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arodriguez\Documents\PycharmProjects\DataActValidation\"/>
    </mc:Choice>
  </mc:AlternateContent>
  <bookViews>
    <workbookView xWindow="11920" yWindow="0" windowWidth="24110" windowHeight="10640" firstSheet="1" activeTab="4"/>
  </bookViews>
  <sheets>
    <sheet name="FileAtoSBR_page1" sheetId="4" r:id="rId1"/>
    <sheet name="FileAtoSBR_page2" sheetId="2" r:id="rId2"/>
    <sheet name="Missing SGLs" sheetId="9" r:id="rId3"/>
    <sheet name="FileA_pivot" sheetId="6" r:id="rId4"/>
    <sheet name="FileA_data" sheetId="5" r:id="rId5"/>
    <sheet name="FileB_pivot" sheetId="8" r:id="rId6"/>
    <sheet name="FileB_data" sheetId="7" r:id="rId7"/>
    <sheet name="Sheet1" sheetId="3" state="hidden" r:id="rId8"/>
    <sheet name="file_A_Q2_sum" sheetId="1" state="hidden" r:id="rId9"/>
  </sheets>
  <definedNames>
    <definedName name="File_B_program_activity_DOT_2017Q3" localSheetId="6">FileB_data!$A$1:$AQ$4289</definedName>
  </definedNames>
  <calcPr calcId="162913" calcOnSave="0"/>
  <pivotCaches>
    <pivotCache cacheId="0" r:id="rId10"/>
    <pivotCache cacheId="1" r:id="rId11"/>
  </pivotCaches>
</workbook>
</file>

<file path=xl/calcChain.xml><?xml version="1.0" encoding="utf-8"?>
<calcChain xmlns="http://schemas.openxmlformats.org/spreadsheetml/2006/main">
  <c r="S18" i="2" l="1"/>
  <c r="K18" i="2"/>
  <c r="S26" i="4"/>
  <c r="S24" i="4"/>
  <c r="S27" i="2"/>
  <c r="S36" i="2"/>
  <c r="S27" i="4"/>
  <c r="S12" i="4"/>
  <c r="J39" i="2"/>
  <c r="L4" i="4"/>
  <c r="B7" i="8" l="1"/>
  <c r="B6" i="8"/>
  <c r="U2" i="5"/>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B5" i="8"/>
  <c r="M8" i="6"/>
  <c r="M7" i="6"/>
  <c r="M36" i="2" l="1"/>
  <c r="I36" i="2"/>
  <c r="H36" i="2"/>
  <c r="G36" i="2"/>
  <c r="O34" i="2"/>
  <c r="O36" i="2" s="1"/>
  <c r="L34" i="2"/>
  <c r="L36" i="2" s="1"/>
  <c r="H34" i="2"/>
  <c r="G34" i="2"/>
  <c r="M32" i="2"/>
  <c r="M34" i="2" s="1"/>
  <c r="O30" i="2"/>
  <c r="H30" i="2"/>
  <c r="G30" i="2"/>
  <c r="M29" i="2"/>
  <c r="N29" i="2" s="1"/>
  <c r="P29" i="2" s="1"/>
  <c r="Q29" i="2" s="1"/>
  <c r="I26" i="2"/>
  <c r="L26" i="2"/>
  <c r="M26" i="2" s="1"/>
  <c r="N26" i="2" s="1"/>
  <c r="P26" i="2" s="1"/>
  <c r="Q26" i="2" s="1"/>
  <c r="O22" i="2"/>
  <c r="L22" i="2"/>
  <c r="M22" i="2" s="1"/>
  <c r="H22" i="2"/>
  <c r="G22" i="2"/>
  <c r="P20" i="2"/>
  <c r="O20" i="2"/>
  <c r="N20" i="2"/>
  <c r="M20" i="2"/>
  <c r="L20" i="2"/>
  <c r="M14" i="2"/>
  <c r="N14" i="2" s="1"/>
  <c r="P14" i="2" s="1"/>
  <c r="Q14" i="2" s="1"/>
  <c r="Q20" i="2" l="1"/>
  <c r="N32" i="2"/>
  <c r="R26" i="2"/>
  <c r="N30" i="2"/>
  <c r="L30" i="2"/>
  <c r="P30" i="2"/>
  <c r="M30" i="2"/>
  <c r="Q30" i="2"/>
  <c r="O16" i="2"/>
  <c r="O23" i="2" s="1"/>
  <c r="L16" i="2"/>
  <c r="L23" i="2" s="1"/>
  <c r="G16" i="2"/>
  <c r="G23" i="2" s="1"/>
  <c r="H16" i="2"/>
  <c r="H23" i="2" s="1"/>
  <c r="N11" i="2"/>
  <c r="N22" i="2" s="1"/>
  <c r="M11" i="2"/>
  <c r="I11" i="2"/>
  <c r="I12" i="2"/>
  <c r="I13" i="2"/>
  <c r="I14" i="2"/>
  <c r="R14" i="2" s="1"/>
  <c r="I15" i="2"/>
  <c r="I18" i="2"/>
  <c r="I19" i="2"/>
  <c r="I20" i="2"/>
  <c r="R20" i="2" s="1"/>
  <c r="I22" i="2" l="1"/>
  <c r="P11" i="2"/>
  <c r="P32" i="2"/>
  <c r="N34" i="2"/>
  <c r="N36" i="2" s="1"/>
  <c r="I16" i="2"/>
  <c r="I23" i="2" s="1"/>
  <c r="O29" i="4"/>
  <c r="O30" i="4" s="1"/>
  <c r="L29" i="4"/>
  <c r="L30" i="4" s="1"/>
  <c r="M28" i="4"/>
  <c r="I28" i="4"/>
  <c r="M27" i="4"/>
  <c r="H27" i="4"/>
  <c r="H29" i="4" s="1"/>
  <c r="H30" i="4" s="1"/>
  <c r="G27" i="4"/>
  <c r="G29" i="4" s="1"/>
  <c r="I26" i="4"/>
  <c r="I24" i="4"/>
  <c r="M22" i="4"/>
  <c r="N22" i="4" s="1"/>
  <c r="I22" i="4"/>
  <c r="M18" i="4"/>
  <c r="N18" i="4" s="1"/>
  <c r="P18" i="4" s="1"/>
  <c r="Q18" i="4" s="1"/>
  <c r="I18" i="4"/>
  <c r="M17" i="4"/>
  <c r="N17" i="4" s="1"/>
  <c r="P17" i="4" s="1"/>
  <c r="I17" i="4"/>
  <c r="M16" i="4"/>
  <c r="N16" i="4" s="1"/>
  <c r="P16" i="4" s="1"/>
  <c r="Q16" i="4" s="1"/>
  <c r="I16" i="4"/>
  <c r="M15" i="4"/>
  <c r="N15" i="4" s="1"/>
  <c r="P15" i="4" s="1"/>
  <c r="I15" i="4"/>
  <c r="O13" i="4"/>
  <c r="O19" i="4" s="1"/>
  <c r="L13" i="4"/>
  <c r="L19" i="4" s="1"/>
  <c r="H13" i="4"/>
  <c r="H19" i="4" s="1"/>
  <c r="G13" i="4"/>
  <c r="G19" i="4" s="1"/>
  <c r="I12" i="4"/>
  <c r="M11" i="4"/>
  <c r="N11" i="4" s="1"/>
  <c r="I11" i="4"/>
  <c r="M10" i="4"/>
  <c r="N10" i="4" s="1"/>
  <c r="I10" i="4"/>
  <c r="Q15" i="4" l="1"/>
  <c r="R15" i="4" s="1"/>
  <c r="R17" i="4"/>
  <c r="Q17" i="4"/>
  <c r="P22" i="2"/>
  <c r="Q22" i="2" s="1"/>
  <c r="R22" i="2" s="1"/>
  <c r="Q11" i="2"/>
  <c r="Q32" i="2"/>
  <c r="P34" i="2"/>
  <c r="H32" i="4"/>
  <c r="O32" i="4"/>
  <c r="R16" i="4"/>
  <c r="R18" i="4"/>
  <c r="M29" i="4"/>
  <c r="G30" i="4"/>
  <c r="I29" i="4"/>
  <c r="L32" i="4"/>
  <c r="M30" i="4"/>
  <c r="N29" i="4"/>
  <c r="P10" i="4"/>
  <c r="Q10" i="4" s="1"/>
  <c r="N13" i="4"/>
  <c r="N19" i="4" s="1"/>
  <c r="N30" i="4"/>
  <c r="P22" i="4"/>
  <c r="Q22" i="4" s="1"/>
  <c r="P11" i="4"/>
  <c r="Q11" i="4" s="1"/>
  <c r="R11" i="4" s="1"/>
  <c r="M13" i="4"/>
  <c r="M19" i="4" s="1"/>
  <c r="I13" i="4"/>
  <c r="I19" i="4" s="1"/>
  <c r="I27" i="4"/>
  <c r="Q34" i="2" l="1"/>
  <c r="P36" i="2"/>
  <c r="Q36" i="2" s="1"/>
  <c r="N27" i="4"/>
  <c r="P27" i="4" s="1"/>
  <c r="Q27" i="4" s="1"/>
  <c r="R11" i="2"/>
  <c r="P13" i="4"/>
  <c r="P19" i="4" s="1"/>
  <c r="P29" i="4"/>
  <c r="P30" i="4" s="1"/>
  <c r="P32" i="4" s="1"/>
  <c r="N28" i="4"/>
  <c r="P28" i="4" s="1"/>
  <c r="N32" i="4"/>
  <c r="M32" i="4"/>
  <c r="G32" i="4"/>
  <c r="I30" i="4"/>
  <c r="I32" i="4" s="1"/>
  <c r="M15" i="2"/>
  <c r="N15" i="2" s="1"/>
  <c r="M13" i="2"/>
  <c r="N13" i="2" s="1"/>
  <c r="P13" i="2" s="1"/>
  <c r="N12" i="2"/>
  <c r="M12" i="2"/>
  <c r="I27" i="2"/>
  <c r="I28" i="2"/>
  <c r="I29" i="2"/>
  <c r="R29" i="2" s="1"/>
  <c r="I32" i="2"/>
  <c r="I33" i="2"/>
  <c r="I35" i="2"/>
  <c r="E16" i="1"/>
  <c r="R36" i="2" l="1"/>
  <c r="Q28" i="4"/>
  <c r="R28" i="4" s="1"/>
  <c r="P12" i="2"/>
  <c r="N16" i="2"/>
  <c r="N23" i="2" s="1"/>
  <c r="Q13" i="2"/>
  <c r="R13" i="2" s="1"/>
  <c r="M16" i="2"/>
  <c r="M23" i="2" s="1"/>
  <c r="I30" i="2"/>
  <c r="R30" i="2" s="1"/>
  <c r="R32" i="2"/>
  <c r="I34" i="2"/>
  <c r="R34" i="2" s="1"/>
  <c r="Q29" i="4"/>
  <c r="R29" i="4" s="1"/>
  <c r="R27" i="4"/>
  <c r="Q13" i="4"/>
  <c r="R10" i="4"/>
  <c r="R22" i="4"/>
  <c r="P15" i="2"/>
  <c r="I6" i="1"/>
  <c r="I15" i="1"/>
  <c r="F13" i="1"/>
  <c r="F12" i="1"/>
  <c r="G12" i="1"/>
  <c r="G13" i="1" s="1"/>
  <c r="F7" i="1"/>
  <c r="Q15" i="2" l="1"/>
  <c r="R15" i="2" s="1"/>
  <c r="Q12" i="2"/>
  <c r="P16" i="2"/>
  <c r="P23" i="2" s="1"/>
  <c r="Q23" i="2" s="1"/>
  <c r="R23" i="2" s="1"/>
  <c r="Q30" i="4"/>
  <c r="R30" i="4" s="1"/>
  <c r="Q19" i="4"/>
  <c r="R19" i="4" s="1"/>
  <c r="R13" i="4"/>
  <c r="G18" i="1"/>
  <c r="G17" i="1"/>
  <c r="Q16" i="2" l="1"/>
  <c r="R16" i="2" s="1"/>
  <c r="R12" i="2"/>
  <c r="Q32" i="4"/>
  <c r="H16" i="1" l="1"/>
  <c r="H15" i="1"/>
  <c r="H14" i="1"/>
  <c r="H11" i="1"/>
  <c r="H10" i="1"/>
  <c r="H9" i="1"/>
  <c r="H8" i="1"/>
  <c r="H6" i="1"/>
  <c r="H12" i="1"/>
  <c r="H7" i="1"/>
  <c r="J14" i="1"/>
  <c r="D18" i="1"/>
  <c r="D17" i="1"/>
  <c r="D16" i="1"/>
  <c r="D15" i="1"/>
  <c r="E15" i="1" s="1"/>
  <c r="D14" i="1"/>
  <c r="E14" i="1" s="1"/>
  <c r="I14" i="1" s="1"/>
  <c r="D13" i="1"/>
  <c r="E13" i="1" s="1"/>
  <c r="D12" i="1"/>
  <c r="E12" i="1" s="1"/>
  <c r="D11" i="1"/>
  <c r="E11" i="1" s="1"/>
  <c r="D10" i="1"/>
  <c r="E10" i="1" s="1"/>
  <c r="D9" i="1"/>
  <c r="E9" i="1" s="1"/>
  <c r="D8" i="1"/>
  <c r="E8" i="1" s="1"/>
  <c r="D7" i="1"/>
  <c r="E7" i="1" s="1"/>
  <c r="D6" i="1"/>
  <c r="E6" i="1" s="1"/>
  <c r="I11" i="1" l="1"/>
  <c r="L11" i="1" s="1"/>
  <c r="M11" i="1" s="1"/>
  <c r="E17" i="1"/>
  <c r="E18" i="1"/>
  <c r="I7" i="1"/>
  <c r="L7" i="1" s="1"/>
  <c r="M7" i="1" s="1"/>
  <c r="L6" i="1"/>
  <c r="M6" i="1" s="1"/>
  <c r="I10" i="1"/>
  <c r="L10" i="1" s="1"/>
  <c r="M10" i="1" s="1"/>
  <c r="I9" i="1"/>
  <c r="L9" i="1" s="1"/>
  <c r="M9" i="1" s="1"/>
  <c r="I16" i="1"/>
  <c r="L16" i="1" s="1"/>
  <c r="M16" i="1" s="1"/>
  <c r="I12" i="1"/>
  <c r="L12" i="1" s="1"/>
  <c r="M12" i="1" s="1"/>
  <c r="I8" i="1"/>
  <c r="L8" i="1" s="1"/>
  <c r="M8" i="1" s="1"/>
  <c r="L15" i="1"/>
  <c r="M15" i="1" s="1"/>
  <c r="L14" i="1"/>
  <c r="M14" i="1" s="1"/>
  <c r="F17" i="1" l="1"/>
  <c r="H17" i="1" s="1"/>
  <c r="I17" i="1" s="1"/>
  <c r="L17" i="1" s="1"/>
  <c r="M17" i="1" s="1"/>
  <c r="H13" i="1"/>
  <c r="F18" i="1"/>
  <c r="H18" i="1" s="1"/>
  <c r="I18" i="1" s="1"/>
  <c r="L18" i="1" s="1"/>
  <c r="M18" i="1" s="1"/>
  <c r="I13" i="1" l="1"/>
  <c r="L13" i="1" s="1"/>
  <c r="M13" i="1" s="1"/>
</calcChain>
</file>

<file path=xl/connections.xml><?xml version="1.0" encoding="utf-8"?>
<connections xmlns="http://schemas.openxmlformats.org/spreadsheetml/2006/main">
  <connection id="1" name="File_B_program_activity_DOT_2017Q3" type="6" refreshedVersion="6" background="1" saveData="1">
    <textPr codePage="437" sourceFile="C:\Users\dshorstein\Downloads\File_B_program_activity_DOT_2017Q3.txt" tab="0" delimiter="|">
      <textFields count="43">
        <textField type="text"/>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<sst xmlns="http://schemas.openxmlformats.org/spreadsheetml/2006/main" count="17411" uniqueCount="785">
  <si>
    <t>BudgetAuthorityUnobligatedBalanceBroughtForward_FYB</t>
  </si>
  <si>
    <t>AdjustmentsToUnobligatedBalanceBroughtForward_CPE</t>
  </si>
  <si>
    <t>BudgetAuthorityAppropriatedAmount_CPE</t>
  </si>
  <si>
    <t>BorrowingAuthorityAmountTotal_CPE</t>
  </si>
  <si>
    <t>ContractAuthorityAmountTotal_CPE</t>
  </si>
  <si>
    <t>SpendingAuthorityfromOffsettingCollectionsAmountTotal_CPE</t>
  </si>
  <si>
    <t>OtherBudgetaryResourcesAmount_CPE</t>
  </si>
  <si>
    <t>BudgetAuthorityAvailableAmountTotal_CPE</t>
  </si>
  <si>
    <t>GrossOutlayAmountByTAS_CPE</t>
  </si>
  <si>
    <t>ObligationsIncurredTotalByTAS_CPE</t>
  </si>
  <si>
    <t>DeobligationsRecoveriesRefundsByTAS_CPE</t>
  </si>
  <si>
    <t>UnobligatedBalance_CPE</t>
  </si>
  <si>
    <t>StatusOfBudgetaryResourcesTotal_CPE</t>
  </si>
  <si>
    <t>Source URL</t>
  </si>
  <si>
    <t>https://www.transportation.gov/sites/dot.gov/files/docs/DOT_AFR_FY16_0.pdf</t>
  </si>
  <si>
    <t>DOT AFR</t>
  </si>
  <si>
    <t>DATA Act File A</t>
  </si>
  <si>
    <t>Difference</t>
  </si>
  <si>
    <t>% Difference</t>
  </si>
  <si>
    <t>File A in thousands</t>
  </si>
  <si>
    <t>Pg 70</t>
  </si>
  <si>
    <t>Adjustments</t>
  </si>
  <si>
    <t>Adj Difference</t>
  </si>
  <si>
    <t>Q3</t>
  </si>
  <si>
    <t>A</t>
  </si>
  <si>
    <t>Note 1U on FS (pg 85) states: On December 4, 2015, the President signed into law the
Fixing America’s Surface Transportation Act, or “FAST Act” (P.L. 114-94), providing
funding for surface transportation through September 30, 2020 and transferred an
additional $70 billion from the Treasury general fund in FY 2016. The law allocated
$51.9 billion to the Highway Account and $18.1 billion to the Mass Transit Account.
These allocations over the course of the last few years have caused significant fluctuations in many of the transfer activities and ‘Distributed Offsetting Receipts’ in the
DOT’s financial records.</t>
  </si>
  <si>
    <t>Notes</t>
  </si>
  <si>
    <t>DATA Act Data to SBR Analysis</t>
  </si>
  <si>
    <t>Using Dept of Transportation data</t>
  </si>
  <si>
    <t>Q3 FY17 DATA Act vs FY16 DoT AFR</t>
  </si>
  <si>
    <t>performed 10/3/2017</t>
  </si>
  <si>
    <t>DOT 2016 AFR (in '000)</t>
  </si>
  <si>
    <t>Annualized to Q4</t>
  </si>
  <si>
    <t>AFR Non-Budgetary</t>
  </si>
  <si>
    <t>AFR Budgetary</t>
  </si>
  <si>
    <t>COMBINED STATEMENTS OF BUDGETARY RESOURCES</t>
  </si>
  <si>
    <t>Budgetary Resources</t>
  </si>
  <si>
    <t>Unobligated Balance, Brought Forward, October 1</t>
  </si>
  <si>
    <t>Recoveries of Prior Year Unpaid Obligations</t>
  </si>
  <si>
    <t>Other Changes in Unobligated Balance</t>
  </si>
  <si>
    <t>Unobligated balance from Prior Year Budget Authority, Net</t>
  </si>
  <si>
    <t>Non-Budgetary</t>
  </si>
  <si>
    <t>Credit Reform</t>
  </si>
  <si>
    <t>Financing</t>
  </si>
  <si>
    <t>Accounts</t>
  </si>
  <si>
    <t>Budgetary</t>
  </si>
  <si>
    <t>Dollars in Thousands</t>
  </si>
  <si>
    <t>Status of Budgetary Resources</t>
  </si>
  <si>
    <t>Unobligated Balance, End of Year</t>
  </si>
  <si>
    <t>Apportioned, Unexpired Accounts</t>
  </si>
  <si>
    <t>Exempt From Apportionment, Unexpired Accounts</t>
  </si>
  <si>
    <t>Unapportioned, Unexpired Accounts</t>
  </si>
  <si>
    <t>Unexpired Unobligated Balance, End of Year</t>
  </si>
  <si>
    <t>Expired Unobligated Balance, End of Year</t>
  </si>
  <si>
    <t>Total Budgetary Resources</t>
  </si>
  <si>
    <t>New Obligations and Upward Adjustments</t>
  </si>
  <si>
    <t>Q3 2017 DOT File A</t>
  </si>
  <si>
    <t>http://usaspending-submissions.s3-website-us-gov-west-1.amazonaws.com/2017/Q3/069%20-%20Department%20of%20Transportation%20(DOT)/File_A_appropriations_DOT_2017Q3.txt</t>
  </si>
  <si>
    <t>Total</t>
  </si>
  <si>
    <t>Per File A Q3 FY17</t>
  </si>
  <si>
    <t>In thousands</t>
  </si>
  <si>
    <t>Adjusted Amt</t>
  </si>
  <si>
    <t>% Diff</t>
  </si>
  <si>
    <t>DATA Act Data FY 17</t>
  </si>
  <si>
    <t>B</t>
  </si>
  <si>
    <t>C</t>
  </si>
  <si>
    <t>D</t>
  </si>
  <si>
    <t>Non-Budgetary Credit Reform Financing Accounts</t>
  </si>
  <si>
    <t>Change in Obligated Balances</t>
  </si>
  <si>
    <t>Unpaid Obligations</t>
  </si>
  <si>
    <t xml:space="preserve">Unpaid Obligations, Brought Forward, October 1 (Gross)    </t>
  </si>
  <si>
    <t>Outlays (Gross)</t>
  </si>
  <si>
    <t>Actual Transfers, Unpaid Obligations</t>
  </si>
  <si>
    <t>Unpaid Obligations, End of Year (Gross)</t>
  </si>
  <si>
    <t>Uncollected Payments</t>
  </si>
  <si>
    <t>Uncollected Payments, Federal Sources, Brought Forward, October 1</t>
  </si>
  <si>
    <t>Change in Uncollected Payments, Federal Sources</t>
  </si>
  <si>
    <t>Uncollected Payments, Federal Sources, End of Year</t>
  </si>
  <si>
    <t>Obligated Balance, Start of Year (Net)</t>
  </si>
  <si>
    <t>Obligated Balance, End of Year (Net)</t>
  </si>
  <si>
    <t>Budget Authority and Outlays, Net</t>
  </si>
  <si>
    <t>Budget Authority, Gross</t>
  </si>
  <si>
    <t>Actual Offsetting Collections</t>
  </si>
  <si>
    <t>Recoveries of Prior Year Paid Obligations</t>
  </si>
  <si>
    <t>Budget Authority, Net</t>
  </si>
  <si>
    <t>Outlays, Gross</t>
  </si>
  <si>
    <t>Outlays, Net</t>
  </si>
  <si>
    <t>Distributed Offsetting Receipts</t>
  </si>
  <si>
    <t>Agency Outlays, Net</t>
  </si>
  <si>
    <t>E</t>
  </si>
  <si>
    <t>Appropriations</t>
  </si>
  <si>
    <t>Borrowing Authority</t>
  </si>
  <si>
    <t>Contract Authority</t>
  </si>
  <si>
    <t>Spending Authority From Offsetting Collections</t>
  </si>
  <si>
    <t>Annualized column assumes Q3 activity for obligations represent 75% of annual obligations. This reduces estimated unobligated balance at year-end</t>
  </si>
  <si>
    <t>n1</t>
  </si>
  <si>
    <t>n2</t>
  </si>
  <si>
    <t>F</t>
  </si>
  <si>
    <t>G</t>
  </si>
  <si>
    <t>H</t>
  </si>
  <si>
    <t>Per DATA Act Q3 FY17</t>
  </si>
  <si>
    <t>a_A</t>
  </si>
  <si>
    <t>b_A</t>
  </si>
  <si>
    <t>b_B</t>
  </si>
  <si>
    <t>b_C</t>
  </si>
  <si>
    <t>a_B</t>
  </si>
  <si>
    <t>a_C</t>
  </si>
  <si>
    <t>DATA Act File B</t>
  </si>
  <si>
    <t>Notes below indicate the DATA Act File a and b field this amount comes from</t>
  </si>
  <si>
    <t>USSGL490100_DeliveredOrdersObligationsUnpaid_FYB + USSGL480100_UndeliveredOrdersObligationsUnpaid_FYB</t>
  </si>
  <si>
    <t>$ Diff from Budg</t>
  </si>
  <si>
    <t>http://usaspending-submissions.s3-website-us-gov-west-1.amazonaws.com/2017/Q3/069%20-%20Department%20of%20Transportation%20(DOT)/File_B_program_activity_DOT_2017Q3.txt</t>
  </si>
  <si>
    <t>calc</t>
  </si>
  <si>
    <t>This field is calculated from other lines in the SBR</t>
  </si>
  <si>
    <t>USSGL487200_DownwardAdjustmentsOfPriorYearPrepaidAdvancedUndeliveredOrdersObligationsRefundsCollected_CPE + 
USSGL497200_DownwardAdjustmentsOfPriorYearPaidDeliveredOrdersObligationsRefundsCollected_CPE</t>
  </si>
  <si>
    <t>USSGL480200_UndeliveredOrdersObligationsPrepaidAdvanced_CPE +
USSGL488200_UpwardAdjustmentsOfPriorYearUndeliveredOrdersObligationsPrepaidAdvanced_CPE +
USSGL490200_DeliveredOrdersObligationsPaid_CPE +
USSGL490800_AuthorityOutlayedNotYetDisbursed_CPE +
USSGL498200_UpwardAdjustmentsOfPriorYearDeliveredOrdersObligationsPaid_CPE</t>
  </si>
  <si>
    <t>per https://tfm.fiscal.treasury.gov/v1/supplements/ussgl/ussgl_part_2/sec5/sec5_sbr_2018.pdf page 13:
Distributed offsetting receipt accounts are included to reconcile to information in the Budget of the United States Government and the Combined Statement of Receipts, Outlays, and Balances of the United States Government. This line must equal cash deposits for distributed offsetting receipts to Treasury that are reported on Statement of Transactions (224), SF 1219, and SF 1220. In all cases, include only amounts collected, deposited, and distributed in offsetting receipt accounts.</t>
  </si>
  <si>
    <t>H1</t>
  </si>
  <si>
    <t>H2</t>
  </si>
  <si>
    <t>UnobligatedBalance_CPE filtered for ending year 2018 or greater, or blank</t>
  </si>
  <si>
    <t>UnobligatedBalance_CPE filtered for ending year 2017 or prior</t>
  </si>
  <si>
    <t>AllocationTransferAgencyIdentifier</t>
  </si>
  <si>
    <t>AgencyIdentifier</t>
  </si>
  <si>
    <t>BeginningPeriodOfAvailability</t>
  </si>
  <si>
    <t>EndingPeriodOfAvailability</t>
  </si>
  <si>
    <t>AvailabilityTypeCode</t>
  </si>
  <si>
    <t>MainAccountCode</t>
  </si>
  <si>
    <t>SubAccountCode</t>
  </si>
  <si>
    <t>069</t>
  </si>
  <si>
    <t>X</t>
  </si>
  <si>
    <t>1301</t>
  </si>
  <si>
    <t>000</t>
  </si>
  <si>
    <t>1303</t>
  </si>
  <si>
    <t>4120</t>
  </si>
  <si>
    <t>4562</t>
  </si>
  <si>
    <t>5422</t>
  </si>
  <si>
    <t>8103</t>
  </si>
  <si>
    <t>8106</t>
  </si>
  <si>
    <t>8107</t>
  </si>
  <si>
    <t>8108</t>
  </si>
  <si>
    <t>2010</t>
  </si>
  <si>
    <t>2012</t>
  </si>
  <si>
    <t>2011</t>
  </si>
  <si>
    <t>2013</t>
  </si>
  <si>
    <t>2014</t>
  </si>
  <si>
    <t>2015</t>
  </si>
  <si>
    <t>2016</t>
  </si>
  <si>
    <t>2017</t>
  </si>
  <si>
    <t>8104</t>
  </si>
  <si>
    <t>2018</t>
  </si>
  <si>
    <t>2019</t>
  </si>
  <si>
    <t>0500</t>
  </si>
  <si>
    <t>0502</t>
  </si>
  <si>
    <t>0503</t>
  </si>
  <si>
    <t>0505</t>
  </si>
  <si>
    <t>0506</t>
  </si>
  <si>
    <t>0507</t>
  </si>
  <si>
    <t>0511</t>
  </si>
  <si>
    <t>0516</t>
  </si>
  <si>
    <t>0518</t>
  </si>
  <si>
    <t>0519</t>
  </si>
  <si>
    <t>0521</t>
  </si>
  <si>
    <t>0524</t>
  </si>
  <si>
    <t>0525</t>
  </si>
  <si>
    <t>0526</t>
  </si>
  <si>
    <t>0527</t>
  </si>
  <si>
    <t>0530</t>
  </si>
  <si>
    <t>0532</t>
  </si>
  <si>
    <t>0533</t>
  </si>
  <si>
    <t>0537</t>
  </si>
  <si>
    <t>0538</t>
  </si>
  <si>
    <t>0540</t>
  </si>
  <si>
    <t>0542</t>
  </si>
  <si>
    <t>0549</t>
  </si>
  <si>
    <t>0550</t>
  </si>
  <si>
    <t>0551</t>
  </si>
  <si>
    <t>0553</t>
  </si>
  <si>
    <t>0555</t>
  </si>
  <si>
    <t>0556</t>
  </si>
  <si>
    <t>0557</t>
  </si>
  <si>
    <t>0560</t>
  </si>
  <si>
    <t>0561</t>
  </si>
  <si>
    <t>0564</t>
  </si>
  <si>
    <t>0565</t>
  </si>
  <si>
    <t>0566</t>
  </si>
  <si>
    <t>0567</t>
  </si>
  <si>
    <t>0568</t>
  </si>
  <si>
    <t>0569</t>
  </si>
  <si>
    <t>0570</t>
  </si>
  <si>
    <t>0571</t>
  </si>
  <si>
    <t>0572</t>
  </si>
  <si>
    <t>0573</t>
  </si>
  <si>
    <t>0574</t>
  </si>
  <si>
    <t>0575</t>
  </si>
  <si>
    <t>0580</t>
  </si>
  <si>
    <t>0581</t>
  </si>
  <si>
    <t>0582</t>
  </si>
  <si>
    <t>0583</t>
  </si>
  <si>
    <t>0584</t>
  </si>
  <si>
    <t>0585</t>
  </si>
  <si>
    <t>0586</t>
  </si>
  <si>
    <t>0587</t>
  </si>
  <si>
    <t>0590</t>
  </si>
  <si>
    <t>0592</t>
  </si>
  <si>
    <t>0593</t>
  </si>
  <si>
    <t>0594</t>
  </si>
  <si>
    <t>0597</t>
  </si>
  <si>
    <t>0598</t>
  </si>
  <si>
    <t>0640</t>
  </si>
  <si>
    <t>0641</t>
  </si>
  <si>
    <t>0644</t>
  </si>
  <si>
    <t>0645</t>
  </si>
  <si>
    <t>0646</t>
  </si>
  <si>
    <t>0648</t>
  </si>
  <si>
    <t>4270</t>
  </si>
  <si>
    <t>8001</t>
  </si>
  <si>
    <t>8002</t>
  </si>
  <si>
    <t>8009</t>
  </si>
  <si>
    <t>8014</t>
  </si>
  <si>
    <t>8017</t>
  </si>
  <si>
    <t>8019</t>
  </si>
  <si>
    <t>8045</t>
  </si>
  <si>
    <t>8049</t>
  </si>
  <si>
    <t>8054</t>
  </si>
  <si>
    <t>8057</t>
  </si>
  <si>
    <t>8058</t>
  </si>
  <si>
    <t>8061</t>
  </si>
  <si>
    <t>8072</t>
  </si>
  <si>
    <t>8076</t>
  </si>
  <si>
    <t>8081</t>
  </si>
  <si>
    <t>8082</t>
  </si>
  <si>
    <t>8083</t>
  </si>
  <si>
    <t>8087</t>
  </si>
  <si>
    <t>8102</t>
  </si>
  <si>
    <t>8120</t>
  </si>
  <si>
    <t>8264</t>
  </si>
  <si>
    <t>8265</t>
  </si>
  <si>
    <t>8309</t>
  </si>
  <si>
    <t>8363</t>
  </si>
  <si>
    <t>8371</t>
  </si>
  <si>
    <t>8374</t>
  </si>
  <si>
    <t>8375</t>
  </si>
  <si>
    <t>8376</t>
  </si>
  <si>
    <t>8377</t>
  </si>
  <si>
    <t>8378</t>
  </si>
  <si>
    <t>8380</t>
  </si>
  <si>
    <t>8381</t>
  </si>
  <si>
    <t>8382</t>
  </si>
  <si>
    <t>8386</t>
  </si>
  <si>
    <t>8390</t>
  </si>
  <si>
    <t>8402</t>
  </si>
  <si>
    <t>8502</t>
  </si>
  <si>
    <t>8632</t>
  </si>
  <si>
    <t>2009</t>
  </si>
  <si>
    <t>0504</t>
  </si>
  <si>
    <t>0548</t>
  </si>
  <si>
    <t>0534</t>
  </si>
  <si>
    <t>012</t>
  </si>
  <si>
    <t>1103</t>
  </si>
  <si>
    <t>005</t>
  </si>
  <si>
    <t>014</t>
  </si>
  <si>
    <t>1039</t>
  </si>
  <si>
    <t>1110</t>
  </si>
  <si>
    <t>1116</t>
  </si>
  <si>
    <t>5232</t>
  </si>
  <si>
    <t>5481</t>
  </si>
  <si>
    <t>8215</t>
  </si>
  <si>
    <t>017</t>
  </si>
  <si>
    <t>1205</t>
  </si>
  <si>
    <t>021</t>
  </si>
  <si>
    <t>2020</t>
  </si>
  <si>
    <t>2065</t>
  </si>
  <si>
    <t>2008</t>
  </si>
  <si>
    <t>2050</t>
  </si>
  <si>
    <t>2086</t>
  </si>
  <si>
    <t>057</t>
  </si>
  <si>
    <t>3400</t>
  </si>
  <si>
    <t>3300</t>
  </si>
  <si>
    <t>0123</t>
  </si>
  <si>
    <t>0651</t>
  </si>
  <si>
    <t>0722</t>
  </si>
  <si>
    <t>1119</t>
  </si>
  <si>
    <t>1127</t>
  </si>
  <si>
    <t>1129</t>
  </si>
  <si>
    <t>8020</t>
  </si>
  <si>
    <t>0143</t>
  </si>
  <si>
    <t>097</t>
  </si>
  <si>
    <t>0512</t>
  </si>
  <si>
    <t>0391</t>
  </si>
  <si>
    <t>309</t>
  </si>
  <si>
    <t>0200</t>
  </si>
  <si>
    <t>8048</t>
  </si>
  <si>
    <t>8055</t>
  </si>
  <si>
    <t>8158</t>
  </si>
  <si>
    <t>8159</t>
  </si>
  <si>
    <t>026</t>
  </si>
  <si>
    <t>0120</t>
  </si>
  <si>
    <t>0121</t>
  </si>
  <si>
    <t>0122</t>
  </si>
  <si>
    <t>0124</t>
  </si>
  <si>
    <t>0125</t>
  </si>
  <si>
    <t>0700</t>
  </si>
  <si>
    <t>0701</t>
  </si>
  <si>
    <t>0702</t>
  </si>
  <si>
    <t>0703</t>
  </si>
  <si>
    <t>0704</t>
  </si>
  <si>
    <t>0707</t>
  </si>
  <si>
    <t>0714</t>
  </si>
  <si>
    <t>0715</t>
  </si>
  <si>
    <t>0716</t>
  </si>
  <si>
    <t>0719</t>
  </si>
  <si>
    <t>0723</t>
  </si>
  <si>
    <t>0726</t>
  </si>
  <si>
    <t>0730</t>
  </si>
  <si>
    <t>0745</t>
  </si>
  <si>
    <t>0750</t>
  </si>
  <si>
    <t>0758</t>
  </si>
  <si>
    <t>1774</t>
  </si>
  <si>
    <t>1775</t>
  </si>
  <si>
    <t>8552</t>
  </si>
  <si>
    <t>0718</t>
  </si>
  <si>
    <t>0724</t>
  </si>
  <si>
    <t>007</t>
  </si>
  <si>
    <t>1120</t>
  </si>
  <si>
    <t>1121</t>
  </si>
  <si>
    <t>1122</t>
  </si>
  <si>
    <t>1123</t>
  </si>
  <si>
    <t>1124</t>
  </si>
  <si>
    <t>1125</t>
  </si>
  <si>
    <t>1128</t>
  </si>
  <si>
    <t>1134</t>
  </si>
  <si>
    <t>1136</t>
  </si>
  <si>
    <t>1137</t>
  </si>
  <si>
    <t>1140</t>
  </si>
  <si>
    <t>1142</t>
  </si>
  <si>
    <t>8191</t>
  </si>
  <si>
    <t>8350</t>
  </si>
  <si>
    <t>1101</t>
  </si>
  <si>
    <t>1102</t>
  </si>
  <si>
    <t>1133</t>
  </si>
  <si>
    <t>1131</t>
  </si>
  <si>
    <t>011</t>
  </si>
  <si>
    <t>1710</t>
  </si>
  <si>
    <t>1711</t>
  </si>
  <si>
    <t>1750</t>
  </si>
  <si>
    <t>1752</t>
  </si>
  <si>
    <t>1768</t>
  </si>
  <si>
    <t>1770</t>
  </si>
  <si>
    <t>4302</t>
  </si>
  <si>
    <t>4303</t>
  </si>
  <si>
    <t>4304</t>
  </si>
  <si>
    <t>5560</t>
  </si>
  <si>
    <t>8503</t>
  </si>
  <si>
    <t>8547</t>
  </si>
  <si>
    <t>69</t>
  </si>
  <si>
    <t>650</t>
  </si>
  <si>
    <t>0</t>
  </si>
  <si>
    <t>651</t>
  </si>
  <si>
    <t>654</t>
  </si>
  <si>
    <t>8016</t>
  </si>
  <si>
    <t>8362</t>
  </si>
  <si>
    <t>660</t>
  </si>
  <si>
    <t>2022</t>
  </si>
  <si>
    <t>661</t>
  </si>
  <si>
    <t>6</t>
  </si>
  <si>
    <t>0130</t>
  </si>
  <si>
    <t>0131</t>
  </si>
  <si>
    <t>0102</t>
  </si>
  <si>
    <t>0105</t>
  </si>
  <si>
    <t>0116</t>
  </si>
  <si>
    <t>0117</t>
  </si>
  <si>
    <t>0119</t>
  </si>
  <si>
    <t>0142</t>
  </si>
  <si>
    <t>0147</t>
  </si>
  <si>
    <t>0150</t>
  </si>
  <si>
    <t>0156</t>
  </si>
  <si>
    <t>0170</t>
  </si>
  <si>
    <t>4082</t>
  </si>
  <si>
    <t>5423</t>
  </si>
  <si>
    <t>8304</t>
  </si>
  <si>
    <t>8548</t>
  </si>
  <si>
    <t>2007</t>
  </si>
  <si>
    <t>0118</t>
  </si>
  <si>
    <t>0155</t>
  </si>
  <si>
    <t>0159</t>
  </si>
  <si>
    <t>1730</t>
  </si>
  <si>
    <t>030</t>
  </si>
  <si>
    <t>0104</t>
  </si>
  <si>
    <t>1401</t>
  </si>
  <si>
    <t>5172</t>
  </si>
  <si>
    <t>5282</t>
  </si>
  <si>
    <t>8121</t>
  </si>
  <si>
    <t>1400</t>
  </si>
  <si>
    <t>4089</t>
  </si>
  <si>
    <t>8003</t>
  </si>
  <si>
    <t>0301</t>
  </si>
  <si>
    <t>4522</t>
  </si>
  <si>
    <t>4520</t>
  </si>
  <si>
    <t>Row Labels</t>
  </si>
  <si>
    <t>Grand Total</t>
  </si>
  <si>
    <t>Sum of BudgetAuthorityUnobligatedBalanceBroughtForward_FYB</t>
  </si>
  <si>
    <t>Sum of AdjustmentsToUnobligatedBalanceBroughtForward_CPE</t>
  </si>
  <si>
    <t>Sum of BudgetAuthorityAppropriatedAmount_CPE</t>
  </si>
  <si>
    <t>Sum of BorrowingAuthorityAmountTotal_CPE</t>
  </si>
  <si>
    <t>Sum of ContractAuthorityAmountTotal_CPE</t>
  </si>
  <si>
    <t>Sum of SpendingAuthorityfromOffsettingCollectionsAmountTotal_CPE</t>
  </si>
  <si>
    <t>Sum of OtherBudgetaryResourcesAmount_CPE</t>
  </si>
  <si>
    <t>Sum of BudgetAuthorityAvailableAmountTotal_CPE</t>
  </si>
  <si>
    <t>Sum of GrossOutlayAmountByTAS_CPE</t>
  </si>
  <si>
    <t>Sum of ObligationsIncurredTotalByTAS_CPE</t>
  </si>
  <si>
    <t>Sum of DeobligationsRecoveriesRefundsByTAS_CPE</t>
  </si>
  <si>
    <t>Sum of UnobligatedBalance_CPE</t>
  </si>
  <si>
    <t>Sum of StatusOfBudgetaryResourcesTotal_CPE</t>
  </si>
  <si>
    <t>EXPIRED?</t>
  </si>
  <si>
    <t>U</t>
  </si>
  <si>
    <t>Unexpired Balance</t>
  </si>
  <si>
    <t>Expired Balance</t>
  </si>
  <si>
    <t>ProgramActivityName</t>
  </si>
  <si>
    <t>ProgramActivityCode</t>
  </si>
  <si>
    <t>ObjectClass</t>
  </si>
  <si>
    <t>ByDirectReimbursableFundingSource</t>
  </si>
  <si>
    <t>USSGL480100_UndeliveredOrdersObligationsUnpaid_FYB</t>
  </si>
  <si>
    <t>USSGL480100_UndeliveredOrdersObligationsUnpaid_CPE</t>
  </si>
  <si>
    <t>USSGL483100_UndeliveredOrdersObligationsTransferredUnpaid_CPE</t>
  </si>
  <si>
    <t>USSGL488100_UpwardAdjustmentsOfPriorYearUndeliveredOrdersObligationsUnpaid_CPE</t>
  </si>
  <si>
    <t>ObligationsUndeliveredOrdersUnpaidTotal_FYB</t>
  </si>
  <si>
    <t>ObligationsUndeliveredOrdersUnpaidTotal_CPE</t>
  </si>
  <si>
    <t>USSGL490100_DeliveredOrdersObligationsUnpaid_FYB</t>
  </si>
  <si>
    <t>USSGL490100_DeliveredOrdersObligationsUnpaid_CPE</t>
  </si>
  <si>
    <t>USSGL493100_DeliveredOrdersObligationsTransferredUnpaid_CPE</t>
  </si>
  <si>
    <t>USSGL498100_UpwardAdjustmentsOfPriorYearDeliveredOrdersObligationsUnpaid_CPE</t>
  </si>
  <si>
    <t>ObligationsDeliveredOrdersUnpaidTotal_FYB</t>
  </si>
  <si>
    <t>ObligationsDeliveredOrdersUnpaidTotal_CPE</t>
  </si>
  <si>
    <t>USSGL480200_UndeliveredOrdersObligationsPrepaidAdvanced_FYB</t>
  </si>
  <si>
    <t>USSGL480200_UndeliveredOrdersObligationsPrepaidAdvanced_CPE</t>
  </si>
  <si>
    <t>USSGL483200_UndeliveredOrdersObligationsTransferredPrepaidAdvanced_CPE</t>
  </si>
  <si>
    <t>USSGL488200_UpwardAdjustmentsOfPriorYearUndeliveredOrdersObligationsPrepaidAdvanced_CPE</t>
  </si>
  <si>
    <t>GrossOutlaysUndeliveredOrdersPrepaidTotal_FYB</t>
  </si>
  <si>
    <t>GrossOutlaysUndeliveredOrdersPrepaidTotal_CPE</t>
  </si>
  <si>
    <t>USSGL490200_DeliveredOrdersObligationsPaid_CPE</t>
  </si>
  <si>
    <t>USSGL490800_AuthorityOutlayedNotYetDisbursed_FYB</t>
  </si>
  <si>
    <t>USSGL490800_AuthorityOutlayedNotYetDisbursed_CPE</t>
  </si>
  <si>
    <t>USSGL498200_UpwardAdjustmentsOfPriorYearDeliveredOrdersObligationsPaid_CPE</t>
  </si>
  <si>
    <t>GrossOutlaysDeliveredOrdersPaidTotal_FYB</t>
  </si>
  <si>
    <t>GrossOutlaysDeliveredOrdersPaidTotal_CPE</t>
  </si>
  <si>
    <t>GrossOutlayAmountByProgramObjectClass_FYB</t>
  </si>
  <si>
    <t>GrossOutlayAmountByProgramObjectClass_CPE</t>
  </si>
  <si>
    <t>ObligationsIncurredByProgramObjectClass_CPE</t>
  </si>
  <si>
    <t>USSGL487100_DownwardAdjustmentsOfPriorYearUnpaidUndeliveredOrdersObligationsRecoveries_CPE</t>
  </si>
  <si>
    <t>USSGL497100_DownwardAdjustmentsOfPriorYearUnpaidDeliveredOrdersObligationsRecoveries_CPE</t>
  </si>
  <si>
    <t>USSGL487200_DownwardAdjustmentsOfPriorYearPrepaidAdvancedUndeliveredOrdersObligationsRefundsCollected_CPE</t>
  </si>
  <si>
    <t>USSGL497200_DownwardAdjustmentsOfPriorYearPaidDeliveredOrdersObligationsRefundsCollected_CPE</t>
  </si>
  <si>
    <t>DeobligationsRecoveriesRefundsdOfPriorYearByProgramObjectClass_CPE</t>
  </si>
  <si>
    <t>Air Traffic Organization (ATO)</t>
  </si>
  <si>
    <t>Finance &amp; Management</t>
  </si>
  <si>
    <t>Regulation and certification</t>
  </si>
  <si>
    <t>Operations (Reimbursable)</t>
  </si>
  <si>
    <t>R</t>
  </si>
  <si>
    <t>Direct</t>
  </si>
  <si>
    <t>UNKNOWN</t>
  </si>
  <si>
    <t xml:space="preserve"> </t>
  </si>
  <si>
    <t>Program Administration</t>
  </si>
  <si>
    <t>Insurance Claims</t>
  </si>
  <si>
    <t>Refunds</t>
  </si>
  <si>
    <t>Accounting Services</t>
  </si>
  <si>
    <t>Information Services</t>
  </si>
  <si>
    <t>CMEL/Training</t>
  </si>
  <si>
    <t>International Training</t>
  </si>
  <si>
    <t>Logistics</t>
  </si>
  <si>
    <t>Aircraft Maintenance</t>
  </si>
  <si>
    <t>Acquisition</t>
  </si>
  <si>
    <t>Other Collections</t>
  </si>
  <si>
    <t>All Programs</t>
  </si>
  <si>
    <t>Grants-in-aid for airports</t>
  </si>
  <si>
    <t>Airport technology research</t>
  </si>
  <si>
    <t>Small community air service</t>
  </si>
  <si>
    <t>Airport Cooperative Research</t>
  </si>
  <si>
    <t>Grants-in-aid for Airports (Airport and Airway Trust Fund)</t>
  </si>
  <si>
    <t>Procurement and modernization of air traffic control (ATC) facilities and equipment</t>
  </si>
  <si>
    <t>Hurricane Sandy</t>
  </si>
  <si>
    <t>Facilities and Equipment (Airport and Airway Trust Fund) (Reimbursable)</t>
  </si>
  <si>
    <t>Improve aviation safety</t>
  </si>
  <si>
    <t>Research, Engineering and Development (Airport and Airway Trust (Reimbursable)</t>
  </si>
  <si>
    <t>Engineering, development, test and evaluation</t>
  </si>
  <si>
    <t>Procurement and modernization of non-ATC facilities and equipment</t>
  </si>
  <si>
    <t>Mission support</t>
  </si>
  <si>
    <t>Economic Competitiveness</t>
  </si>
  <si>
    <t>Reduce environmental impact of aviation</t>
  </si>
  <si>
    <t>Improve the efficiency of mission support</t>
  </si>
  <si>
    <t>NextGen</t>
  </si>
  <si>
    <t>Commercial space transportation</t>
  </si>
  <si>
    <t>Security &amp; Hazardous Materials Safety</t>
  </si>
  <si>
    <t>Staff offices</t>
  </si>
  <si>
    <t>Personnel and related expenses</t>
  </si>
  <si>
    <t>Payment to Operations</t>
  </si>
  <si>
    <t>Emergency Relief Program (Direct)</t>
  </si>
  <si>
    <t>69-X-0505 TIFIA</t>
  </si>
  <si>
    <t>69-X-9911 All Others</t>
  </si>
  <si>
    <t>69-X-0538 STP</t>
  </si>
  <si>
    <t>Unknown</t>
  </si>
  <si>
    <t>Appalachian Development Highway System</t>
  </si>
  <si>
    <t>Obligations by Program Activities, Miscellaneous Highway Project</t>
  </si>
  <si>
    <t>Advances from State cooperating agencies 69-X-8054</t>
  </si>
  <si>
    <t>Surface transportation block grant program</t>
  </si>
  <si>
    <t>National highway performance program</t>
  </si>
  <si>
    <t>Congestion mitigation and air quality improvement program</t>
  </si>
  <si>
    <t>Highway safety improvement program</t>
  </si>
  <si>
    <t>Metropolitan planning program</t>
  </si>
  <si>
    <t>Transportation alternatives program</t>
  </si>
  <si>
    <t>National Highway Freight Program</t>
  </si>
  <si>
    <t>Nationally significant freight and highway projects</t>
  </si>
  <si>
    <t>Federal lands and tribal programs</t>
  </si>
  <si>
    <t>Research, technology and education program</t>
  </si>
  <si>
    <t>Administration - LAE</t>
  </si>
  <si>
    <t>Administration - ARC</t>
  </si>
  <si>
    <t>Other programs</t>
  </si>
  <si>
    <t>Exempt Programs</t>
  </si>
  <si>
    <t>Direct loan subsidy</t>
  </si>
  <si>
    <t>Administrative expenses</t>
  </si>
  <si>
    <t>Federal-aid Highways (Reimbursable)</t>
  </si>
  <si>
    <t>Contributions for highway research programs 69-X-8264</t>
  </si>
  <si>
    <t>Cooperative work, forest highways 69-X-8265</t>
  </si>
  <si>
    <t>Cooperative work, international highway transportation 69-X-8371</t>
  </si>
  <si>
    <t>Line Item Construction and Maintenance</t>
  </si>
  <si>
    <t>Southern Nevada public land sales (85)</t>
  </si>
  <si>
    <t>Construction Trust Fund</t>
  </si>
  <si>
    <t>Planning</t>
  </si>
  <si>
    <t>Operating Forces</t>
  </si>
  <si>
    <t>57</t>
  </si>
  <si>
    <t>Section 406 Safety Belt Performance NASS Modernization (no-year limitation)</t>
  </si>
  <si>
    <t>National Infrastructure Investments Grants</t>
  </si>
  <si>
    <t>Award &amp; Oversight</t>
  </si>
  <si>
    <t>97</t>
  </si>
  <si>
    <t>BRAC 2005</t>
  </si>
  <si>
    <t>Department of Defense Base Closure Account (Direct).</t>
  </si>
  <si>
    <t>Major Construction</t>
  </si>
  <si>
    <t>Construction</t>
  </si>
  <si>
    <t>Appalachian development highway system (Pre-1998 funds:)</t>
  </si>
  <si>
    <t>Border Modernization and Maintenance</t>
  </si>
  <si>
    <t>Unknown/Other</t>
  </si>
  <si>
    <t>Motor Carrier Safety Assistance Program</t>
  </si>
  <si>
    <t>Border Enforcement Grants</t>
  </si>
  <si>
    <t>Safety Data Improvement Grants</t>
  </si>
  <si>
    <t>Commercial Driver's License (CDL) Program Improvement Grants</t>
  </si>
  <si>
    <t>Commercial Vehicle Information Systems</t>
  </si>
  <si>
    <t>Performance and Registration Information System</t>
  </si>
  <si>
    <t>MCSAP High Priority</t>
  </si>
  <si>
    <t>Operating Expenses</t>
  </si>
  <si>
    <t>Research and Technology</t>
  </si>
  <si>
    <t>Information Management</t>
  </si>
  <si>
    <t>Outreach and Education</t>
  </si>
  <si>
    <t>Commercial Motor Vehicle Operating Grants</t>
  </si>
  <si>
    <t>Enforcement and Investigative Activities</t>
  </si>
  <si>
    <t>Commercial Motor Vehicle Additional</t>
  </si>
  <si>
    <t>Motor Carrier Safety Operations and Programs</t>
  </si>
  <si>
    <t>Rail Service Assistance, Federal Railroad Administration - Direct</t>
  </si>
  <si>
    <t>Capital &amp; Debt Service Grants</t>
  </si>
  <si>
    <t>Grants Oversight</t>
  </si>
  <si>
    <t>Northeast Corridor Commission</t>
  </si>
  <si>
    <t>American Disability Act (ADA)</t>
  </si>
  <si>
    <t>Safety and Operations</t>
  </si>
  <si>
    <t>Activity from RRIF Collections</t>
  </si>
  <si>
    <t>Alaska railroad liabilities</t>
  </si>
  <si>
    <t>Direct program activity</t>
  </si>
  <si>
    <t>Rail Safety Grants</t>
  </si>
  <si>
    <t>System Eng / Program Mgmt</t>
  </si>
  <si>
    <t>Capital And Debt Grant Sandy Mitigation</t>
  </si>
  <si>
    <t>Sandy Oversight</t>
  </si>
  <si>
    <t>Local Rail Freight Assistance</t>
  </si>
  <si>
    <t>Intercity passenger rail grants</t>
  </si>
  <si>
    <t>Rail line relocation</t>
  </si>
  <si>
    <t>Capital Assistance High-Speed Rail Corridors and IPR Service Grants</t>
  </si>
  <si>
    <t>Capital Assistance High-Speed Rail Corridors and IPR Service Oversight</t>
  </si>
  <si>
    <t>Capital Assistance High-Speed Rail Corridors and IPR Service Research and Demonstrating Technologies</t>
  </si>
  <si>
    <t>Capital Assistance High-Speed Rail Corridors and IPR Service Planning Activities</t>
  </si>
  <si>
    <t>Next Generation High-Speed Rail</t>
  </si>
  <si>
    <t>Pennsylvania Station redevelopment project</t>
  </si>
  <si>
    <t>Railroad System Issues</t>
  </si>
  <si>
    <t>Railroad system issues</t>
  </si>
  <si>
    <t>Human Factors</t>
  </si>
  <si>
    <t>Human factors</t>
  </si>
  <si>
    <t>Rolling stock and components</t>
  </si>
  <si>
    <t>Track Program</t>
  </si>
  <si>
    <t>Rolling Stock Program</t>
  </si>
  <si>
    <t>Train Control and Communication</t>
  </si>
  <si>
    <t>Railroad Research and Development (Reimbursable)</t>
  </si>
  <si>
    <t>West Virginia Rail Development - Direct</t>
  </si>
  <si>
    <t>Grants for Northeast Corridor</t>
  </si>
  <si>
    <t>Management Oversight</t>
  </si>
  <si>
    <t>Americans with Disabilities Act ADA</t>
  </si>
  <si>
    <t>Grants for National Network</t>
  </si>
  <si>
    <t>State Supported Route Committee</t>
  </si>
  <si>
    <t>High-Speed Ground Transportation, Liquidation of Contract Authorization (Direct)</t>
  </si>
  <si>
    <t>Capital Assistance High-Speed Rail (ARRA) Grants</t>
  </si>
  <si>
    <t>Capital Assistance High-Speed Rail (ARRA) Oversight</t>
  </si>
  <si>
    <t>Reimbursable services</t>
  </si>
  <si>
    <t>Other Programs</t>
  </si>
  <si>
    <t>RESEARCH, TRAINING AND HUMAN RES.</t>
  </si>
  <si>
    <t>Direct Program Activity</t>
  </si>
  <si>
    <t>Washington Metropolitan Area Transit Authority</t>
  </si>
  <si>
    <t>Capital investment grants</t>
  </si>
  <si>
    <t>Lower Manhattan recovery FTA Direct P.L. 107-206</t>
  </si>
  <si>
    <t>FEMA Reimbursable LMRO PL 107-206</t>
  </si>
  <si>
    <t>Direct Obligations</t>
  </si>
  <si>
    <t>Research and University Research Centers</t>
  </si>
  <si>
    <t>Research and University Research Centers (Reimbursable)</t>
  </si>
  <si>
    <t>2013 Hurricane Sandy Emergency Supplemental (P.L. 113-2)</t>
  </si>
  <si>
    <t>TECHNICAL ASSISTANCE AND STANDARDS DEVELOPMENT</t>
  </si>
  <si>
    <t>Discretionary grants</t>
  </si>
  <si>
    <t>Urbanized area programs</t>
  </si>
  <si>
    <t>Transit Capital Assistance</t>
  </si>
  <si>
    <t>Fixed Guideway Infrastructure Investment</t>
  </si>
  <si>
    <t>Capital Investment Grants</t>
  </si>
  <si>
    <t>Grants for Energy Efficiency &amp; Greenhouse Gas Reductions</t>
  </si>
  <si>
    <t>Transit Safety Oversight</t>
  </si>
  <si>
    <t>Transit Asset Management</t>
  </si>
  <si>
    <t>FHWA TRUST FUND EMERGENCY RESPONSE</t>
  </si>
  <si>
    <t>FEDERAL AID URBAN SYSTEMS</t>
  </si>
  <si>
    <t>Ready Reserve Force (Reimbursable)</t>
  </si>
  <si>
    <t>Maritime Security Program</t>
  </si>
  <si>
    <t>Merchant Marine Academy</t>
  </si>
  <si>
    <t>State maritime schools</t>
  </si>
  <si>
    <t>MARAD operations</t>
  </si>
  <si>
    <t>Other Maritime Programs</t>
  </si>
  <si>
    <t>Operations and Training (Reimbursable)</t>
  </si>
  <si>
    <t>Loan guarantee subsidy</t>
  </si>
  <si>
    <t>Ship disposal</t>
  </si>
  <si>
    <t>N.S.Savannah</t>
  </si>
  <si>
    <t>Grants for Capital Improvement for Small Shipyards</t>
  </si>
  <si>
    <t>War Risk Insurance Revolving Fund (Direct)</t>
  </si>
  <si>
    <t>Vessel operations</t>
  </si>
  <si>
    <t>Default related activity</t>
  </si>
  <si>
    <t>Port of Guam Improvement Enterprise Program</t>
  </si>
  <si>
    <t>Reimbursable program</t>
  </si>
  <si>
    <t>Gifts and Bequests</t>
  </si>
  <si>
    <t>Special Studies</t>
  </si>
  <si>
    <t>Research and Analysis</t>
  </si>
  <si>
    <t>Highway safety programs</t>
  </si>
  <si>
    <t>Research and analysis</t>
  </si>
  <si>
    <t>National driver register</t>
  </si>
  <si>
    <t>Operations and Research (Transportation Trust Fund) (Reimbursable)</t>
  </si>
  <si>
    <t>Section 402 formula grants</t>
  </si>
  <si>
    <t>Section 3010 High Visibility Enforcement</t>
  </si>
  <si>
    <t>Administrative Expenses - Chapter 4 of Title 23</t>
  </si>
  <si>
    <t>Section 405A Occupant Protection Grants</t>
  </si>
  <si>
    <t>Section 405B State Traffic Information System Improvements</t>
  </si>
  <si>
    <t>Section 405C Impaired Driving Countermeasures</t>
  </si>
  <si>
    <t>Section 405D Distracted Driving</t>
  </si>
  <si>
    <t>Section 405E Motorcyclist Safety</t>
  </si>
  <si>
    <t>Section 405F State Graduated Driver Licensing Laws</t>
  </si>
  <si>
    <t>Section 403H In-Vehicle Alcohol Detection Device Research</t>
  </si>
  <si>
    <t>Section 154/164 Penalties to 402 Program</t>
  </si>
  <si>
    <t>Section 405H Non-Motorized Safety Ped Bikes</t>
  </si>
  <si>
    <t>Rulemaking</t>
  </si>
  <si>
    <t>Enforcement</t>
  </si>
  <si>
    <t>Administrative Expenses</t>
  </si>
  <si>
    <t>Disaster Relief and Oversight FY 2013</t>
  </si>
  <si>
    <t>General administration</t>
  </si>
  <si>
    <t>SCASDP grants</t>
  </si>
  <si>
    <t>Salaries and Expenses (Reimbursable)</t>
  </si>
  <si>
    <t>Financial management capital</t>
  </si>
  <si>
    <t>Minority business outreach</t>
  </si>
  <si>
    <t>Transportation policy and planning</t>
  </si>
  <si>
    <t>Reimbursable program activity</t>
  </si>
  <si>
    <t>New Headquarters Building</t>
  </si>
  <si>
    <t>Essential air service and rural airport improvement</t>
  </si>
  <si>
    <t>Payments to air carriers</t>
  </si>
  <si>
    <t>Safe skies</t>
  </si>
  <si>
    <t>Office of Civil Rights</t>
  </si>
  <si>
    <t>Guaranteed loan subsidy and administrative expenses</t>
  </si>
  <si>
    <t>Cyber Security Initiatives (Direct)</t>
  </si>
  <si>
    <t>Transportation safety institute</t>
  </si>
  <si>
    <t>Alternative fuels research &amp; development</t>
  </si>
  <si>
    <t>Nationwide differential global positioning system</t>
  </si>
  <si>
    <t>Research development &amp; technology coordination</t>
  </si>
  <si>
    <t>Salaries and administrative expenses</t>
  </si>
  <si>
    <t>Positioning navigation &amp; timing</t>
  </si>
  <si>
    <t>Total Direct Program</t>
  </si>
  <si>
    <t>Reimbursable Program</t>
  </si>
  <si>
    <t>Operations</t>
  </si>
  <si>
    <t>Emergency Preparedness Grants</t>
  </si>
  <si>
    <t>Competitive Training Grants</t>
  </si>
  <si>
    <t>Supplemental Training Grants</t>
  </si>
  <si>
    <t>Trust Fund Share of Pipeline Safety</t>
  </si>
  <si>
    <t>Research and development</t>
  </si>
  <si>
    <t>Grants</t>
  </si>
  <si>
    <t>#### EXCEPTION: NEED TO MAP IF THERE IS ACTIVITY ####</t>
  </si>
  <si>
    <t>Trust fund share of pipeline safety</t>
  </si>
  <si>
    <t>Research and Development</t>
  </si>
  <si>
    <t>Operations and maintenance</t>
  </si>
  <si>
    <t>Replacements and improvements</t>
  </si>
  <si>
    <t>Rail carriers</t>
  </si>
  <si>
    <t>Working Capital Fund, Volpe National Transportation Systems Cent (Reimbursable)</t>
  </si>
  <si>
    <t>DOT service center activities</t>
  </si>
  <si>
    <t>Non-DOT service center activities</t>
  </si>
  <si>
    <t>Sum of USSGL490100_DeliveredOrdersObligationsUnpaid_FYB</t>
  </si>
  <si>
    <t>Sum of USSGL480100_UndeliveredOrdersObligationsUnpaid_FYB</t>
  </si>
  <si>
    <t>Sum of USSGL487200_DownwardAdjustmentsOfPriorYearPrepaidAdvancedUndeliveredOrdersObligationsRefundsCollected_CPE</t>
  </si>
  <si>
    <t>Sum of USSGL497200_DownwardAdjustmentsOfPriorYearPaidDeliveredOrdersObligationsRefundsCollected_CPE</t>
  </si>
  <si>
    <t>Sum of USSGL480200_UndeliveredOrdersObligationsPrepaidAdvanced_CPE</t>
  </si>
  <si>
    <t>Sum of USSGL488200_UpwardAdjustmentsOfPriorYearUndeliveredOrdersObligationsPrepaidAdvanced_CPE</t>
  </si>
  <si>
    <t>Sum of USSGL490200_DeliveredOrdersObligationsPaid_CPE</t>
  </si>
  <si>
    <t>Sum of USSGL490800_AuthorityOutlayedNotYetDisbursed_CPE</t>
  </si>
  <si>
    <t>Sum of USSGL498200_UpwardAdjustmentsOfPriorYearDeliveredOrdersObligationsPaid_CPE</t>
  </si>
  <si>
    <t>404800</t>
  </si>
  <si>
    <t>413400</t>
  </si>
  <si>
    <t>414400</t>
  </si>
  <si>
    <t>414700</t>
  </si>
  <si>
    <t>415200</t>
  </si>
  <si>
    <t>415300</t>
  </si>
  <si>
    <t>417600</t>
  </si>
  <si>
    <t>418000</t>
  </si>
  <si>
    <t>419000</t>
  </si>
  <si>
    <t>419100</t>
  </si>
  <si>
    <t>419200</t>
  </si>
  <si>
    <t>419600</t>
  </si>
  <si>
    <t>419700</t>
  </si>
  <si>
    <t>419900</t>
  </si>
  <si>
    <t>429500</t>
  </si>
  <si>
    <t>431000</t>
  </si>
  <si>
    <t>432000</t>
  </si>
  <si>
    <t>435000</t>
  </si>
  <si>
    <t>435100</t>
  </si>
  <si>
    <t>435500</t>
  </si>
  <si>
    <t>435600</t>
  </si>
  <si>
    <t>435700</t>
  </si>
  <si>
    <t>436000</t>
  </si>
  <si>
    <t>439600</t>
  </si>
  <si>
    <t>439701</t>
  </si>
  <si>
    <t>439900</t>
  </si>
  <si>
    <t>487200</t>
  </si>
  <si>
    <t>497200</t>
  </si>
  <si>
    <t>406000</t>
  </si>
  <si>
    <t>407000</t>
  </si>
  <si>
    <t>421000</t>
  </si>
  <si>
    <t>421500</t>
  </si>
  <si>
    <t>442000</t>
  </si>
  <si>
    <t>443000</t>
  </si>
  <si>
    <t>445000</t>
  </si>
  <si>
    <t>463000</t>
  </si>
  <si>
    <t>463500</t>
  </si>
  <si>
    <t>451000</t>
  </si>
  <si>
    <t>459000</t>
  </si>
  <si>
    <t>461000</t>
  </si>
  <si>
    <t>470000</t>
  </si>
  <si>
    <t>462000</t>
  </si>
  <si>
    <t>469000</t>
  </si>
  <si>
    <t>472000</t>
  </si>
  <si>
    <t>422100</t>
  </si>
  <si>
    <t>422500</t>
  </si>
  <si>
    <t>425100</t>
  </si>
  <si>
    <t>428300</t>
  </si>
  <si>
    <t>428500</t>
  </si>
  <si>
    <t>428600</t>
  </si>
  <si>
    <t>428700</t>
  </si>
  <si>
    <t>421200</t>
  </si>
  <si>
    <t>422200</t>
  </si>
  <si>
    <t>425200</t>
  </si>
  <si>
    <t>425300</t>
  </si>
  <si>
    <t>425500</t>
  </si>
  <si>
    <t>426000</t>
  </si>
  <si>
    <t>426100</t>
  </si>
  <si>
    <t>426200</t>
  </si>
  <si>
    <t>426300</t>
  </si>
  <si>
    <t>426400</t>
  </si>
  <si>
    <t>426500</t>
  </si>
  <si>
    <t>426600</t>
  </si>
  <si>
    <t>426700</t>
  </si>
  <si>
    <t>426800</t>
  </si>
  <si>
    <t>427100</t>
  </si>
  <si>
    <t>427300</t>
  </si>
  <si>
    <t>427500</t>
  </si>
  <si>
    <t>427600</t>
  </si>
  <si>
    <t>427700</t>
  </si>
  <si>
    <t>429000</t>
  </si>
  <si>
    <t>SOURCE:</t>
  </si>
  <si>
    <t>https://tfm.fiscal.treasury.gov/content/dam/tfm/v1/supplements/ussgl/ussgl_part_2/sec5/sec5_snc_2018.xlsx</t>
  </si>
  <si>
    <t>DATA UNAVAILABLE FROM DATA ACT DETAILS</t>
  </si>
  <si>
    <r>
      <t>Annualized to Q4</t>
    </r>
    <r>
      <rPr>
        <b/>
        <vertAlign val="superscript"/>
        <sz val="11"/>
        <color theme="1"/>
        <rFont val="Calibri"/>
        <family val="2"/>
        <scheme val="minor"/>
      </rPr>
      <t>1</t>
    </r>
  </si>
  <si>
    <r>
      <t>Adjustment</t>
    </r>
    <r>
      <rPr>
        <b/>
        <vertAlign val="superscript"/>
        <sz val="11"/>
        <color theme="1"/>
        <rFont val="Calibri"/>
        <family val="2"/>
        <scheme val="minor"/>
      </rPr>
      <t>2</t>
    </r>
  </si>
  <si>
    <t>Budgetary Resources and Status of Budgetary Resources came from these File A fields:</t>
  </si>
  <si>
    <t>Budget Authority</t>
  </si>
  <si>
    <t>Outlays</t>
  </si>
  <si>
    <t>Unobligated balance from PY</t>
  </si>
  <si>
    <t>DETAIL on apportioned vs unobligated bal end of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</si>
</sst>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_);[Red]\(&quot;$&quot;#,##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0.0%"/>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
      <b/>
      <sz val="11"/>
      <color rgb="FFFF0000"/>
      <name val="Calibri"/>
      <family val="2"/>
      <scheme val="minor"/>
    </font>
    <font>
      <b/>
      <sz val="11"/>
      <color theme="4"/>
      <name val="Calibri"/>
      <family val="2"/>
      <scheme val="minor"/>
    </font>
    <font>
      <sz val="10"/>
      <color theme="1"/>
      <name val="Calibri"/>
      <family val="2"/>
      <scheme val="minor"/>
    </font>
    <font>
      <b/>
      <sz val="10"/>
      <color theme="1"/>
      <name val="Calibri"/>
      <family val="2"/>
      <scheme val="minor"/>
    </font>
    <font>
      <b/>
      <sz val="10"/>
      <color rgb="FF613F39"/>
      <name val="Calibri"/>
      <family val="2"/>
      <scheme val="minor"/>
    </font>
    <font>
      <sz val="9"/>
      <color theme="1"/>
      <name val="Calibri"/>
      <family val="2"/>
      <scheme val="minor"/>
    </font>
    <font>
      <sz val="8"/>
      <color theme="1"/>
      <name val="Calibri"/>
      <family val="2"/>
    </font>
    <font>
      <sz val="9"/>
      <color theme="1"/>
      <name val="Times New Roman"/>
      <family val="1"/>
    </font>
    <font>
      <b/>
      <sz val="11"/>
      <name val="Calibri"/>
      <family val="2"/>
      <scheme val="minor"/>
    </font>
    <font>
      <b/>
      <sz val="11"/>
      <color theme="0" tint="-0.34998626667073579"/>
      <name val="Calibri"/>
      <family val="2"/>
      <scheme val="minor"/>
    </font>
    <font>
      <sz val="11"/>
      <color theme="0" tint="-0.34998626667073579"/>
      <name val="Calibri"/>
      <family val="2"/>
      <scheme val="minor"/>
    </font>
    <font>
      <b/>
      <sz val="11"/>
      <color theme="0" tint="-0.499984740745262"/>
      <name val="Calibri"/>
      <family val="2"/>
      <scheme val="minor"/>
    </font>
    <font>
      <sz val="11"/>
      <color theme="0" tint="-0.499984740745262"/>
      <name val="Calibri"/>
      <family val="2"/>
      <scheme val="minor"/>
    </font>
    <font>
      <sz val="12"/>
      <color theme="1"/>
      <name val="Calibri"/>
      <family val="2"/>
      <scheme val="minor"/>
    </font>
    <font>
      <b/>
      <vertAlign val="superscript"/>
      <sz val="11"/>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13F39"/>
        <bgColor indexed="64"/>
      </patternFill>
    </fill>
    <fill>
      <patternFill patternType="solid">
        <fgColor theme="8" tint="0.59999389629810485"/>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14999847407452621"/>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bottom style="thin">
        <color theme="0"/>
      </bottom>
      <diagonal/>
    </border>
    <border>
      <left/>
      <right/>
      <top/>
      <bottom style="thin">
        <color rgb="FF613F39"/>
      </bottom>
      <diagonal/>
    </border>
    <border>
      <left/>
      <right/>
      <top style="thin">
        <color indexed="64"/>
      </top>
      <bottom style="thin">
        <color indexed="64"/>
      </bottom>
      <diagonal/>
    </border>
    <border>
      <left/>
      <right/>
      <top style="thin">
        <color indexed="64"/>
      </top>
      <bottom style="double">
        <color indexed="64"/>
      </bottom>
      <diagonal/>
    </border>
    <border>
      <left/>
      <right/>
      <top style="thin">
        <color theme="0"/>
      </top>
      <bottom/>
      <diagonal/>
    </border>
    <border>
      <left/>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double">
        <color indexed="64"/>
      </bottom>
      <diagonal/>
    </border>
    <border>
      <left style="medium">
        <color indexed="64"/>
      </left>
      <right style="medium">
        <color indexed="64"/>
      </right>
      <top/>
      <bottom style="thin">
        <color rgb="FF613F39"/>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s>
  <cellStyleXfs count="47">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44" fontId="1" fillId="0" borderId="0" applyFont="0" applyFill="0" applyBorder="0" applyAlignment="0" applyProtection="0"/>
    <xf numFmtId="0" fontId="26" fillId="0" borderId="0"/>
  </cellStyleXfs>
  <cellXfs count="165">
    <xf numFmtId="0" fontId="0" fillId="0" borderId="0" xfId="0"/>
    <xf numFmtId="43" fontId="0" fillId="0" borderId="0" xfId="1" applyFont="1"/>
    <xf numFmtId="0" fontId="0" fillId="0" borderId="0" xfId="0" applyAlignment="1">
      <alignment horizontal="right"/>
    </xf>
    <xf numFmtId="0" fontId="16" fillId="0" borderId="0" xfId="0" applyFont="1"/>
    <xf numFmtId="3" fontId="0" fillId="0" borderId="0" xfId="0" applyNumberFormat="1"/>
    <xf numFmtId="164" fontId="0" fillId="0" borderId="0" xfId="1" applyNumberFormat="1" applyFont="1"/>
    <xf numFmtId="0" fontId="18" fillId="0" borderId="0" xfId="0" applyFont="1" applyAlignment="1">
      <alignment vertical="top" wrapText="1"/>
    </xf>
    <xf numFmtId="9" fontId="0" fillId="0" borderId="0" xfId="2" applyFont="1"/>
    <xf numFmtId="0" fontId="16" fillId="0" borderId="0" xfId="0" applyFont="1" applyAlignment="1">
      <alignment horizontal="center"/>
    </xf>
    <xf numFmtId="0" fontId="19" fillId="0" borderId="0" xfId="44"/>
    <xf numFmtId="164" fontId="0" fillId="0" borderId="0" xfId="1" applyNumberFormat="1" applyFont="1" applyFill="1"/>
    <xf numFmtId="9" fontId="0" fillId="0" borderId="0" xfId="2" applyFont="1" applyFill="1"/>
    <xf numFmtId="164" fontId="20" fillId="0" borderId="0" xfId="1" applyNumberFormat="1" applyFont="1"/>
    <xf numFmtId="0" fontId="20" fillId="0" borderId="0" xfId="0" applyFont="1"/>
    <xf numFmtId="0" fontId="20" fillId="0" borderId="0" xfId="0" applyFont="1" applyAlignment="1">
      <alignment horizontal="center"/>
    </xf>
    <xf numFmtId="0" fontId="21" fillId="0" borderId="0" xfId="0" applyFont="1"/>
    <xf numFmtId="3" fontId="0" fillId="0" borderId="0" xfId="0" applyNumberFormat="1" applyFill="1"/>
    <xf numFmtId="0" fontId="17" fillId="33" borderId="0" xfId="0" applyFont="1" applyFill="1"/>
    <xf numFmtId="0" fontId="17" fillId="33" borderId="0" xfId="0" applyFont="1" applyFill="1" applyAlignment="1">
      <alignment horizontal="right"/>
    </xf>
    <xf numFmtId="0" fontId="17" fillId="33" borderId="11" xfId="0" applyFont="1" applyFill="1" applyBorder="1" applyAlignment="1">
      <alignment horizontal="right"/>
    </xf>
    <xf numFmtId="0" fontId="17" fillId="33" borderId="11" xfId="0" applyFont="1" applyFill="1" applyBorder="1"/>
    <xf numFmtId="0" fontId="0" fillId="0" borderId="12" xfId="0" applyBorder="1"/>
    <xf numFmtId="0" fontId="0" fillId="0" borderId="12" xfId="0" applyBorder="1" applyAlignment="1">
      <alignment horizontal="right"/>
    </xf>
    <xf numFmtId="0" fontId="22" fillId="0" borderId="12" xfId="0" applyFont="1" applyBorder="1"/>
    <xf numFmtId="0" fontId="22" fillId="0" borderId="0" xfId="0" applyFont="1"/>
    <xf numFmtId="164" fontId="0" fillId="0" borderId="0" xfId="1" applyNumberFormat="1" applyFont="1" applyAlignment="1">
      <alignment horizontal="right"/>
    </xf>
    <xf numFmtId="0" fontId="17" fillId="33" borderId="0" xfId="0" applyFont="1" applyFill="1" applyAlignment="1">
      <alignment horizontal="center"/>
    </xf>
    <xf numFmtId="0" fontId="17" fillId="33" borderId="0" xfId="0" applyFont="1" applyFill="1" applyAlignment="1">
      <alignment horizontal="left"/>
    </xf>
    <xf numFmtId="0" fontId="23" fillId="0" borderId="0" xfId="0" applyFont="1"/>
    <xf numFmtId="164" fontId="0" fillId="0" borderId="10" xfId="1" applyNumberFormat="1" applyFont="1" applyBorder="1"/>
    <xf numFmtId="0" fontId="24" fillId="0" borderId="12" xfId="0" applyFont="1" applyBorder="1"/>
    <xf numFmtId="165" fontId="0" fillId="0" borderId="0" xfId="45" applyNumberFormat="1" applyFont="1"/>
    <xf numFmtId="165" fontId="0" fillId="0" borderId="0" xfId="45" applyNumberFormat="1" applyFont="1" applyAlignment="1">
      <alignment horizontal="right"/>
    </xf>
    <xf numFmtId="164" fontId="16" fillId="0" borderId="13" xfId="0" applyNumberFormat="1" applyFont="1" applyBorder="1"/>
    <xf numFmtId="165" fontId="16" fillId="0" borderId="14" xfId="45" applyNumberFormat="1" applyFont="1" applyBorder="1"/>
    <xf numFmtId="0" fontId="0" fillId="34" borderId="0" xfId="0" applyFill="1"/>
    <xf numFmtId="0" fontId="16" fillId="34" borderId="0" xfId="0" applyFont="1" applyFill="1" applyAlignment="1">
      <alignment horizontal="center"/>
    </xf>
    <xf numFmtId="0" fontId="20" fillId="0" borderId="0" xfId="0" applyFont="1" applyAlignment="1">
      <alignment horizontal="right"/>
    </xf>
    <xf numFmtId="9" fontId="0" fillId="0" borderId="0" xfId="2" applyNumberFormat="1" applyFont="1"/>
    <xf numFmtId="9" fontId="0" fillId="0" borderId="0" xfId="2" applyNumberFormat="1" applyFont="1" applyAlignment="1">
      <alignment horizontal="right"/>
    </xf>
    <xf numFmtId="9" fontId="0" fillId="35" borderId="0" xfId="45" applyNumberFormat="1" applyFont="1" applyFill="1"/>
    <xf numFmtId="9" fontId="16" fillId="0" borderId="13" xfId="0" applyNumberFormat="1" applyFont="1" applyBorder="1"/>
    <xf numFmtId="6" fontId="0" fillId="0" borderId="0" xfId="0" applyNumberFormat="1"/>
    <xf numFmtId="0" fontId="17" fillId="33" borderId="0" xfId="0" applyFont="1" applyFill="1" applyAlignment="1">
      <alignment wrapText="1"/>
    </xf>
    <xf numFmtId="0" fontId="17" fillId="33" borderId="0" xfId="0" applyFont="1" applyFill="1" applyAlignment="1">
      <alignment horizontal="right" wrapText="1"/>
    </xf>
    <xf numFmtId="0" fontId="17" fillId="33" borderId="15" xfId="0" applyFont="1" applyFill="1" applyBorder="1" applyAlignment="1">
      <alignment wrapText="1"/>
    </xf>
    <xf numFmtId="0" fontId="17" fillId="35" borderId="0" xfId="0" applyFont="1" applyFill="1" applyAlignment="1">
      <alignment wrapText="1"/>
    </xf>
    <xf numFmtId="164" fontId="0" fillId="0" borderId="0" xfId="0" applyNumberFormat="1"/>
    <xf numFmtId="43" fontId="0" fillId="0" borderId="0" xfId="0" applyNumberFormat="1"/>
    <xf numFmtId="0" fontId="16" fillId="0" borderId="0" xfId="0" applyFont="1" applyAlignment="1"/>
    <xf numFmtId="0" fontId="24" fillId="0" borderId="10" xfId="0" applyFont="1" applyBorder="1" applyAlignment="1"/>
    <xf numFmtId="0" fontId="0" fillId="0" borderId="0" xfId="0" applyAlignment="1"/>
    <xf numFmtId="164" fontId="16" fillId="0" borderId="14" xfId="1" applyNumberFormat="1" applyFont="1" applyBorder="1"/>
    <xf numFmtId="164" fontId="16" fillId="0" borderId="0" xfId="1" applyNumberFormat="1" applyFont="1"/>
    <xf numFmtId="165" fontId="0" fillId="0" borderId="0" xfId="0" applyNumberFormat="1"/>
    <xf numFmtId="164" fontId="0" fillId="0" borderId="0" xfId="0" applyNumberFormat="1" applyFill="1"/>
    <xf numFmtId="9" fontId="16" fillId="0" borderId="0" xfId="0" applyNumberFormat="1" applyFont="1" applyBorder="1"/>
    <xf numFmtId="9" fontId="0" fillId="0" borderId="10" xfId="2" applyNumberFormat="1" applyFont="1" applyBorder="1" applyAlignment="1">
      <alignment horizontal="right"/>
    </xf>
    <xf numFmtId="9" fontId="0" fillId="35" borderId="14" xfId="45" applyNumberFormat="1" applyFont="1" applyFill="1" applyBorder="1"/>
    <xf numFmtId="0" fontId="0" fillId="0" borderId="0" xfId="0" applyAlignment="1">
      <alignment wrapText="1"/>
    </xf>
    <xf numFmtId="164" fontId="0" fillId="0" borderId="13" xfId="1" applyNumberFormat="1" applyFont="1" applyFill="1" applyBorder="1"/>
    <xf numFmtId="6" fontId="16" fillId="0" borderId="14" xfId="0" applyNumberFormat="1" applyFont="1" applyBorder="1"/>
    <xf numFmtId="166" fontId="0" fillId="0" borderId="0" xfId="2" applyNumberFormat="1" applyFont="1"/>
    <xf numFmtId="166" fontId="0" fillId="34" borderId="0" xfId="2" applyNumberFormat="1" applyFont="1" applyFill="1"/>
    <xf numFmtId="166" fontId="0" fillId="0" borderId="0" xfId="2" applyNumberFormat="1" applyFont="1" applyAlignment="1">
      <alignment horizontal="right"/>
    </xf>
    <xf numFmtId="49" fontId="0" fillId="0" borderId="0" xfId="0" applyNumberFormat="1"/>
    <xf numFmtId="0" fontId="0" fillId="0" borderId="0" xfId="0" applyAlignment="1">
      <alignment textRotation="45"/>
    </xf>
    <xf numFmtId="164" fontId="25" fillId="0" borderId="0" xfId="1" applyNumberFormat="1" applyFont="1"/>
    <xf numFmtId="164" fontId="20" fillId="0" borderId="0" xfId="1" applyNumberFormat="1" applyFont="1" applyAlignment="1">
      <alignment horizontal="center"/>
    </xf>
    <xf numFmtId="164" fontId="0" fillId="0" borderId="0" xfId="1" applyNumberFormat="1" applyFont="1" applyAlignment="1">
      <alignment horizontal="center"/>
    </xf>
    <xf numFmtId="164" fontId="0" fillId="0" borderId="0" xfId="0" pivotButton="1" applyNumberFormat="1"/>
    <xf numFmtId="164" fontId="25" fillId="0" borderId="0" xfId="0" applyNumberFormat="1" applyFont="1" applyAlignment="1">
      <alignment textRotation="45"/>
    </xf>
    <xf numFmtId="164" fontId="0" fillId="0" borderId="0" xfId="0" applyNumberFormat="1" applyAlignment="1">
      <alignment horizontal="left"/>
    </xf>
    <xf numFmtId="164" fontId="20" fillId="0" borderId="0" xfId="1" applyNumberFormat="1" applyFont="1" applyAlignment="1">
      <alignment horizontal="right"/>
    </xf>
    <xf numFmtId="164" fontId="0" fillId="36" borderId="0" xfId="0" applyNumberFormat="1" applyFill="1"/>
    <xf numFmtId="164" fontId="0" fillId="36" borderId="0" xfId="1" applyNumberFormat="1" applyFont="1" applyFill="1"/>
    <xf numFmtId="164" fontId="0" fillId="37" borderId="0" xfId="0" applyNumberFormat="1" applyFill="1"/>
    <xf numFmtId="164" fontId="0" fillId="38" borderId="0" xfId="0" applyNumberFormat="1" applyFill="1"/>
    <xf numFmtId="164" fontId="0" fillId="38" borderId="0" xfId="1" applyNumberFormat="1" applyFont="1" applyFill="1"/>
    <xf numFmtId="164" fontId="0" fillId="39" borderId="0" xfId="0" applyNumberFormat="1" applyFill="1"/>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3" fillId="0" borderId="19" xfId="0" applyFont="1" applyBorder="1" applyAlignment="1">
      <alignment textRotation="45"/>
    </xf>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7" fillId="0" borderId="17" xfId="46" quotePrefix="1" applyFont="1" applyBorder="1" applyAlignment="1">
      <alignment vertical="top"/>
    </xf>
    <xf numFmtId="0" fontId="27" fillId="0" borderId="18" xfId="46" quotePrefix="1" applyFont="1" applyBorder="1" applyAlignment="1">
      <alignment vertical="top"/>
    </xf>
    <xf numFmtId="0" fontId="29" fillId="40" borderId="0" xfId="0" applyFont="1" applyFill="1" applyAlignment="1">
      <alignment horizontal="left" indent="6"/>
    </xf>
    <xf numFmtId="0" fontId="31" fillId="40" borderId="0" xfId="0" applyFont="1" applyFill="1" applyAlignment="1">
      <alignment horizontal="left" indent="6"/>
    </xf>
    <xf numFmtId="164" fontId="32" fillId="40" borderId="0" xfId="1" applyNumberFormat="1" applyFont="1" applyFill="1" applyAlignment="1">
      <alignment horizontal="left" indent="4"/>
    </xf>
    <xf numFmtId="164" fontId="32" fillId="40" borderId="10" xfId="1" applyNumberFormat="1" applyFont="1" applyFill="1" applyBorder="1" applyAlignment="1">
      <alignment horizontal="left" indent="4"/>
    </xf>
    <xf numFmtId="0" fontId="28" fillId="0" borderId="0" xfId="0" applyFont="1"/>
    <xf numFmtId="0" fontId="31" fillId="0" borderId="0" xfId="0" applyFont="1" applyAlignment="1">
      <alignment horizontal="right"/>
    </xf>
    <xf numFmtId="0" fontId="32" fillId="0" borderId="0" xfId="0" applyFont="1"/>
    <xf numFmtId="0" fontId="29" fillId="0" borderId="0" xfId="0" applyFont="1" applyAlignment="1">
      <alignment horizontal="right"/>
    </xf>
    <xf numFmtId="0" fontId="30" fillId="0" borderId="0" xfId="0" applyFont="1"/>
    <xf numFmtId="0" fontId="29" fillId="0" borderId="0" xfId="0" applyFont="1" applyFill="1" applyAlignment="1">
      <alignment horizontal="right"/>
    </xf>
    <xf numFmtId="0" fontId="13" fillId="33" borderId="0" xfId="0" applyFont="1" applyFill="1"/>
    <xf numFmtId="0" fontId="0" fillId="34" borderId="20" xfId="0" applyFill="1" applyBorder="1"/>
    <xf numFmtId="0" fontId="0" fillId="0" borderId="21" xfId="0" applyBorder="1"/>
    <xf numFmtId="165" fontId="0" fillId="0" borderId="21" xfId="45" applyNumberFormat="1" applyFont="1" applyBorder="1" applyAlignment="1">
      <alignment horizontal="right"/>
    </xf>
    <xf numFmtId="164" fontId="0" fillId="0" borderId="21" xfId="1" applyNumberFormat="1" applyFont="1" applyBorder="1"/>
    <xf numFmtId="164" fontId="32" fillId="40" borderId="21" xfId="1" applyNumberFormat="1" applyFont="1" applyFill="1" applyBorder="1" applyAlignment="1">
      <alignment horizontal="left" indent="4"/>
    </xf>
    <xf numFmtId="164" fontId="16" fillId="0" borderId="22" xfId="1" applyNumberFormat="1" applyFont="1" applyBorder="1"/>
    <xf numFmtId="0" fontId="0" fillId="0" borderId="23" xfId="0" applyBorder="1" applyAlignment="1">
      <alignment horizontal="right"/>
    </xf>
    <xf numFmtId="164" fontId="32" fillId="40" borderId="24" xfId="1" applyNumberFormat="1" applyFont="1" applyFill="1" applyBorder="1" applyAlignment="1">
      <alignment horizontal="left" indent="4"/>
    </xf>
    <xf numFmtId="164" fontId="0" fillId="0" borderId="24" xfId="1" applyNumberFormat="1" applyFont="1" applyBorder="1"/>
    <xf numFmtId="164" fontId="16" fillId="0" borderId="21" xfId="1" applyNumberFormat="1" applyFont="1" applyBorder="1"/>
    <xf numFmtId="165" fontId="16" fillId="0" borderId="25" xfId="45" applyNumberFormat="1" applyFont="1" applyBorder="1"/>
    <xf numFmtId="165" fontId="16" fillId="0" borderId="0" xfId="45" applyNumberFormat="1" applyFont="1" applyAlignment="1">
      <alignment vertical="top"/>
    </xf>
    <xf numFmtId="0" fontId="0" fillId="0" borderId="0" xfId="0" applyAlignment="1">
      <alignment vertical="top"/>
    </xf>
    <xf numFmtId="0" fontId="29" fillId="0" borderId="0" xfId="0" applyFont="1" applyAlignment="1">
      <alignment horizontal="right" vertical="top"/>
    </xf>
    <xf numFmtId="165" fontId="16" fillId="0" borderId="21" xfId="45" applyNumberFormat="1" applyFont="1" applyBorder="1" applyAlignment="1">
      <alignment vertical="top"/>
    </xf>
    <xf numFmtId="9" fontId="16" fillId="0" borderId="16" xfId="0" applyNumberFormat="1" applyFont="1" applyBorder="1" applyAlignment="1">
      <alignment vertical="top"/>
    </xf>
    <xf numFmtId="0" fontId="22" fillId="0" borderId="0" xfId="0" applyFont="1" applyAlignment="1">
      <alignment vertical="top"/>
    </xf>
    <xf numFmtId="0" fontId="30" fillId="0" borderId="0" xfId="0" applyFont="1" applyAlignment="1">
      <alignment vertical="top"/>
    </xf>
    <xf numFmtId="0" fontId="0" fillId="0" borderId="21" xfId="0" applyBorder="1" applyAlignment="1">
      <alignment vertical="top"/>
    </xf>
    <xf numFmtId="0" fontId="0" fillId="0" borderId="0" xfId="0" applyBorder="1" applyAlignment="1">
      <alignment vertical="top"/>
    </xf>
    <xf numFmtId="164" fontId="33" fillId="0" borderId="10" xfId="1" applyNumberFormat="1" applyFont="1" applyBorder="1"/>
    <xf numFmtId="165" fontId="16" fillId="0" borderId="0" xfId="45" applyNumberFormat="1" applyFont="1" applyBorder="1"/>
    <xf numFmtId="0" fontId="31" fillId="0" borderId="0" xfId="0" applyFont="1" applyAlignment="1">
      <alignment horizontal="center"/>
    </xf>
    <xf numFmtId="0" fontId="31" fillId="0" borderId="0" xfId="0" applyFont="1"/>
    <xf numFmtId="164" fontId="0" fillId="0" borderId="26" xfId="1" applyNumberFormat="1" applyFont="1" applyFill="1" applyBorder="1"/>
    <xf numFmtId="3" fontId="0" fillId="0" borderId="21" xfId="0" applyNumberFormat="1" applyBorder="1"/>
    <xf numFmtId="165" fontId="16" fillId="0" borderId="22" xfId="45" applyNumberFormat="1" applyFont="1" applyBorder="1"/>
    <xf numFmtId="6" fontId="16" fillId="0" borderId="22" xfId="0" applyNumberFormat="1" applyFont="1" applyBorder="1"/>
    <xf numFmtId="6" fontId="0" fillId="0" borderId="0" xfId="0" applyNumberFormat="1" applyAlignment="1">
      <alignment vertical="top"/>
    </xf>
    <xf numFmtId="164" fontId="0" fillId="0" borderId="0" xfId="1" applyNumberFormat="1" applyFont="1" applyAlignment="1">
      <alignment vertical="top"/>
    </xf>
    <xf numFmtId="164" fontId="0" fillId="0" borderId="21" xfId="1" applyNumberFormat="1" applyFont="1" applyBorder="1" applyAlignment="1">
      <alignment vertical="top"/>
    </xf>
    <xf numFmtId="166" fontId="0" fillId="0" borderId="0" xfId="2" applyNumberFormat="1" applyFont="1" applyAlignment="1">
      <alignment vertical="top"/>
    </xf>
    <xf numFmtId="164" fontId="32" fillId="40" borderId="0" xfId="1" applyNumberFormat="1" applyFont="1" applyFill="1" applyAlignment="1">
      <alignment horizontal="left" vertical="top"/>
    </xf>
    <xf numFmtId="164" fontId="32" fillId="40" borderId="21" xfId="1" applyNumberFormat="1" applyFont="1" applyFill="1" applyBorder="1" applyAlignment="1">
      <alignment horizontal="left" vertical="top"/>
    </xf>
    <xf numFmtId="164" fontId="0" fillId="0" borderId="13" xfId="1" applyNumberFormat="1" applyFont="1" applyBorder="1" applyAlignment="1">
      <alignment vertical="top"/>
    </xf>
    <xf numFmtId="164" fontId="0" fillId="0" borderId="13" xfId="1" applyNumberFormat="1" applyFont="1" applyFill="1" applyBorder="1" applyAlignment="1">
      <alignment vertical="top"/>
    </xf>
    <xf numFmtId="164" fontId="0" fillId="0" borderId="26" xfId="1" applyNumberFormat="1" applyFont="1" applyFill="1" applyBorder="1" applyAlignment="1">
      <alignment vertical="top"/>
    </xf>
    <xf numFmtId="0" fontId="31" fillId="0" borderId="0" xfId="0" applyFont="1" applyAlignment="1">
      <alignment horizontal="right" vertical="top"/>
    </xf>
    <xf numFmtId="0" fontId="31" fillId="0" borderId="0" xfId="0" applyFont="1" applyAlignment="1">
      <alignment horizontal="center" vertical="top"/>
    </xf>
    <xf numFmtId="9" fontId="16" fillId="0" borderId="0" xfId="2" applyFont="1" applyBorder="1"/>
    <xf numFmtId="10" fontId="0" fillId="0" borderId="0" xfId="2" applyNumberFormat="1" applyFont="1"/>
    <xf numFmtId="9" fontId="31" fillId="40" borderId="0" xfId="2" applyFont="1" applyFill="1" applyAlignment="1">
      <alignment horizontal="left" indent="6"/>
    </xf>
    <xf numFmtId="0" fontId="31" fillId="34" borderId="10" xfId="0" applyFont="1" applyFill="1" applyBorder="1" applyAlignment="1">
      <alignment horizontal="center"/>
    </xf>
    <xf numFmtId="0" fontId="31" fillId="34" borderId="0" xfId="0" applyFont="1" applyFill="1" applyBorder="1" applyAlignment="1">
      <alignment horizontal="center"/>
    </xf>
    <xf numFmtId="0" fontId="25" fillId="0" borderId="0" xfId="0" applyFont="1" applyAlignment="1">
      <alignment horizontal="left" wrapText="1"/>
    </xf>
    <xf numFmtId="0" fontId="23" fillId="0" borderId="0" xfId="0" applyFont="1" applyAlignment="1">
      <alignment horizontal="left" vertical="top" wrapText="1"/>
    </xf>
    <xf numFmtId="0" fontId="22" fillId="0" borderId="0" xfId="0" applyFont="1" applyAlignment="1">
      <alignment horizontal="left" wrapText="1"/>
    </xf>
    <xf numFmtId="0" fontId="0" fillId="0" borderId="0" xfId="0" applyAlignment="1">
      <alignment horizontal="left" vertical="top" wrapText="1"/>
    </xf>
    <xf numFmtId="0" fontId="16" fillId="0" borderId="0" xfId="0" applyFont="1" applyAlignment="1">
      <alignment horizontal="left"/>
    </xf>
    <xf numFmtId="0" fontId="17" fillId="33" borderId="15" xfId="0" applyFont="1" applyFill="1" applyBorder="1" applyAlignment="1">
      <alignment horizontal="center" wrapText="1"/>
    </xf>
    <xf numFmtId="0" fontId="17" fillId="33" borderId="0" xfId="0" applyFont="1" applyFill="1" applyBorder="1" applyAlignment="1">
      <alignment horizontal="center" wrapText="1"/>
    </xf>
    <xf numFmtId="0" fontId="0" fillId="0" borderId="0" xfId="0" applyAlignment="1">
      <alignment horizontal="center" wrapText="1"/>
    </xf>
    <xf numFmtId="0" fontId="18" fillId="0" borderId="0" xfId="0" applyFont="1" applyAlignment="1">
      <alignment horizontal="left" vertical="top" wrapText="1"/>
    </xf>
  </cellXfs>
  <cellStyles count="47">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45"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4" builtinId="8"/>
    <cellStyle name="Input" xfId="11" builtinId="20" customBuiltin="1"/>
    <cellStyle name="Linked Cell" xfId="14" builtinId="24" customBuiltin="1"/>
    <cellStyle name="Neutral" xfId="10" builtinId="28" customBuiltin="1"/>
    <cellStyle name="Normal" xfId="0" builtinId="0"/>
    <cellStyle name="Normal 2" xfId="46"/>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43">
    <dxf>
      <font>
        <b/>
        <i val="0"/>
      </font>
      <fill>
        <patternFill>
          <bgColor rgb="FFD7D7D7"/>
        </patternFill>
      </fill>
    </dxf>
    <dxf>
      <font>
        <b val="0"/>
        <i val="0"/>
      </font>
      <fill>
        <patternFill patternType="none">
          <bgColor indexed="65"/>
        </patternFill>
      </fill>
    </dxf>
    <dxf>
      <fill>
        <patternFill patternType="solid">
          <bgColor theme="5" tint="0.39997558519241921"/>
        </patternFill>
      </fill>
    </dxf>
    <dxf>
      <fill>
        <patternFill patternType="solid">
          <bgColor theme="7" tint="0.39997558519241921"/>
        </patternFill>
      </fill>
    </dxf>
    <dxf>
      <fill>
        <patternFill patternType="solid">
          <bgColor theme="9" tint="0.39997558519241921"/>
        </patternFill>
      </fill>
    </dxf>
    <dxf>
      <numFmt numFmtId="164" formatCode="_(* #,##0_);_(* \(#,##0\);_(* &quot;-&quot;??_);_(@_)"/>
    </dxf>
    <dxf>
      <numFmt numFmtId="167" formatCode="_(* #,##0.0_);_(* \(#,##0.0\);_(* &quot;-&quot;??_);_(@_)"/>
    </dxf>
    <dxf>
      <numFmt numFmtId="35" formatCode="_(* #,##0.00_);_(* \(#,##0.00\);_(* &quot;-&quot;??_);_(@_)"/>
    </dxf>
    <dxf>
      <alignment textRotation="45" readingOrder="0"/>
    </dxf>
    <dxf>
      <numFmt numFmtId="0" formatCode="General"/>
    </dxf>
    <dxf>
      <numFmt numFmtId="30" formatCode="@"/>
    </dxf>
    <dxf>
      <numFmt numFmtId="30" formatCode="@"/>
    </dxf>
    <dxf>
      <numFmt numFmtId="30" formatCode="@"/>
    </dxf>
    <dxf>
      <numFmt numFmtId="30" formatCode="@"/>
    </dxf>
    <dxf>
      <numFmt numFmtId="30" formatCode="@"/>
    </dxf>
    <dxf>
      <fill>
        <patternFill patternType="solid">
          <bgColor theme="9" tint="0.39997558519241921"/>
        </patternFill>
      </fill>
    </dxf>
    <dxf>
      <fill>
        <patternFill patternType="solid">
          <bgColor theme="7" tint="0.59999389629810485"/>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font>
        <sz val="9"/>
      </font>
    </dxf>
    <dxf>
      <font>
        <sz val="9"/>
      </font>
    </dxf>
    <dxf>
      <font>
        <sz val="8"/>
      </font>
    </dxf>
    <dxf>
      <font>
        <sz val="8"/>
      </font>
    </dxf>
    <dxf>
      <font>
        <sz val="9"/>
      </font>
    </dxf>
    <dxf>
      <font>
        <sz val="9"/>
      </font>
    </dxf>
    <dxf>
      <font>
        <sz val="10"/>
      </font>
    </dxf>
    <dxf>
      <font>
        <sz val="10"/>
      </font>
    </dxf>
    <dxf>
      <alignment textRotation="45" readingOrder="0"/>
    </dxf>
    <dxf>
      <alignment textRotation="45" readingOrder="0"/>
    </dxf>
    <dxf>
      <font>
        <color theme="0"/>
      </font>
      <numFmt numFmtId="34" formatCode="_(&quot;$&quot;* #,##0.00_);_(&quot;$&quot;* \(#,##0.00\);_(&quot;$&quot;* &quot;-&quot;??_);_(@_)"/>
      <fill>
        <patternFill patternType="none">
          <bgColor auto="1"/>
        </patternFill>
      </fill>
    </dxf>
    <dxf>
      <font>
        <color rgb="FF9C0006"/>
      </font>
      <fill>
        <patternFill>
          <bgColor rgb="FFFFC7CE"/>
        </patternFill>
      </fill>
    </dxf>
    <dxf>
      <font>
        <color theme="0"/>
      </font>
      <numFmt numFmtId="34" formatCode="_(&quot;$&quot;* #,##0.00_);_(&quot;$&quot;* \(#,##0.00\);_(&quot;$&quot;* &quot;-&quot;??_);_(@_)"/>
      <fill>
        <patternFill patternType="none">
          <bgColor auto="1"/>
        </patternFill>
      </fill>
    </dxf>
    <dxf>
      <font>
        <color rgb="FF9C0006"/>
      </font>
      <fill>
        <patternFill>
          <bgColor rgb="FFFFC7CE"/>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613F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horstein, Daniel" refreshedDate="43019.027320138892" createdVersion="6" refreshedVersion="6" minRefreshableVersion="3" recordCount="520">
  <cacheSource type="worksheet">
    <worksheetSource name="Table1"/>
  </cacheSource>
  <cacheFields count="21">
    <cacheField name="AllocationTransferAgencyIdentifier" numFmtId="0">
      <sharedItems containsBlank="1"/>
    </cacheField>
    <cacheField name="AgencyIdentifier" numFmtId="49">
      <sharedItems/>
    </cacheField>
    <cacheField name="BeginningPeriodOfAvailability" numFmtId="0">
      <sharedItems containsBlank="1"/>
    </cacheField>
    <cacheField name="EndingPeriodOfAvailability" numFmtId="0">
      <sharedItems containsBlank="1"/>
    </cacheField>
    <cacheField name="AvailabilityTypeCode" numFmtId="0">
      <sharedItems containsBlank="1" count="2">
        <s v="X"/>
        <m/>
      </sharedItems>
    </cacheField>
    <cacheField name="MainAccountCode" numFmtId="49">
      <sharedItems/>
    </cacheField>
    <cacheField name="SubAccountCode" numFmtId="49">
      <sharedItems/>
    </cacheField>
    <cacheField name="BudgetAuthorityUnobligatedBalanceBroughtForward_FYB" numFmtId="0">
      <sharedItems containsSemiMixedTypes="0" containsString="0" containsNumber="1" minValue="0" maxValue="24486203967.169998"/>
    </cacheField>
    <cacheField name="AdjustmentsToUnobligatedBalanceBroughtForward_CPE" numFmtId="0">
      <sharedItems containsSemiMixedTypes="0" containsString="0" containsNumber="1" minValue="-484500000" maxValue="300000000"/>
    </cacheField>
    <cacheField name="BudgetAuthorityAppropriatedAmount_CPE" numFmtId="0">
      <sharedItems containsSemiMixedTypes="0" containsString="0" containsNumber="1" minValue="0" maxValue="9173000000"/>
    </cacheField>
    <cacheField name="BorrowingAuthorityAmountTotal_CPE" numFmtId="0">
      <sharedItems containsSemiMixedTypes="0" containsString="0" containsNumber="1" containsInteger="1" minValue="0" maxValue="0"/>
    </cacheField>
    <cacheField name="ContractAuthorityAmountTotal_CPE" numFmtId="0">
      <sharedItems containsSemiMixedTypes="0" containsString="0" containsNumber="1" minValue="-5556048.8799999999" maxValue="25780605502.950001"/>
    </cacheField>
    <cacheField name="SpendingAuthorityfromOffsettingCollectionsAmountTotal_CPE" numFmtId="0">
      <sharedItems containsSemiMixedTypes="0" containsString="0" containsNumber="1" minValue="-4605506.9000000004" maxValue="9309621697.6000004"/>
    </cacheField>
    <cacheField name="OtherBudgetaryResourcesAmount_CPE" numFmtId="0">
      <sharedItems containsSemiMixedTypes="0" containsString="0" containsNumber="1" minValue="-5556048.8799999999" maxValue="26105605503.950001"/>
    </cacheField>
    <cacheField name="BudgetAuthorityAvailableAmountTotal_CPE" numFmtId="0">
      <sharedItems containsSemiMixedTypes="0" containsString="0" containsNumber="1" minValue="0" maxValue="50628747692.129997"/>
    </cacheField>
    <cacheField name="GrossOutlayAmountByTAS_CPE" numFmtId="0">
      <sharedItems containsSemiMixedTypes="0" containsString="0" containsNumber="1" minValue="-29241353235.389999" maxValue="2726230.79"/>
    </cacheField>
    <cacheField name="ObligationsIncurredTotalByTAS_CPE" numFmtId="0">
      <sharedItems containsSemiMixedTypes="0" containsString="0" containsNumber="1" minValue="-15124274.449999999" maxValue="26509121830.130001"/>
    </cacheField>
    <cacheField name="DeobligationsRecoveriesRefundsByTAS_CPE" numFmtId="0">
      <sharedItems containsSemiMixedTypes="0" containsString="0" containsNumber="1" minValue="0" maxValue="247005737.97999999"/>
    </cacheField>
    <cacheField name="UnobligatedBalance_CPE" numFmtId="0">
      <sharedItems containsSemiMixedTypes="0" containsString="0" containsNumber="1" minValue="0" maxValue="24119625862"/>
    </cacheField>
    <cacheField name="StatusOfBudgetaryResourcesTotal_CPE" numFmtId="0">
      <sharedItems containsSemiMixedTypes="0" containsString="0" containsNumber="1" minValue="0" maxValue="50628747692.129997"/>
    </cacheField>
    <cacheField name="EXPIRED?" numFmtId="0">
      <sharedItems count="2">
        <s v="U"/>
        <s v="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horstein, Daniel" refreshedDate="43019.030119097224" createdVersion="6" refreshedVersion="6" minRefreshableVersion="3" recordCount="4288">
  <cacheSource type="worksheet">
    <worksheetSource ref="A1:AQ4289" sheet="FileB_data"/>
  </cacheSource>
  <cacheFields count="43">
    <cacheField name="AllocationTransferAgencyIdentifier" numFmtId="0">
      <sharedItems containsBlank="1"/>
    </cacheField>
    <cacheField name="AgencyIdentifier" numFmtId="49">
      <sharedItems/>
    </cacheField>
    <cacheField name="BeginningPeriodOfAvailability" numFmtId="0">
      <sharedItems containsString="0" containsBlank="1" containsNumber="1" containsInteger="1" minValue="2007" maxValue="2017"/>
    </cacheField>
    <cacheField name="EndingPeriodOfAvailability" numFmtId="0">
      <sharedItems containsString="0" containsBlank="1" containsNumber="1" containsInteger="1" minValue="2012" maxValue="2022"/>
    </cacheField>
    <cacheField name="AvailabilityTypeCode" numFmtId="0">
      <sharedItems containsBlank="1"/>
    </cacheField>
    <cacheField name="MainAccountCode" numFmtId="0">
      <sharedItems containsSemiMixedTypes="0" containsString="0" containsNumber="1" containsInteger="1" minValue="102" maxValue="8632"/>
    </cacheField>
    <cacheField name="SubAccountCode" numFmtId="0">
      <sharedItems containsSemiMixedTypes="0" containsString="0" containsNumber="1" containsInteger="1" minValue="0" maxValue="30"/>
    </cacheField>
    <cacheField name="ProgramActivityName" numFmtId="0">
      <sharedItems/>
    </cacheField>
    <cacheField name="ProgramActivityCode" numFmtId="0">
      <sharedItems containsSemiMixedTypes="0" containsString="0" containsNumber="1" containsInteger="1" minValue="0" maxValue="9999"/>
    </cacheField>
    <cacheField name="ObjectClass" numFmtId="0">
      <sharedItems containsSemiMixedTypes="0" containsString="0" containsNumber="1" containsInteger="1" minValue="0" maxValue="940"/>
    </cacheField>
    <cacheField name="ByDirectReimbursableFundingSource" numFmtId="0">
      <sharedItems/>
    </cacheField>
    <cacheField name="USSGL480100_UndeliveredOrdersObligationsUnpaid_FYB" numFmtId="0">
      <sharedItems containsSemiMixedTypes="0" containsString="0" containsNumber="1" minValue="-22200657639.43" maxValue="110563080.34"/>
    </cacheField>
    <cacheField name="USSGL480100_UndeliveredOrdersObligationsUnpaid_CPE" numFmtId="0">
      <sharedItems containsSemiMixedTypes="0" containsString="0" containsNumber="1" minValue="-23284442671.169998" maxValue="119584013.65000001"/>
    </cacheField>
    <cacheField name="USSGL483100_UndeliveredOrdersObligationsTransferredUnpaid_CPE" numFmtId="0">
      <sharedItems containsSemiMixedTypes="0" containsString="0" containsNumber="1" containsInteger="1" minValue="0" maxValue="0"/>
    </cacheField>
    <cacheField name="USSGL488100_UpwardAdjustmentsOfPriorYearUndeliveredOrdersObligationsUnpaid_CPE" numFmtId="0">
      <sharedItems containsSemiMixedTypes="0" containsString="0" containsNumber="1" minValue="-28957580.890000001" maxValue="3269.29"/>
    </cacheField>
    <cacheField name="ObligationsUndeliveredOrdersUnpaidTotal_FYB" numFmtId="0">
      <sharedItems containsSemiMixedTypes="0" containsString="0" containsNumber="1" minValue="-22200657639.43" maxValue="110563080.34"/>
    </cacheField>
    <cacheField name="ObligationsUndeliveredOrdersUnpaidTotal_CPE" numFmtId="0">
      <sharedItems containsSemiMixedTypes="0" containsString="0" containsNumber="1" minValue="-23284442671.169998" maxValue="119584013.65000001"/>
    </cacheField>
    <cacheField name="USSGL490100_DeliveredOrdersObligationsUnpaid_FYB" numFmtId="0">
      <sharedItems containsSemiMixedTypes="0" containsString="0" containsNumber="1" minValue="-5422000000" maxValue="5422000000"/>
    </cacheField>
    <cacheField name="USSGL490100_DeliveredOrdersObligationsUnpaid_CPE" numFmtId="0">
      <sharedItems containsSemiMixedTypes="0" containsString="0" containsNumber="1" minValue="-4639482451.3400002" maxValue="62284979"/>
    </cacheField>
    <cacheField name="USSGL493100_DeliveredOrdersObligationsTransferredUnpaid_CPE" numFmtId="0">
      <sharedItems containsSemiMixedTypes="0" containsString="0" containsNumber="1" containsInteger="1" minValue="0" maxValue="0"/>
    </cacheField>
    <cacheField name="USSGL498100_UpwardAdjustmentsOfPriorYearDeliveredOrdersObligationsUnpaid_CPE" numFmtId="0">
      <sharedItems containsSemiMixedTypes="0" containsString="0" containsNumber="1" minValue="-6731588.25" maxValue="39090.54"/>
    </cacheField>
    <cacheField name="ObligationsDeliveredOrdersUnpaidTotal_FYB" numFmtId="0">
      <sharedItems containsSemiMixedTypes="0" containsString="0" containsNumber="1" minValue="-5422000000" maxValue="5422000000"/>
    </cacheField>
    <cacheField name="ObligationsDeliveredOrdersUnpaidTotal_CPE" numFmtId="0">
      <sharedItems containsSemiMixedTypes="0" containsString="0" containsNumber="1" minValue="-4639482451.3400002" maxValue="62284979"/>
    </cacheField>
    <cacheField name="USSGL480200_UndeliveredOrdersObligationsPrepaidAdvanced_FYB" numFmtId="0">
      <sharedItems containsSemiMixedTypes="0" containsString="0" containsNumber="1" minValue="-82728627.170000002" maxValue="4557029.37"/>
    </cacheField>
    <cacheField name="USSGL480200_UndeliveredOrdersObligationsPrepaidAdvanced_CPE" numFmtId="0">
      <sharedItems containsSemiMixedTypes="0" containsString="0" containsNumber="1" minValue="-499051735" maxValue="4322794.25"/>
    </cacheField>
    <cacheField name="USSGL483200_UndeliveredOrdersObligationsTransferredPrepaidAdvanced_CPE" numFmtId="0">
      <sharedItems containsSemiMixedTypes="0" containsString="0" containsNumber="1" containsInteger="1" minValue="0" maxValue="0"/>
    </cacheField>
    <cacheField name="USSGL488200_UpwardAdjustmentsOfPriorYearUndeliveredOrdersObligationsPrepaidAdvanced_CPE" numFmtId="0">
      <sharedItems containsSemiMixedTypes="0" containsString="0" containsNumber="1" containsInteger="1" minValue="0" maxValue="0"/>
    </cacheField>
    <cacheField name="GrossOutlaysUndeliveredOrdersPrepaidTotal_FYB" numFmtId="0">
      <sharedItems containsSemiMixedTypes="0" containsString="0" containsNumber="1" minValue="-82728627.170000002" maxValue="4557029.37"/>
    </cacheField>
    <cacheField name="GrossOutlaysUndeliveredOrdersPrepaidTotal_CPE" numFmtId="0">
      <sharedItems containsSemiMixedTypes="0" containsString="0" containsNumber="1" minValue="-499051735" maxValue="4322794.25"/>
    </cacheField>
    <cacheField name="USSGL490200_DeliveredOrdersObligationsPaid_CPE" numFmtId="0">
      <sharedItems containsSemiMixedTypes="0" containsString="0" containsNumber="1" minValue="-11829855846.780001" maxValue="499051735"/>
    </cacheField>
    <cacheField name="USSGL490800_AuthorityOutlayedNotYetDisbursed_FYB" numFmtId="0">
      <sharedItems containsSemiMixedTypes="0" containsString="0" containsNumber="1" containsInteger="1" minValue="0" maxValue="0"/>
    </cacheField>
    <cacheField name="USSGL490800_AuthorityOutlayedNotYetDisbursed_CPE" numFmtId="0">
      <sharedItems containsSemiMixedTypes="0" containsString="0" containsNumber="1" containsInteger="1" minValue="0" maxValue="0"/>
    </cacheField>
    <cacheField name="USSGL498200_UpwardAdjustmentsOfPriorYearDeliveredOrdersObligationsPaid_CPE" numFmtId="0">
      <sharedItems containsSemiMixedTypes="0" containsString="0" containsNumber="1" minValue="-2680410.64" maxValue="10492.76"/>
    </cacheField>
    <cacheField name="GrossOutlaysDeliveredOrdersPaidTotal_FYB" numFmtId="0">
      <sharedItems containsSemiMixedTypes="0" containsString="0" containsNumber="1" containsInteger="1" minValue="0" maxValue="0"/>
    </cacheField>
    <cacheField name="GrossOutlaysDeliveredOrdersPaidTotal_CPE" numFmtId="0">
      <sharedItems containsSemiMixedTypes="0" containsString="0" containsNumber="1" minValue="-11829855846.780001" maxValue="499051735"/>
    </cacheField>
    <cacheField name="GrossOutlayAmountByProgramObjectClass_FYB" numFmtId="0">
      <sharedItems containsSemiMixedTypes="0" containsString="0" containsNumber="1" minValue="-82728627.170000002" maxValue="4557029.37"/>
    </cacheField>
    <cacheField name="GrossOutlayAmountByProgramObjectClass_CPE" numFmtId="0">
      <sharedItems containsSemiMixedTypes="0" containsString="0" containsNumber="1" minValue="-11829855846.780001" maxValue="15993600"/>
    </cacheField>
    <cacheField name="ObligationsIncurredByProgramObjectClass_CPE" numFmtId="0">
      <sharedItems containsSemiMixedTypes="0" containsString="0" containsNumber="1" minValue="-12913301415.120001" maxValue="5422000000"/>
    </cacheField>
    <cacheField name="USSGL487100_DownwardAdjustmentsOfPriorYearUnpaidUndeliveredOrdersObligationsRecoveries_CPE" numFmtId="0">
      <sharedItems containsSemiMixedTypes="0" containsString="0" containsNumber="1" minValue="0" maxValue="244724400.03"/>
    </cacheField>
    <cacheField name="USSGL497100_DownwardAdjustmentsOfPriorYearUnpaidDeliveredOrdersObligationsRecoveries_CPE" numFmtId="0">
      <sharedItems containsSemiMixedTypes="0" containsString="0" containsNumber="1" minValue="-15457" maxValue="6451107.5999999996"/>
    </cacheField>
    <cacheField name="USSGL487200_DownwardAdjustmentsOfPriorYearPrepaidAdvancedUndeliveredOrdersObligationsRefundsCollected_CPE" numFmtId="0">
      <sharedItems containsSemiMixedTypes="0" containsString="0" containsNumber="1" minValue="0" maxValue="418034.39"/>
    </cacheField>
    <cacheField name="USSGL497200_DownwardAdjustmentsOfPriorYearPaidDeliveredOrdersObligationsRefundsCollected_CPE" numFmtId="0">
      <sharedItems containsSemiMixedTypes="0" containsString="0" containsNumber="1" minValue="-1494.92" maxValue="5489920.0599999996"/>
    </cacheField>
    <cacheField name="DeobligationsRecoveriesRefundsdOfPriorYearByProgramObjectClass_CPE" numFmtId="0">
      <sharedItems containsSemiMixedTypes="0" containsString="0" containsNumber="1" minValue="-7621.44" maxValue="244724400.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0">
  <r>
    <m/>
    <s v="069"/>
    <m/>
    <m/>
    <x v="0"/>
    <s v="1301"/>
    <s v="000"/>
    <n v="51824801.289999999"/>
    <n v="6550000"/>
    <n v="0"/>
    <n v="0"/>
    <n v="0"/>
    <n v="60692701"/>
    <n v="60692701"/>
    <n v="119067502.29000001"/>
    <n v="-27387070.52"/>
    <n v="20550445.57"/>
    <n v="2461451.0699999998"/>
    <n v="98517056.719999999"/>
    <n v="119067502.29000001"/>
    <x v="0"/>
  </r>
  <r>
    <m/>
    <s v="069"/>
    <m/>
    <m/>
    <x v="0"/>
    <s v="1303"/>
    <s v="000"/>
    <n v="1671.6"/>
    <n v="0"/>
    <n v="0"/>
    <n v="0"/>
    <n v="0"/>
    <n v="0"/>
    <n v="0"/>
    <n v="1671.6"/>
    <n v="0"/>
    <n v="0"/>
    <n v="0"/>
    <n v="1671.6"/>
    <n v="1671.6"/>
    <x v="0"/>
  </r>
  <r>
    <m/>
    <s v="069"/>
    <m/>
    <m/>
    <x v="0"/>
    <s v="4120"/>
    <s v="000"/>
    <n v="2146923137.8599999"/>
    <n v="225000"/>
    <n v="0"/>
    <n v="0"/>
    <n v="0"/>
    <n v="106990300"/>
    <n v="106990300"/>
    <n v="2254138437.8600001"/>
    <n v="-539157.82999999996"/>
    <n v="514492.27"/>
    <n v="0"/>
    <n v="2253623945.5900002"/>
    <n v="2254138437.8600001"/>
    <x v="0"/>
  </r>
  <r>
    <m/>
    <s v="069"/>
    <m/>
    <m/>
    <x v="0"/>
    <s v="4562"/>
    <s v="000"/>
    <n v="260376856.63"/>
    <n v="36492900"/>
    <n v="0"/>
    <n v="0"/>
    <n v="0"/>
    <n v="516297411"/>
    <n v="516297411"/>
    <n v="813167167.63"/>
    <n v="-317109244.22000003"/>
    <n v="378352497.82999998"/>
    <n v="21601398.43"/>
    <n v="434814669.80000001"/>
    <n v="813167167.63"/>
    <x v="0"/>
  </r>
  <r>
    <m/>
    <s v="069"/>
    <m/>
    <m/>
    <x v="0"/>
    <s v="5422"/>
    <s v="000"/>
    <n v="9244972.8499999996"/>
    <n v="-681774"/>
    <n v="12652073.43"/>
    <n v="0"/>
    <n v="0"/>
    <n v="0"/>
    <n v="0"/>
    <n v="21215272.280000001"/>
    <n v="-680838.58"/>
    <n v="607334.61"/>
    <n v="0"/>
    <n v="20607937.670000002"/>
    <n v="21215272.280000001"/>
    <x v="0"/>
  </r>
  <r>
    <m/>
    <s v="069"/>
    <m/>
    <m/>
    <x v="0"/>
    <s v="8103"/>
    <s v="000"/>
    <n v="0"/>
    <n v="0"/>
    <n v="14271"/>
    <n v="0"/>
    <n v="0"/>
    <n v="0"/>
    <n v="0"/>
    <n v="14271"/>
    <n v="-14271"/>
    <n v="14271"/>
    <n v="0"/>
    <n v="0"/>
    <n v="14271"/>
    <x v="0"/>
  </r>
  <r>
    <m/>
    <s v="069"/>
    <m/>
    <m/>
    <x v="0"/>
    <s v="8106"/>
    <s v="000"/>
    <n v="15609655.67"/>
    <n v="158106562.11000001"/>
    <n v="0"/>
    <n v="0"/>
    <n v="3335142465"/>
    <n v="2600000"/>
    <n v="3337742465"/>
    <n v="3511458682.7800002"/>
    <n v="-2347602105.4099998"/>
    <n v="332316919.22000003"/>
    <n v="130679482.27"/>
    <n v="3179141763.5599999"/>
    <n v="3511458682.7800002"/>
    <x v="0"/>
  </r>
  <r>
    <m/>
    <s v="069"/>
    <m/>
    <m/>
    <x v="0"/>
    <s v="8107"/>
    <s v="000"/>
    <n v="88643789.370000005"/>
    <n v="2780250"/>
    <n v="0"/>
    <n v="0"/>
    <n v="0"/>
    <n v="83310440"/>
    <n v="83310440"/>
    <n v="174734479.37"/>
    <n v="-24051128.129999999"/>
    <n v="23593167.989999998"/>
    <n v="1101433.32"/>
    <n v="151141311.38"/>
    <n v="174734479.37"/>
    <x v="0"/>
  </r>
  <r>
    <m/>
    <s v="069"/>
    <m/>
    <m/>
    <x v="0"/>
    <s v="8108"/>
    <s v="000"/>
    <n v="985758.43"/>
    <n v="200000"/>
    <n v="0"/>
    <n v="0"/>
    <n v="0"/>
    <n v="741000"/>
    <n v="741000"/>
    <n v="1926758.43"/>
    <n v="-98266.91"/>
    <n v="217469.95"/>
    <n v="0"/>
    <n v="1709288.48"/>
    <n v="1926758.43"/>
    <x v="0"/>
  </r>
  <r>
    <m/>
    <s v="069"/>
    <s v="2010"/>
    <s v="2012"/>
    <x v="1"/>
    <s v="8107"/>
    <s v="000"/>
    <n v="13957726.09"/>
    <n v="1197003.58"/>
    <n v="0"/>
    <n v="0"/>
    <n v="0"/>
    <n v="24126.33"/>
    <n v="24126.33"/>
    <n v="15178856"/>
    <n v="-2672981.2599999998"/>
    <n v="49026.55"/>
    <n v="1197003.58"/>
    <n v="15129829.449999999"/>
    <n v="15178856"/>
    <x v="1"/>
  </r>
  <r>
    <m/>
    <s v="069"/>
    <s v="2010"/>
    <s v="2012"/>
    <x v="1"/>
    <s v="8108"/>
    <s v="000"/>
    <n v="1228553.2"/>
    <n v="64874.91"/>
    <n v="0"/>
    <n v="0"/>
    <n v="0"/>
    <n v="-15587"/>
    <n v="-15587"/>
    <n v="1277841.1100000001"/>
    <n v="-94062.91"/>
    <n v="26597.34"/>
    <n v="64874.91"/>
    <n v="1251243.77"/>
    <n v="1277841.1100000001"/>
    <x v="1"/>
  </r>
  <r>
    <m/>
    <s v="069"/>
    <s v="2011"/>
    <s v="2012"/>
    <x v="1"/>
    <s v="1301"/>
    <s v="000"/>
    <n v="2114285.91"/>
    <n v="0"/>
    <n v="0"/>
    <n v="0"/>
    <n v="0"/>
    <n v="0"/>
    <n v="0"/>
    <n v="2114285.91"/>
    <n v="-77251.100000000006"/>
    <n v="0"/>
    <n v="0"/>
    <n v="2114285.91"/>
    <n v="2114285.91"/>
    <x v="1"/>
  </r>
  <r>
    <m/>
    <s v="069"/>
    <s v="2011"/>
    <s v="2012"/>
    <x v="1"/>
    <s v="8107"/>
    <s v="000"/>
    <n v="0"/>
    <n v="0"/>
    <n v="0"/>
    <n v="0"/>
    <n v="0"/>
    <n v="0"/>
    <n v="0"/>
    <n v="0"/>
    <n v="0"/>
    <n v="0"/>
    <n v="0"/>
    <n v="0"/>
    <n v="0"/>
    <x v="1"/>
  </r>
  <r>
    <m/>
    <s v="069"/>
    <s v="2011"/>
    <s v="2013"/>
    <x v="1"/>
    <s v="8107"/>
    <s v="000"/>
    <n v="9893215.4900000002"/>
    <n v="738502.43"/>
    <n v="0"/>
    <n v="0"/>
    <n v="0"/>
    <n v="-676.47"/>
    <n v="-676.47"/>
    <n v="10631041.449999999"/>
    <n v="-5542201.1399999997"/>
    <n v="210354.49"/>
    <n v="738502.43"/>
    <n v="10420686.960000001"/>
    <n v="10631041.449999999"/>
    <x v="1"/>
  </r>
  <r>
    <m/>
    <s v="069"/>
    <s v="2011"/>
    <s v="2013"/>
    <x v="1"/>
    <s v="8108"/>
    <s v="000"/>
    <n v="999050.68"/>
    <n v="56624.98"/>
    <n v="0"/>
    <n v="0"/>
    <n v="0"/>
    <n v="0"/>
    <n v="0"/>
    <n v="1055675.6599999999"/>
    <n v="-23616.91"/>
    <n v="0"/>
    <n v="56624.98"/>
    <n v="1055675.6599999999"/>
    <n v="1055675.6599999999"/>
    <x v="1"/>
  </r>
  <r>
    <m/>
    <s v="069"/>
    <s v="2012"/>
    <s v="2012"/>
    <x v="1"/>
    <s v="1301"/>
    <s v="000"/>
    <n v="26837799.280000001"/>
    <n v="5567902.3899999997"/>
    <n v="0"/>
    <n v="0"/>
    <n v="0"/>
    <n v="-151417.46"/>
    <n v="-151417.46"/>
    <n v="32254284.210000001"/>
    <n v="2726230.79"/>
    <n v="500846.16"/>
    <n v="5567902.3899999997"/>
    <n v="31753438.050000001"/>
    <n v="32254284.210000001"/>
    <x v="1"/>
  </r>
  <r>
    <m/>
    <s v="069"/>
    <s v="2012"/>
    <s v="2012"/>
    <x v="1"/>
    <s v="8107"/>
    <s v="000"/>
    <n v="3663139.46"/>
    <n v="15355.21"/>
    <n v="0"/>
    <n v="0"/>
    <n v="0"/>
    <n v="0"/>
    <n v="0"/>
    <n v="3678494.67"/>
    <n v="-21644.58"/>
    <n v="10480.66"/>
    <n v="15355.21"/>
    <n v="3668014.01"/>
    <n v="3678494.67"/>
    <x v="1"/>
  </r>
  <r>
    <m/>
    <s v="069"/>
    <s v="2012"/>
    <s v="2013"/>
    <x v="1"/>
    <s v="1301"/>
    <s v="000"/>
    <n v="3435611"/>
    <n v="0"/>
    <n v="0"/>
    <n v="0"/>
    <n v="0"/>
    <n v="0"/>
    <n v="0"/>
    <n v="3435611"/>
    <n v="0"/>
    <n v="0"/>
    <n v="0"/>
    <n v="3435611"/>
    <n v="3435611"/>
    <x v="1"/>
  </r>
  <r>
    <m/>
    <s v="069"/>
    <s v="2012"/>
    <s v="2014"/>
    <x v="1"/>
    <s v="8107"/>
    <s v="000"/>
    <n v="9031908.9900000002"/>
    <n v="1602431.36"/>
    <n v="0"/>
    <n v="0"/>
    <n v="0"/>
    <n v="0"/>
    <n v="0"/>
    <n v="10634340.35"/>
    <n v="-11197208.76"/>
    <n v="15375.34"/>
    <n v="1602431.36"/>
    <n v="10618965.01"/>
    <n v="10634340.35"/>
    <x v="1"/>
  </r>
  <r>
    <m/>
    <s v="069"/>
    <s v="2012"/>
    <s v="2014"/>
    <x v="1"/>
    <s v="8108"/>
    <s v="000"/>
    <n v="847479.55"/>
    <n v="246355.24"/>
    <n v="0"/>
    <n v="0"/>
    <n v="0"/>
    <n v="-0.03"/>
    <n v="-0.03"/>
    <n v="1093834.76"/>
    <n v="-531195.38"/>
    <n v="7549.19"/>
    <n v="246355.24"/>
    <n v="1086285.57"/>
    <n v="1093834.76"/>
    <x v="1"/>
  </r>
  <r>
    <m/>
    <s v="069"/>
    <s v="2013"/>
    <s v="2013"/>
    <x v="1"/>
    <s v="1301"/>
    <s v="000"/>
    <n v="11982455.890000001"/>
    <n v="741830.79"/>
    <n v="0"/>
    <n v="0"/>
    <n v="0"/>
    <n v="-15900.43"/>
    <n v="-15900.43"/>
    <n v="12708386.25"/>
    <n v="-5286437.0599999996"/>
    <n v="1000703.17"/>
    <n v="741830.79"/>
    <n v="11707683.08"/>
    <n v="12708386.25"/>
    <x v="1"/>
  </r>
  <r>
    <m/>
    <s v="069"/>
    <s v="2013"/>
    <s v="2013"/>
    <x v="1"/>
    <s v="8107"/>
    <s v="000"/>
    <n v="3003508.08"/>
    <n v="94653.440000000002"/>
    <n v="0"/>
    <n v="0"/>
    <n v="0"/>
    <n v="0"/>
    <n v="0"/>
    <n v="3098161.52"/>
    <n v="20567.79"/>
    <n v="55835.66"/>
    <n v="94653.440000000002"/>
    <n v="3042325.86"/>
    <n v="3098161.52"/>
    <x v="1"/>
  </r>
  <r>
    <m/>
    <s v="069"/>
    <s v="2013"/>
    <s v="2015"/>
    <x v="1"/>
    <s v="8107"/>
    <s v="000"/>
    <n v="7746450.8799999999"/>
    <n v="1210523.31"/>
    <n v="0"/>
    <n v="0"/>
    <n v="0"/>
    <n v="-4752.1099999999997"/>
    <n v="-4752.1099999999997"/>
    <n v="8952222.0800000001"/>
    <n v="-21668650.489999998"/>
    <n v="1022098.05"/>
    <n v="1210523.31"/>
    <n v="7930124.0300000003"/>
    <n v="8952222.0800000001"/>
    <x v="1"/>
  </r>
  <r>
    <m/>
    <s v="069"/>
    <s v="2013"/>
    <s v="2015"/>
    <x v="1"/>
    <s v="8108"/>
    <s v="000"/>
    <n v="896502.15"/>
    <n v="63947.33"/>
    <n v="0"/>
    <n v="0"/>
    <n v="0"/>
    <n v="0"/>
    <n v="0"/>
    <n v="960449.48"/>
    <n v="-1656369.35"/>
    <n v="24176.18"/>
    <n v="63947.33"/>
    <n v="936273.3"/>
    <n v="960449.48"/>
    <x v="1"/>
  </r>
  <r>
    <m/>
    <s v="069"/>
    <s v="2014"/>
    <s v="2014"/>
    <x v="1"/>
    <s v="1301"/>
    <s v="000"/>
    <n v="23778413.030000001"/>
    <n v="2101268.35"/>
    <n v="0"/>
    <n v="0"/>
    <n v="0"/>
    <n v="-1152065.1399999999"/>
    <n v="-1152065.1399999999"/>
    <n v="24727616.239999998"/>
    <n v="-6563854.54"/>
    <n v="1627406.79"/>
    <n v="2101268.35"/>
    <n v="23100209.449999999"/>
    <n v="24727616.239999998"/>
    <x v="1"/>
  </r>
  <r>
    <m/>
    <s v="069"/>
    <s v="2014"/>
    <s v="2014"/>
    <x v="1"/>
    <s v="8107"/>
    <s v="000"/>
    <n v="2145099.5099999998"/>
    <n v="64458.92"/>
    <n v="0"/>
    <n v="0"/>
    <n v="0"/>
    <n v="0"/>
    <n v="0"/>
    <n v="2209558.4300000002"/>
    <n v="-99427.15"/>
    <n v="76628.23"/>
    <n v="64458.92"/>
    <n v="2132930.2000000002"/>
    <n v="2209558.4300000002"/>
    <x v="1"/>
  </r>
  <r>
    <m/>
    <s v="069"/>
    <s v="2014"/>
    <s v="2016"/>
    <x v="1"/>
    <s v="8107"/>
    <s v="000"/>
    <n v="5352364.24"/>
    <n v="4959180.95"/>
    <n v="0"/>
    <n v="0"/>
    <n v="0"/>
    <n v="-198599.4"/>
    <n v="-198599.4"/>
    <n v="10112945.789999999"/>
    <n v="-139760731.25999999"/>
    <n v="1503591.79"/>
    <n v="4959180.95"/>
    <n v="8609354"/>
    <n v="10112945.789999999"/>
    <x v="1"/>
  </r>
  <r>
    <m/>
    <s v="069"/>
    <s v="2014"/>
    <s v="2016"/>
    <x v="1"/>
    <s v="8108"/>
    <s v="000"/>
    <n v="803329.27"/>
    <n v="284466.58"/>
    <n v="0"/>
    <n v="0"/>
    <n v="0"/>
    <n v="-7166.81"/>
    <n v="-7166.81"/>
    <n v="1080629.04"/>
    <n v="-11964428.35"/>
    <n v="191155.53"/>
    <n v="284466.58"/>
    <n v="889473.51"/>
    <n v="1080629.04"/>
    <x v="1"/>
  </r>
  <r>
    <m/>
    <s v="069"/>
    <s v="2015"/>
    <s v="2015"/>
    <x v="1"/>
    <s v="1301"/>
    <s v="000"/>
    <n v="21188678.890000001"/>
    <n v="5298994.6399999997"/>
    <n v="0"/>
    <n v="0"/>
    <n v="0"/>
    <n v="-4319322.33"/>
    <n v="-4319322.33"/>
    <n v="22168351.199999999"/>
    <n v="-48037589.289999999"/>
    <n v="1210152.52"/>
    <n v="5298994.6399999997"/>
    <n v="20958198.68"/>
    <n v="22168351.199999999"/>
    <x v="1"/>
  </r>
  <r>
    <m/>
    <s v="069"/>
    <s v="2015"/>
    <s v="2015"/>
    <x v="1"/>
    <s v="8107"/>
    <s v="000"/>
    <n v="856548.19"/>
    <n v="95499.14"/>
    <n v="0"/>
    <n v="0"/>
    <n v="0"/>
    <n v="0"/>
    <n v="0"/>
    <n v="952047.33"/>
    <n v="-44320.04"/>
    <n v="95059.98"/>
    <n v="95499.14"/>
    <n v="856987.35"/>
    <n v="952047.33"/>
    <x v="1"/>
  </r>
  <r>
    <m/>
    <s v="069"/>
    <s v="2015"/>
    <s v="2017"/>
    <x v="1"/>
    <s v="8107"/>
    <s v="000"/>
    <n v="170439728.52000001"/>
    <n v="43160000"/>
    <n v="0"/>
    <n v="0"/>
    <n v="0"/>
    <n v="12643800"/>
    <n v="12643800"/>
    <n v="226243528.52000001"/>
    <n v="-357945983.00999999"/>
    <n v="190031297.00999999"/>
    <n v="34818897.509999998"/>
    <n v="36212231.509999998"/>
    <n v="226243528.52000001"/>
    <x v="1"/>
  </r>
  <r>
    <m/>
    <s v="069"/>
    <s v="2015"/>
    <s v="2017"/>
    <x v="1"/>
    <s v="8108"/>
    <s v="000"/>
    <n v="16989431.870000001"/>
    <n v="1200000"/>
    <n v="0"/>
    <n v="0"/>
    <n v="0"/>
    <n v="917559.74"/>
    <n v="917559.74"/>
    <n v="19106991.609999999"/>
    <n v="-36443214.829999998"/>
    <n v="14159283.07"/>
    <n v="703113.52"/>
    <n v="4947708.54"/>
    <n v="19106991.609999999"/>
    <x v="1"/>
  </r>
  <r>
    <m/>
    <s v="069"/>
    <s v="2016"/>
    <s v="2016"/>
    <x v="1"/>
    <s v="1301"/>
    <s v="000"/>
    <n v="9501194.5199999996"/>
    <n v="47311551.619999997"/>
    <n v="0"/>
    <n v="0"/>
    <n v="0"/>
    <n v="-4605506.9000000004"/>
    <n v="-4605506.9000000004"/>
    <n v="52207239.240000002"/>
    <n v="-1187640888.23"/>
    <n v="21622995.5"/>
    <n v="47311551.619999997"/>
    <n v="30584243.739999998"/>
    <n v="52207239.240000002"/>
    <x v="1"/>
  </r>
  <r>
    <m/>
    <s v="069"/>
    <s v="2016"/>
    <s v="2016"/>
    <x v="1"/>
    <s v="8104"/>
    <s v="000"/>
    <n v="0"/>
    <n v="0"/>
    <n v="0"/>
    <n v="0"/>
    <n v="0"/>
    <n v="0"/>
    <n v="0"/>
    <n v="0"/>
    <n v="0"/>
    <n v="0"/>
    <n v="0"/>
    <n v="0"/>
    <n v="0"/>
    <x v="1"/>
  </r>
  <r>
    <m/>
    <s v="069"/>
    <s v="2016"/>
    <s v="2016"/>
    <x v="1"/>
    <s v="8107"/>
    <s v="000"/>
    <n v="459277.21"/>
    <n v="1401595"/>
    <n v="0"/>
    <n v="0"/>
    <n v="0"/>
    <n v="0"/>
    <n v="0"/>
    <n v="1860872.21"/>
    <n v="-26964621.890000001"/>
    <n v="405742.55"/>
    <n v="1401595"/>
    <n v="1455129.66"/>
    <n v="1860872.21"/>
    <x v="1"/>
  </r>
  <r>
    <m/>
    <s v="069"/>
    <s v="2016"/>
    <s v="2018"/>
    <x v="1"/>
    <s v="8107"/>
    <s v="000"/>
    <n v="967506778.25"/>
    <n v="38023000"/>
    <n v="0"/>
    <n v="0"/>
    <n v="0"/>
    <n v="13727807"/>
    <n v="13727807"/>
    <n v="1019257585.25"/>
    <n v="-818741822.17999995"/>
    <n v="590710798.74000001"/>
    <n v="31727161.149999999"/>
    <n v="428546786.50999999"/>
    <n v="1019257585.25"/>
    <x v="0"/>
  </r>
  <r>
    <m/>
    <s v="069"/>
    <s v="2016"/>
    <s v="2018"/>
    <x v="1"/>
    <s v="8108"/>
    <s v="000"/>
    <n v="47786616.310000002"/>
    <n v="1100000"/>
    <n v="0"/>
    <n v="0"/>
    <n v="0"/>
    <n v="4704440"/>
    <n v="4704440"/>
    <n v="53591056.310000002"/>
    <n v="-43955885.030000001"/>
    <n v="25316318.41"/>
    <n v="54074.559999999998"/>
    <n v="28274737.899999999"/>
    <n v="53591056.310000002"/>
    <x v="0"/>
  </r>
  <r>
    <m/>
    <s v="069"/>
    <s v="2017"/>
    <s v="2017"/>
    <x v="1"/>
    <s v="8107"/>
    <s v="000"/>
    <n v="0"/>
    <n v="0"/>
    <n v="486000000"/>
    <n v="0"/>
    <n v="0"/>
    <n v="0"/>
    <n v="0"/>
    <n v="486000000"/>
    <n v="-320788535.06999999"/>
    <n v="353326834.56"/>
    <n v="0"/>
    <n v="132673165.44"/>
    <n v="486000000"/>
    <x v="1"/>
  </r>
  <r>
    <m/>
    <s v="069"/>
    <s v="2017"/>
    <s v="2018"/>
    <x v="1"/>
    <s v="1301"/>
    <s v="000"/>
    <n v="0"/>
    <n v="0"/>
    <n v="852852000"/>
    <n v="0"/>
    <n v="0"/>
    <n v="9309621697.6000004"/>
    <n v="9309621697.6000004"/>
    <n v="10162473697.6"/>
    <n v="-6124582788.1999998"/>
    <n v="7130898064.1000004"/>
    <n v="0"/>
    <n v="3031575633.5"/>
    <n v="10162473697.6"/>
    <x v="0"/>
  </r>
  <r>
    <m/>
    <s v="069"/>
    <s v="2017"/>
    <s v="2018"/>
    <x v="1"/>
    <s v="8104"/>
    <s v="000"/>
    <n v="0"/>
    <n v="0"/>
    <n v="9173000000"/>
    <n v="0"/>
    <n v="0"/>
    <n v="0"/>
    <n v="0"/>
    <n v="9173000000"/>
    <n v="-6245005471"/>
    <n v="6182720492"/>
    <n v="0"/>
    <n v="2990279508"/>
    <n v="9173000000"/>
    <x v="0"/>
  </r>
  <r>
    <m/>
    <s v="069"/>
    <s v="2017"/>
    <s v="2019"/>
    <x v="1"/>
    <s v="8107"/>
    <s v="000"/>
    <n v="0"/>
    <n v="0"/>
    <n v="2369000000"/>
    <n v="0"/>
    <n v="0"/>
    <n v="31325850"/>
    <n v="31325850"/>
    <n v="2400325850"/>
    <n v="-215387518.41999999"/>
    <n v="626075580.58000004"/>
    <n v="0"/>
    <n v="1774250269.4200001"/>
    <n v="2400325850"/>
    <x v="0"/>
  </r>
  <r>
    <m/>
    <s v="069"/>
    <s v="2017"/>
    <s v="2019"/>
    <x v="1"/>
    <s v="8108"/>
    <s v="000"/>
    <n v="0"/>
    <n v="0"/>
    <n v="176530000"/>
    <n v="0"/>
    <n v="0"/>
    <n v="5497500"/>
    <n v="5497500"/>
    <n v="182027500"/>
    <n v="-29378482.73"/>
    <n v="48516393.619999997"/>
    <n v="0"/>
    <n v="133511106.38"/>
    <n v="182027500"/>
    <x v="0"/>
  </r>
  <r>
    <m/>
    <s v="069"/>
    <m/>
    <m/>
    <x v="0"/>
    <s v="0500"/>
    <s v="000"/>
    <n v="365207520.81999999"/>
    <n v="128170725.12"/>
    <n v="1485824427"/>
    <n v="0"/>
    <n v="0"/>
    <n v="0"/>
    <n v="0"/>
    <n v="1979202672.9400001"/>
    <n v="-368790908"/>
    <n v="573231797.67999995"/>
    <n v="128193433.12"/>
    <n v="1405970875.26"/>
    <n v="1979202672.9400001"/>
    <x v="0"/>
  </r>
  <r>
    <m/>
    <s v="069"/>
    <m/>
    <m/>
    <x v="0"/>
    <s v="0502"/>
    <s v="000"/>
    <n v="0"/>
    <n v="0"/>
    <n v="0"/>
    <n v="0"/>
    <n v="0"/>
    <n v="0"/>
    <n v="0"/>
    <n v="0"/>
    <n v="0"/>
    <n v="0"/>
    <n v="0"/>
    <n v="0"/>
    <n v="0"/>
    <x v="0"/>
  </r>
  <r>
    <m/>
    <s v="069"/>
    <m/>
    <m/>
    <x v="0"/>
    <s v="0503"/>
    <s v="000"/>
    <n v="352333.19"/>
    <n v="0"/>
    <n v="0"/>
    <n v="0"/>
    <n v="0"/>
    <n v="0"/>
    <n v="0"/>
    <n v="352333.19"/>
    <n v="0"/>
    <n v="0"/>
    <n v="0"/>
    <n v="352333.19"/>
    <n v="352333.19"/>
    <x v="0"/>
  </r>
  <r>
    <m/>
    <s v="069"/>
    <m/>
    <m/>
    <x v="0"/>
    <s v="0505"/>
    <s v="000"/>
    <n v="5993152.5099999998"/>
    <n v="1852"/>
    <n v="0"/>
    <n v="0"/>
    <n v="0"/>
    <n v="0"/>
    <n v="0"/>
    <n v="5995004.5099999998"/>
    <n v="-95187.02"/>
    <n v="10923.31"/>
    <n v="1852"/>
    <n v="5984081.2000000002"/>
    <n v="5995004.5099999998"/>
    <x v="0"/>
  </r>
  <r>
    <m/>
    <s v="069"/>
    <m/>
    <m/>
    <x v="0"/>
    <s v="0506"/>
    <s v="000"/>
    <n v="82329.48"/>
    <n v="0"/>
    <n v="0"/>
    <n v="0"/>
    <n v="0"/>
    <n v="0"/>
    <n v="0"/>
    <n v="82329.48"/>
    <n v="0"/>
    <n v="0"/>
    <n v="0"/>
    <n v="82329.48"/>
    <n v="82329.48"/>
    <x v="0"/>
  </r>
  <r>
    <m/>
    <s v="069"/>
    <m/>
    <m/>
    <x v="0"/>
    <s v="0507"/>
    <s v="000"/>
    <n v="0"/>
    <n v="0"/>
    <n v="0"/>
    <n v="0"/>
    <n v="0"/>
    <n v="0"/>
    <n v="0"/>
    <n v="0"/>
    <n v="0"/>
    <n v="0"/>
    <n v="0"/>
    <n v="0"/>
    <n v="0"/>
    <x v="0"/>
  </r>
  <r>
    <m/>
    <s v="069"/>
    <m/>
    <m/>
    <x v="0"/>
    <s v="0511"/>
    <s v="000"/>
    <n v="0"/>
    <n v="0"/>
    <n v="0"/>
    <n v="0"/>
    <n v="0"/>
    <n v="0"/>
    <n v="0"/>
    <n v="0"/>
    <n v="0"/>
    <n v="0"/>
    <n v="0"/>
    <n v="0"/>
    <n v="0"/>
    <x v="0"/>
  </r>
  <r>
    <m/>
    <s v="069"/>
    <m/>
    <m/>
    <x v="0"/>
    <s v="0516"/>
    <s v="000"/>
    <n v="0"/>
    <n v="0"/>
    <n v="0"/>
    <n v="0"/>
    <n v="0"/>
    <n v="0"/>
    <n v="0"/>
    <n v="0"/>
    <n v="0"/>
    <n v="0"/>
    <n v="0"/>
    <n v="0"/>
    <n v="0"/>
    <x v="0"/>
  </r>
  <r>
    <m/>
    <s v="069"/>
    <m/>
    <m/>
    <x v="0"/>
    <s v="0518"/>
    <s v="000"/>
    <n v="0.49"/>
    <n v="0"/>
    <n v="0"/>
    <n v="0"/>
    <n v="0"/>
    <n v="0"/>
    <n v="0"/>
    <n v="0.49"/>
    <n v="0"/>
    <n v="0"/>
    <n v="0"/>
    <n v="0.49"/>
    <n v="0.49"/>
    <x v="0"/>
  </r>
  <r>
    <m/>
    <s v="069"/>
    <m/>
    <m/>
    <x v="0"/>
    <s v="0519"/>
    <s v="000"/>
    <n v="180"/>
    <n v="0"/>
    <n v="0"/>
    <n v="0"/>
    <n v="0"/>
    <n v="0"/>
    <n v="0"/>
    <n v="180"/>
    <n v="0"/>
    <n v="0"/>
    <n v="0"/>
    <n v="180"/>
    <n v="180"/>
    <x v="0"/>
  </r>
  <r>
    <m/>
    <s v="069"/>
    <m/>
    <m/>
    <x v="0"/>
    <s v="0521"/>
    <s v="000"/>
    <n v="0"/>
    <n v="0"/>
    <n v="0"/>
    <n v="0"/>
    <n v="0"/>
    <n v="0"/>
    <n v="0"/>
    <n v="0"/>
    <n v="0"/>
    <n v="0"/>
    <n v="0"/>
    <n v="0"/>
    <n v="0"/>
    <x v="0"/>
  </r>
  <r>
    <m/>
    <s v="069"/>
    <m/>
    <m/>
    <x v="0"/>
    <s v="0524"/>
    <s v="000"/>
    <n v="140"/>
    <n v="0"/>
    <n v="0"/>
    <n v="0"/>
    <n v="0"/>
    <n v="0"/>
    <n v="0"/>
    <n v="140"/>
    <n v="0"/>
    <n v="0"/>
    <n v="0"/>
    <n v="140"/>
    <n v="140"/>
    <x v="0"/>
  </r>
  <r>
    <m/>
    <s v="069"/>
    <m/>
    <m/>
    <x v="0"/>
    <s v="0525"/>
    <s v="000"/>
    <n v="0"/>
    <n v="0"/>
    <n v="0"/>
    <n v="0"/>
    <n v="0"/>
    <n v="0"/>
    <n v="0"/>
    <n v="0"/>
    <n v="0"/>
    <n v="0"/>
    <n v="0"/>
    <n v="0"/>
    <n v="0"/>
    <x v="0"/>
  </r>
  <r>
    <m/>
    <s v="069"/>
    <m/>
    <m/>
    <x v="0"/>
    <s v="0526"/>
    <s v="000"/>
    <n v="0"/>
    <n v="0"/>
    <n v="0"/>
    <n v="0"/>
    <n v="0"/>
    <n v="0"/>
    <n v="0"/>
    <n v="0"/>
    <n v="0"/>
    <n v="0"/>
    <n v="0"/>
    <n v="0"/>
    <n v="0"/>
    <x v="0"/>
  </r>
  <r>
    <m/>
    <s v="069"/>
    <m/>
    <m/>
    <x v="0"/>
    <s v="0527"/>
    <s v="000"/>
    <n v="6909"/>
    <n v="0"/>
    <n v="0"/>
    <n v="0"/>
    <n v="0"/>
    <n v="0"/>
    <n v="0"/>
    <n v="6909"/>
    <n v="0"/>
    <n v="0"/>
    <n v="0"/>
    <n v="6909"/>
    <n v="6909"/>
    <x v="0"/>
  </r>
  <r>
    <m/>
    <s v="069"/>
    <m/>
    <m/>
    <x v="0"/>
    <s v="0530"/>
    <s v="000"/>
    <n v="0"/>
    <n v="0"/>
    <n v="0"/>
    <n v="0"/>
    <n v="0"/>
    <n v="0"/>
    <n v="0"/>
    <n v="0"/>
    <n v="0"/>
    <n v="0"/>
    <n v="0"/>
    <n v="0"/>
    <n v="0"/>
    <x v="0"/>
  </r>
  <r>
    <m/>
    <s v="069"/>
    <m/>
    <m/>
    <x v="0"/>
    <s v="0532"/>
    <s v="000"/>
    <n v="215840.67"/>
    <n v="0.01"/>
    <n v="0"/>
    <n v="0"/>
    <n v="0"/>
    <n v="0"/>
    <n v="0"/>
    <n v="215840.68"/>
    <n v="-215840.67"/>
    <n v="215840.68"/>
    <n v="0.01"/>
    <n v="0"/>
    <n v="215840.68"/>
    <x v="0"/>
  </r>
  <r>
    <m/>
    <s v="069"/>
    <m/>
    <m/>
    <x v="0"/>
    <s v="0533"/>
    <s v="000"/>
    <n v="274956.94"/>
    <n v="0"/>
    <n v="0"/>
    <n v="0"/>
    <n v="0"/>
    <n v="0"/>
    <n v="0"/>
    <n v="274956.94"/>
    <n v="0"/>
    <n v="0"/>
    <n v="0"/>
    <n v="274956.94"/>
    <n v="274956.94"/>
    <x v="0"/>
  </r>
  <r>
    <m/>
    <s v="069"/>
    <m/>
    <m/>
    <x v="0"/>
    <s v="0537"/>
    <s v="000"/>
    <n v="62861.61"/>
    <n v="0"/>
    <n v="0"/>
    <n v="0"/>
    <n v="0"/>
    <n v="0"/>
    <n v="0"/>
    <n v="62861.61"/>
    <n v="0"/>
    <n v="0"/>
    <n v="0"/>
    <n v="62861.61"/>
    <n v="62861.61"/>
    <x v="0"/>
  </r>
  <r>
    <m/>
    <s v="069"/>
    <m/>
    <m/>
    <x v="0"/>
    <s v="0538"/>
    <s v="000"/>
    <n v="101801503.08"/>
    <n v="11178641.619999999"/>
    <n v="0"/>
    <n v="0"/>
    <n v="0"/>
    <n v="0"/>
    <n v="0"/>
    <n v="112980144.7"/>
    <n v="-13853116.289999999"/>
    <n v="11869344.369999999"/>
    <n v="2615769.88"/>
    <n v="101110800.33"/>
    <n v="112980144.7"/>
    <x v="0"/>
  </r>
  <r>
    <m/>
    <s v="069"/>
    <m/>
    <m/>
    <x v="0"/>
    <s v="0540"/>
    <s v="000"/>
    <n v="488909.57"/>
    <n v="0"/>
    <n v="0"/>
    <n v="0"/>
    <n v="0"/>
    <n v="0"/>
    <n v="0"/>
    <n v="488909.57"/>
    <n v="0"/>
    <n v="0"/>
    <n v="0"/>
    <n v="488909.57"/>
    <n v="488909.57"/>
    <x v="0"/>
  </r>
  <r>
    <m/>
    <s v="069"/>
    <m/>
    <m/>
    <x v="0"/>
    <s v="0542"/>
    <s v="000"/>
    <n v="15304"/>
    <n v="51629.61"/>
    <n v="0"/>
    <n v="0"/>
    <n v="0"/>
    <n v="0"/>
    <n v="0"/>
    <n v="66933.61"/>
    <n v="0"/>
    <n v="0"/>
    <n v="51629.61"/>
    <n v="66933.61"/>
    <n v="66933.61"/>
    <x v="0"/>
  </r>
  <r>
    <m/>
    <s v="069"/>
    <m/>
    <m/>
    <x v="0"/>
    <s v="0549"/>
    <s v="000"/>
    <n v="1375400"/>
    <n v="0"/>
    <n v="0"/>
    <n v="0"/>
    <n v="0"/>
    <n v="0"/>
    <n v="0"/>
    <n v="1375400"/>
    <n v="0"/>
    <n v="0"/>
    <n v="0"/>
    <n v="1375400"/>
    <n v="1375400"/>
    <x v="0"/>
  </r>
  <r>
    <m/>
    <s v="069"/>
    <m/>
    <m/>
    <x v="0"/>
    <s v="0550"/>
    <s v="000"/>
    <n v="317645.52"/>
    <n v="0"/>
    <n v="0"/>
    <n v="0"/>
    <n v="0"/>
    <n v="0"/>
    <n v="0"/>
    <n v="317645.52"/>
    <n v="-174187.07"/>
    <n v="317645.52"/>
    <n v="0"/>
    <n v="0"/>
    <n v="317645.52"/>
    <x v="0"/>
  </r>
  <r>
    <m/>
    <s v="069"/>
    <m/>
    <m/>
    <x v="0"/>
    <s v="0551"/>
    <s v="000"/>
    <n v="2130058.4"/>
    <n v="0"/>
    <n v="0"/>
    <n v="0"/>
    <n v="0"/>
    <n v="0"/>
    <n v="0"/>
    <n v="2130058.4"/>
    <n v="-84029"/>
    <n v="0"/>
    <n v="0"/>
    <n v="2130058.4"/>
    <n v="2130058.4"/>
    <x v="0"/>
  </r>
  <r>
    <m/>
    <s v="069"/>
    <m/>
    <m/>
    <x v="0"/>
    <s v="0553"/>
    <s v="000"/>
    <n v="2037034.5"/>
    <n v="0"/>
    <n v="0"/>
    <n v="0"/>
    <n v="0"/>
    <n v="0"/>
    <n v="0"/>
    <n v="2037034.5"/>
    <n v="0"/>
    <n v="0"/>
    <n v="0"/>
    <n v="2037034.5"/>
    <n v="2037034.5"/>
    <x v="0"/>
  </r>
  <r>
    <m/>
    <s v="069"/>
    <m/>
    <m/>
    <x v="0"/>
    <s v="0555"/>
    <s v="000"/>
    <n v="517220.2"/>
    <n v="0"/>
    <n v="0"/>
    <n v="0"/>
    <n v="0"/>
    <n v="0"/>
    <n v="0"/>
    <n v="517220.2"/>
    <n v="0"/>
    <n v="0"/>
    <n v="0"/>
    <n v="517220.2"/>
    <n v="517220.2"/>
    <x v="0"/>
  </r>
  <r>
    <m/>
    <s v="069"/>
    <m/>
    <m/>
    <x v="0"/>
    <s v="0556"/>
    <s v="000"/>
    <n v="942.14"/>
    <n v="0"/>
    <n v="0"/>
    <n v="0"/>
    <n v="0"/>
    <n v="0"/>
    <n v="0"/>
    <n v="942.14"/>
    <n v="0"/>
    <n v="0"/>
    <n v="0"/>
    <n v="942.14"/>
    <n v="942.14"/>
    <x v="0"/>
  </r>
  <r>
    <m/>
    <s v="069"/>
    <m/>
    <m/>
    <x v="0"/>
    <s v="0557"/>
    <s v="000"/>
    <n v="2561162.4500000002"/>
    <n v="0"/>
    <n v="0"/>
    <n v="0"/>
    <n v="0"/>
    <n v="0"/>
    <n v="0"/>
    <n v="2561162.4500000002"/>
    <n v="-25386.1"/>
    <n v="0"/>
    <n v="0"/>
    <n v="2561162.4500000002"/>
    <n v="2561162.4500000002"/>
    <x v="0"/>
  </r>
  <r>
    <m/>
    <s v="069"/>
    <m/>
    <m/>
    <x v="0"/>
    <s v="0560"/>
    <s v="000"/>
    <n v="5211248.53"/>
    <n v="0"/>
    <n v="0"/>
    <n v="0"/>
    <n v="0"/>
    <n v="0"/>
    <n v="0"/>
    <n v="5211248.53"/>
    <n v="0"/>
    <n v="0"/>
    <n v="0"/>
    <n v="5211248.53"/>
    <n v="5211248.53"/>
    <x v="0"/>
  </r>
  <r>
    <m/>
    <s v="069"/>
    <m/>
    <m/>
    <x v="0"/>
    <s v="0561"/>
    <s v="000"/>
    <n v="0"/>
    <n v="0"/>
    <n v="0"/>
    <n v="0"/>
    <n v="0"/>
    <n v="0"/>
    <n v="0"/>
    <n v="0"/>
    <n v="0"/>
    <n v="0"/>
    <n v="0"/>
    <n v="0"/>
    <n v="0"/>
    <x v="0"/>
  </r>
  <r>
    <m/>
    <s v="069"/>
    <m/>
    <m/>
    <x v="0"/>
    <s v="0564"/>
    <s v="000"/>
    <n v="0"/>
    <n v="0"/>
    <n v="0"/>
    <n v="0"/>
    <n v="0"/>
    <n v="0"/>
    <n v="0"/>
    <n v="0"/>
    <n v="0"/>
    <n v="0"/>
    <n v="0"/>
    <n v="0"/>
    <n v="0"/>
    <x v="0"/>
  </r>
  <r>
    <m/>
    <s v="069"/>
    <m/>
    <m/>
    <x v="0"/>
    <s v="0565"/>
    <s v="000"/>
    <n v="0"/>
    <n v="0"/>
    <n v="0"/>
    <n v="0"/>
    <n v="0"/>
    <n v="0"/>
    <n v="0"/>
    <n v="0"/>
    <n v="0"/>
    <n v="0"/>
    <n v="0"/>
    <n v="0"/>
    <n v="0"/>
    <x v="0"/>
  </r>
  <r>
    <m/>
    <s v="069"/>
    <m/>
    <m/>
    <x v="0"/>
    <s v="0566"/>
    <s v="000"/>
    <n v="11294.98"/>
    <n v="0"/>
    <n v="0"/>
    <n v="0"/>
    <n v="0"/>
    <n v="0"/>
    <n v="0"/>
    <n v="11294.98"/>
    <n v="0"/>
    <n v="0"/>
    <n v="0"/>
    <n v="11294.98"/>
    <n v="11294.98"/>
    <x v="0"/>
  </r>
  <r>
    <m/>
    <s v="069"/>
    <m/>
    <m/>
    <x v="0"/>
    <s v="0567"/>
    <s v="000"/>
    <n v="0"/>
    <n v="0"/>
    <n v="0"/>
    <n v="0"/>
    <n v="0"/>
    <n v="0"/>
    <n v="0"/>
    <n v="0"/>
    <n v="0"/>
    <n v="0"/>
    <n v="0"/>
    <n v="0"/>
    <n v="0"/>
    <x v="0"/>
  </r>
  <r>
    <m/>
    <s v="069"/>
    <m/>
    <m/>
    <x v="0"/>
    <s v="0568"/>
    <s v="000"/>
    <n v="0"/>
    <n v="0"/>
    <n v="0"/>
    <n v="0"/>
    <n v="0"/>
    <n v="0"/>
    <n v="0"/>
    <n v="0"/>
    <n v="0"/>
    <n v="0"/>
    <n v="0"/>
    <n v="0"/>
    <n v="0"/>
    <x v="0"/>
  </r>
  <r>
    <m/>
    <s v="069"/>
    <m/>
    <m/>
    <x v="0"/>
    <s v="0569"/>
    <s v="000"/>
    <n v="0"/>
    <n v="0"/>
    <n v="0"/>
    <n v="0"/>
    <n v="0"/>
    <n v="0"/>
    <n v="0"/>
    <n v="0"/>
    <n v="0"/>
    <n v="0"/>
    <n v="0"/>
    <n v="0"/>
    <n v="0"/>
    <x v="0"/>
  </r>
  <r>
    <m/>
    <s v="069"/>
    <m/>
    <m/>
    <x v="0"/>
    <s v="0570"/>
    <s v="000"/>
    <n v="0"/>
    <n v="0"/>
    <n v="0"/>
    <n v="0"/>
    <n v="0"/>
    <n v="0"/>
    <n v="0"/>
    <n v="0"/>
    <n v="0"/>
    <n v="0"/>
    <n v="0"/>
    <n v="0"/>
    <n v="0"/>
    <x v="0"/>
  </r>
  <r>
    <m/>
    <s v="069"/>
    <m/>
    <m/>
    <x v="0"/>
    <s v="0571"/>
    <s v="000"/>
    <n v="0"/>
    <n v="0"/>
    <n v="0"/>
    <n v="0"/>
    <n v="0"/>
    <n v="0"/>
    <n v="0"/>
    <n v="0"/>
    <n v="0"/>
    <n v="0"/>
    <n v="0"/>
    <n v="0"/>
    <n v="0"/>
    <x v="0"/>
  </r>
  <r>
    <m/>
    <s v="069"/>
    <m/>
    <m/>
    <x v="0"/>
    <s v="0572"/>
    <s v="000"/>
    <n v="133231.12"/>
    <n v="0"/>
    <n v="0"/>
    <n v="0"/>
    <n v="0"/>
    <n v="0"/>
    <n v="0"/>
    <n v="133231.12"/>
    <n v="0"/>
    <n v="0"/>
    <n v="0"/>
    <n v="133231.12"/>
    <n v="133231.12"/>
    <x v="0"/>
  </r>
  <r>
    <m/>
    <s v="069"/>
    <m/>
    <m/>
    <x v="0"/>
    <s v="0573"/>
    <s v="000"/>
    <n v="21453"/>
    <n v="0"/>
    <n v="0"/>
    <n v="0"/>
    <n v="0"/>
    <n v="0"/>
    <n v="0"/>
    <n v="21453"/>
    <n v="0"/>
    <n v="0"/>
    <n v="0"/>
    <n v="21453"/>
    <n v="21453"/>
    <x v="0"/>
  </r>
  <r>
    <m/>
    <s v="069"/>
    <m/>
    <m/>
    <x v="0"/>
    <s v="0574"/>
    <s v="000"/>
    <n v="385699.54"/>
    <n v="0"/>
    <n v="0"/>
    <n v="0"/>
    <n v="0"/>
    <n v="0"/>
    <n v="0"/>
    <n v="385699.54"/>
    <n v="0"/>
    <n v="0"/>
    <n v="0"/>
    <n v="385699.54"/>
    <n v="385699.54"/>
    <x v="0"/>
  </r>
  <r>
    <m/>
    <s v="069"/>
    <m/>
    <m/>
    <x v="0"/>
    <s v="0575"/>
    <s v="000"/>
    <n v="36305.629999999997"/>
    <n v="0"/>
    <n v="0"/>
    <n v="0"/>
    <n v="0"/>
    <n v="0"/>
    <n v="0"/>
    <n v="36305.629999999997"/>
    <n v="0"/>
    <n v="0"/>
    <n v="0"/>
    <n v="36305.629999999997"/>
    <n v="36305.629999999997"/>
    <x v="0"/>
  </r>
  <r>
    <m/>
    <s v="069"/>
    <m/>
    <m/>
    <x v="0"/>
    <s v="0580"/>
    <s v="000"/>
    <n v="511258"/>
    <n v="0"/>
    <n v="0"/>
    <n v="0"/>
    <n v="0"/>
    <n v="0"/>
    <n v="0"/>
    <n v="511258"/>
    <n v="0"/>
    <n v="0"/>
    <n v="0"/>
    <n v="511258"/>
    <n v="511258"/>
    <x v="0"/>
  </r>
  <r>
    <m/>
    <s v="069"/>
    <m/>
    <m/>
    <x v="0"/>
    <s v="0581"/>
    <s v="000"/>
    <n v="0"/>
    <n v="0"/>
    <n v="0"/>
    <n v="0"/>
    <n v="0"/>
    <n v="0"/>
    <n v="0"/>
    <n v="0"/>
    <n v="0"/>
    <n v="0"/>
    <n v="0"/>
    <n v="0"/>
    <n v="0"/>
    <x v="0"/>
  </r>
  <r>
    <m/>
    <s v="069"/>
    <m/>
    <m/>
    <x v="0"/>
    <s v="0582"/>
    <s v="000"/>
    <n v="0"/>
    <n v="0"/>
    <n v="0"/>
    <n v="0"/>
    <n v="0"/>
    <n v="0"/>
    <n v="0"/>
    <n v="0"/>
    <n v="0"/>
    <n v="0"/>
    <n v="0"/>
    <n v="0"/>
    <n v="0"/>
    <x v="0"/>
  </r>
  <r>
    <m/>
    <s v="069"/>
    <m/>
    <m/>
    <x v="0"/>
    <s v="0583"/>
    <s v="000"/>
    <n v="2809400"/>
    <n v="924869"/>
    <n v="0"/>
    <n v="0"/>
    <n v="0"/>
    <n v="0"/>
    <n v="0"/>
    <n v="3734269"/>
    <n v="-10198.26"/>
    <n v="12500"/>
    <n v="924869"/>
    <n v="3721769"/>
    <n v="3734269"/>
    <x v="0"/>
  </r>
  <r>
    <m/>
    <s v="069"/>
    <m/>
    <m/>
    <x v="0"/>
    <s v="0584"/>
    <s v="000"/>
    <n v="0"/>
    <n v="0"/>
    <n v="0"/>
    <n v="0"/>
    <n v="0"/>
    <n v="0"/>
    <n v="0"/>
    <n v="0"/>
    <n v="0"/>
    <n v="0"/>
    <n v="0"/>
    <n v="0"/>
    <n v="0"/>
    <x v="0"/>
  </r>
  <r>
    <m/>
    <s v="069"/>
    <m/>
    <m/>
    <x v="0"/>
    <s v="0585"/>
    <s v="000"/>
    <n v="0"/>
    <n v="0"/>
    <n v="0"/>
    <n v="0"/>
    <n v="0"/>
    <n v="0"/>
    <n v="0"/>
    <n v="0"/>
    <n v="0"/>
    <n v="0"/>
    <n v="0"/>
    <n v="0"/>
    <n v="0"/>
    <x v="0"/>
  </r>
  <r>
    <m/>
    <s v="069"/>
    <m/>
    <m/>
    <x v="0"/>
    <s v="0586"/>
    <s v="000"/>
    <n v="0"/>
    <n v="0"/>
    <n v="0"/>
    <n v="0"/>
    <n v="0"/>
    <n v="0"/>
    <n v="0"/>
    <n v="0"/>
    <n v="0"/>
    <n v="0"/>
    <n v="0"/>
    <n v="0"/>
    <n v="0"/>
    <x v="0"/>
  </r>
  <r>
    <m/>
    <s v="069"/>
    <m/>
    <m/>
    <x v="0"/>
    <s v="0587"/>
    <s v="000"/>
    <n v="0"/>
    <n v="0"/>
    <n v="0"/>
    <n v="0"/>
    <n v="0"/>
    <n v="0"/>
    <n v="0"/>
    <n v="0"/>
    <n v="0"/>
    <n v="0"/>
    <n v="0"/>
    <n v="0"/>
    <n v="0"/>
    <x v="0"/>
  </r>
  <r>
    <m/>
    <s v="069"/>
    <m/>
    <m/>
    <x v="0"/>
    <s v="0590"/>
    <s v="000"/>
    <n v="0"/>
    <n v="0"/>
    <n v="0"/>
    <n v="0"/>
    <n v="0"/>
    <n v="0"/>
    <n v="0"/>
    <n v="0"/>
    <n v="0"/>
    <n v="0"/>
    <n v="0"/>
    <n v="0"/>
    <n v="0"/>
    <x v="0"/>
  </r>
  <r>
    <m/>
    <s v="069"/>
    <m/>
    <m/>
    <x v="0"/>
    <s v="0592"/>
    <s v="000"/>
    <n v="0"/>
    <n v="0"/>
    <n v="0"/>
    <n v="0"/>
    <n v="0"/>
    <n v="0"/>
    <n v="0"/>
    <n v="0"/>
    <n v="0"/>
    <n v="0"/>
    <n v="0"/>
    <n v="0"/>
    <n v="0"/>
    <x v="0"/>
  </r>
  <r>
    <m/>
    <s v="069"/>
    <m/>
    <m/>
    <x v="0"/>
    <s v="0593"/>
    <s v="000"/>
    <n v="6698.8"/>
    <n v="0"/>
    <n v="0"/>
    <n v="0"/>
    <n v="0"/>
    <n v="0"/>
    <n v="0"/>
    <n v="6698.8"/>
    <n v="0"/>
    <n v="0"/>
    <n v="0"/>
    <n v="6698.8"/>
    <n v="6698.8"/>
    <x v="0"/>
  </r>
  <r>
    <m/>
    <s v="069"/>
    <m/>
    <m/>
    <x v="0"/>
    <s v="0594"/>
    <s v="000"/>
    <n v="0"/>
    <n v="0"/>
    <n v="0"/>
    <n v="0"/>
    <n v="0"/>
    <n v="0"/>
    <n v="0"/>
    <n v="0"/>
    <n v="0"/>
    <n v="0"/>
    <n v="0"/>
    <n v="0"/>
    <n v="0"/>
    <x v="0"/>
  </r>
  <r>
    <m/>
    <s v="069"/>
    <m/>
    <m/>
    <x v="0"/>
    <s v="0597"/>
    <s v="000"/>
    <n v="0"/>
    <n v="0"/>
    <n v="0"/>
    <n v="0"/>
    <n v="0"/>
    <n v="0"/>
    <n v="0"/>
    <n v="0"/>
    <n v="0"/>
    <n v="0"/>
    <n v="0"/>
    <n v="0"/>
    <n v="0"/>
    <x v="0"/>
  </r>
  <r>
    <m/>
    <s v="069"/>
    <m/>
    <m/>
    <x v="0"/>
    <s v="0598"/>
    <s v="000"/>
    <n v="3225689.35"/>
    <n v="0"/>
    <n v="0"/>
    <n v="0"/>
    <n v="0"/>
    <n v="0"/>
    <n v="0"/>
    <n v="3225689.35"/>
    <n v="-1859456.89"/>
    <n v="0"/>
    <n v="0"/>
    <n v="3225689.35"/>
    <n v="3225689.35"/>
    <x v="0"/>
  </r>
  <r>
    <m/>
    <s v="069"/>
    <m/>
    <m/>
    <x v="0"/>
    <s v="0640"/>
    <s v="000"/>
    <n v="45929654.259999998"/>
    <n v="1000774.39"/>
    <n v="0"/>
    <n v="0"/>
    <n v="0"/>
    <n v="0"/>
    <n v="0"/>
    <n v="46930428.649999999"/>
    <n v="-1020479.28"/>
    <n v="1381"/>
    <n v="774.39"/>
    <n v="46929047.649999999"/>
    <n v="46930428.649999999"/>
    <x v="0"/>
  </r>
  <r>
    <m/>
    <s v="069"/>
    <m/>
    <m/>
    <x v="0"/>
    <s v="0641"/>
    <s v="000"/>
    <n v="21368730.48"/>
    <n v="224588.25"/>
    <n v="0"/>
    <n v="0"/>
    <n v="0"/>
    <n v="0"/>
    <n v="0"/>
    <n v="21593318.73"/>
    <n v="-1360987.88"/>
    <n v="941559"/>
    <n v="224588.25"/>
    <n v="20651759.73"/>
    <n v="21593318.73"/>
    <x v="0"/>
  </r>
  <r>
    <m/>
    <s v="069"/>
    <m/>
    <m/>
    <x v="0"/>
    <s v="0644"/>
    <s v="000"/>
    <n v="8586303"/>
    <n v="157358"/>
    <n v="0"/>
    <n v="0"/>
    <n v="0"/>
    <n v="0"/>
    <n v="0"/>
    <n v="8743661"/>
    <n v="0"/>
    <n v="0"/>
    <n v="157358"/>
    <n v="8743661"/>
    <n v="8743661"/>
    <x v="0"/>
  </r>
  <r>
    <m/>
    <s v="069"/>
    <m/>
    <m/>
    <x v="0"/>
    <s v="0645"/>
    <s v="000"/>
    <n v="0"/>
    <n v="0"/>
    <n v="0"/>
    <n v="0"/>
    <n v="0"/>
    <n v="0"/>
    <n v="0"/>
    <n v="0"/>
    <n v="0"/>
    <n v="0"/>
    <n v="0"/>
    <n v="0"/>
    <n v="0"/>
    <x v="0"/>
  </r>
  <r>
    <m/>
    <s v="069"/>
    <m/>
    <m/>
    <x v="0"/>
    <s v="0646"/>
    <s v="000"/>
    <n v="0"/>
    <n v="0"/>
    <n v="0"/>
    <n v="0"/>
    <n v="0"/>
    <n v="0"/>
    <n v="0"/>
    <n v="0"/>
    <n v="0"/>
    <n v="0"/>
    <n v="0"/>
    <n v="0"/>
    <n v="0"/>
    <x v="0"/>
  </r>
  <r>
    <m/>
    <s v="069"/>
    <m/>
    <m/>
    <x v="0"/>
    <s v="0648"/>
    <s v="000"/>
    <n v="219"/>
    <n v="0"/>
    <n v="0"/>
    <n v="0"/>
    <n v="0"/>
    <n v="0"/>
    <n v="0"/>
    <n v="219"/>
    <n v="0"/>
    <n v="0"/>
    <n v="0"/>
    <n v="219"/>
    <n v="219"/>
    <x v="0"/>
  </r>
  <r>
    <m/>
    <s v="069"/>
    <m/>
    <m/>
    <x v="0"/>
    <s v="4270"/>
    <s v="000"/>
    <n v="0"/>
    <n v="0"/>
    <n v="0"/>
    <n v="0"/>
    <n v="0"/>
    <n v="0"/>
    <n v="0"/>
    <n v="0"/>
    <n v="0"/>
    <n v="0"/>
    <n v="0"/>
    <n v="0"/>
    <n v="0"/>
    <x v="0"/>
  </r>
  <r>
    <m/>
    <s v="069"/>
    <m/>
    <m/>
    <x v="0"/>
    <s v="8001"/>
    <s v="000"/>
    <n v="2254065.7599999998"/>
    <n v="0"/>
    <n v="0"/>
    <n v="0"/>
    <n v="0"/>
    <n v="0"/>
    <n v="0"/>
    <n v="2254065.7599999998"/>
    <n v="0"/>
    <n v="0"/>
    <n v="0"/>
    <n v="2254065.7599999998"/>
    <n v="2254065.7599999998"/>
    <x v="0"/>
  </r>
  <r>
    <m/>
    <s v="069"/>
    <m/>
    <m/>
    <x v="0"/>
    <s v="8002"/>
    <s v="000"/>
    <n v="0"/>
    <n v="0"/>
    <n v="0"/>
    <n v="0"/>
    <n v="0"/>
    <n v="0"/>
    <n v="0"/>
    <n v="0"/>
    <n v="0"/>
    <n v="0"/>
    <n v="0"/>
    <n v="0"/>
    <n v="0"/>
    <x v="0"/>
  </r>
  <r>
    <m/>
    <s v="069"/>
    <m/>
    <m/>
    <x v="0"/>
    <s v="8009"/>
    <s v="000"/>
    <n v="302094.56"/>
    <n v="0"/>
    <n v="0"/>
    <n v="0"/>
    <n v="0"/>
    <n v="0"/>
    <n v="0"/>
    <n v="302094.56"/>
    <n v="0"/>
    <n v="0"/>
    <n v="0"/>
    <n v="302094.56"/>
    <n v="302094.56"/>
    <x v="0"/>
  </r>
  <r>
    <m/>
    <s v="069"/>
    <m/>
    <m/>
    <x v="0"/>
    <s v="8014"/>
    <s v="000"/>
    <n v="0"/>
    <n v="0"/>
    <n v="0"/>
    <n v="0"/>
    <n v="0"/>
    <n v="0"/>
    <n v="0"/>
    <n v="0"/>
    <n v="0"/>
    <n v="0"/>
    <n v="0"/>
    <n v="0"/>
    <n v="0"/>
    <x v="0"/>
  </r>
  <r>
    <m/>
    <s v="069"/>
    <m/>
    <m/>
    <x v="0"/>
    <s v="8017"/>
    <s v="000"/>
    <n v="2039.94"/>
    <n v="0"/>
    <n v="0"/>
    <n v="0"/>
    <n v="0"/>
    <n v="0"/>
    <n v="0"/>
    <n v="2039.94"/>
    <n v="0"/>
    <n v="0"/>
    <n v="0"/>
    <n v="2039.94"/>
    <n v="2039.94"/>
    <x v="0"/>
  </r>
  <r>
    <m/>
    <s v="069"/>
    <m/>
    <m/>
    <x v="0"/>
    <s v="8019"/>
    <s v="000"/>
    <n v="0"/>
    <n v="0"/>
    <n v="0"/>
    <n v="0"/>
    <n v="0"/>
    <n v="0"/>
    <n v="0"/>
    <n v="0"/>
    <n v="0"/>
    <n v="0"/>
    <n v="0"/>
    <n v="0"/>
    <n v="0"/>
    <x v="0"/>
  </r>
  <r>
    <m/>
    <s v="069"/>
    <m/>
    <m/>
    <x v="0"/>
    <s v="8045"/>
    <s v="000"/>
    <n v="0"/>
    <n v="0"/>
    <n v="0"/>
    <n v="0"/>
    <n v="0"/>
    <n v="0"/>
    <n v="0"/>
    <n v="0"/>
    <n v="0"/>
    <n v="0"/>
    <n v="0"/>
    <n v="0"/>
    <n v="0"/>
    <x v="0"/>
  </r>
  <r>
    <m/>
    <s v="069"/>
    <m/>
    <m/>
    <x v="0"/>
    <s v="8049"/>
    <s v="000"/>
    <n v="0"/>
    <n v="0"/>
    <n v="0"/>
    <n v="0"/>
    <n v="0"/>
    <n v="0"/>
    <n v="0"/>
    <n v="0"/>
    <n v="0"/>
    <n v="0"/>
    <n v="0"/>
    <n v="0"/>
    <n v="0"/>
    <x v="0"/>
  </r>
  <r>
    <m/>
    <s v="069"/>
    <m/>
    <m/>
    <x v="0"/>
    <s v="8054"/>
    <s v="000"/>
    <n v="80917618.989999995"/>
    <n v="6792500.2599999998"/>
    <n v="52810700"/>
    <n v="0"/>
    <n v="0"/>
    <n v="0"/>
    <n v="0"/>
    <n v="140520819.25"/>
    <n v="-13193695.09"/>
    <n v="20966580.510000002"/>
    <n v="3655494.47"/>
    <n v="119554238.73999999"/>
    <n v="140520819.25"/>
    <x v="0"/>
  </r>
  <r>
    <m/>
    <s v="069"/>
    <m/>
    <m/>
    <x v="0"/>
    <s v="8057"/>
    <s v="000"/>
    <n v="3797451.5"/>
    <n v="0"/>
    <n v="0"/>
    <n v="0"/>
    <n v="0"/>
    <n v="0"/>
    <n v="0"/>
    <n v="3797451.5"/>
    <n v="0"/>
    <n v="0"/>
    <n v="0"/>
    <n v="3797451.5"/>
    <n v="3797451.5"/>
    <x v="0"/>
  </r>
  <r>
    <m/>
    <s v="069"/>
    <m/>
    <m/>
    <x v="0"/>
    <s v="8058"/>
    <s v="000"/>
    <n v="59134133.140000001"/>
    <n v="8000000"/>
    <n v="0"/>
    <n v="0"/>
    <n v="0"/>
    <n v="0"/>
    <n v="0"/>
    <n v="67134133.140000001"/>
    <n v="-8852729.1500000004"/>
    <n v="4511201.5599999996"/>
    <n v="1434.93"/>
    <n v="62622931.579999998"/>
    <n v="67134133.140000001"/>
    <x v="0"/>
  </r>
  <r>
    <m/>
    <s v="069"/>
    <m/>
    <m/>
    <x v="0"/>
    <s v="8061"/>
    <s v="000"/>
    <n v="1000000"/>
    <n v="0"/>
    <n v="0"/>
    <n v="0"/>
    <n v="0"/>
    <n v="0"/>
    <n v="0"/>
    <n v="1000000"/>
    <n v="0"/>
    <n v="0"/>
    <n v="0"/>
    <n v="1000000"/>
    <n v="1000000"/>
    <x v="0"/>
  </r>
  <r>
    <m/>
    <s v="069"/>
    <m/>
    <m/>
    <x v="0"/>
    <s v="8072"/>
    <s v="000"/>
    <n v="5351.25"/>
    <n v="43885.04"/>
    <n v="0"/>
    <n v="0"/>
    <n v="0"/>
    <n v="0"/>
    <n v="0"/>
    <n v="49236.29"/>
    <n v="-2117.6999999999998"/>
    <n v="0"/>
    <n v="43885.04"/>
    <n v="49236.29"/>
    <n v="49236.29"/>
    <x v="0"/>
  </r>
  <r>
    <m/>
    <s v="069"/>
    <m/>
    <m/>
    <x v="0"/>
    <s v="8076"/>
    <s v="000"/>
    <n v="0"/>
    <n v="0"/>
    <n v="0"/>
    <n v="0"/>
    <n v="0"/>
    <n v="0"/>
    <n v="0"/>
    <n v="0"/>
    <n v="0"/>
    <n v="0"/>
    <n v="0"/>
    <n v="0"/>
    <n v="0"/>
    <x v="0"/>
  </r>
  <r>
    <m/>
    <s v="069"/>
    <m/>
    <m/>
    <x v="0"/>
    <s v="8081"/>
    <s v="000"/>
    <n v="33164"/>
    <n v="0"/>
    <n v="0"/>
    <n v="0"/>
    <n v="0"/>
    <n v="0"/>
    <n v="0"/>
    <n v="33164"/>
    <n v="0"/>
    <n v="0"/>
    <n v="0"/>
    <n v="33164"/>
    <n v="33164"/>
    <x v="0"/>
  </r>
  <r>
    <m/>
    <s v="069"/>
    <m/>
    <m/>
    <x v="0"/>
    <s v="8082"/>
    <s v="000"/>
    <n v="109.55"/>
    <n v="0"/>
    <n v="0"/>
    <n v="0"/>
    <n v="0"/>
    <n v="0"/>
    <n v="0"/>
    <n v="109.55"/>
    <n v="0"/>
    <n v="0"/>
    <n v="0"/>
    <n v="109.55"/>
    <n v="109.55"/>
    <x v="0"/>
  </r>
  <r>
    <m/>
    <s v="069"/>
    <m/>
    <m/>
    <x v="0"/>
    <s v="8083"/>
    <s v="000"/>
    <n v="24486203967.169998"/>
    <n v="36938221.009999998"/>
    <n v="0"/>
    <n v="0"/>
    <n v="25780605502.950001"/>
    <n v="325000001"/>
    <n v="26105605503.950001"/>
    <n v="50628747692.129997"/>
    <n v="-29241353235.389999"/>
    <n v="26509121830.130001"/>
    <n v="0"/>
    <n v="24119625862"/>
    <n v="50628747692.129997"/>
    <x v="0"/>
  </r>
  <r>
    <m/>
    <s v="069"/>
    <m/>
    <m/>
    <x v="0"/>
    <s v="8087"/>
    <s v="000"/>
    <n v="0"/>
    <n v="0"/>
    <n v="0"/>
    <n v="0"/>
    <n v="0"/>
    <n v="0"/>
    <n v="0"/>
    <n v="0"/>
    <n v="0"/>
    <n v="0"/>
    <n v="0"/>
    <n v="0"/>
    <n v="0"/>
    <x v="0"/>
  </r>
  <r>
    <m/>
    <s v="069"/>
    <m/>
    <m/>
    <x v="0"/>
    <s v="8102"/>
    <s v="000"/>
    <n v="0"/>
    <n v="0"/>
    <n v="1769207"/>
    <n v="0"/>
    <n v="0"/>
    <n v="0"/>
    <n v="0"/>
    <n v="1769207"/>
    <n v="-1769207"/>
    <n v="1769207"/>
    <n v="0"/>
    <n v="0"/>
    <n v="1769207"/>
    <x v="0"/>
  </r>
  <r>
    <m/>
    <s v="069"/>
    <m/>
    <m/>
    <x v="0"/>
    <s v="8120"/>
    <s v="000"/>
    <n v="1366021.4"/>
    <n v="0"/>
    <n v="0"/>
    <n v="0"/>
    <n v="0"/>
    <n v="0"/>
    <n v="0"/>
    <n v="1366021.4"/>
    <n v="0"/>
    <n v="0"/>
    <n v="0"/>
    <n v="1366021.4"/>
    <n v="1366021.4"/>
    <x v="0"/>
  </r>
  <r>
    <m/>
    <s v="069"/>
    <m/>
    <m/>
    <x v="0"/>
    <s v="8264"/>
    <s v="000"/>
    <n v="1072757.01"/>
    <n v="14805.83"/>
    <n v="189300"/>
    <n v="0"/>
    <n v="0"/>
    <n v="0"/>
    <n v="0"/>
    <n v="1276862.8400000001"/>
    <n v="-1102594.8600000001"/>
    <n v="178364.22"/>
    <n v="14805.83"/>
    <n v="1098498.6200000001"/>
    <n v="1276862.8400000001"/>
    <x v="0"/>
  </r>
  <r>
    <m/>
    <s v="069"/>
    <m/>
    <m/>
    <x v="0"/>
    <s v="8265"/>
    <s v="000"/>
    <n v="3143688.26"/>
    <n v="15502.17"/>
    <n v="0"/>
    <n v="0"/>
    <n v="0"/>
    <n v="0"/>
    <n v="0"/>
    <n v="3159190.43"/>
    <n v="-44097.599999999999"/>
    <n v="44097.599999999999"/>
    <n v="15502.17"/>
    <n v="3115092.83"/>
    <n v="3159190.43"/>
    <x v="0"/>
  </r>
  <r>
    <m/>
    <s v="069"/>
    <m/>
    <m/>
    <x v="0"/>
    <s v="8309"/>
    <s v="000"/>
    <n v="0"/>
    <n v="0"/>
    <n v="0"/>
    <n v="0"/>
    <n v="0"/>
    <n v="0"/>
    <n v="0"/>
    <n v="0"/>
    <n v="0"/>
    <n v="0"/>
    <n v="0"/>
    <n v="0"/>
    <n v="0"/>
    <x v="0"/>
  </r>
  <r>
    <m/>
    <s v="069"/>
    <m/>
    <m/>
    <x v="0"/>
    <s v="8363"/>
    <s v="000"/>
    <n v="1440.05"/>
    <n v="0"/>
    <n v="0"/>
    <n v="0"/>
    <n v="0"/>
    <n v="0"/>
    <n v="0"/>
    <n v="1440.05"/>
    <n v="0"/>
    <n v="0"/>
    <n v="0"/>
    <n v="1440.05"/>
    <n v="1440.05"/>
    <x v="0"/>
  </r>
  <r>
    <m/>
    <s v="069"/>
    <m/>
    <m/>
    <x v="0"/>
    <s v="8371"/>
    <s v="000"/>
    <n v="89097.99"/>
    <n v="177191.74"/>
    <n v="0"/>
    <n v="0"/>
    <n v="0"/>
    <n v="0"/>
    <n v="0"/>
    <n v="266289.73"/>
    <n v="0"/>
    <n v="0"/>
    <n v="177191.74"/>
    <n v="266289.73"/>
    <n v="266289.73"/>
    <x v="0"/>
  </r>
  <r>
    <m/>
    <s v="069"/>
    <m/>
    <m/>
    <x v="0"/>
    <s v="8374"/>
    <s v="000"/>
    <n v="5200"/>
    <n v="0"/>
    <n v="0"/>
    <n v="0"/>
    <n v="0"/>
    <n v="0"/>
    <n v="0"/>
    <n v="5200"/>
    <n v="0"/>
    <n v="0"/>
    <n v="0"/>
    <n v="5200"/>
    <n v="5200"/>
    <x v="0"/>
  </r>
  <r>
    <m/>
    <s v="069"/>
    <m/>
    <m/>
    <x v="0"/>
    <s v="8375"/>
    <s v="000"/>
    <n v="0"/>
    <n v="0"/>
    <n v="0"/>
    <n v="0"/>
    <n v="0"/>
    <n v="0"/>
    <n v="0"/>
    <n v="0"/>
    <n v="0"/>
    <n v="0"/>
    <n v="0"/>
    <n v="0"/>
    <n v="0"/>
    <x v="0"/>
  </r>
  <r>
    <m/>
    <s v="069"/>
    <m/>
    <m/>
    <x v="0"/>
    <s v="8376"/>
    <s v="000"/>
    <n v="0"/>
    <n v="0"/>
    <n v="0"/>
    <n v="0"/>
    <n v="0"/>
    <n v="0"/>
    <n v="0"/>
    <n v="0"/>
    <n v="0"/>
    <n v="0"/>
    <n v="0"/>
    <n v="0"/>
    <n v="0"/>
    <x v="0"/>
  </r>
  <r>
    <m/>
    <s v="069"/>
    <m/>
    <m/>
    <x v="0"/>
    <s v="8377"/>
    <s v="000"/>
    <n v="0"/>
    <n v="0"/>
    <n v="0"/>
    <n v="0"/>
    <n v="0"/>
    <n v="0"/>
    <n v="0"/>
    <n v="0"/>
    <n v="0"/>
    <n v="0"/>
    <n v="0"/>
    <n v="0"/>
    <n v="0"/>
    <x v="0"/>
  </r>
  <r>
    <m/>
    <s v="069"/>
    <m/>
    <m/>
    <x v="0"/>
    <s v="8378"/>
    <s v="000"/>
    <n v="0"/>
    <n v="0"/>
    <n v="0"/>
    <n v="0"/>
    <n v="0"/>
    <n v="0"/>
    <n v="0"/>
    <n v="0"/>
    <n v="0"/>
    <n v="0"/>
    <n v="0"/>
    <n v="0"/>
    <n v="0"/>
    <x v="0"/>
  </r>
  <r>
    <m/>
    <s v="069"/>
    <m/>
    <m/>
    <x v="0"/>
    <s v="8380"/>
    <s v="000"/>
    <n v="0.45"/>
    <n v="0"/>
    <n v="0"/>
    <n v="0"/>
    <n v="0"/>
    <n v="0"/>
    <n v="0"/>
    <n v="0.45"/>
    <n v="0"/>
    <n v="0"/>
    <n v="0"/>
    <n v="0.45"/>
    <n v="0.45"/>
    <x v="0"/>
  </r>
  <r>
    <m/>
    <s v="069"/>
    <m/>
    <m/>
    <x v="0"/>
    <s v="8381"/>
    <s v="000"/>
    <n v="0"/>
    <n v="0"/>
    <n v="0"/>
    <n v="0"/>
    <n v="0"/>
    <n v="0"/>
    <n v="0"/>
    <n v="0"/>
    <n v="357.71"/>
    <n v="0"/>
    <n v="0"/>
    <n v="0"/>
    <n v="0"/>
    <x v="0"/>
  </r>
  <r>
    <m/>
    <s v="069"/>
    <m/>
    <m/>
    <x v="0"/>
    <s v="8382"/>
    <s v="000"/>
    <n v="5443404.3600000003"/>
    <n v="0"/>
    <n v="0"/>
    <n v="0"/>
    <n v="0"/>
    <n v="0"/>
    <n v="0"/>
    <n v="5443404.3600000003"/>
    <n v="-66.12"/>
    <n v="360.55"/>
    <n v="0"/>
    <n v="5443043.8099999996"/>
    <n v="5443404.3600000003"/>
    <x v="0"/>
  </r>
  <r>
    <m/>
    <s v="069"/>
    <m/>
    <m/>
    <x v="0"/>
    <s v="8386"/>
    <s v="000"/>
    <n v="481213"/>
    <n v="0"/>
    <n v="0"/>
    <n v="0"/>
    <n v="0"/>
    <n v="0"/>
    <n v="0"/>
    <n v="481213"/>
    <n v="0"/>
    <n v="0"/>
    <n v="0"/>
    <n v="481213"/>
    <n v="481213"/>
    <x v="0"/>
  </r>
  <r>
    <m/>
    <s v="069"/>
    <m/>
    <m/>
    <x v="0"/>
    <s v="8390"/>
    <s v="000"/>
    <n v="32446.85"/>
    <n v="0"/>
    <n v="0"/>
    <n v="0"/>
    <n v="0"/>
    <n v="0"/>
    <n v="0"/>
    <n v="32446.85"/>
    <n v="0"/>
    <n v="0"/>
    <n v="0"/>
    <n v="32446.85"/>
    <n v="32446.85"/>
    <x v="0"/>
  </r>
  <r>
    <m/>
    <s v="069"/>
    <m/>
    <m/>
    <x v="0"/>
    <s v="8402"/>
    <s v="000"/>
    <n v="0"/>
    <n v="0"/>
    <n v="0"/>
    <n v="0"/>
    <n v="0"/>
    <n v="0"/>
    <n v="0"/>
    <n v="0"/>
    <n v="0"/>
    <n v="0"/>
    <n v="0"/>
    <n v="0"/>
    <n v="0"/>
    <x v="0"/>
  </r>
  <r>
    <m/>
    <s v="069"/>
    <m/>
    <m/>
    <x v="0"/>
    <s v="8502"/>
    <s v="000"/>
    <n v="89455.07"/>
    <n v="0"/>
    <n v="0"/>
    <n v="0"/>
    <n v="0"/>
    <n v="0"/>
    <n v="0"/>
    <n v="89455.07"/>
    <n v="-100134.51"/>
    <n v="0"/>
    <n v="0"/>
    <n v="89455.07"/>
    <n v="89455.07"/>
    <x v="0"/>
  </r>
  <r>
    <m/>
    <s v="069"/>
    <m/>
    <m/>
    <x v="0"/>
    <s v="8632"/>
    <s v="000"/>
    <n v="6708.74"/>
    <n v="0"/>
    <n v="0"/>
    <n v="0"/>
    <n v="0"/>
    <n v="0"/>
    <n v="0"/>
    <n v="6708.74"/>
    <n v="0"/>
    <n v="0"/>
    <n v="0"/>
    <n v="6708.74"/>
    <n v="6708.74"/>
    <x v="0"/>
  </r>
  <r>
    <m/>
    <s v="069"/>
    <s v="2009"/>
    <s v="2012"/>
    <x v="1"/>
    <s v="0504"/>
    <s v="000"/>
    <n v="5213444.84"/>
    <n v="0"/>
    <n v="0"/>
    <n v="0"/>
    <n v="0"/>
    <n v="0"/>
    <n v="0"/>
    <n v="5213444.84"/>
    <n v="0"/>
    <n v="0"/>
    <n v="0"/>
    <n v="5213444.84"/>
    <n v="5213444.84"/>
    <x v="1"/>
  </r>
  <r>
    <m/>
    <s v="069"/>
    <s v="2010"/>
    <s v="2012"/>
    <x v="1"/>
    <s v="0548"/>
    <s v="000"/>
    <n v="20547577.120000001"/>
    <n v="1340023.9099999999"/>
    <n v="0"/>
    <n v="0"/>
    <n v="0"/>
    <n v="0"/>
    <n v="0"/>
    <n v="21887601.030000001"/>
    <n v="-2085608.03"/>
    <n v="0"/>
    <n v="1340023.9099999999"/>
    <n v="21887601.030000001"/>
    <n v="21887601.030000001"/>
    <x v="1"/>
  </r>
  <r>
    <m/>
    <s v="069"/>
    <s v="2013"/>
    <s v="2013"/>
    <x v="1"/>
    <s v="0534"/>
    <s v="000"/>
    <n v="0"/>
    <n v="0"/>
    <n v="0"/>
    <n v="0"/>
    <n v="0"/>
    <n v="0"/>
    <n v="0"/>
    <n v="0"/>
    <n v="0"/>
    <n v="0"/>
    <n v="0"/>
    <n v="0"/>
    <n v="0"/>
    <x v="1"/>
  </r>
  <r>
    <m/>
    <s v="069"/>
    <s v="2014"/>
    <s v="2014"/>
    <x v="1"/>
    <s v="0534"/>
    <s v="000"/>
    <n v="0"/>
    <n v="0"/>
    <n v="0"/>
    <n v="0"/>
    <n v="0"/>
    <n v="0"/>
    <n v="0"/>
    <n v="0"/>
    <n v="0"/>
    <n v="0"/>
    <n v="0"/>
    <n v="0"/>
    <n v="0"/>
    <x v="1"/>
  </r>
  <r>
    <m/>
    <s v="069"/>
    <s v="2015"/>
    <s v="2015"/>
    <x v="1"/>
    <s v="0534"/>
    <s v="000"/>
    <n v="0"/>
    <n v="0"/>
    <n v="0"/>
    <n v="0"/>
    <n v="0"/>
    <n v="0"/>
    <n v="0"/>
    <n v="0"/>
    <n v="0"/>
    <n v="0"/>
    <n v="0"/>
    <n v="0"/>
    <n v="0"/>
    <x v="1"/>
  </r>
  <r>
    <m/>
    <s v="069"/>
    <s v="2016"/>
    <s v="2016"/>
    <x v="1"/>
    <s v="0534"/>
    <s v="000"/>
    <n v="0"/>
    <n v="0"/>
    <n v="0"/>
    <n v="0"/>
    <n v="0"/>
    <n v="0"/>
    <n v="0"/>
    <n v="0"/>
    <n v="0"/>
    <n v="0"/>
    <n v="0"/>
    <n v="0"/>
    <n v="0"/>
    <x v="1"/>
  </r>
  <r>
    <s v="069"/>
    <s v="012"/>
    <m/>
    <m/>
    <x v="0"/>
    <s v="1103"/>
    <s v="005"/>
    <n v="0"/>
    <n v="0"/>
    <n v="0"/>
    <n v="0"/>
    <n v="0"/>
    <n v="0"/>
    <n v="0"/>
    <n v="0"/>
    <n v="0"/>
    <n v="0"/>
    <n v="0"/>
    <n v="0"/>
    <n v="0"/>
    <x v="0"/>
  </r>
  <r>
    <s v="069"/>
    <s v="014"/>
    <m/>
    <m/>
    <x v="0"/>
    <s v="1039"/>
    <s v="005"/>
    <n v="2687227.25"/>
    <n v="-2687227.25"/>
    <n v="0"/>
    <n v="0"/>
    <n v="0"/>
    <n v="0"/>
    <n v="0"/>
    <n v="0"/>
    <n v="0"/>
    <n v="0"/>
    <n v="0"/>
    <n v="0"/>
    <n v="0"/>
    <x v="0"/>
  </r>
  <r>
    <s v="069"/>
    <s v="014"/>
    <m/>
    <m/>
    <x v="0"/>
    <s v="1110"/>
    <s v="005"/>
    <n v="0"/>
    <n v="0"/>
    <n v="0"/>
    <n v="0"/>
    <n v="0"/>
    <n v="0"/>
    <n v="0"/>
    <n v="0"/>
    <n v="0"/>
    <n v="0"/>
    <n v="0"/>
    <n v="0"/>
    <n v="0"/>
    <x v="0"/>
  </r>
  <r>
    <s v="069"/>
    <s v="014"/>
    <m/>
    <m/>
    <x v="0"/>
    <s v="1116"/>
    <s v="005"/>
    <n v="0"/>
    <n v="0"/>
    <n v="0"/>
    <n v="0"/>
    <n v="0"/>
    <n v="0"/>
    <n v="0"/>
    <n v="0"/>
    <n v="0"/>
    <n v="0"/>
    <n v="0"/>
    <n v="0"/>
    <n v="0"/>
    <x v="0"/>
  </r>
  <r>
    <s v="069"/>
    <s v="014"/>
    <m/>
    <m/>
    <x v="0"/>
    <s v="5232"/>
    <s v="005"/>
    <n v="852789.72"/>
    <n v="59845.21"/>
    <n v="0"/>
    <n v="0"/>
    <n v="0"/>
    <n v="0"/>
    <n v="0"/>
    <n v="912634.93"/>
    <n v="-144779.54999999999"/>
    <n v="0"/>
    <n v="59845.21"/>
    <n v="912634.93"/>
    <n v="912634.93"/>
    <x v="0"/>
  </r>
  <r>
    <s v="069"/>
    <s v="014"/>
    <m/>
    <m/>
    <x v="0"/>
    <s v="5481"/>
    <s v="005"/>
    <n v="0"/>
    <n v="0"/>
    <n v="0"/>
    <n v="0"/>
    <n v="0"/>
    <n v="0"/>
    <n v="0"/>
    <n v="0"/>
    <n v="0"/>
    <n v="0"/>
    <n v="0"/>
    <n v="0"/>
    <n v="0"/>
    <x v="0"/>
  </r>
  <r>
    <s v="069"/>
    <s v="014"/>
    <m/>
    <m/>
    <x v="0"/>
    <s v="8215"/>
    <s v="005"/>
    <n v="28.9"/>
    <n v="-28.9"/>
    <n v="0"/>
    <n v="0"/>
    <n v="0"/>
    <n v="0"/>
    <n v="0"/>
    <n v="0"/>
    <n v="-109387.74"/>
    <n v="0"/>
    <n v="0"/>
    <n v="0"/>
    <n v="0"/>
    <x v="0"/>
  </r>
  <r>
    <s v="069"/>
    <s v="017"/>
    <s v="2009"/>
    <s v="2013"/>
    <x v="1"/>
    <s v="1205"/>
    <s v="005"/>
    <n v="278.13"/>
    <n v="123083.44"/>
    <n v="0"/>
    <n v="0"/>
    <n v="0"/>
    <n v="0"/>
    <n v="0"/>
    <n v="123361.57"/>
    <n v="0"/>
    <n v="0"/>
    <n v="123083.44"/>
    <n v="123361.57"/>
    <n v="123361.57"/>
    <x v="1"/>
  </r>
  <r>
    <s v="069"/>
    <s v="017"/>
    <s v="2010"/>
    <s v="2014"/>
    <x v="1"/>
    <s v="1205"/>
    <s v="005"/>
    <n v="442802.71"/>
    <n v="0"/>
    <n v="0"/>
    <n v="0"/>
    <n v="0"/>
    <n v="0"/>
    <n v="0"/>
    <n v="442802.71"/>
    <n v="-981699.56"/>
    <n v="0"/>
    <n v="0"/>
    <n v="442802.71"/>
    <n v="442802.71"/>
    <x v="1"/>
  </r>
  <r>
    <s v="069"/>
    <s v="017"/>
    <s v="2011"/>
    <s v="2015"/>
    <x v="1"/>
    <s v="1205"/>
    <s v="005"/>
    <n v="0"/>
    <n v="0"/>
    <n v="0"/>
    <n v="0"/>
    <n v="0"/>
    <n v="0"/>
    <n v="0"/>
    <n v="0"/>
    <n v="-77439.25"/>
    <n v="0"/>
    <n v="0"/>
    <n v="0"/>
    <n v="0"/>
    <x v="1"/>
  </r>
  <r>
    <s v="069"/>
    <s v="017"/>
    <s v="2012"/>
    <s v="2016"/>
    <x v="1"/>
    <s v="1205"/>
    <s v="005"/>
    <n v="0"/>
    <n v="0"/>
    <n v="0"/>
    <n v="0"/>
    <n v="0"/>
    <n v="0"/>
    <n v="0"/>
    <n v="0"/>
    <n v="0"/>
    <n v="0"/>
    <n v="0"/>
    <n v="0"/>
    <n v="0"/>
    <x v="1"/>
  </r>
  <r>
    <s v="069"/>
    <s v="021"/>
    <m/>
    <m/>
    <x v="0"/>
    <s v="2020"/>
    <s v="005"/>
    <n v="0"/>
    <n v="0"/>
    <n v="0"/>
    <n v="0"/>
    <n v="0"/>
    <n v="0"/>
    <n v="0"/>
    <n v="0"/>
    <n v="0"/>
    <n v="0"/>
    <n v="0"/>
    <n v="0"/>
    <n v="0"/>
    <x v="0"/>
  </r>
  <r>
    <s v="069"/>
    <s v="021"/>
    <m/>
    <m/>
    <x v="0"/>
    <s v="2065"/>
    <s v="005"/>
    <n v="0"/>
    <n v="0"/>
    <n v="0"/>
    <n v="0"/>
    <n v="0"/>
    <n v="0"/>
    <n v="0"/>
    <n v="0"/>
    <n v="0"/>
    <n v="0"/>
    <n v="0"/>
    <n v="0"/>
    <n v="0"/>
    <x v="0"/>
  </r>
  <r>
    <s v="069"/>
    <s v="021"/>
    <s v="2008"/>
    <s v="2012"/>
    <x v="1"/>
    <s v="2050"/>
    <s v="005"/>
    <n v="1447167.53"/>
    <n v="-1447167.53"/>
    <n v="0"/>
    <n v="0"/>
    <n v="0"/>
    <n v="0"/>
    <n v="0"/>
    <n v="0"/>
    <n v="0"/>
    <n v="0"/>
    <n v="0"/>
    <n v="0"/>
    <n v="0"/>
    <x v="1"/>
  </r>
  <r>
    <s v="069"/>
    <s v="021"/>
    <s v="2009"/>
    <s v="2013"/>
    <x v="1"/>
    <s v="2050"/>
    <s v="005"/>
    <n v="0"/>
    <n v="0"/>
    <n v="0"/>
    <n v="0"/>
    <n v="0"/>
    <n v="0"/>
    <n v="0"/>
    <n v="0"/>
    <n v="0"/>
    <n v="0"/>
    <n v="0"/>
    <n v="0"/>
    <n v="0"/>
    <x v="1"/>
  </r>
  <r>
    <s v="069"/>
    <s v="021"/>
    <s v="2010"/>
    <s v="2014"/>
    <x v="1"/>
    <s v="2050"/>
    <s v="005"/>
    <n v="7232.45"/>
    <n v="-7232.45"/>
    <n v="0"/>
    <n v="0"/>
    <n v="0"/>
    <n v="0"/>
    <n v="0"/>
    <n v="0"/>
    <n v="0"/>
    <n v="0"/>
    <n v="0"/>
    <n v="0"/>
    <n v="0"/>
    <x v="1"/>
  </r>
  <r>
    <s v="069"/>
    <s v="021"/>
    <s v="2011"/>
    <s v="2015"/>
    <x v="1"/>
    <s v="2050"/>
    <s v="005"/>
    <n v="44252.35"/>
    <n v="34762.31"/>
    <n v="0"/>
    <n v="0"/>
    <n v="0"/>
    <n v="0"/>
    <n v="0"/>
    <n v="79014.66"/>
    <n v="0"/>
    <n v="0"/>
    <n v="0"/>
    <n v="79014.66"/>
    <n v="79014.66"/>
    <x v="1"/>
  </r>
  <r>
    <s v="069"/>
    <s v="021"/>
    <s v="2012"/>
    <s v="2016"/>
    <x v="1"/>
    <s v="2050"/>
    <s v="005"/>
    <n v="0"/>
    <n v="0"/>
    <n v="0"/>
    <n v="0"/>
    <n v="0"/>
    <n v="0"/>
    <n v="0"/>
    <n v="0"/>
    <n v="-5758086"/>
    <n v="0"/>
    <n v="0"/>
    <n v="0"/>
    <n v="0"/>
    <x v="1"/>
  </r>
  <r>
    <s v="069"/>
    <s v="021"/>
    <s v="2016"/>
    <s v="2020"/>
    <x v="1"/>
    <s v="2086"/>
    <s v="005"/>
    <n v="5000000"/>
    <n v="0"/>
    <n v="0"/>
    <n v="0"/>
    <n v="0"/>
    <n v="0"/>
    <n v="0"/>
    <n v="5000000"/>
    <n v="0"/>
    <n v="0"/>
    <n v="0"/>
    <n v="5000000"/>
    <n v="5000000"/>
    <x v="0"/>
  </r>
  <r>
    <s v="069"/>
    <s v="057"/>
    <s v="2012"/>
    <s v="2012"/>
    <x v="1"/>
    <s v="3400"/>
    <s v="005"/>
    <n v="132528.64000000001"/>
    <n v="251402.77"/>
    <n v="0"/>
    <n v="0"/>
    <n v="0"/>
    <n v="0"/>
    <n v="0"/>
    <n v="383931.41"/>
    <n v="-5000"/>
    <n v="0"/>
    <n v="251402.77"/>
    <n v="383931.41"/>
    <n v="383931.41"/>
    <x v="1"/>
  </r>
  <r>
    <s v="069"/>
    <s v="057"/>
    <s v="2013"/>
    <s v="2013"/>
    <x v="1"/>
    <s v="3400"/>
    <s v="005"/>
    <n v="284626.93"/>
    <n v="53573.19"/>
    <n v="0"/>
    <n v="0"/>
    <n v="0"/>
    <n v="0"/>
    <n v="0"/>
    <n v="338200.12"/>
    <n v="-25000"/>
    <n v="0"/>
    <n v="53573.19"/>
    <n v="338200.12"/>
    <n v="338200.12"/>
    <x v="1"/>
  </r>
  <r>
    <s v="069"/>
    <s v="057"/>
    <s v="2014"/>
    <s v="2014"/>
    <x v="1"/>
    <s v="3400"/>
    <s v="005"/>
    <n v="724125.71"/>
    <n v="867317.96"/>
    <n v="0"/>
    <n v="0"/>
    <n v="0"/>
    <n v="0"/>
    <n v="0"/>
    <n v="1591443.67"/>
    <n v="-5000"/>
    <n v="0"/>
    <n v="867317.96"/>
    <n v="1591443.67"/>
    <n v="1591443.67"/>
    <x v="1"/>
  </r>
  <r>
    <s v="069"/>
    <s v="057"/>
    <s v="2015"/>
    <s v="2015"/>
    <x v="1"/>
    <s v="3400"/>
    <s v="005"/>
    <n v="262608.09999999998"/>
    <n v="728294.39"/>
    <n v="0"/>
    <n v="0"/>
    <n v="0"/>
    <n v="0"/>
    <n v="0"/>
    <n v="990902.49"/>
    <n v="-416674.82"/>
    <n v="0"/>
    <n v="728294.39"/>
    <n v="990902.49"/>
    <n v="990902.49"/>
    <x v="1"/>
  </r>
  <r>
    <s v="069"/>
    <s v="057"/>
    <s v="2015"/>
    <s v="2019"/>
    <x v="1"/>
    <s v="3300"/>
    <s v="005"/>
    <n v="1750000"/>
    <n v="0"/>
    <n v="0"/>
    <n v="0"/>
    <n v="0"/>
    <n v="0"/>
    <n v="0"/>
    <n v="1750000"/>
    <n v="0"/>
    <n v="0"/>
    <n v="0"/>
    <n v="1750000"/>
    <n v="1750000"/>
    <x v="0"/>
  </r>
  <r>
    <s v="069"/>
    <s v="057"/>
    <s v="2016"/>
    <s v="2016"/>
    <x v="1"/>
    <s v="3400"/>
    <s v="005"/>
    <n v="741.5"/>
    <n v="500919.28"/>
    <n v="0"/>
    <n v="0"/>
    <n v="0"/>
    <n v="0"/>
    <n v="0"/>
    <n v="501660.78"/>
    <n v="-9935768.2899999991"/>
    <n v="424066.7"/>
    <n v="500919.28"/>
    <n v="77594.080000000002"/>
    <n v="501660.78"/>
    <x v="1"/>
  </r>
  <r>
    <s v="069"/>
    <s v="057"/>
    <s v="2017"/>
    <s v="2017"/>
    <x v="1"/>
    <s v="3400"/>
    <s v="005"/>
    <n v="0"/>
    <n v="0"/>
    <n v="20250000"/>
    <n v="0"/>
    <n v="0"/>
    <n v="0"/>
    <n v="0"/>
    <n v="20250000"/>
    <n v="-2005924.66"/>
    <n v="11986022.09"/>
    <n v="0"/>
    <n v="8263977.9100000001"/>
    <n v="20250000"/>
    <x v="1"/>
  </r>
  <r>
    <s v="069"/>
    <s v="069"/>
    <m/>
    <m/>
    <x v="0"/>
    <s v="0123"/>
    <s v="005"/>
    <n v="0"/>
    <n v="0"/>
    <n v="0"/>
    <n v="0"/>
    <n v="0"/>
    <n v="0"/>
    <n v="0"/>
    <n v="0"/>
    <n v="0"/>
    <n v="0"/>
    <n v="0"/>
    <n v="0"/>
    <n v="0"/>
    <x v="0"/>
  </r>
  <r>
    <s v="069"/>
    <s v="069"/>
    <m/>
    <m/>
    <x v="0"/>
    <s v="0651"/>
    <s v="005"/>
    <n v="0"/>
    <n v="0"/>
    <n v="0"/>
    <n v="0"/>
    <n v="0"/>
    <n v="0"/>
    <n v="0"/>
    <n v="0"/>
    <n v="0"/>
    <n v="0"/>
    <n v="0"/>
    <n v="0"/>
    <n v="0"/>
    <x v="0"/>
  </r>
  <r>
    <s v="069"/>
    <s v="069"/>
    <m/>
    <m/>
    <x v="0"/>
    <s v="0722"/>
    <s v="005"/>
    <n v="0"/>
    <n v="0"/>
    <n v="0"/>
    <n v="0"/>
    <n v="0"/>
    <n v="0"/>
    <n v="0"/>
    <n v="0"/>
    <n v="0"/>
    <n v="0"/>
    <n v="0"/>
    <n v="0"/>
    <n v="0"/>
    <x v="0"/>
  </r>
  <r>
    <s v="069"/>
    <s v="069"/>
    <m/>
    <m/>
    <x v="0"/>
    <s v="1119"/>
    <s v="005"/>
    <n v="0"/>
    <n v="0"/>
    <n v="0"/>
    <n v="0"/>
    <n v="0"/>
    <n v="0"/>
    <n v="0"/>
    <n v="0"/>
    <n v="0"/>
    <n v="0"/>
    <n v="0"/>
    <n v="0"/>
    <n v="0"/>
    <x v="0"/>
  </r>
  <r>
    <s v="069"/>
    <s v="069"/>
    <m/>
    <m/>
    <x v="0"/>
    <s v="1127"/>
    <s v="005"/>
    <n v="0"/>
    <n v="0"/>
    <n v="0"/>
    <n v="0"/>
    <n v="0"/>
    <n v="0"/>
    <n v="0"/>
    <n v="0"/>
    <n v="0"/>
    <n v="0"/>
    <n v="0"/>
    <n v="0"/>
    <n v="0"/>
    <x v="0"/>
  </r>
  <r>
    <s v="069"/>
    <s v="069"/>
    <m/>
    <m/>
    <x v="0"/>
    <s v="1129"/>
    <s v="005"/>
    <n v="528718.21"/>
    <n v="0"/>
    <n v="0"/>
    <n v="0"/>
    <n v="0"/>
    <n v="0"/>
    <n v="0"/>
    <n v="528718.21"/>
    <n v="0"/>
    <n v="0"/>
    <n v="0"/>
    <n v="528718.21"/>
    <n v="528718.21"/>
    <x v="0"/>
  </r>
  <r>
    <s v="069"/>
    <s v="069"/>
    <m/>
    <m/>
    <x v="0"/>
    <s v="8020"/>
    <s v="005"/>
    <n v="5556048.8799999999"/>
    <n v="0"/>
    <n v="0"/>
    <n v="0"/>
    <n v="-5556048.8799999999"/>
    <n v="0"/>
    <n v="-5556048.8799999999"/>
    <n v="0"/>
    <n v="-276666.52"/>
    <n v="0"/>
    <n v="0"/>
    <n v="0"/>
    <n v="0"/>
    <x v="0"/>
  </r>
  <r>
    <s v="069"/>
    <s v="069"/>
    <s v="2010"/>
    <s v="2012"/>
    <x v="1"/>
    <s v="0143"/>
    <s v="005"/>
    <n v="1221694.3600000001"/>
    <n v="164530.34"/>
    <n v="0"/>
    <n v="0"/>
    <n v="0"/>
    <n v="0"/>
    <n v="0"/>
    <n v="1386224.7"/>
    <n v="-2052313.95"/>
    <n v="3.58"/>
    <n v="164530.34"/>
    <n v="1386221.12"/>
    <n v="1386224.7"/>
    <x v="1"/>
  </r>
  <r>
    <s v="069"/>
    <s v="069"/>
    <s v="2011"/>
    <s v="2013"/>
    <x v="1"/>
    <s v="0143"/>
    <s v="005"/>
    <n v="1502765.53"/>
    <n v="0"/>
    <n v="0"/>
    <n v="0"/>
    <n v="0"/>
    <n v="0"/>
    <n v="0"/>
    <n v="1502765.53"/>
    <n v="-11472356.029999999"/>
    <n v="0"/>
    <n v="0"/>
    <n v="1502765.53"/>
    <n v="1502765.53"/>
    <x v="1"/>
  </r>
  <r>
    <s v="069"/>
    <s v="069"/>
    <s v="2012"/>
    <s v="2013"/>
    <x v="1"/>
    <s v="0143"/>
    <s v="005"/>
    <n v="485042.32"/>
    <n v="0"/>
    <n v="0"/>
    <n v="0"/>
    <n v="0"/>
    <n v="0"/>
    <n v="0"/>
    <n v="485042.32"/>
    <n v="-12672908.01"/>
    <n v="0"/>
    <n v="0"/>
    <n v="485042.32"/>
    <n v="485042.32"/>
    <x v="1"/>
  </r>
  <r>
    <s v="069"/>
    <s v="069"/>
    <s v="2013"/>
    <s v="2014"/>
    <x v="1"/>
    <s v="0143"/>
    <s v="005"/>
    <n v="489929.65"/>
    <n v="0"/>
    <n v="0"/>
    <n v="0"/>
    <n v="0"/>
    <n v="0"/>
    <n v="0"/>
    <n v="489929.65"/>
    <n v="-27918905.329999998"/>
    <n v="0"/>
    <n v="0"/>
    <n v="489929.65"/>
    <n v="489929.65"/>
    <x v="1"/>
  </r>
  <r>
    <s v="069"/>
    <s v="069"/>
    <s v="2014"/>
    <s v="2016"/>
    <x v="1"/>
    <s v="0143"/>
    <s v="005"/>
    <n v="33038.06"/>
    <n v="127863.03"/>
    <n v="0"/>
    <n v="0"/>
    <n v="0"/>
    <n v="0"/>
    <n v="0"/>
    <n v="160901.09"/>
    <n v="-38987506.859999999"/>
    <n v="746.13"/>
    <n v="127863.03"/>
    <n v="160154.96"/>
    <n v="160901.09"/>
    <x v="1"/>
  </r>
  <r>
    <s v="069"/>
    <s v="069"/>
    <s v="2015"/>
    <s v="2017"/>
    <x v="1"/>
    <s v="0143"/>
    <s v="005"/>
    <n v="195988784.19999999"/>
    <n v="5538927.0999999996"/>
    <n v="0"/>
    <n v="0"/>
    <n v="0"/>
    <n v="0"/>
    <n v="0"/>
    <n v="201527711.30000001"/>
    <n v="-5732975.7699999996"/>
    <n v="108885793.83"/>
    <n v="0"/>
    <n v="92641917.469999999"/>
    <n v="201527711.30000001"/>
    <x v="1"/>
  </r>
  <r>
    <s v="069"/>
    <s v="069"/>
    <s v="2016"/>
    <s v="2019"/>
    <x v="1"/>
    <s v="0143"/>
    <s v="005"/>
    <n v="0"/>
    <n v="239828302"/>
    <n v="0"/>
    <n v="0"/>
    <n v="0"/>
    <n v="0"/>
    <n v="0"/>
    <n v="239828302"/>
    <n v="0"/>
    <n v="23500000"/>
    <n v="0"/>
    <n v="216328302"/>
    <n v="239828302"/>
    <x v="0"/>
  </r>
  <r>
    <s v="069"/>
    <s v="097"/>
    <m/>
    <m/>
    <x v="0"/>
    <s v="0512"/>
    <s v="005"/>
    <n v="5204079.5"/>
    <n v="0"/>
    <n v="0"/>
    <n v="0"/>
    <n v="0"/>
    <n v="0"/>
    <n v="0"/>
    <n v="5204079.5"/>
    <n v="-100578.88"/>
    <n v="0"/>
    <n v="0"/>
    <n v="5204079.5"/>
    <n v="5204079.5"/>
    <x v="0"/>
  </r>
  <r>
    <s v="069"/>
    <s v="097"/>
    <m/>
    <m/>
    <x v="0"/>
    <s v="0516"/>
    <s v="005"/>
    <n v="7769167.6600000001"/>
    <n v="2000.06"/>
    <n v="0"/>
    <n v="0"/>
    <n v="0"/>
    <n v="0"/>
    <n v="0"/>
    <n v="7771167.7199999997"/>
    <n v="-60028.98"/>
    <n v="0"/>
    <n v="2000.06"/>
    <n v="7771167.7199999997"/>
    <n v="7771167.7199999997"/>
    <x v="0"/>
  </r>
  <r>
    <s v="069"/>
    <s v="097"/>
    <s v="2008"/>
    <s v="2012"/>
    <x v="1"/>
    <s v="0391"/>
    <s v="005"/>
    <n v="0"/>
    <n v="0"/>
    <n v="0"/>
    <n v="0"/>
    <n v="0"/>
    <n v="0"/>
    <n v="0"/>
    <n v="0"/>
    <n v="0"/>
    <n v="0"/>
    <n v="0"/>
    <n v="0"/>
    <n v="0"/>
    <x v="1"/>
  </r>
  <r>
    <s v="069"/>
    <s v="097"/>
    <s v="2009"/>
    <s v="2013"/>
    <x v="1"/>
    <s v="0391"/>
    <s v="005"/>
    <n v="1305590.3700000001"/>
    <n v="231336.23"/>
    <n v="0"/>
    <n v="0"/>
    <n v="0"/>
    <n v="0"/>
    <n v="0"/>
    <n v="1536926.6"/>
    <n v="0"/>
    <n v="0"/>
    <n v="231336.23"/>
    <n v="1536926.6"/>
    <n v="1536926.6"/>
    <x v="1"/>
  </r>
  <r>
    <s v="069"/>
    <s v="097"/>
    <s v="2011"/>
    <s v="2015"/>
    <x v="1"/>
    <s v="0500"/>
    <s v="005"/>
    <n v="0"/>
    <n v="0"/>
    <n v="0"/>
    <n v="0"/>
    <n v="0"/>
    <n v="0"/>
    <n v="0"/>
    <n v="0"/>
    <n v="0"/>
    <n v="0"/>
    <n v="0"/>
    <n v="0"/>
    <n v="0"/>
    <x v="1"/>
  </r>
  <r>
    <s v="069"/>
    <s v="097"/>
    <s v="2012"/>
    <s v="2016"/>
    <x v="1"/>
    <s v="0500"/>
    <s v="005"/>
    <n v="59756.2"/>
    <n v="139253.91"/>
    <n v="0"/>
    <n v="0"/>
    <n v="0"/>
    <n v="0"/>
    <n v="0"/>
    <n v="199010.11"/>
    <n v="-8104.59"/>
    <n v="0"/>
    <n v="139253.91"/>
    <n v="199010.11"/>
    <n v="199010.11"/>
    <x v="1"/>
  </r>
  <r>
    <s v="069"/>
    <s v="309"/>
    <m/>
    <m/>
    <x v="0"/>
    <s v="0200"/>
    <s v="005"/>
    <n v="3522296.14"/>
    <n v="-400000"/>
    <n v="0"/>
    <n v="0"/>
    <n v="0"/>
    <n v="0"/>
    <n v="0"/>
    <n v="3122296.14"/>
    <n v="-419798"/>
    <n v="1051888"/>
    <n v="9977.6"/>
    <n v="2070408.14"/>
    <n v="3122296.14"/>
    <x v="0"/>
  </r>
  <r>
    <m/>
    <s v="069"/>
    <m/>
    <m/>
    <x v="0"/>
    <s v="8048"/>
    <s v="000"/>
    <n v="8979699.3800000008"/>
    <n v="439690.71"/>
    <n v="0"/>
    <n v="0"/>
    <n v="0"/>
    <n v="0"/>
    <n v="0"/>
    <n v="9419390.0899999999"/>
    <n v="-3525661.35"/>
    <n v="0"/>
    <n v="439690.71"/>
    <n v="9419390.0899999999"/>
    <n v="9419390.0899999999"/>
    <x v="0"/>
  </r>
  <r>
    <m/>
    <s v="069"/>
    <m/>
    <m/>
    <x v="0"/>
    <s v="8055"/>
    <s v="000"/>
    <n v="2826135.95"/>
    <n v="103635.89"/>
    <n v="0"/>
    <n v="0"/>
    <n v="0"/>
    <n v="0"/>
    <n v="0"/>
    <n v="2929771.84"/>
    <n v="0"/>
    <n v="0"/>
    <n v="103635.89"/>
    <n v="2929771.84"/>
    <n v="2929771.84"/>
    <x v="0"/>
  </r>
  <r>
    <m/>
    <s v="069"/>
    <m/>
    <m/>
    <x v="0"/>
    <s v="8158"/>
    <s v="000"/>
    <n v="168154737.43000001"/>
    <n v="13392541.15"/>
    <n v="0"/>
    <n v="0"/>
    <n v="185452721.41999999"/>
    <n v="0"/>
    <n v="185452721.41999999"/>
    <n v="367000000"/>
    <n v="-205313711.53999999"/>
    <n v="213628512.78999999"/>
    <n v="13392541.15"/>
    <n v="153371487.21000001"/>
    <n v="367000000"/>
    <x v="0"/>
  </r>
  <r>
    <m/>
    <s v="069"/>
    <m/>
    <m/>
    <x v="0"/>
    <s v="8159"/>
    <s v="000"/>
    <n v="25079879.899999999"/>
    <n v="6949009.0199999996"/>
    <n v="0"/>
    <n v="0"/>
    <n v="260762620.31"/>
    <n v="43797502"/>
    <n v="304560122.31"/>
    <n v="336589011.23000002"/>
    <n v="-213806825.78"/>
    <n v="179133631.56"/>
    <n v="4532454.46"/>
    <n v="157455379.66999999"/>
    <n v="336589011.23000002"/>
    <x v="0"/>
  </r>
  <r>
    <s v="069"/>
    <s v="069"/>
    <m/>
    <m/>
    <x v="0"/>
    <s v="8058"/>
    <s v="026"/>
    <n v="0"/>
    <n v="0"/>
    <n v="0"/>
    <n v="0"/>
    <n v="0"/>
    <n v="0"/>
    <n v="0"/>
    <n v="0"/>
    <n v="0"/>
    <n v="0"/>
    <n v="0"/>
    <n v="0"/>
    <n v="0"/>
    <x v="0"/>
  </r>
  <r>
    <s v="069"/>
    <s v="069"/>
    <m/>
    <m/>
    <x v="0"/>
    <s v="8083"/>
    <s v="026"/>
    <n v="6223385.6699999999"/>
    <n v="0"/>
    <n v="0"/>
    <n v="0"/>
    <n v="0"/>
    <n v="0"/>
    <n v="0"/>
    <n v="6223385.6699999999"/>
    <n v="-9655971.9800000004"/>
    <n v="-48.34"/>
    <n v="0"/>
    <n v="6223434.0099999998"/>
    <n v="6223385.6699999999"/>
    <x v="0"/>
  </r>
  <r>
    <m/>
    <s v="069"/>
    <m/>
    <m/>
    <x v="0"/>
    <s v="0120"/>
    <s v="000"/>
    <n v="2"/>
    <n v="0"/>
    <n v="0"/>
    <n v="0"/>
    <n v="0"/>
    <n v="0"/>
    <n v="0"/>
    <n v="2"/>
    <n v="0"/>
    <n v="0"/>
    <n v="0"/>
    <n v="2"/>
    <n v="2"/>
    <x v="0"/>
  </r>
  <r>
    <m/>
    <s v="069"/>
    <m/>
    <m/>
    <x v="0"/>
    <s v="0121"/>
    <s v="000"/>
    <n v="0"/>
    <n v="0"/>
    <n v="0"/>
    <n v="0"/>
    <n v="0"/>
    <n v="0"/>
    <n v="0"/>
    <n v="0"/>
    <n v="0"/>
    <n v="0"/>
    <n v="0"/>
    <n v="0"/>
    <n v="0"/>
    <x v="0"/>
  </r>
  <r>
    <m/>
    <s v="069"/>
    <m/>
    <m/>
    <x v="0"/>
    <s v="0122"/>
    <s v="000"/>
    <n v="154041.32999999999"/>
    <n v="0"/>
    <n v="0"/>
    <n v="0"/>
    <n v="0"/>
    <n v="0"/>
    <n v="0"/>
    <n v="154041.32999999999"/>
    <n v="0"/>
    <n v="0"/>
    <n v="0"/>
    <n v="154041.32999999999"/>
    <n v="154041.32999999999"/>
    <x v="0"/>
  </r>
  <r>
    <m/>
    <s v="069"/>
    <m/>
    <m/>
    <x v="0"/>
    <s v="0123"/>
    <s v="000"/>
    <n v="20163136.48"/>
    <n v="0"/>
    <n v="0"/>
    <n v="0"/>
    <n v="0"/>
    <n v="0"/>
    <n v="0"/>
    <n v="20163136.48"/>
    <n v="0"/>
    <n v="0"/>
    <n v="0"/>
    <n v="20163136.48"/>
    <n v="20163136.48"/>
    <x v="0"/>
  </r>
  <r>
    <m/>
    <s v="069"/>
    <m/>
    <m/>
    <x v="0"/>
    <s v="0124"/>
    <s v="000"/>
    <n v="0.64"/>
    <n v="0"/>
    <n v="0"/>
    <n v="0"/>
    <n v="0"/>
    <n v="0"/>
    <n v="0"/>
    <n v="0.64"/>
    <n v="0"/>
    <n v="0"/>
    <n v="0"/>
    <n v="0.64"/>
    <n v="0.64"/>
    <x v="0"/>
  </r>
  <r>
    <m/>
    <s v="069"/>
    <m/>
    <m/>
    <x v="0"/>
    <s v="0125"/>
    <s v="000"/>
    <n v="23718015.34"/>
    <n v="3000000"/>
    <n v="0"/>
    <n v="0"/>
    <n v="0"/>
    <n v="0"/>
    <n v="0"/>
    <n v="26718015.34"/>
    <n v="-205504285.31999999"/>
    <n v="6423440.2400000002"/>
    <n v="18.5"/>
    <n v="20294575.100000001"/>
    <n v="26718015.34"/>
    <x v="0"/>
  </r>
  <r>
    <m/>
    <s v="069"/>
    <m/>
    <m/>
    <x v="0"/>
    <s v="0700"/>
    <s v="000"/>
    <n v="10600038.01"/>
    <n v="2500000"/>
    <n v="15900000"/>
    <n v="0"/>
    <n v="0"/>
    <n v="5100000"/>
    <n v="5100000"/>
    <n v="34100038.009999998"/>
    <n v="-11221174.74"/>
    <n v="5412544.8200000003"/>
    <n v="742465.47"/>
    <n v="28687493.190000001"/>
    <n v="34100038.009999998"/>
    <x v="0"/>
  </r>
  <r>
    <m/>
    <s v="069"/>
    <m/>
    <m/>
    <x v="0"/>
    <s v="0701"/>
    <s v="000"/>
    <n v="112244.91"/>
    <n v="500000"/>
    <n v="0"/>
    <n v="0"/>
    <n v="0"/>
    <n v="0"/>
    <n v="0"/>
    <n v="612244.91"/>
    <n v="-1341073.67"/>
    <n v="0"/>
    <n v="0"/>
    <n v="612244.91"/>
    <n v="612244.91"/>
    <x v="0"/>
  </r>
  <r>
    <m/>
    <s v="069"/>
    <m/>
    <m/>
    <x v="0"/>
    <s v="0702"/>
    <s v="000"/>
    <n v="55040427.789999999"/>
    <n v="250000"/>
    <n v="0"/>
    <n v="0"/>
    <n v="0"/>
    <n v="0"/>
    <n v="0"/>
    <n v="55290427.789999999"/>
    <n v="-21313.82"/>
    <n v="8120454.5999999996"/>
    <n v="0"/>
    <n v="47169973.189999998"/>
    <n v="55290427.789999999"/>
    <x v="0"/>
  </r>
  <r>
    <m/>
    <s v="069"/>
    <m/>
    <m/>
    <x v="0"/>
    <s v="0703"/>
    <s v="000"/>
    <n v="0.42"/>
    <n v="0"/>
    <n v="0"/>
    <n v="0"/>
    <n v="0"/>
    <n v="0"/>
    <n v="0"/>
    <n v="0.42"/>
    <n v="0"/>
    <n v="0"/>
    <n v="0"/>
    <n v="0.42"/>
    <n v="0.42"/>
    <x v="0"/>
  </r>
  <r>
    <m/>
    <s v="069"/>
    <m/>
    <m/>
    <x v="0"/>
    <s v="0704"/>
    <s v="000"/>
    <n v="31551541.41"/>
    <n v="175000"/>
    <n v="0"/>
    <n v="0"/>
    <n v="0"/>
    <n v="0"/>
    <n v="0"/>
    <n v="31726541.41"/>
    <n v="-6044601.9900000002"/>
    <n v="0"/>
    <n v="0"/>
    <n v="31726541.41"/>
    <n v="31726541.41"/>
    <x v="0"/>
  </r>
  <r>
    <m/>
    <s v="069"/>
    <m/>
    <m/>
    <x v="0"/>
    <s v="0707"/>
    <s v="000"/>
    <n v="1328.97"/>
    <n v="0"/>
    <n v="0"/>
    <n v="0"/>
    <n v="0"/>
    <n v="0"/>
    <n v="0"/>
    <n v="1328.97"/>
    <n v="0"/>
    <n v="0"/>
    <n v="0"/>
    <n v="1328.97"/>
    <n v="1328.97"/>
    <x v="0"/>
  </r>
  <r>
    <m/>
    <s v="069"/>
    <m/>
    <m/>
    <x v="0"/>
    <s v="0714"/>
    <s v="000"/>
    <n v="5000"/>
    <n v="0"/>
    <n v="0"/>
    <n v="0"/>
    <n v="0"/>
    <n v="0"/>
    <n v="0"/>
    <n v="5000"/>
    <n v="0"/>
    <n v="0"/>
    <n v="0"/>
    <n v="5000"/>
    <n v="5000"/>
    <x v="0"/>
  </r>
  <r>
    <m/>
    <s v="069"/>
    <m/>
    <m/>
    <x v="0"/>
    <s v="0715"/>
    <s v="000"/>
    <n v="11687009.039999999"/>
    <n v="1000000"/>
    <n v="0"/>
    <n v="0"/>
    <n v="0"/>
    <n v="0"/>
    <n v="0"/>
    <n v="12687009.039999999"/>
    <n v="-70286.070000000007"/>
    <n v="80875"/>
    <n v="0"/>
    <n v="12606134.039999999"/>
    <n v="12687009.039999999"/>
    <x v="0"/>
  </r>
  <r>
    <m/>
    <s v="069"/>
    <m/>
    <m/>
    <x v="0"/>
    <s v="0716"/>
    <s v="000"/>
    <n v="10203606.01"/>
    <n v="2238670.17"/>
    <n v="0"/>
    <n v="0"/>
    <n v="0"/>
    <n v="0"/>
    <n v="0"/>
    <n v="12442276.18"/>
    <n v="-2531551.7000000002"/>
    <n v="0"/>
    <n v="2238670.17"/>
    <n v="12442276.18"/>
    <n v="12442276.18"/>
    <x v="0"/>
  </r>
  <r>
    <m/>
    <s v="069"/>
    <m/>
    <m/>
    <x v="0"/>
    <s v="0719"/>
    <s v="000"/>
    <n v="66466603.700000003"/>
    <n v="2000000"/>
    <n v="0"/>
    <n v="0"/>
    <n v="0"/>
    <n v="0"/>
    <n v="0"/>
    <n v="68466603.700000003"/>
    <n v="-104307714.7"/>
    <n v="10788571.27"/>
    <n v="486477.7"/>
    <n v="57678032.43"/>
    <n v="68466603.700000003"/>
    <x v="0"/>
  </r>
  <r>
    <m/>
    <s v="069"/>
    <m/>
    <m/>
    <x v="0"/>
    <s v="0722"/>
    <s v="000"/>
    <n v="3542947.18"/>
    <n v="48249.96"/>
    <n v="0"/>
    <n v="0"/>
    <n v="0"/>
    <n v="0"/>
    <n v="0"/>
    <n v="3591197.14"/>
    <n v="-559996.15"/>
    <n v="0"/>
    <n v="48249.96"/>
    <n v="3591197.14"/>
    <n v="3591197.14"/>
    <x v="0"/>
  </r>
  <r>
    <m/>
    <s v="069"/>
    <m/>
    <m/>
    <x v="0"/>
    <s v="0723"/>
    <s v="000"/>
    <n v="40200000.659999996"/>
    <n v="150000"/>
    <n v="0"/>
    <n v="0"/>
    <n v="0"/>
    <n v="0"/>
    <n v="0"/>
    <n v="40350000.659999996"/>
    <n v="-11674836.140000001"/>
    <n v="0"/>
    <n v="0"/>
    <n v="40350000.659999996"/>
    <n v="40350000.659999996"/>
    <x v="0"/>
  </r>
  <r>
    <m/>
    <s v="069"/>
    <m/>
    <m/>
    <x v="0"/>
    <s v="0726"/>
    <s v="000"/>
    <n v="0"/>
    <n v="0"/>
    <n v="0"/>
    <n v="0"/>
    <n v="0"/>
    <n v="0"/>
    <n v="0"/>
    <n v="0"/>
    <n v="0"/>
    <n v="0"/>
    <n v="0"/>
    <n v="0"/>
    <n v="0"/>
    <x v="0"/>
  </r>
  <r>
    <m/>
    <s v="069"/>
    <m/>
    <m/>
    <x v="0"/>
    <s v="0730"/>
    <s v="000"/>
    <n v="0"/>
    <n v="0"/>
    <n v="0"/>
    <n v="0"/>
    <n v="0"/>
    <n v="0"/>
    <n v="0"/>
    <n v="0"/>
    <n v="0"/>
    <n v="0"/>
    <n v="0"/>
    <n v="0"/>
    <n v="0"/>
    <x v="0"/>
  </r>
  <r>
    <m/>
    <s v="069"/>
    <m/>
    <m/>
    <x v="0"/>
    <s v="0745"/>
    <s v="000"/>
    <n v="8083469.6900000004"/>
    <n v="277276.96999999997"/>
    <n v="40100000"/>
    <n v="0"/>
    <n v="0"/>
    <n v="2500000"/>
    <n v="2500000"/>
    <n v="50960746.659999996"/>
    <n v="-23283002.079999998"/>
    <n v="14439833.68"/>
    <n v="870361.76"/>
    <n v="36520912.979999997"/>
    <n v="50960746.659999996"/>
    <x v="0"/>
  </r>
  <r>
    <m/>
    <s v="069"/>
    <m/>
    <m/>
    <x v="0"/>
    <s v="0750"/>
    <s v="000"/>
    <n v="1960000"/>
    <n v="0"/>
    <n v="0"/>
    <n v="0"/>
    <n v="0"/>
    <n v="0"/>
    <n v="0"/>
    <n v="1960000"/>
    <n v="0"/>
    <n v="796758"/>
    <n v="0"/>
    <n v="1163242"/>
    <n v="1960000"/>
    <x v="0"/>
  </r>
  <r>
    <m/>
    <s v="069"/>
    <m/>
    <m/>
    <x v="0"/>
    <s v="0758"/>
    <s v="000"/>
    <n v="176635.85"/>
    <n v="0"/>
    <n v="0"/>
    <n v="0"/>
    <n v="0"/>
    <n v="0"/>
    <n v="0"/>
    <n v="176635.85"/>
    <n v="0"/>
    <n v="0"/>
    <n v="0"/>
    <n v="176635.85"/>
    <n v="176635.85"/>
    <x v="0"/>
  </r>
  <r>
    <m/>
    <s v="069"/>
    <m/>
    <m/>
    <x v="0"/>
    <s v="1774"/>
    <s v="000"/>
    <n v="0"/>
    <n v="0"/>
    <n v="328000000"/>
    <n v="0"/>
    <n v="0"/>
    <n v="0"/>
    <n v="0"/>
    <n v="328000000"/>
    <n v="-321372767"/>
    <n v="321513202"/>
    <n v="0"/>
    <n v="6486798"/>
    <n v="328000000"/>
    <x v="0"/>
  </r>
  <r>
    <m/>
    <s v="069"/>
    <m/>
    <m/>
    <x v="0"/>
    <s v="1775"/>
    <s v="000"/>
    <n v="0"/>
    <n v="0"/>
    <n v="1167000000"/>
    <n v="0"/>
    <n v="0"/>
    <n v="0"/>
    <n v="0"/>
    <n v="1167000000"/>
    <n v="-1160086262.04"/>
    <n v="1161245628.55"/>
    <n v="0"/>
    <n v="5754371.4500000002"/>
    <n v="1167000000"/>
    <x v="0"/>
  </r>
  <r>
    <m/>
    <s v="069"/>
    <m/>
    <m/>
    <x v="0"/>
    <s v="8552"/>
    <s v="000"/>
    <n v="0"/>
    <n v="0"/>
    <n v="0"/>
    <n v="0"/>
    <n v="0"/>
    <n v="0"/>
    <n v="0"/>
    <n v="0"/>
    <n v="0"/>
    <n v="0"/>
    <n v="0"/>
    <n v="0"/>
    <n v="0"/>
    <x v="0"/>
  </r>
  <r>
    <m/>
    <s v="069"/>
    <s v="2009"/>
    <s v="2012"/>
    <x v="1"/>
    <s v="0718"/>
    <s v="000"/>
    <n v="37938085.109999999"/>
    <n v="17306601.100000001"/>
    <n v="0"/>
    <n v="0"/>
    <n v="0"/>
    <n v="0"/>
    <n v="0"/>
    <n v="55244686.210000001"/>
    <n v="-1811403145.9400001"/>
    <n v="0"/>
    <n v="17306601.100000001"/>
    <n v="55244686.210000001"/>
    <n v="55244686.210000001"/>
    <x v="1"/>
  </r>
  <r>
    <m/>
    <s v="069"/>
    <s v="2009"/>
    <s v="2013"/>
    <x v="1"/>
    <s v="0724"/>
    <s v="000"/>
    <n v="472206.93"/>
    <n v="0"/>
    <n v="0"/>
    <n v="0"/>
    <n v="0"/>
    <n v="0"/>
    <n v="0"/>
    <n v="472206.93"/>
    <n v="0"/>
    <n v="0"/>
    <n v="0"/>
    <n v="472206.93"/>
    <n v="472206.93"/>
    <x v="1"/>
  </r>
  <r>
    <m/>
    <s v="069"/>
    <s v="2009"/>
    <s v="2014"/>
    <x v="1"/>
    <s v="0718"/>
    <s v="000"/>
    <n v="284320.98"/>
    <n v="0"/>
    <n v="0"/>
    <n v="0"/>
    <n v="0"/>
    <n v="0"/>
    <n v="0"/>
    <n v="284320.98"/>
    <n v="0"/>
    <n v="0"/>
    <n v="0"/>
    <n v="284320.98"/>
    <n v="284320.98"/>
    <x v="1"/>
  </r>
  <r>
    <m/>
    <s v="069"/>
    <s v="2012"/>
    <s v="2012"/>
    <x v="1"/>
    <s v="0125"/>
    <s v="000"/>
    <n v="0"/>
    <n v="0"/>
    <n v="0"/>
    <n v="0"/>
    <n v="0"/>
    <n v="0"/>
    <n v="0"/>
    <n v="0"/>
    <n v="0"/>
    <n v="0"/>
    <n v="0"/>
    <n v="0"/>
    <n v="0"/>
    <x v="1"/>
  </r>
  <r>
    <m/>
    <s v="069"/>
    <s v="2012"/>
    <s v="2012"/>
    <x v="1"/>
    <s v="0700"/>
    <s v="000"/>
    <n v="1201385.08"/>
    <n v="774694.6"/>
    <n v="0"/>
    <n v="0"/>
    <n v="0"/>
    <n v="0"/>
    <n v="0"/>
    <n v="1976079.68"/>
    <n v="292106.26"/>
    <n v="1154.75"/>
    <n v="774694.6"/>
    <n v="1974924.93"/>
    <n v="1976079.68"/>
    <x v="1"/>
  </r>
  <r>
    <m/>
    <s v="069"/>
    <s v="2012"/>
    <s v="2012"/>
    <x v="1"/>
    <s v="0750"/>
    <s v="000"/>
    <n v="0"/>
    <n v="0"/>
    <n v="0"/>
    <n v="0"/>
    <n v="0"/>
    <n v="0"/>
    <n v="0"/>
    <n v="0"/>
    <n v="0"/>
    <n v="0"/>
    <n v="0"/>
    <n v="0"/>
    <n v="0"/>
    <x v="1"/>
  </r>
  <r>
    <m/>
    <s v="069"/>
    <s v="2013"/>
    <s v="2013"/>
    <x v="1"/>
    <s v="0125"/>
    <s v="000"/>
    <n v="0"/>
    <n v="0"/>
    <n v="0"/>
    <n v="0"/>
    <n v="0"/>
    <n v="0"/>
    <n v="0"/>
    <n v="0"/>
    <n v="0"/>
    <n v="0"/>
    <n v="0"/>
    <n v="0"/>
    <n v="0"/>
    <x v="1"/>
  </r>
  <r>
    <m/>
    <s v="069"/>
    <s v="2013"/>
    <s v="2013"/>
    <x v="1"/>
    <s v="0700"/>
    <s v="000"/>
    <n v="1374207.74"/>
    <n v="133619.69"/>
    <n v="0"/>
    <n v="0"/>
    <n v="0"/>
    <n v="0"/>
    <n v="0"/>
    <n v="1507827.43"/>
    <n v="504"/>
    <n v="0"/>
    <n v="133619.69"/>
    <n v="1507827.43"/>
    <n v="1507827.43"/>
    <x v="1"/>
  </r>
  <r>
    <m/>
    <s v="069"/>
    <s v="2013"/>
    <s v="2013"/>
    <x v="1"/>
    <s v="0750"/>
    <s v="000"/>
    <n v="0"/>
    <n v="0"/>
    <n v="0"/>
    <n v="0"/>
    <n v="0"/>
    <n v="0"/>
    <n v="0"/>
    <n v="0"/>
    <n v="0"/>
    <n v="0"/>
    <n v="0"/>
    <n v="0"/>
    <n v="0"/>
    <x v="1"/>
  </r>
  <r>
    <m/>
    <s v="069"/>
    <s v="2014"/>
    <s v="2014"/>
    <x v="1"/>
    <s v="0700"/>
    <s v="000"/>
    <n v="1415068.49"/>
    <n v="15853.84"/>
    <n v="0"/>
    <n v="0"/>
    <n v="0"/>
    <n v="0"/>
    <n v="0"/>
    <n v="1430922.33"/>
    <n v="-3178395.7"/>
    <n v="0"/>
    <n v="15853.84"/>
    <n v="1430922.33"/>
    <n v="1430922.33"/>
    <x v="1"/>
  </r>
  <r>
    <m/>
    <s v="069"/>
    <s v="2014"/>
    <s v="2014"/>
    <x v="1"/>
    <s v="0750"/>
    <s v="000"/>
    <n v="0"/>
    <n v="0"/>
    <n v="0"/>
    <n v="0"/>
    <n v="0"/>
    <n v="0"/>
    <n v="0"/>
    <n v="0"/>
    <n v="0"/>
    <n v="0"/>
    <n v="0"/>
    <n v="0"/>
    <n v="0"/>
    <x v="1"/>
  </r>
  <r>
    <m/>
    <s v="069"/>
    <s v="2015"/>
    <s v="2015"/>
    <x v="1"/>
    <s v="0700"/>
    <s v="000"/>
    <n v="672468.5"/>
    <n v="53403.05"/>
    <n v="0"/>
    <n v="0"/>
    <n v="0"/>
    <n v="0"/>
    <n v="0"/>
    <n v="725871.55"/>
    <n v="-3716881.06"/>
    <n v="1797.4"/>
    <n v="53403.05"/>
    <n v="724074.15"/>
    <n v="725871.55"/>
    <x v="1"/>
  </r>
  <r>
    <m/>
    <s v="069"/>
    <s v="2015"/>
    <s v="2015"/>
    <x v="1"/>
    <s v="0750"/>
    <s v="000"/>
    <n v="0"/>
    <n v="0"/>
    <n v="0"/>
    <n v="0"/>
    <n v="0"/>
    <n v="0"/>
    <n v="0"/>
    <n v="0"/>
    <n v="0"/>
    <n v="0"/>
    <n v="0"/>
    <n v="0"/>
    <n v="0"/>
    <x v="1"/>
  </r>
  <r>
    <m/>
    <s v="069"/>
    <s v="2016"/>
    <s v="2016"/>
    <x v="1"/>
    <s v="0700"/>
    <s v="000"/>
    <n v="542808.19999999995"/>
    <n v="520264.44"/>
    <n v="0"/>
    <n v="0"/>
    <n v="0"/>
    <n v="0"/>
    <n v="0"/>
    <n v="1063072.6399999999"/>
    <n v="-18919075.5"/>
    <n v="170372.15"/>
    <n v="520264.44"/>
    <n v="892700.49"/>
    <n v="1063072.6399999999"/>
    <x v="1"/>
  </r>
  <r>
    <m/>
    <s v="069"/>
    <s v="2016"/>
    <s v="2016"/>
    <x v="1"/>
    <s v="0750"/>
    <s v="000"/>
    <n v="0.63"/>
    <n v="0"/>
    <n v="0"/>
    <n v="0"/>
    <n v="0"/>
    <n v="0"/>
    <n v="0"/>
    <n v="0.63"/>
    <n v="0"/>
    <n v="0"/>
    <n v="0"/>
    <n v="0.63"/>
    <n v="0.63"/>
    <x v="1"/>
  </r>
  <r>
    <m/>
    <s v="069"/>
    <s v="2017"/>
    <s v="2017"/>
    <x v="1"/>
    <s v="0700"/>
    <s v="000"/>
    <n v="0"/>
    <n v="0"/>
    <n v="202198000"/>
    <n v="0"/>
    <n v="0"/>
    <n v="1000000"/>
    <n v="1000000"/>
    <n v="203198000"/>
    <n v="-112853972.67"/>
    <n v="127476222.45999999"/>
    <n v="0"/>
    <n v="75721777.540000007"/>
    <n v="203198000"/>
    <x v="1"/>
  </r>
  <r>
    <s v="069"/>
    <s v="069"/>
    <m/>
    <m/>
    <x v="0"/>
    <s v="0538"/>
    <s v="007"/>
    <n v="0"/>
    <n v="0"/>
    <n v="0"/>
    <n v="0"/>
    <n v="0"/>
    <n v="0"/>
    <n v="0"/>
    <n v="0"/>
    <n v="0"/>
    <n v="0"/>
    <n v="0"/>
    <n v="0"/>
    <n v="0"/>
    <x v="0"/>
  </r>
  <r>
    <s v="069"/>
    <s v="069"/>
    <m/>
    <m/>
    <x v="0"/>
    <s v="0641"/>
    <s v="007"/>
    <n v="0"/>
    <n v="0"/>
    <n v="0"/>
    <n v="0"/>
    <n v="0"/>
    <n v="0"/>
    <n v="0"/>
    <n v="0"/>
    <n v="0"/>
    <n v="0"/>
    <n v="0"/>
    <n v="0"/>
    <n v="0"/>
    <x v="0"/>
  </r>
  <r>
    <s v="069"/>
    <s v="069"/>
    <m/>
    <m/>
    <x v="0"/>
    <s v="8058"/>
    <s v="007"/>
    <n v="0"/>
    <n v="0"/>
    <n v="0"/>
    <n v="0"/>
    <n v="0"/>
    <n v="0"/>
    <n v="0"/>
    <n v="0"/>
    <n v="0"/>
    <n v="0"/>
    <n v="0"/>
    <n v="0"/>
    <n v="0"/>
    <x v="0"/>
  </r>
  <r>
    <s v="069"/>
    <s v="069"/>
    <m/>
    <m/>
    <x v="0"/>
    <s v="8083"/>
    <s v="007"/>
    <n v="4883065.92"/>
    <n v="0"/>
    <n v="0"/>
    <n v="0"/>
    <n v="42024470"/>
    <n v="0"/>
    <n v="42024470"/>
    <n v="46907535.920000002"/>
    <n v="-22450457.109999999"/>
    <n v="2264882.4900000002"/>
    <n v="0"/>
    <n v="44642653.43"/>
    <n v="46907535.920000002"/>
    <x v="0"/>
  </r>
  <r>
    <s v="069"/>
    <s v="069"/>
    <s v="2010"/>
    <s v="2012"/>
    <x v="1"/>
    <s v="0143"/>
    <s v="007"/>
    <n v="23653.75"/>
    <n v="89922.43"/>
    <n v="0"/>
    <n v="0"/>
    <n v="0"/>
    <n v="0"/>
    <n v="0"/>
    <n v="113576.18"/>
    <n v="-933766.67"/>
    <n v="0"/>
    <n v="89922.43"/>
    <n v="113576.18"/>
    <n v="113576.18"/>
    <x v="1"/>
  </r>
  <r>
    <s v="069"/>
    <s v="069"/>
    <s v="2011"/>
    <s v="2013"/>
    <x v="1"/>
    <s v="0143"/>
    <s v="007"/>
    <n v="2424389.36"/>
    <n v="0"/>
    <n v="0"/>
    <n v="0"/>
    <n v="0"/>
    <n v="0"/>
    <n v="0"/>
    <n v="2424389.36"/>
    <n v="-5226643.79"/>
    <n v="0"/>
    <n v="0"/>
    <n v="2424389.36"/>
    <n v="2424389.36"/>
    <x v="1"/>
  </r>
  <r>
    <s v="069"/>
    <s v="069"/>
    <s v="2012"/>
    <s v="2013"/>
    <x v="1"/>
    <s v="0143"/>
    <s v="007"/>
    <n v="0"/>
    <n v="0"/>
    <n v="0"/>
    <n v="0"/>
    <n v="0"/>
    <n v="0"/>
    <n v="0"/>
    <n v="0"/>
    <n v="-12469765.619999999"/>
    <n v="0"/>
    <n v="0"/>
    <n v="0"/>
    <n v="0"/>
    <x v="1"/>
  </r>
  <r>
    <s v="069"/>
    <s v="069"/>
    <s v="2013"/>
    <s v="2014"/>
    <x v="1"/>
    <s v="0143"/>
    <s v="007"/>
    <n v="3483.43"/>
    <n v="64.06"/>
    <n v="0"/>
    <n v="0"/>
    <n v="0"/>
    <n v="0"/>
    <n v="0"/>
    <n v="3547.49"/>
    <n v="-11885420.800000001"/>
    <n v="0"/>
    <n v="64.06"/>
    <n v="3547.49"/>
    <n v="3547.49"/>
    <x v="1"/>
  </r>
  <r>
    <s v="069"/>
    <s v="069"/>
    <s v="2014"/>
    <s v="2016"/>
    <x v="1"/>
    <s v="0143"/>
    <s v="007"/>
    <n v="5965.66"/>
    <n v="90000"/>
    <n v="0"/>
    <n v="0"/>
    <n v="0"/>
    <n v="0"/>
    <n v="0"/>
    <n v="95965.66"/>
    <n v="-792925.17"/>
    <n v="30.2"/>
    <n v="90000"/>
    <n v="95935.46"/>
    <n v="95965.66"/>
    <x v="1"/>
  </r>
  <r>
    <s v="069"/>
    <s v="069"/>
    <s v="2015"/>
    <s v="2017"/>
    <x v="1"/>
    <s v="0143"/>
    <s v="007"/>
    <n v="76210143"/>
    <n v="6659591"/>
    <n v="0"/>
    <n v="0"/>
    <n v="0"/>
    <n v="0"/>
    <n v="0"/>
    <n v="82869734"/>
    <n v="-12805343.189999999"/>
    <n v="25212710.5"/>
    <n v="0"/>
    <n v="57657023.5"/>
    <n v="82869734"/>
    <x v="1"/>
  </r>
  <r>
    <s v="069"/>
    <s v="069"/>
    <s v="2016"/>
    <s v="2019"/>
    <x v="1"/>
    <s v="0143"/>
    <s v="007"/>
    <n v="0"/>
    <n v="48765620"/>
    <n v="0"/>
    <n v="0"/>
    <n v="0"/>
    <n v="0"/>
    <n v="0"/>
    <n v="48765620"/>
    <n v="0"/>
    <n v="0"/>
    <n v="0"/>
    <n v="48765620"/>
    <n v="48765620"/>
    <x v="0"/>
  </r>
  <r>
    <s v="069"/>
    <s v="309"/>
    <m/>
    <m/>
    <x v="0"/>
    <s v="0200"/>
    <s v="007"/>
    <n v="0"/>
    <n v="0"/>
    <n v="0"/>
    <n v="0"/>
    <n v="0"/>
    <n v="0"/>
    <n v="0"/>
    <n v="0"/>
    <n v="0"/>
    <n v="0"/>
    <n v="0"/>
    <n v="0"/>
    <n v="0"/>
    <x v="0"/>
  </r>
  <r>
    <m/>
    <s v="069"/>
    <m/>
    <m/>
    <x v="0"/>
    <s v="1119"/>
    <s v="000"/>
    <n v="0"/>
    <n v="0"/>
    <n v="0"/>
    <n v="0"/>
    <n v="0"/>
    <n v="0"/>
    <n v="0"/>
    <n v="0"/>
    <n v="0"/>
    <n v="0"/>
    <n v="0"/>
    <n v="0"/>
    <n v="0"/>
    <x v="0"/>
  </r>
  <r>
    <m/>
    <s v="069"/>
    <m/>
    <m/>
    <x v="0"/>
    <s v="1120"/>
    <s v="000"/>
    <n v="362351.72"/>
    <n v="-247086"/>
    <n v="0"/>
    <n v="0"/>
    <n v="0"/>
    <n v="50000"/>
    <n v="50000"/>
    <n v="165265.72"/>
    <n v="17.04"/>
    <n v="0"/>
    <n v="20476.169999999998"/>
    <n v="165265.72"/>
    <n v="165265.72"/>
    <x v="0"/>
  </r>
  <r>
    <m/>
    <s v="069"/>
    <m/>
    <m/>
    <x v="0"/>
    <s v="1121"/>
    <s v="000"/>
    <n v="31635.19"/>
    <n v="0"/>
    <n v="0"/>
    <n v="0"/>
    <n v="0"/>
    <n v="0"/>
    <n v="0"/>
    <n v="31635.19"/>
    <n v="-121069.63"/>
    <n v="0"/>
    <n v="0"/>
    <n v="31635.19"/>
    <n v="31635.19"/>
    <x v="0"/>
  </r>
  <r>
    <m/>
    <s v="069"/>
    <m/>
    <m/>
    <x v="0"/>
    <s v="1122"/>
    <s v="000"/>
    <n v="0"/>
    <n v="0"/>
    <n v="0"/>
    <n v="0"/>
    <n v="0"/>
    <n v="0"/>
    <n v="0"/>
    <n v="0"/>
    <n v="0"/>
    <n v="0"/>
    <n v="0"/>
    <n v="0"/>
    <n v="0"/>
    <x v="0"/>
  </r>
  <r>
    <m/>
    <s v="069"/>
    <m/>
    <m/>
    <x v="0"/>
    <s v="1123"/>
    <s v="000"/>
    <n v="0.72"/>
    <n v="0"/>
    <n v="0"/>
    <n v="0"/>
    <n v="0"/>
    <n v="0"/>
    <n v="0"/>
    <n v="0.72"/>
    <n v="0"/>
    <n v="0"/>
    <n v="0"/>
    <n v="0.72"/>
    <n v="0.72"/>
    <x v="0"/>
  </r>
  <r>
    <m/>
    <s v="069"/>
    <m/>
    <m/>
    <x v="0"/>
    <s v="1124"/>
    <s v="000"/>
    <n v="0"/>
    <n v="0"/>
    <n v="0"/>
    <n v="0"/>
    <n v="0"/>
    <n v="0"/>
    <n v="0"/>
    <n v="0"/>
    <n v="0"/>
    <n v="0"/>
    <n v="0"/>
    <n v="0"/>
    <n v="0"/>
    <x v="0"/>
  </r>
  <r>
    <m/>
    <s v="069"/>
    <m/>
    <m/>
    <x v="0"/>
    <s v="1125"/>
    <s v="000"/>
    <n v="0.92"/>
    <n v="708000"/>
    <n v="0"/>
    <n v="0"/>
    <n v="0"/>
    <n v="0"/>
    <n v="0"/>
    <n v="708000.92"/>
    <n v="-86117"/>
    <n v="0"/>
    <n v="9000"/>
    <n v="708000.92"/>
    <n v="708000.92"/>
    <x v="0"/>
  </r>
  <r>
    <m/>
    <s v="069"/>
    <m/>
    <m/>
    <x v="0"/>
    <s v="1127"/>
    <s v="000"/>
    <n v="10666.49"/>
    <n v="0"/>
    <n v="0"/>
    <n v="0"/>
    <n v="0"/>
    <n v="0"/>
    <n v="0"/>
    <n v="10666.49"/>
    <n v="0"/>
    <n v="0"/>
    <n v="0"/>
    <n v="10666.49"/>
    <n v="10666.49"/>
    <x v="0"/>
  </r>
  <r>
    <m/>
    <s v="069"/>
    <m/>
    <m/>
    <x v="0"/>
    <s v="1128"/>
    <s v="000"/>
    <n v="15584063.91"/>
    <n v="5040000"/>
    <n v="150000000"/>
    <n v="0"/>
    <n v="0"/>
    <n v="0"/>
    <n v="0"/>
    <n v="170624063.91"/>
    <n v="-167379516.53"/>
    <n v="100813169.59"/>
    <n v="40002"/>
    <n v="69810894.319999993"/>
    <n v="170624063.91"/>
    <x v="0"/>
  </r>
  <r>
    <m/>
    <s v="069"/>
    <m/>
    <m/>
    <x v="0"/>
    <s v="1129"/>
    <s v="000"/>
    <n v="45071125.869999997"/>
    <n v="5000000"/>
    <n v="0"/>
    <n v="0"/>
    <n v="0"/>
    <n v="0"/>
    <n v="0"/>
    <n v="50071125.869999997"/>
    <n v="-16947180.969999999"/>
    <n v="166215"/>
    <n v="2611622.84"/>
    <n v="49904910.869999997"/>
    <n v="50071125.869999997"/>
    <x v="0"/>
  </r>
  <r>
    <m/>
    <s v="069"/>
    <m/>
    <m/>
    <x v="0"/>
    <s v="1134"/>
    <s v="000"/>
    <n v="1845563553.77"/>
    <n v="300000000"/>
    <n v="2412631000"/>
    <n v="0"/>
    <n v="0"/>
    <n v="0"/>
    <n v="0"/>
    <n v="4558194553.7700005"/>
    <n v="-1407253609.6800001"/>
    <n v="600966249.88999999"/>
    <n v="151662417.41"/>
    <n v="3957228303.8800001"/>
    <n v="4558194553.7700005"/>
    <x v="0"/>
  </r>
  <r>
    <m/>
    <s v="069"/>
    <m/>
    <m/>
    <x v="0"/>
    <s v="1136"/>
    <s v="000"/>
    <n v="0"/>
    <n v="0"/>
    <n v="0"/>
    <n v="0"/>
    <n v="0"/>
    <n v="0"/>
    <n v="0"/>
    <n v="0"/>
    <n v="0"/>
    <n v="0"/>
    <n v="0"/>
    <n v="0"/>
    <n v="0"/>
    <x v="0"/>
  </r>
  <r>
    <m/>
    <s v="069"/>
    <m/>
    <m/>
    <x v="0"/>
    <s v="1137"/>
    <s v="000"/>
    <n v="42031544.149999999"/>
    <n v="9025730.0600000005"/>
    <n v="0"/>
    <n v="0"/>
    <n v="0"/>
    <n v="-23955.8"/>
    <n v="-23955.8"/>
    <n v="51033318.409999996"/>
    <n v="-32274661.010000002"/>
    <n v="13759774.869999999"/>
    <n v="3413198.69"/>
    <n v="37273543.539999999"/>
    <n v="51033318.409999996"/>
    <x v="0"/>
  </r>
  <r>
    <m/>
    <s v="069"/>
    <m/>
    <m/>
    <x v="0"/>
    <s v="1140"/>
    <s v="000"/>
    <n v="5031523685.1300001"/>
    <n v="84675000"/>
    <n v="0"/>
    <n v="0"/>
    <n v="0"/>
    <n v="1044450"/>
    <n v="1044450"/>
    <n v="5117243135.1300001"/>
    <n v="-378434246.94"/>
    <n v="299088849.22000003"/>
    <n v="84675000"/>
    <n v="4818154285.9099998"/>
    <n v="5117243135.1300001"/>
    <x v="0"/>
  </r>
  <r>
    <m/>
    <s v="069"/>
    <m/>
    <m/>
    <x v="0"/>
    <s v="1142"/>
    <s v="000"/>
    <n v="1153049"/>
    <n v="25201.19"/>
    <n v="0"/>
    <n v="0"/>
    <n v="0"/>
    <n v="0"/>
    <n v="0"/>
    <n v="1178250.19"/>
    <n v="-1736705.88"/>
    <n v="0"/>
    <n v="25201.19"/>
    <n v="1178250.19"/>
    <n v="1178250.19"/>
    <x v="0"/>
  </r>
  <r>
    <m/>
    <s v="069"/>
    <m/>
    <m/>
    <x v="0"/>
    <s v="8191"/>
    <s v="000"/>
    <n v="0"/>
    <n v="0"/>
    <n v="0"/>
    <n v="0"/>
    <n v="0"/>
    <n v="0"/>
    <n v="0"/>
    <n v="0"/>
    <n v="1801741"/>
    <n v="0"/>
    <n v="0"/>
    <n v="0"/>
    <n v="0"/>
    <x v="0"/>
  </r>
  <r>
    <m/>
    <s v="069"/>
    <m/>
    <m/>
    <x v="0"/>
    <s v="8350"/>
    <s v="000"/>
    <n v="10380383275.690001"/>
    <n v="263061779"/>
    <n v="0"/>
    <n v="0"/>
    <n v="10370725943.18"/>
    <n v="0"/>
    <n v="10370725943.18"/>
    <n v="21014170997.869999"/>
    <n v="-6574975265.9300003"/>
    <n v="3930948491.7199998"/>
    <n v="247005737.97999999"/>
    <n v="17083222506.15"/>
    <n v="21014170997.869999"/>
    <x v="0"/>
  </r>
  <r>
    <m/>
    <s v="069"/>
    <s v="2009"/>
    <s v="2012"/>
    <x v="1"/>
    <s v="1101"/>
    <s v="000"/>
    <n v="645163.44999999995"/>
    <n v="183243.74"/>
    <n v="0"/>
    <n v="0"/>
    <n v="0"/>
    <n v="0"/>
    <n v="0"/>
    <n v="828407.19"/>
    <n v="0"/>
    <n v="21067.14"/>
    <n v="183243.74"/>
    <n v="807340.05"/>
    <n v="828407.19"/>
    <x v="1"/>
  </r>
  <r>
    <m/>
    <s v="069"/>
    <s v="2009"/>
    <s v="2012"/>
    <x v="1"/>
    <s v="1102"/>
    <s v="000"/>
    <n v="431272.16"/>
    <n v="224532.85"/>
    <n v="0"/>
    <n v="0"/>
    <n v="0"/>
    <n v="0"/>
    <n v="0"/>
    <n v="655805.01"/>
    <n v="0"/>
    <n v="0"/>
    <n v="224532.85"/>
    <n v="655805.01"/>
    <n v="655805.01"/>
    <x v="1"/>
  </r>
  <r>
    <m/>
    <s v="069"/>
    <s v="2009"/>
    <s v="2012"/>
    <x v="1"/>
    <s v="1133"/>
    <s v="000"/>
    <n v="44285.2"/>
    <n v="29.53"/>
    <n v="0"/>
    <n v="0"/>
    <n v="0"/>
    <n v="0"/>
    <n v="0"/>
    <n v="44314.73"/>
    <n v="0"/>
    <n v="0"/>
    <n v="29.53"/>
    <n v="44314.73"/>
    <n v="44314.73"/>
    <x v="1"/>
  </r>
  <r>
    <m/>
    <s v="069"/>
    <s v="2010"/>
    <s v="2012"/>
    <x v="1"/>
    <s v="1131"/>
    <s v="000"/>
    <n v="904329"/>
    <n v="88119"/>
    <n v="0"/>
    <n v="0"/>
    <n v="0"/>
    <n v="0"/>
    <n v="0"/>
    <n v="992448"/>
    <n v="-1037186"/>
    <n v="0"/>
    <n v="88119"/>
    <n v="992448"/>
    <n v="992448"/>
    <x v="1"/>
  </r>
  <r>
    <m/>
    <s v="069"/>
    <s v="2011"/>
    <s v="2013"/>
    <x v="1"/>
    <s v="1131"/>
    <s v="000"/>
    <n v="601027"/>
    <n v="104163"/>
    <n v="0"/>
    <n v="0"/>
    <n v="0"/>
    <n v="0"/>
    <n v="0"/>
    <n v="705190"/>
    <n v="-7053130"/>
    <n v="0"/>
    <n v="104163"/>
    <n v="705190"/>
    <n v="705190"/>
    <x v="1"/>
  </r>
  <r>
    <m/>
    <s v="069"/>
    <s v="2012"/>
    <s v="2012"/>
    <x v="1"/>
    <s v="1120"/>
    <s v="000"/>
    <n v="1031689.54"/>
    <n v="104338.34"/>
    <n v="0"/>
    <n v="0"/>
    <n v="0"/>
    <n v="0"/>
    <n v="0"/>
    <n v="1136027.8799999999"/>
    <n v="164223.03"/>
    <n v="0"/>
    <n v="104338.34"/>
    <n v="1136027.8799999999"/>
    <n v="1136027.8799999999"/>
    <x v="1"/>
  </r>
  <r>
    <m/>
    <s v="069"/>
    <s v="2014"/>
    <s v="2014"/>
    <x v="1"/>
    <s v="1120"/>
    <s v="000"/>
    <n v="565330.76"/>
    <n v="21144.84"/>
    <n v="0"/>
    <n v="0"/>
    <n v="0"/>
    <n v="0"/>
    <n v="0"/>
    <n v="586475.6"/>
    <n v="-2160.13"/>
    <n v="2166.65"/>
    <n v="21144.84"/>
    <n v="584308.94999999995"/>
    <n v="586475.6"/>
    <x v="1"/>
  </r>
  <r>
    <m/>
    <s v="069"/>
    <s v="2015"/>
    <s v="2015"/>
    <x v="1"/>
    <s v="1120"/>
    <s v="000"/>
    <n v="624652.77"/>
    <n v="30211.66"/>
    <n v="0"/>
    <n v="0"/>
    <n v="0"/>
    <n v="0"/>
    <n v="0"/>
    <n v="654864.43000000005"/>
    <n v="-539042.07999999996"/>
    <n v="105880.12"/>
    <n v="30211.66"/>
    <n v="548984.31000000006"/>
    <n v="654864.43000000005"/>
    <x v="1"/>
  </r>
  <r>
    <m/>
    <s v="069"/>
    <s v="2016"/>
    <s v="2016"/>
    <x v="1"/>
    <s v="1120"/>
    <s v="000"/>
    <n v="816614.37"/>
    <n v="307129.17"/>
    <n v="0"/>
    <n v="0"/>
    <n v="0"/>
    <n v="0"/>
    <n v="0"/>
    <n v="1123743.54"/>
    <n v="-8476729.9900000002"/>
    <n v="446304.69"/>
    <n v="307129.17"/>
    <n v="677438.85"/>
    <n v="1123743.54"/>
    <x v="1"/>
  </r>
  <r>
    <m/>
    <s v="069"/>
    <s v="2017"/>
    <s v="2017"/>
    <x v="1"/>
    <s v="1120"/>
    <s v="000"/>
    <n v="0"/>
    <n v="0"/>
    <n v="113165000"/>
    <n v="0"/>
    <n v="0"/>
    <n v="250000"/>
    <n v="250000"/>
    <n v="113415000"/>
    <n v="-69136404.769999996"/>
    <n v="76287772.129999995"/>
    <n v="0"/>
    <n v="37127227.869999997"/>
    <n v="113415000"/>
    <x v="1"/>
  </r>
  <r>
    <m/>
    <s v="069"/>
    <s v="2017"/>
    <s v="2017"/>
    <x v="1"/>
    <s v="1142"/>
    <s v="000"/>
    <n v="0"/>
    <n v="0"/>
    <n v="5000000"/>
    <n v="0"/>
    <n v="0"/>
    <n v="0"/>
    <n v="0"/>
    <n v="5000000"/>
    <n v="0"/>
    <n v="0"/>
    <n v="0"/>
    <n v="5000000"/>
    <n v="5000000"/>
    <x v="1"/>
  </r>
  <r>
    <s v="069"/>
    <s v="069"/>
    <m/>
    <m/>
    <x v="0"/>
    <s v="0598"/>
    <s v="011"/>
    <n v="0"/>
    <n v="0"/>
    <n v="0"/>
    <n v="0"/>
    <n v="0"/>
    <n v="0"/>
    <n v="0"/>
    <n v="0"/>
    <n v="0"/>
    <n v="0"/>
    <n v="0"/>
    <n v="0"/>
    <n v="0"/>
    <x v="0"/>
  </r>
  <r>
    <s v="069"/>
    <s v="069"/>
    <m/>
    <m/>
    <x v="0"/>
    <s v="0641"/>
    <s v="011"/>
    <n v="496750"/>
    <n v="0"/>
    <n v="0"/>
    <n v="0"/>
    <n v="0"/>
    <n v="0"/>
    <n v="0"/>
    <n v="496750"/>
    <n v="0"/>
    <n v="0"/>
    <n v="0"/>
    <n v="496750"/>
    <n v="496750"/>
    <x v="0"/>
  </r>
  <r>
    <s v="069"/>
    <s v="069"/>
    <m/>
    <m/>
    <x v="0"/>
    <s v="8058"/>
    <s v="011"/>
    <n v="3000062.81"/>
    <n v="0"/>
    <n v="0"/>
    <n v="0"/>
    <n v="0"/>
    <n v="0"/>
    <n v="0"/>
    <n v="3000062.81"/>
    <n v="-3482"/>
    <n v="0"/>
    <n v="0"/>
    <n v="3000062.81"/>
    <n v="3000062.81"/>
    <x v="0"/>
  </r>
  <r>
    <s v="069"/>
    <s v="069"/>
    <m/>
    <m/>
    <x v="0"/>
    <s v="8083"/>
    <s v="011"/>
    <n v="196583624.59"/>
    <n v="0"/>
    <n v="0"/>
    <n v="0"/>
    <n v="603125"/>
    <n v="0"/>
    <n v="603125"/>
    <n v="197186749.59"/>
    <n v="-3306693"/>
    <n v="238597"/>
    <n v="0"/>
    <n v="196948152.59"/>
    <n v="197186749.59"/>
    <x v="0"/>
  </r>
  <r>
    <s v="069"/>
    <s v="069"/>
    <s v="2010"/>
    <s v="2012"/>
    <x v="1"/>
    <s v="0143"/>
    <s v="011"/>
    <n v="228456.92"/>
    <n v="0"/>
    <n v="0"/>
    <n v="0"/>
    <n v="0"/>
    <n v="0"/>
    <n v="0"/>
    <n v="228456.92"/>
    <n v="-10153941.300000001"/>
    <n v="0"/>
    <n v="0"/>
    <n v="228456.92"/>
    <n v="228456.92"/>
    <x v="1"/>
  </r>
  <r>
    <s v="069"/>
    <s v="069"/>
    <s v="2011"/>
    <s v="2013"/>
    <x v="1"/>
    <s v="0143"/>
    <s v="011"/>
    <n v="33783"/>
    <n v="0"/>
    <n v="0"/>
    <n v="0"/>
    <n v="0"/>
    <n v="0"/>
    <n v="0"/>
    <n v="33783"/>
    <n v="-5839106"/>
    <n v="0"/>
    <n v="0"/>
    <n v="33783"/>
    <n v="33783"/>
    <x v="1"/>
  </r>
  <r>
    <s v="069"/>
    <s v="069"/>
    <s v="2012"/>
    <s v="2013"/>
    <x v="1"/>
    <s v="0143"/>
    <s v="011"/>
    <n v="23038.14"/>
    <n v="0"/>
    <n v="0"/>
    <n v="0"/>
    <n v="0"/>
    <n v="0"/>
    <n v="0"/>
    <n v="23038.14"/>
    <n v="-17435131.390000001"/>
    <n v="0"/>
    <n v="0"/>
    <n v="23038.14"/>
    <n v="23038.14"/>
    <x v="1"/>
  </r>
  <r>
    <s v="069"/>
    <s v="069"/>
    <s v="2013"/>
    <s v="2014"/>
    <x v="1"/>
    <s v="0143"/>
    <s v="011"/>
    <n v="451907.53"/>
    <n v="0"/>
    <n v="0"/>
    <n v="0"/>
    <n v="0"/>
    <n v="0"/>
    <n v="0"/>
    <n v="451907.53"/>
    <n v="-15901916.119999999"/>
    <n v="0"/>
    <n v="0"/>
    <n v="451907.53"/>
    <n v="451907.53"/>
    <x v="1"/>
  </r>
  <r>
    <s v="069"/>
    <s v="069"/>
    <s v="2014"/>
    <s v="2016"/>
    <x v="1"/>
    <s v="0143"/>
    <s v="011"/>
    <n v="3409.8"/>
    <n v="294.33"/>
    <n v="0"/>
    <n v="0"/>
    <n v="0"/>
    <n v="0"/>
    <n v="0"/>
    <n v="3704.13"/>
    <n v="-36490948.140000001"/>
    <n v="669.44"/>
    <n v="294.33"/>
    <n v="3034.69"/>
    <n v="3704.13"/>
    <x v="1"/>
  </r>
  <r>
    <s v="069"/>
    <s v="069"/>
    <s v="2015"/>
    <s v="2017"/>
    <x v="1"/>
    <s v="0143"/>
    <s v="011"/>
    <n v="108251565.23999999"/>
    <n v="-6091715.2300000004"/>
    <n v="0"/>
    <n v="0"/>
    <n v="0"/>
    <n v="0"/>
    <n v="0"/>
    <n v="102159850.01000001"/>
    <n v="-3118982.89"/>
    <n v="61400451.659999996"/>
    <n v="0"/>
    <n v="40759398.350000001"/>
    <n v="102159850.01000001"/>
    <x v="1"/>
  </r>
  <r>
    <s v="069"/>
    <s v="069"/>
    <s v="2016"/>
    <s v="2019"/>
    <x v="1"/>
    <s v="0143"/>
    <s v="011"/>
    <n v="0"/>
    <n v="141424000"/>
    <n v="0"/>
    <n v="0"/>
    <n v="0"/>
    <n v="0"/>
    <n v="0"/>
    <n v="141424000"/>
    <n v="0"/>
    <n v="13324000"/>
    <n v="0"/>
    <n v="128100000"/>
    <n v="141424000"/>
    <x v="0"/>
  </r>
  <r>
    <m/>
    <s v="069"/>
    <m/>
    <m/>
    <x v="0"/>
    <s v="1710"/>
    <s v="000"/>
    <n v="42173414.240000002"/>
    <n v="20000000"/>
    <n v="0"/>
    <n v="0"/>
    <n v="0"/>
    <n v="310000000"/>
    <n v="310000000"/>
    <n v="372173414.24000001"/>
    <n v="-226083015.62"/>
    <n v="196830506.61000001"/>
    <n v="5541211.6299999999"/>
    <n v="175342907.63"/>
    <n v="372173414.24000001"/>
    <x v="0"/>
  </r>
  <r>
    <m/>
    <s v="069"/>
    <m/>
    <m/>
    <x v="0"/>
    <s v="1711"/>
    <s v="000"/>
    <n v="8473085.4700000007"/>
    <n v="4888572.0599999996"/>
    <n v="300000000"/>
    <n v="0"/>
    <n v="0"/>
    <n v="0"/>
    <n v="0"/>
    <n v="313361657.52999997"/>
    <n v="-182212793.99000001"/>
    <n v="296482038.79000002"/>
    <n v="4888572.0599999996"/>
    <n v="16879618.739999998"/>
    <n v="313361657.52999997"/>
    <x v="0"/>
  </r>
  <r>
    <m/>
    <s v="069"/>
    <m/>
    <m/>
    <x v="0"/>
    <s v="1750"/>
    <s v="000"/>
    <n v="91836971.159999996"/>
    <n v="2650000"/>
    <n v="38270273"/>
    <n v="0"/>
    <n v="0"/>
    <n v="5000000"/>
    <n v="5000000"/>
    <n v="137757244.16"/>
    <n v="-32619580.579999998"/>
    <n v="21414251.690000001"/>
    <n v="1459097.84"/>
    <n v="116342992.47"/>
    <n v="137757244.16"/>
    <x v="0"/>
  </r>
  <r>
    <m/>
    <s v="069"/>
    <m/>
    <m/>
    <x v="0"/>
    <s v="1752"/>
    <s v="000"/>
    <n v="47062958.609999999"/>
    <n v="0"/>
    <n v="0"/>
    <n v="0"/>
    <n v="0"/>
    <n v="0"/>
    <n v="0"/>
    <n v="47062958.609999999"/>
    <n v="0"/>
    <n v="42062958.609999999"/>
    <n v="0"/>
    <n v="5000000"/>
    <n v="47062958.609999999"/>
    <x v="0"/>
  </r>
  <r>
    <m/>
    <s v="069"/>
    <m/>
    <m/>
    <x v="0"/>
    <s v="1768"/>
    <s v="000"/>
    <n v="644153.93999999994"/>
    <n v="2000000"/>
    <n v="34000000"/>
    <n v="0"/>
    <n v="0"/>
    <n v="0"/>
    <n v="0"/>
    <n v="36644153.939999998"/>
    <n v="-4192722.89"/>
    <n v="6428599.1600000001"/>
    <n v="173343.34"/>
    <n v="30215554.780000001"/>
    <n v="36644153.939999998"/>
    <x v="0"/>
  </r>
  <r>
    <m/>
    <s v="069"/>
    <m/>
    <m/>
    <x v="0"/>
    <s v="1770"/>
    <s v="000"/>
    <n v="492356.78"/>
    <n v="1554.56"/>
    <n v="10000000"/>
    <n v="0"/>
    <n v="0"/>
    <n v="0"/>
    <n v="0"/>
    <n v="10493911.34"/>
    <n v="-2572782.7000000002"/>
    <n v="6159.53"/>
    <n v="1554.56"/>
    <n v="10487751.810000001"/>
    <n v="10493911.34"/>
    <x v="0"/>
  </r>
  <r>
    <m/>
    <s v="069"/>
    <m/>
    <m/>
    <x v="0"/>
    <s v="4302"/>
    <s v="000"/>
    <n v="48330080.880000003"/>
    <n v="0"/>
    <n v="0"/>
    <n v="0"/>
    <n v="0"/>
    <n v="498479.87"/>
    <n v="498479.87"/>
    <n v="48828560.75"/>
    <n v="0"/>
    <n v="0"/>
    <n v="0"/>
    <n v="48828560.75"/>
    <n v="48828560.75"/>
    <x v="0"/>
  </r>
  <r>
    <m/>
    <s v="069"/>
    <m/>
    <m/>
    <x v="0"/>
    <s v="4303"/>
    <s v="000"/>
    <n v="37129281.350000001"/>
    <n v="1500000"/>
    <n v="0"/>
    <n v="0"/>
    <n v="0"/>
    <n v="10000000"/>
    <n v="10000000"/>
    <n v="48629281.350000001"/>
    <n v="-4488614.09"/>
    <n v="7693130.0599999996"/>
    <n v="742240.86"/>
    <n v="40936151.289999999"/>
    <n v="48629281.350000001"/>
    <x v="0"/>
  </r>
  <r>
    <m/>
    <s v="069"/>
    <m/>
    <m/>
    <x v="0"/>
    <s v="4304"/>
    <s v="000"/>
    <n v="362955171.74000001"/>
    <n v="32388.400000000001"/>
    <n v="0"/>
    <n v="0"/>
    <n v="0"/>
    <n v="5682673.7199999997"/>
    <n v="5682673.7199999997"/>
    <n v="368670233.86000001"/>
    <n v="0"/>
    <n v="0"/>
    <n v="32388.400000000001"/>
    <n v="368670233.86000001"/>
    <n v="368670233.86000001"/>
    <x v="0"/>
  </r>
  <r>
    <m/>
    <s v="069"/>
    <m/>
    <m/>
    <x v="0"/>
    <s v="5560"/>
    <s v="000"/>
    <n v="3947886.24"/>
    <n v="500000"/>
    <n v="0"/>
    <n v="0"/>
    <n v="0"/>
    <n v="0"/>
    <n v="0"/>
    <n v="4447886.24"/>
    <n v="0"/>
    <n v="4228.68"/>
    <n v="1565.38"/>
    <n v="4443657.5599999996"/>
    <n v="4447886.24"/>
    <x v="0"/>
  </r>
  <r>
    <m/>
    <s v="069"/>
    <m/>
    <m/>
    <x v="0"/>
    <s v="8503"/>
    <s v="000"/>
    <n v="4198582.1500000004"/>
    <n v="100000"/>
    <n v="3000000"/>
    <n v="0"/>
    <n v="0"/>
    <n v="0"/>
    <n v="0"/>
    <n v="7298582.1500000004"/>
    <n v="-797812.68"/>
    <n v="690914.77"/>
    <n v="23015.06"/>
    <n v="6607667.3799999999"/>
    <n v="7298582.1500000004"/>
    <x v="0"/>
  </r>
  <r>
    <m/>
    <s v="069"/>
    <m/>
    <m/>
    <x v="0"/>
    <s v="8547"/>
    <s v="000"/>
    <n v="165587.53"/>
    <n v="100000"/>
    <n v="0"/>
    <n v="0"/>
    <n v="0"/>
    <n v="0"/>
    <n v="0"/>
    <n v="265587.53000000003"/>
    <n v="-1607909.46"/>
    <n v="161389.46"/>
    <n v="0"/>
    <n v="104198.07"/>
    <n v="265587.53000000003"/>
    <x v="0"/>
  </r>
  <r>
    <m/>
    <s v="069"/>
    <s v="2012"/>
    <s v="2012"/>
    <x v="1"/>
    <s v="1750"/>
    <s v="000"/>
    <n v="1995914.91"/>
    <n v="346024.34"/>
    <n v="0"/>
    <n v="0"/>
    <n v="0"/>
    <n v="-109608.36"/>
    <n v="-109608.36"/>
    <n v="2232330.89"/>
    <n v="-819302.27"/>
    <n v="65556.27"/>
    <n v="346024.34"/>
    <n v="2166774.62"/>
    <n v="2232330.89"/>
    <x v="1"/>
  </r>
  <r>
    <m/>
    <s v="069"/>
    <s v="2013"/>
    <s v="2013"/>
    <x v="1"/>
    <s v="1710"/>
    <s v="000"/>
    <n v="182617"/>
    <n v="19853.22"/>
    <n v="0"/>
    <n v="0"/>
    <n v="0"/>
    <n v="-19853.22"/>
    <n v="-19853.22"/>
    <n v="182617"/>
    <n v="0"/>
    <n v="0"/>
    <n v="19853.22"/>
    <n v="182617"/>
    <n v="182617"/>
    <x v="1"/>
  </r>
  <r>
    <m/>
    <s v="069"/>
    <s v="2013"/>
    <s v="2013"/>
    <x v="1"/>
    <s v="1750"/>
    <s v="000"/>
    <n v="1122503.26"/>
    <n v="984121.12"/>
    <n v="0"/>
    <n v="0"/>
    <n v="0"/>
    <n v="0"/>
    <n v="0"/>
    <n v="2106624.38"/>
    <n v="-540349.47"/>
    <n v="58883.26"/>
    <n v="984121.12"/>
    <n v="2047741.12"/>
    <n v="2106624.38"/>
    <x v="1"/>
  </r>
  <r>
    <m/>
    <s v="069"/>
    <s v="2014"/>
    <s v="2014"/>
    <x v="1"/>
    <s v="1710"/>
    <s v="000"/>
    <n v="3592115.28"/>
    <n v="5385.92"/>
    <n v="0"/>
    <n v="0"/>
    <n v="0"/>
    <n v="-5385.92"/>
    <n v="-5385.92"/>
    <n v="3592115.28"/>
    <n v="0"/>
    <n v="0"/>
    <n v="5385.92"/>
    <n v="3592115.28"/>
    <n v="3592115.28"/>
    <x v="1"/>
  </r>
  <r>
    <m/>
    <s v="069"/>
    <s v="2014"/>
    <s v="2014"/>
    <x v="1"/>
    <s v="1750"/>
    <s v="000"/>
    <n v="799113.49"/>
    <n v="285190.65000000002"/>
    <n v="0"/>
    <n v="0"/>
    <n v="0"/>
    <n v="-2985.48"/>
    <n v="-2985.48"/>
    <n v="1081318.6599999999"/>
    <n v="-825724.33"/>
    <n v="97628.72"/>
    <n v="285190.65000000002"/>
    <n v="983689.94"/>
    <n v="1081318.6599999999"/>
    <x v="1"/>
  </r>
  <r>
    <m/>
    <s v="069"/>
    <s v="2014"/>
    <s v="2015"/>
    <x v="1"/>
    <s v="1750"/>
    <s v="000"/>
    <n v="0"/>
    <n v="0"/>
    <n v="0"/>
    <n v="0"/>
    <n v="0"/>
    <n v="0"/>
    <n v="0"/>
    <n v="0"/>
    <n v="-276000"/>
    <n v="0"/>
    <n v="0"/>
    <n v="0"/>
    <n v="0"/>
    <x v="1"/>
  </r>
  <r>
    <m/>
    <s v="069"/>
    <s v="2015"/>
    <s v="2015"/>
    <x v="1"/>
    <s v="1710"/>
    <s v="000"/>
    <n v="9570874.3699999992"/>
    <n v="1367100.56"/>
    <n v="0"/>
    <n v="0"/>
    <n v="0"/>
    <n v="-1366953.13"/>
    <n v="-1366953.13"/>
    <n v="9571021.8000000007"/>
    <n v="-46932.1"/>
    <n v="0"/>
    <n v="1367100.56"/>
    <n v="9571021.8000000007"/>
    <n v="9571021.8000000007"/>
    <x v="1"/>
  </r>
  <r>
    <m/>
    <s v="069"/>
    <s v="2015"/>
    <s v="2015"/>
    <x v="1"/>
    <s v="1750"/>
    <s v="000"/>
    <n v="858124.63"/>
    <n v="203623.48"/>
    <n v="0"/>
    <n v="0"/>
    <n v="0"/>
    <n v="0"/>
    <n v="0"/>
    <n v="1061748.1100000001"/>
    <n v="-3678991.46"/>
    <n v="71961.75"/>
    <n v="203623.48"/>
    <n v="989786.36"/>
    <n v="1061748.1100000001"/>
    <x v="1"/>
  </r>
  <r>
    <m/>
    <s v="069"/>
    <s v="2015"/>
    <s v="2016"/>
    <x v="1"/>
    <s v="1750"/>
    <s v="000"/>
    <n v="0"/>
    <n v="0"/>
    <n v="0"/>
    <n v="0"/>
    <n v="0"/>
    <n v="0"/>
    <n v="0"/>
    <n v="0"/>
    <n v="-599898.99"/>
    <n v="0"/>
    <n v="0"/>
    <n v="0"/>
    <n v="0"/>
    <x v="1"/>
  </r>
  <r>
    <m/>
    <s v="069"/>
    <s v="2016"/>
    <s v="2016"/>
    <x v="1"/>
    <s v="1710"/>
    <s v="000"/>
    <n v="4341016.8899999997"/>
    <n v="445202.94"/>
    <n v="0"/>
    <n v="0"/>
    <n v="0"/>
    <n v="-353604.14"/>
    <n v="-353604.14"/>
    <n v="4432615.6900000004"/>
    <n v="-6731612.96"/>
    <n v="359.37"/>
    <n v="445202.94"/>
    <n v="4432256.32"/>
    <n v="4432615.6900000004"/>
    <x v="1"/>
  </r>
  <r>
    <m/>
    <s v="069"/>
    <s v="2016"/>
    <s v="2016"/>
    <x v="1"/>
    <s v="1750"/>
    <s v="000"/>
    <n v="2930275.83"/>
    <n v="726830.24"/>
    <n v="0"/>
    <n v="0"/>
    <n v="0"/>
    <n v="0"/>
    <n v="0"/>
    <n v="3657106.07"/>
    <n v="-13660197.060000001"/>
    <n v="301695.53000000003"/>
    <n v="726830.24"/>
    <n v="3355410.54"/>
    <n v="3657106.07"/>
    <x v="1"/>
  </r>
  <r>
    <m/>
    <s v="069"/>
    <s v="2016"/>
    <s v="2017"/>
    <x v="1"/>
    <s v="1750"/>
    <s v="000"/>
    <n v="3469075"/>
    <n v="0"/>
    <n v="0"/>
    <n v="0"/>
    <n v="0"/>
    <n v="0"/>
    <n v="0"/>
    <n v="3469075"/>
    <n v="-1139323.4099999999"/>
    <n v="3120232.74"/>
    <n v="0"/>
    <n v="348842.26"/>
    <n v="3469075"/>
    <x v="1"/>
  </r>
  <r>
    <m/>
    <s v="069"/>
    <s v="2017"/>
    <s v="2017"/>
    <x v="1"/>
    <s v="1710"/>
    <s v="000"/>
    <n v="0"/>
    <n v="0"/>
    <n v="0"/>
    <n v="0"/>
    <n v="0"/>
    <n v="65000000"/>
    <n v="65000000"/>
    <n v="65000000"/>
    <n v="-8934449"/>
    <n v="22721137.739999998"/>
    <n v="0"/>
    <n v="42278862.259999998"/>
    <n v="65000000"/>
    <x v="1"/>
  </r>
  <r>
    <m/>
    <s v="069"/>
    <s v="2017"/>
    <s v="2017"/>
    <x v="1"/>
    <s v="1750"/>
    <s v="000"/>
    <n v="0"/>
    <n v="0"/>
    <n v="124052127"/>
    <n v="0"/>
    <n v="0"/>
    <n v="5000000"/>
    <n v="5000000"/>
    <n v="129052127"/>
    <n v="-68771050.150000006"/>
    <n v="77982003.829999998"/>
    <n v="0"/>
    <n v="51070123.170000002"/>
    <n v="129052127"/>
    <x v="1"/>
  </r>
  <r>
    <m/>
    <s v="069"/>
    <s v="2017"/>
    <s v="2018"/>
    <x v="1"/>
    <s v="1750"/>
    <s v="000"/>
    <n v="0"/>
    <n v="0"/>
    <n v="5400000"/>
    <n v="0"/>
    <n v="0"/>
    <n v="0"/>
    <n v="0"/>
    <n v="5400000"/>
    <n v="-396000"/>
    <n v="2125734"/>
    <n v="0"/>
    <n v="3274266"/>
    <n v="5400000"/>
    <x v="0"/>
  </r>
  <r>
    <s v="069"/>
    <s v="069"/>
    <m/>
    <m/>
    <x v="0"/>
    <s v="8083"/>
    <s v="017"/>
    <n v="1332184.33"/>
    <n v="0"/>
    <n v="0"/>
    <n v="0"/>
    <n v="97000000"/>
    <n v="0"/>
    <n v="97000000"/>
    <n v="98332184.329999998"/>
    <n v="22877.87"/>
    <n v="41963622.68"/>
    <n v="0"/>
    <n v="56368561.649999999"/>
    <n v="98332184.329999998"/>
    <x v="0"/>
  </r>
  <r>
    <s v="069"/>
    <s v="069"/>
    <s v="2010"/>
    <s v="2012"/>
    <x v="1"/>
    <s v="0143"/>
    <s v="017"/>
    <n v="1023.49"/>
    <n v="18643.740000000002"/>
    <n v="0"/>
    <n v="0"/>
    <n v="0"/>
    <n v="0"/>
    <n v="0"/>
    <n v="19667.23"/>
    <n v="0"/>
    <n v="0"/>
    <n v="18643.740000000002"/>
    <n v="19667.23"/>
    <n v="19667.23"/>
    <x v="1"/>
  </r>
  <r>
    <s v="069"/>
    <s v="069"/>
    <s v="2011"/>
    <s v="2013"/>
    <x v="1"/>
    <s v="0143"/>
    <s v="017"/>
    <n v="46066.42"/>
    <n v="0"/>
    <n v="0"/>
    <n v="0"/>
    <n v="0"/>
    <n v="0"/>
    <n v="0"/>
    <n v="46066.42"/>
    <n v="-12642657.789999999"/>
    <n v="0"/>
    <n v="0"/>
    <n v="46066.42"/>
    <n v="46066.42"/>
    <x v="1"/>
  </r>
  <r>
    <s v="069"/>
    <s v="069"/>
    <s v="2012"/>
    <s v="2013"/>
    <x v="1"/>
    <s v="0143"/>
    <s v="017"/>
    <n v="950.4"/>
    <n v="7040"/>
    <n v="0"/>
    <n v="0"/>
    <n v="0"/>
    <n v="0"/>
    <n v="0"/>
    <n v="7990.4"/>
    <n v="-3645550.63"/>
    <n v="0"/>
    <n v="7040"/>
    <n v="7990.4"/>
    <n v="7990.4"/>
    <x v="1"/>
  </r>
  <r>
    <s v="069"/>
    <s v="069"/>
    <s v="2013"/>
    <s v="2014"/>
    <x v="1"/>
    <s v="0143"/>
    <s v="017"/>
    <n v="1631.65"/>
    <n v="0"/>
    <n v="0"/>
    <n v="0"/>
    <n v="0"/>
    <n v="0"/>
    <n v="0"/>
    <n v="1631.65"/>
    <n v="-12117934.09"/>
    <n v="0"/>
    <n v="0"/>
    <n v="1631.65"/>
    <n v="1631.65"/>
    <x v="1"/>
  </r>
  <r>
    <s v="069"/>
    <s v="069"/>
    <s v="2014"/>
    <s v="2016"/>
    <x v="1"/>
    <s v="0143"/>
    <s v="017"/>
    <n v="6236.65"/>
    <n v="0"/>
    <n v="0"/>
    <n v="0"/>
    <n v="0"/>
    <n v="0"/>
    <n v="0"/>
    <n v="6236.65"/>
    <n v="-21336704.629999999"/>
    <n v="15.1"/>
    <n v="0"/>
    <n v="6221.55"/>
    <n v="6236.65"/>
    <x v="1"/>
  </r>
  <r>
    <s v="069"/>
    <s v="069"/>
    <s v="2015"/>
    <s v="2017"/>
    <x v="1"/>
    <s v="0143"/>
    <s v="017"/>
    <n v="25022181.379999999"/>
    <n v="451021.97"/>
    <n v="0"/>
    <n v="0"/>
    <n v="0"/>
    <n v="0"/>
    <n v="0"/>
    <n v="25473203.350000001"/>
    <n v="-797462.16"/>
    <n v="25061819.149999999"/>
    <n v="708.35"/>
    <n v="411384.2"/>
    <n v="25473203.350000001"/>
    <x v="1"/>
  </r>
  <r>
    <s v="069"/>
    <s v="069"/>
    <s v="2016"/>
    <s v="2019"/>
    <x v="1"/>
    <s v="0143"/>
    <s v="017"/>
    <n v="0"/>
    <n v="54482078"/>
    <n v="0"/>
    <n v="0"/>
    <n v="0"/>
    <n v="0"/>
    <n v="0"/>
    <n v="54482078"/>
    <n v="0"/>
    <n v="44482078"/>
    <n v="0"/>
    <n v="10000000"/>
    <n v="54482078"/>
    <x v="0"/>
  </r>
  <r>
    <m/>
    <s v="69"/>
    <m/>
    <m/>
    <x v="0"/>
    <s v="650"/>
    <s v="0"/>
    <n v="0"/>
    <n v="0"/>
    <n v="0"/>
    <n v="0"/>
    <n v="0"/>
    <n v="0"/>
    <n v="0"/>
    <n v="0"/>
    <n v="0"/>
    <n v="0"/>
    <n v="0"/>
    <n v="0"/>
    <n v="0"/>
    <x v="0"/>
  </r>
  <r>
    <m/>
    <s v="69"/>
    <m/>
    <m/>
    <x v="0"/>
    <s v="651"/>
    <s v="0"/>
    <n v="0"/>
    <n v="0"/>
    <n v="0"/>
    <n v="0"/>
    <n v="0"/>
    <n v="0"/>
    <n v="0"/>
    <n v="0"/>
    <n v="0"/>
    <n v="0"/>
    <n v="0"/>
    <n v="0"/>
    <n v="0"/>
    <x v="0"/>
  </r>
  <r>
    <m/>
    <s v="69"/>
    <m/>
    <m/>
    <x v="0"/>
    <s v="654"/>
    <s v="0"/>
    <n v="20482346.539999999"/>
    <n v="0"/>
    <n v="0"/>
    <n v="0"/>
    <n v="0"/>
    <n v="0"/>
    <n v="0"/>
    <n v="20482346.539999999"/>
    <n v="0"/>
    <n v="0"/>
    <n v="0"/>
    <n v="20482346.539999999"/>
    <n v="20482346.539999999"/>
    <x v="0"/>
  </r>
  <r>
    <m/>
    <s v="69"/>
    <m/>
    <m/>
    <x v="0"/>
    <s v="8016"/>
    <s v="0"/>
    <n v="35209111.32"/>
    <n v="1000000"/>
    <n v="0"/>
    <n v="0"/>
    <n v="145900000"/>
    <n v="30000000"/>
    <n v="175900000"/>
    <n v="212109111.31999999"/>
    <n v="-110126406.66"/>
    <n v="73152256.680000007"/>
    <n v="52478.77"/>
    <n v="138956854.63999999"/>
    <n v="212109111.31999999"/>
    <x v="0"/>
  </r>
  <r>
    <m/>
    <s v="69"/>
    <m/>
    <m/>
    <x v="0"/>
    <s v="8020"/>
    <s v="0"/>
    <n v="136942578.63999999"/>
    <n v="5500000"/>
    <n v="0"/>
    <n v="0"/>
    <n v="550674503.33000004"/>
    <n v="0"/>
    <n v="550674503.33000004"/>
    <n v="693117081.97000003"/>
    <n v="-479137689.81999999"/>
    <n v="376211037.75999999"/>
    <n v="469961.16"/>
    <n v="316906044.20999998"/>
    <n v="693117081.97000003"/>
    <x v="0"/>
  </r>
  <r>
    <m/>
    <s v="69"/>
    <m/>
    <m/>
    <x v="0"/>
    <s v="8362"/>
    <s v="0"/>
    <n v="413814.12"/>
    <n v="0"/>
    <n v="0"/>
    <n v="0"/>
    <n v="0"/>
    <n v="0"/>
    <n v="0"/>
    <n v="413814.12"/>
    <n v="0"/>
    <n v="0"/>
    <n v="0"/>
    <n v="413814.12"/>
    <n v="413814.12"/>
    <x v="0"/>
  </r>
  <r>
    <m/>
    <s v="69"/>
    <s v="2011"/>
    <s v="2012"/>
    <x v="1"/>
    <s v="650"/>
    <s v="0"/>
    <n v="554229.28"/>
    <n v="0"/>
    <n v="0"/>
    <n v="0"/>
    <n v="0"/>
    <n v="0"/>
    <n v="0"/>
    <n v="554229.28"/>
    <n v="-378.73"/>
    <n v="0"/>
    <n v="0"/>
    <n v="554229.28"/>
    <n v="554229.28"/>
    <x v="1"/>
  </r>
  <r>
    <m/>
    <s v="69"/>
    <s v="2011"/>
    <s v="2012"/>
    <x v="1"/>
    <s v="660"/>
    <s v="0"/>
    <n v="0"/>
    <n v="0"/>
    <n v="0"/>
    <n v="0"/>
    <n v="0"/>
    <n v="0"/>
    <n v="0"/>
    <n v="0"/>
    <n v="0"/>
    <n v="0"/>
    <n v="0"/>
    <n v="0"/>
    <n v="0"/>
    <x v="1"/>
  </r>
  <r>
    <m/>
    <s v="69"/>
    <s v="2012"/>
    <s v="2012"/>
    <x v="1"/>
    <s v="650"/>
    <s v="0"/>
    <n v="1162373.1100000001"/>
    <n v="1.24"/>
    <n v="0"/>
    <n v="0"/>
    <n v="0"/>
    <n v="0"/>
    <n v="0"/>
    <n v="1162374.3500000001"/>
    <n v="235626.7"/>
    <n v="1.24"/>
    <n v="1.24"/>
    <n v="1162373.1100000001"/>
    <n v="1162374.3500000001"/>
    <x v="1"/>
  </r>
  <r>
    <m/>
    <s v="69"/>
    <s v="2012"/>
    <s v="2013"/>
    <x v="1"/>
    <s v="650"/>
    <s v="0"/>
    <n v="130937.3"/>
    <n v="0"/>
    <n v="0"/>
    <n v="0"/>
    <n v="0"/>
    <n v="0"/>
    <n v="0"/>
    <n v="130937.3"/>
    <n v="0"/>
    <n v="0"/>
    <n v="0"/>
    <n v="130937.3"/>
    <n v="130937.3"/>
    <x v="1"/>
  </r>
  <r>
    <m/>
    <s v="69"/>
    <s v="2012"/>
    <s v="2022"/>
    <x v="1"/>
    <s v="661"/>
    <s v="0"/>
    <n v="104430000"/>
    <n v="0"/>
    <n v="0"/>
    <n v="0"/>
    <n v="0"/>
    <n v="7820000"/>
    <n v="7820000"/>
    <n v="112250000"/>
    <n v="0"/>
    <n v="0"/>
    <n v="0"/>
    <n v="112250000"/>
    <n v="112250000"/>
    <x v="0"/>
  </r>
  <r>
    <m/>
    <s v="69"/>
    <s v="2013"/>
    <s v="2013"/>
    <x v="1"/>
    <s v="650"/>
    <s v="0"/>
    <n v="735440.59"/>
    <n v="1333"/>
    <n v="0"/>
    <n v="0"/>
    <n v="0"/>
    <n v="0"/>
    <n v="0"/>
    <n v="736773.59"/>
    <n v="-566265.35"/>
    <n v="0"/>
    <n v="1333"/>
    <n v="736773.59"/>
    <n v="736773.59"/>
    <x v="1"/>
  </r>
  <r>
    <m/>
    <s v="69"/>
    <s v="2013"/>
    <s v="2014"/>
    <x v="1"/>
    <s v="650"/>
    <s v="0"/>
    <n v="184656.04"/>
    <n v="0"/>
    <n v="0"/>
    <n v="0"/>
    <n v="0"/>
    <n v="0"/>
    <n v="0"/>
    <n v="184656.04"/>
    <n v="-53354"/>
    <n v="0"/>
    <n v="0"/>
    <n v="184656.04"/>
    <n v="184656.04"/>
    <x v="1"/>
  </r>
  <r>
    <m/>
    <s v="69"/>
    <s v="2014"/>
    <s v="2014"/>
    <x v="1"/>
    <s v="650"/>
    <s v="0"/>
    <n v="1363824.92"/>
    <n v="42908.09"/>
    <n v="0"/>
    <n v="0"/>
    <n v="0"/>
    <n v="0"/>
    <n v="0"/>
    <n v="1406733.01"/>
    <n v="-912030.33"/>
    <n v="0"/>
    <n v="42908.09"/>
    <n v="1406733.01"/>
    <n v="1406733.01"/>
    <x v="1"/>
  </r>
  <r>
    <m/>
    <s v="69"/>
    <s v="2014"/>
    <s v="2015"/>
    <x v="1"/>
    <s v="650"/>
    <s v="0"/>
    <n v="163346.29999999999"/>
    <n v="12254.7"/>
    <n v="0"/>
    <n v="0"/>
    <n v="0"/>
    <n v="0"/>
    <n v="0"/>
    <n v="175601"/>
    <n v="-1576932.51"/>
    <n v="11927.35"/>
    <n v="12254.7"/>
    <n v="163673.65"/>
    <n v="175601"/>
    <x v="1"/>
  </r>
  <r>
    <m/>
    <s v="69"/>
    <s v="2015"/>
    <s v="2015"/>
    <x v="1"/>
    <s v="650"/>
    <s v="0"/>
    <n v="711194.46"/>
    <n v="71224.600000000006"/>
    <n v="0"/>
    <n v="0"/>
    <n v="0"/>
    <n v="0"/>
    <n v="0"/>
    <n v="782419.06"/>
    <n v="-2488403.2000000002"/>
    <n v="40442.22"/>
    <n v="71224.600000000006"/>
    <n v="741976.84"/>
    <n v="782419.06"/>
    <x v="1"/>
  </r>
  <r>
    <m/>
    <s v="69"/>
    <s v="2015"/>
    <s v="2016"/>
    <x v="1"/>
    <s v="650"/>
    <s v="0"/>
    <n v="145413.99"/>
    <n v="23324.93"/>
    <n v="0"/>
    <n v="0"/>
    <n v="0"/>
    <n v="0"/>
    <n v="0"/>
    <n v="168738.92"/>
    <n v="-6128142.6799999997"/>
    <n v="92.43"/>
    <n v="23324.93"/>
    <n v="168646.49"/>
    <n v="168738.92"/>
    <x v="1"/>
  </r>
  <r>
    <m/>
    <s v="69"/>
    <s v="2016"/>
    <s v="2016"/>
    <x v="1"/>
    <s v="650"/>
    <s v="0"/>
    <n v="597309.72"/>
    <n v="218337.22"/>
    <n v="0"/>
    <n v="0"/>
    <n v="0"/>
    <n v="0"/>
    <n v="0"/>
    <n v="815646.94"/>
    <n v="-29641039.920000002"/>
    <n v="93090.57"/>
    <n v="218337.22"/>
    <n v="722556.37"/>
    <n v="815646.94"/>
    <x v="1"/>
  </r>
  <r>
    <m/>
    <s v="69"/>
    <s v="2016"/>
    <s v="2017"/>
    <x v="1"/>
    <s v="650"/>
    <s v="0"/>
    <n v="9144284.1999999993"/>
    <n v="4792.0200000000004"/>
    <n v="0"/>
    <n v="0"/>
    <n v="0"/>
    <n v="0"/>
    <n v="0"/>
    <n v="9149076.2200000007"/>
    <n v="-7426193.9199999999"/>
    <n v="3605653.25"/>
    <n v="4792.0200000000004"/>
    <n v="5543422.9699999997"/>
    <n v="9149076.2200000007"/>
    <x v="1"/>
  </r>
  <r>
    <m/>
    <s v="69"/>
    <s v="2017"/>
    <s v="2017"/>
    <x v="1"/>
    <s v="650"/>
    <s v="0"/>
    <n v="0"/>
    <n v="0"/>
    <n v="160075000"/>
    <n v="0"/>
    <n v="0"/>
    <n v="1000000"/>
    <n v="1000000"/>
    <n v="161075000"/>
    <n v="-49968443.630000003"/>
    <n v="61628390.590000004"/>
    <n v="0"/>
    <n v="99446609.409999996"/>
    <n v="161075000"/>
    <x v="1"/>
  </r>
  <r>
    <m/>
    <s v="69"/>
    <s v="2017"/>
    <s v="2018"/>
    <x v="1"/>
    <s v="650"/>
    <s v="0"/>
    <n v="0"/>
    <n v="0"/>
    <n v="20000000"/>
    <n v="0"/>
    <n v="0"/>
    <n v="0"/>
    <n v="0"/>
    <n v="20000000"/>
    <n v="-318347.86"/>
    <n v="1472803.54"/>
    <n v="0"/>
    <n v="18527196.460000001"/>
    <n v="20000000"/>
    <x v="0"/>
  </r>
  <r>
    <s v="69"/>
    <s v="69"/>
    <m/>
    <m/>
    <x v="0"/>
    <s v="8019"/>
    <s v="6"/>
    <n v="0"/>
    <n v="0"/>
    <n v="0"/>
    <n v="0"/>
    <n v="0"/>
    <n v="0"/>
    <n v="0"/>
    <n v="0"/>
    <n v="0"/>
    <n v="0"/>
    <n v="0"/>
    <n v="0"/>
    <n v="0"/>
    <x v="0"/>
  </r>
  <r>
    <s v="69"/>
    <s v="69"/>
    <m/>
    <m/>
    <x v="0"/>
    <s v="8083"/>
    <s v="6"/>
    <n v="98188445.700000003"/>
    <n v="0"/>
    <n v="0"/>
    <n v="0"/>
    <n v="0"/>
    <n v="0"/>
    <n v="0"/>
    <n v="98188445.700000003"/>
    <n v="-51113113.729999997"/>
    <n v="-15124274.449999999"/>
    <n v="0"/>
    <n v="113312720.15000001"/>
    <n v="98188445.700000003"/>
    <x v="0"/>
  </r>
  <r>
    <m/>
    <s v="069"/>
    <m/>
    <m/>
    <x v="0"/>
    <s v="0130"/>
    <s v="000"/>
    <n v="5646930.7199999997"/>
    <n v="0"/>
    <n v="0"/>
    <n v="0"/>
    <n v="0"/>
    <n v="100000"/>
    <n v="100000"/>
    <n v="5746930.7199999997"/>
    <n v="-87156"/>
    <n v="24140.61"/>
    <n v="0"/>
    <n v="5722790.1100000003"/>
    <n v="5746930.7199999997"/>
    <x v="0"/>
  </r>
  <r>
    <m/>
    <s v="069"/>
    <s v="2009"/>
    <s v="2013"/>
    <x v="1"/>
    <s v="0131"/>
    <s v="000"/>
    <n v="0"/>
    <n v="0"/>
    <n v="0"/>
    <n v="0"/>
    <n v="0"/>
    <n v="0"/>
    <n v="0"/>
    <n v="0"/>
    <n v="0"/>
    <n v="0"/>
    <n v="0"/>
    <n v="0"/>
    <n v="0"/>
    <x v="1"/>
  </r>
  <r>
    <m/>
    <s v="069"/>
    <s v="2012"/>
    <s v="2012"/>
    <x v="1"/>
    <s v="0130"/>
    <s v="000"/>
    <n v="377038.2"/>
    <n v="4400.37"/>
    <n v="0"/>
    <n v="0"/>
    <n v="0"/>
    <n v="0"/>
    <n v="0"/>
    <n v="381438.57"/>
    <n v="118624.82"/>
    <n v="0"/>
    <n v="4400.37"/>
    <n v="381438.57"/>
    <n v="381438.57"/>
    <x v="1"/>
  </r>
  <r>
    <m/>
    <s v="069"/>
    <s v="2013"/>
    <s v="2013"/>
    <x v="1"/>
    <s v="0130"/>
    <s v="000"/>
    <n v="376138.3"/>
    <n v="1189.3"/>
    <n v="0"/>
    <n v="0"/>
    <n v="0"/>
    <n v="0"/>
    <n v="0"/>
    <n v="377327.6"/>
    <n v="0"/>
    <n v="0"/>
    <n v="1189.3"/>
    <n v="377327.6"/>
    <n v="377327.6"/>
    <x v="1"/>
  </r>
  <r>
    <m/>
    <s v="069"/>
    <s v="2014"/>
    <s v="2014"/>
    <x v="1"/>
    <s v="0130"/>
    <s v="000"/>
    <n v="2921951.71"/>
    <n v="26346.07"/>
    <n v="0"/>
    <n v="0"/>
    <n v="0"/>
    <n v="0"/>
    <n v="0"/>
    <n v="2948297.78"/>
    <n v="0"/>
    <n v="0"/>
    <n v="26346.07"/>
    <n v="2948297.78"/>
    <n v="2948297.78"/>
    <x v="1"/>
  </r>
  <r>
    <m/>
    <s v="069"/>
    <s v="2015"/>
    <s v="2015"/>
    <x v="1"/>
    <s v="0130"/>
    <s v="000"/>
    <n v="523513.04"/>
    <n v="106353.93"/>
    <n v="0"/>
    <n v="0"/>
    <n v="0"/>
    <n v="0"/>
    <n v="0"/>
    <n v="629866.97"/>
    <n v="-250859.68"/>
    <n v="644.27"/>
    <n v="106353.93"/>
    <n v="629222.69999999995"/>
    <n v="629866.97"/>
    <x v="1"/>
  </r>
  <r>
    <m/>
    <s v="069"/>
    <s v="2016"/>
    <s v="2016"/>
    <x v="1"/>
    <s v="0130"/>
    <s v="000"/>
    <n v="1109939.3400000001"/>
    <n v="219089.69"/>
    <n v="0"/>
    <n v="0"/>
    <n v="0"/>
    <n v="0"/>
    <n v="0"/>
    <n v="1329029.03"/>
    <n v="-6381810.04"/>
    <n v="203982.55"/>
    <n v="219089.69"/>
    <n v="1125046.48"/>
    <n v="1329029.03"/>
    <x v="1"/>
  </r>
  <r>
    <m/>
    <s v="069"/>
    <s v="2017"/>
    <s v="2017"/>
    <x v="1"/>
    <s v="0130"/>
    <s v="000"/>
    <n v="0"/>
    <n v="0"/>
    <n v="90152000"/>
    <n v="0"/>
    <n v="0"/>
    <n v="500000"/>
    <n v="500000"/>
    <n v="90652000"/>
    <n v="-56749717.079999998"/>
    <n v="62094874.210000001"/>
    <n v="0"/>
    <n v="28557125.789999999"/>
    <n v="90652000"/>
    <x v="1"/>
  </r>
  <r>
    <m/>
    <s v="069"/>
    <m/>
    <m/>
    <x v="0"/>
    <s v="0102"/>
    <s v="000"/>
    <n v="5695241.8799999999"/>
    <n v="4006430.55"/>
    <n v="0"/>
    <n v="0"/>
    <n v="0"/>
    <n v="12151058.310000001"/>
    <n v="12151058.310000001"/>
    <n v="21852730.739999998"/>
    <n v="-5067753.47"/>
    <n v="918194.74"/>
    <n v="443255.53"/>
    <n v="20934536"/>
    <n v="21852730.739999998"/>
    <x v="0"/>
  </r>
  <r>
    <m/>
    <s v="069"/>
    <m/>
    <m/>
    <x v="0"/>
    <s v="0105"/>
    <s v="000"/>
    <n v="0"/>
    <n v="0"/>
    <n v="0"/>
    <n v="0"/>
    <n v="0"/>
    <n v="0"/>
    <n v="0"/>
    <n v="0"/>
    <n v="0"/>
    <n v="0"/>
    <n v="0"/>
    <n v="0"/>
    <n v="0"/>
    <x v="0"/>
  </r>
  <r>
    <m/>
    <s v="069"/>
    <m/>
    <m/>
    <x v="0"/>
    <s v="0116"/>
    <s v="000"/>
    <n v="2033698.14"/>
    <n v="0"/>
    <n v="0"/>
    <n v="0"/>
    <n v="0"/>
    <n v="0"/>
    <n v="0"/>
    <n v="2033698.14"/>
    <n v="0"/>
    <n v="0"/>
    <n v="0"/>
    <n v="2033698.14"/>
    <n v="2033698.14"/>
    <x v="0"/>
  </r>
  <r>
    <m/>
    <s v="069"/>
    <m/>
    <m/>
    <x v="0"/>
    <s v="0117"/>
    <s v="000"/>
    <n v="0"/>
    <n v="0"/>
    <n v="0"/>
    <n v="0"/>
    <n v="0"/>
    <n v="0"/>
    <n v="0"/>
    <n v="0"/>
    <n v="0"/>
    <n v="0"/>
    <n v="0"/>
    <n v="0"/>
    <n v="0"/>
    <x v="0"/>
  </r>
  <r>
    <m/>
    <s v="069"/>
    <m/>
    <m/>
    <x v="0"/>
    <s v="0119"/>
    <s v="000"/>
    <n v="4818318.4800000004"/>
    <n v="552000"/>
    <n v="0"/>
    <n v="0"/>
    <n v="0"/>
    <n v="0"/>
    <n v="0"/>
    <n v="5370318.4800000004"/>
    <n v="-473005.05"/>
    <n v="508248.01"/>
    <n v="75658.36"/>
    <n v="4862070.47"/>
    <n v="5370318.4800000004"/>
    <x v="0"/>
  </r>
  <r>
    <m/>
    <s v="069"/>
    <m/>
    <m/>
    <x v="0"/>
    <s v="0142"/>
    <s v="000"/>
    <n v="5261502.7300000004"/>
    <n v="2749641"/>
    <n v="13260000"/>
    <n v="0"/>
    <n v="0"/>
    <n v="0"/>
    <n v="0"/>
    <n v="21271143.73"/>
    <n v="-7031122.3399999999"/>
    <n v="4636528.82"/>
    <n v="87845.85"/>
    <n v="16634614.91"/>
    <n v="21271143.73"/>
    <x v="0"/>
  </r>
  <r>
    <m/>
    <s v="069"/>
    <m/>
    <m/>
    <x v="0"/>
    <s v="0147"/>
    <s v="000"/>
    <n v="61575.53"/>
    <n v="49000"/>
    <n v="0"/>
    <n v="0"/>
    <n v="0"/>
    <n v="0"/>
    <n v="0"/>
    <n v="110575.53"/>
    <n v="-470110.59"/>
    <n v="61501.16"/>
    <n v="8174.9"/>
    <n v="49074.37"/>
    <n v="110575.53"/>
    <x v="0"/>
  </r>
  <r>
    <m/>
    <s v="069"/>
    <m/>
    <m/>
    <x v="0"/>
    <s v="0150"/>
    <s v="000"/>
    <n v="0"/>
    <n v="0"/>
    <n v="0"/>
    <n v="0"/>
    <n v="0"/>
    <n v="0"/>
    <n v="0"/>
    <n v="0"/>
    <n v="0"/>
    <n v="0"/>
    <n v="0"/>
    <n v="0"/>
    <n v="0"/>
    <x v="0"/>
  </r>
  <r>
    <m/>
    <s v="069"/>
    <m/>
    <m/>
    <x v="0"/>
    <s v="0156"/>
    <s v="000"/>
    <n v="0"/>
    <n v="0"/>
    <n v="0"/>
    <n v="0"/>
    <n v="0"/>
    <n v="0"/>
    <n v="0"/>
    <n v="0"/>
    <n v="0"/>
    <n v="0"/>
    <n v="0"/>
    <n v="0"/>
    <n v="0"/>
    <x v="0"/>
  </r>
  <r>
    <m/>
    <s v="069"/>
    <m/>
    <m/>
    <x v="0"/>
    <s v="0170"/>
    <s v="000"/>
    <n v="0"/>
    <n v="307086"/>
    <n v="3000000"/>
    <n v="0"/>
    <n v="0"/>
    <n v="0"/>
    <n v="0"/>
    <n v="3307086"/>
    <n v="0"/>
    <n v="250000"/>
    <n v="0"/>
    <n v="3057086"/>
    <n v="3307086"/>
    <x v="0"/>
  </r>
  <r>
    <m/>
    <s v="069"/>
    <m/>
    <m/>
    <x v="0"/>
    <s v="4082"/>
    <s v="000"/>
    <n v="137301.98000000001"/>
    <n v="0"/>
    <n v="0"/>
    <n v="0"/>
    <n v="0"/>
    <n v="0"/>
    <n v="0"/>
    <n v="137301.98000000001"/>
    <n v="0"/>
    <n v="0"/>
    <n v="0"/>
    <n v="137301.98000000001"/>
    <n v="137301.98000000001"/>
    <x v="0"/>
  </r>
  <r>
    <m/>
    <s v="069"/>
    <m/>
    <m/>
    <x v="0"/>
    <s v="5423"/>
    <s v="000"/>
    <n v="65224122.270000003"/>
    <n v="31404988.120000001"/>
    <n v="113290086"/>
    <n v="0"/>
    <n v="0"/>
    <n v="0"/>
    <n v="0"/>
    <n v="209919196.38999999"/>
    <n v="-91555105.709999993"/>
    <n v="110598796.68000001"/>
    <n v="26404988.120000001"/>
    <n v="99320399.709999993"/>
    <n v="209919196.38999999"/>
    <x v="0"/>
  </r>
  <r>
    <m/>
    <s v="069"/>
    <m/>
    <m/>
    <x v="0"/>
    <s v="8304"/>
    <s v="000"/>
    <n v="3991950.54"/>
    <n v="50966457.710000001"/>
    <n v="150000000"/>
    <n v="0"/>
    <n v="0"/>
    <n v="0"/>
    <n v="0"/>
    <n v="204958408.25"/>
    <n v="-114366520"/>
    <n v="111894037"/>
    <n v="45966457.710000001"/>
    <n v="93064371.25"/>
    <n v="204958408.25"/>
    <x v="0"/>
  </r>
  <r>
    <m/>
    <s v="069"/>
    <m/>
    <m/>
    <x v="0"/>
    <s v="8548"/>
    <s v="000"/>
    <n v="0"/>
    <n v="0"/>
    <n v="0"/>
    <n v="0"/>
    <n v="0"/>
    <n v="0"/>
    <n v="0"/>
    <n v="0"/>
    <n v="0"/>
    <n v="0"/>
    <n v="0"/>
    <n v="0"/>
    <n v="0"/>
    <x v="0"/>
  </r>
  <r>
    <m/>
    <s v="069"/>
    <s v="2007"/>
    <s v="2012"/>
    <x v="1"/>
    <s v="0142"/>
    <s v="000"/>
    <n v="228558.67"/>
    <n v="18988.849999999999"/>
    <n v="0"/>
    <n v="0"/>
    <n v="0"/>
    <n v="0"/>
    <n v="0"/>
    <n v="247547.51999999999"/>
    <n v="0"/>
    <n v="0"/>
    <n v="18988.849999999999"/>
    <n v="247547.51999999999"/>
    <n v="247547.51999999999"/>
    <x v="1"/>
  </r>
  <r>
    <m/>
    <s v="069"/>
    <s v="2010"/>
    <s v="2012"/>
    <x v="1"/>
    <s v="0143"/>
    <s v="000"/>
    <n v="1129798.1399999999"/>
    <n v="135641.73000000001"/>
    <n v="0"/>
    <n v="0"/>
    <n v="0"/>
    <n v="0"/>
    <n v="0"/>
    <n v="1265439.8700000001"/>
    <n v="0"/>
    <n v="0"/>
    <n v="135641.73000000001"/>
    <n v="1265439.8700000001"/>
    <n v="1265439.8700000001"/>
    <x v="1"/>
  </r>
  <r>
    <m/>
    <s v="069"/>
    <s v="2010"/>
    <s v="2015"/>
    <x v="1"/>
    <s v="0142"/>
    <s v="000"/>
    <n v="122393.2"/>
    <n v="26564"/>
    <n v="0"/>
    <n v="0"/>
    <n v="0"/>
    <n v="0"/>
    <n v="0"/>
    <n v="148957.20000000001"/>
    <n v="0"/>
    <n v="0"/>
    <n v="26564"/>
    <n v="148957.20000000001"/>
    <n v="148957.20000000001"/>
    <x v="1"/>
  </r>
  <r>
    <m/>
    <s v="069"/>
    <s v="2011"/>
    <s v="2012"/>
    <x v="1"/>
    <s v="0119"/>
    <s v="000"/>
    <n v="172698.76"/>
    <n v="0"/>
    <n v="0"/>
    <n v="0"/>
    <n v="0"/>
    <n v="0"/>
    <n v="0"/>
    <n v="172698.76"/>
    <n v="0"/>
    <n v="0"/>
    <n v="0"/>
    <n v="172698.76"/>
    <n v="172698.76"/>
    <x v="1"/>
  </r>
  <r>
    <m/>
    <s v="069"/>
    <s v="2011"/>
    <s v="2012"/>
    <x v="1"/>
    <s v="0142"/>
    <s v="000"/>
    <n v="0"/>
    <n v="0"/>
    <n v="0"/>
    <n v="0"/>
    <n v="0"/>
    <n v="0"/>
    <n v="0"/>
    <n v="0"/>
    <n v="0"/>
    <n v="0"/>
    <n v="0"/>
    <n v="0"/>
    <n v="0"/>
    <x v="1"/>
  </r>
  <r>
    <m/>
    <s v="069"/>
    <s v="2011"/>
    <s v="2013"/>
    <x v="1"/>
    <s v="0143"/>
    <s v="000"/>
    <n v="452090.06"/>
    <n v="0"/>
    <n v="0"/>
    <n v="0"/>
    <n v="0"/>
    <n v="0"/>
    <n v="0"/>
    <n v="452090.06"/>
    <n v="0"/>
    <n v="0"/>
    <n v="0"/>
    <n v="452090.06"/>
    <n v="452090.06"/>
    <x v="1"/>
  </r>
  <r>
    <m/>
    <s v="069"/>
    <s v="2011"/>
    <s v="2016"/>
    <x v="1"/>
    <s v="0142"/>
    <s v="000"/>
    <n v="1577.58"/>
    <n v="1646.37"/>
    <n v="0"/>
    <n v="0"/>
    <n v="0"/>
    <n v="0"/>
    <n v="0"/>
    <n v="3223.95"/>
    <n v="-6454"/>
    <n v="30.2"/>
    <n v="1646.37"/>
    <n v="3193.75"/>
    <n v="3223.95"/>
    <x v="1"/>
  </r>
  <r>
    <m/>
    <s v="069"/>
    <s v="2012"/>
    <s v="2012"/>
    <x v="1"/>
    <s v="0102"/>
    <s v="000"/>
    <n v="5833033.9900000002"/>
    <n v="776473.81"/>
    <n v="0"/>
    <n v="0"/>
    <n v="0"/>
    <n v="-240"/>
    <n v="-240"/>
    <n v="6609267.7999999998"/>
    <n v="-57392.25"/>
    <n v="0"/>
    <n v="776473.81"/>
    <n v="6609267.7999999998"/>
    <n v="6609267.7999999998"/>
    <x v="1"/>
  </r>
  <r>
    <m/>
    <s v="069"/>
    <s v="2012"/>
    <s v="2012"/>
    <x v="1"/>
    <s v="0118"/>
    <s v="000"/>
    <n v="968924.54"/>
    <n v="0"/>
    <n v="0"/>
    <n v="0"/>
    <n v="0"/>
    <n v="0"/>
    <n v="0"/>
    <n v="968924.54"/>
    <n v="0"/>
    <n v="0"/>
    <n v="0"/>
    <n v="968924.54"/>
    <n v="968924.54"/>
    <x v="1"/>
  </r>
  <r>
    <m/>
    <s v="069"/>
    <s v="2012"/>
    <s v="2012"/>
    <x v="1"/>
    <s v="0155"/>
    <s v="000"/>
    <n v="510385.47"/>
    <n v="0"/>
    <n v="0"/>
    <n v="0"/>
    <n v="0"/>
    <n v="0"/>
    <n v="0"/>
    <n v="510385.47"/>
    <n v="0"/>
    <n v="0"/>
    <n v="0"/>
    <n v="510385.47"/>
    <n v="510385.47"/>
    <x v="1"/>
  </r>
  <r>
    <m/>
    <s v="069"/>
    <s v="2012"/>
    <s v="2013"/>
    <x v="1"/>
    <s v="0116"/>
    <s v="000"/>
    <n v="0"/>
    <n v="0"/>
    <n v="0"/>
    <n v="0"/>
    <n v="0"/>
    <n v="0"/>
    <n v="0"/>
    <n v="0"/>
    <n v="0"/>
    <n v="0"/>
    <n v="0"/>
    <n v="0"/>
    <n v="0"/>
    <x v="1"/>
  </r>
  <r>
    <m/>
    <s v="069"/>
    <s v="2012"/>
    <s v="2013"/>
    <x v="1"/>
    <s v="0119"/>
    <s v="000"/>
    <n v="81225.100000000006"/>
    <n v="0"/>
    <n v="0"/>
    <n v="0"/>
    <n v="0"/>
    <n v="0"/>
    <n v="0"/>
    <n v="81225.100000000006"/>
    <n v="0"/>
    <n v="0"/>
    <n v="0"/>
    <n v="81225.100000000006"/>
    <n v="81225.100000000006"/>
    <x v="1"/>
  </r>
  <r>
    <m/>
    <s v="069"/>
    <s v="2012"/>
    <s v="2013"/>
    <x v="1"/>
    <s v="0142"/>
    <s v="000"/>
    <n v="0"/>
    <n v="0"/>
    <n v="0"/>
    <n v="0"/>
    <n v="0"/>
    <n v="0"/>
    <n v="0"/>
    <n v="0"/>
    <n v="0"/>
    <n v="0"/>
    <n v="0"/>
    <n v="0"/>
    <n v="0"/>
    <x v="1"/>
  </r>
  <r>
    <m/>
    <s v="069"/>
    <s v="2012"/>
    <s v="2013"/>
    <x v="1"/>
    <s v="0143"/>
    <s v="000"/>
    <n v="1509859.33"/>
    <n v="45657.75"/>
    <n v="0"/>
    <n v="0"/>
    <n v="0"/>
    <n v="0"/>
    <n v="0"/>
    <n v="1555517.08"/>
    <n v="0"/>
    <n v="0"/>
    <n v="45657.75"/>
    <n v="1555517.08"/>
    <n v="1555517.08"/>
    <x v="1"/>
  </r>
  <r>
    <m/>
    <s v="069"/>
    <s v="2012"/>
    <s v="2013"/>
    <x v="1"/>
    <s v="0159"/>
    <s v="000"/>
    <n v="112891.35"/>
    <n v="5011.8"/>
    <n v="0"/>
    <n v="0"/>
    <n v="0"/>
    <n v="0"/>
    <n v="0"/>
    <n v="117903.15"/>
    <n v="0"/>
    <n v="0"/>
    <n v="5011.8"/>
    <n v="117903.15"/>
    <n v="117903.15"/>
    <x v="1"/>
  </r>
  <r>
    <m/>
    <s v="069"/>
    <s v="2012"/>
    <s v="2017"/>
    <x v="1"/>
    <s v="0142"/>
    <s v="000"/>
    <n v="116857.59"/>
    <n v="0"/>
    <n v="0"/>
    <n v="0"/>
    <n v="0"/>
    <n v="0"/>
    <n v="0"/>
    <n v="116857.59"/>
    <n v="-8610.85"/>
    <n v="9110.85"/>
    <n v="0"/>
    <n v="107746.74"/>
    <n v="116857.59"/>
    <x v="1"/>
  </r>
  <r>
    <m/>
    <s v="069"/>
    <s v="2013"/>
    <s v="2013"/>
    <x v="1"/>
    <s v="0102"/>
    <s v="000"/>
    <n v="2484253.66"/>
    <n v="53316.91"/>
    <n v="0"/>
    <n v="0"/>
    <n v="0"/>
    <n v="-7375.11"/>
    <n v="-7375.11"/>
    <n v="2530195.46"/>
    <n v="8.41"/>
    <n v="0"/>
    <n v="53316.91"/>
    <n v="2530195.46"/>
    <n v="2530195.46"/>
    <x v="1"/>
  </r>
  <r>
    <m/>
    <s v="069"/>
    <s v="2013"/>
    <s v="2013"/>
    <x v="1"/>
    <s v="0118"/>
    <s v="000"/>
    <n v="591716.56999999995"/>
    <n v="0"/>
    <n v="0"/>
    <n v="0"/>
    <n v="0"/>
    <n v="0"/>
    <n v="0"/>
    <n v="591716.56999999995"/>
    <n v="0"/>
    <n v="0"/>
    <n v="0"/>
    <n v="591716.56999999995"/>
    <n v="591716.56999999995"/>
    <x v="1"/>
  </r>
  <r>
    <m/>
    <s v="069"/>
    <s v="2013"/>
    <s v="2013"/>
    <x v="1"/>
    <s v="0155"/>
    <s v="000"/>
    <n v="345943.55"/>
    <n v="0"/>
    <n v="0"/>
    <n v="0"/>
    <n v="0"/>
    <n v="0"/>
    <n v="0"/>
    <n v="345943.55"/>
    <n v="-2250"/>
    <n v="0"/>
    <n v="0"/>
    <n v="345943.55"/>
    <n v="345943.55"/>
    <x v="1"/>
  </r>
  <r>
    <m/>
    <s v="069"/>
    <s v="2013"/>
    <s v="2014"/>
    <x v="1"/>
    <s v="0102"/>
    <s v="000"/>
    <n v="291844.53000000003"/>
    <n v="3835.68"/>
    <n v="0"/>
    <n v="0"/>
    <n v="0"/>
    <n v="0"/>
    <n v="0"/>
    <n v="295680.21000000002"/>
    <n v="0"/>
    <n v="0"/>
    <n v="3835.68"/>
    <n v="295680.21000000002"/>
    <n v="295680.21000000002"/>
    <x v="1"/>
  </r>
  <r>
    <m/>
    <s v="069"/>
    <s v="2013"/>
    <s v="2014"/>
    <x v="1"/>
    <s v="0116"/>
    <s v="000"/>
    <n v="0"/>
    <n v="0"/>
    <n v="0"/>
    <n v="0"/>
    <n v="0"/>
    <n v="0"/>
    <n v="0"/>
    <n v="0"/>
    <n v="0"/>
    <n v="0"/>
    <n v="0"/>
    <n v="0"/>
    <n v="0"/>
    <x v="1"/>
  </r>
  <r>
    <m/>
    <s v="069"/>
    <s v="2013"/>
    <s v="2014"/>
    <x v="1"/>
    <s v="0119"/>
    <s v="000"/>
    <n v="168958.27"/>
    <n v="0"/>
    <n v="0"/>
    <n v="0"/>
    <n v="0"/>
    <n v="0"/>
    <n v="0"/>
    <n v="168958.27"/>
    <n v="0"/>
    <n v="0"/>
    <n v="0"/>
    <n v="168958.27"/>
    <n v="168958.27"/>
    <x v="1"/>
  </r>
  <r>
    <m/>
    <s v="069"/>
    <s v="2013"/>
    <s v="2014"/>
    <x v="1"/>
    <s v="0142"/>
    <s v="000"/>
    <n v="0"/>
    <n v="236893.19"/>
    <n v="0"/>
    <n v="0"/>
    <n v="0"/>
    <n v="0"/>
    <n v="0"/>
    <n v="236893.19"/>
    <n v="0"/>
    <n v="0"/>
    <n v="236893.19"/>
    <n v="236893.19"/>
    <n v="236893.19"/>
    <x v="1"/>
  </r>
  <r>
    <m/>
    <s v="069"/>
    <s v="2013"/>
    <s v="2014"/>
    <x v="1"/>
    <s v="0143"/>
    <s v="000"/>
    <n v="827207.88"/>
    <n v="8392.91"/>
    <n v="0"/>
    <n v="0"/>
    <n v="0"/>
    <n v="0"/>
    <n v="0"/>
    <n v="835600.79"/>
    <n v="0"/>
    <n v="0"/>
    <n v="8392.91"/>
    <n v="835600.79"/>
    <n v="835600.79"/>
    <x v="1"/>
  </r>
  <r>
    <m/>
    <s v="069"/>
    <s v="2013"/>
    <s v="2014"/>
    <x v="1"/>
    <s v="0159"/>
    <s v="000"/>
    <n v="37387.870000000003"/>
    <n v="9771.2800000000007"/>
    <n v="0"/>
    <n v="0"/>
    <n v="0"/>
    <n v="0"/>
    <n v="0"/>
    <n v="47159.15"/>
    <n v="0"/>
    <n v="0"/>
    <n v="9771.2800000000007"/>
    <n v="47159.15"/>
    <n v="47159.15"/>
    <x v="1"/>
  </r>
  <r>
    <m/>
    <s v="069"/>
    <s v="2013"/>
    <s v="2018"/>
    <x v="1"/>
    <s v="0142"/>
    <s v="000"/>
    <n v="0"/>
    <n v="0"/>
    <n v="0"/>
    <n v="0"/>
    <n v="0"/>
    <n v="0"/>
    <n v="0"/>
    <n v="0"/>
    <n v="0"/>
    <n v="0"/>
    <n v="0"/>
    <n v="0"/>
    <n v="0"/>
    <x v="0"/>
  </r>
  <r>
    <m/>
    <s v="069"/>
    <s v="2014"/>
    <s v="2014"/>
    <x v="1"/>
    <s v="0102"/>
    <s v="000"/>
    <n v="3309716.71"/>
    <n v="74459.72"/>
    <n v="0"/>
    <n v="0"/>
    <n v="0"/>
    <n v="-120"/>
    <n v="-120"/>
    <n v="3384056.43"/>
    <n v="-556599.4"/>
    <n v="0"/>
    <n v="74459.72"/>
    <n v="3384056.43"/>
    <n v="3384056.43"/>
    <x v="1"/>
  </r>
  <r>
    <m/>
    <s v="069"/>
    <s v="2014"/>
    <s v="2014"/>
    <x v="1"/>
    <s v="0118"/>
    <s v="000"/>
    <n v="1255472.43"/>
    <n v="9.9"/>
    <n v="0"/>
    <n v="0"/>
    <n v="0"/>
    <n v="0"/>
    <n v="0"/>
    <n v="1255482.33"/>
    <n v="0"/>
    <n v="0"/>
    <n v="9.9"/>
    <n v="1255482.33"/>
    <n v="1255482.33"/>
    <x v="1"/>
  </r>
  <r>
    <m/>
    <s v="069"/>
    <s v="2014"/>
    <s v="2014"/>
    <x v="1"/>
    <s v="0155"/>
    <s v="000"/>
    <n v="735610.25"/>
    <n v="0"/>
    <n v="0"/>
    <n v="0"/>
    <n v="0"/>
    <n v="0"/>
    <n v="0"/>
    <n v="735610.25"/>
    <n v="0"/>
    <n v="0"/>
    <n v="0"/>
    <n v="735610.25"/>
    <n v="735610.25"/>
    <x v="1"/>
  </r>
  <r>
    <m/>
    <s v="069"/>
    <s v="2014"/>
    <s v="2015"/>
    <x v="1"/>
    <s v="0102"/>
    <s v="000"/>
    <n v="42651.58"/>
    <n v="0"/>
    <n v="0"/>
    <n v="0"/>
    <n v="0"/>
    <n v="0"/>
    <n v="0"/>
    <n v="42651.58"/>
    <n v="-262023.98"/>
    <n v="0"/>
    <n v="0"/>
    <n v="42651.58"/>
    <n v="42651.58"/>
    <x v="1"/>
  </r>
  <r>
    <m/>
    <s v="069"/>
    <s v="2014"/>
    <s v="2015"/>
    <x v="1"/>
    <s v="0116"/>
    <s v="000"/>
    <n v="0"/>
    <n v="32300.959999999999"/>
    <n v="0"/>
    <n v="0"/>
    <n v="0"/>
    <n v="0"/>
    <n v="0"/>
    <n v="32300.959999999999"/>
    <n v="0"/>
    <n v="0"/>
    <n v="32300.959999999999"/>
    <n v="32300.959999999999"/>
    <n v="32300.959999999999"/>
    <x v="1"/>
  </r>
  <r>
    <m/>
    <s v="069"/>
    <s v="2014"/>
    <s v="2015"/>
    <x v="1"/>
    <s v="0119"/>
    <s v="000"/>
    <n v="95165.32"/>
    <n v="26016.32"/>
    <n v="0"/>
    <n v="0"/>
    <n v="0"/>
    <n v="0"/>
    <n v="0"/>
    <n v="121181.64"/>
    <n v="0"/>
    <n v="0"/>
    <n v="26016.32"/>
    <n v="121181.64"/>
    <n v="121181.64"/>
    <x v="1"/>
  </r>
  <r>
    <m/>
    <s v="069"/>
    <s v="2014"/>
    <s v="2015"/>
    <x v="1"/>
    <s v="0142"/>
    <s v="000"/>
    <n v="0"/>
    <n v="0"/>
    <n v="0"/>
    <n v="0"/>
    <n v="0"/>
    <n v="0"/>
    <n v="0"/>
    <n v="0"/>
    <n v="-135300.94"/>
    <n v="0"/>
    <n v="0"/>
    <n v="0"/>
    <n v="0"/>
    <x v="1"/>
  </r>
  <r>
    <m/>
    <s v="069"/>
    <s v="2014"/>
    <s v="2015"/>
    <x v="1"/>
    <s v="0159"/>
    <s v="000"/>
    <n v="5646.26"/>
    <n v="500"/>
    <n v="0"/>
    <n v="0"/>
    <n v="0"/>
    <n v="0"/>
    <n v="0"/>
    <n v="6146.26"/>
    <n v="0"/>
    <n v="0"/>
    <n v="500"/>
    <n v="6146.26"/>
    <n v="6146.26"/>
    <x v="1"/>
  </r>
  <r>
    <m/>
    <s v="069"/>
    <s v="2014"/>
    <s v="2016"/>
    <x v="1"/>
    <s v="0143"/>
    <s v="000"/>
    <n v="366730.85"/>
    <n v="33461.300000000003"/>
    <n v="0"/>
    <n v="0"/>
    <n v="0"/>
    <n v="0"/>
    <n v="0"/>
    <n v="400192.15"/>
    <n v="-291963.27"/>
    <n v="1704.79"/>
    <n v="33461.300000000003"/>
    <n v="398487.36"/>
    <n v="400192.15"/>
    <x v="1"/>
  </r>
  <r>
    <m/>
    <s v="069"/>
    <s v="2015"/>
    <s v="2015"/>
    <x v="1"/>
    <s v="0102"/>
    <s v="000"/>
    <n v="1753248.91"/>
    <n v="121674.18"/>
    <n v="0"/>
    <n v="0"/>
    <n v="0"/>
    <n v="-26277.040000000001"/>
    <n v="-26277.040000000001"/>
    <n v="1848646.05"/>
    <n v="-440315.19"/>
    <n v="17463.939999999999"/>
    <n v="121674.18"/>
    <n v="1831182.11"/>
    <n v="1848646.05"/>
    <x v="1"/>
  </r>
  <r>
    <m/>
    <s v="069"/>
    <s v="2015"/>
    <s v="2015"/>
    <x v="1"/>
    <s v="0118"/>
    <s v="000"/>
    <n v="1079630.45"/>
    <n v="0"/>
    <n v="0"/>
    <n v="0"/>
    <n v="0"/>
    <n v="0"/>
    <n v="0"/>
    <n v="1079630.45"/>
    <n v="-26312.34"/>
    <n v="0"/>
    <n v="0"/>
    <n v="1079630.45"/>
    <n v="1079630.45"/>
    <x v="1"/>
  </r>
  <r>
    <m/>
    <s v="069"/>
    <s v="2015"/>
    <s v="2015"/>
    <x v="1"/>
    <s v="0155"/>
    <s v="000"/>
    <n v="566295.1"/>
    <n v="2250"/>
    <n v="0"/>
    <n v="0"/>
    <n v="0"/>
    <n v="0"/>
    <n v="0"/>
    <n v="568545.1"/>
    <n v="0"/>
    <n v="0"/>
    <n v="2250"/>
    <n v="568545.1"/>
    <n v="568545.1"/>
    <x v="1"/>
  </r>
  <r>
    <m/>
    <s v="069"/>
    <s v="2015"/>
    <s v="2016"/>
    <x v="1"/>
    <s v="0102"/>
    <s v="000"/>
    <n v="165273.07"/>
    <n v="0"/>
    <n v="0"/>
    <n v="0"/>
    <n v="0"/>
    <n v="0"/>
    <n v="0"/>
    <n v="165273.07"/>
    <n v="-790520.37"/>
    <n v="52043.87"/>
    <n v="0"/>
    <n v="113229.2"/>
    <n v="165273.07"/>
    <x v="1"/>
  </r>
  <r>
    <m/>
    <s v="069"/>
    <s v="2015"/>
    <s v="2016"/>
    <x v="1"/>
    <s v="0116"/>
    <s v="000"/>
    <n v="0"/>
    <n v="0"/>
    <n v="0"/>
    <n v="0"/>
    <n v="0"/>
    <n v="0"/>
    <n v="0"/>
    <n v="0"/>
    <n v="0"/>
    <n v="0"/>
    <n v="0"/>
    <n v="0"/>
    <n v="0"/>
    <x v="1"/>
  </r>
  <r>
    <m/>
    <s v="069"/>
    <s v="2015"/>
    <s v="2016"/>
    <x v="1"/>
    <s v="0119"/>
    <s v="000"/>
    <n v="61315.23"/>
    <n v="15895.04"/>
    <n v="0"/>
    <n v="0"/>
    <n v="0"/>
    <n v="0"/>
    <n v="0"/>
    <n v="77210.27"/>
    <n v="-492142.79"/>
    <n v="0"/>
    <n v="15895.04"/>
    <n v="77210.27"/>
    <n v="77210.27"/>
    <x v="1"/>
  </r>
  <r>
    <m/>
    <s v="069"/>
    <s v="2015"/>
    <s v="2016"/>
    <x v="1"/>
    <s v="0142"/>
    <s v="000"/>
    <n v="0"/>
    <n v="0"/>
    <n v="0"/>
    <n v="0"/>
    <n v="0"/>
    <n v="0"/>
    <n v="0"/>
    <n v="0"/>
    <n v="-90723.65"/>
    <n v="0"/>
    <n v="0"/>
    <n v="0"/>
    <n v="0"/>
    <x v="1"/>
  </r>
  <r>
    <m/>
    <s v="069"/>
    <s v="2015"/>
    <s v="2016"/>
    <x v="1"/>
    <s v="0159"/>
    <s v="000"/>
    <n v="14446.25"/>
    <n v="0"/>
    <n v="0"/>
    <n v="0"/>
    <n v="0"/>
    <n v="0"/>
    <n v="0"/>
    <n v="14446.25"/>
    <n v="-1103191.1200000001"/>
    <n v="0"/>
    <n v="0"/>
    <n v="14446.25"/>
    <n v="14446.25"/>
    <x v="1"/>
  </r>
  <r>
    <m/>
    <s v="069"/>
    <s v="2015"/>
    <s v="2017"/>
    <x v="1"/>
    <s v="0143"/>
    <s v="000"/>
    <n v="11117636.720000001"/>
    <n v="-2557824.84"/>
    <n v="0"/>
    <n v="0"/>
    <n v="0"/>
    <n v="0"/>
    <n v="0"/>
    <n v="8559811.8800000008"/>
    <n v="-1542200.8"/>
    <n v="906206.7"/>
    <n v="0"/>
    <n v="7653605.1799999997"/>
    <n v="8559811.8800000008"/>
    <x v="1"/>
  </r>
  <r>
    <m/>
    <s v="069"/>
    <s v="2016"/>
    <s v="2016"/>
    <x v="1"/>
    <s v="0102"/>
    <s v="000"/>
    <n v="3422720.08"/>
    <n v="227005.13"/>
    <n v="0"/>
    <n v="0"/>
    <n v="0"/>
    <n v="129534.46"/>
    <n v="129534.46"/>
    <n v="3779259.67"/>
    <n v="-9046818.5299999993"/>
    <n v="361730.09"/>
    <n v="227005.13"/>
    <n v="3417529.58"/>
    <n v="3779259.67"/>
    <x v="1"/>
  </r>
  <r>
    <m/>
    <s v="069"/>
    <s v="2016"/>
    <s v="2016"/>
    <x v="1"/>
    <s v="0118"/>
    <s v="000"/>
    <n v="178662.79"/>
    <n v="15474.8"/>
    <n v="0"/>
    <n v="0"/>
    <n v="0"/>
    <n v="0"/>
    <n v="0"/>
    <n v="194137.59"/>
    <n v="-1270886.54"/>
    <n v="7879.54"/>
    <n v="15474.8"/>
    <n v="186258.05"/>
    <n v="194137.59"/>
    <x v="1"/>
  </r>
  <r>
    <m/>
    <s v="069"/>
    <s v="2016"/>
    <s v="2016"/>
    <x v="1"/>
    <s v="0155"/>
    <s v="000"/>
    <n v="489457.91"/>
    <n v="135.93"/>
    <n v="0"/>
    <n v="0"/>
    <n v="0"/>
    <n v="0"/>
    <n v="0"/>
    <n v="489593.84"/>
    <n v="-40460.449999999997"/>
    <n v="0"/>
    <n v="135.93"/>
    <n v="489593.84"/>
    <n v="489593.84"/>
    <x v="1"/>
  </r>
  <r>
    <m/>
    <s v="069"/>
    <s v="2016"/>
    <s v="2017"/>
    <x v="1"/>
    <s v="0116"/>
    <s v="000"/>
    <n v="0"/>
    <n v="0"/>
    <n v="0"/>
    <n v="0"/>
    <n v="0"/>
    <n v="0"/>
    <n v="0"/>
    <n v="0"/>
    <n v="0"/>
    <n v="0"/>
    <n v="0"/>
    <n v="0"/>
    <n v="0"/>
    <x v="1"/>
  </r>
  <r>
    <m/>
    <s v="069"/>
    <s v="2016"/>
    <s v="2017"/>
    <x v="1"/>
    <s v="0119"/>
    <s v="000"/>
    <n v="1892036.74"/>
    <n v="392056.54"/>
    <n v="0"/>
    <n v="0"/>
    <n v="0"/>
    <n v="0"/>
    <n v="0"/>
    <n v="2284093.2799999998"/>
    <n v="-1067159.04"/>
    <n v="1443512.8"/>
    <n v="19056.54"/>
    <n v="840580.48"/>
    <n v="2284093.2799999998"/>
    <x v="1"/>
  </r>
  <r>
    <m/>
    <s v="069"/>
    <s v="2016"/>
    <s v="2017"/>
    <x v="1"/>
    <s v="0159"/>
    <s v="000"/>
    <n v="7733654.8600000003"/>
    <n v="0"/>
    <n v="0"/>
    <n v="0"/>
    <n v="0"/>
    <n v="0"/>
    <n v="0"/>
    <n v="7733654.8600000003"/>
    <n v="-2159823.0699999998"/>
    <n v="3235886.43"/>
    <n v="0"/>
    <n v="4497768.43"/>
    <n v="7733654.8600000003"/>
    <x v="1"/>
  </r>
  <r>
    <m/>
    <s v="069"/>
    <s v="2016"/>
    <s v="2018"/>
    <x v="1"/>
    <s v="0143"/>
    <s v="000"/>
    <n v="0"/>
    <n v="0"/>
    <n v="0"/>
    <n v="0"/>
    <n v="0"/>
    <n v="0"/>
    <n v="0"/>
    <n v="0"/>
    <n v="0"/>
    <n v="0"/>
    <n v="0"/>
    <n v="0"/>
    <n v="0"/>
    <x v="0"/>
  </r>
  <r>
    <m/>
    <s v="069"/>
    <s v="2016"/>
    <s v="2019"/>
    <x v="1"/>
    <s v="0143"/>
    <s v="000"/>
    <n v="500000000"/>
    <n v="-484500000"/>
    <n v="0"/>
    <n v="0"/>
    <n v="0"/>
    <n v="0"/>
    <n v="0"/>
    <n v="15500000"/>
    <n v="0"/>
    <n v="0"/>
    <n v="0"/>
    <n v="15500000"/>
    <n v="15500000"/>
    <x v="0"/>
  </r>
  <r>
    <m/>
    <s v="069"/>
    <s v="2017"/>
    <s v="2017"/>
    <x v="1"/>
    <s v="0102"/>
    <s v="000"/>
    <n v="0"/>
    <n v="0"/>
    <n v="114000000"/>
    <n v="0"/>
    <n v="0"/>
    <n v="9800000"/>
    <n v="9800000"/>
    <n v="123800000"/>
    <n v="-70254878.799999997"/>
    <n v="77440513.650000006"/>
    <n v="0"/>
    <n v="46359486.350000001"/>
    <n v="123800000"/>
    <x v="1"/>
  </r>
  <r>
    <m/>
    <s v="069"/>
    <s v="2017"/>
    <s v="2017"/>
    <x v="1"/>
    <s v="0118"/>
    <s v="000"/>
    <n v="0"/>
    <n v="0"/>
    <n v="9751000"/>
    <n v="0"/>
    <n v="0"/>
    <n v="0"/>
    <n v="0"/>
    <n v="9751000"/>
    <n v="-5331958.16"/>
    <n v="5963705.96"/>
    <n v="0"/>
    <n v="3787294.04"/>
    <n v="9751000"/>
    <x v="1"/>
  </r>
  <r>
    <m/>
    <s v="069"/>
    <s v="2017"/>
    <s v="2017"/>
    <x v="1"/>
    <s v="0155"/>
    <s v="000"/>
    <n v="0"/>
    <n v="0"/>
    <n v="941000"/>
    <n v="0"/>
    <n v="0"/>
    <n v="0"/>
    <n v="0"/>
    <n v="941000"/>
    <n v="-145325.64000000001"/>
    <n v="145325.64000000001"/>
    <n v="0"/>
    <n v="795674.36"/>
    <n v="941000"/>
    <x v="1"/>
  </r>
  <r>
    <m/>
    <s v="069"/>
    <s v="2017"/>
    <s v="2017"/>
    <x v="1"/>
    <s v="0170"/>
    <s v="000"/>
    <n v="0"/>
    <n v="0"/>
    <n v="289873"/>
    <n v="0"/>
    <n v="0"/>
    <n v="0"/>
    <n v="0"/>
    <n v="289873"/>
    <n v="0"/>
    <n v="0"/>
    <n v="0"/>
    <n v="289873"/>
    <n v="289873"/>
    <x v="1"/>
  </r>
  <r>
    <m/>
    <s v="069"/>
    <s v="2017"/>
    <s v="2018"/>
    <x v="1"/>
    <s v="0116"/>
    <s v="000"/>
    <n v="0"/>
    <n v="0"/>
    <n v="4000000"/>
    <n v="0"/>
    <n v="0"/>
    <n v="0"/>
    <n v="0"/>
    <n v="4000000"/>
    <n v="-2217000"/>
    <n v="2217000"/>
    <n v="0"/>
    <n v="1783000"/>
    <n v="4000000"/>
    <x v="0"/>
  </r>
  <r>
    <m/>
    <s v="069"/>
    <s v="2017"/>
    <s v="2018"/>
    <x v="1"/>
    <s v="0119"/>
    <s v="000"/>
    <n v="0"/>
    <n v="0"/>
    <n v="3513140"/>
    <n v="0"/>
    <n v="0"/>
    <n v="0"/>
    <n v="0"/>
    <n v="3513140"/>
    <n v="-1294907.3400000001"/>
    <n v="1295258.3999999999"/>
    <n v="0"/>
    <n v="2217881.6000000001"/>
    <n v="3513140"/>
    <x v="0"/>
  </r>
  <r>
    <m/>
    <s v="069"/>
    <s v="2017"/>
    <s v="2018"/>
    <x v="1"/>
    <s v="0159"/>
    <s v="000"/>
    <n v="0"/>
    <n v="0"/>
    <n v="15000000"/>
    <n v="0"/>
    <n v="0"/>
    <n v="0"/>
    <n v="0"/>
    <n v="15000000"/>
    <n v="0"/>
    <n v="0"/>
    <n v="0"/>
    <n v="15000000"/>
    <n v="15000000"/>
    <x v="0"/>
  </r>
  <r>
    <m/>
    <s v="069"/>
    <s v="2017"/>
    <s v="2020"/>
    <x v="1"/>
    <s v="0143"/>
    <s v="000"/>
    <n v="0"/>
    <n v="0"/>
    <n v="500000000"/>
    <n v="0"/>
    <n v="0"/>
    <n v="0"/>
    <n v="0"/>
    <n v="500000000"/>
    <n v="0"/>
    <n v="0"/>
    <n v="0"/>
    <n v="500000000"/>
    <n v="500000000"/>
    <x v="0"/>
  </r>
  <r>
    <m/>
    <s v="069"/>
    <m/>
    <m/>
    <x v="0"/>
    <s v="1730"/>
    <s v="000"/>
    <n v="5580575.3200000003"/>
    <n v="3208373.5"/>
    <n v="0"/>
    <n v="0"/>
    <n v="0"/>
    <n v="13665358.08"/>
    <n v="13665358.08"/>
    <n v="22454306.899999999"/>
    <n v="-8566945.4000000004"/>
    <n v="9037212.8499999996"/>
    <n v="534462.87"/>
    <n v="13417094.050000001"/>
    <n v="22454306.899999999"/>
    <x v="0"/>
  </r>
  <r>
    <m/>
    <s v="069"/>
    <s v="2010"/>
    <s v="2012"/>
    <x v="1"/>
    <s v="1730"/>
    <s v="000"/>
    <n v="17114.75"/>
    <n v="0"/>
    <n v="0"/>
    <n v="0"/>
    <n v="0"/>
    <n v="0"/>
    <n v="0"/>
    <n v="17114.75"/>
    <n v="0"/>
    <n v="0"/>
    <n v="0"/>
    <n v="17114.75"/>
    <n v="17114.75"/>
    <x v="1"/>
  </r>
  <r>
    <m/>
    <s v="069"/>
    <s v="2011"/>
    <s v="2013"/>
    <x v="1"/>
    <s v="1730"/>
    <s v="000"/>
    <n v="12732.44"/>
    <n v="1172.01"/>
    <n v="0"/>
    <n v="0"/>
    <n v="0"/>
    <n v="0"/>
    <n v="0"/>
    <n v="13904.45"/>
    <n v="0"/>
    <n v="0"/>
    <n v="1172.01"/>
    <n v="13904.45"/>
    <n v="13904.45"/>
    <x v="1"/>
  </r>
  <r>
    <m/>
    <s v="069"/>
    <s v="2012"/>
    <s v="2012"/>
    <x v="1"/>
    <s v="1730"/>
    <s v="000"/>
    <n v="730998.21"/>
    <n v="52671.99"/>
    <n v="0"/>
    <n v="0"/>
    <n v="0"/>
    <n v="0"/>
    <n v="0"/>
    <n v="783670.2"/>
    <n v="179111.38"/>
    <n v="14671.02"/>
    <n v="52671.99"/>
    <n v="768999.18"/>
    <n v="783670.2"/>
    <x v="1"/>
  </r>
  <r>
    <m/>
    <s v="069"/>
    <s v="2012"/>
    <s v="2014"/>
    <x v="1"/>
    <s v="1730"/>
    <s v="000"/>
    <n v="55578.98"/>
    <n v="0"/>
    <n v="0"/>
    <n v="0"/>
    <n v="0"/>
    <n v="0"/>
    <n v="0"/>
    <n v="55578.98"/>
    <n v="0"/>
    <n v="0"/>
    <n v="0"/>
    <n v="55578.98"/>
    <n v="55578.98"/>
    <x v="1"/>
  </r>
  <r>
    <m/>
    <s v="069"/>
    <s v="2013"/>
    <s v="2013"/>
    <x v="1"/>
    <s v="1730"/>
    <s v="000"/>
    <n v="465070.41"/>
    <n v="7558.55"/>
    <n v="0"/>
    <n v="0"/>
    <n v="0"/>
    <n v="0"/>
    <n v="0"/>
    <n v="472628.96"/>
    <n v="-1246.68"/>
    <n v="8805.23"/>
    <n v="7558.55"/>
    <n v="463823.73"/>
    <n v="472628.96"/>
    <x v="1"/>
  </r>
  <r>
    <m/>
    <s v="069"/>
    <s v="2013"/>
    <s v="2015"/>
    <x v="1"/>
    <s v="1730"/>
    <s v="000"/>
    <n v="736.26"/>
    <n v="2910.39"/>
    <n v="0"/>
    <n v="0"/>
    <n v="0"/>
    <n v="0"/>
    <n v="0"/>
    <n v="3646.65"/>
    <n v="-39956.76"/>
    <n v="0"/>
    <n v="2910.39"/>
    <n v="3646.65"/>
    <n v="3646.65"/>
    <x v="1"/>
  </r>
  <r>
    <m/>
    <s v="069"/>
    <s v="2014"/>
    <s v="2014"/>
    <x v="1"/>
    <s v="1730"/>
    <s v="000"/>
    <n v="120372.77"/>
    <n v="12242.63"/>
    <n v="0"/>
    <n v="0"/>
    <n v="0"/>
    <n v="-11622.46"/>
    <n v="-11622.46"/>
    <n v="120992.94"/>
    <n v="11897.63"/>
    <n v="220"/>
    <n v="12242.63"/>
    <n v="120772.94"/>
    <n v="120992.94"/>
    <x v="1"/>
  </r>
  <r>
    <m/>
    <s v="069"/>
    <s v="2014"/>
    <s v="2016"/>
    <x v="1"/>
    <s v="1730"/>
    <s v="000"/>
    <n v="1712.15"/>
    <n v="0"/>
    <n v="0"/>
    <n v="0"/>
    <n v="0"/>
    <n v="0"/>
    <n v="0"/>
    <n v="1712.15"/>
    <n v="-41209.74"/>
    <n v="0"/>
    <n v="0"/>
    <n v="1712.15"/>
    <n v="1712.15"/>
    <x v="1"/>
  </r>
  <r>
    <m/>
    <s v="069"/>
    <s v="2015"/>
    <s v="2015"/>
    <x v="1"/>
    <s v="1730"/>
    <s v="000"/>
    <n v="73124.5"/>
    <n v="2437.6"/>
    <n v="0"/>
    <n v="0"/>
    <n v="0"/>
    <n v="-1950.53"/>
    <n v="-1950.53"/>
    <n v="73611.570000000007"/>
    <n v="-15892.09"/>
    <n v="0"/>
    <n v="2437.6"/>
    <n v="73611.570000000007"/>
    <n v="73611.570000000007"/>
    <x v="1"/>
  </r>
  <r>
    <m/>
    <s v="069"/>
    <s v="2015"/>
    <s v="2017"/>
    <x v="1"/>
    <s v="1730"/>
    <s v="000"/>
    <n v="318416.62"/>
    <n v="200000"/>
    <n v="0"/>
    <n v="0"/>
    <n v="0"/>
    <n v="0"/>
    <n v="0"/>
    <n v="518416.62"/>
    <n v="-2326302.0699999998"/>
    <n v="242492.63"/>
    <n v="0"/>
    <n v="275923.99"/>
    <n v="518416.62"/>
    <x v="1"/>
  </r>
  <r>
    <m/>
    <s v="069"/>
    <s v="2016"/>
    <s v="2016"/>
    <x v="1"/>
    <s v="1730"/>
    <s v="000"/>
    <n v="78097.179999999993"/>
    <n v="13738.3"/>
    <n v="0"/>
    <n v="0"/>
    <n v="0"/>
    <n v="-1263.17"/>
    <n v="-1263.17"/>
    <n v="90572.31"/>
    <n v="-160879.63"/>
    <n v="18875.169999999998"/>
    <n v="13738.3"/>
    <n v="71697.14"/>
    <n v="90572.31"/>
    <x v="1"/>
  </r>
  <r>
    <m/>
    <s v="069"/>
    <s v="2016"/>
    <s v="2018"/>
    <x v="1"/>
    <s v="1730"/>
    <s v="000"/>
    <n v="1356115.31"/>
    <n v="25000"/>
    <n v="0"/>
    <n v="0"/>
    <n v="0"/>
    <n v="0"/>
    <n v="0"/>
    <n v="1381115.31"/>
    <n v="-290557.53000000003"/>
    <n v="398040.57"/>
    <n v="0"/>
    <n v="983074.74"/>
    <n v="1381115.31"/>
    <x v="0"/>
  </r>
  <r>
    <m/>
    <s v="069"/>
    <s v="2017"/>
    <s v="2017"/>
    <x v="1"/>
    <s v="1730"/>
    <s v="000"/>
    <n v="0"/>
    <n v="0"/>
    <n v="3615978"/>
    <n v="0"/>
    <n v="0"/>
    <n v="6000000"/>
    <n v="6000000"/>
    <n v="9615978"/>
    <n v="-4168781.44"/>
    <n v="4204173.04"/>
    <n v="0"/>
    <n v="5411804.96"/>
    <n v="9615978"/>
    <x v="1"/>
  </r>
  <r>
    <m/>
    <s v="069"/>
    <s v="2017"/>
    <s v="2019"/>
    <x v="1"/>
    <s v="1730"/>
    <s v="000"/>
    <n v="0"/>
    <n v="0"/>
    <n v="6214159"/>
    <n v="0"/>
    <n v="0"/>
    <n v="0"/>
    <n v="0"/>
    <n v="6214159"/>
    <n v="0"/>
    <n v="0"/>
    <n v="0"/>
    <n v="6214159"/>
    <n v="6214159"/>
    <x v="0"/>
  </r>
  <r>
    <s v="069"/>
    <s v="069"/>
    <m/>
    <m/>
    <x v="0"/>
    <s v="8083"/>
    <s v="030"/>
    <n v="88586912.459999993"/>
    <n v="0"/>
    <n v="0"/>
    <n v="0"/>
    <n v="95600000"/>
    <n v="15000000"/>
    <n v="110600000"/>
    <n v="199186912.46000001"/>
    <n v="-77886776.060000002"/>
    <n v="76304705.829999998"/>
    <n v="0"/>
    <n v="122882206.63"/>
    <n v="199186912.46000001"/>
    <x v="0"/>
  </r>
  <r>
    <m/>
    <s v="069"/>
    <m/>
    <m/>
    <x v="0"/>
    <s v="0104"/>
    <s v="000"/>
    <n v="194837.45"/>
    <n v="47258"/>
    <n v="0"/>
    <n v="0"/>
    <n v="0"/>
    <n v="0"/>
    <n v="0"/>
    <n v="242095.45"/>
    <n v="-40444.980000000003"/>
    <n v="45023.72"/>
    <n v="0"/>
    <n v="197071.73"/>
    <n v="242095.45"/>
    <x v="0"/>
  </r>
  <r>
    <m/>
    <s v="069"/>
    <m/>
    <m/>
    <x v="0"/>
    <s v="1401"/>
    <s v="000"/>
    <n v="560663.85"/>
    <n v="125000"/>
    <n v="0"/>
    <n v="0"/>
    <n v="0"/>
    <n v="1025000"/>
    <n v="1025000"/>
    <n v="1710663.85"/>
    <n v="-141989.76999999999"/>
    <n v="225935.35999999999"/>
    <n v="60271.08"/>
    <n v="1484728.49"/>
    <n v="1710663.85"/>
    <x v="0"/>
  </r>
  <r>
    <m/>
    <s v="069"/>
    <m/>
    <m/>
    <x v="0"/>
    <s v="5172"/>
    <s v="000"/>
    <n v="242217.61"/>
    <n v="0"/>
    <n v="0"/>
    <n v="0"/>
    <n v="0"/>
    <n v="600000"/>
    <n v="600000"/>
    <n v="842217.61"/>
    <n v="-238.5"/>
    <n v="0"/>
    <n v="0"/>
    <n v="842217.61"/>
    <n v="842217.61"/>
    <x v="0"/>
  </r>
  <r>
    <m/>
    <s v="069"/>
    <m/>
    <m/>
    <x v="0"/>
    <s v="5282"/>
    <s v="000"/>
    <n v="0"/>
    <n v="2500000"/>
    <n v="26364058"/>
    <n v="0"/>
    <n v="0"/>
    <n v="0"/>
    <n v="0"/>
    <n v="28864058"/>
    <n v="-18873252.059999999"/>
    <n v="537336.05000000005"/>
    <n v="310934.21999999997"/>
    <n v="28326721.949999999"/>
    <n v="28864058"/>
    <x v="0"/>
  </r>
  <r>
    <m/>
    <s v="069"/>
    <m/>
    <m/>
    <x v="0"/>
    <s v="8121"/>
    <s v="000"/>
    <n v="0"/>
    <n v="0"/>
    <n v="0"/>
    <n v="0"/>
    <n v="0"/>
    <n v="0"/>
    <n v="0"/>
    <n v="0"/>
    <n v="0"/>
    <n v="0"/>
    <n v="0"/>
    <n v="0"/>
    <n v="0"/>
    <x v="0"/>
  </r>
  <r>
    <m/>
    <s v="069"/>
    <s v="2010"/>
    <s v="2012"/>
    <x v="1"/>
    <s v="1401"/>
    <s v="000"/>
    <n v="300001.01"/>
    <n v="0"/>
    <n v="0"/>
    <n v="0"/>
    <n v="0"/>
    <n v="0"/>
    <n v="0"/>
    <n v="300001.01"/>
    <n v="0"/>
    <n v="0"/>
    <n v="0"/>
    <n v="300001.01"/>
    <n v="300001.01"/>
    <x v="1"/>
  </r>
  <r>
    <m/>
    <s v="069"/>
    <s v="2010"/>
    <s v="2012"/>
    <x v="1"/>
    <s v="5172"/>
    <s v="000"/>
    <n v="499719.87"/>
    <n v="18487.7"/>
    <n v="0"/>
    <n v="0"/>
    <n v="0"/>
    <n v="0"/>
    <n v="0"/>
    <n v="518207.57"/>
    <n v="-35021"/>
    <n v="35021"/>
    <n v="18487.7"/>
    <n v="483186.57"/>
    <n v="518207.57"/>
    <x v="1"/>
  </r>
  <r>
    <m/>
    <s v="069"/>
    <s v="2010"/>
    <s v="2012"/>
    <x v="1"/>
    <s v="8121"/>
    <s v="000"/>
    <n v="0"/>
    <n v="0"/>
    <n v="0"/>
    <n v="0"/>
    <n v="0"/>
    <n v="0"/>
    <n v="0"/>
    <n v="0"/>
    <n v="0"/>
    <n v="0"/>
    <n v="0"/>
    <n v="0"/>
    <n v="0"/>
    <x v="1"/>
  </r>
  <r>
    <m/>
    <s v="069"/>
    <s v="2011"/>
    <s v="2012"/>
    <x v="1"/>
    <s v="5282"/>
    <s v="000"/>
    <n v="7624"/>
    <n v="0"/>
    <n v="0"/>
    <n v="0"/>
    <n v="0"/>
    <n v="0"/>
    <n v="0"/>
    <n v="7624"/>
    <n v="0"/>
    <n v="0"/>
    <n v="0"/>
    <n v="7624"/>
    <n v="7624"/>
    <x v="1"/>
  </r>
  <r>
    <m/>
    <s v="069"/>
    <s v="2011"/>
    <s v="2013"/>
    <x v="1"/>
    <s v="1401"/>
    <s v="000"/>
    <n v="553236.71"/>
    <n v="0"/>
    <n v="0"/>
    <n v="0"/>
    <n v="0"/>
    <n v="0"/>
    <n v="0"/>
    <n v="553236.71"/>
    <n v="-6006.4"/>
    <n v="0"/>
    <n v="0"/>
    <n v="553236.71"/>
    <n v="553236.71"/>
    <x v="1"/>
  </r>
  <r>
    <m/>
    <s v="069"/>
    <s v="2011"/>
    <s v="2013"/>
    <x v="1"/>
    <s v="5172"/>
    <s v="000"/>
    <n v="269553.91999999998"/>
    <n v="110219.85"/>
    <n v="0"/>
    <n v="0"/>
    <n v="0"/>
    <n v="0"/>
    <n v="0"/>
    <n v="379773.77"/>
    <n v="35021"/>
    <n v="0"/>
    <n v="110219.85"/>
    <n v="379773.77"/>
    <n v="379773.77"/>
    <x v="1"/>
  </r>
  <r>
    <m/>
    <s v="069"/>
    <s v="2011"/>
    <s v="2013"/>
    <x v="1"/>
    <s v="8121"/>
    <s v="000"/>
    <n v="0"/>
    <n v="0"/>
    <n v="0"/>
    <n v="0"/>
    <n v="0"/>
    <n v="0"/>
    <n v="0"/>
    <n v="0"/>
    <n v="0"/>
    <n v="0"/>
    <n v="0"/>
    <n v="0"/>
    <n v="0"/>
    <x v="1"/>
  </r>
  <r>
    <m/>
    <s v="069"/>
    <s v="2012"/>
    <s v="2012"/>
    <x v="1"/>
    <s v="1400"/>
    <s v="000"/>
    <n v="436456.04"/>
    <n v="51382.59"/>
    <n v="0"/>
    <n v="0"/>
    <n v="0"/>
    <n v="0"/>
    <n v="0"/>
    <n v="487838.63"/>
    <n v="7182.75"/>
    <n v="0"/>
    <n v="51382.59"/>
    <n v="487838.63"/>
    <n v="487838.63"/>
    <x v="1"/>
  </r>
  <r>
    <m/>
    <s v="069"/>
    <s v="2012"/>
    <s v="2012"/>
    <x v="1"/>
    <s v="1401"/>
    <s v="000"/>
    <n v="223611.76"/>
    <n v="91621.87"/>
    <n v="0"/>
    <n v="0"/>
    <n v="0"/>
    <n v="0"/>
    <n v="0"/>
    <n v="315233.63"/>
    <n v="-9820.86"/>
    <n v="8500"/>
    <n v="91621.87"/>
    <n v="306733.63"/>
    <n v="315233.63"/>
    <x v="1"/>
  </r>
  <r>
    <m/>
    <s v="069"/>
    <s v="2012"/>
    <s v="2012"/>
    <x v="1"/>
    <s v="5172"/>
    <s v="000"/>
    <n v="352079.86"/>
    <n v="143729.79999999999"/>
    <n v="0"/>
    <n v="0"/>
    <n v="0"/>
    <n v="0"/>
    <n v="0"/>
    <n v="495809.66"/>
    <n v="133181.84"/>
    <n v="0"/>
    <n v="143729.79999999999"/>
    <n v="495809.66"/>
    <n v="495809.66"/>
    <x v="1"/>
  </r>
  <r>
    <m/>
    <s v="069"/>
    <s v="2012"/>
    <s v="2013"/>
    <x v="1"/>
    <s v="5282"/>
    <s v="000"/>
    <n v="0"/>
    <n v="3708.5"/>
    <n v="0"/>
    <n v="0"/>
    <n v="0"/>
    <n v="0"/>
    <n v="0"/>
    <n v="3708.5"/>
    <n v="-2216.69"/>
    <n v="3708.5"/>
    <n v="3708.5"/>
    <n v="0"/>
    <n v="3708.5"/>
    <x v="1"/>
  </r>
  <r>
    <m/>
    <s v="069"/>
    <s v="2012"/>
    <s v="2014"/>
    <x v="1"/>
    <s v="1401"/>
    <s v="000"/>
    <n v="63446.6"/>
    <n v="0"/>
    <n v="0"/>
    <n v="0"/>
    <n v="0"/>
    <n v="0"/>
    <n v="0"/>
    <n v="63446.6"/>
    <n v="17127.28"/>
    <n v="0"/>
    <n v="0"/>
    <n v="63446.6"/>
    <n v="63446.6"/>
    <x v="1"/>
  </r>
  <r>
    <m/>
    <s v="069"/>
    <s v="2012"/>
    <s v="2014"/>
    <x v="1"/>
    <s v="5172"/>
    <s v="000"/>
    <n v="78195.56"/>
    <n v="36526.61"/>
    <n v="0"/>
    <n v="0"/>
    <n v="0"/>
    <n v="0"/>
    <n v="0"/>
    <n v="114722.17"/>
    <n v="-240324.74"/>
    <n v="0"/>
    <n v="36526.61"/>
    <n v="114722.17"/>
    <n v="114722.17"/>
    <x v="1"/>
  </r>
  <r>
    <m/>
    <s v="069"/>
    <s v="2012"/>
    <s v="2014"/>
    <x v="1"/>
    <s v="8121"/>
    <s v="000"/>
    <n v="0"/>
    <n v="0"/>
    <n v="0"/>
    <n v="0"/>
    <n v="0"/>
    <n v="0"/>
    <n v="0"/>
    <n v="0"/>
    <n v="0"/>
    <n v="0"/>
    <n v="0"/>
    <n v="0"/>
    <n v="0"/>
    <x v="1"/>
  </r>
  <r>
    <m/>
    <s v="069"/>
    <s v="2013"/>
    <s v="2013"/>
    <x v="1"/>
    <s v="1400"/>
    <s v="000"/>
    <n v="104161.84"/>
    <n v="21712.400000000001"/>
    <n v="0"/>
    <n v="0"/>
    <n v="0"/>
    <n v="0"/>
    <n v="0"/>
    <n v="125874.24000000001"/>
    <n v="0"/>
    <n v="0"/>
    <n v="21712.400000000001"/>
    <n v="125874.24000000001"/>
    <n v="125874.24000000001"/>
    <x v="1"/>
  </r>
  <r>
    <m/>
    <s v="069"/>
    <s v="2013"/>
    <s v="2013"/>
    <x v="1"/>
    <s v="1401"/>
    <s v="000"/>
    <n v="202529.2"/>
    <n v="76600.36"/>
    <n v="0"/>
    <n v="0"/>
    <n v="0"/>
    <n v="0"/>
    <n v="0"/>
    <n v="279129.56"/>
    <n v="-7000"/>
    <n v="0"/>
    <n v="76600.36"/>
    <n v="279129.56"/>
    <n v="279129.56"/>
    <x v="1"/>
  </r>
  <r>
    <m/>
    <s v="069"/>
    <s v="2013"/>
    <s v="2013"/>
    <x v="1"/>
    <s v="5172"/>
    <s v="000"/>
    <n v="347975.1"/>
    <n v="91934.21"/>
    <n v="0"/>
    <n v="0"/>
    <n v="0"/>
    <n v="0"/>
    <n v="0"/>
    <n v="439909.31"/>
    <n v="-18288"/>
    <n v="0"/>
    <n v="91934.21"/>
    <n v="439909.31"/>
    <n v="439909.31"/>
    <x v="1"/>
  </r>
  <r>
    <m/>
    <s v="069"/>
    <s v="2013"/>
    <s v="2014"/>
    <x v="1"/>
    <s v="1400"/>
    <s v="000"/>
    <n v="33.03"/>
    <n v="0"/>
    <n v="0"/>
    <n v="0"/>
    <n v="0"/>
    <n v="0"/>
    <n v="0"/>
    <n v="33.03"/>
    <n v="0"/>
    <n v="0"/>
    <n v="0"/>
    <n v="33.03"/>
    <n v="33.03"/>
    <x v="1"/>
  </r>
  <r>
    <m/>
    <s v="069"/>
    <s v="2013"/>
    <s v="2014"/>
    <x v="1"/>
    <s v="1401"/>
    <s v="000"/>
    <n v="35"/>
    <n v="0"/>
    <n v="0"/>
    <n v="0"/>
    <n v="0"/>
    <n v="0"/>
    <n v="0"/>
    <n v="35"/>
    <n v="0"/>
    <n v="0"/>
    <n v="0"/>
    <n v="35"/>
    <n v="35"/>
    <x v="1"/>
  </r>
  <r>
    <m/>
    <s v="069"/>
    <s v="2013"/>
    <s v="2014"/>
    <x v="1"/>
    <s v="5172"/>
    <s v="000"/>
    <n v="35.36"/>
    <n v="0"/>
    <n v="0"/>
    <n v="0"/>
    <n v="0"/>
    <n v="0"/>
    <n v="0"/>
    <n v="35.36"/>
    <n v="0"/>
    <n v="0"/>
    <n v="0"/>
    <n v="35.36"/>
    <n v="35.36"/>
    <x v="1"/>
  </r>
  <r>
    <m/>
    <s v="069"/>
    <s v="2013"/>
    <s v="2014"/>
    <x v="1"/>
    <s v="5282"/>
    <s v="000"/>
    <n v="15727.72"/>
    <n v="15659.78"/>
    <n v="0"/>
    <n v="0"/>
    <n v="0"/>
    <n v="0"/>
    <n v="0"/>
    <n v="31387.5"/>
    <n v="-16462.79"/>
    <n v="31387.5"/>
    <n v="15659.78"/>
    <n v="0"/>
    <n v="31387.5"/>
    <x v="1"/>
  </r>
  <r>
    <m/>
    <s v="069"/>
    <s v="2013"/>
    <s v="2015"/>
    <x v="1"/>
    <s v="1401"/>
    <s v="000"/>
    <n v="51243.01"/>
    <n v="0"/>
    <n v="0"/>
    <n v="0"/>
    <n v="0"/>
    <n v="0"/>
    <n v="0"/>
    <n v="51243.01"/>
    <n v="-14932"/>
    <n v="0"/>
    <n v="0"/>
    <n v="51243.01"/>
    <n v="51243.01"/>
    <x v="1"/>
  </r>
  <r>
    <m/>
    <s v="069"/>
    <s v="2013"/>
    <s v="2015"/>
    <x v="1"/>
    <s v="5172"/>
    <s v="000"/>
    <n v="29589.94"/>
    <n v="53981.96"/>
    <n v="0"/>
    <n v="0"/>
    <n v="0"/>
    <n v="0"/>
    <n v="0"/>
    <n v="83571.899999999994"/>
    <n v="-670820.64"/>
    <n v="0"/>
    <n v="53981.96"/>
    <n v="83571.899999999994"/>
    <n v="83571.899999999994"/>
    <x v="1"/>
  </r>
  <r>
    <m/>
    <s v="069"/>
    <s v="2013"/>
    <s v="2015"/>
    <x v="1"/>
    <s v="8121"/>
    <s v="000"/>
    <n v="0"/>
    <n v="0"/>
    <n v="0"/>
    <n v="0"/>
    <n v="0"/>
    <n v="0"/>
    <n v="0"/>
    <n v="0"/>
    <n v="0"/>
    <n v="0"/>
    <n v="0"/>
    <n v="0"/>
    <n v="0"/>
    <x v="1"/>
  </r>
  <r>
    <m/>
    <s v="069"/>
    <s v="2014"/>
    <s v="2014"/>
    <x v="1"/>
    <s v="1400"/>
    <s v="000"/>
    <n v="194798.79"/>
    <n v="56050.720000000001"/>
    <n v="0"/>
    <n v="0"/>
    <n v="0"/>
    <n v="0"/>
    <n v="0"/>
    <n v="250849.51"/>
    <n v="-14000"/>
    <n v="5000"/>
    <n v="56050.720000000001"/>
    <n v="245849.51"/>
    <n v="250849.51"/>
    <x v="1"/>
  </r>
  <r>
    <m/>
    <s v="069"/>
    <s v="2014"/>
    <s v="2014"/>
    <x v="1"/>
    <s v="1401"/>
    <s v="000"/>
    <n v="297023.07"/>
    <n v="17437.349999999999"/>
    <n v="0"/>
    <n v="0"/>
    <n v="0"/>
    <n v="0"/>
    <n v="0"/>
    <n v="314460.42"/>
    <n v="-52100"/>
    <n v="0"/>
    <n v="17437.349999999999"/>
    <n v="314460.42"/>
    <n v="314460.42"/>
    <x v="1"/>
  </r>
  <r>
    <m/>
    <s v="069"/>
    <s v="2014"/>
    <s v="2014"/>
    <x v="1"/>
    <s v="5172"/>
    <s v="000"/>
    <n v="308618.96999999997"/>
    <n v="301736.36"/>
    <n v="0"/>
    <n v="0"/>
    <n v="0"/>
    <n v="0"/>
    <n v="0"/>
    <n v="610355.32999999996"/>
    <n v="-139610.26999999999"/>
    <n v="0"/>
    <n v="301736.36"/>
    <n v="610355.32999999996"/>
    <n v="610355.32999999996"/>
    <x v="1"/>
  </r>
  <r>
    <m/>
    <s v="069"/>
    <s v="2014"/>
    <s v="2015"/>
    <x v="1"/>
    <s v="5282"/>
    <s v="000"/>
    <n v="10000"/>
    <n v="0"/>
    <n v="0"/>
    <n v="0"/>
    <n v="0"/>
    <n v="0"/>
    <n v="0"/>
    <n v="10000"/>
    <n v="-67692.87"/>
    <n v="0"/>
    <n v="0"/>
    <n v="10000"/>
    <n v="10000"/>
    <x v="1"/>
  </r>
  <r>
    <m/>
    <s v="069"/>
    <s v="2014"/>
    <s v="2016"/>
    <x v="1"/>
    <s v="1401"/>
    <s v="000"/>
    <n v="3191"/>
    <n v="63352.83"/>
    <n v="0"/>
    <n v="0"/>
    <n v="0"/>
    <n v="0"/>
    <n v="0"/>
    <n v="66543.83"/>
    <n v="-703222.37"/>
    <n v="63352.83"/>
    <n v="63352.83"/>
    <n v="3191"/>
    <n v="66543.83"/>
    <x v="1"/>
  </r>
  <r>
    <m/>
    <s v="069"/>
    <s v="2014"/>
    <s v="2016"/>
    <x v="1"/>
    <s v="5172"/>
    <s v="000"/>
    <n v="52671.42"/>
    <n v="503717.43"/>
    <n v="0"/>
    <n v="0"/>
    <n v="0"/>
    <n v="11832"/>
    <n v="11832"/>
    <n v="568220.85"/>
    <n v="-5171146.51"/>
    <n v="413156.83"/>
    <n v="503717.43"/>
    <n v="155064.01999999999"/>
    <n v="568220.85"/>
    <x v="1"/>
  </r>
  <r>
    <m/>
    <s v="069"/>
    <s v="2014"/>
    <s v="2016"/>
    <x v="1"/>
    <s v="8121"/>
    <s v="000"/>
    <n v="0"/>
    <n v="0"/>
    <n v="0"/>
    <n v="0"/>
    <n v="0"/>
    <n v="0"/>
    <n v="0"/>
    <n v="0"/>
    <n v="0"/>
    <n v="0"/>
    <n v="0"/>
    <n v="0"/>
    <n v="0"/>
    <x v="1"/>
  </r>
  <r>
    <m/>
    <s v="069"/>
    <s v="2015"/>
    <s v="2015"/>
    <x v="1"/>
    <s v="1400"/>
    <s v="000"/>
    <n v="289696.96999999997"/>
    <n v="28315.37"/>
    <n v="0"/>
    <n v="0"/>
    <n v="0"/>
    <n v="0"/>
    <n v="0"/>
    <n v="318012.34000000003"/>
    <n v="-768277.33"/>
    <n v="12425.01"/>
    <n v="28315.37"/>
    <n v="305587.33"/>
    <n v="318012.34000000003"/>
    <x v="1"/>
  </r>
  <r>
    <m/>
    <s v="069"/>
    <s v="2015"/>
    <s v="2015"/>
    <x v="1"/>
    <s v="1401"/>
    <s v="000"/>
    <n v="167218.87"/>
    <n v="142397.03"/>
    <n v="0"/>
    <n v="0"/>
    <n v="0"/>
    <n v="0"/>
    <n v="0"/>
    <n v="309615.90000000002"/>
    <n v="-527912.79"/>
    <n v="45204.73"/>
    <n v="142397.03"/>
    <n v="264411.17"/>
    <n v="309615.90000000002"/>
    <x v="1"/>
  </r>
  <r>
    <m/>
    <s v="069"/>
    <s v="2015"/>
    <s v="2015"/>
    <x v="1"/>
    <s v="5172"/>
    <s v="000"/>
    <n v="198520.08"/>
    <n v="254201.09"/>
    <n v="0"/>
    <n v="0"/>
    <n v="0"/>
    <n v="0"/>
    <n v="0"/>
    <n v="452721.17"/>
    <n v="-2178113.7799999998"/>
    <n v="162605.45000000001"/>
    <n v="254201.09"/>
    <n v="290115.71999999997"/>
    <n v="452721.17"/>
    <x v="1"/>
  </r>
  <r>
    <m/>
    <s v="069"/>
    <s v="2015"/>
    <s v="2016"/>
    <x v="1"/>
    <s v="5282"/>
    <s v="000"/>
    <n v="0"/>
    <n v="0"/>
    <n v="0"/>
    <n v="0"/>
    <n v="0"/>
    <n v="0"/>
    <n v="0"/>
    <n v="0"/>
    <n v="-49818.01"/>
    <n v="0"/>
    <n v="0"/>
    <n v="0"/>
    <n v="0"/>
    <x v="1"/>
  </r>
  <r>
    <m/>
    <s v="069"/>
    <s v="2015"/>
    <s v="2017"/>
    <x v="1"/>
    <s v="1401"/>
    <s v="000"/>
    <n v="3977945"/>
    <n v="0"/>
    <n v="0"/>
    <n v="0"/>
    <n v="0"/>
    <n v="500000"/>
    <n v="500000"/>
    <n v="4477945"/>
    <n v="-1191904.52"/>
    <n v="2474776"/>
    <n v="0"/>
    <n v="2003169"/>
    <n v="4477945"/>
    <x v="1"/>
  </r>
  <r>
    <m/>
    <s v="069"/>
    <s v="2015"/>
    <s v="2017"/>
    <x v="1"/>
    <s v="5172"/>
    <s v="000"/>
    <n v="8257242.5499999998"/>
    <n v="4500000"/>
    <n v="0"/>
    <n v="0"/>
    <n v="0"/>
    <n v="600000"/>
    <n v="600000"/>
    <n v="13357242.550000001"/>
    <n v="-17314316.350000001"/>
    <n v="1005788.32"/>
    <n v="37261.800000000003"/>
    <n v="12351454.23"/>
    <n v="13357242.550000001"/>
    <x v="1"/>
  </r>
  <r>
    <m/>
    <s v="069"/>
    <s v="2015"/>
    <s v="2017"/>
    <x v="1"/>
    <s v="8121"/>
    <s v="000"/>
    <n v="0"/>
    <n v="0"/>
    <n v="0"/>
    <n v="0"/>
    <n v="0"/>
    <n v="0"/>
    <n v="0"/>
    <n v="0"/>
    <n v="-45318.01"/>
    <n v="0"/>
    <n v="0"/>
    <n v="0"/>
    <n v="0"/>
    <x v="1"/>
  </r>
  <r>
    <m/>
    <s v="069"/>
    <s v="2016"/>
    <s v="2016"/>
    <x v="1"/>
    <s v="1400"/>
    <s v="000"/>
    <n v="79178.710000000006"/>
    <n v="434749.65"/>
    <n v="0"/>
    <n v="0"/>
    <n v="0"/>
    <n v="5000"/>
    <n v="5000"/>
    <n v="518928.36"/>
    <n v="-5109401.13"/>
    <n v="424979.73"/>
    <n v="434749.65"/>
    <n v="93948.63"/>
    <n v="518928.36"/>
    <x v="1"/>
  </r>
  <r>
    <m/>
    <s v="069"/>
    <s v="2016"/>
    <s v="2016"/>
    <x v="1"/>
    <s v="1401"/>
    <s v="000"/>
    <n v="75969.039999999994"/>
    <n v="1094611.79"/>
    <n v="0"/>
    <n v="0"/>
    <n v="0"/>
    <n v="0"/>
    <n v="0"/>
    <n v="1170580.83"/>
    <n v="-9719036.7599999998"/>
    <n v="1161084.6399999999"/>
    <n v="1094611.79"/>
    <n v="9496.19"/>
    <n v="1170580.83"/>
    <x v="1"/>
  </r>
  <r>
    <m/>
    <s v="069"/>
    <s v="2016"/>
    <s v="2016"/>
    <x v="1"/>
    <s v="5172"/>
    <s v="000"/>
    <n v="71397.38"/>
    <n v="1614071.77"/>
    <n v="0"/>
    <n v="0"/>
    <n v="0"/>
    <n v="0"/>
    <n v="0"/>
    <n v="1685469.15"/>
    <n v="-7522439.7699999996"/>
    <n v="1625779.11"/>
    <n v="1614071.77"/>
    <n v="59690.04"/>
    <n v="1685469.15"/>
    <x v="1"/>
  </r>
  <r>
    <m/>
    <s v="069"/>
    <s v="2016"/>
    <s v="2017"/>
    <x v="1"/>
    <s v="5282"/>
    <s v="000"/>
    <n v="80919"/>
    <n v="0"/>
    <n v="0"/>
    <n v="0"/>
    <n v="0"/>
    <n v="0"/>
    <n v="0"/>
    <n v="80919"/>
    <n v="0"/>
    <n v="0"/>
    <n v="0"/>
    <n v="80919"/>
    <n v="80919"/>
    <x v="1"/>
  </r>
  <r>
    <m/>
    <s v="069"/>
    <s v="2016"/>
    <s v="2018"/>
    <x v="1"/>
    <s v="1401"/>
    <s v="000"/>
    <n v="5810000"/>
    <n v="0"/>
    <n v="0"/>
    <n v="0"/>
    <n v="0"/>
    <n v="500000"/>
    <n v="500000"/>
    <n v="6310000"/>
    <n v="-54174.76"/>
    <n v="97711"/>
    <n v="0"/>
    <n v="6212289"/>
    <n v="6310000"/>
    <x v="0"/>
  </r>
  <r>
    <m/>
    <s v="069"/>
    <s v="2016"/>
    <s v="2018"/>
    <x v="1"/>
    <s v="5172"/>
    <s v="000"/>
    <n v="28921905.960000001"/>
    <n v="12000000"/>
    <n v="0"/>
    <n v="0"/>
    <n v="0"/>
    <n v="600000"/>
    <n v="600000"/>
    <n v="41521905.960000001"/>
    <n v="-37967197.359999999"/>
    <n v="11926731.949999999"/>
    <n v="3560663"/>
    <n v="29595174.010000002"/>
    <n v="41521905.960000001"/>
    <x v="0"/>
  </r>
  <r>
    <m/>
    <s v="069"/>
    <s v="2016"/>
    <s v="2018"/>
    <x v="1"/>
    <s v="8121"/>
    <s v="000"/>
    <n v="0"/>
    <n v="0"/>
    <n v="0"/>
    <n v="0"/>
    <n v="0"/>
    <n v="0"/>
    <n v="0"/>
    <n v="0"/>
    <n v="-3263373.55"/>
    <n v="0"/>
    <n v="0"/>
    <n v="0"/>
    <n v="0"/>
    <x v="0"/>
  </r>
  <r>
    <m/>
    <s v="069"/>
    <s v="2017"/>
    <s v="2017"/>
    <x v="1"/>
    <s v="1400"/>
    <s v="000"/>
    <n v="0"/>
    <n v="0"/>
    <n v="22500000"/>
    <n v="0"/>
    <n v="0"/>
    <n v="250000"/>
    <n v="250000"/>
    <n v="22750000"/>
    <n v="-10164597.029999999"/>
    <n v="13231112.4"/>
    <n v="0"/>
    <n v="9518887.5999999996"/>
    <n v="22750000"/>
    <x v="1"/>
  </r>
  <r>
    <m/>
    <s v="069"/>
    <s v="2017"/>
    <s v="2017"/>
    <x v="1"/>
    <s v="1401"/>
    <s v="000"/>
    <n v="0"/>
    <n v="0"/>
    <n v="49430000"/>
    <n v="0"/>
    <n v="0"/>
    <n v="1600000"/>
    <n v="1600000"/>
    <n v="51030000"/>
    <n v="-25517414.949999999"/>
    <n v="32939938.25"/>
    <n v="0"/>
    <n v="18090061.75"/>
    <n v="51030000"/>
    <x v="1"/>
  </r>
  <r>
    <m/>
    <s v="069"/>
    <s v="2017"/>
    <s v="2017"/>
    <x v="1"/>
    <s v="5172"/>
    <s v="000"/>
    <n v="0"/>
    <n v="0"/>
    <n v="66665000"/>
    <n v="0"/>
    <n v="0"/>
    <n v="500000"/>
    <n v="500000"/>
    <n v="67165000"/>
    <n v="-38179095.490000002"/>
    <n v="44641060.460000001"/>
    <n v="0"/>
    <n v="22523939.539999999"/>
    <n v="67165000"/>
    <x v="1"/>
  </r>
  <r>
    <m/>
    <s v="069"/>
    <s v="2017"/>
    <s v="2018"/>
    <x v="1"/>
    <s v="5282"/>
    <s v="000"/>
    <n v="0"/>
    <n v="0"/>
    <n v="0"/>
    <n v="0"/>
    <n v="0"/>
    <n v="0"/>
    <n v="0"/>
    <n v="0"/>
    <n v="0"/>
    <n v="0"/>
    <n v="0"/>
    <n v="0"/>
    <n v="0"/>
    <x v="0"/>
  </r>
  <r>
    <m/>
    <s v="069"/>
    <s v="2017"/>
    <s v="2019"/>
    <x v="1"/>
    <s v="1401"/>
    <s v="000"/>
    <n v="0"/>
    <n v="0"/>
    <n v="7570000"/>
    <n v="0"/>
    <n v="0"/>
    <n v="500000"/>
    <n v="500000"/>
    <n v="8070000"/>
    <n v="0"/>
    <n v="0"/>
    <n v="0"/>
    <n v="8070000"/>
    <n v="8070000"/>
    <x v="0"/>
  </r>
  <r>
    <m/>
    <s v="069"/>
    <s v="2017"/>
    <s v="2019"/>
    <x v="1"/>
    <s v="5172"/>
    <s v="000"/>
    <n v="0"/>
    <n v="0"/>
    <n v="69335000"/>
    <n v="0"/>
    <n v="0"/>
    <n v="20788000"/>
    <n v="20788000"/>
    <n v="90123000"/>
    <n v="0"/>
    <n v="414048.26"/>
    <n v="0"/>
    <n v="89708951.739999995"/>
    <n v="90123000"/>
    <x v="0"/>
  </r>
  <r>
    <m/>
    <s v="069"/>
    <s v="2017"/>
    <s v="2019"/>
    <x v="1"/>
    <s v="8121"/>
    <s v="000"/>
    <n v="0"/>
    <n v="0"/>
    <n v="20288000"/>
    <n v="0"/>
    <n v="0"/>
    <n v="0"/>
    <n v="0"/>
    <n v="20288000"/>
    <n v="-385019.26"/>
    <n v="20288000"/>
    <n v="0"/>
    <n v="0"/>
    <n v="20288000"/>
    <x v="0"/>
  </r>
  <r>
    <s v="069"/>
    <s v="069"/>
    <m/>
    <m/>
    <x v="0"/>
    <s v="8083"/>
    <s v="014"/>
    <n v="0.64"/>
    <n v="0"/>
    <n v="0"/>
    <n v="0"/>
    <n v="0"/>
    <n v="0"/>
    <n v="0"/>
    <n v="0.64"/>
    <n v="-3248.74"/>
    <n v="0"/>
    <n v="0"/>
    <n v="0.64"/>
    <n v="0.64"/>
    <x v="0"/>
  </r>
  <r>
    <m/>
    <s v="069"/>
    <m/>
    <m/>
    <x v="0"/>
    <s v="4089"/>
    <s v="000"/>
    <n v="15146124.77"/>
    <n v="9206943.0199999996"/>
    <n v="0"/>
    <n v="0"/>
    <n v="0"/>
    <n v="36778000"/>
    <n v="36778000"/>
    <n v="61131067.789999999"/>
    <n v="-18660212.77"/>
    <n v="13968801.68"/>
    <n v="9206943.0199999996"/>
    <n v="47162266.109999999"/>
    <n v="61131067.789999999"/>
    <x v="0"/>
  </r>
  <r>
    <m/>
    <s v="069"/>
    <m/>
    <m/>
    <x v="0"/>
    <s v="8003"/>
    <s v="000"/>
    <n v="0"/>
    <n v="0"/>
    <n v="36028000"/>
    <n v="0"/>
    <n v="0"/>
    <n v="0"/>
    <n v="0"/>
    <n v="36028000"/>
    <n v="-19293632"/>
    <n v="36028000"/>
    <n v="0"/>
    <n v="0"/>
    <n v="36028000"/>
    <x v="0"/>
  </r>
  <r>
    <m/>
    <s v="069"/>
    <m/>
    <m/>
    <x v="0"/>
    <s v="0301"/>
    <s v="000"/>
    <n v="0"/>
    <n v="0"/>
    <n v="0"/>
    <n v="0"/>
    <n v="0"/>
    <n v="0"/>
    <n v="0"/>
    <n v="0"/>
    <n v="0"/>
    <n v="0"/>
    <n v="0"/>
    <n v="0"/>
    <n v="0"/>
    <x v="0"/>
  </r>
  <r>
    <m/>
    <s v="069"/>
    <s v="2012"/>
    <s v="2012"/>
    <x v="1"/>
    <s v="0301"/>
    <s v="000"/>
    <n v="218011.27"/>
    <n v="20090.39"/>
    <n v="0"/>
    <n v="0"/>
    <n v="0"/>
    <n v="0"/>
    <n v="0"/>
    <n v="238101.66"/>
    <n v="489.39"/>
    <n v="0"/>
    <n v="20090.39"/>
    <n v="238101.66"/>
    <n v="238101.66"/>
    <x v="1"/>
  </r>
  <r>
    <m/>
    <s v="069"/>
    <s v="2013"/>
    <s v="2013"/>
    <x v="1"/>
    <s v="0301"/>
    <s v="000"/>
    <n v="51789.07"/>
    <n v="0"/>
    <n v="0"/>
    <n v="0"/>
    <n v="0"/>
    <n v="0"/>
    <n v="0"/>
    <n v="51789.07"/>
    <n v="0"/>
    <n v="0"/>
    <n v="0"/>
    <n v="51789.07"/>
    <n v="51789.07"/>
    <x v="1"/>
  </r>
  <r>
    <m/>
    <s v="069"/>
    <s v="2014"/>
    <s v="2014"/>
    <x v="1"/>
    <s v="0301"/>
    <s v="000"/>
    <n v="359086.8"/>
    <n v="41118.89"/>
    <n v="0"/>
    <n v="0"/>
    <n v="0"/>
    <n v="0"/>
    <n v="0"/>
    <n v="400205.69"/>
    <n v="-110015"/>
    <n v="0"/>
    <n v="41118.89"/>
    <n v="400205.69"/>
    <n v="400205.69"/>
    <x v="1"/>
  </r>
  <r>
    <m/>
    <s v="069"/>
    <s v="2015"/>
    <s v="2015"/>
    <x v="1"/>
    <s v="0301"/>
    <s v="000"/>
    <n v="210075.71"/>
    <n v="30313.38"/>
    <n v="0"/>
    <n v="0"/>
    <n v="0"/>
    <n v="0"/>
    <n v="0"/>
    <n v="240389.09"/>
    <n v="-393457.43"/>
    <n v="103767.07"/>
    <n v="30313.38"/>
    <n v="136622.01999999999"/>
    <n v="240389.09"/>
    <x v="1"/>
  </r>
  <r>
    <m/>
    <s v="069"/>
    <s v="2016"/>
    <s v="2016"/>
    <x v="1"/>
    <s v="0301"/>
    <s v="000"/>
    <n v="0"/>
    <n v="0"/>
    <n v="0"/>
    <n v="0"/>
    <n v="0"/>
    <n v="0"/>
    <n v="0"/>
    <n v="0"/>
    <n v="0"/>
    <n v="0"/>
    <n v="0"/>
    <n v="0"/>
    <n v="0"/>
    <x v="1"/>
  </r>
  <r>
    <m/>
    <s v="069"/>
    <m/>
    <m/>
    <x v="0"/>
    <s v="4522"/>
    <s v="000"/>
    <n v="233299535.55000001"/>
    <n v="12289027.73"/>
    <n v="0"/>
    <n v="0"/>
    <n v="0"/>
    <n v="330207906.08999997"/>
    <n v="330207906.08999997"/>
    <n v="575796469.37"/>
    <n v="-235236354.28999999"/>
    <n v="276683106.92000002"/>
    <n v="4943307.99"/>
    <n v="299113362.44999999"/>
    <n v="575796469.37"/>
    <x v="0"/>
  </r>
  <r>
    <m/>
    <s v="069"/>
    <m/>
    <m/>
    <x v="0"/>
    <s v="4520"/>
    <s v="000"/>
    <n v="77705556.849999994"/>
    <n v="13452254.1"/>
    <n v="0"/>
    <n v="0"/>
    <n v="0"/>
    <n v="490631827.14999998"/>
    <n v="490631827.14999998"/>
    <n v="581789638.10000002"/>
    <n v="-261331695.03"/>
    <n v="268983578.13999999"/>
    <n v="13452254.1"/>
    <n v="312806059.95999998"/>
    <n v="581789638.10000002"/>
    <x v="0"/>
  </r>
</pivotCacheRecords>
</file>

<file path=xl/pivotCache/pivotCacheRecords2.xml><?xml version="1.0" encoding="utf-8"?>
<pivotCacheRecords xmlns="http://schemas.openxmlformats.org/spreadsheetml/2006/main" xmlns:r="http://schemas.openxmlformats.org/officeDocument/2006/relationships" count="4288">
  <r>
    <m/>
    <s v="069"/>
    <m/>
    <m/>
    <s v="X"/>
    <n v="1301"/>
    <n v="0"/>
    <s v="Air Traffic Organization (ATO)"/>
    <n v="1"/>
    <n v="0"/>
    <s v="D"/>
    <n v="0"/>
    <n v="0"/>
    <n v="0"/>
    <n v="0"/>
    <n v="0"/>
    <n v="0"/>
    <n v="-1147719.93"/>
    <n v="0"/>
    <n v="0"/>
    <n v="0"/>
    <n v="-1147719.93"/>
    <n v="0"/>
    <n v="0"/>
    <n v="0"/>
    <n v="0"/>
    <n v="0"/>
    <n v="0"/>
    <n v="0"/>
    <n v="0"/>
    <n v="0"/>
    <n v="0"/>
    <n v="0"/>
    <n v="0"/>
    <n v="0"/>
    <n v="0"/>
    <n v="0"/>
    <n v="1147719.93"/>
    <n v="0"/>
    <n v="0"/>
    <n v="0"/>
    <n v="0"/>
    <n v="0"/>
  </r>
  <r>
    <m/>
    <s v="069"/>
    <m/>
    <m/>
    <s v="X"/>
    <n v="1301"/>
    <n v="0"/>
    <s v="Air Traffic Organization (ATO)"/>
    <n v="1"/>
    <n v="210"/>
    <s v="D"/>
    <n v="0"/>
    <n v="0"/>
    <n v="0"/>
    <n v="0"/>
    <n v="0"/>
    <n v="0"/>
    <n v="0"/>
    <n v="-75"/>
    <n v="0"/>
    <n v="0"/>
    <n v="0"/>
    <n v="-75"/>
    <n v="0"/>
    <n v="0"/>
    <n v="0"/>
    <n v="0"/>
    <n v="0"/>
    <n v="0"/>
    <n v="75"/>
    <n v="0"/>
    <n v="0"/>
    <n v="0"/>
    <n v="0"/>
    <n v="75"/>
    <n v="0"/>
    <n v="75"/>
    <n v="0"/>
    <n v="0"/>
    <n v="75"/>
    <n v="0"/>
    <n v="0"/>
    <n v="75"/>
  </r>
  <r>
    <m/>
    <s v="069"/>
    <m/>
    <m/>
    <s v="X"/>
    <n v="1301"/>
    <n v="0"/>
    <s v="Air Traffic Organization (ATO)"/>
    <n v="1"/>
    <n v="220"/>
    <s v="D"/>
    <n v="-141086.73000000001"/>
    <n v="-149429.14000000001"/>
    <n v="0"/>
    <n v="0"/>
    <n v="-141086.73000000001"/>
    <n v="-149429.14000000001"/>
    <n v="-4313.08"/>
    <n v="1313.21"/>
    <n v="0"/>
    <n v="-102.43"/>
    <n v="-4313.08"/>
    <n v="1210.78"/>
    <n v="0"/>
    <n v="0"/>
    <n v="0"/>
    <n v="0"/>
    <n v="0"/>
    <n v="0"/>
    <n v="-31687.46"/>
    <n v="0"/>
    <n v="0"/>
    <n v="0"/>
    <n v="0"/>
    <n v="-31687.46"/>
    <n v="0"/>
    <n v="-31687.46"/>
    <n v="-34506.01"/>
    <n v="0.01"/>
    <n v="0"/>
    <n v="0"/>
    <n v="0"/>
    <n v="0.01"/>
  </r>
  <r>
    <m/>
    <s v="069"/>
    <m/>
    <m/>
    <s v="X"/>
    <n v="1301"/>
    <n v="0"/>
    <s v="Air Traffic Organization (ATO)"/>
    <n v="1"/>
    <n v="233"/>
    <s v="D"/>
    <n v="-169216.86"/>
    <n v="-168527.64"/>
    <n v="0"/>
    <n v="0"/>
    <n v="-169216.86"/>
    <n v="-168527.64"/>
    <n v="0"/>
    <n v="0"/>
    <n v="0"/>
    <n v="0"/>
    <n v="0"/>
    <n v="0"/>
    <n v="0"/>
    <n v="0"/>
    <n v="0"/>
    <n v="0"/>
    <n v="0"/>
    <n v="0"/>
    <n v="-5756.4"/>
    <n v="0"/>
    <n v="0"/>
    <n v="0"/>
    <n v="0"/>
    <n v="-5756.4"/>
    <n v="0"/>
    <n v="-5756.4"/>
    <n v="-5067.18"/>
    <n v="91065.82"/>
    <n v="0"/>
    <n v="0"/>
    <n v="0"/>
    <n v="91065.82"/>
  </r>
  <r>
    <m/>
    <s v="069"/>
    <m/>
    <m/>
    <s v="X"/>
    <n v="1301"/>
    <n v="0"/>
    <s v="Air Traffic Organization (ATO)"/>
    <n v="1"/>
    <n v="240"/>
    <s v="D"/>
    <n v="-861743.95"/>
    <n v="-2607584.96"/>
    <n v="0"/>
    <n v="-1640.61"/>
    <n v="-861743.95"/>
    <n v="-2609225.5699999998"/>
    <n v="9923.1"/>
    <n v="8344.7800000000007"/>
    <n v="0"/>
    <n v="-1.34"/>
    <n v="9923.1"/>
    <n v="8343.44"/>
    <n v="0"/>
    <n v="0"/>
    <n v="0"/>
    <n v="0"/>
    <n v="0"/>
    <n v="0"/>
    <n v="-1021678.8"/>
    <n v="0"/>
    <n v="0"/>
    <n v="0"/>
    <n v="0"/>
    <n v="-1021678.8"/>
    <n v="0"/>
    <n v="-1021678.8"/>
    <n v="-2770740.08"/>
    <n v="126317.21"/>
    <n v="1937.84"/>
    <n v="0"/>
    <n v="0"/>
    <n v="128255.05"/>
  </r>
  <r>
    <m/>
    <s v="069"/>
    <m/>
    <m/>
    <s v="X"/>
    <n v="1301"/>
    <n v="0"/>
    <s v="Air Traffic Organization (ATO)"/>
    <n v="1"/>
    <n v="251"/>
    <s v="D"/>
    <n v="-109596.75"/>
    <n v="-6570.78"/>
    <n v="0"/>
    <n v="0"/>
    <n v="-109596.75"/>
    <n v="-6570.78"/>
    <n v="0"/>
    <n v="15.21"/>
    <n v="0"/>
    <n v="-15.21"/>
    <n v="0"/>
    <n v="0"/>
    <n v="0"/>
    <n v="0"/>
    <n v="0"/>
    <n v="0"/>
    <n v="0"/>
    <n v="0"/>
    <n v="-111871.18"/>
    <n v="0"/>
    <n v="0"/>
    <n v="0"/>
    <n v="0"/>
    <n v="-111871.18"/>
    <n v="0"/>
    <n v="-111871.18"/>
    <n v="-8845.2099999999991"/>
    <n v="0"/>
    <n v="0"/>
    <n v="0"/>
    <n v="0"/>
    <n v="0"/>
  </r>
  <r>
    <m/>
    <s v="069"/>
    <m/>
    <m/>
    <s v="X"/>
    <n v="1301"/>
    <n v="0"/>
    <s v="Air Traffic Organization (ATO)"/>
    <n v="1"/>
    <n v="252"/>
    <s v="D"/>
    <n v="-24639.24"/>
    <n v="-237855.18"/>
    <n v="0"/>
    <n v="0"/>
    <n v="-24639.24"/>
    <n v="-237855.18"/>
    <n v="-4586754.41"/>
    <n v="-5514839.1399999997"/>
    <n v="0"/>
    <n v="0"/>
    <n v="-4586754.41"/>
    <n v="-5514839.1399999997"/>
    <n v="0"/>
    <n v="0"/>
    <n v="0"/>
    <n v="0"/>
    <n v="0"/>
    <n v="0"/>
    <n v="-31744.26"/>
    <n v="0"/>
    <n v="0"/>
    <n v="0"/>
    <n v="0"/>
    <n v="-31744.26"/>
    <n v="0"/>
    <n v="-31744.26"/>
    <n v="-1173044.93"/>
    <n v="11850.25"/>
    <n v="0"/>
    <n v="0"/>
    <n v="0"/>
    <n v="11850.25"/>
  </r>
  <r>
    <m/>
    <s v="069"/>
    <m/>
    <m/>
    <s v="X"/>
    <n v="1301"/>
    <n v="0"/>
    <s v="Air Traffic Organization (ATO)"/>
    <n v="1"/>
    <n v="253"/>
    <s v="D"/>
    <n v="-3519102.49"/>
    <n v="-2154132.1"/>
    <n v="0"/>
    <n v="0"/>
    <n v="-3519102.49"/>
    <n v="-2154132.1"/>
    <n v="-140689.13"/>
    <n v="-1563797.84"/>
    <n v="0"/>
    <n v="-203.73"/>
    <n v="-140689.13"/>
    <n v="-1564001.57"/>
    <n v="0"/>
    <n v="0"/>
    <n v="0"/>
    <n v="0"/>
    <n v="0"/>
    <n v="0"/>
    <n v="-1174491.74"/>
    <n v="0"/>
    <n v="0"/>
    <n v="0"/>
    <n v="0"/>
    <n v="-1174491.74"/>
    <n v="0"/>
    <n v="-1174491.74"/>
    <n v="-1232833.79"/>
    <n v="68980.72"/>
    <n v="1296202.6000000001"/>
    <n v="0"/>
    <n v="0"/>
    <n v="1365183.32"/>
  </r>
  <r>
    <m/>
    <s v="069"/>
    <m/>
    <m/>
    <s v="X"/>
    <n v="1301"/>
    <n v="0"/>
    <s v="Air Traffic Organization (ATO)"/>
    <n v="1"/>
    <n v="254"/>
    <s v="D"/>
    <n v="0"/>
    <n v="7048.72"/>
    <n v="0"/>
    <n v="0"/>
    <n v="0"/>
    <n v="7048.72"/>
    <n v="0"/>
    <n v="0"/>
    <n v="0"/>
    <n v="0"/>
    <n v="0"/>
    <n v="0"/>
    <n v="0"/>
    <n v="0"/>
    <n v="0"/>
    <n v="0"/>
    <n v="0"/>
    <n v="0"/>
    <n v="-7048.72"/>
    <n v="0"/>
    <n v="0"/>
    <n v="0"/>
    <n v="0"/>
    <n v="-7048.72"/>
    <n v="0"/>
    <n v="-7048.72"/>
    <n v="0"/>
    <n v="0"/>
    <n v="0"/>
    <n v="0"/>
    <n v="0"/>
    <n v="0"/>
  </r>
  <r>
    <m/>
    <s v="069"/>
    <m/>
    <m/>
    <s v="X"/>
    <n v="1301"/>
    <n v="0"/>
    <s v="Air Traffic Organization (ATO)"/>
    <n v="1"/>
    <n v="257"/>
    <s v="D"/>
    <n v="-482524.97"/>
    <n v="-469151.45"/>
    <n v="0"/>
    <n v="0"/>
    <n v="-482524.97"/>
    <n v="-469151.45"/>
    <n v="7783.9"/>
    <n v="7789.92"/>
    <n v="0"/>
    <n v="-6.02"/>
    <n v="7783.9"/>
    <n v="7783.9"/>
    <n v="-475434.29"/>
    <n v="-176264.41"/>
    <n v="0"/>
    <n v="0"/>
    <n v="-475434.29"/>
    <n v="-176264.41"/>
    <n v="-478103.42"/>
    <n v="0"/>
    <n v="0"/>
    <n v="0"/>
    <n v="0"/>
    <n v="-478103.42"/>
    <n v="-475434.29"/>
    <n v="-178933.54"/>
    <n v="-165560.01999999999"/>
    <n v="0"/>
    <n v="0"/>
    <n v="0"/>
    <n v="0"/>
    <n v="0"/>
  </r>
  <r>
    <m/>
    <s v="069"/>
    <m/>
    <m/>
    <s v="X"/>
    <n v="1301"/>
    <n v="0"/>
    <s v="Air Traffic Organization (ATO)"/>
    <n v="1"/>
    <n v="260"/>
    <s v="D"/>
    <n v="-177336.53"/>
    <n v="-98799.65"/>
    <n v="0"/>
    <n v="-6150.26"/>
    <n v="-177336.53"/>
    <n v="-104949.91"/>
    <n v="-594.5"/>
    <n v="-6842.78"/>
    <n v="0"/>
    <n v="0"/>
    <n v="-594.5"/>
    <n v="-6842.78"/>
    <n v="-9300"/>
    <n v="-9300"/>
    <n v="0"/>
    <n v="0"/>
    <n v="-9300"/>
    <n v="-9300"/>
    <n v="-637150.84"/>
    <n v="0"/>
    <n v="0"/>
    <n v="0"/>
    <n v="0"/>
    <n v="-637150.84"/>
    <n v="-9300"/>
    <n v="-637150.84"/>
    <n v="-571012.5"/>
    <n v="0"/>
    <n v="6248.28"/>
    <n v="0"/>
    <n v="0"/>
    <n v="6248.28"/>
  </r>
  <r>
    <m/>
    <s v="069"/>
    <m/>
    <m/>
    <s v="X"/>
    <n v="1301"/>
    <n v="0"/>
    <s v="Finance &amp; Management"/>
    <n v="3"/>
    <n v="111"/>
    <s v="D"/>
    <n v="0"/>
    <n v="0"/>
    <n v="0"/>
    <n v="0"/>
    <n v="0"/>
    <n v="0"/>
    <n v="-46732.83"/>
    <n v="0"/>
    <n v="0"/>
    <n v="0"/>
    <n v="-46732.83"/>
    <n v="0"/>
    <n v="0"/>
    <n v="0"/>
    <n v="0"/>
    <n v="0"/>
    <n v="0"/>
    <n v="0"/>
    <n v="-46732.84"/>
    <n v="0"/>
    <n v="0"/>
    <n v="0"/>
    <n v="0"/>
    <n v="-46732.84"/>
    <n v="0"/>
    <n v="-46732.84"/>
    <n v="-0.01"/>
    <n v="0"/>
    <n v="0"/>
    <n v="0"/>
    <n v="0"/>
    <n v="0"/>
  </r>
  <r>
    <m/>
    <s v="069"/>
    <m/>
    <m/>
    <s v="X"/>
    <n v="1301"/>
    <n v="0"/>
    <s v="Finance &amp; Management"/>
    <n v="3"/>
    <n v="121"/>
    <s v="D"/>
    <n v="0"/>
    <n v="0"/>
    <n v="0"/>
    <n v="0"/>
    <n v="0"/>
    <n v="0"/>
    <n v="-15094.41"/>
    <n v="0"/>
    <n v="0"/>
    <n v="0"/>
    <n v="-15094.41"/>
    <n v="0"/>
    <n v="0"/>
    <n v="0"/>
    <n v="0"/>
    <n v="0"/>
    <n v="0"/>
    <n v="0"/>
    <n v="-14978.02"/>
    <n v="0"/>
    <n v="0"/>
    <n v="0"/>
    <n v="0"/>
    <n v="-14978.02"/>
    <n v="0"/>
    <n v="-14978.02"/>
    <n v="116.39"/>
    <n v="0"/>
    <n v="0"/>
    <n v="0"/>
    <n v="0"/>
    <n v="0"/>
  </r>
  <r>
    <m/>
    <s v="069"/>
    <m/>
    <m/>
    <s v="X"/>
    <n v="1301"/>
    <n v="0"/>
    <s v="Finance &amp; Management"/>
    <n v="3"/>
    <n v="210"/>
    <s v="D"/>
    <n v="0"/>
    <n v="0"/>
    <n v="0"/>
    <n v="0"/>
    <n v="0"/>
    <n v="0"/>
    <n v="0"/>
    <n v="0"/>
    <n v="0"/>
    <n v="0"/>
    <n v="0"/>
    <n v="0"/>
    <n v="0"/>
    <n v="0"/>
    <n v="0"/>
    <n v="0"/>
    <n v="0"/>
    <n v="0"/>
    <n v="-3321.26"/>
    <n v="0"/>
    <n v="0"/>
    <n v="0"/>
    <n v="0"/>
    <n v="-3321.26"/>
    <n v="0"/>
    <n v="-3321.26"/>
    <n v="-3321.26"/>
    <n v="0"/>
    <n v="0"/>
    <n v="0"/>
    <n v="0"/>
    <n v="0"/>
  </r>
  <r>
    <m/>
    <s v="069"/>
    <m/>
    <m/>
    <s v="X"/>
    <n v="1301"/>
    <n v="0"/>
    <s v="Finance &amp; Management"/>
    <n v="3"/>
    <n v="251"/>
    <s v="D"/>
    <n v="-140000"/>
    <n v="0"/>
    <n v="0"/>
    <n v="0"/>
    <n v="-140000"/>
    <n v="0"/>
    <n v="0"/>
    <n v="676712.66"/>
    <n v="0"/>
    <n v="-676712.66"/>
    <n v="0"/>
    <n v="0"/>
    <n v="0"/>
    <n v="0"/>
    <n v="0"/>
    <n v="0"/>
    <n v="0"/>
    <n v="0"/>
    <n v="-816712.66"/>
    <n v="0"/>
    <n v="0"/>
    <n v="0"/>
    <n v="0"/>
    <n v="-816712.66"/>
    <n v="0"/>
    <n v="-816712.66"/>
    <n v="-676712.66"/>
    <n v="0"/>
    <n v="0"/>
    <n v="0"/>
    <n v="0"/>
    <n v="0"/>
  </r>
  <r>
    <m/>
    <s v="069"/>
    <m/>
    <m/>
    <s v="X"/>
    <n v="1301"/>
    <n v="0"/>
    <s v="Finance &amp; Management"/>
    <n v="3"/>
    <n v="252"/>
    <s v="D"/>
    <n v="-35648.97"/>
    <n v="-456057.84"/>
    <n v="0"/>
    <n v="0"/>
    <n v="-35648.97"/>
    <n v="-456057.84"/>
    <n v="0"/>
    <n v="0"/>
    <n v="0"/>
    <n v="0"/>
    <n v="0"/>
    <n v="0"/>
    <n v="-162825"/>
    <n v="0"/>
    <n v="0"/>
    <n v="0"/>
    <n v="-162825"/>
    <n v="0"/>
    <n v="-290195.92"/>
    <n v="0"/>
    <n v="0"/>
    <n v="0"/>
    <n v="0"/>
    <n v="-290195.92"/>
    <n v="-162825"/>
    <n v="-127370.92"/>
    <n v="-547779.79"/>
    <n v="0"/>
    <n v="0"/>
    <n v="0"/>
    <n v="0"/>
    <n v="0"/>
  </r>
  <r>
    <m/>
    <s v="069"/>
    <m/>
    <m/>
    <s v="X"/>
    <n v="1301"/>
    <n v="0"/>
    <s v="Finance &amp; Management"/>
    <n v="3"/>
    <n v="253"/>
    <s v="D"/>
    <n v="-807500"/>
    <n v="-297526.34999999998"/>
    <n v="0"/>
    <n v="0"/>
    <n v="-807500"/>
    <n v="-297526.34999999998"/>
    <n v="0"/>
    <n v="-192689.26"/>
    <n v="0"/>
    <n v="0"/>
    <n v="0"/>
    <n v="-192689.26"/>
    <n v="2745.25"/>
    <n v="-1250788.8400000001"/>
    <n v="0"/>
    <n v="0"/>
    <n v="2745.25"/>
    <n v="-1250788.8400000001"/>
    <n v="-1566745.42"/>
    <n v="0"/>
    <n v="0"/>
    <n v="0"/>
    <n v="0"/>
    <n v="-1566745.42"/>
    <n v="2745.25"/>
    <n v="-2820279.51"/>
    <n v="-2502995.12"/>
    <n v="0"/>
    <n v="0"/>
    <n v="0"/>
    <n v="0"/>
    <n v="0"/>
  </r>
  <r>
    <m/>
    <s v="069"/>
    <m/>
    <m/>
    <s v="X"/>
    <n v="1301"/>
    <n v="0"/>
    <s v="Finance &amp; Management"/>
    <n v="3"/>
    <n v="257"/>
    <s v="D"/>
    <n v="-1470499.44"/>
    <n v="-198371.03"/>
    <n v="0"/>
    <n v="0"/>
    <n v="-1470499.44"/>
    <n v="-198371.03"/>
    <n v="0"/>
    <n v="31.07"/>
    <n v="0"/>
    <n v="-31.07"/>
    <n v="0"/>
    <n v="0"/>
    <n v="0"/>
    <n v="0"/>
    <n v="0"/>
    <n v="0"/>
    <n v="0"/>
    <n v="0"/>
    <n v="-1560759.48"/>
    <n v="0"/>
    <n v="0"/>
    <n v="0"/>
    <n v="0"/>
    <n v="-1560759.48"/>
    <n v="0"/>
    <n v="-1560759.48"/>
    <n v="-288631.07"/>
    <n v="0"/>
    <n v="0"/>
    <n v="0"/>
    <n v="0"/>
    <n v="0"/>
  </r>
  <r>
    <m/>
    <s v="069"/>
    <m/>
    <m/>
    <s v="X"/>
    <n v="1301"/>
    <n v="0"/>
    <s v="Finance &amp; Management"/>
    <n v="3"/>
    <n v="310"/>
    <s v="D"/>
    <n v="-642197.62"/>
    <n v="-242201.66"/>
    <n v="0"/>
    <n v="0"/>
    <n v="-642197.62"/>
    <n v="-242201.66"/>
    <n v="0"/>
    <n v="0"/>
    <n v="0"/>
    <n v="0"/>
    <n v="0"/>
    <n v="0"/>
    <n v="0"/>
    <n v="0"/>
    <n v="0"/>
    <n v="0"/>
    <n v="0"/>
    <n v="0"/>
    <n v="-399995.96"/>
    <n v="0"/>
    <n v="0"/>
    <n v="0"/>
    <n v="0"/>
    <n v="-399995.96"/>
    <n v="0"/>
    <n v="-399995.96"/>
    <n v="0"/>
    <n v="0"/>
    <n v="0"/>
    <n v="0"/>
    <n v="0"/>
    <n v="0"/>
  </r>
  <r>
    <m/>
    <s v="069"/>
    <m/>
    <m/>
    <s v="X"/>
    <n v="1301"/>
    <n v="0"/>
    <s v="Finance &amp; Management"/>
    <n v="3"/>
    <n v="430"/>
    <s v="D"/>
    <n v="0"/>
    <n v="0"/>
    <n v="0"/>
    <n v="0"/>
    <n v="0"/>
    <n v="0"/>
    <n v="0"/>
    <n v="102.69"/>
    <n v="0"/>
    <n v="-102.69"/>
    <n v="0"/>
    <n v="0"/>
    <n v="0"/>
    <n v="0"/>
    <n v="0"/>
    <n v="0"/>
    <n v="0"/>
    <n v="0"/>
    <n v="-5184.99"/>
    <n v="0"/>
    <n v="0"/>
    <n v="0"/>
    <n v="0"/>
    <n v="-5184.99"/>
    <n v="0"/>
    <n v="-5184.99"/>
    <n v="-5184.99"/>
    <n v="0"/>
    <n v="0"/>
    <n v="0"/>
    <n v="0"/>
    <n v="0"/>
  </r>
  <r>
    <m/>
    <s v="069"/>
    <m/>
    <m/>
    <s v="X"/>
    <n v="1301"/>
    <n v="0"/>
    <s v="Finance &amp; Management"/>
    <n v="3"/>
    <n v="440"/>
    <s v="D"/>
    <n v="-3187835.21"/>
    <n v="-838524.83"/>
    <n v="0"/>
    <n v="0"/>
    <n v="-3187835.21"/>
    <n v="-838524.83"/>
    <n v="277434.56"/>
    <n v="-315699.34000000003"/>
    <n v="0"/>
    <n v="-297280.43"/>
    <n v="277434.56"/>
    <n v="-612979.77"/>
    <n v="-219552.01"/>
    <n v="-176061.23"/>
    <n v="0"/>
    <n v="0"/>
    <n v="-219552.01"/>
    <n v="-176061.23"/>
    <n v="4710057.4000000004"/>
    <n v="0"/>
    <n v="0"/>
    <n v="0"/>
    <n v="0"/>
    <n v="4710057.4000000004"/>
    <n v="-219552.01"/>
    <n v="4753548.18"/>
    <n v="6212444.2300000004"/>
    <n v="126504.03"/>
    <n v="351803.87"/>
    <n v="0"/>
    <n v="0"/>
    <n v="478307.9"/>
  </r>
  <r>
    <m/>
    <s v="069"/>
    <m/>
    <m/>
    <s v="X"/>
    <n v="1301"/>
    <n v="0"/>
    <s v="Regulation and certification"/>
    <n v="4"/>
    <n v="251"/>
    <s v="D"/>
    <n v="-731228"/>
    <n v="-440079.27"/>
    <n v="0"/>
    <n v="0"/>
    <n v="-731228"/>
    <n v="-440079.27"/>
    <n v="0"/>
    <n v="0"/>
    <n v="0"/>
    <n v="0"/>
    <n v="0"/>
    <n v="0"/>
    <n v="0"/>
    <n v="0"/>
    <n v="0"/>
    <n v="0"/>
    <n v="0"/>
    <n v="0"/>
    <n v="-291148.73"/>
    <n v="0"/>
    <n v="0"/>
    <n v="0"/>
    <n v="0"/>
    <n v="-291148.73"/>
    <n v="0"/>
    <n v="-291148.73"/>
    <n v="0"/>
    <n v="0"/>
    <n v="0"/>
    <n v="0"/>
    <n v="0"/>
    <n v="0"/>
  </r>
  <r>
    <m/>
    <s v="069"/>
    <m/>
    <m/>
    <s v="X"/>
    <n v="1301"/>
    <n v="0"/>
    <s v="Regulation and certification"/>
    <n v="4"/>
    <n v="252"/>
    <s v="D"/>
    <n v="-3126087.06"/>
    <n v="-1070354.1299999999"/>
    <n v="0"/>
    <n v="0"/>
    <n v="-3126087.06"/>
    <n v="-1070354.1299999999"/>
    <n v="-549279.92000000004"/>
    <n v="-105050.38"/>
    <n v="0"/>
    <n v="-290.13"/>
    <n v="-549279.92000000004"/>
    <n v="-105340.51"/>
    <n v="-425482.06"/>
    <n v="-116934.69"/>
    <n v="0"/>
    <n v="0"/>
    <n v="-425482.06"/>
    <n v="-116934.69"/>
    <n v="-3164509.84"/>
    <n v="0"/>
    <n v="0"/>
    <n v="0"/>
    <n v="0"/>
    <n v="-3164509.84"/>
    <n v="-425482.06"/>
    <n v="-2855962.47"/>
    <n v="-356290.13"/>
    <n v="148.58000000000001"/>
    <n v="0"/>
    <n v="0"/>
    <n v="0"/>
    <n v="148.58000000000001"/>
  </r>
  <r>
    <m/>
    <s v="069"/>
    <m/>
    <m/>
    <s v="X"/>
    <n v="1301"/>
    <n v="0"/>
    <s v="Regulation and certification"/>
    <n v="4"/>
    <n v="253"/>
    <s v="D"/>
    <n v="-1500000"/>
    <n v="0"/>
    <n v="0"/>
    <n v="0"/>
    <n v="-1500000"/>
    <n v="0"/>
    <n v="0"/>
    <n v="999.63"/>
    <n v="0"/>
    <n v="-999.63"/>
    <n v="0"/>
    <n v="0"/>
    <n v="0"/>
    <n v="0"/>
    <n v="0"/>
    <n v="0"/>
    <n v="0"/>
    <n v="0"/>
    <n v="-1500999.63"/>
    <n v="0"/>
    <n v="0"/>
    <n v="0"/>
    <n v="0"/>
    <n v="-1500999.63"/>
    <n v="0"/>
    <n v="-1500999.63"/>
    <n v="-999.63"/>
    <n v="0"/>
    <n v="0"/>
    <n v="0"/>
    <n v="0"/>
    <n v="0"/>
  </r>
  <r>
    <m/>
    <s v="069"/>
    <m/>
    <m/>
    <s v="X"/>
    <n v="1301"/>
    <n v="0"/>
    <s v="Regulation and certification"/>
    <n v="4"/>
    <n v="257"/>
    <s v="D"/>
    <n v="-4248300.04"/>
    <n v="-1840070.57"/>
    <n v="0"/>
    <n v="0"/>
    <n v="-4248300.04"/>
    <n v="-1840070.57"/>
    <n v="0"/>
    <n v="351.04"/>
    <n v="0"/>
    <n v="-351.04"/>
    <n v="0"/>
    <n v="0"/>
    <n v="-133000"/>
    <n v="-5374.98"/>
    <n v="0"/>
    <n v="0"/>
    <n v="-133000"/>
    <n v="-5374.98"/>
    <n v="-2536205.5299999998"/>
    <n v="0"/>
    <n v="0"/>
    <n v="0"/>
    <n v="0"/>
    <n v="-2536205.5299999998"/>
    <n v="-133000"/>
    <n v="-2408580.5099999998"/>
    <n v="-351.04"/>
    <n v="0.04"/>
    <n v="0"/>
    <n v="0"/>
    <n v="0"/>
    <n v="0.04"/>
  </r>
  <r>
    <m/>
    <s v="069"/>
    <m/>
    <m/>
    <s v="X"/>
    <n v="1301"/>
    <n v="0"/>
    <s v="Regulation and certification"/>
    <n v="4"/>
    <n v="310"/>
    <s v="D"/>
    <n v="-303900.2"/>
    <n v="-26255.9"/>
    <n v="0"/>
    <n v="0"/>
    <n v="-303900.2"/>
    <n v="-26255.9"/>
    <n v="0"/>
    <n v="0"/>
    <n v="0"/>
    <n v="0"/>
    <n v="0"/>
    <n v="0"/>
    <n v="0"/>
    <n v="0"/>
    <n v="0"/>
    <n v="0"/>
    <n v="0"/>
    <n v="0"/>
    <n v="-277644.3"/>
    <n v="0"/>
    <n v="0"/>
    <n v="0"/>
    <n v="0"/>
    <n v="-277644.3"/>
    <n v="0"/>
    <n v="-277644.3"/>
    <n v="0"/>
    <n v="0"/>
    <n v="0"/>
    <n v="0"/>
    <n v="0"/>
    <n v="0"/>
  </r>
  <r>
    <m/>
    <s v="069"/>
    <m/>
    <m/>
    <s v="X"/>
    <n v="1301"/>
    <n v="0"/>
    <s v="Operations (Reimbursable)"/>
    <n v="801"/>
    <n v="0"/>
    <s v="R"/>
    <n v="105419.25"/>
    <n v="-500000"/>
    <n v="0"/>
    <n v="0"/>
    <n v="105419.25"/>
    <n v="-500000"/>
    <n v="0"/>
    <n v="6.87"/>
    <n v="0"/>
    <n v="-6.87"/>
    <n v="0"/>
    <n v="0"/>
    <n v="0"/>
    <n v="0"/>
    <n v="0"/>
    <n v="0"/>
    <n v="0"/>
    <n v="0"/>
    <n v="-1623085.37"/>
    <n v="0"/>
    <n v="0"/>
    <n v="0"/>
    <n v="0"/>
    <n v="-1623085.37"/>
    <n v="0"/>
    <n v="-1623085.37"/>
    <n v="-2228504.62"/>
    <n v="0"/>
    <n v="0"/>
    <n v="0"/>
    <n v="0"/>
    <n v="0"/>
  </r>
  <r>
    <m/>
    <s v="069"/>
    <m/>
    <m/>
    <s v="X"/>
    <n v="1301"/>
    <n v="0"/>
    <s v="Operations (Reimbursable)"/>
    <n v="801"/>
    <n v="111"/>
    <s v="R"/>
    <n v="0"/>
    <n v="-8677.5300000000007"/>
    <n v="0"/>
    <n v="0"/>
    <n v="0"/>
    <n v="-8677.5300000000007"/>
    <n v="-8677.5300000000007"/>
    <n v="-66830.09"/>
    <n v="0"/>
    <n v="-68906.77"/>
    <n v="-8677.5300000000007"/>
    <n v="-135736.85999999999"/>
    <n v="0"/>
    <n v="0"/>
    <n v="0"/>
    <n v="0"/>
    <n v="0"/>
    <n v="0"/>
    <n v="-2390000.2599999998"/>
    <n v="0"/>
    <n v="0"/>
    <n v="0"/>
    <n v="0"/>
    <n v="-2390000.2599999998"/>
    <n v="0"/>
    <n v="-2390000.2599999998"/>
    <n v="-2525737.12"/>
    <n v="8677.5300000000007"/>
    <n v="0"/>
    <n v="0"/>
    <n v="0"/>
    <n v="8677.5300000000007"/>
  </r>
  <r>
    <m/>
    <s v="069"/>
    <m/>
    <m/>
    <s v="X"/>
    <n v="1301"/>
    <n v="0"/>
    <s v="Operations (Reimbursable)"/>
    <n v="801"/>
    <n v="113"/>
    <s v="R"/>
    <n v="0"/>
    <n v="0"/>
    <n v="0"/>
    <n v="0"/>
    <n v="0"/>
    <n v="0"/>
    <n v="0"/>
    <n v="-5980.8"/>
    <n v="0"/>
    <n v="0"/>
    <n v="0"/>
    <n v="-5980.8"/>
    <n v="0"/>
    <n v="0"/>
    <n v="0"/>
    <n v="0"/>
    <n v="0"/>
    <n v="0"/>
    <n v="-62041.84"/>
    <n v="0"/>
    <n v="0"/>
    <n v="0"/>
    <n v="0"/>
    <n v="-62041.84"/>
    <n v="0"/>
    <n v="-62041.84"/>
    <n v="-68022.64"/>
    <n v="0"/>
    <n v="0"/>
    <n v="0"/>
    <n v="0"/>
    <n v="0"/>
  </r>
  <r>
    <m/>
    <s v="069"/>
    <m/>
    <m/>
    <s v="X"/>
    <n v="1301"/>
    <n v="0"/>
    <s v="Operations (Reimbursable)"/>
    <n v="801"/>
    <n v="115"/>
    <s v="R"/>
    <n v="0"/>
    <n v="0"/>
    <n v="0"/>
    <n v="0"/>
    <n v="0"/>
    <n v="0"/>
    <n v="0"/>
    <n v="20047.72"/>
    <n v="0"/>
    <n v="-34273.56"/>
    <n v="0"/>
    <n v="-14225.84"/>
    <n v="0"/>
    <n v="0"/>
    <n v="0"/>
    <n v="0"/>
    <n v="0"/>
    <n v="0"/>
    <n v="-288870.92"/>
    <n v="0"/>
    <n v="0"/>
    <n v="0"/>
    <n v="0"/>
    <n v="-288870.92"/>
    <n v="0"/>
    <n v="-288870.92"/>
    <n v="-303096.76"/>
    <n v="0"/>
    <n v="14225.84"/>
    <n v="0"/>
    <n v="0"/>
    <n v="14225.84"/>
  </r>
  <r>
    <m/>
    <s v="069"/>
    <m/>
    <m/>
    <s v="X"/>
    <n v="1301"/>
    <n v="0"/>
    <s v="Operations (Reimbursable)"/>
    <n v="801"/>
    <n v="121"/>
    <s v="R"/>
    <n v="0"/>
    <n v="0"/>
    <n v="0"/>
    <n v="0"/>
    <n v="0"/>
    <n v="0"/>
    <n v="-292.91000000000003"/>
    <n v="-44870.94"/>
    <n v="0"/>
    <n v="0"/>
    <n v="-292.91000000000003"/>
    <n v="-44870.94"/>
    <n v="0"/>
    <n v="0"/>
    <n v="0"/>
    <n v="0"/>
    <n v="0"/>
    <n v="0"/>
    <n v="-539010.82999999996"/>
    <n v="0"/>
    <n v="0"/>
    <n v="0"/>
    <n v="0"/>
    <n v="-539010.82999999996"/>
    <n v="0"/>
    <n v="-539010.82999999996"/>
    <n v="-583588.86"/>
    <n v="0"/>
    <n v="0"/>
    <n v="0"/>
    <n v="0"/>
    <n v="0"/>
  </r>
  <r>
    <m/>
    <s v="069"/>
    <m/>
    <m/>
    <s v="X"/>
    <n v="1301"/>
    <n v="0"/>
    <s v="Operations (Reimbursable)"/>
    <n v="801"/>
    <n v="210"/>
    <s v="R"/>
    <n v="-10547.48"/>
    <n v="-123075.04"/>
    <n v="0"/>
    <n v="-1886.47"/>
    <n v="-10547.48"/>
    <n v="-124961.51"/>
    <n v="95.7"/>
    <n v="985.21"/>
    <n v="0"/>
    <n v="-674.56"/>
    <n v="95.7"/>
    <n v="310.64999999999998"/>
    <n v="0"/>
    <n v="0"/>
    <n v="0"/>
    <n v="0"/>
    <n v="0"/>
    <n v="0"/>
    <n v="-397048.11"/>
    <n v="0"/>
    <n v="0"/>
    <n v="0"/>
    <n v="0"/>
    <n v="-397048.11"/>
    <n v="0"/>
    <n v="-397048.11"/>
    <n v="-511247.19"/>
    <n v="3364.83"/>
    <n v="0"/>
    <n v="0"/>
    <n v="0"/>
    <n v="3364.83"/>
  </r>
  <r>
    <m/>
    <s v="069"/>
    <m/>
    <m/>
    <s v="X"/>
    <n v="1301"/>
    <n v="0"/>
    <s v="Operations (Reimbursable)"/>
    <n v="801"/>
    <n v="220"/>
    <s v="R"/>
    <n v="0"/>
    <n v="-15840"/>
    <n v="0"/>
    <n v="0"/>
    <n v="0"/>
    <n v="-15840"/>
    <n v="-15840"/>
    <n v="2200"/>
    <n v="0"/>
    <n v="-2200"/>
    <n v="-15840"/>
    <n v="0"/>
    <n v="0"/>
    <n v="0"/>
    <n v="0"/>
    <n v="0"/>
    <n v="0"/>
    <n v="0"/>
    <n v="-20608"/>
    <n v="0"/>
    <n v="0"/>
    <n v="0"/>
    <n v="0"/>
    <n v="-20608"/>
    <n v="0"/>
    <n v="-20608"/>
    <n v="-20608"/>
    <n v="15840"/>
    <n v="0"/>
    <n v="0"/>
    <n v="0"/>
    <n v="15840"/>
  </r>
  <r>
    <m/>
    <s v="069"/>
    <m/>
    <m/>
    <s v="X"/>
    <n v="1301"/>
    <n v="0"/>
    <s v="Operations (Reimbursable)"/>
    <n v="801"/>
    <n v="232"/>
    <s v="R"/>
    <n v="-54169.3"/>
    <n v="-481440.47"/>
    <n v="0"/>
    <n v="0"/>
    <n v="-54169.3"/>
    <n v="-481440.47"/>
    <n v="0"/>
    <n v="0"/>
    <n v="0"/>
    <n v="0"/>
    <n v="0"/>
    <n v="0"/>
    <n v="0"/>
    <n v="0"/>
    <n v="0"/>
    <n v="0"/>
    <n v="0"/>
    <n v="0"/>
    <n v="-560392.82999999996"/>
    <n v="0"/>
    <n v="0"/>
    <n v="0"/>
    <n v="0"/>
    <n v="-560392.82999999996"/>
    <n v="0"/>
    <n v="-560392.82999999996"/>
    <n v="-987664"/>
    <n v="380"/>
    <n v="0"/>
    <n v="0"/>
    <n v="0"/>
    <n v="380"/>
  </r>
  <r>
    <m/>
    <s v="069"/>
    <m/>
    <m/>
    <s v="X"/>
    <n v="1301"/>
    <n v="0"/>
    <s v="Operations (Reimbursable)"/>
    <n v="801"/>
    <n v="233"/>
    <s v="R"/>
    <n v="-40215.72"/>
    <n v="-128779.44"/>
    <n v="0"/>
    <n v="0"/>
    <n v="-40215.72"/>
    <n v="-128779.44"/>
    <n v="-105037.2"/>
    <n v="96620.42"/>
    <n v="0"/>
    <n v="-108126.05"/>
    <n v="-105037.2"/>
    <n v="-11505.63"/>
    <n v="0"/>
    <n v="0"/>
    <n v="0"/>
    <n v="0"/>
    <n v="0"/>
    <n v="0"/>
    <n v="-438571.7"/>
    <n v="0"/>
    <n v="0"/>
    <n v="0"/>
    <n v="0"/>
    <n v="-438571.7"/>
    <n v="0"/>
    <n v="-438571.7"/>
    <n v="-433603.85"/>
    <n v="105037.2"/>
    <n v="11505.63"/>
    <n v="0"/>
    <n v="0"/>
    <n v="116542.83"/>
  </r>
  <r>
    <m/>
    <s v="069"/>
    <m/>
    <m/>
    <s v="X"/>
    <n v="1301"/>
    <n v="0"/>
    <s v="Operations (Reimbursable)"/>
    <n v="801"/>
    <n v="251"/>
    <s v="R"/>
    <n v="-827128.48"/>
    <n v="-502263.36"/>
    <n v="0"/>
    <n v="0"/>
    <n v="-827128.48"/>
    <n v="-502263.36"/>
    <n v="-87764.89"/>
    <n v="0"/>
    <n v="0"/>
    <n v="-401.82"/>
    <n v="-87764.89"/>
    <n v="-401.82"/>
    <n v="-406.6"/>
    <n v="0"/>
    <n v="0"/>
    <n v="0"/>
    <n v="-406.6"/>
    <n v="0"/>
    <n v="-1276049.43"/>
    <n v="0"/>
    <n v="0"/>
    <n v="0"/>
    <n v="0"/>
    <n v="-1276049.43"/>
    <n v="-406.6"/>
    <n v="-1275642.83"/>
    <n v="-863414.64"/>
    <n v="95146.559999999998"/>
    <n v="401.82"/>
    <n v="0"/>
    <n v="0"/>
    <n v="95548.38"/>
  </r>
  <r>
    <m/>
    <s v="069"/>
    <m/>
    <m/>
    <s v="X"/>
    <n v="1301"/>
    <n v="0"/>
    <s v="Operations (Reimbursable)"/>
    <n v="801"/>
    <n v="252"/>
    <s v="R"/>
    <n v="-266546.75"/>
    <n v="-42777.03"/>
    <n v="0"/>
    <n v="-37140"/>
    <n v="-266546.75"/>
    <n v="-79917.03"/>
    <n v="-1135"/>
    <n v="-15087.4"/>
    <n v="0"/>
    <n v="-64332.25"/>
    <n v="-1135"/>
    <n v="-79419.649999999994"/>
    <n v="-6485.49"/>
    <n v="-6760.59"/>
    <n v="0"/>
    <n v="0"/>
    <n v="-6485.49"/>
    <n v="-6760.59"/>
    <n v="-182451.97"/>
    <n v="0"/>
    <n v="0"/>
    <n v="0"/>
    <n v="0"/>
    <n v="-182451.97"/>
    <n v="-6485.49"/>
    <n v="-182727.07"/>
    <n v="-74382"/>
    <n v="1045"/>
    <n v="63285.35"/>
    <n v="0"/>
    <n v="0"/>
    <n v="64330.35"/>
  </r>
  <r>
    <m/>
    <s v="069"/>
    <m/>
    <m/>
    <s v="X"/>
    <n v="1301"/>
    <n v="0"/>
    <s v="Operations (Reimbursable)"/>
    <n v="801"/>
    <n v="253"/>
    <s v="R"/>
    <n v="-685859.39"/>
    <n v="-655988.37"/>
    <n v="0"/>
    <n v="0"/>
    <n v="-685859.39"/>
    <n v="-655988.37"/>
    <n v="-744668.4"/>
    <n v="-12547.41"/>
    <n v="0"/>
    <n v="-10831.92"/>
    <n v="-744668.4"/>
    <n v="-23379.33"/>
    <n v="0"/>
    <n v="0"/>
    <n v="0"/>
    <n v="0"/>
    <n v="0"/>
    <n v="0"/>
    <n v="-995488.68"/>
    <n v="0"/>
    <n v="0"/>
    <n v="0"/>
    <n v="0"/>
    <n v="-995488.68"/>
    <n v="0"/>
    <n v="-995488.68"/>
    <n v="-244328.59"/>
    <n v="299"/>
    <n v="22379.33"/>
    <n v="0"/>
    <n v="0"/>
    <n v="22678.33"/>
  </r>
  <r>
    <m/>
    <s v="069"/>
    <m/>
    <m/>
    <s v="X"/>
    <n v="1301"/>
    <n v="0"/>
    <s v="Operations (Reimbursable)"/>
    <n v="801"/>
    <n v="254"/>
    <s v="R"/>
    <n v="-2047455.61"/>
    <n v="-4863138.83"/>
    <n v="0"/>
    <n v="0"/>
    <n v="-2047455.61"/>
    <n v="-4863138.83"/>
    <n v="-0.01"/>
    <n v="-2708.29"/>
    <n v="0"/>
    <n v="-34.5"/>
    <n v="-0.01"/>
    <n v="-2742.79"/>
    <n v="0"/>
    <n v="0"/>
    <n v="0"/>
    <n v="0"/>
    <n v="0"/>
    <n v="0"/>
    <n v="-4379226.6100000003"/>
    <n v="0"/>
    <n v="0"/>
    <n v="0"/>
    <n v="0"/>
    <n v="-4379226.6100000003"/>
    <n v="0"/>
    <n v="-4379226.6100000003"/>
    <n v="-7197652.6100000003"/>
    <n v="35667.19"/>
    <n v="40.9"/>
    <n v="0"/>
    <n v="0"/>
    <n v="35708.089999999997"/>
  </r>
  <r>
    <m/>
    <s v="069"/>
    <m/>
    <m/>
    <s v="X"/>
    <n v="1301"/>
    <n v="0"/>
    <s v="Operations (Reimbursable)"/>
    <n v="801"/>
    <n v="257"/>
    <s v="R"/>
    <n v="0"/>
    <n v="-7130"/>
    <n v="0"/>
    <n v="0"/>
    <n v="0"/>
    <n v="-7130"/>
    <n v="811.2"/>
    <n v="47766.2"/>
    <n v="0"/>
    <n v="-46955"/>
    <n v="811.2"/>
    <n v="811.2"/>
    <n v="0"/>
    <n v="0"/>
    <n v="0"/>
    <n v="0"/>
    <n v="0"/>
    <n v="0"/>
    <n v="-831233.79"/>
    <n v="0"/>
    <n v="0"/>
    <n v="0"/>
    <n v="0"/>
    <n v="-831233.79"/>
    <n v="0"/>
    <n v="-831233.79"/>
    <n v="-838363.79"/>
    <n v="0"/>
    <n v="0"/>
    <n v="0"/>
    <n v="0"/>
    <n v="0"/>
  </r>
  <r>
    <m/>
    <s v="069"/>
    <m/>
    <m/>
    <s v="X"/>
    <n v="1301"/>
    <n v="0"/>
    <s v="Operations (Reimbursable)"/>
    <n v="801"/>
    <n v="260"/>
    <s v="R"/>
    <n v="0"/>
    <n v="-425.79"/>
    <n v="0"/>
    <n v="0"/>
    <n v="0"/>
    <n v="-425.79"/>
    <n v="-64.290000000000006"/>
    <n v="2036.88"/>
    <n v="0"/>
    <n v="-1686.48"/>
    <n v="-64.290000000000006"/>
    <n v="350.4"/>
    <n v="0"/>
    <n v="0"/>
    <n v="0"/>
    <n v="0"/>
    <n v="0"/>
    <n v="0"/>
    <n v="-36625.519999999997"/>
    <n v="0"/>
    <n v="0"/>
    <n v="0"/>
    <n v="0"/>
    <n v="-36625.519999999997"/>
    <n v="0"/>
    <n v="-36625.519999999997"/>
    <n v="-36636.620000000003"/>
    <n v="425.79"/>
    <n v="0"/>
    <n v="0"/>
    <n v="0"/>
    <n v="425.79"/>
  </r>
  <r>
    <m/>
    <s v="069"/>
    <m/>
    <m/>
    <s v="X"/>
    <n v="1301"/>
    <n v="0"/>
    <s v="Operations (Reimbursable)"/>
    <n v="801"/>
    <n v="310"/>
    <s v="R"/>
    <n v="-36562.949999999997"/>
    <n v="-3174.09"/>
    <n v="0"/>
    <n v="0"/>
    <n v="-36562.949999999997"/>
    <n v="-3174.09"/>
    <n v="-2594.85"/>
    <n v="2594.85"/>
    <n v="0"/>
    <n v="-2594.85"/>
    <n v="-2594.85"/>
    <n v="0"/>
    <n v="0"/>
    <n v="0"/>
    <n v="0"/>
    <n v="0"/>
    <n v="0"/>
    <n v="0"/>
    <n v="-67089.37"/>
    <n v="0"/>
    <n v="0"/>
    <n v="0"/>
    <n v="0"/>
    <n v="-67089.37"/>
    <n v="0"/>
    <n v="-67089.37"/>
    <n v="-31105.66"/>
    <n v="2594.85"/>
    <n v="0"/>
    <n v="0"/>
    <n v="0"/>
    <n v="2594.85"/>
  </r>
  <r>
    <m/>
    <s v="069"/>
    <m/>
    <m/>
    <s v="X"/>
    <n v="1301"/>
    <n v="0"/>
    <s v="Operations (Reimbursable)"/>
    <n v="801"/>
    <n v="320"/>
    <s v="R"/>
    <n v="-1242305"/>
    <n v="-138203"/>
    <n v="0"/>
    <n v="0"/>
    <n v="-1242305"/>
    <n v="-138203"/>
    <n v="0"/>
    <n v="0"/>
    <n v="0"/>
    <n v="0"/>
    <n v="0"/>
    <n v="0"/>
    <n v="0"/>
    <n v="0"/>
    <n v="0"/>
    <n v="0"/>
    <n v="0"/>
    <n v="0"/>
    <n v="-1104102"/>
    <n v="0"/>
    <n v="0"/>
    <n v="0"/>
    <n v="0"/>
    <n v="-1104102"/>
    <n v="0"/>
    <n v="-1104102"/>
    <n v="0"/>
    <n v="0"/>
    <n v="0"/>
    <n v="0"/>
    <n v="0"/>
    <n v="0"/>
  </r>
  <r>
    <m/>
    <s v="069"/>
    <m/>
    <m/>
    <s v="X"/>
    <n v="1301"/>
    <n v="0"/>
    <s v="Operations (Reimbursable)"/>
    <n v="801"/>
    <n v="440"/>
    <s v="R"/>
    <n v="0"/>
    <n v="0"/>
    <n v="0"/>
    <n v="0"/>
    <n v="0"/>
    <n v="0"/>
    <n v="0"/>
    <n v="0"/>
    <n v="0"/>
    <n v="0"/>
    <n v="0"/>
    <n v="0"/>
    <n v="0"/>
    <n v="0"/>
    <n v="0"/>
    <n v="0"/>
    <n v="0"/>
    <n v="0"/>
    <n v="-618893.75"/>
    <n v="0"/>
    <n v="0"/>
    <n v="0"/>
    <n v="0"/>
    <n v="-618893.75"/>
    <n v="0"/>
    <n v="-618893.75"/>
    <n v="-618893.75"/>
    <n v="0"/>
    <n v="0"/>
    <n v="0"/>
    <n v="0"/>
    <n v="0"/>
  </r>
  <r>
    <m/>
    <s v="069"/>
    <m/>
    <m/>
    <s v="X"/>
    <n v="1303"/>
    <n v="0"/>
    <s v="Direct"/>
    <n v="6011"/>
    <n v="0"/>
    <s v="D"/>
    <n v="0"/>
    <n v="0"/>
    <n v="0"/>
    <n v="0"/>
    <n v="0"/>
    <n v="0"/>
    <n v="-627.5"/>
    <n v="0"/>
    <n v="0"/>
    <n v="0"/>
    <n v="-627.5"/>
    <n v="0"/>
    <n v="0"/>
    <n v="0"/>
    <n v="0"/>
    <n v="0"/>
    <n v="0"/>
    <n v="0"/>
    <n v="0"/>
    <n v="0"/>
    <n v="0"/>
    <n v="0"/>
    <n v="0"/>
    <n v="0"/>
    <n v="0"/>
    <n v="0"/>
    <n v="627.5"/>
    <n v="0"/>
    <n v="0"/>
    <n v="0"/>
    <n v="0"/>
    <n v="0"/>
  </r>
  <r>
    <m/>
    <s v="069"/>
    <m/>
    <m/>
    <s v="X"/>
    <n v="1303"/>
    <n v="0"/>
    <s v="Direct"/>
    <n v="6011"/>
    <n v="252"/>
    <s v="D"/>
    <n v="0"/>
    <n v="0"/>
    <n v="0"/>
    <n v="0"/>
    <n v="0"/>
    <n v="0"/>
    <n v="0"/>
    <n v="-627.5"/>
    <n v="0"/>
    <n v="0"/>
    <n v="0"/>
    <n v="-627.5"/>
    <n v="0"/>
    <n v="0"/>
    <n v="0"/>
    <n v="0"/>
    <n v="0"/>
    <n v="0"/>
    <n v="0"/>
    <n v="0"/>
    <n v="0"/>
    <n v="0"/>
    <n v="0"/>
    <n v="0"/>
    <n v="0"/>
    <n v="0"/>
    <n v="-627.5"/>
    <n v="0"/>
    <n v="0"/>
    <n v="0"/>
    <n v="0"/>
    <n v="0"/>
  </r>
  <r>
    <m/>
    <s v="069"/>
    <m/>
    <m/>
    <s v="X"/>
    <n v="4120"/>
    <n v="0"/>
    <s v="UNKNOWN"/>
    <n v="0"/>
    <n v="0"/>
    <s v=" "/>
    <n v="0"/>
    <n v="0"/>
    <n v="0"/>
    <n v="0"/>
    <n v="0"/>
    <n v="0"/>
    <n v="0"/>
    <n v="0"/>
    <n v="0"/>
    <n v="0"/>
    <n v="0"/>
    <n v="0"/>
    <n v="0"/>
    <n v="0"/>
    <n v="0"/>
    <n v="0"/>
    <n v="0"/>
    <n v="0"/>
    <n v="0"/>
    <n v="0"/>
    <n v="0"/>
    <n v="0"/>
    <n v="0"/>
    <n v="0"/>
    <n v="0"/>
    <n v="0"/>
    <n v="0"/>
    <n v="0"/>
    <n v="0"/>
    <n v="0"/>
    <n v="0"/>
    <n v="0"/>
  </r>
  <r>
    <m/>
    <s v="069"/>
    <m/>
    <m/>
    <s v="X"/>
    <n v="4120"/>
    <n v="0"/>
    <s v="Program Administration"/>
    <n v="801"/>
    <n v="0"/>
    <s v="D"/>
    <n v="0"/>
    <n v="0"/>
    <n v="0"/>
    <n v="0"/>
    <n v="0"/>
    <n v="0"/>
    <n v="-531994.22"/>
    <n v="0"/>
    <n v="0"/>
    <n v="0"/>
    <n v="-531994.22"/>
    <n v="0"/>
    <n v="0"/>
    <n v="0"/>
    <n v="0"/>
    <n v="0"/>
    <n v="0"/>
    <n v="0"/>
    <n v="0"/>
    <n v="0"/>
    <n v="0"/>
    <n v="0"/>
    <n v="0"/>
    <n v="0"/>
    <n v="0"/>
    <n v="0"/>
    <n v="531994.22"/>
    <n v="0"/>
    <n v="0"/>
    <n v="0"/>
    <n v="0"/>
    <n v="0"/>
  </r>
  <r>
    <m/>
    <s v="069"/>
    <m/>
    <m/>
    <s v="X"/>
    <n v="4120"/>
    <n v="0"/>
    <s v="Program Administration"/>
    <n v="801"/>
    <n v="111"/>
    <s v="D"/>
    <n v="0"/>
    <n v="0"/>
    <n v="0"/>
    <n v="0"/>
    <n v="0"/>
    <n v="0"/>
    <n v="0"/>
    <n v="-23326.799999999999"/>
    <n v="0"/>
    <n v="0"/>
    <n v="0"/>
    <n v="-23326.799999999999"/>
    <n v="0"/>
    <n v="0"/>
    <n v="0"/>
    <n v="0"/>
    <n v="0"/>
    <n v="0"/>
    <n v="-278082.44"/>
    <n v="0"/>
    <n v="0"/>
    <n v="0"/>
    <n v="0"/>
    <n v="-278082.44"/>
    <n v="0"/>
    <n v="-278082.44"/>
    <n v="-301409.24"/>
    <n v="0"/>
    <n v="0"/>
    <n v="0"/>
    <n v="0"/>
    <n v="0"/>
  </r>
  <r>
    <m/>
    <s v="069"/>
    <m/>
    <m/>
    <s v="X"/>
    <n v="4120"/>
    <n v="0"/>
    <s v="Program Administration"/>
    <n v="801"/>
    <n v="115"/>
    <s v="D"/>
    <n v="0"/>
    <n v="0"/>
    <n v="0"/>
    <n v="0"/>
    <n v="0"/>
    <n v="0"/>
    <n v="0"/>
    <n v="0"/>
    <n v="0"/>
    <n v="0"/>
    <n v="0"/>
    <n v="0"/>
    <n v="0"/>
    <n v="0"/>
    <n v="0"/>
    <n v="0"/>
    <n v="0"/>
    <n v="0"/>
    <n v="-5417"/>
    <n v="0"/>
    <n v="0"/>
    <n v="0"/>
    <n v="0"/>
    <n v="-5417"/>
    <n v="0"/>
    <n v="-5417"/>
    <n v="-5417"/>
    <n v="0"/>
    <n v="0"/>
    <n v="0"/>
    <n v="0"/>
    <n v="0"/>
  </r>
  <r>
    <m/>
    <s v="069"/>
    <m/>
    <m/>
    <s v="X"/>
    <n v="4120"/>
    <n v="0"/>
    <s v="Program Administration"/>
    <n v="801"/>
    <n v="121"/>
    <s v="D"/>
    <n v="0"/>
    <n v="0"/>
    <n v="0"/>
    <n v="0"/>
    <n v="0"/>
    <n v="0"/>
    <n v="0"/>
    <n v="-7912.41"/>
    <n v="0"/>
    <n v="0"/>
    <n v="0"/>
    <n v="-7912.41"/>
    <n v="0"/>
    <n v="0"/>
    <n v="0"/>
    <n v="0"/>
    <n v="0"/>
    <n v="0"/>
    <n v="-96088.38"/>
    <n v="0"/>
    <n v="0"/>
    <n v="0"/>
    <n v="0"/>
    <n v="-96088.38"/>
    <n v="0"/>
    <n v="-96088.38"/>
    <n v="-104000.79"/>
    <n v="0"/>
    <n v="0"/>
    <n v="0"/>
    <n v="0"/>
    <n v="0"/>
  </r>
  <r>
    <m/>
    <s v="069"/>
    <m/>
    <m/>
    <s v="X"/>
    <n v="4120"/>
    <n v="0"/>
    <s v="Program Administration"/>
    <n v="801"/>
    <n v="210"/>
    <s v="D"/>
    <n v="0"/>
    <n v="0"/>
    <n v="0"/>
    <n v="0"/>
    <n v="0"/>
    <n v="0"/>
    <n v="0"/>
    <n v="0"/>
    <n v="0"/>
    <n v="0"/>
    <n v="0"/>
    <n v="0"/>
    <n v="0"/>
    <n v="0"/>
    <n v="0"/>
    <n v="0"/>
    <n v="0"/>
    <n v="0"/>
    <n v="-9417.6200000000008"/>
    <n v="0"/>
    <n v="0"/>
    <n v="0"/>
    <n v="0"/>
    <n v="-9417.6200000000008"/>
    <n v="0"/>
    <n v="-9417.6200000000008"/>
    <n v="-9417.6200000000008"/>
    <n v="0"/>
    <n v="0"/>
    <n v="0"/>
    <n v="0"/>
    <n v="0"/>
  </r>
  <r>
    <m/>
    <s v="069"/>
    <m/>
    <m/>
    <s v="X"/>
    <n v="4120"/>
    <n v="0"/>
    <s v="Program Administration"/>
    <n v="801"/>
    <n v="220"/>
    <s v="D"/>
    <n v="0"/>
    <n v="0"/>
    <n v="0"/>
    <n v="0"/>
    <n v="0"/>
    <n v="0"/>
    <n v="0"/>
    <n v="0"/>
    <n v="0"/>
    <n v="0"/>
    <n v="0"/>
    <n v="0"/>
    <n v="0"/>
    <n v="0"/>
    <n v="0"/>
    <n v="0"/>
    <n v="0"/>
    <n v="0"/>
    <n v="-261.52999999999997"/>
    <n v="0"/>
    <n v="0"/>
    <n v="0"/>
    <n v="0"/>
    <n v="-261.52999999999997"/>
    <n v="0"/>
    <n v="-261.52999999999997"/>
    <n v="-261.52999999999997"/>
    <n v="0"/>
    <n v="0"/>
    <n v="0"/>
    <n v="0"/>
    <n v="0"/>
  </r>
  <r>
    <m/>
    <s v="069"/>
    <m/>
    <m/>
    <s v="X"/>
    <n v="4120"/>
    <n v="0"/>
    <s v="Program Administration"/>
    <n v="801"/>
    <n v="252"/>
    <s v="D"/>
    <n v="0"/>
    <n v="-91950"/>
    <n v="0"/>
    <n v="0"/>
    <n v="0"/>
    <n v="-91950"/>
    <n v="-4473834.1900000004"/>
    <n v="-5005828.41"/>
    <n v="0"/>
    <n v="0"/>
    <n v="-4473834.1900000004"/>
    <n v="-5005828.41"/>
    <n v="0"/>
    <n v="0"/>
    <n v="0"/>
    <n v="0"/>
    <n v="0"/>
    <n v="0"/>
    <n v="0"/>
    <n v="0"/>
    <n v="0"/>
    <n v="0"/>
    <n v="0"/>
    <n v="0"/>
    <n v="0"/>
    <n v="0"/>
    <n v="-623944.22"/>
    <n v="0"/>
    <n v="0"/>
    <n v="0"/>
    <n v="0"/>
    <n v="0"/>
  </r>
  <r>
    <m/>
    <s v="069"/>
    <m/>
    <m/>
    <s v="X"/>
    <n v="4120"/>
    <n v="0"/>
    <s v="Program Administration"/>
    <n v="801"/>
    <n v="260"/>
    <s v="D"/>
    <n v="0"/>
    <n v="0"/>
    <n v="0"/>
    <n v="0"/>
    <n v="0"/>
    <n v="0"/>
    <n v="0"/>
    <n v="0"/>
    <n v="0"/>
    <n v="0"/>
    <n v="0"/>
    <n v="0"/>
    <n v="0"/>
    <n v="0"/>
    <n v="0"/>
    <n v="0"/>
    <n v="0"/>
    <n v="0"/>
    <n v="-463.94"/>
    <n v="0"/>
    <n v="0"/>
    <n v="0"/>
    <n v="0"/>
    <n v="-463.94"/>
    <n v="0"/>
    <n v="-463.94"/>
    <n v="-463.94"/>
    <n v="0"/>
    <n v="0"/>
    <n v="0"/>
    <n v="0"/>
    <n v="0"/>
  </r>
  <r>
    <m/>
    <s v="069"/>
    <m/>
    <m/>
    <s v="X"/>
    <n v="4120"/>
    <n v="0"/>
    <s v="Program Administration"/>
    <n v="801"/>
    <n v="310"/>
    <s v="D"/>
    <n v="0"/>
    <n v="0"/>
    <n v="0"/>
    <n v="0"/>
    <n v="0"/>
    <n v="0"/>
    <n v="0"/>
    <n v="0"/>
    <n v="0"/>
    <n v="0"/>
    <n v="0"/>
    <n v="0"/>
    <n v="0"/>
    <n v="0"/>
    <n v="0"/>
    <n v="0"/>
    <n v="0"/>
    <n v="0"/>
    <n v="-9860"/>
    <n v="0"/>
    <n v="0"/>
    <n v="0"/>
    <n v="0"/>
    <n v="-9860"/>
    <n v="0"/>
    <n v="-9860"/>
    <n v="-9860"/>
    <n v="0"/>
    <n v="0"/>
    <n v="0"/>
    <n v="0"/>
    <n v="0"/>
  </r>
  <r>
    <m/>
    <s v="069"/>
    <m/>
    <m/>
    <s v="X"/>
    <n v="4120"/>
    <n v="0"/>
    <s v="Program Administration"/>
    <n v="801"/>
    <n v="330"/>
    <s v="D"/>
    <n v="0"/>
    <n v="0"/>
    <n v="0"/>
    <n v="0"/>
    <n v="0"/>
    <n v="0"/>
    <n v="4473834.1900000004"/>
    <n v="4473834.1900000004"/>
    <n v="0"/>
    <n v="0"/>
    <n v="4473834.1900000004"/>
    <n v="4473834.1900000004"/>
    <n v="0"/>
    <n v="0"/>
    <n v="0"/>
    <n v="0"/>
    <n v="0"/>
    <n v="0"/>
    <n v="0"/>
    <n v="0"/>
    <n v="0"/>
    <n v="0"/>
    <n v="0"/>
    <n v="0"/>
    <n v="0"/>
    <n v="0"/>
    <n v="0"/>
    <n v="0"/>
    <n v="0"/>
    <n v="0"/>
    <n v="0"/>
    <n v="0"/>
  </r>
  <r>
    <m/>
    <s v="069"/>
    <m/>
    <m/>
    <s v="X"/>
    <n v="4120"/>
    <n v="0"/>
    <s v="Insurance Claims"/>
    <n v="802"/>
    <n v="420"/>
    <s v="D"/>
    <n v="0"/>
    <n v="0"/>
    <n v="0"/>
    <n v="0"/>
    <n v="0"/>
    <n v="0"/>
    <n v="0"/>
    <n v="0"/>
    <n v="0"/>
    <n v="0"/>
    <n v="0"/>
    <n v="0"/>
    <n v="0"/>
    <n v="0"/>
    <n v="0"/>
    <n v="0"/>
    <n v="0"/>
    <n v="0"/>
    <n v="-1219.93"/>
    <n v="0"/>
    <n v="0"/>
    <n v="0"/>
    <n v="0"/>
    <n v="-1219.93"/>
    <n v="0"/>
    <n v="-1219.93"/>
    <n v="-1219.93"/>
    <n v="0"/>
    <n v="0"/>
    <n v="0"/>
    <n v="0"/>
    <n v="0"/>
  </r>
  <r>
    <m/>
    <s v="069"/>
    <m/>
    <m/>
    <s v="X"/>
    <n v="4120"/>
    <n v="0"/>
    <s v="Refunds"/>
    <n v="803"/>
    <n v="0"/>
    <s v="D"/>
    <n v="-19486.16"/>
    <n v="0"/>
    <n v="0"/>
    <n v="0"/>
    <n v="-19486.16"/>
    <n v="0"/>
    <n v="0"/>
    <n v="0"/>
    <n v="0"/>
    <n v="0"/>
    <n v="0"/>
    <n v="0"/>
    <n v="0"/>
    <n v="0"/>
    <n v="0"/>
    <n v="0"/>
    <n v="0"/>
    <n v="0"/>
    <n v="0"/>
    <n v="0"/>
    <n v="0"/>
    <n v="0"/>
    <n v="0"/>
    <n v="0"/>
    <n v="0"/>
    <n v="0"/>
    <n v="19486.16"/>
    <n v="0"/>
    <n v="0"/>
    <n v="0"/>
    <n v="0"/>
    <n v="0"/>
  </r>
  <r>
    <m/>
    <s v="069"/>
    <m/>
    <m/>
    <s v="X"/>
    <n v="4120"/>
    <n v="0"/>
    <s v="Refunds"/>
    <n v="803"/>
    <n v="111"/>
    <s v="D"/>
    <n v="0"/>
    <n v="0"/>
    <n v="0"/>
    <n v="0"/>
    <n v="0"/>
    <n v="0"/>
    <n v="-6951.2"/>
    <n v="0"/>
    <n v="0"/>
    <n v="0"/>
    <n v="-6951.2"/>
    <n v="0"/>
    <n v="0"/>
    <n v="0"/>
    <n v="0"/>
    <n v="0"/>
    <n v="0"/>
    <n v="0"/>
    <n v="0"/>
    <n v="0"/>
    <n v="0"/>
    <n v="0"/>
    <n v="0"/>
    <n v="0"/>
    <n v="0"/>
    <n v="0"/>
    <n v="6951.2"/>
    <n v="0"/>
    <n v="0"/>
    <n v="0"/>
    <n v="0"/>
    <n v="0"/>
  </r>
  <r>
    <m/>
    <s v="069"/>
    <m/>
    <m/>
    <s v="X"/>
    <n v="4120"/>
    <n v="0"/>
    <s v="Refunds"/>
    <n v="803"/>
    <n v="113"/>
    <s v="D"/>
    <n v="0"/>
    <n v="0"/>
    <n v="0"/>
    <n v="0"/>
    <n v="0"/>
    <n v="0"/>
    <n v="-3420.8"/>
    <n v="0"/>
    <n v="0"/>
    <n v="0"/>
    <n v="-3420.8"/>
    <n v="0"/>
    <n v="0"/>
    <n v="0"/>
    <n v="0"/>
    <n v="0"/>
    <n v="0"/>
    <n v="0"/>
    <n v="-3420.8"/>
    <n v="0"/>
    <n v="0"/>
    <n v="0"/>
    <n v="0"/>
    <n v="-3420.8"/>
    <n v="0"/>
    <n v="-3420.8"/>
    <n v="0"/>
    <n v="0"/>
    <n v="0"/>
    <n v="0"/>
    <n v="0"/>
    <n v="0"/>
  </r>
  <r>
    <m/>
    <s v="069"/>
    <m/>
    <m/>
    <s v="X"/>
    <n v="4120"/>
    <n v="0"/>
    <s v="Refunds"/>
    <n v="803"/>
    <n v="121"/>
    <s v="D"/>
    <n v="0"/>
    <n v="0"/>
    <n v="0"/>
    <n v="0"/>
    <n v="0"/>
    <n v="0"/>
    <n v="-3620.62"/>
    <n v="0"/>
    <n v="0"/>
    <n v="0"/>
    <n v="-3620.62"/>
    <n v="0"/>
    <n v="0"/>
    <n v="0"/>
    <n v="0"/>
    <n v="0"/>
    <n v="0"/>
    <n v="0"/>
    <n v="-839.8"/>
    <n v="0"/>
    <n v="0"/>
    <n v="0"/>
    <n v="0"/>
    <n v="-839.8"/>
    <n v="0"/>
    <n v="-839.8"/>
    <n v="2780.82"/>
    <n v="0"/>
    <n v="0"/>
    <n v="0"/>
    <n v="0"/>
    <n v="0"/>
  </r>
  <r>
    <m/>
    <s v="069"/>
    <m/>
    <m/>
    <s v="X"/>
    <n v="4120"/>
    <n v="0"/>
    <s v="Refunds"/>
    <n v="803"/>
    <n v="210"/>
    <s v="D"/>
    <n v="-9043.84"/>
    <n v="-6367.88"/>
    <n v="0"/>
    <n v="0"/>
    <n v="-9043.84"/>
    <n v="-6367.88"/>
    <n v="164"/>
    <n v="164"/>
    <n v="0"/>
    <n v="0"/>
    <n v="164"/>
    <n v="164"/>
    <n v="0"/>
    <n v="0"/>
    <n v="0"/>
    <n v="0"/>
    <n v="0"/>
    <n v="0"/>
    <n v="-2856.04"/>
    <n v="0"/>
    <n v="0"/>
    <n v="0"/>
    <n v="0"/>
    <n v="-2856.04"/>
    <n v="0"/>
    <n v="-2856.04"/>
    <n v="-180.08"/>
    <n v="0"/>
    <n v="0"/>
    <n v="0"/>
    <n v="0"/>
    <n v="0"/>
  </r>
  <r>
    <m/>
    <s v="069"/>
    <m/>
    <m/>
    <s v="X"/>
    <n v="4120"/>
    <n v="0"/>
    <s v="Refunds"/>
    <n v="803"/>
    <n v="220"/>
    <s v="D"/>
    <n v="0"/>
    <n v="0"/>
    <n v="0"/>
    <n v="0"/>
    <n v="0"/>
    <n v="0"/>
    <n v="-1165.51"/>
    <n v="-1165.51"/>
    <n v="0"/>
    <n v="0"/>
    <n v="-1165.51"/>
    <n v="-1165.51"/>
    <n v="0"/>
    <n v="0"/>
    <n v="0"/>
    <n v="0"/>
    <n v="0"/>
    <n v="0"/>
    <n v="0"/>
    <n v="0"/>
    <n v="0"/>
    <n v="0"/>
    <n v="0"/>
    <n v="0"/>
    <n v="0"/>
    <n v="0"/>
    <n v="0"/>
    <n v="0"/>
    <n v="0"/>
    <n v="0"/>
    <n v="0"/>
    <n v="0"/>
  </r>
  <r>
    <m/>
    <s v="069"/>
    <m/>
    <m/>
    <s v="X"/>
    <n v="4120"/>
    <n v="0"/>
    <s v="Refunds"/>
    <n v="803"/>
    <n v="233"/>
    <s v="D"/>
    <n v="-0.32"/>
    <n v="0"/>
    <n v="0"/>
    <n v="0"/>
    <n v="-0.32"/>
    <n v="0"/>
    <n v="0"/>
    <n v="0"/>
    <n v="0"/>
    <n v="0"/>
    <n v="0"/>
    <n v="0"/>
    <n v="0"/>
    <n v="0"/>
    <n v="0"/>
    <n v="0"/>
    <n v="0"/>
    <n v="0"/>
    <n v="0"/>
    <n v="0"/>
    <n v="0"/>
    <n v="0"/>
    <n v="0"/>
    <n v="0"/>
    <n v="0"/>
    <n v="0"/>
    <n v="0.32"/>
    <n v="0"/>
    <n v="0"/>
    <n v="0"/>
    <n v="0"/>
    <n v="0"/>
  </r>
  <r>
    <m/>
    <s v="069"/>
    <m/>
    <m/>
    <s v="X"/>
    <n v="4120"/>
    <n v="0"/>
    <s v="Refunds"/>
    <n v="803"/>
    <n v="252"/>
    <s v="D"/>
    <n v="-782934.27"/>
    <n v="-541083.29"/>
    <n v="0"/>
    <n v="0"/>
    <n v="-782934.27"/>
    <n v="-541083.29"/>
    <n v="0"/>
    <n v="-130151.27"/>
    <n v="0"/>
    <n v="0"/>
    <n v="0"/>
    <n v="-130151.27"/>
    <n v="0"/>
    <n v="0"/>
    <n v="0"/>
    <n v="0"/>
    <n v="0"/>
    <n v="0"/>
    <n v="-131230.35"/>
    <n v="0"/>
    <n v="0"/>
    <n v="0"/>
    <n v="0"/>
    <n v="-131230.35"/>
    <n v="0"/>
    <n v="-131230.35"/>
    <n v="-19530.64"/>
    <n v="0"/>
    <n v="0"/>
    <n v="0"/>
    <n v="0"/>
    <n v="0"/>
  </r>
  <r>
    <m/>
    <s v="069"/>
    <m/>
    <m/>
    <s v="X"/>
    <n v="4120"/>
    <n v="0"/>
    <s v="Refunds"/>
    <n v="803"/>
    <n v="310"/>
    <s v="D"/>
    <n v="-1823"/>
    <n v="-1823"/>
    <n v="0"/>
    <n v="0"/>
    <n v="-1823"/>
    <n v="-1823"/>
    <n v="0"/>
    <n v="0"/>
    <n v="0"/>
    <n v="0"/>
    <n v="0"/>
    <n v="0"/>
    <n v="0"/>
    <n v="0"/>
    <n v="0"/>
    <n v="0"/>
    <n v="0"/>
    <n v="0"/>
    <n v="0"/>
    <n v="0"/>
    <n v="0"/>
    <n v="0"/>
    <n v="0"/>
    <n v="0"/>
    <n v="0"/>
    <n v="0"/>
    <n v="0"/>
    <n v="0"/>
    <n v="0"/>
    <n v="0"/>
    <n v="0"/>
    <n v="0"/>
  </r>
  <r>
    <m/>
    <s v="069"/>
    <m/>
    <m/>
    <s v="X"/>
    <n v="4562"/>
    <n v="0"/>
    <s v="Accounting Services"/>
    <n v="801"/>
    <n v="0"/>
    <s v="R"/>
    <n v="0"/>
    <n v="0"/>
    <n v="0"/>
    <n v="0"/>
    <n v="0"/>
    <n v="0"/>
    <n v="807.44"/>
    <n v="807.44"/>
    <n v="0"/>
    <n v="0"/>
    <n v="807.44"/>
    <n v="807.44"/>
    <n v="0"/>
    <n v="0"/>
    <n v="0"/>
    <n v="0"/>
    <n v="0"/>
    <n v="0"/>
    <n v="0"/>
    <n v="0"/>
    <n v="0"/>
    <n v="0"/>
    <n v="0"/>
    <n v="0"/>
    <n v="0"/>
    <n v="0"/>
    <n v="0"/>
    <n v="0"/>
    <n v="0"/>
    <n v="0"/>
    <n v="0"/>
    <n v="0"/>
  </r>
  <r>
    <m/>
    <s v="069"/>
    <m/>
    <m/>
    <s v="X"/>
    <n v="4562"/>
    <n v="0"/>
    <s v="Accounting Services"/>
    <n v="801"/>
    <n v="111"/>
    <s v="R"/>
    <n v="0"/>
    <n v="-126.42"/>
    <n v="0"/>
    <n v="0"/>
    <n v="0"/>
    <n v="-126.42"/>
    <n v="-1346071.27"/>
    <n v="-1935627.44"/>
    <n v="0"/>
    <n v="0"/>
    <n v="-1346071.27"/>
    <n v="-1935627.44"/>
    <n v="0"/>
    <n v="0"/>
    <n v="0"/>
    <n v="0"/>
    <n v="0"/>
    <n v="0"/>
    <n v="-15992136.619999999"/>
    <n v="0"/>
    <n v="0"/>
    <n v="0"/>
    <n v="0"/>
    <n v="-15992136.619999999"/>
    <n v="0"/>
    <n v="-15992136.619999999"/>
    <n v="-16581819.210000001"/>
    <n v="0"/>
    <n v="0"/>
    <n v="0"/>
    <n v="1548.52"/>
    <n v="1548.52"/>
  </r>
  <r>
    <m/>
    <s v="069"/>
    <m/>
    <m/>
    <s v="X"/>
    <n v="4562"/>
    <n v="0"/>
    <s v="Accounting Services"/>
    <n v="801"/>
    <n v="113"/>
    <s v="R"/>
    <n v="0"/>
    <n v="0"/>
    <n v="0"/>
    <n v="0"/>
    <n v="0"/>
    <n v="0"/>
    <n v="97413.45"/>
    <n v="118689.92"/>
    <n v="0"/>
    <n v="0"/>
    <n v="97413.45"/>
    <n v="118689.92"/>
    <n v="0"/>
    <n v="0"/>
    <n v="0"/>
    <n v="0"/>
    <n v="0"/>
    <n v="0"/>
    <n v="-27371.11"/>
    <n v="0"/>
    <n v="0"/>
    <n v="0"/>
    <n v="0"/>
    <n v="-27371.11"/>
    <n v="0"/>
    <n v="-27371.11"/>
    <n v="-6094.64"/>
    <n v="0"/>
    <n v="0"/>
    <n v="0"/>
    <n v="0"/>
    <n v="0"/>
  </r>
  <r>
    <m/>
    <s v="069"/>
    <m/>
    <m/>
    <s v="X"/>
    <n v="4562"/>
    <n v="0"/>
    <s v="Accounting Services"/>
    <n v="801"/>
    <n v="115"/>
    <s v="R"/>
    <n v="0"/>
    <n v="0"/>
    <n v="0"/>
    <n v="0"/>
    <n v="0"/>
    <n v="0"/>
    <n v="-1373.52"/>
    <n v="16011.05"/>
    <n v="0"/>
    <n v="0"/>
    <n v="-1373.52"/>
    <n v="16011.05"/>
    <n v="0"/>
    <n v="0"/>
    <n v="0"/>
    <n v="0"/>
    <n v="0"/>
    <n v="0"/>
    <n v="-453723.9"/>
    <n v="0"/>
    <n v="0"/>
    <n v="0"/>
    <n v="0"/>
    <n v="-453723.9"/>
    <n v="0"/>
    <n v="-453723.9"/>
    <n v="-436339.33"/>
    <n v="0"/>
    <n v="0"/>
    <n v="0"/>
    <n v="0"/>
    <n v="0"/>
  </r>
  <r>
    <m/>
    <s v="069"/>
    <m/>
    <m/>
    <s v="X"/>
    <n v="4562"/>
    <n v="0"/>
    <s v="Accounting Services"/>
    <n v="801"/>
    <n v="118"/>
    <s v="R"/>
    <n v="0"/>
    <n v="0"/>
    <n v="0"/>
    <n v="0"/>
    <n v="0"/>
    <n v="0"/>
    <n v="0"/>
    <n v="-330.05"/>
    <n v="0"/>
    <n v="0"/>
    <n v="0"/>
    <n v="-330.05"/>
    <n v="0"/>
    <n v="0"/>
    <n v="0"/>
    <n v="0"/>
    <n v="0"/>
    <n v="0"/>
    <n v="371477.66"/>
    <n v="0"/>
    <n v="0"/>
    <n v="0"/>
    <n v="0"/>
    <n v="371477.66"/>
    <n v="0"/>
    <n v="371477.66"/>
    <n v="371147.61"/>
    <n v="0"/>
    <n v="0"/>
    <n v="0"/>
    <n v="0"/>
    <n v="0"/>
  </r>
  <r>
    <m/>
    <s v="069"/>
    <m/>
    <m/>
    <s v="X"/>
    <n v="4562"/>
    <n v="0"/>
    <s v="Accounting Services"/>
    <n v="801"/>
    <n v="121"/>
    <s v="R"/>
    <n v="0"/>
    <n v="0"/>
    <n v="0"/>
    <n v="0"/>
    <n v="0"/>
    <n v="0"/>
    <n v="-245868.37"/>
    <n v="-433144.47"/>
    <n v="0"/>
    <n v="0"/>
    <n v="-245868.37"/>
    <n v="-433144.47"/>
    <n v="0"/>
    <n v="0"/>
    <n v="0"/>
    <n v="0"/>
    <n v="0"/>
    <n v="0"/>
    <n v="-6295911.5700000003"/>
    <n v="0"/>
    <n v="0"/>
    <n v="0"/>
    <n v="0"/>
    <n v="-6295911.5700000003"/>
    <n v="0"/>
    <n v="-6295911.5700000003"/>
    <n v="-6483187.6699999999"/>
    <n v="0"/>
    <n v="0"/>
    <n v="0"/>
    <n v="0"/>
    <n v="0"/>
  </r>
  <r>
    <m/>
    <s v="069"/>
    <m/>
    <m/>
    <s v="X"/>
    <n v="4562"/>
    <n v="0"/>
    <s v="Accounting Services"/>
    <n v="801"/>
    <n v="210"/>
    <s v="R"/>
    <n v="-18793.21"/>
    <n v="-12058.25"/>
    <n v="0"/>
    <n v="-982"/>
    <n v="-18793.21"/>
    <n v="-13040.25"/>
    <n v="-807.44"/>
    <n v="-1889.14"/>
    <n v="0"/>
    <n v="-142.66999999999999"/>
    <n v="-807.44"/>
    <n v="-2031.81"/>
    <n v="1727"/>
    <n v="4010"/>
    <n v="0"/>
    <n v="0"/>
    <n v="1727"/>
    <n v="4010"/>
    <n v="-158610.35"/>
    <n v="0"/>
    <n v="0"/>
    <n v="0"/>
    <n v="0"/>
    <n v="-158610.35"/>
    <n v="1727"/>
    <n v="-156327.35"/>
    <n v="-151798.76"/>
    <n v="1214.96"/>
    <n v="0"/>
    <n v="0"/>
    <n v="0"/>
    <n v="1214.96"/>
  </r>
  <r>
    <m/>
    <s v="069"/>
    <m/>
    <m/>
    <s v="X"/>
    <n v="4562"/>
    <n v="0"/>
    <s v="Accounting Services"/>
    <n v="801"/>
    <n v="220"/>
    <s v="R"/>
    <n v="0"/>
    <n v="0"/>
    <n v="0"/>
    <n v="0"/>
    <n v="0"/>
    <n v="0"/>
    <n v="2175.08"/>
    <n v="2540.6799999999998"/>
    <n v="0"/>
    <n v="-365.6"/>
    <n v="2175.08"/>
    <n v="2175.08"/>
    <n v="0"/>
    <n v="0"/>
    <n v="0"/>
    <n v="0"/>
    <n v="0"/>
    <n v="0"/>
    <n v="-4658.3599999999997"/>
    <n v="0"/>
    <n v="0"/>
    <n v="0"/>
    <n v="0"/>
    <n v="-4658.3599999999997"/>
    <n v="0"/>
    <n v="-4658.3599999999997"/>
    <n v="-4658.3599999999997"/>
    <n v="0"/>
    <n v="0"/>
    <n v="0"/>
    <n v="0"/>
    <n v="0"/>
  </r>
  <r>
    <m/>
    <s v="069"/>
    <m/>
    <m/>
    <s v="X"/>
    <n v="4562"/>
    <n v="0"/>
    <s v="Accounting Services"/>
    <n v="801"/>
    <n v="233"/>
    <s v="R"/>
    <n v="0"/>
    <n v="0"/>
    <n v="0"/>
    <n v="0"/>
    <n v="0"/>
    <n v="0"/>
    <n v="383.88"/>
    <n v="383.88"/>
    <n v="0"/>
    <n v="0"/>
    <n v="383.88"/>
    <n v="383.88"/>
    <n v="0"/>
    <n v="0"/>
    <n v="0"/>
    <n v="0"/>
    <n v="0"/>
    <n v="0"/>
    <n v="-12056"/>
    <n v="0"/>
    <n v="0"/>
    <n v="0"/>
    <n v="0"/>
    <n v="-12056"/>
    <n v="0"/>
    <n v="-12056"/>
    <n v="-12056"/>
    <n v="0"/>
    <n v="0"/>
    <n v="0"/>
    <n v="0"/>
    <n v="0"/>
  </r>
  <r>
    <m/>
    <s v="069"/>
    <m/>
    <m/>
    <s v="X"/>
    <n v="4562"/>
    <n v="0"/>
    <s v="Accounting Services"/>
    <n v="801"/>
    <n v="240"/>
    <s v="R"/>
    <n v="0"/>
    <n v="0"/>
    <n v="0"/>
    <n v="0"/>
    <n v="0"/>
    <n v="0"/>
    <n v="0"/>
    <n v="0"/>
    <n v="0"/>
    <n v="0"/>
    <n v="0"/>
    <n v="0"/>
    <n v="0"/>
    <n v="-11507.65"/>
    <n v="0"/>
    <n v="0"/>
    <n v="0"/>
    <n v="-11507.65"/>
    <n v="-14449.87"/>
    <n v="0"/>
    <n v="0"/>
    <n v="0"/>
    <n v="0"/>
    <n v="-14449.87"/>
    <n v="0"/>
    <n v="-25957.52"/>
    <n v="-25957.52"/>
    <n v="0"/>
    <n v="0"/>
    <n v="0"/>
    <n v="0"/>
    <n v="0"/>
  </r>
  <r>
    <m/>
    <s v="069"/>
    <m/>
    <m/>
    <s v="X"/>
    <n v="4562"/>
    <n v="0"/>
    <s v="Accounting Services"/>
    <n v="801"/>
    <n v="251"/>
    <s v="R"/>
    <n v="-34658.82"/>
    <n v="-1977.36"/>
    <n v="0"/>
    <n v="0"/>
    <n v="-34658.82"/>
    <n v="-1977.36"/>
    <n v="-5427.2"/>
    <n v="0"/>
    <n v="0"/>
    <n v="0"/>
    <n v="-5427.2"/>
    <n v="0"/>
    <n v="0"/>
    <n v="0"/>
    <n v="0"/>
    <n v="0"/>
    <n v="0"/>
    <n v="0"/>
    <n v="-55616.160000000003"/>
    <n v="0"/>
    <n v="0"/>
    <n v="0"/>
    <n v="0"/>
    <n v="-55616.160000000003"/>
    <n v="0"/>
    <n v="-55616.160000000003"/>
    <n v="-17507.5"/>
    <n v="0"/>
    <n v="0"/>
    <n v="0"/>
    <n v="0"/>
    <n v="0"/>
  </r>
  <r>
    <m/>
    <s v="069"/>
    <m/>
    <m/>
    <s v="X"/>
    <n v="4562"/>
    <n v="0"/>
    <s v="Accounting Services"/>
    <n v="801"/>
    <n v="252"/>
    <s v="R"/>
    <n v="-427429.43"/>
    <n v="-134094.1"/>
    <n v="0"/>
    <n v="-71015"/>
    <n v="-427429.43"/>
    <n v="-205109.1"/>
    <n v="-195525.77"/>
    <n v="-39497.760000000002"/>
    <n v="0"/>
    <n v="-20911.580000000002"/>
    <n v="-195525.77"/>
    <n v="-60409.34"/>
    <n v="0"/>
    <n v="0"/>
    <n v="0"/>
    <n v="0"/>
    <n v="0"/>
    <n v="0"/>
    <n v="-3021588.07"/>
    <n v="0"/>
    <n v="0"/>
    <n v="0"/>
    <n v="0"/>
    <n v="-3021588.07"/>
    <n v="0"/>
    <n v="-3021588.07"/>
    <n v="-2664151.31"/>
    <n v="1261.0999999999999"/>
    <n v="4731"/>
    <n v="0"/>
    <n v="0"/>
    <n v="5992.1"/>
  </r>
  <r>
    <m/>
    <s v="069"/>
    <m/>
    <m/>
    <s v="X"/>
    <n v="4562"/>
    <n v="0"/>
    <s v="Accounting Services"/>
    <n v="801"/>
    <n v="253"/>
    <s v="R"/>
    <n v="-2434066.2400000002"/>
    <n v="-2700828.59"/>
    <n v="0"/>
    <n v="-4441.25"/>
    <n v="-2434066.2400000002"/>
    <n v="-2705269.84"/>
    <n v="-505758.68"/>
    <n v="-155601.96"/>
    <n v="0"/>
    <n v="0"/>
    <n v="-505758.68"/>
    <n v="-155601.96"/>
    <n v="0"/>
    <n v="-182398.9"/>
    <n v="0"/>
    <n v="0"/>
    <n v="0"/>
    <n v="-182398.9"/>
    <n v="-4603133.5999999996"/>
    <n v="0"/>
    <n v="0"/>
    <n v="0"/>
    <n v="0"/>
    <n v="-4603133.5999999996"/>
    <n v="0"/>
    <n v="-4785532.5"/>
    <n v="-4706579.38"/>
    <n v="243909.6"/>
    <n v="0"/>
    <n v="0"/>
    <n v="0"/>
    <n v="243909.6"/>
  </r>
  <r>
    <m/>
    <s v="069"/>
    <m/>
    <m/>
    <s v="X"/>
    <n v="4562"/>
    <n v="0"/>
    <s v="Accounting Services"/>
    <n v="801"/>
    <n v="254"/>
    <s v="R"/>
    <n v="-1026.73"/>
    <n v="-2468.09"/>
    <n v="0"/>
    <n v="0"/>
    <n v="-1026.73"/>
    <n v="-2468.09"/>
    <n v="331.33"/>
    <n v="516.08000000000004"/>
    <n v="0"/>
    <n v="-184.75"/>
    <n v="331.33"/>
    <n v="331.33"/>
    <n v="0"/>
    <n v="0"/>
    <n v="0"/>
    <n v="0"/>
    <n v="0"/>
    <n v="0"/>
    <n v="-180612.47"/>
    <n v="0"/>
    <n v="0"/>
    <n v="0"/>
    <n v="0"/>
    <n v="-180612.47"/>
    <n v="0"/>
    <n v="-180612.47"/>
    <n v="-182053.83"/>
    <n v="352.66"/>
    <n v="0"/>
    <n v="0"/>
    <n v="0"/>
    <n v="352.66"/>
  </r>
  <r>
    <m/>
    <s v="069"/>
    <m/>
    <m/>
    <s v="X"/>
    <n v="4562"/>
    <n v="0"/>
    <s v="Accounting Services"/>
    <n v="801"/>
    <n v="257"/>
    <s v="R"/>
    <n v="-18105"/>
    <n v="408915.67"/>
    <n v="0"/>
    <n v="0"/>
    <n v="-18105"/>
    <n v="408915.67"/>
    <n v="3495.79"/>
    <n v="-423779.43"/>
    <n v="0"/>
    <n v="-148"/>
    <n v="3495.79"/>
    <n v="-423927.43"/>
    <n v="-352935"/>
    <n v="-124311.64"/>
    <n v="0"/>
    <n v="0"/>
    <n v="-352935"/>
    <n v="-124311.64"/>
    <n v="-265077.75"/>
    <n v="0"/>
    <n v="0"/>
    <n v="0"/>
    <n v="0"/>
    <n v="-265077.75"/>
    <n v="-352935"/>
    <n v="-36454.39"/>
    <n v="-36856.94"/>
    <n v="42.59"/>
    <n v="0"/>
    <n v="0"/>
    <n v="0"/>
    <n v="42.59"/>
  </r>
  <r>
    <m/>
    <s v="069"/>
    <m/>
    <m/>
    <s v="X"/>
    <n v="4562"/>
    <n v="0"/>
    <s v="Accounting Services"/>
    <n v="801"/>
    <n v="260"/>
    <s v="R"/>
    <n v="0"/>
    <n v="0"/>
    <n v="0"/>
    <n v="0"/>
    <n v="0"/>
    <n v="0"/>
    <n v="38612.300000000003"/>
    <n v="49358.9"/>
    <n v="0"/>
    <n v="-10887.48"/>
    <n v="38612.300000000003"/>
    <n v="38471.42"/>
    <n v="0"/>
    <n v="0"/>
    <n v="0"/>
    <n v="0"/>
    <n v="0"/>
    <n v="0"/>
    <n v="-68416.31"/>
    <n v="0"/>
    <n v="0"/>
    <n v="0"/>
    <n v="0"/>
    <n v="-68416.31"/>
    <n v="0"/>
    <n v="-68416.31"/>
    <n v="-68557.19"/>
    <n v="0"/>
    <n v="455.21"/>
    <n v="0"/>
    <n v="0"/>
    <n v="455.21"/>
  </r>
  <r>
    <m/>
    <s v="069"/>
    <m/>
    <m/>
    <s v="X"/>
    <n v="4562"/>
    <n v="0"/>
    <s v="Accounting Services"/>
    <n v="801"/>
    <n v="310"/>
    <s v="R"/>
    <n v="-0.01"/>
    <n v="-311670.01"/>
    <n v="0"/>
    <n v="0"/>
    <n v="-0.01"/>
    <n v="-311670.01"/>
    <n v="32677.43"/>
    <n v="86817.18"/>
    <n v="0"/>
    <n v="-54139.75"/>
    <n v="32677.43"/>
    <n v="32677.43"/>
    <n v="0"/>
    <n v="0"/>
    <n v="0"/>
    <n v="0"/>
    <n v="0"/>
    <n v="0"/>
    <n v="-66098.710000000006"/>
    <n v="0"/>
    <n v="0"/>
    <n v="0"/>
    <n v="0"/>
    <n v="-66098.710000000006"/>
    <n v="0"/>
    <n v="-66098.710000000006"/>
    <n v="-377768.71"/>
    <n v="0"/>
    <n v="0"/>
    <n v="0"/>
    <n v="0"/>
    <n v="0"/>
  </r>
  <r>
    <m/>
    <s v="069"/>
    <m/>
    <m/>
    <s v="X"/>
    <n v="4562"/>
    <n v="0"/>
    <s v="Accounting Services"/>
    <n v="801"/>
    <n v="420"/>
    <s v="R"/>
    <n v="0"/>
    <n v="0"/>
    <n v="0"/>
    <n v="0"/>
    <n v="0"/>
    <n v="0"/>
    <n v="0"/>
    <n v="0"/>
    <n v="0"/>
    <n v="0"/>
    <n v="0"/>
    <n v="0"/>
    <n v="0"/>
    <n v="0"/>
    <n v="0"/>
    <n v="0"/>
    <n v="0"/>
    <n v="0"/>
    <n v="0"/>
    <n v="0"/>
    <n v="0"/>
    <n v="0"/>
    <n v="0"/>
    <n v="0"/>
    <n v="0"/>
    <n v="0"/>
    <n v="0"/>
    <n v="0"/>
    <n v="0"/>
    <n v="0"/>
    <n v="306.08999999999997"/>
    <n v="306.08999999999997"/>
  </r>
  <r>
    <m/>
    <s v="069"/>
    <m/>
    <m/>
    <s v="X"/>
    <n v="4562"/>
    <n v="0"/>
    <s v="Accounting Services"/>
    <n v="801"/>
    <n v="440"/>
    <s v="R"/>
    <n v="0"/>
    <n v="0"/>
    <n v="0"/>
    <n v="0"/>
    <n v="0"/>
    <n v="0"/>
    <n v="0"/>
    <n v="0"/>
    <n v="0"/>
    <n v="0"/>
    <n v="0"/>
    <n v="0"/>
    <n v="0"/>
    <n v="0"/>
    <n v="0"/>
    <n v="0"/>
    <n v="0"/>
    <n v="0"/>
    <n v="1917890.64"/>
    <n v="0"/>
    <n v="0"/>
    <n v="0"/>
    <n v="0"/>
    <n v="1917890.64"/>
    <n v="0"/>
    <n v="1917890.64"/>
    <n v="1917890.64"/>
    <n v="0"/>
    <n v="0"/>
    <n v="0"/>
    <n v="0"/>
    <n v="0"/>
  </r>
  <r>
    <m/>
    <s v="069"/>
    <m/>
    <m/>
    <s v="X"/>
    <n v="4562"/>
    <n v="0"/>
    <s v="Information Services"/>
    <n v="804"/>
    <n v="111"/>
    <s v="R"/>
    <n v="0"/>
    <n v="0"/>
    <n v="0"/>
    <n v="0"/>
    <n v="0"/>
    <n v="0"/>
    <n v="-2375008.11"/>
    <n v="-3078393.85"/>
    <n v="0"/>
    <n v="-70.84"/>
    <n v="-2375008.11"/>
    <n v="-3078464.69"/>
    <n v="0"/>
    <n v="0"/>
    <n v="0"/>
    <n v="0"/>
    <n v="0"/>
    <n v="0"/>
    <n v="-23086643.350000001"/>
    <n v="0"/>
    <n v="0"/>
    <n v="0"/>
    <n v="0"/>
    <n v="-23086643.350000001"/>
    <n v="0"/>
    <n v="-23086643.350000001"/>
    <n v="-23790099.93"/>
    <n v="0"/>
    <n v="0"/>
    <n v="0"/>
    <n v="1965.41"/>
    <n v="1965.41"/>
  </r>
  <r>
    <m/>
    <s v="069"/>
    <m/>
    <m/>
    <s v="X"/>
    <n v="4562"/>
    <n v="0"/>
    <s v="Information Services"/>
    <n v="804"/>
    <n v="113"/>
    <s v="R"/>
    <n v="0"/>
    <n v="0"/>
    <n v="0"/>
    <n v="0"/>
    <n v="0"/>
    <n v="0"/>
    <n v="53091.86"/>
    <n v="65705.539999999994"/>
    <n v="0"/>
    <n v="0"/>
    <n v="53091.86"/>
    <n v="65705.539999999994"/>
    <n v="0"/>
    <n v="0"/>
    <n v="0"/>
    <n v="0"/>
    <n v="0"/>
    <n v="0"/>
    <n v="-57228.49"/>
    <n v="0"/>
    <n v="0"/>
    <n v="0"/>
    <n v="0"/>
    <n v="-57228.49"/>
    <n v="0"/>
    <n v="-57228.49"/>
    <n v="-44614.81"/>
    <n v="0"/>
    <n v="0"/>
    <n v="0"/>
    <n v="0"/>
    <n v="0"/>
  </r>
  <r>
    <m/>
    <s v="069"/>
    <m/>
    <m/>
    <s v="X"/>
    <n v="4562"/>
    <n v="0"/>
    <s v="Information Services"/>
    <n v="804"/>
    <n v="115"/>
    <s v="R"/>
    <n v="0"/>
    <n v="0"/>
    <n v="0"/>
    <n v="0"/>
    <n v="0"/>
    <n v="0"/>
    <n v="-4544.76"/>
    <n v="-30063.599999999999"/>
    <n v="0"/>
    <n v="0"/>
    <n v="-4544.76"/>
    <n v="-30063.599999999999"/>
    <n v="0"/>
    <n v="0"/>
    <n v="0"/>
    <n v="0"/>
    <n v="0"/>
    <n v="0"/>
    <n v="-665477.04"/>
    <n v="0"/>
    <n v="0"/>
    <n v="0"/>
    <n v="0"/>
    <n v="-665477.04"/>
    <n v="0"/>
    <n v="-665477.04"/>
    <n v="-690995.88"/>
    <n v="0"/>
    <n v="0"/>
    <n v="0"/>
    <n v="0"/>
    <n v="0"/>
  </r>
  <r>
    <m/>
    <s v="069"/>
    <m/>
    <m/>
    <s v="X"/>
    <n v="4562"/>
    <n v="0"/>
    <s v="Information Services"/>
    <n v="804"/>
    <n v="121"/>
    <s v="R"/>
    <n v="0"/>
    <n v="0"/>
    <n v="0"/>
    <n v="0"/>
    <n v="0"/>
    <n v="0"/>
    <n v="-335765.42"/>
    <n v="-551801.09"/>
    <n v="0"/>
    <n v="0"/>
    <n v="-335765.42"/>
    <n v="-551801.09"/>
    <n v="0"/>
    <n v="0"/>
    <n v="0"/>
    <n v="0"/>
    <n v="0"/>
    <n v="0"/>
    <n v="-8321203.3700000001"/>
    <n v="0"/>
    <n v="0"/>
    <n v="0"/>
    <n v="0"/>
    <n v="-8321203.3700000001"/>
    <n v="0"/>
    <n v="-8321203.3700000001"/>
    <n v="-8537239.0399999991"/>
    <n v="0"/>
    <n v="0"/>
    <n v="0"/>
    <n v="0"/>
    <n v="0"/>
  </r>
  <r>
    <m/>
    <s v="069"/>
    <m/>
    <m/>
    <s v="X"/>
    <n v="4562"/>
    <n v="0"/>
    <s v="Information Services"/>
    <n v="804"/>
    <n v="210"/>
    <s v="R"/>
    <n v="-14955.46"/>
    <n v="-27072"/>
    <n v="0"/>
    <n v="-2015.18"/>
    <n v="-14955.46"/>
    <n v="-29087.18"/>
    <n v="11459.88"/>
    <n v="8618.1200000000008"/>
    <n v="0"/>
    <n v="-15.1"/>
    <n v="11459.88"/>
    <n v="8603.02"/>
    <n v="0"/>
    <n v="0"/>
    <n v="0"/>
    <n v="0"/>
    <n v="0"/>
    <n v="0"/>
    <n v="-218094.58"/>
    <n v="0"/>
    <n v="0"/>
    <n v="-301.94"/>
    <n v="0"/>
    <n v="-218396.52"/>
    <n v="0"/>
    <n v="-218396.52"/>
    <n v="-235385.1"/>
    <n v="8085.79"/>
    <n v="0"/>
    <n v="0"/>
    <n v="472.9"/>
    <n v="8558.69"/>
  </r>
  <r>
    <m/>
    <s v="069"/>
    <m/>
    <m/>
    <s v="X"/>
    <n v="4562"/>
    <n v="0"/>
    <s v="Information Services"/>
    <n v="804"/>
    <n v="220"/>
    <s v="R"/>
    <n v="-65995.3"/>
    <n v="-18367.080000000002"/>
    <n v="0"/>
    <n v="0"/>
    <n v="-65995.3"/>
    <n v="-18367.080000000002"/>
    <n v="1653.99"/>
    <n v="5307.87"/>
    <n v="0"/>
    <n v="-2134.2399999999998"/>
    <n v="1653.99"/>
    <n v="3173.63"/>
    <n v="0"/>
    <n v="0"/>
    <n v="0"/>
    <n v="0"/>
    <n v="0"/>
    <n v="0"/>
    <n v="-85806.23"/>
    <n v="0"/>
    <n v="0"/>
    <n v="0"/>
    <n v="0"/>
    <n v="-85806.23"/>
    <n v="0"/>
    <n v="-85806.23"/>
    <n v="-36658.370000000003"/>
    <n v="18367.080000000002"/>
    <n v="0"/>
    <n v="0"/>
    <n v="0"/>
    <n v="18367.080000000002"/>
  </r>
  <r>
    <m/>
    <s v="069"/>
    <m/>
    <m/>
    <s v="X"/>
    <n v="4562"/>
    <n v="0"/>
    <s v="Information Services"/>
    <n v="804"/>
    <n v="233"/>
    <s v="R"/>
    <n v="-465275.95"/>
    <n v="-906381.31"/>
    <n v="0"/>
    <n v="-524164.52"/>
    <n v="-465275.95"/>
    <n v="-1430545.83"/>
    <n v="-972301.31"/>
    <n v="-1782495.64"/>
    <n v="0"/>
    <n v="0"/>
    <n v="-972301.31"/>
    <n v="-1782495.64"/>
    <n v="0"/>
    <n v="0"/>
    <n v="0"/>
    <n v="0"/>
    <n v="0"/>
    <n v="0"/>
    <n v="-6167653.9100000001"/>
    <n v="0"/>
    <n v="0"/>
    <n v="0"/>
    <n v="0"/>
    <n v="-6167653.9100000001"/>
    <n v="0"/>
    <n v="-6167653.9100000001"/>
    <n v="-7943118.1200000001"/>
    <n v="77703.3"/>
    <n v="4164.5200000000004"/>
    <n v="0"/>
    <n v="8678"/>
    <n v="90545.82"/>
  </r>
  <r>
    <m/>
    <s v="069"/>
    <m/>
    <m/>
    <s v="X"/>
    <n v="4562"/>
    <n v="0"/>
    <s v="Information Services"/>
    <n v="804"/>
    <n v="240"/>
    <s v="R"/>
    <n v="-122804.69"/>
    <n v="-14558.57"/>
    <n v="0"/>
    <n v="-272.24"/>
    <n v="-122804.69"/>
    <n v="-14830.81"/>
    <n v="-192.79"/>
    <n v="-283.93"/>
    <n v="0"/>
    <n v="0"/>
    <n v="-192.79"/>
    <n v="-283.93"/>
    <n v="0"/>
    <n v="0"/>
    <n v="0"/>
    <n v="0"/>
    <n v="0"/>
    <n v="0"/>
    <n v="-233695.02"/>
    <n v="0"/>
    <n v="0"/>
    <n v="0"/>
    <n v="0"/>
    <n v="-233695.02"/>
    <n v="0"/>
    <n v="-233695.02"/>
    <n v="-125812.28"/>
    <n v="5197.33"/>
    <n v="0"/>
    <n v="0"/>
    <n v="0"/>
    <n v="5197.33"/>
  </r>
  <r>
    <m/>
    <s v="069"/>
    <m/>
    <m/>
    <s v="X"/>
    <n v="4562"/>
    <n v="0"/>
    <s v="Information Services"/>
    <n v="804"/>
    <n v="251"/>
    <s v="R"/>
    <n v="-62969.68"/>
    <n v="-146566.87"/>
    <n v="0"/>
    <n v="0"/>
    <n v="-62969.68"/>
    <n v="-146566.87"/>
    <n v="-29454.69"/>
    <n v="336.9"/>
    <n v="0"/>
    <n v="0"/>
    <n v="-29454.69"/>
    <n v="336.9"/>
    <n v="0"/>
    <n v="0"/>
    <n v="0"/>
    <n v="0"/>
    <n v="0"/>
    <n v="0"/>
    <n v="-53839.74"/>
    <n v="0"/>
    <n v="0"/>
    <n v="0"/>
    <n v="0"/>
    <n v="-53839.74"/>
    <n v="0"/>
    <n v="-53839.74"/>
    <n v="-107645.34"/>
    <n v="62969.62"/>
    <n v="0"/>
    <n v="0"/>
    <n v="0"/>
    <n v="62969.62"/>
  </r>
  <r>
    <m/>
    <s v="069"/>
    <m/>
    <m/>
    <s v="X"/>
    <n v="4562"/>
    <n v="0"/>
    <s v="Information Services"/>
    <n v="804"/>
    <n v="252"/>
    <s v="R"/>
    <n v="-4621646.72"/>
    <n v="-4571389.9400000004"/>
    <n v="0"/>
    <n v="0"/>
    <n v="-4621646.72"/>
    <n v="-4571389.9400000004"/>
    <n v="-301758.19"/>
    <n v="-1030105.43"/>
    <n v="0"/>
    <n v="-4367.7700000000004"/>
    <n v="-301758.19"/>
    <n v="-1034473.2"/>
    <n v="-72109.899999999994"/>
    <n v="-459066.59"/>
    <n v="0"/>
    <n v="0"/>
    <n v="-72109.899999999994"/>
    <n v="-459066.59"/>
    <n v="-7369671.3099999996"/>
    <n v="0"/>
    <n v="0"/>
    <n v="0"/>
    <n v="0"/>
    <n v="-7369671.3099999996"/>
    <n v="-72109.899999999994"/>
    <n v="-7756628"/>
    <n v="-8439086.2300000004"/>
    <n v="6054.95"/>
    <n v="0"/>
    <n v="0"/>
    <n v="120.82"/>
    <n v="6175.77"/>
  </r>
  <r>
    <m/>
    <s v="069"/>
    <m/>
    <m/>
    <s v="X"/>
    <n v="4562"/>
    <n v="0"/>
    <s v="Information Services"/>
    <n v="804"/>
    <n v="253"/>
    <s v="R"/>
    <n v="-3786507.74"/>
    <n v="-2591718.59"/>
    <n v="0"/>
    <n v="-3423.5"/>
    <n v="-3786507.74"/>
    <n v="-2595142.09"/>
    <n v="-468699.08"/>
    <n v="-232653.82"/>
    <n v="0"/>
    <n v="-5.7"/>
    <n v="-468699.08"/>
    <n v="-232659.52"/>
    <n v="0"/>
    <n v="-6657.94"/>
    <n v="0"/>
    <n v="0"/>
    <n v="0"/>
    <n v="-6657.94"/>
    <n v="-3016509.78"/>
    <n v="0"/>
    <n v="0"/>
    <n v="0"/>
    <n v="0"/>
    <n v="-3016509.78"/>
    <n v="0"/>
    <n v="-3023167.72"/>
    <n v="-1595762.51"/>
    <n v="620037.17000000004"/>
    <n v="87.55"/>
    <n v="0"/>
    <n v="0"/>
    <n v="620124.72"/>
  </r>
  <r>
    <m/>
    <s v="069"/>
    <m/>
    <m/>
    <s v="X"/>
    <n v="4562"/>
    <n v="0"/>
    <s v="Information Services"/>
    <n v="804"/>
    <n v="254"/>
    <s v="R"/>
    <n v="-24315"/>
    <n v="-23536.11"/>
    <n v="0"/>
    <n v="0"/>
    <n v="-24315"/>
    <n v="-23536.11"/>
    <n v="-940028.79"/>
    <n v="-194049.02"/>
    <n v="0"/>
    <n v="-15462.5"/>
    <n v="-940028.79"/>
    <n v="-209511.52"/>
    <n v="0"/>
    <n v="0"/>
    <n v="0"/>
    <n v="0"/>
    <n v="0"/>
    <n v="0"/>
    <n v="-942769.26"/>
    <n v="0"/>
    <n v="0"/>
    <n v="0"/>
    <n v="0"/>
    <n v="-942769.26"/>
    <n v="0"/>
    <n v="-942769.26"/>
    <n v="-211473.1"/>
    <n v="1129.47"/>
    <n v="0"/>
    <n v="0"/>
    <n v="0"/>
    <n v="1129.47"/>
  </r>
  <r>
    <m/>
    <s v="069"/>
    <m/>
    <m/>
    <s v="X"/>
    <n v="4562"/>
    <n v="0"/>
    <s v="Information Services"/>
    <n v="804"/>
    <n v="257"/>
    <s v="R"/>
    <n v="-14756556.210000001"/>
    <n v="-30095188.16"/>
    <n v="0"/>
    <n v="-1390258.8"/>
    <n v="-14756556.210000001"/>
    <n v="-31485446.960000001"/>
    <n v="-3608088.05"/>
    <n v="-7867307.1900000004"/>
    <n v="0"/>
    <n v="-33617.93"/>
    <n v="-3608088.05"/>
    <n v="-7900925.1200000001"/>
    <n v="-0.01"/>
    <n v="-0.01"/>
    <n v="0"/>
    <n v="0"/>
    <n v="-0.01"/>
    <n v="-0.01"/>
    <n v="-27935978.66"/>
    <n v="0"/>
    <n v="0"/>
    <n v="0"/>
    <n v="0"/>
    <n v="-27935978.66"/>
    <n v="-0.01"/>
    <n v="-27935978.66"/>
    <n v="-48957706.479999997"/>
    <n v="6703981.0099999998"/>
    <n v="0"/>
    <n v="0"/>
    <n v="0"/>
    <n v="6703981.0099999998"/>
  </r>
  <r>
    <m/>
    <s v="069"/>
    <m/>
    <m/>
    <s v="X"/>
    <n v="4562"/>
    <n v="0"/>
    <s v="Information Services"/>
    <n v="804"/>
    <n v="258"/>
    <s v="R"/>
    <n v="-8845.81"/>
    <n v="-8845.81"/>
    <n v="0"/>
    <n v="0"/>
    <n v="-8845.81"/>
    <n v="-8845.81"/>
    <n v="0"/>
    <n v="0"/>
    <n v="0"/>
    <n v="0"/>
    <n v="0"/>
    <n v="0"/>
    <n v="0"/>
    <n v="0"/>
    <n v="0"/>
    <n v="0"/>
    <n v="0"/>
    <n v="0"/>
    <n v="0"/>
    <n v="0"/>
    <n v="0"/>
    <n v="0"/>
    <n v="0"/>
    <n v="0"/>
    <n v="0"/>
    <n v="0"/>
    <n v="0"/>
    <n v="3.47"/>
    <n v="0"/>
    <n v="0"/>
    <n v="0"/>
    <n v="3.47"/>
  </r>
  <r>
    <m/>
    <s v="069"/>
    <m/>
    <m/>
    <s v="X"/>
    <n v="4562"/>
    <n v="0"/>
    <s v="Information Services"/>
    <n v="804"/>
    <n v="260"/>
    <s v="R"/>
    <n v="-3786.31"/>
    <n v="-7760.86"/>
    <n v="0"/>
    <n v="0"/>
    <n v="-3786.31"/>
    <n v="-7760.86"/>
    <n v="-227731.55"/>
    <n v="-353764.89"/>
    <n v="0"/>
    <n v="-116875.91"/>
    <n v="-227731.55"/>
    <n v="-470640.8"/>
    <n v="0"/>
    <n v="0"/>
    <n v="0"/>
    <n v="0"/>
    <n v="0"/>
    <n v="0"/>
    <n v="-348717.24"/>
    <n v="0"/>
    <n v="0"/>
    <n v="0"/>
    <n v="0"/>
    <n v="-348717.24"/>
    <n v="0"/>
    <n v="-348717.24"/>
    <n v="-595601.04"/>
    <n v="0"/>
    <n v="219430.11"/>
    <n v="0"/>
    <n v="0"/>
    <n v="219430.11"/>
  </r>
  <r>
    <m/>
    <s v="069"/>
    <m/>
    <m/>
    <s v="X"/>
    <n v="4562"/>
    <n v="0"/>
    <s v="Information Services"/>
    <n v="804"/>
    <n v="310"/>
    <s v="R"/>
    <n v="-1739720.15"/>
    <n v="-1251098.72"/>
    <n v="0"/>
    <n v="0"/>
    <n v="-1739720.15"/>
    <n v="-1251098.72"/>
    <n v="-145602.95000000001"/>
    <n v="-1790464.52"/>
    <n v="0"/>
    <n v="-49792.66"/>
    <n v="-145602.95000000001"/>
    <n v="-1840257.18"/>
    <n v="0"/>
    <n v="-2398.89"/>
    <n v="0"/>
    <n v="0"/>
    <n v="0"/>
    <n v="-2398.89"/>
    <n v="-3032740.96"/>
    <n v="0"/>
    <n v="0"/>
    <n v="0"/>
    <n v="0"/>
    <n v="-3032740.96"/>
    <n v="0"/>
    <n v="-3035139.85"/>
    <n v="-4241172.6500000004"/>
    <n v="909137.04"/>
    <n v="0"/>
    <n v="0"/>
    <n v="0"/>
    <n v="909137.04"/>
  </r>
  <r>
    <m/>
    <s v="069"/>
    <m/>
    <m/>
    <s v="X"/>
    <n v="4562"/>
    <n v="0"/>
    <s v="Information Services"/>
    <n v="804"/>
    <n v="420"/>
    <s v="R"/>
    <n v="0.01"/>
    <n v="0.01"/>
    <n v="0"/>
    <n v="0"/>
    <n v="0.01"/>
    <n v="0.01"/>
    <n v="0"/>
    <n v="0"/>
    <n v="0"/>
    <n v="0"/>
    <n v="0"/>
    <n v="0"/>
    <n v="0"/>
    <n v="0"/>
    <n v="0"/>
    <n v="0"/>
    <n v="0"/>
    <n v="0"/>
    <n v="0"/>
    <n v="0"/>
    <n v="0"/>
    <n v="0"/>
    <n v="0"/>
    <n v="0"/>
    <n v="0"/>
    <n v="0"/>
    <n v="0"/>
    <n v="0"/>
    <n v="0"/>
    <n v="0"/>
    <n v="0"/>
    <n v="0"/>
  </r>
  <r>
    <m/>
    <s v="069"/>
    <m/>
    <m/>
    <s v="X"/>
    <n v="4562"/>
    <n v="0"/>
    <s v="CMEL/Training"/>
    <n v="807"/>
    <n v="111"/>
    <s v="R"/>
    <n v="0"/>
    <n v="0"/>
    <n v="0"/>
    <n v="0"/>
    <n v="0"/>
    <n v="0"/>
    <n v="-80363.05"/>
    <n v="-137142.04999999999"/>
    <n v="0"/>
    <n v="0"/>
    <n v="-80363.05"/>
    <n v="-137142.04999999999"/>
    <n v="0"/>
    <n v="0"/>
    <n v="0"/>
    <n v="0"/>
    <n v="0"/>
    <n v="0"/>
    <n v="-910984.69"/>
    <n v="0"/>
    <n v="0"/>
    <n v="0"/>
    <n v="0"/>
    <n v="-910984.69"/>
    <n v="0"/>
    <n v="-910984.69"/>
    <n v="-967763.69"/>
    <n v="0"/>
    <n v="0"/>
    <n v="0"/>
    <n v="0"/>
    <n v="0"/>
  </r>
  <r>
    <m/>
    <s v="069"/>
    <m/>
    <m/>
    <s v="X"/>
    <n v="4562"/>
    <n v="0"/>
    <s v="CMEL/Training"/>
    <n v="807"/>
    <n v="113"/>
    <s v="R"/>
    <n v="0"/>
    <n v="0"/>
    <n v="0"/>
    <n v="0"/>
    <n v="0"/>
    <n v="0"/>
    <n v="1282.8800000000001"/>
    <n v="801.93"/>
    <n v="0"/>
    <n v="0"/>
    <n v="1282.8800000000001"/>
    <n v="801.93"/>
    <n v="0"/>
    <n v="0"/>
    <n v="0"/>
    <n v="0"/>
    <n v="0"/>
    <n v="0"/>
    <n v="0"/>
    <n v="0"/>
    <n v="0"/>
    <n v="0"/>
    <n v="0"/>
    <n v="0"/>
    <n v="0"/>
    <n v="0"/>
    <n v="-480.95"/>
    <n v="0"/>
    <n v="0"/>
    <n v="0"/>
    <n v="0"/>
    <n v="0"/>
  </r>
  <r>
    <m/>
    <s v="069"/>
    <m/>
    <m/>
    <s v="X"/>
    <n v="4562"/>
    <n v="0"/>
    <s v="CMEL/Training"/>
    <n v="807"/>
    <n v="115"/>
    <s v="R"/>
    <n v="0"/>
    <n v="0"/>
    <n v="0"/>
    <n v="0"/>
    <n v="0"/>
    <n v="0"/>
    <n v="0"/>
    <n v="0"/>
    <n v="0"/>
    <n v="0"/>
    <n v="0"/>
    <n v="0"/>
    <n v="0"/>
    <n v="0"/>
    <n v="0"/>
    <n v="0"/>
    <n v="0"/>
    <n v="0"/>
    <n v="-10127"/>
    <n v="0"/>
    <n v="0"/>
    <n v="0"/>
    <n v="0"/>
    <n v="-10127"/>
    <n v="0"/>
    <n v="-10127"/>
    <n v="-10127"/>
    <n v="0"/>
    <n v="0"/>
    <n v="0"/>
    <n v="0"/>
    <n v="0"/>
  </r>
  <r>
    <m/>
    <s v="069"/>
    <m/>
    <m/>
    <s v="X"/>
    <n v="4562"/>
    <n v="0"/>
    <s v="CMEL/Training"/>
    <n v="807"/>
    <n v="121"/>
    <s v="R"/>
    <n v="0"/>
    <n v="0"/>
    <n v="0"/>
    <n v="0"/>
    <n v="0"/>
    <n v="0"/>
    <n v="-11478.06"/>
    <n v="-23517.33"/>
    <n v="0"/>
    <n v="0"/>
    <n v="-11478.06"/>
    <n v="-23517.33"/>
    <n v="0"/>
    <n v="0"/>
    <n v="0"/>
    <n v="0"/>
    <n v="0"/>
    <n v="0"/>
    <n v="-262381.53000000003"/>
    <n v="0"/>
    <n v="0"/>
    <n v="0"/>
    <n v="0"/>
    <n v="-262381.53000000003"/>
    <n v="0"/>
    <n v="-262381.53000000003"/>
    <n v="-274420.8"/>
    <n v="0"/>
    <n v="0"/>
    <n v="0"/>
    <n v="0"/>
    <n v="0"/>
  </r>
  <r>
    <m/>
    <s v="069"/>
    <m/>
    <m/>
    <s v="X"/>
    <n v="4562"/>
    <n v="0"/>
    <s v="CMEL/Training"/>
    <n v="807"/>
    <n v="210"/>
    <s v="R"/>
    <n v="-3580.49"/>
    <n v="-9074.98"/>
    <n v="0"/>
    <n v="-1299.51"/>
    <n v="-3580.49"/>
    <n v="-10374.49"/>
    <n v="0"/>
    <n v="-3418.83"/>
    <n v="0"/>
    <n v="-30.2"/>
    <n v="0"/>
    <n v="-3449.03"/>
    <n v="0"/>
    <n v="0"/>
    <n v="0"/>
    <n v="0"/>
    <n v="0"/>
    <n v="0"/>
    <n v="-158641.45000000001"/>
    <n v="0"/>
    <n v="0"/>
    <n v="0"/>
    <n v="0"/>
    <n v="-158641.45000000001"/>
    <n v="0"/>
    <n v="-158641.45000000001"/>
    <n v="-168884.48000000001"/>
    <n v="430.22"/>
    <n v="0"/>
    <n v="0"/>
    <n v="416.22"/>
    <n v="846.44"/>
  </r>
  <r>
    <m/>
    <s v="069"/>
    <m/>
    <m/>
    <s v="X"/>
    <n v="4562"/>
    <n v="0"/>
    <s v="CMEL/Training"/>
    <n v="807"/>
    <n v="220"/>
    <s v="R"/>
    <n v="-218.85"/>
    <n v="-218.85"/>
    <n v="0"/>
    <n v="0"/>
    <n v="-218.85"/>
    <n v="-218.85"/>
    <n v="0"/>
    <n v="0"/>
    <n v="0"/>
    <n v="0"/>
    <n v="0"/>
    <n v="0"/>
    <n v="0"/>
    <n v="0"/>
    <n v="0"/>
    <n v="0"/>
    <n v="0"/>
    <n v="0"/>
    <n v="0"/>
    <n v="0"/>
    <n v="0"/>
    <n v="0"/>
    <n v="0"/>
    <n v="0"/>
    <n v="0"/>
    <n v="0"/>
    <n v="0"/>
    <n v="9.15"/>
    <n v="0"/>
    <n v="0"/>
    <n v="0"/>
    <n v="9.15"/>
  </r>
  <r>
    <m/>
    <s v="069"/>
    <m/>
    <m/>
    <s v="X"/>
    <n v="4562"/>
    <n v="0"/>
    <s v="CMEL/Training"/>
    <n v="807"/>
    <n v="231"/>
    <s v="R"/>
    <n v="0"/>
    <n v="-25493.81"/>
    <n v="0"/>
    <n v="0"/>
    <n v="0"/>
    <n v="-25493.81"/>
    <n v="0"/>
    <n v="0"/>
    <n v="0"/>
    <n v="0"/>
    <n v="0"/>
    <n v="0"/>
    <n v="0"/>
    <n v="0"/>
    <n v="0"/>
    <n v="0"/>
    <n v="0"/>
    <n v="0"/>
    <n v="-297836.19"/>
    <n v="0"/>
    <n v="0"/>
    <n v="0"/>
    <n v="0"/>
    <n v="-297836.19"/>
    <n v="0"/>
    <n v="-297836.19"/>
    <n v="-323330"/>
    <n v="0"/>
    <n v="0"/>
    <n v="0"/>
    <n v="0"/>
    <n v="0"/>
  </r>
  <r>
    <m/>
    <s v="069"/>
    <m/>
    <m/>
    <s v="X"/>
    <n v="4562"/>
    <n v="0"/>
    <s v="CMEL/Training"/>
    <n v="807"/>
    <n v="240"/>
    <s v="R"/>
    <n v="0"/>
    <n v="0"/>
    <n v="0"/>
    <n v="0"/>
    <n v="0"/>
    <n v="0"/>
    <n v="0"/>
    <n v="0"/>
    <n v="0"/>
    <n v="0"/>
    <n v="0"/>
    <n v="0"/>
    <n v="0"/>
    <n v="0"/>
    <n v="0"/>
    <n v="0"/>
    <n v="0"/>
    <n v="0"/>
    <n v="-1457.08"/>
    <n v="0"/>
    <n v="0"/>
    <n v="0"/>
    <n v="0"/>
    <n v="-1457.08"/>
    <n v="0"/>
    <n v="-1457.08"/>
    <n v="-1457.08"/>
    <n v="0"/>
    <n v="0"/>
    <n v="0"/>
    <n v="0"/>
    <n v="0"/>
  </r>
  <r>
    <m/>
    <s v="069"/>
    <m/>
    <m/>
    <s v="X"/>
    <n v="4562"/>
    <n v="0"/>
    <s v="CMEL/Training"/>
    <n v="807"/>
    <n v="251"/>
    <s v="R"/>
    <n v="-0.01"/>
    <n v="-0.01"/>
    <n v="0"/>
    <n v="0"/>
    <n v="-0.01"/>
    <n v="-0.01"/>
    <n v="0"/>
    <n v="0"/>
    <n v="0"/>
    <n v="0"/>
    <n v="0"/>
    <n v="0"/>
    <n v="0"/>
    <n v="0"/>
    <n v="0"/>
    <n v="0"/>
    <n v="0"/>
    <n v="0"/>
    <n v="0"/>
    <n v="0"/>
    <n v="0"/>
    <n v="0"/>
    <n v="0"/>
    <n v="0"/>
    <n v="0"/>
    <n v="0"/>
    <n v="0"/>
    <n v="0"/>
    <n v="0"/>
    <n v="0"/>
    <n v="0"/>
    <n v="0"/>
  </r>
  <r>
    <m/>
    <s v="069"/>
    <m/>
    <m/>
    <s v="X"/>
    <n v="4562"/>
    <n v="0"/>
    <s v="CMEL/Training"/>
    <n v="807"/>
    <n v="252"/>
    <s v="R"/>
    <n v="-1509909.19"/>
    <n v="-1972737.65"/>
    <n v="0"/>
    <n v="-502000"/>
    <n v="-1509909.19"/>
    <n v="-2474737.65"/>
    <n v="-1126002.22"/>
    <n v="-452195.59"/>
    <n v="0"/>
    <n v="-104.9"/>
    <n v="-1126002.22"/>
    <n v="-452300.49"/>
    <n v="-490156.72"/>
    <n v="-211.72"/>
    <n v="0"/>
    <n v="0"/>
    <n v="-490156.72"/>
    <n v="-211.72"/>
    <n v="-6259738.79"/>
    <n v="0"/>
    <n v="0"/>
    <n v="0"/>
    <n v="0"/>
    <n v="-6259738.79"/>
    <n v="-490156.72"/>
    <n v="-5769793.79"/>
    <n v="-6060920.5199999996"/>
    <n v="108712.06"/>
    <n v="0"/>
    <n v="0"/>
    <n v="0"/>
    <n v="108712.06"/>
  </r>
  <r>
    <m/>
    <s v="069"/>
    <m/>
    <m/>
    <s v="X"/>
    <n v="4562"/>
    <n v="0"/>
    <s v="CMEL/Training"/>
    <n v="807"/>
    <n v="253"/>
    <s v="R"/>
    <n v="0"/>
    <n v="-15579"/>
    <n v="0"/>
    <n v="0"/>
    <n v="0"/>
    <n v="-15579"/>
    <n v="0"/>
    <n v="0"/>
    <n v="0"/>
    <n v="0"/>
    <n v="0"/>
    <n v="0"/>
    <n v="0"/>
    <n v="0"/>
    <n v="0"/>
    <n v="0"/>
    <n v="0"/>
    <n v="0"/>
    <n v="-15317.71"/>
    <n v="0"/>
    <n v="0"/>
    <n v="0"/>
    <n v="0"/>
    <n v="-15317.71"/>
    <n v="0"/>
    <n v="-15317.71"/>
    <n v="-30896.71"/>
    <n v="0"/>
    <n v="0"/>
    <n v="0"/>
    <n v="0"/>
    <n v="0"/>
  </r>
  <r>
    <m/>
    <s v="069"/>
    <m/>
    <m/>
    <s v="X"/>
    <n v="4562"/>
    <n v="0"/>
    <s v="CMEL/Training"/>
    <n v="807"/>
    <n v="260"/>
    <s v="R"/>
    <n v="0"/>
    <n v="0"/>
    <n v="0"/>
    <n v="0"/>
    <n v="0"/>
    <n v="0"/>
    <n v="0"/>
    <n v="-44.23"/>
    <n v="0"/>
    <n v="-354.68"/>
    <n v="0"/>
    <n v="-398.91"/>
    <n v="0"/>
    <n v="0"/>
    <n v="0"/>
    <n v="0"/>
    <n v="0"/>
    <n v="0"/>
    <n v="-34589.480000000003"/>
    <n v="0"/>
    <n v="0"/>
    <n v="0"/>
    <n v="0"/>
    <n v="-34589.480000000003"/>
    <n v="0"/>
    <n v="-34589.480000000003"/>
    <n v="-34988.39"/>
    <n v="0"/>
    <n v="398.91"/>
    <n v="0"/>
    <n v="0"/>
    <n v="398.91"/>
  </r>
  <r>
    <m/>
    <s v="069"/>
    <m/>
    <m/>
    <s v="X"/>
    <n v="4562"/>
    <n v="0"/>
    <s v="International Training"/>
    <n v="808"/>
    <n v="0"/>
    <s v="R"/>
    <n v="0"/>
    <n v="0"/>
    <n v="0"/>
    <n v="0"/>
    <n v="0"/>
    <n v="0"/>
    <n v="-104209.07"/>
    <n v="-104209.07"/>
    <n v="0"/>
    <n v="0"/>
    <n v="-104209.07"/>
    <n v="-104209.07"/>
    <n v="0"/>
    <n v="0"/>
    <n v="0"/>
    <n v="0"/>
    <n v="0"/>
    <n v="0"/>
    <n v="0"/>
    <n v="0"/>
    <n v="0"/>
    <n v="0"/>
    <n v="0"/>
    <n v="0"/>
    <n v="0"/>
    <n v="0"/>
    <n v="0"/>
    <n v="0"/>
    <n v="0"/>
    <n v="0"/>
    <n v="0"/>
    <n v="0"/>
  </r>
  <r>
    <m/>
    <s v="069"/>
    <m/>
    <m/>
    <s v="X"/>
    <n v="4562"/>
    <n v="0"/>
    <s v="International Training"/>
    <n v="808"/>
    <n v="111"/>
    <s v="R"/>
    <n v="0"/>
    <n v="0"/>
    <n v="0"/>
    <n v="0"/>
    <n v="0"/>
    <n v="0"/>
    <n v="-169095.04000000001"/>
    <n v="-171588.67"/>
    <n v="0"/>
    <n v="0"/>
    <n v="-169095.04000000001"/>
    <n v="-171588.67"/>
    <n v="0"/>
    <n v="0"/>
    <n v="0"/>
    <n v="0"/>
    <n v="0"/>
    <n v="0"/>
    <n v="-986028.29"/>
    <n v="0"/>
    <n v="0"/>
    <n v="0"/>
    <n v="0"/>
    <n v="-986028.29"/>
    <n v="0"/>
    <n v="-986028.29"/>
    <n v="-988521.92"/>
    <n v="0"/>
    <n v="0"/>
    <n v="0"/>
    <n v="0"/>
    <n v="0"/>
  </r>
  <r>
    <m/>
    <s v="069"/>
    <m/>
    <m/>
    <s v="X"/>
    <n v="4562"/>
    <n v="0"/>
    <s v="International Training"/>
    <n v="808"/>
    <n v="113"/>
    <s v="R"/>
    <n v="0"/>
    <n v="0"/>
    <n v="0"/>
    <n v="0"/>
    <n v="0"/>
    <n v="0"/>
    <n v="3803.96"/>
    <n v="15485.57"/>
    <n v="0"/>
    <n v="0"/>
    <n v="3803.96"/>
    <n v="15485.57"/>
    <n v="0"/>
    <n v="0"/>
    <n v="0"/>
    <n v="0"/>
    <n v="0"/>
    <n v="0"/>
    <n v="0"/>
    <n v="0"/>
    <n v="0"/>
    <n v="0"/>
    <n v="0"/>
    <n v="0"/>
    <n v="0"/>
    <n v="0"/>
    <n v="11681.61"/>
    <n v="0"/>
    <n v="0"/>
    <n v="0"/>
    <n v="0"/>
    <n v="0"/>
  </r>
  <r>
    <m/>
    <s v="069"/>
    <m/>
    <m/>
    <s v="X"/>
    <n v="4562"/>
    <n v="0"/>
    <s v="International Training"/>
    <n v="808"/>
    <n v="115"/>
    <s v="R"/>
    <n v="0"/>
    <n v="0"/>
    <n v="0"/>
    <n v="0"/>
    <n v="0"/>
    <n v="0"/>
    <n v="13.95"/>
    <n v="-116.5"/>
    <n v="0"/>
    <n v="0"/>
    <n v="13.95"/>
    <n v="-116.5"/>
    <n v="0"/>
    <n v="0"/>
    <n v="0"/>
    <n v="0"/>
    <n v="0"/>
    <n v="0"/>
    <n v="-6052"/>
    <n v="0"/>
    <n v="0"/>
    <n v="0"/>
    <n v="0"/>
    <n v="-6052"/>
    <n v="0"/>
    <n v="-6052"/>
    <n v="-6182.45"/>
    <n v="0"/>
    <n v="0"/>
    <n v="0"/>
    <n v="0"/>
    <n v="0"/>
  </r>
  <r>
    <m/>
    <s v="069"/>
    <m/>
    <m/>
    <s v="X"/>
    <n v="4562"/>
    <n v="0"/>
    <s v="International Training"/>
    <n v="808"/>
    <n v="121"/>
    <s v="R"/>
    <n v="0"/>
    <n v="-399.85"/>
    <n v="0"/>
    <n v="0"/>
    <n v="0"/>
    <n v="-399.85"/>
    <n v="-13238.7"/>
    <n v="-21581.279999999999"/>
    <n v="0"/>
    <n v="0"/>
    <n v="-13238.7"/>
    <n v="-21581.279999999999"/>
    <n v="0"/>
    <n v="0"/>
    <n v="0"/>
    <n v="0"/>
    <n v="0"/>
    <n v="0"/>
    <n v="-327011.39"/>
    <n v="0"/>
    <n v="0"/>
    <n v="0"/>
    <n v="0"/>
    <n v="-327011.39"/>
    <n v="0"/>
    <n v="-327011.39"/>
    <n v="-335753.82"/>
    <n v="0"/>
    <n v="0"/>
    <n v="0"/>
    <n v="0"/>
    <n v="0"/>
  </r>
  <r>
    <m/>
    <s v="069"/>
    <m/>
    <m/>
    <s v="X"/>
    <n v="4562"/>
    <n v="0"/>
    <s v="International Training"/>
    <n v="808"/>
    <n v="210"/>
    <s v="R"/>
    <n v="-126273.48"/>
    <n v="-143329.53"/>
    <n v="0"/>
    <n v="-22225.43"/>
    <n v="-126273.48"/>
    <n v="-165554.96"/>
    <n v="0"/>
    <n v="-15.1"/>
    <n v="0"/>
    <n v="-30.2"/>
    <n v="0"/>
    <n v="-45.3"/>
    <n v="0"/>
    <n v="0"/>
    <n v="0"/>
    <n v="0"/>
    <n v="0"/>
    <n v="0"/>
    <n v="-435110.71"/>
    <n v="0"/>
    <n v="0"/>
    <n v="0"/>
    <n v="0"/>
    <n v="-435110.71"/>
    <n v="0"/>
    <n v="-435110.71"/>
    <n v="-474437.49"/>
    <n v="49138.48"/>
    <n v="0"/>
    <n v="0"/>
    <n v="5133.46"/>
    <n v="54271.94"/>
  </r>
  <r>
    <m/>
    <s v="069"/>
    <m/>
    <m/>
    <s v="X"/>
    <n v="4562"/>
    <n v="0"/>
    <s v="International Training"/>
    <n v="808"/>
    <n v="220"/>
    <s v="R"/>
    <n v="0"/>
    <n v="-5727.62"/>
    <n v="0"/>
    <n v="0"/>
    <n v="0"/>
    <n v="-5727.62"/>
    <n v="0"/>
    <n v="0"/>
    <n v="0"/>
    <n v="0"/>
    <n v="0"/>
    <n v="0"/>
    <n v="0"/>
    <n v="0"/>
    <n v="0"/>
    <n v="0"/>
    <n v="0"/>
    <n v="0"/>
    <n v="-44940.25"/>
    <n v="0"/>
    <n v="0"/>
    <n v="0"/>
    <n v="0"/>
    <n v="-44940.25"/>
    <n v="0"/>
    <n v="-44940.25"/>
    <n v="-50667.87"/>
    <n v="0"/>
    <n v="0"/>
    <n v="0"/>
    <n v="0"/>
    <n v="0"/>
  </r>
  <r>
    <m/>
    <s v="069"/>
    <m/>
    <m/>
    <s v="X"/>
    <n v="4562"/>
    <n v="0"/>
    <s v="International Training"/>
    <n v="808"/>
    <n v="233"/>
    <s v="R"/>
    <n v="0"/>
    <n v="0"/>
    <n v="0"/>
    <n v="0"/>
    <n v="0"/>
    <n v="0"/>
    <n v="4503.28"/>
    <n v="7544.27"/>
    <n v="0"/>
    <n v="-3040.99"/>
    <n v="4503.28"/>
    <n v="4503.28"/>
    <n v="0"/>
    <n v="0"/>
    <n v="0"/>
    <n v="0"/>
    <n v="0"/>
    <n v="0"/>
    <n v="-9894.7900000000009"/>
    <n v="0"/>
    <n v="0"/>
    <n v="0"/>
    <n v="0"/>
    <n v="-9894.7900000000009"/>
    <n v="0"/>
    <n v="-9894.7900000000009"/>
    <n v="-9894.7900000000009"/>
    <n v="0"/>
    <n v="0"/>
    <n v="0"/>
    <n v="0"/>
    <n v="0"/>
  </r>
  <r>
    <m/>
    <s v="069"/>
    <m/>
    <m/>
    <s v="X"/>
    <n v="4562"/>
    <n v="0"/>
    <s v="International Training"/>
    <n v="808"/>
    <n v="240"/>
    <s v="R"/>
    <n v="0"/>
    <n v="0"/>
    <n v="0"/>
    <n v="0"/>
    <n v="0"/>
    <n v="0"/>
    <n v="0"/>
    <n v="0"/>
    <n v="0"/>
    <n v="0"/>
    <n v="0"/>
    <n v="0"/>
    <n v="0"/>
    <n v="0"/>
    <n v="0"/>
    <n v="0"/>
    <n v="0"/>
    <n v="0"/>
    <n v="-14505.1"/>
    <n v="0"/>
    <n v="0"/>
    <n v="0"/>
    <n v="0"/>
    <n v="-14505.1"/>
    <n v="0"/>
    <n v="-14505.1"/>
    <n v="-14505.1"/>
    <n v="0"/>
    <n v="0"/>
    <n v="0"/>
    <n v="0"/>
    <n v="0"/>
  </r>
  <r>
    <m/>
    <s v="069"/>
    <m/>
    <m/>
    <s v="X"/>
    <n v="4562"/>
    <n v="0"/>
    <s v="International Training"/>
    <n v="808"/>
    <n v="251"/>
    <s v="R"/>
    <n v="0"/>
    <n v="0"/>
    <n v="0"/>
    <n v="0"/>
    <n v="0"/>
    <n v="0"/>
    <n v="10110"/>
    <n v="10385"/>
    <n v="0"/>
    <n v="-330"/>
    <n v="10110"/>
    <n v="10055"/>
    <n v="0"/>
    <n v="0"/>
    <n v="0"/>
    <n v="0"/>
    <n v="0"/>
    <n v="0"/>
    <n v="-275"/>
    <n v="0"/>
    <n v="0"/>
    <n v="0"/>
    <n v="0"/>
    <n v="-275"/>
    <n v="0"/>
    <n v="-275"/>
    <n v="-330"/>
    <n v="0"/>
    <n v="55"/>
    <n v="0"/>
    <n v="0"/>
    <n v="55"/>
  </r>
  <r>
    <m/>
    <s v="069"/>
    <m/>
    <m/>
    <s v="X"/>
    <n v="4562"/>
    <n v="0"/>
    <s v="International Training"/>
    <n v="808"/>
    <n v="252"/>
    <s v="R"/>
    <n v="-44404"/>
    <n v="-25480.35"/>
    <n v="0"/>
    <n v="0"/>
    <n v="-44404"/>
    <n v="-25480.35"/>
    <n v="-20329.8"/>
    <n v="-20624.64"/>
    <n v="0"/>
    <n v="-121.96"/>
    <n v="-20329.8"/>
    <n v="-20746.599999999999"/>
    <n v="0"/>
    <n v="0"/>
    <n v="0"/>
    <n v="0"/>
    <n v="0"/>
    <n v="0"/>
    <n v="-22204.44"/>
    <n v="0"/>
    <n v="0"/>
    <n v="0"/>
    <n v="0"/>
    <n v="-22204.44"/>
    <n v="0"/>
    <n v="-22204.44"/>
    <n v="-3697.59"/>
    <n v="0"/>
    <n v="0"/>
    <n v="0"/>
    <n v="0"/>
    <n v="0"/>
  </r>
  <r>
    <m/>
    <s v="069"/>
    <m/>
    <m/>
    <s v="X"/>
    <n v="4562"/>
    <n v="0"/>
    <s v="International Training"/>
    <n v="808"/>
    <n v="253"/>
    <s v="R"/>
    <n v="-52289.36"/>
    <n v="-186981.26"/>
    <n v="0"/>
    <n v="0"/>
    <n v="-52289.36"/>
    <n v="-186981.26"/>
    <n v="-28994.58"/>
    <n v="-0.09"/>
    <n v="0"/>
    <n v="0"/>
    <n v="-28994.58"/>
    <n v="-0.09"/>
    <n v="-21683.22"/>
    <n v="-22130.58"/>
    <n v="0"/>
    <n v="0"/>
    <n v="-21683.22"/>
    <n v="-22130.58"/>
    <n v="-481879.41"/>
    <n v="0"/>
    <n v="0"/>
    <n v="0"/>
    <n v="0"/>
    <n v="-481879.41"/>
    <n v="-21683.22"/>
    <n v="-482326.77"/>
    <n v="-588024.18000000005"/>
    <n v="2142.0300000000002"/>
    <n v="0"/>
    <n v="0"/>
    <n v="0"/>
    <n v="2142.0300000000002"/>
  </r>
  <r>
    <m/>
    <s v="069"/>
    <m/>
    <m/>
    <s v="X"/>
    <n v="4562"/>
    <n v="0"/>
    <s v="International Training"/>
    <n v="808"/>
    <n v="257"/>
    <s v="R"/>
    <n v="-31849"/>
    <n v="-43573.5"/>
    <n v="0"/>
    <n v="0"/>
    <n v="-31849"/>
    <n v="-43573.5"/>
    <n v="0"/>
    <n v="1845.59"/>
    <n v="0"/>
    <n v="-1845.59"/>
    <n v="0"/>
    <n v="0"/>
    <n v="0"/>
    <n v="0"/>
    <n v="0"/>
    <n v="0"/>
    <n v="0"/>
    <n v="0"/>
    <n v="-13255.15"/>
    <n v="0"/>
    <n v="0"/>
    <n v="0"/>
    <n v="0"/>
    <n v="-13255.15"/>
    <n v="0"/>
    <n v="-13255.15"/>
    <n v="-24979.65"/>
    <n v="13685.2"/>
    <n v="0"/>
    <n v="0"/>
    <n v="0"/>
    <n v="13685.2"/>
  </r>
  <r>
    <m/>
    <s v="069"/>
    <m/>
    <m/>
    <s v="X"/>
    <n v="4562"/>
    <n v="0"/>
    <s v="International Training"/>
    <n v="808"/>
    <n v="260"/>
    <s v="R"/>
    <n v="0"/>
    <n v="0"/>
    <n v="0"/>
    <n v="0"/>
    <n v="0"/>
    <n v="0"/>
    <n v="-17813.849999999999"/>
    <n v="-14728.56"/>
    <n v="0"/>
    <n v="-9465.9599999999991"/>
    <n v="-17813.849999999999"/>
    <n v="-24194.52"/>
    <n v="0"/>
    <n v="0"/>
    <n v="0"/>
    <n v="0"/>
    <n v="0"/>
    <n v="0"/>
    <n v="-46710.68"/>
    <n v="0"/>
    <n v="0"/>
    <n v="0"/>
    <n v="0"/>
    <n v="-46710.68"/>
    <n v="0"/>
    <n v="-46710.68"/>
    <n v="-53091.35"/>
    <n v="0"/>
    <n v="6380.67"/>
    <n v="0"/>
    <n v="0"/>
    <n v="6380.67"/>
  </r>
  <r>
    <m/>
    <s v="069"/>
    <m/>
    <m/>
    <s v="X"/>
    <n v="4562"/>
    <n v="0"/>
    <s v="International Training"/>
    <n v="808"/>
    <n v="310"/>
    <s v="R"/>
    <n v="0"/>
    <n v="-71687.460000000006"/>
    <n v="0"/>
    <n v="0"/>
    <n v="0"/>
    <n v="-71687.460000000006"/>
    <n v="2913.92"/>
    <n v="2913.92"/>
    <n v="0"/>
    <n v="0"/>
    <n v="2913.92"/>
    <n v="2913.92"/>
    <n v="0"/>
    <n v="0"/>
    <n v="0"/>
    <n v="0"/>
    <n v="0"/>
    <n v="0"/>
    <n v="0"/>
    <n v="0"/>
    <n v="0"/>
    <n v="0"/>
    <n v="0"/>
    <n v="0"/>
    <n v="0"/>
    <n v="0"/>
    <n v="-71687.460000000006"/>
    <n v="0"/>
    <n v="0"/>
    <n v="0"/>
    <n v="0"/>
    <n v="0"/>
  </r>
  <r>
    <m/>
    <s v="069"/>
    <m/>
    <m/>
    <s v="X"/>
    <n v="4562"/>
    <n v="0"/>
    <s v="Logistics"/>
    <n v="810"/>
    <n v="0"/>
    <s v="R"/>
    <n v="-6219.55"/>
    <n v="-2908.2"/>
    <n v="0"/>
    <n v="0"/>
    <n v="-6219.55"/>
    <n v="-2908.2"/>
    <n v="-2093308.4"/>
    <n v="-2093308.4"/>
    <n v="0"/>
    <n v="-2160.17"/>
    <n v="-2093308.4"/>
    <n v="-2095468.57"/>
    <n v="-4010"/>
    <n v="-4010"/>
    <n v="0"/>
    <n v="0"/>
    <n v="-4010"/>
    <n v="-4010"/>
    <n v="-3311.35"/>
    <n v="0"/>
    <n v="0"/>
    <n v="0"/>
    <n v="0"/>
    <n v="-3311.35"/>
    <n v="-4010"/>
    <n v="-3311.35"/>
    <n v="-2160.17"/>
    <n v="0"/>
    <n v="2160.17"/>
    <n v="0"/>
    <n v="0"/>
    <n v="2160.17"/>
  </r>
  <r>
    <m/>
    <s v="069"/>
    <m/>
    <m/>
    <s v="X"/>
    <n v="4562"/>
    <n v="0"/>
    <s v="Logistics"/>
    <n v="810"/>
    <n v="111"/>
    <s v="R"/>
    <n v="0"/>
    <n v="0"/>
    <n v="0"/>
    <n v="0"/>
    <n v="0"/>
    <n v="0"/>
    <n v="-7063769.1200000001"/>
    <n v="-8117900.1299999999"/>
    <n v="0"/>
    <n v="-3.7"/>
    <n v="-7063769.1200000001"/>
    <n v="-8117903.8300000001"/>
    <n v="0"/>
    <n v="0"/>
    <n v="0"/>
    <n v="0"/>
    <n v="0"/>
    <n v="0"/>
    <n v="-32027179.41"/>
    <n v="0"/>
    <n v="0"/>
    <n v="0"/>
    <n v="0"/>
    <n v="-32027179.41"/>
    <n v="0"/>
    <n v="-32027179.41"/>
    <n v="-33081314.120000001"/>
    <n v="0"/>
    <n v="0"/>
    <n v="0"/>
    <n v="22556.52"/>
    <n v="22556.52"/>
  </r>
  <r>
    <m/>
    <s v="069"/>
    <m/>
    <m/>
    <s v="X"/>
    <n v="4562"/>
    <n v="0"/>
    <s v="Logistics"/>
    <n v="810"/>
    <n v="113"/>
    <s v="R"/>
    <n v="0"/>
    <n v="0"/>
    <n v="0"/>
    <n v="0"/>
    <n v="0"/>
    <n v="0"/>
    <n v="-713367.08"/>
    <n v="-738723.98"/>
    <n v="0"/>
    <n v="0"/>
    <n v="-713367.08"/>
    <n v="-738723.98"/>
    <n v="0"/>
    <n v="0"/>
    <n v="0"/>
    <n v="0"/>
    <n v="0"/>
    <n v="0"/>
    <n v="-631103.34"/>
    <n v="0"/>
    <n v="0"/>
    <n v="0"/>
    <n v="0"/>
    <n v="-631103.34"/>
    <n v="0"/>
    <n v="-631103.34"/>
    <n v="-656460.24"/>
    <n v="0"/>
    <n v="0"/>
    <n v="0"/>
    <n v="0"/>
    <n v="0"/>
  </r>
  <r>
    <m/>
    <s v="069"/>
    <m/>
    <m/>
    <s v="X"/>
    <n v="4562"/>
    <n v="0"/>
    <s v="Logistics"/>
    <n v="810"/>
    <n v="115"/>
    <s v="R"/>
    <n v="0"/>
    <n v="0"/>
    <n v="0"/>
    <n v="0"/>
    <n v="0"/>
    <n v="0"/>
    <n v="-135104.09"/>
    <n v="-182018.42"/>
    <n v="0"/>
    <n v="-83.5"/>
    <n v="-135104.09"/>
    <n v="-182101.92"/>
    <n v="0"/>
    <n v="0"/>
    <n v="0"/>
    <n v="0"/>
    <n v="0"/>
    <n v="0"/>
    <n v="-2820579.37"/>
    <n v="0"/>
    <n v="0"/>
    <n v="0"/>
    <n v="0"/>
    <n v="-2820579.37"/>
    <n v="0"/>
    <n v="-2820579.37"/>
    <n v="-2867577.2"/>
    <n v="0"/>
    <n v="0"/>
    <n v="0"/>
    <n v="0"/>
    <n v="0"/>
  </r>
  <r>
    <m/>
    <s v="069"/>
    <m/>
    <m/>
    <s v="X"/>
    <n v="4562"/>
    <n v="0"/>
    <s v="Logistics"/>
    <n v="810"/>
    <n v="118"/>
    <s v="R"/>
    <n v="0"/>
    <n v="0"/>
    <n v="0"/>
    <n v="0"/>
    <n v="0"/>
    <n v="0"/>
    <n v="-550.88"/>
    <n v="-910.88"/>
    <n v="0"/>
    <n v="0"/>
    <n v="-550.88"/>
    <n v="-910.88"/>
    <n v="0"/>
    <n v="0"/>
    <n v="0"/>
    <n v="0"/>
    <n v="0"/>
    <n v="0"/>
    <n v="-13680"/>
    <n v="0"/>
    <n v="0"/>
    <n v="0"/>
    <n v="0"/>
    <n v="-13680"/>
    <n v="0"/>
    <n v="-13680"/>
    <n v="-14040"/>
    <n v="0"/>
    <n v="0"/>
    <n v="0"/>
    <n v="0"/>
    <n v="0"/>
  </r>
  <r>
    <m/>
    <s v="069"/>
    <m/>
    <m/>
    <s v="X"/>
    <n v="4562"/>
    <n v="0"/>
    <s v="Logistics"/>
    <n v="810"/>
    <n v="121"/>
    <s v="R"/>
    <n v="-23252.400000000001"/>
    <n v="0"/>
    <n v="0"/>
    <n v="0"/>
    <n v="-23252.400000000001"/>
    <n v="0"/>
    <n v="-371922.3"/>
    <n v="-718047.56"/>
    <n v="0"/>
    <n v="0"/>
    <n v="-371922.3"/>
    <n v="-718047.56"/>
    <n v="0"/>
    <n v="0"/>
    <n v="0"/>
    <n v="0"/>
    <n v="0"/>
    <n v="0"/>
    <n v="-12338738.17"/>
    <n v="0"/>
    <n v="0"/>
    <n v="0"/>
    <n v="0"/>
    <n v="-12338738.17"/>
    <n v="0"/>
    <n v="-12338738.17"/>
    <n v="-12661611.029999999"/>
    <n v="0"/>
    <n v="0"/>
    <n v="0"/>
    <n v="0"/>
    <n v="0"/>
  </r>
  <r>
    <m/>
    <s v="069"/>
    <m/>
    <m/>
    <s v="X"/>
    <n v="4562"/>
    <n v="0"/>
    <s v="Logistics"/>
    <n v="810"/>
    <n v="210"/>
    <s v="R"/>
    <n v="-605537"/>
    <n v="-1646575.09"/>
    <n v="0"/>
    <n v="-32532.95"/>
    <n v="-605537"/>
    <n v="-1679108.04"/>
    <n v="-4937.9399999999996"/>
    <n v="-11863.92"/>
    <n v="0"/>
    <n v="-6016.25"/>
    <n v="-4937.9399999999996"/>
    <n v="-17880.169999999998"/>
    <n v="0"/>
    <n v="0"/>
    <n v="0"/>
    <n v="0"/>
    <n v="0"/>
    <n v="0"/>
    <n v="-2733669.09"/>
    <n v="0"/>
    <n v="0"/>
    <n v="-315.88"/>
    <n v="0"/>
    <n v="-2733984.97"/>
    <n v="0"/>
    <n v="-2733984.97"/>
    <n v="-3820498.24"/>
    <n v="270492.32"/>
    <n v="1229.73"/>
    <n v="0"/>
    <n v="9427.48"/>
    <n v="281149.53000000003"/>
  </r>
  <r>
    <m/>
    <s v="069"/>
    <m/>
    <m/>
    <s v="X"/>
    <n v="4562"/>
    <n v="0"/>
    <s v="Logistics"/>
    <n v="810"/>
    <n v="220"/>
    <s v="R"/>
    <n v="-5757286.2300000004"/>
    <n v="-4211406.29"/>
    <n v="0"/>
    <n v="0"/>
    <n v="-5757286.2300000004"/>
    <n v="-4211406.29"/>
    <n v="-29577.59"/>
    <n v="253584.74"/>
    <n v="0"/>
    <n v="-361846.27"/>
    <n v="-29577.59"/>
    <n v="-108261.53"/>
    <n v="0"/>
    <n v="0"/>
    <n v="0"/>
    <n v="0"/>
    <n v="0"/>
    <n v="0"/>
    <n v="-4084282.78"/>
    <n v="0"/>
    <n v="0"/>
    <n v="0"/>
    <n v="0"/>
    <n v="-4084282.78"/>
    <n v="0"/>
    <n v="-4084282.78"/>
    <n v="-2617086.7799999998"/>
    <n v="586116.88"/>
    <n v="77873.210000000006"/>
    <n v="0"/>
    <n v="71.25"/>
    <n v="664061.34"/>
  </r>
  <r>
    <m/>
    <s v="069"/>
    <m/>
    <m/>
    <s v="X"/>
    <n v="4562"/>
    <n v="0"/>
    <s v="Logistics"/>
    <n v="810"/>
    <n v="233"/>
    <s v="R"/>
    <n v="-67373.289999999994"/>
    <n v="-5393.51"/>
    <n v="0"/>
    <n v="-41747.29"/>
    <n v="-67373.289999999994"/>
    <n v="-47140.800000000003"/>
    <n v="0"/>
    <n v="-1651.39"/>
    <n v="0"/>
    <n v="-5549.52"/>
    <n v="0"/>
    <n v="-7200.91"/>
    <n v="0"/>
    <n v="0"/>
    <n v="0"/>
    <n v="0"/>
    <n v="0"/>
    <n v="0"/>
    <n v="-225121.85"/>
    <n v="0"/>
    <n v="0"/>
    <n v="0"/>
    <n v="0"/>
    <n v="-225121.85"/>
    <n v="0"/>
    <n v="-225121.85"/>
    <n v="-212090.27"/>
    <n v="13200"/>
    <n v="1549.52"/>
    <n v="0"/>
    <n v="0"/>
    <n v="14749.52"/>
  </r>
  <r>
    <m/>
    <s v="069"/>
    <m/>
    <m/>
    <s v="X"/>
    <n v="4562"/>
    <n v="0"/>
    <s v="Logistics"/>
    <n v="810"/>
    <n v="240"/>
    <s v="R"/>
    <n v="95"/>
    <n v="95"/>
    <n v="0"/>
    <n v="0"/>
    <n v="95"/>
    <n v="95"/>
    <n v="0"/>
    <n v="0"/>
    <n v="0"/>
    <n v="0"/>
    <n v="0"/>
    <n v="0"/>
    <n v="-2455.39"/>
    <n v="-2455.39"/>
    <n v="0"/>
    <n v="0"/>
    <n v="-2455.39"/>
    <n v="-2455.39"/>
    <n v="-1608.92"/>
    <n v="0"/>
    <n v="0"/>
    <n v="0"/>
    <n v="0"/>
    <n v="-1608.92"/>
    <n v="-2455.39"/>
    <n v="-1608.92"/>
    <n v="-1608.92"/>
    <n v="0"/>
    <n v="0"/>
    <n v="0"/>
    <n v="0"/>
    <n v="0"/>
  </r>
  <r>
    <m/>
    <s v="069"/>
    <m/>
    <m/>
    <s v="X"/>
    <n v="4562"/>
    <n v="0"/>
    <s v="Logistics"/>
    <n v="810"/>
    <n v="251"/>
    <s v="R"/>
    <n v="-24321891.59"/>
    <n v="-36838319.789999999"/>
    <n v="0"/>
    <n v="-402063"/>
    <n v="-24321891.59"/>
    <n v="-37240382.789999999"/>
    <n v="-329020.76"/>
    <n v="738245.92"/>
    <n v="0"/>
    <n v="-4162.09"/>
    <n v="-329020.76"/>
    <n v="734083.83"/>
    <n v="0"/>
    <n v="0"/>
    <n v="0"/>
    <n v="0"/>
    <n v="0"/>
    <n v="0"/>
    <n v="-29067253.460000001"/>
    <n v="0"/>
    <n v="0"/>
    <n v="0"/>
    <n v="0"/>
    <n v="-29067253.460000001"/>
    <n v="0"/>
    <n v="-29067253.460000001"/>
    <n v="-40922640.07"/>
    <n v="6715859.75"/>
    <n v="53.84"/>
    <n v="0"/>
    <n v="0"/>
    <n v="6715913.5899999999"/>
  </r>
  <r>
    <m/>
    <s v="069"/>
    <m/>
    <m/>
    <s v="X"/>
    <n v="4562"/>
    <n v="0"/>
    <s v="Logistics"/>
    <n v="810"/>
    <n v="252"/>
    <s v="R"/>
    <n v="-10862158.369999999"/>
    <n v="-23246605.760000002"/>
    <n v="0"/>
    <n v="-223916.01"/>
    <n v="-10862158.369999999"/>
    <n v="-23470521.77"/>
    <n v="-919714.76"/>
    <n v="-1418135.26"/>
    <n v="0"/>
    <n v="-11975.13"/>
    <n v="-919714.76"/>
    <n v="-1430110.39"/>
    <n v="-1434"/>
    <n v="-7800"/>
    <n v="0"/>
    <n v="0"/>
    <n v="-1434"/>
    <n v="-7800"/>
    <n v="-11916164.66"/>
    <n v="0"/>
    <n v="0"/>
    <n v="0"/>
    <n v="0"/>
    <n v="-11916164.66"/>
    <n v="-1434"/>
    <n v="-11922530.66"/>
    <n v="-25041289.690000001"/>
    <n v="222048.02"/>
    <n v="0"/>
    <n v="0"/>
    <n v="0"/>
    <n v="222048.02"/>
  </r>
  <r>
    <m/>
    <s v="069"/>
    <m/>
    <m/>
    <s v="X"/>
    <n v="4562"/>
    <n v="0"/>
    <s v="Logistics"/>
    <n v="810"/>
    <n v="253"/>
    <s v="R"/>
    <n v="-157400.18"/>
    <n v="-666893.44999999995"/>
    <n v="0"/>
    <n v="-2598.5"/>
    <n v="-157400.18"/>
    <n v="-669491.94999999995"/>
    <n v="520106.38"/>
    <n v="512000.44"/>
    <n v="0"/>
    <n v="0"/>
    <n v="520106.38"/>
    <n v="512000.44"/>
    <n v="-515687.35"/>
    <n v="-1321811.3400000001"/>
    <n v="0"/>
    <n v="0"/>
    <n v="-515687.35"/>
    <n v="-1321811.3400000001"/>
    <n v="-2609881.7999999998"/>
    <n v="0"/>
    <n v="0"/>
    <n v="0"/>
    <n v="0"/>
    <n v="-2609881.7999999998"/>
    <n v="-515687.35"/>
    <n v="-3416005.79"/>
    <n v="-3936203.5"/>
    <n v="148510.79"/>
    <n v="0"/>
    <n v="0"/>
    <n v="0"/>
    <n v="148510.79"/>
  </r>
  <r>
    <m/>
    <s v="069"/>
    <m/>
    <m/>
    <s v="X"/>
    <n v="4562"/>
    <n v="0"/>
    <s v="Logistics"/>
    <n v="810"/>
    <n v="254"/>
    <s v="R"/>
    <n v="-521496.79"/>
    <n v="-432404.89"/>
    <n v="0"/>
    <n v="0"/>
    <n v="-521496.79"/>
    <n v="-432404.89"/>
    <n v="-28325.98"/>
    <n v="22871.38"/>
    <n v="0"/>
    <n v="-140.55000000000001"/>
    <n v="-28325.98"/>
    <n v="22730.83"/>
    <n v="-13505.1"/>
    <n v="-4898.26"/>
    <n v="0"/>
    <n v="0"/>
    <n v="-13505.1"/>
    <n v="-4898.26"/>
    <n v="-907709.63"/>
    <n v="0"/>
    <n v="0"/>
    <n v="0"/>
    <n v="0"/>
    <n v="-907709.63"/>
    <n v="-13505.1"/>
    <n v="-899102.79"/>
    <n v="-758954.08"/>
    <n v="290812.98"/>
    <n v="140.55000000000001"/>
    <n v="0"/>
    <n v="0"/>
    <n v="290953.53000000003"/>
  </r>
  <r>
    <m/>
    <s v="069"/>
    <m/>
    <m/>
    <s v="X"/>
    <n v="4562"/>
    <n v="0"/>
    <s v="Logistics"/>
    <n v="810"/>
    <n v="256"/>
    <s v="R"/>
    <n v="0"/>
    <n v="0"/>
    <n v="0"/>
    <n v="0"/>
    <n v="0"/>
    <n v="0"/>
    <n v="-450"/>
    <n v="-356"/>
    <n v="0"/>
    <n v="-94"/>
    <n v="-450"/>
    <n v="-450"/>
    <n v="0"/>
    <n v="0"/>
    <n v="0"/>
    <n v="0"/>
    <n v="0"/>
    <n v="0"/>
    <n v="-1514.31"/>
    <n v="0"/>
    <n v="0"/>
    <n v="0"/>
    <n v="0"/>
    <n v="-1514.31"/>
    <n v="0"/>
    <n v="-1514.31"/>
    <n v="-1514.31"/>
    <n v="0"/>
    <n v="0"/>
    <n v="0"/>
    <n v="0"/>
    <n v="0"/>
  </r>
  <r>
    <m/>
    <s v="069"/>
    <m/>
    <m/>
    <s v="X"/>
    <n v="4562"/>
    <n v="0"/>
    <s v="Logistics"/>
    <n v="810"/>
    <n v="257"/>
    <s v="R"/>
    <n v="-10507702.869999999"/>
    <n v="-9145558.1199999992"/>
    <n v="0"/>
    <n v="0"/>
    <n v="-10507702.869999999"/>
    <n v="-9145558.1199999992"/>
    <n v="-1762478.1"/>
    <n v="-603307.26"/>
    <n v="0"/>
    <n v="-5954.54"/>
    <n v="-1762478.1"/>
    <n v="-609261.80000000005"/>
    <n v="-410809.59999999998"/>
    <n v="-400921.33"/>
    <n v="0"/>
    <n v="0"/>
    <n v="-410809.59999999998"/>
    <n v="-400921.33"/>
    <n v="-11358158.92"/>
    <n v="0"/>
    <n v="0"/>
    <n v="0"/>
    <n v="0"/>
    <n v="-11358158.92"/>
    <n v="-410809.59999999998"/>
    <n v="-11348270.65"/>
    <n v="-8832909.5999999996"/>
    <n v="149731.1"/>
    <n v="10.19"/>
    <n v="0"/>
    <n v="0"/>
    <n v="149741.29"/>
  </r>
  <r>
    <m/>
    <s v="069"/>
    <m/>
    <m/>
    <s v="X"/>
    <n v="4562"/>
    <n v="0"/>
    <s v="Logistics"/>
    <n v="810"/>
    <n v="260"/>
    <s v="R"/>
    <n v="-23903314.379999999"/>
    <n v="-34162338.020000003"/>
    <n v="0"/>
    <n v="-129720.63"/>
    <n v="-23903314.379999999"/>
    <n v="-34292058.649999999"/>
    <n v="-7019150.5300000003"/>
    <n v="-7122586.0899999999"/>
    <n v="0"/>
    <n v="-255893.96"/>
    <n v="-7019150.5300000003"/>
    <n v="-7378480.0499999998"/>
    <n v="-32045.24"/>
    <n v="-37548.39"/>
    <n v="0"/>
    <n v="0"/>
    <n v="-32045.24"/>
    <n v="-37548.39"/>
    <n v="-41247365.07"/>
    <n v="0"/>
    <n v="0"/>
    <n v="0"/>
    <n v="0"/>
    <n v="-41247365.07"/>
    <n v="-32045.24"/>
    <n v="-41252868.219999999"/>
    <n v="-52000942.009999998"/>
    <n v="2001613.01"/>
    <n v="305054.92"/>
    <n v="0"/>
    <n v="7008"/>
    <n v="2313675.9300000002"/>
  </r>
  <r>
    <m/>
    <s v="069"/>
    <m/>
    <m/>
    <s v="X"/>
    <n v="4562"/>
    <n v="0"/>
    <s v="Logistics"/>
    <n v="810"/>
    <n v="310"/>
    <s v="R"/>
    <n v="-292247.42"/>
    <n v="-184979.79"/>
    <n v="0"/>
    <n v="0"/>
    <n v="-292247.42"/>
    <n v="-184979.79"/>
    <n v="33239.74"/>
    <n v="-135336.35"/>
    <n v="0"/>
    <n v="-49315.16"/>
    <n v="33239.74"/>
    <n v="-184651.51"/>
    <n v="0"/>
    <n v="0"/>
    <n v="0"/>
    <n v="0"/>
    <n v="0"/>
    <n v="0"/>
    <n v="-968465.31"/>
    <n v="0"/>
    <n v="0"/>
    <n v="0"/>
    <n v="0"/>
    <n v="-968465.31"/>
    <n v="0"/>
    <n v="-968465.31"/>
    <n v="-1079088.93"/>
    <n v="90.63"/>
    <n v="0"/>
    <n v="0"/>
    <n v="0"/>
    <n v="90.63"/>
  </r>
  <r>
    <m/>
    <s v="069"/>
    <m/>
    <m/>
    <s v="X"/>
    <n v="4562"/>
    <n v="0"/>
    <s v="Logistics"/>
    <n v="810"/>
    <n v="320"/>
    <s v="R"/>
    <n v="-1463336.55"/>
    <n v="-271761.43"/>
    <n v="0"/>
    <n v="0"/>
    <n v="-1463336.55"/>
    <n v="-271761.43"/>
    <n v="0"/>
    <n v="774.35"/>
    <n v="0"/>
    <n v="-774.35"/>
    <n v="0"/>
    <n v="0"/>
    <n v="0"/>
    <n v="0"/>
    <n v="0"/>
    <n v="0"/>
    <n v="0"/>
    <n v="0"/>
    <n v="-1317003.77"/>
    <n v="0"/>
    <n v="0"/>
    <n v="0"/>
    <n v="0"/>
    <n v="-1317003.77"/>
    <n v="0"/>
    <n v="-1317003.77"/>
    <n v="-125428.65"/>
    <n v="0"/>
    <n v="0"/>
    <n v="0"/>
    <n v="0"/>
    <n v="0"/>
  </r>
  <r>
    <m/>
    <s v="069"/>
    <m/>
    <m/>
    <s v="X"/>
    <n v="4562"/>
    <n v="0"/>
    <s v="Aircraft Maintenance"/>
    <n v="811"/>
    <n v="111"/>
    <s v="R"/>
    <n v="0"/>
    <n v="0"/>
    <n v="0"/>
    <n v="0"/>
    <n v="0"/>
    <n v="0"/>
    <n v="-2828968.2"/>
    <n v="-3237729.57"/>
    <n v="0"/>
    <n v="-4.66"/>
    <n v="-2828968.2"/>
    <n v="-3237734.23"/>
    <n v="0"/>
    <n v="0"/>
    <n v="0"/>
    <n v="0"/>
    <n v="0"/>
    <n v="0"/>
    <n v="-16929755.260000002"/>
    <n v="0"/>
    <n v="0"/>
    <n v="0"/>
    <n v="0"/>
    <n v="-16929755.260000002"/>
    <n v="0"/>
    <n v="-16929755.260000002"/>
    <n v="-17338521.289999999"/>
    <n v="0"/>
    <n v="0"/>
    <n v="0"/>
    <n v="6096.41"/>
    <n v="6096.41"/>
  </r>
  <r>
    <m/>
    <s v="069"/>
    <m/>
    <m/>
    <s v="X"/>
    <n v="4562"/>
    <n v="0"/>
    <s v="Aircraft Maintenance"/>
    <n v="811"/>
    <n v="113"/>
    <s v="R"/>
    <n v="0"/>
    <n v="0"/>
    <n v="0"/>
    <n v="0"/>
    <n v="0"/>
    <n v="0"/>
    <n v="-31809.38"/>
    <n v="-11076.99"/>
    <n v="0"/>
    <n v="0"/>
    <n v="-31809.38"/>
    <n v="-11076.99"/>
    <n v="0"/>
    <n v="0"/>
    <n v="0"/>
    <n v="0"/>
    <n v="0"/>
    <n v="0"/>
    <n v="-255450.25"/>
    <n v="0"/>
    <n v="0"/>
    <n v="0"/>
    <n v="0"/>
    <n v="-255450.25"/>
    <n v="0"/>
    <n v="-255450.25"/>
    <n v="-234717.86"/>
    <n v="0"/>
    <n v="0"/>
    <n v="0"/>
    <n v="0"/>
    <n v="0"/>
  </r>
  <r>
    <m/>
    <s v="069"/>
    <m/>
    <m/>
    <s v="X"/>
    <n v="4562"/>
    <n v="0"/>
    <s v="Aircraft Maintenance"/>
    <n v="811"/>
    <n v="115"/>
    <s v="R"/>
    <n v="0"/>
    <n v="0"/>
    <n v="0"/>
    <n v="0"/>
    <n v="0"/>
    <n v="0"/>
    <n v="-14968.4"/>
    <n v="-21884.18"/>
    <n v="0"/>
    <n v="0"/>
    <n v="-14968.4"/>
    <n v="-21884.18"/>
    <n v="0"/>
    <n v="0"/>
    <n v="0"/>
    <n v="0"/>
    <n v="0"/>
    <n v="0"/>
    <n v="-477999.09"/>
    <n v="0"/>
    <n v="0"/>
    <n v="0"/>
    <n v="0"/>
    <n v="-477999.09"/>
    <n v="0"/>
    <n v="-477999.09"/>
    <n v="-484914.87"/>
    <n v="0"/>
    <n v="0"/>
    <n v="0"/>
    <n v="0"/>
    <n v="0"/>
  </r>
  <r>
    <m/>
    <s v="069"/>
    <m/>
    <m/>
    <s v="X"/>
    <n v="4562"/>
    <n v="0"/>
    <s v="Aircraft Maintenance"/>
    <n v="811"/>
    <n v="118"/>
    <s v="R"/>
    <n v="0"/>
    <n v="0"/>
    <n v="0"/>
    <n v="0"/>
    <n v="0"/>
    <n v="0"/>
    <n v="-724.8"/>
    <n v="-1087.2"/>
    <n v="0"/>
    <n v="0"/>
    <n v="-724.8"/>
    <n v="-1087.2"/>
    <n v="0"/>
    <n v="0"/>
    <n v="0"/>
    <n v="0"/>
    <n v="0"/>
    <n v="0"/>
    <n v="-13771.2"/>
    <n v="0"/>
    <n v="0"/>
    <n v="0"/>
    <n v="0"/>
    <n v="-13771.2"/>
    <n v="0"/>
    <n v="-13771.2"/>
    <n v="-14133.6"/>
    <n v="0"/>
    <n v="0"/>
    <n v="0"/>
    <n v="0"/>
    <n v="0"/>
  </r>
  <r>
    <m/>
    <s v="069"/>
    <m/>
    <m/>
    <s v="X"/>
    <n v="4562"/>
    <n v="0"/>
    <s v="Aircraft Maintenance"/>
    <n v="811"/>
    <n v="121"/>
    <s v="R"/>
    <n v="0"/>
    <n v="0"/>
    <n v="0"/>
    <n v="0"/>
    <n v="0"/>
    <n v="0"/>
    <n v="-199207.31"/>
    <n v="-346515.03"/>
    <n v="0"/>
    <n v="0"/>
    <n v="-199207.31"/>
    <n v="-346515.03"/>
    <n v="0"/>
    <n v="0"/>
    <n v="0"/>
    <n v="0"/>
    <n v="0"/>
    <n v="0"/>
    <n v="-6032398.0899999999"/>
    <n v="0"/>
    <n v="0"/>
    <n v="0"/>
    <n v="0"/>
    <n v="-6032398.0899999999"/>
    <n v="0"/>
    <n v="-6032398.0899999999"/>
    <n v="-6179705.8099999996"/>
    <n v="0"/>
    <n v="0"/>
    <n v="0"/>
    <n v="0"/>
    <n v="0"/>
  </r>
  <r>
    <m/>
    <s v="069"/>
    <m/>
    <m/>
    <s v="X"/>
    <n v="4562"/>
    <n v="0"/>
    <s v="Aircraft Maintenance"/>
    <n v="811"/>
    <n v="210"/>
    <s v="R"/>
    <n v="-7363.2"/>
    <n v="-43825.61"/>
    <n v="0"/>
    <n v="-1547.27"/>
    <n v="-7363.2"/>
    <n v="-45372.88"/>
    <n v="0"/>
    <n v="-2792.57"/>
    <n v="0"/>
    <n v="-45.3"/>
    <n v="0"/>
    <n v="-2837.87"/>
    <n v="0"/>
    <n v="0"/>
    <n v="0"/>
    <n v="0"/>
    <n v="0"/>
    <n v="0"/>
    <n v="-341647.78"/>
    <n v="0"/>
    <n v="0"/>
    <n v="0"/>
    <n v="0"/>
    <n v="-341647.78"/>
    <n v="0"/>
    <n v="-341647.78"/>
    <n v="-382495.33"/>
    <n v="2916.05"/>
    <n v="0"/>
    <n v="0"/>
    <n v="474.43"/>
    <n v="3390.48"/>
  </r>
  <r>
    <m/>
    <s v="069"/>
    <m/>
    <m/>
    <s v="X"/>
    <n v="4562"/>
    <n v="0"/>
    <s v="Aircraft Maintenance"/>
    <n v="811"/>
    <n v="220"/>
    <s v="R"/>
    <n v="0"/>
    <n v="-300"/>
    <n v="0"/>
    <n v="0"/>
    <n v="0"/>
    <n v="-300"/>
    <n v="18170.189999999999"/>
    <n v="21714.62"/>
    <n v="0"/>
    <n v="-3730.32"/>
    <n v="18170.189999999999"/>
    <n v="17984.3"/>
    <n v="0"/>
    <n v="0"/>
    <n v="0"/>
    <n v="0"/>
    <n v="0"/>
    <n v="0"/>
    <n v="-264737.3"/>
    <n v="0"/>
    <n v="0"/>
    <n v="0"/>
    <n v="0"/>
    <n v="-264737.3"/>
    <n v="0"/>
    <n v="-264737.3"/>
    <n v="-265223.19"/>
    <n v="0"/>
    <n v="185.89"/>
    <n v="0"/>
    <n v="0"/>
    <n v="185.89"/>
  </r>
  <r>
    <m/>
    <s v="069"/>
    <m/>
    <m/>
    <s v="X"/>
    <n v="4562"/>
    <n v="0"/>
    <s v="Aircraft Maintenance"/>
    <n v="811"/>
    <n v="232"/>
    <s v="R"/>
    <n v="0"/>
    <n v="-295802.64"/>
    <n v="0"/>
    <n v="0"/>
    <n v="0"/>
    <n v="-295802.64"/>
    <n v="0"/>
    <n v="0"/>
    <n v="0"/>
    <n v="0"/>
    <n v="0"/>
    <n v="0"/>
    <n v="0"/>
    <n v="0"/>
    <n v="0"/>
    <n v="0"/>
    <n v="0"/>
    <n v="0"/>
    <n v="-804967.92"/>
    <n v="0"/>
    <n v="0"/>
    <n v="0"/>
    <n v="0"/>
    <n v="-804967.92"/>
    <n v="0"/>
    <n v="-804967.92"/>
    <n v="-1100770.56"/>
    <n v="0"/>
    <n v="0"/>
    <n v="0"/>
    <n v="0"/>
    <n v="0"/>
  </r>
  <r>
    <m/>
    <s v="069"/>
    <m/>
    <m/>
    <s v="X"/>
    <n v="4562"/>
    <n v="0"/>
    <s v="Aircraft Maintenance"/>
    <n v="811"/>
    <n v="233"/>
    <s v="R"/>
    <n v="-46750"/>
    <n v="-44790"/>
    <n v="0"/>
    <n v="0"/>
    <n v="-46750"/>
    <n v="-44790"/>
    <n v="2834.64"/>
    <n v="6648"/>
    <n v="0"/>
    <n v="-3813.36"/>
    <n v="2834.64"/>
    <n v="2834.64"/>
    <n v="0"/>
    <n v="0"/>
    <n v="0"/>
    <n v="0"/>
    <n v="0"/>
    <n v="0"/>
    <n v="-91638.11"/>
    <n v="0"/>
    <n v="0"/>
    <n v="0"/>
    <n v="0"/>
    <n v="-91638.11"/>
    <n v="0"/>
    <n v="-91638.11"/>
    <n v="-89678.11"/>
    <n v="0"/>
    <n v="0"/>
    <n v="0"/>
    <n v="0"/>
    <n v="0"/>
  </r>
  <r>
    <m/>
    <s v="069"/>
    <m/>
    <m/>
    <s v="X"/>
    <n v="4562"/>
    <n v="0"/>
    <s v="Aircraft Maintenance"/>
    <n v="811"/>
    <n v="251"/>
    <s v="R"/>
    <n v="-204543.02"/>
    <n v="-125078.91"/>
    <n v="0"/>
    <n v="0"/>
    <n v="-204543.02"/>
    <n v="-125078.91"/>
    <n v="2974.24"/>
    <n v="2974.24"/>
    <n v="0"/>
    <n v="0"/>
    <n v="2974.24"/>
    <n v="2974.24"/>
    <n v="0"/>
    <n v="0"/>
    <n v="0"/>
    <n v="0"/>
    <n v="0"/>
    <n v="0"/>
    <n v="-79464.11"/>
    <n v="0"/>
    <n v="0"/>
    <n v="0"/>
    <n v="0"/>
    <n v="-79464.11"/>
    <n v="0"/>
    <n v="-79464.11"/>
    <n v="0"/>
    <n v="21543.01"/>
    <n v="0"/>
    <n v="0"/>
    <n v="0"/>
    <n v="21543.01"/>
  </r>
  <r>
    <m/>
    <s v="069"/>
    <m/>
    <m/>
    <s v="X"/>
    <n v="4562"/>
    <n v="0"/>
    <s v="Aircraft Maintenance"/>
    <n v="811"/>
    <n v="252"/>
    <s v="R"/>
    <n v="-162714.44"/>
    <n v="-33072"/>
    <n v="0"/>
    <n v="0"/>
    <n v="-162714.44"/>
    <n v="-33072"/>
    <n v="365.22"/>
    <n v="916"/>
    <n v="0"/>
    <n v="-800"/>
    <n v="365.22"/>
    <n v="116"/>
    <n v="-400"/>
    <n v="-55413.34"/>
    <n v="0"/>
    <n v="0"/>
    <n v="-400"/>
    <n v="-55413.34"/>
    <n v="-531948.77"/>
    <n v="0"/>
    <n v="0"/>
    <n v="0"/>
    <n v="0"/>
    <n v="-531948.77"/>
    <n v="-400"/>
    <n v="-586962.11"/>
    <n v="-457568.89"/>
    <n v="6535.93"/>
    <n v="0"/>
    <n v="0"/>
    <n v="0"/>
    <n v="6535.93"/>
  </r>
  <r>
    <m/>
    <s v="069"/>
    <m/>
    <m/>
    <s v="X"/>
    <n v="4562"/>
    <n v="0"/>
    <s v="Aircraft Maintenance"/>
    <n v="811"/>
    <n v="253"/>
    <s v="R"/>
    <n v="-667107.88"/>
    <n v="-448124.23"/>
    <n v="0"/>
    <n v="0"/>
    <n v="-667107.88"/>
    <n v="-448124.23"/>
    <n v="-2297.92"/>
    <n v="-2297.92"/>
    <n v="0"/>
    <n v="0"/>
    <n v="-2297.92"/>
    <n v="-2297.92"/>
    <n v="0"/>
    <n v="0"/>
    <n v="0"/>
    <n v="0"/>
    <n v="0"/>
    <n v="0"/>
    <n v="-242311.78"/>
    <n v="0"/>
    <n v="0"/>
    <n v="0"/>
    <n v="0"/>
    <n v="-242311.78"/>
    <n v="0"/>
    <n v="-242311.78"/>
    <n v="-23328.13"/>
    <n v="269727.21999999997"/>
    <n v="0"/>
    <n v="0"/>
    <n v="0"/>
    <n v="269727.21999999997"/>
  </r>
  <r>
    <m/>
    <s v="069"/>
    <m/>
    <m/>
    <s v="X"/>
    <n v="4562"/>
    <n v="0"/>
    <s v="Aircraft Maintenance"/>
    <n v="811"/>
    <n v="254"/>
    <s v="R"/>
    <n v="-63492.07"/>
    <n v="-192858.32"/>
    <n v="0"/>
    <n v="0"/>
    <n v="-63492.07"/>
    <n v="-192858.32"/>
    <n v="-57043.74"/>
    <n v="-2466.6"/>
    <n v="0"/>
    <n v="-254.62"/>
    <n v="-57043.74"/>
    <n v="-2721.22"/>
    <n v="0"/>
    <n v="0"/>
    <n v="0"/>
    <n v="0"/>
    <n v="0"/>
    <n v="0"/>
    <n v="-756085.27"/>
    <n v="0"/>
    <n v="0"/>
    <n v="0"/>
    <n v="0"/>
    <n v="-756085.27"/>
    <n v="0"/>
    <n v="-756085.27"/>
    <n v="-831129"/>
    <n v="0"/>
    <n v="0"/>
    <n v="0"/>
    <n v="0"/>
    <n v="0"/>
  </r>
  <r>
    <m/>
    <s v="069"/>
    <m/>
    <m/>
    <s v="X"/>
    <n v="4562"/>
    <n v="0"/>
    <s v="Aircraft Maintenance"/>
    <n v="811"/>
    <n v="256"/>
    <s v="R"/>
    <n v="0"/>
    <n v="0"/>
    <n v="0"/>
    <n v="0"/>
    <n v="0"/>
    <n v="0"/>
    <n v="675"/>
    <n v="675"/>
    <n v="0"/>
    <n v="0"/>
    <n v="675"/>
    <n v="675"/>
    <n v="0"/>
    <n v="0"/>
    <n v="0"/>
    <n v="0"/>
    <n v="0"/>
    <n v="0"/>
    <n v="-715"/>
    <n v="0"/>
    <n v="0"/>
    <n v="0"/>
    <n v="0"/>
    <n v="-715"/>
    <n v="0"/>
    <n v="-715"/>
    <n v="-715"/>
    <n v="0"/>
    <n v="0"/>
    <n v="0"/>
    <n v="0"/>
    <n v="0"/>
  </r>
  <r>
    <m/>
    <s v="069"/>
    <m/>
    <m/>
    <s v="X"/>
    <n v="4562"/>
    <n v="0"/>
    <s v="Aircraft Maintenance"/>
    <n v="811"/>
    <n v="257"/>
    <s v="R"/>
    <n v="-7400198.7199999997"/>
    <n v="-8837283.8900000006"/>
    <n v="0"/>
    <n v="0"/>
    <n v="-7400198.7199999997"/>
    <n v="-8837283.8900000006"/>
    <n v="-86393.55"/>
    <n v="-590431.86"/>
    <n v="0"/>
    <n v="-35555.839999999997"/>
    <n v="-86393.55"/>
    <n v="-625987.69999999995"/>
    <n v="0"/>
    <n v="0"/>
    <n v="0"/>
    <n v="0"/>
    <n v="0"/>
    <n v="0"/>
    <n v="-5553245.3700000001"/>
    <n v="0"/>
    <n v="0"/>
    <n v="0"/>
    <n v="0"/>
    <n v="-5553245.3700000001"/>
    <n v="0"/>
    <n v="-5553245.3700000001"/>
    <n v="-7529924.6900000004"/>
    <n v="760792.72"/>
    <n v="0"/>
    <n v="0"/>
    <n v="0"/>
    <n v="760792.72"/>
  </r>
  <r>
    <m/>
    <s v="069"/>
    <m/>
    <m/>
    <s v="X"/>
    <n v="4562"/>
    <n v="0"/>
    <s v="Aircraft Maintenance"/>
    <n v="811"/>
    <n v="258"/>
    <s v="R"/>
    <n v="0"/>
    <n v="0"/>
    <n v="0"/>
    <n v="0"/>
    <n v="0"/>
    <n v="0"/>
    <n v="-17845.43"/>
    <n v="-17845.43"/>
    <n v="0"/>
    <n v="0"/>
    <n v="-17845.43"/>
    <n v="-17845.43"/>
    <n v="0"/>
    <n v="0"/>
    <n v="0"/>
    <n v="0"/>
    <n v="0"/>
    <n v="0"/>
    <n v="0"/>
    <n v="0"/>
    <n v="0"/>
    <n v="0"/>
    <n v="0"/>
    <n v="0"/>
    <n v="0"/>
    <n v="0"/>
    <n v="0"/>
    <n v="0"/>
    <n v="0"/>
    <n v="0"/>
    <n v="0"/>
    <n v="0"/>
  </r>
  <r>
    <m/>
    <s v="069"/>
    <m/>
    <m/>
    <s v="X"/>
    <n v="4562"/>
    <n v="0"/>
    <s v="Aircraft Maintenance"/>
    <n v="811"/>
    <n v="260"/>
    <s v="R"/>
    <n v="-1233596.3400000001"/>
    <n v="-1284761.95"/>
    <n v="0"/>
    <n v="0"/>
    <n v="-1233596.3400000001"/>
    <n v="-1284761.95"/>
    <n v="-174689.13"/>
    <n v="-107438.13"/>
    <n v="0"/>
    <n v="-39733.07"/>
    <n v="-174689.13"/>
    <n v="-147171.20000000001"/>
    <n v="0"/>
    <n v="0"/>
    <n v="0"/>
    <n v="0"/>
    <n v="0"/>
    <n v="0"/>
    <n v="-6059629.7300000004"/>
    <n v="0"/>
    <n v="0"/>
    <n v="0"/>
    <n v="0"/>
    <n v="-6059629.7300000004"/>
    <n v="0"/>
    <n v="-6059629.7300000004"/>
    <n v="-6083277.4100000001"/>
    <n v="531606.98"/>
    <n v="72838.58"/>
    <n v="0"/>
    <n v="0"/>
    <n v="604445.56000000006"/>
  </r>
  <r>
    <m/>
    <s v="069"/>
    <m/>
    <m/>
    <s v="X"/>
    <n v="4562"/>
    <n v="0"/>
    <s v="Aircraft Maintenance"/>
    <n v="811"/>
    <n v="310"/>
    <s v="R"/>
    <n v="-21092.080000000002"/>
    <n v="-13169.28"/>
    <n v="0"/>
    <n v="0"/>
    <n v="-21092.080000000002"/>
    <n v="-13169.28"/>
    <n v="4532.8"/>
    <n v="4532.8"/>
    <n v="0"/>
    <n v="0"/>
    <n v="4532.8"/>
    <n v="4532.8"/>
    <n v="0"/>
    <n v="0"/>
    <n v="0"/>
    <n v="0"/>
    <n v="0"/>
    <n v="0"/>
    <n v="-80959.7"/>
    <n v="0"/>
    <n v="0"/>
    <n v="0"/>
    <n v="0"/>
    <n v="-80959.7"/>
    <n v="0"/>
    <n v="-80959.7"/>
    <n v="-73036.899999999994"/>
    <n v="5087.9799999999996"/>
    <n v="0"/>
    <n v="0"/>
    <n v="0"/>
    <n v="5087.9799999999996"/>
  </r>
  <r>
    <m/>
    <s v="069"/>
    <m/>
    <m/>
    <s v="X"/>
    <n v="4562"/>
    <n v="0"/>
    <s v="Aircraft Maintenance"/>
    <n v="811"/>
    <n v="420"/>
    <s v="R"/>
    <n v="0"/>
    <n v="0"/>
    <n v="0"/>
    <n v="0"/>
    <n v="0"/>
    <n v="0"/>
    <n v="0"/>
    <n v="0"/>
    <n v="0"/>
    <n v="0"/>
    <n v="0"/>
    <n v="0"/>
    <n v="0"/>
    <n v="0"/>
    <n v="0"/>
    <n v="0"/>
    <n v="0"/>
    <n v="0"/>
    <n v="-5505.34"/>
    <n v="0"/>
    <n v="0"/>
    <n v="0"/>
    <n v="0"/>
    <n v="-5505.34"/>
    <n v="0"/>
    <n v="-5505.34"/>
    <n v="-5505.34"/>
    <n v="0"/>
    <n v="0"/>
    <n v="0"/>
    <n v="0"/>
    <n v="0"/>
  </r>
  <r>
    <m/>
    <s v="069"/>
    <m/>
    <m/>
    <s v="X"/>
    <n v="4562"/>
    <n v="0"/>
    <s v="Acquisition"/>
    <n v="812"/>
    <n v="111"/>
    <s v="R"/>
    <n v="0"/>
    <n v="0"/>
    <n v="0"/>
    <n v="0"/>
    <n v="0"/>
    <n v="0"/>
    <n v="-366439.47"/>
    <n v="-416204.3"/>
    <n v="0"/>
    <n v="0"/>
    <n v="-366439.47"/>
    <n v="-416204.3"/>
    <n v="0"/>
    <n v="0"/>
    <n v="0"/>
    <n v="0"/>
    <n v="0"/>
    <n v="0"/>
    <n v="-1899842.16"/>
    <n v="0"/>
    <n v="0"/>
    <n v="0"/>
    <n v="0"/>
    <n v="-1899842.16"/>
    <n v="0"/>
    <n v="-1899842.16"/>
    <n v="-1949606.99"/>
    <n v="0"/>
    <n v="0"/>
    <n v="0"/>
    <n v="5171.5"/>
    <n v="5171.5"/>
  </r>
  <r>
    <m/>
    <s v="069"/>
    <m/>
    <m/>
    <s v="X"/>
    <n v="4562"/>
    <n v="0"/>
    <s v="Acquisition"/>
    <n v="812"/>
    <n v="113"/>
    <s v="R"/>
    <n v="0"/>
    <n v="0"/>
    <n v="0"/>
    <n v="0"/>
    <n v="0"/>
    <n v="0"/>
    <n v="-11946.95"/>
    <n v="-13597.6"/>
    <n v="0"/>
    <n v="0"/>
    <n v="-11946.95"/>
    <n v="-13597.6"/>
    <n v="0"/>
    <n v="0"/>
    <n v="0"/>
    <n v="0"/>
    <n v="0"/>
    <n v="0"/>
    <n v="0"/>
    <n v="0"/>
    <n v="0"/>
    <n v="0"/>
    <n v="0"/>
    <n v="0"/>
    <n v="0"/>
    <n v="0"/>
    <n v="-1650.65"/>
    <n v="0"/>
    <n v="0"/>
    <n v="0"/>
    <n v="0"/>
    <n v="0"/>
  </r>
  <r>
    <m/>
    <s v="069"/>
    <m/>
    <m/>
    <s v="X"/>
    <n v="4562"/>
    <n v="0"/>
    <s v="Acquisition"/>
    <n v="812"/>
    <n v="115"/>
    <s v="R"/>
    <n v="0"/>
    <n v="0"/>
    <n v="0"/>
    <n v="0"/>
    <n v="0"/>
    <n v="0"/>
    <n v="-2827.25"/>
    <n v="0"/>
    <n v="0"/>
    <n v="0"/>
    <n v="-2827.25"/>
    <n v="0"/>
    <n v="0"/>
    <n v="0"/>
    <n v="0"/>
    <n v="0"/>
    <n v="0"/>
    <n v="0"/>
    <n v="-54743.57"/>
    <n v="0"/>
    <n v="0"/>
    <n v="0"/>
    <n v="0"/>
    <n v="-54743.57"/>
    <n v="0"/>
    <n v="-54743.57"/>
    <n v="-51916.32"/>
    <n v="0"/>
    <n v="0"/>
    <n v="0"/>
    <n v="0"/>
    <n v="0"/>
  </r>
  <r>
    <m/>
    <s v="069"/>
    <m/>
    <m/>
    <s v="X"/>
    <n v="4562"/>
    <n v="0"/>
    <s v="Acquisition"/>
    <n v="812"/>
    <n v="121"/>
    <s v="R"/>
    <n v="800"/>
    <n v="100"/>
    <n v="0"/>
    <n v="0"/>
    <n v="800"/>
    <n v="100"/>
    <n v="-35369.14"/>
    <n v="-52229.11"/>
    <n v="0"/>
    <n v="0"/>
    <n v="-35369.14"/>
    <n v="-52229.11"/>
    <n v="0"/>
    <n v="0"/>
    <n v="0"/>
    <n v="0"/>
    <n v="0"/>
    <n v="0"/>
    <n v="-668541.87"/>
    <n v="0"/>
    <n v="0"/>
    <n v="0"/>
    <n v="0"/>
    <n v="-668541.87"/>
    <n v="0"/>
    <n v="-668541.87"/>
    <n v="-686101.84"/>
    <n v="800"/>
    <n v="0"/>
    <n v="0"/>
    <n v="900"/>
    <n v="1700"/>
  </r>
  <r>
    <m/>
    <s v="069"/>
    <m/>
    <m/>
    <s v="X"/>
    <n v="4562"/>
    <n v="0"/>
    <s v="Acquisition"/>
    <n v="812"/>
    <n v="210"/>
    <s v="R"/>
    <n v="0"/>
    <n v="0"/>
    <n v="0"/>
    <n v="0"/>
    <n v="0"/>
    <n v="0"/>
    <n v="0"/>
    <n v="0"/>
    <n v="0"/>
    <n v="0"/>
    <n v="0"/>
    <n v="0"/>
    <n v="0"/>
    <n v="0"/>
    <n v="0"/>
    <n v="0"/>
    <n v="0"/>
    <n v="0"/>
    <n v="-1549.41"/>
    <n v="0"/>
    <n v="0"/>
    <n v="0"/>
    <n v="0"/>
    <n v="-1549.41"/>
    <n v="0"/>
    <n v="-1549.41"/>
    <n v="-1549.41"/>
    <n v="0"/>
    <n v="0"/>
    <n v="0"/>
    <n v="0"/>
    <n v="0"/>
  </r>
  <r>
    <m/>
    <s v="069"/>
    <m/>
    <m/>
    <s v="X"/>
    <n v="4562"/>
    <n v="0"/>
    <s v="Acquisition"/>
    <n v="812"/>
    <n v="240"/>
    <s v="R"/>
    <n v="0"/>
    <n v="0"/>
    <n v="0"/>
    <n v="0"/>
    <n v="0"/>
    <n v="0"/>
    <n v="0"/>
    <n v="0"/>
    <n v="0"/>
    <n v="0"/>
    <n v="0"/>
    <n v="0"/>
    <n v="0"/>
    <n v="0"/>
    <n v="0"/>
    <n v="0"/>
    <n v="0"/>
    <n v="0"/>
    <n v="-15"/>
    <n v="0"/>
    <n v="0"/>
    <n v="0"/>
    <n v="0"/>
    <n v="-15"/>
    <n v="0"/>
    <n v="-15"/>
    <n v="-15"/>
    <n v="0"/>
    <n v="0"/>
    <n v="0"/>
    <n v="0"/>
    <n v="0"/>
  </r>
  <r>
    <m/>
    <s v="069"/>
    <m/>
    <m/>
    <s v="X"/>
    <n v="4562"/>
    <n v="0"/>
    <s v="Acquisition"/>
    <n v="812"/>
    <n v="252"/>
    <s v="R"/>
    <n v="0"/>
    <n v="0"/>
    <n v="0"/>
    <n v="0"/>
    <n v="0"/>
    <n v="0"/>
    <n v="-84.55"/>
    <n v="-6488.95"/>
    <n v="0"/>
    <n v="0"/>
    <n v="-84.55"/>
    <n v="-6488.95"/>
    <n v="0"/>
    <n v="-16294.69"/>
    <n v="0"/>
    <n v="0"/>
    <n v="0"/>
    <n v="-16294.69"/>
    <n v="-56622.38"/>
    <n v="0"/>
    <n v="0"/>
    <n v="0"/>
    <n v="0"/>
    <n v="-56622.38"/>
    <n v="0"/>
    <n v="-72917.070000000007"/>
    <n v="-79321.47"/>
    <n v="0"/>
    <n v="3202.2"/>
    <n v="0"/>
    <n v="0"/>
    <n v="3202.2"/>
  </r>
  <r>
    <m/>
    <s v="069"/>
    <m/>
    <m/>
    <s v="X"/>
    <n v="4562"/>
    <n v="0"/>
    <s v="Acquisition"/>
    <n v="812"/>
    <n v="253"/>
    <s v="R"/>
    <n v="-10000"/>
    <n v="-276297.09000000003"/>
    <n v="0"/>
    <n v="0"/>
    <n v="-10000"/>
    <n v="-276297.09000000003"/>
    <n v="0"/>
    <n v="0"/>
    <n v="0"/>
    <n v="0"/>
    <n v="0"/>
    <n v="0"/>
    <n v="0"/>
    <n v="0"/>
    <n v="0"/>
    <n v="0"/>
    <n v="0"/>
    <n v="0"/>
    <n v="-81671.710000000006"/>
    <n v="0"/>
    <n v="0"/>
    <n v="0"/>
    <n v="0"/>
    <n v="-81671.710000000006"/>
    <n v="0"/>
    <n v="-81671.710000000006"/>
    <n v="-347968.8"/>
    <n v="0"/>
    <n v="0"/>
    <n v="0"/>
    <n v="0"/>
    <n v="0"/>
  </r>
  <r>
    <m/>
    <s v="069"/>
    <m/>
    <m/>
    <s v="X"/>
    <n v="4562"/>
    <n v="0"/>
    <s v="Acquisition"/>
    <n v="812"/>
    <n v="257"/>
    <s v="R"/>
    <n v="-2977.09"/>
    <n v="-5379.21"/>
    <n v="0"/>
    <n v="0"/>
    <n v="-2977.09"/>
    <n v="-5379.21"/>
    <n v="-211.29"/>
    <n v="0"/>
    <n v="0"/>
    <n v="0"/>
    <n v="-211.29"/>
    <n v="0"/>
    <n v="0"/>
    <n v="0"/>
    <n v="0"/>
    <n v="0"/>
    <n v="0"/>
    <n v="0"/>
    <n v="-545.01"/>
    <n v="0"/>
    <n v="0"/>
    <n v="0"/>
    <n v="0"/>
    <n v="-545.01"/>
    <n v="0"/>
    <n v="-545.01"/>
    <n v="-2735.84"/>
    <n v="0"/>
    <n v="0"/>
    <n v="0"/>
    <n v="0"/>
    <n v="0"/>
  </r>
  <r>
    <m/>
    <s v="069"/>
    <m/>
    <m/>
    <s v="X"/>
    <n v="4562"/>
    <n v="0"/>
    <s v="Acquisition"/>
    <n v="812"/>
    <n v="260"/>
    <s v="R"/>
    <n v="0"/>
    <n v="0"/>
    <n v="0"/>
    <n v="0"/>
    <n v="0"/>
    <n v="0"/>
    <n v="0"/>
    <n v="0"/>
    <n v="0"/>
    <n v="0"/>
    <n v="0"/>
    <n v="0"/>
    <n v="0"/>
    <n v="0"/>
    <n v="0"/>
    <n v="0"/>
    <n v="0"/>
    <n v="0"/>
    <n v="-1487.06"/>
    <n v="0"/>
    <n v="0"/>
    <n v="0"/>
    <n v="0"/>
    <n v="-1487.06"/>
    <n v="0"/>
    <n v="-1487.06"/>
    <n v="-1487.06"/>
    <n v="0"/>
    <n v="0"/>
    <n v="0"/>
    <n v="0"/>
    <n v="0"/>
  </r>
  <r>
    <m/>
    <s v="069"/>
    <m/>
    <m/>
    <s v="X"/>
    <n v="4562"/>
    <n v="0"/>
    <s v="Acquisition"/>
    <n v="812"/>
    <n v="310"/>
    <s v="R"/>
    <n v="-549545.29"/>
    <n v="-549545.29"/>
    <n v="0"/>
    <n v="0"/>
    <n v="-549545.29"/>
    <n v="-549545.29"/>
    <n v="84.55"/>
    <n v="3286.75"/>
    <n v="0"/>
    <n v="0"/>
    <n v="84.55"/>
    <n v="3286.75"/>
    <n v="0"/>
    <n v="0"/>
    <n v="0"/>
    <n v="0"/>
    <n v="0"/>
    <n v="0"/>
    <n v="-3202.2"/>
    <n v="0"/>
    <n v="0"/>
    <n v="0"/>
    <n v="0"/>
    <n v="-3202.2"/>
    <n v="0"/>
    <n v="-3202.2"/>
    <n v="0"/>
    <n v="0"/>
    <n v="0"/>
    <n v="0"/>
    <n v="0"/>
    <n v="0"/>
  </r>
  <r>
    <m/>
    <s v="069"/>
    <m/>
    <m/>
    <s v="X"/>
    <n v="5422"/>
    <n v="0"/>
    <s v="Other Collections"/>
    <n v="1"/>
    <n v="251"/>
    <s v="D"/>
    <n v="-1011539.73"/>
    <n v="-938035.76"/>
    <n v="0"/>
    <n v="0"/>
    <n v="-1011539.73"/>
    <n v="-938035.76"/>
    <n v="0"/>
    <n v="0"/>
    <n v="0"/>
    <n v="0"/>
    <n v="0"/>
    <n v="0"/>
    <n v="0"/>
    <n v="0"/>
    <n v="0"/>
    <n v="0"/>
    <n v="0"/>
    <n v="0"/>
    <n v="-680838.58"/>
    <n v="0"/>
    <n v="0"/>
    <n v="0"/>
    <n v="0"/>
    <n v="-680838.58"/>
    <n v="0"/>
    <n v="-680838.58"/>
    <n v="-607334.61"/>
    <n v="0"/>
    <n v="0"/>
    <n v="0"/>
    <n v="0"/>
    <n v="0"/>
  </r>
  <r>
    <m/>
    <s v="069"/>
    <m/>
    <m/>
    <s v="X"/>
    <n v="5422"/>
    <n v="0"/>
    <s v="Other Collections"/>
    <n v="1"/>
    <n v="252"/>
    <s v="D"/>
    <n v="-5331.25"/>
    <n v="-5331.25"/>
    <n v="0"/>
    <n v="0"/>
    <n v="-5331.25"/>
    <n v="-5331.25"/>
    <n v="0"/>
    <n v="0"/>
    <n v="0"/>
    <n v="0"/>
    <n v="0"/>
    <n v="0"/>
    <n v="0"/>
    <n v="0"/>
    <n v="0"/>
    <n v="0"/>
    <n v="0"/>
    <n v="0"/>
    <n v="0"/>
    <n v="0"/>
    <n v="0"/>
    <n v="0"/>
    <n v="0"/>
    <n v="0"/>
    <n v="0"/>
    <n v="0"/>
    <n v="0"/>
    <n v="0"/>
    <n v="0"/>
    <n v="0"/>
    <n v="0"/>
    <n v="0"/>
  </r>
  <r>
    <m/>
    <s v="069"/>
    <m/>
    <m/>
    <s v="X"/>
    <n v="8103"/>
    <n v="0"/>
    <s v="All Programs"/>
    <n v="9999"/>
    <n v="940"/>
    <s v="D"/>
    <n v="0"/>
    <n v="0"/>
    <n v="0"/>
    <n v="0"/>
    <n v="0"/>
    <n v="0"/>
    <n v="0"/>
    <n v="0"/>
    <n v="0"/>
    <n v="0"/>
    <n v="0"/>
    <n v="0"/>
    <n v="0"/>
    <n v="0"/>
    <n v="0"/>
    <n v="0"/>
    <n v="0"/>
    <n v="0"/>
    <n v="-14271"/>
    <n v="0"/>
    <n v="0"/>
    <n v="0"/>
    <n v="0"/>
    <n v="-14271"/>
    <n v="0"/>
    <n v="-14271"/>
    <n v="-14271"/>
    <n v="0"/>
    <n v="0"/>
    <n v="0"/>
    <n v="0"/>
    <n v="0"/>
  </r>
  <r>
    <m/>
    <s v="069"/>
    <m/>
    <m/>
    <s v="X"/>
    <n v="8106"/>
    <n v="0"/>
    <s v="Grants-in-aid for airports"/>
    <n v="1"/>
    <n v="0"/>
    <s v="D"/>
    <n v="0.65"/>
    <n v="0"/>
    <n v="0"/>
    <n v="0"/>
    <n v="0.65"/>
    <n v="0"/>
    <n v="-306386506.35000002"/>
    <n v="0"/>
    <n v="0"/>
    <n v="0"/>
    <n v="-306386506.35000002"/>
    <n v="0"/>
    <n v="0"/>
    <n v="0"/>
    <n v="0"/>
    <n v="0"/>
    <n v="0"/>
    <n v="0"/>
    <n v="0"/>
    <n v="0"/>
    <n v="0"/>
    <n v="0"/>
    <n v="0"/>
    <n v="0"/>
    <n v="0"/>
    <n v="0"/>
    <n v="306386505.69999999"/>
    <n v="0"/>
    <n v="0"/>
    <n v="0"/>
    <n v="0"/>
    <n v="0"/>
  </r>
  <r>
    <m/>
    <s v="069"/>
    <m/>
    <m/>
    <s v="X"/>
    <n v="8106"/>
    <n v="0"/>
    <s v="Grants-in-aid for airports"/>
    <n v="1"/>
    <n v="111"/>
    <s v="D"/>
    <n v="-0.06"/>
    <n v="-0.06"/>
    <n v="0"/>
    <n v="0"/>
    <n v="-0.06"/>
    <n v="-0.06"/>
    <n v="-2545790.94"/>
    <n v="-3731692.5"/>
    <n v="0"/>
    <n v="0"/>
    <n v="-2545790.94"/>
    <n v="-3731692.5"/>
    <n v="0"/>
    <n v="0"/>
    <n v="0"/>
    <n v="0"/>
    <n v="0"/>
    <n v="0"/>
    <n v="-47020086.869999997"/>
    <n v="0"/>
    <n v="0"/>
    <n v="-4005.99"/>
    <n v="0"/>
    <n v="-47024092.859999999"/>
    <n v="0"/>
    <n v="-47024092.859999999"/>
    <n v="-48209994.420000002"/>
    <n v="0"/>
    <n v="0"/>
    <n v="0"/>
    <n v="2243.7600000000002"/>
    <n v="2243.7600000000002"/>
  </r>
  <r>
    <m/>
    <s v="069"/>
    <m/>
    <m/>
    <s v="X"/>
    <n v="8106"/>
    <n v="0"/>
    <s v="Grants-in-aid for airports"/>
    <n v="1"/>
    <n v="113"/>
    <s v="D"/>
    <n v="0"/>
    <n v="0"/>
    <n v="0"/>
    <n v="0"/>
    <n v="0"/>
    <n v="0"/>
    <n v="-31620.47"/>
    <n v="-30450.42"/>
    <n v="0"/>
    <n v="0"/>
    <n v="-31620.47"/>
    <n v="-30450.42"/>
    <n v="0"/>
    <n v="0"/>
    <n v="0"/>
    <n v="0"/>
    <n v="0"/>
    <n v="0"/>
    <n v="-488659.94"/>
    <n v="0"/>
    <n v="0"/>
    <n v="0"/>
    <n v="0"/>
    <n v="-488659.94"/>
    <n v="0"/>
    <n v="-488659.94"/>
    <n v="-487489.89"/>
    <n v="0"/>
    <n v="0"/>
    <n v="0"/>
    <n v="0"/>
    <n v="0"/>
  </r>
  <r>
    <m/>
    <s v="069"/>
    <m/>
    <m/>
    <s v="X"/>
    <n v="8106"/>
    <n v="0"/>
    <s v="Grants-in-aid for airports"/>
    <n v="1"/>
    <n v="115"/>
    <s v="D"/>
    <n v="0"/>
    <n v="0"/>
    <n v="0"/>
    <n v="0"/>
    <n v="0"/>
    <n v="0"/>
    <n v="-5218.99"/>
    <n v="-743.11"/>
    <n v="0"/>
    <n v="0"/>
    <n v="-5218.99"/>
    <n v="-743.11"/>
    <n v="0"/>
    <n v="0"/>
    <n v="0"/>
    <n v="0"/>
    <n v="0"/>
    <n v="0"/>
    <n v="-251669.28"/>
    <n v="0"/>
    <n v="0"/>
    <n v="0"/>
    <n v="0"/>
    <n v="-251669.28"/>
    <n v="0"/>
    <n v="-251669.28"/>
    <n v="-247193.4"/>
    <n v="0"/>
    <n v="0"/>
    <n v="0"/>
    <n v="0"/>
    <n v="0"/>
  </r>
  <r>
    <m/>
    <s v="069"/>
    <m/>
    <m/>
    <s v="X"/>
    <n v="8106"/>
    <n v="0"/>
    <s v="Grants-in-aid for airports"/>
    <n v="1"/>
    <n v="118"/>
    <s v="D"/>
    <n v="0"/>
    <n v="0"/>
    <n v="0"/>
    <n v="0"/>
    <n v="0"/>
    <n v="0"/>
    <n v="-614.4"/>
    <n v="-922.85"/>
    <n v="0"/>
    <n v="0"/>
    <n v="-614.4"/>
    <n v="-922.85"/>
    <n v="0"/>
    <n v="0"/>
    <n v="0"/>
    <n v="0"/>
    <n v="0"/>
    <n v="0"/>
    <n v="-11684.82"/>
    <n v="0"/>
    <n v="0"/>
    <n v="0"/>
    <n v="0"/>
    <n v="-11684.82"/>
    <n v="0"/>
    <n v="-11684.82"/>
    <n v="-11993.27"/>
    <n v="0"/>
    <n v="0"/>
    <n v="0"/>
    <n v="0"/>
    <n v="0"/>
  </r>
  <r>
    <m/>
    <s v="069"/>
    <m/>
    <m/>
    <s v="X"/>
    <n v="8106"/>
    <n v="0"/>
    <s v="Grants-in-aid for airports"/>
    <n v="1"/>
    <n v="121"/>
    <s v="D"/>
    <n v="-121089.98"/>
    <n v="-98059.3"/>
    <n v="0"/>
    <n v="-56846.55"/>
    <n v="-121089.98"/>
    <n v="-154905.85"/>
    <n v="-854201.89"/>
    <n v="-1223395.24"/>
    <n v="0"/>
    <n v="0"/>
    <n v="-854201.89"/>
    <n v="-1223395.24"/>
    <n v="0"/>
    <n v="0"/>
    <n v="0"/>
    <n v="0"/>
    <n v="0"/>
    <n v="0"/>
    <n v="-15471495.720000001"/>
    <n v="0"/>
    <n v="0"/>
    <n v="0"/>
    <n v="0"/>
    <n v="-15471495.720000001"/>
    <n v="0"/>
    <n v="-15471495.720000001"/>
    <n v="-15874504.939999999"/>
    <n v="10075"/>
    <n v="0"/>
    <n v="0"/>
    <n v="0"/>
    <n v="10075"/>
  </r>
  <r>
    <m/>
    <s v="069"/>
    <m/>
    <m/>
    <s v="X"/>
    <n v="8106"/>
    <n v="0"/>
    <s v="Grants-in-aid for airports"/>
    <n v="1"/>
    <n v="210"/>
    <s v="D"/>
    <n v="-248785.79"/>
    <n v="-322619.44"/>
    <n v="0"/>
    <n v="-10645.85"/>
    <n v="-248785.79"/>
    <n v="-333265.28999999998"/>
    <n v="-1313.97"/>
    <n v="-12851.6"/>
    <n v="0"/>
    <n v="0"/>
    <n v="-1313.97"/>
    <n v="-12851.6"/>
    <n v="0"/>
    <n v="-65.239999999999995"/>
    <n v="0"/>
    <n v="0"/>
    <n v="0"/>
    <n v="-65.239999999999995"/>
    <n v="-2106212.9500000002"/>
    <n v="0"/>
    <n v="0"/>
    <n v="-305.10000000000002"/>
    <n v="0"/>
    <n v="-2106518.0499999998"/>
    <n v="0"/>
    <n v="-2106583.29"/>
    <n v="-2202600.42"/>
    <n v="28282.51"/>
    <n v="0"/>
    <n v="0"/>
    <n v="3603.21"/>
    <n v="31885.72"/>
  </r>
  <r>
    <m/>
    <s v="069"/>
    <m/>
    <m/>
    <s v="X"/>
    <n v="8106"/>
    <n v="0"/>
    <s v="Grants-in-aid for airports"/>
    <n v="1"/>
    <n v="220"/>
    <s v="D"/>
    <n v="-500"/>
    <n v="2860.25"/>
    <n v="0"/>
    <n v="-2860.25"/>
    <n v="-500"/>
    <n v="0"/>
    <n v="-2795.73"/>
    <n v="1161.26"/>
    <n v="0"/>
    <n v="0"/>
    <n v="-2795.73"/>
    <n v="1161.26"/>
    <n v="0"/>
    <n v="0"/>
    <n v="0"/>
    <n v="0"/>
    <n v="0"/>
    <n v="0"/>
    <n v="-62339.83"/>
    <n v="0"/>
    <n v="0"/>
    <n v="0"/>
    <n v="0"/>
    <n v="-62339.83"/>
    <n v="0"/>
    <n v="-62339.83"/>
    <n v="-57882.84"/>
    <n v="0"/>
    <n v="0"/>
    <n v="0"/>
    <n v="5178.6400000000003"/>
    <n v="5178.6400000000003"/>
  </r>
  <r>
    <m/>
    <s v="069"/>
    <m/>
    <m/>
    <s v="X"/>
    <n v="8106"/>
    <n v="0"/>
    <s v="Grants-in-aid for airports"/>
    <n v="1"/>
    <n v="232"/>
    <s v="D"/>
    <n v="-42791.86"/>
    <n v="-160859.29"/>
    <n v="0"/>
    <n v="0"/>
    <n v="-42791.86"/>
    <n v="-160859.29"/>
    <n v="988.01"/>
    <n v="988.01"/>
    <n v="0"/>
    <n v="0"/>
    <n v="988.01"/>
    <n v="988.01"/>
    <n v="-13131.46"/>
    <n v="0"/>
    <n v="0"/>
    <n v="0"/>
    <n v="-13131.46"/>
    <n v="0"/>
    <n v="-650157.6"/>
    <n v="0"/>
    <n v="0"/>
    <n v="0"/>
    <n v="0"/>
    <n v="-650157.6"/>
    <n v="-13131.46"/>
    <n v="-637026.14"/>
    <n v="-755093.57"/>
    <n v="0"/>
    <n v="0"/>
    <n v="0"/>
    <n v="0"/>
    <n v="0"/>
  </r>
  <r>
    <m/>
    <s v="069"/>
    <m/>
    <m/>
    <s v="X"/>
    <n v="8106"/>
    <n v="0"/>
    <s v="Grants-in-aid for airports"/>
    <n v="1"/>
    <n v="233"/>
    <s v="D"/>
    <n v="-38234.410000000003"/>
    <n v="-19970.22"/>
    <n v="0"/>
    <n v="0"/>
    <n v="-38234.410000000003"/>
    <n v="-19970.22"/>
    <n v="10456.91"/>
    <n v="13401.51"/>
    <n v="0"/>
    <n v="0"/>
    <n v="10456.91"/>
    <n v="13401.51"/>
    <n v="-15724.01"/>
    <n v="-49599.839999999997"/>
    <n v="0"/>
    <n v="0"/>
    <n v="-15724.01"/>
    <n v="-49599.839999999997"/>
    <n v="-90946.02"/>
    <n v="0"/>
    <n v="0"/>
    <n v="0"/>
    <n v="0"/>
    <n v="-90946.02"/>
    <n v="-15724.01"/>
    <n v="-124821.85"/>
    <n v="-103613.06"/>
    <n v="0"/>
    <n v="0"/>
    <n v="0"/>
    <n v="0"/>
    <n v="0"/>
  </r>
  <r>
    <m/>
    <s v="069"/>
    <m/>
    <m/>
    <s v="X"/>
    <n v="8106"/>
    <n v="0"/>
    <s v="Grants-in-aid for airports"/>
    <n v="1"/>
    <n v="240"/>
    <s v="D"/>
    <n v="0"/>
    <n v="0"/>
    <n v="0"/>
    <n v="0"/>
    <n v="0"/>
    <n v="0"/>
    <n v="-1305"/>
    <n v="0"/>
    <n v="0"/>
    <n v="0"/>
    <n v="-1305"/>
    <n v="0"/>
    <n v="0"/>
    <n v="-1084.68"/>
    <n v="0"/>
    <n v="0"/>
    <n v="0"/>
    <n v="-1084.68"/>
    <n v="-5782.54"/>
    <n v="0"/>
    <n v="0"/>
    <n v="0"/>
    <n v="0"/>
    <n v="-5782.54"/>
    <n v="0"/>
    <n v="-6867.22"/>
    <n v="-5562.22"/>
    <n v="0"/>
    <n v="0"/>
    <n v="0"/>
    <n v="0"/>
    <n v="0"/>
  </r>
  <r>
    <m/>
    <s v="069"/>
    <m/>
    <m/>
    <s v="X"/>
    <n v="8106"/>
    <n v="0"/>
    <s v="Grants-in-aid for airports"/>
    <n v="1"/>
    <n v="251"/>
    <s v="D"/>
    <n v="-8990265.5500000007"/>
    <n v="-7911634.46"/>
    <n v="0"/>
    <n v="0"/>
    <n v="-8990265.5500000007"/>
    <n v="-7911634.46"/>
    <n v="-212673.36"/>
    <n v="-234937.16"/>
    <n v="0"/>
    <n v="0"/>
    <n v="-212673.36"/>
    <n v="-234937.16"/>
    <n v="-87931.28"/>
    <n v="-45200.98"/>
    <n v="0"/>
    <n v="0"/>
    <n v="-87931.28"/>
    <n v="-45200.98"/>
    <n v="-3690307.02"/>
    <n v="0"/>
    <n v="0"/>
    <n v="0"/>
    <n v="0"/>
    <n v="-3690307.02"/>
    <n v="-87931.28"/>
    <n v="-3647576.72"/>
    <n v="-2591209.4300000002"/>
    <n v="2683.42"/>
    <n v="0"/>
    <n v="0"/>
    <n v="0"/>
    <n v="2683.42"/>
  </r>
  <r>
    <m/>
    <s v="069"/>
    <m/>
    <m/>
    <s v="X"/>
    <n v="8106"/>
    <n v="0"/>
    <s v="Grants-in-aid for airports"/>
    <n v="1"/>
    <n v="252"/>
    <s v="D"/>
    <n v="-1964173.94"/>
    <n v="-894831.99"/>
    <n v="0"/>
    <n v="0"/>
    <n v="-1964173.94"/>
    <n v="-894831.99"/>
    <n v="-28670.55"/>
    <n v="2693.4"/>
    <n v="0"/>
    <n v="0"/>
    <n v="-28670.55"/>
    <n v="2693.4"/>
    <n v="-615642.64"/>
    <n v="-382684.8"/>
    <n v="0"/>
    <n v="0"/>
    <n v="-615642.64"/>
    <n v="-382684.8"/>
    <n v="-1742643.1"/>
    <n v="0"/>
    <n v="0"/>
    <n v="0"/>
    <n v="0"/>
    <n v="-1742643.1"/>
    <n v="-615642.64"/>
    <n v="-1509685.26"/>
    <n v="-408979.36"/>
    <n v="48780.45"/>
    <n v="0"/>
    <n v="0"/>
    <n v="4711.1499999999996"/>
    <n v="53491.6"/>
  </r>
  <r>
    <m/>
    <s v="069"/>
    <m/>
    <m/>
    <s v="X"/>
    <n v="8106"/>
    <n v="0"/>
    <s v="Grants-in-aid for airports"/>
    <n v="1"/>
    <n v="253"/>
    <s v="D"/>
    <n v="-2891805.98"/>
    <n v="-888956.39"/>
    <n v="0"/>
    <n v="-146816.75"/>
    <n v="-2891805.98"/>
    <n v="-1035773.14"/>
    <n v="-605909.86"/>
    <n v="-62278.98"/>
    <n v="0"/>
    <n v="0"/>
    <n v="-605909.86"/>
    <n v="-62278.98"/>
    <n v="-167252.14000000001"/>
    <n v="-261499.62"/>
    <n v="0"/>
    <n v="0"/>
    <n v="-167252.14000000001"/>
    <n v="-261499.62"/>
    <n v="-2943352.5"/>
    <n v="0"/>
    <n v="0"/>
    <n v="0"/>
    <n v="0"/>
    <n v="-2943352.5"/>
    <n v="-167252.14000000001"/>
    <n v="-3037599.98"/>
    <n v="-637936.26"/>
    <n v="45557.25"/>
    <n v="0"/>
    <n v="0"/>
    <n v="0"/>
    <n v="45557.25"/>
  </r>
  <r>
    <m/>
    <s v="069"/>
    <m/>
    <m/>
    <s v="X"/>
    <n v="8106"/>
    <n v="0"/>
    <s v="Grants-in-aid for airports"/>
    <n v="1"/>
    <n v="254"/>
    <s v="D"/>
    <n v="-37057.33"/>
    <n v="-230573.93"/>
    <n v="0"/>
    <n v="0"/>
    <n v="-37057.33"/>
    <n v="-230573.93"/>
    <n v="-104"/>
    <n v="-104.01"/>
    <n v="0"/>
    <n v="0"/>
    <n v="-104"/>
    <n v="-104.01"/>
    <n v="0"/>
    <n v="0"/>
    <n v="0"/>
    <n v="0"/>
    <n v="0"/>
    <n v="0"/>
    <n v="-21102.87"/>
    <n v="0"/>
    <n v="0"/>
    <n v="0"/>
    <n v="0"/>
    <n v="-21102.87"/>
    <n v="0"/>
    <n v="-21102.87"/>
    <n v="-214619.48"/>
    <n v="314.83999999999997"/>
    <n v="0"/>
    <n v="0"/>
    <n v="0"/>
    <n v="314.83999999999997"/>
  </r>
  <r>
    <m/>
    <s v="069"/>
    <m/>
    <m/>
    <s v="X"/>
    <n v="8106"/>
    <n v="0"/>
    <s v="Grants-in-aid for airports"/>
    <n v="1"/>
    <n v="257"/>
    <s v="D"/>
    <n v="-4426482.62"/>
    <n v="-2661072.2599999998"/>
    <n v="0"/>
    <n v="0"/>
    <n v="-4426482.62"/>
    <n v="-2661072.2599999998"/>
    <n v="-26878.51"/>
    <n v="-3549.17"/>
    <n v="0"/>
    <n v="0"/>
    <n v="-26878.51"/>
    <n v="-3549.17"/>
    <n v="0"/>
    <n v="0"/>
    <n v="0"/>
    <n v="0"/>
    <n v="0"/>
    <n v="0"/>
    <n v="-2293108.66"/>
    <n v="0"/>
    <n v="0"/>
    <n v="0"/>
    <n v="0"/>
    <n v="-2293108.66"/>
    <n v="0"/>
    <n v="-2293108.66"/>
    <n v="-504368.96"/>
    <n v="9223.07"/>
    <n v="0"/>
    <n v="0"/>
    <n v="0"/>
    <n v="9223.07"/>
  </r>
  <r>
    <m/>
    <s v="069"/>
    <m/>
    <m/>
    <s v="X"/>
    <n v="8106"/>
    <n v="0"/>
    <s v="Grants-in-aid for airports"/>
    <n v="1"/>
    <n v="260"/>
    <s v="D"/>
    <n v="-588"/>
    <n v="0"/>
    <n v="0"/>
    <n v="0"/>
    <n v="-588"/>
    <n v="0"/>
    <n v="-15544.21"/>
    <n v="-488.25"/>
    <n v="0"/>
    <n v="0"/>
    <n v="-15544.21"/>
    <n v="-488.25"/>
    <n v="0"/>
    <n v="0"/>
    <n v="0"/>
    <n v="0"/>
    <n v="0"/>
    <n v="0"/>
    <n v="-74634.47"/>
    <n v="0"/>
    <n v="0"/>
    <n v="0"/>
    <n v="0"/>
    <n v="-74634.47"/>
    <n v="0"/>
    <n v="-74634.47"/>
    <n v="-58990.51"/>
    <n v="0"/>
    <n v="0"/>
    <n v="0"/>
    <n v="0"/>
    <n v="0"/>
  </r>
  <r>
    <m/>
    <s v="069"/>
    <m/>
    <m/>
    <s v="X"/>
    <n v="8106"/>
    <n v="0"/>
    <s v="Grants-in-aid for airports"/>
    <n v="1"/>
    <n v="310"/>
    <s v="D"/>
    <n v="-734562.43"/>
    <n v="-494287.06"/>
    <n v="0"/>
    <n v="0"/>
    <n v="-734562.43"/>
    <n v="-494287.06"/>
    <n v="-5438.76"/>
    <n v="-28274.25"/>
    <n v="0"/>
    <n v="0"/>
    <n v="-5438.76"/>
    <n v="-28274.25"/>
    <n v="0"/>
    <n v="0"/>
    <n v="0"/>
    <n v="0"/>
    <n v="0"/>
    <n v="0"/>
    <n v="-293157.28999999998"/>
    <n v="0"/>
    <n v="0"/>
    <n v="0"/>
    <n v="0"/>
    <n v="-293157.28999999998"/>
    <n v="0"/>
    <n v="-293157.28999999998"/>
    <n v="-75717.41"/>
    <n v="616.15"/>
    <n v="0"/>
    <n v="0"/>
    <n v="0"/>
    <n v="616.15"/>
  </r>
  <r>
    <m/>
    <s v="069"/>
    <m/>
    <m/>
    <s v="X"/>
    <n v="8106"/>
    <n v="0"/>
    <s v="Grants-in-aid for airports"/>
    <n v="1"/>
    <n v="320"/>
    <s v="D"/>
    <n v="-29400"/>
    <n v="-27797.67"/>
    <n v="0"/>
    <n v="0"/>
    <n v="-29400"/>
    <n v="-27797.67"/>
    <n v="-48411.44"/>
    <n v="-48411.44"/>
    <n v="0"/>
    <n v="0"/>
    <n v="-48411.44"/>
    <n v="-48411.44"/>
    <n v="0"/>
    <n v="0"/>
    <n v="0"/>
    <n v="0"/>
    <n v="0"/>
    <n v="0"/>
    <n v="-1614.8"/>
    <n v="0"/>
    <n v="0"/>
    <n v="0"/>
    <n v="0"/>
    <n v="-1614.8"/>
    <n v="0"/>
    <n v="-1614.8"/>
    <n v="-12.47"/>
    <n v="0"/>
    <n v="0"/>
    <n v="0"/>
    <n v="0"/>
    <n v="0"/>
  </r>
  <r>
    <m/>
    <s v="069"/>
    <m/>
    <m/>
    <s v="X"/>
    <n v="8106"/>
    <n v="0"/>
    <s v="Grants-in-aid for airports"/>
    <n v="1"/>
    <n v="410"/>
    <s v="D"/>
    <n v="-4830992527.5"/>
    <n v="-2828485322.2800002"/>
    <n v="0"/>
    <n v="-2491666"/>
    <n v="-4830992527.5"/>
    <n v="-2830976988.2800002"/>
    <n v="-410957481.5"/>
    <n v="-722653994.98000002"/>
    <n v="0"/>
    <n v="0"/>
    <n v="-410957481.5"/>
    <n v="-722653994.98000002"/>
    <n v="0"/>
    <n v="0"/>
    <n v="0"/>
    <n v="0"/>
    <n v="0"/>
    <n v="0"/>
    <n v="-2219974585.2600002"/>
    <n v="0"/>
    <n v="0"/>
    <n v="-2706"/>
    <n v="0"/>
    <n v="-2219977291.2600002"/>
    <n v="0"/>
    <n v="-2219977291.2600002"/>
    <n v="-531658265.51999998"/>
    <n v="124737794.95999999"/>
    <n v="0"/>
    <n v="0"/>
    <n v="4739500.54"/>
    <n v="129477295.5"/>
  </r>
  <r>
    <m/>
    <s v="069"/>
    <m/>
    <m/>
    <s v="X"/>
    <n v="8106"/>
    <n v="0"/>
    <s v="Grants-in-aid for airports"/>
    <n v="1"/>
    <n v="420"/>
    <s v="D"/>
    <n v="0"/>
    <n v="0"/>
    <n v="0"/>
    <n v="0"/>
    <n v="0"/>
    <n v="0"/>
    <n v="0"/>
    <n v="0"/>
    <n v="0"/>
    <n v="0"/>
    <n v="0"/>
    <n v="0"/>
    <n v="0"/>
    <n v="0"/>
    <n v="0"/>
    <n v="0"/>
    <n v="0"/>
    <n v="0"/>
    <n v="141.54"/>
    <n v="0"/>
    <n v="0"/>
    <n v="0"/>
    <n v="0"/>
    <n v="141.54"/>
    <n v="0"/>
    <n v="141.54"/>
    <n v="141.54"/>
    <n v="0"/>
    <n v="0"/>
    <n v="0"/>
    <n v="0"/>
    <n v="0"/>
  </r>
  <r>
    <m/>
    <s v="069"/>
    <m/>
    <m/>
    <s v="X"/>
    <n v="8106"/>
    <n v="0"/>
    <s v="Grants-in-aid for airports"/>
    <n v="1"/>
    <n v="430"/>
    <s v="D"/>
    <n v="0"/>
    <n v="-3780.35"/>
    <n v="0"/>
    <n v="0"/>
    <n v="0"/>
    <n v="-3780.35"/>
    <n v="0"/>
    <n v="0"/>
    <n v="0"/>
    <n v="0"/>
    <n v="0"/>
    <n v="0"/>
    <n v="0"/>
    <n v="0"/>
    <n v="0"/>
    <n v="0"/>
    <n v="0"/>
    <n v="0"/>
    <n v="-12933.36"/>
    <n v="0"/>
    <n v="0"/>
    <n v="0"/>
    <n v="0"/>
    <n v="-12933.36"/>
    <n v="0"/>
    <n v="-12933.36"/>
    <n v="-16713.71"/>
    <n v="0"/>
    <n v="0"/>
    <n v="0"/>
    <n v="0"/>
    <n v="0"/>
  </r>
  <r>
    <m/>
    <s v="069"/>
    <m/>
    <m/>
    <s v="X"/>
    <n v="8106"/>
    <n v="0"/>
    <s v="Airport technology research"/>
    <n v="3"/>
    <n v="111"/>
    <s v="D"/>
    <n v="0"/>
    <n v="-40000"/>
    <n v="0"/>
    <n v="0"/>
    <n v="0"/>
    <n v="-40000"/>
    <n v="-147372.82999999999"/>
    <n v="-168844.83"/>
    <n v="0"/>
    <n v="0"/>
    <n v="-147372.82999999999"/>
    <n v="-168844.83"/>
    <n v="0"/>
    <n v="0"/>
    <n v="0"/>
    <n v="0"/>
    <n v="0"/>
    <n v="0"/>
    <n v="-2095411.41"/>
    <n v="0"/>
    <n v="0"/>
    <n v="0"/>
    <n v="0"/>
    <n v="-2095411.41"/>
    <n v="0"/>
    <n v="-2095411.41"/>
    <n v="-2156883.41"/>
    <n v="0"/>
    <n v="0"/>
    <n v="0"/>
    <n v="0"/>
    <n v="0"/>
  </r>
  <r>
    <m/>
    <s v="069"/>
    <m/>
    <m/>
    <s v="X"/>
    <n v="8106"/>
    <n v="0"/>
    <s v="Airport technology research"/>
    <n v="3"/>
    <n v="115"/>
    <s v="D"/>
    <n v="0"/>
    <n v="0"/>
    <n v="0"/>
    <n v="0"/>
    <n v="0"/>
    <n v="0"/>
    <n v="0"/>
    <n v="0"/>
    <n v="0"/>
    <n v="0"/>
    <n v="0"/>
    <n v="0"/>
    <n v="0"/>
    <n v="0"/>
    <n v="0"/>
    <n v="0"/>
    <n v="0"/>
    <n v="0"/>
    <n v="-3770"/>
    <n v="0"/>
    <n v="0"/>
    <n v="0"/>
    <n v="0"/>
    <n v="-3770"/>
    <n v="0"/>
    <n v="-3770"/>
    <n v="-3770"/>
    <n v="0"/>
    <n v="0"/>
    <n v="0"/>
    <n v="0"/>
    <n v="0"/>
  </r>
  <r>
    <m/>
    <s v="069"/>
    <m/>
    <m/>
    <s v="X"/>
    <n v="8106"/>
    <n v="0"/>
    <s v="Airport technology research"/>
    <n v="3"/>
    <n v="121"/>
    <s v="D"/>
    <n v="-4306"/>
    <n v="0"/>
    <n v="0"/>
    <n v="0"/>
    <n v="-4306"/>
    <n v="0"/>
    <n v="-32131.99"/>
    <n v="-51504.7"/>
    <n v="0"/>
    <n v="0"/>
    <n v="-32131.99"/>
    <n v="-51504.7"/>
    <n v="0"/>
    <n v="0"/>
    <n v="0"/>
    <n v="0"/>
    <n v="0"/>
    <n v="0"/>
    <n v="-631932.84"/>
    <n v="0"/>
    <n v="0"/>
    <n v="0"/>
    <n v="0"/>
    <n v="-631932.84"/>
    <n v="0"/>
    <n v="-631932.84"/>
    <n v="-646999.55000000005"/>
    <n v="0"/>
    <n v="0"/>
    <n v="0"/>
    <n v="0"/>
    <n v="0"/>
  </r>
  <r>
    <m/>
    <s v="069"/>
    <m/>
    <m/>
    <s v="X"/>
    <n v="8106"/>
    <n v="0"/>
    <s v="Airport technology research"/>
    <n v="3"/>
    <n v="210"/>
    <s v="D"/>
    <n v="-25592.59"/>
    <n v="-26983.1"/>
    <n v="0"/>
    <n v="-238.18"/>
    <n v="-25592.59"/>
    <n v="-27221.279999999999"/>
    <n v="0"/>
    <n v="0"/>
    <n v="0"/>
    <n v="0"/>
    <n v="0"/>
    <n v="0"/>
    <n v="0"/>
    <n v="0"/>
    <n v="0"/>
    <n v="0"/>
    <n v="0"/>
    <n v="0"/>
    <n v="-177920.94"/>
    <n v="0"/>
    <n v="0"/>
    <n v="0"/>
    <n v="0"/>
    <n v="-177920.94"/>
    <n v="0"/>
    <n v="-177920.94"/>
    <n v="-179549.63"/>
    <n v="3878.8"/>
    <n v="0"/>
    <n v="0"/>
    <n v="825.44"/>
    <n v="4704.24"/>
  </r>
  <r>
    <m/>
    <s v="069"/>
    <m/>
    <m/>
    <s v="X"/>
    <n v="8106"/>
    <n v="0"/>
    <s v="Airport technology research"/>
    <n v="3"/>
    <n v="220"/>
    <s v="D"/>
    <n v="0"/>
    <n v="0"/>
    <n v="0"/>
    <n v="0"/>
    <n v="0"/>
    <n v="0"/>
    <n v="0"/>
    <n v="0"/>
    <n v="0"/>
    <n v="0"/>
    <n v="0"/>
    <n v="0"/>
    <n v="0"/>
    <n v="0"/>
    <n v="0"/>
    <n v="0"/>
    <n v="0"/>
    <n v="0"/>
    <n v="-30649.33"/>
    <n v="0"/>
    <n v="0"/>
    <n v="0"/>
    <n v="0"/>
    <n v="-30649.33"/>
    <n v="0"/>
    <n v="-30649.33"/>
    <n v="-30649.33"/>
    <n v="0"/>
    <n v="0"/>
    <n v="0"/>
    <n v="0"/>
    <n v="0"/>
  </r>
  <r>
    <m/>
    <s v="069"/>
    <m/>
    <m/>
    <s v="X"/>
    <n v="8106"/>
    <n v="0"/>
    <s v="Airport technology research"/>
    <n v="3"/>
    <n v="233"/>
    <s v="D"/>
    <n v="-3757.97"/>
    <n v="-5507.86"/>
    <n v="0"/>
    <n v="0"/>
    <n v="-3757.97"/>
    <n v="-5507.86"/>
    <n v="0"/>
    <n v="-286.04000000000002"/>
    <n v="0"/>
    <n v="0"/>
    <n v="0"/>
    <n v="-286.04000000000002"/>
    <n v="0"/>
    <n v="-1819.14"/>
    <n v="0"/>
    <n v="0"/>
    <n v="0"/>
    <n v="-1819.14"/>
    <n v="-78643.429999999993"/>
    <n v="0"/>
    <n v="0"/>
    <n v="0"/>
    <n v="0"/>
    <n v="-78643.429999999993"/>
    <n v="0"/>
    <n v="-80462.570000000007"/>
    <n v="-82498.5"/>
    <n v="100"/>
    <n v="0"/>
    <n v="0"/>
    <n v="0"/>
    <n v="100"/>
  </r>
  <r>
    <m/>
    <s v="069"/>
    <m/>
    <m/>
    <s v="X"/>
    <n v="8106"/>
    <n v="0"/>
    <s v="Airport technology research"/>
    <n v="3"/>
    <n v="251"/>
    <s v="D"/>
    <n v="-25197240.760000002"/>
    <n v="-15926241.119999999"/>
    <n v="0"/>
    <n v="0"/>
    <n v="-25197240.760000002"/>
    <n v="-15926241.119999999"/>
    <n v="-434932.33"/>
    <n v="-341302.85"/>
    <n v="0"/>
    <n v="0"/>
    <n v="-434932.33"/>
    <n v="-341302.85"/>
    <n v="0"/>
    <n v="0"/>
    <n v="0"/>
    <n v="0"/>
    <n v="0"/>
    <n v="0"/>
    <n v="-21515491.02"/>
    <n v="0"/>
    <n v="0"/>
    <n v="0"/>
    <n v="0"/>
    <n v="-21515491.02"/>
    <n v="0"/>
    <n v="-21515491.02"/>
    <n v="-12150861.9"/>
    <n v="540.74"/>
    <n v="0"/>
    <n v="0"/>
    <n v="1009588.22"/>
    <n v="1010128.96"/>
  </r>
  <r>
    <m/>
    <s v="069"/>
    <m/>
    <m/>
    <s v="X"/>
    <n v="8106"/>
    <n v="0"/>
    <s v="Airport technology research"/>
    <n v="3"/>
    <n v="252"/>
    <s v="D"/>
    <n v="-1143662.48"/>
    <n v="-233543.01"/>
    <n v="0"/>
    <n v="0"/>
    <n v="-1143662.48"/>
    <n v="-233543.01"/>
    <n v="-13518"/>
    <n v="0"/>
    <n v="0"/>
    <n v="0"/>
    <n v="-13518"/>
    <n v="0"/>
    <n v="0"/>
    <n v="0"/>
    <n v="0"/>
    <n v="0"/>
    <n v="0"/>
    <n v="0"/>
    <n v="-1015083.13"/>
    <n v="0"/>
    <n v="0"/>
    <n v="0"/>
    <n v="0"/>
    <n v="-1015083.13"/>
    <n v="0"/>
    <n v="-1015083.13"/>
    <n v="-91445.66"/>
    <n v="4282.2"/>
    <n v="0"/>
    <n v="0"/>
    <n v="0"/>
    <n v="4282.2"/>
  </r>
  <r>
    <m/>
    <s v="069"/>
    <m/>
    <m/>
    <s v="X"/>
    <n v="8106"/>
    <n v="0"/>
    <s v="Airport technology research"/>
    <n v="3"/>
    <n v="253"/>
    <s v="D"/>
    <n v="-1521.75"/>
    <n v="-949.75"/>
    <n v="0"/>
    <n v="-364"/>
    <n v="-1521.75"/>
    <n v="-1313.75"/>
    <n v="-6200"/>
    <n v="0"/>
    <n v="0"/>
    <n v="0"/>
    <n v="-6200"/>
    <n v="0"/>
    <n v="0"/>
    <n v="0"/>
    <n v="0"/>
    <n v="0"/>
    <n v="0"/>
    <n v="0"/>
    <n v="-6260"/>
    <n v="0"/>
    <n v="0"/>
    <n v="0"/>
    <n v="0"/>
    <n v="-6260"/>
    <n v="0"/>
    <n v="-6260"/>
    <n v="148"/>
    <n v="395"/>
    <n v="0"/>
    <n v="0"/>
    <n v="0"/>
    <n v="395"/>
  </r>
  <r>
    <m/>
    <s v="069"/>
    <m/>
    <m/>
    <s v="X"/>
    <n v="8106"/>
    <n v="0"/>
    <s v="Airport technology research"/>
    <n v="3"/>
    <n v="254"/>
    <s v="D"/>
    <n v="-92785.279999999999"/>
    <n v="-70735.14"/>
    <n v="0"/>
    <n v="0"/>
    <n v="-92785.279999999999"/>
    <n v="-70735.14"/>
    <n v="0"/>
    <n v="0"/>
    <n v="0"/>
    <n v="0"/>
    <n v="0"/>
    <n v="0"/>
    <n v="0"/>
    <n v="0"/>
    <n v="0"/>
    <n v="0"/>
    <n v="0"/>
    <n v="0"/>
    <n v="-112506.97"/>
    <n v="0"/>
    <n v="0"/>
    <n v="0"/>
    <n v="0"/>
    <n v="-112506.97"/>
    <n v="0"/>
    <n v="-112506.97"/>
    <n v="-90456.83"/>
    <n v="158.5"/>
    <n v="0"/>
    <n v="0"/>
    <n v="0"/>
    <n v="158.5"/>
  </r>
  <r>
    <m/>
    <s v="069"/>
    <m/>
    <m/>
    <s v="X"/>
    <n v="8106"/>
    <n v="0"/>
    <s v="Airport technology research"/>
    <n v="3"/>
    <n v="257"/>
    <s v="D"/>
    <n v="0"/>
    <n v="-5540"/>
    <n v="0"/>
    <n v="0"/>
    <n v="0"/>
    <n v="-5540"/>
    <n v="-2200"/>
    <n v="0"/>
    <n v="0"/>
    <n v="0"/>
    <n v="-2200"/>
    <n v="0"/>
    <n v="0"/>
    <n v="0"/>
    <n v="0"/>
    <n v="0"/>
    <n v="0"/>
    <n v="0"/>
    <n v="-26162.51"/>
    <n v="0"/>
    <n v="0"/>
    <n v="0"/>
    <n v="0"/>
    <n v="-26162.51"/>
    <n v="0"/>
    <n v="-26162.51"/>
    <n v="-29502.51"/>
    <n v="0"/>
    <n v="0"/>
    <n v="0"/>
    <n v="0"/>
    <n v="0"/>
  </r>
  <r>
    <m/>
    <s v="069"/>
    <m/>
    <m/>
    <s v="X"/>
    <n v="8106"/>
    <n v="0"/>
    <s v="Airport technology research"/>
    <n v="3"/>
    <n v="260"/>
    <s v="D"/>
    <n v="0"/>
    <n v="-38565.33"/>
    <n v="0"/>
    <n v="0"/>
    <n v="0"/>
    <n v="-38565.33"/>
    <n v="-37767"/>
    <n v="-10108"/>
    <n v="0"/>
    <n v="0"/>
    <n v="-37767"/>
    <n v="-10108"/>
    <n v="-39321.56"/>
    <n v="-1706.47"/>
    <n v="0"/>
    <n v="0"/>
    <n v="-39321.56"/>
    <n v="-1706.47"/>
    <n v="-289730.95"/>
    <n v="0"/>
    <n v="0"/>
    <n v="0"/>
    <n v="0"/>
    <n v="-289730.95"/>
    <n v="-39321.56"/>
    <n v="-252115.86"/>
    <n v="-263022.19"/>
    <n v="3935.09"/>
    <n v="0"/>
    <n v="0"/>
    <n v="0"/>
    <n v="3935.09"/>
  </r>
  <r>
    <m/>
    <s v="069"/>
    <m/>
    <m/>
    <s v="X"/>
    <n v="8106"/>
    <n v="0"/>
    <s v="Airport technology research"/>
    <n v="3"/>
    <n v="310"/>
    <s v="D"/>
    <n v="-176165.47"/>
    <n v="-31987.69"/>
    <n v="0"/>
    <n v="0"/>
    <n v="-176165.47"/>
    <n v="-31987.69"/>
    <n v="0"/>
    <n v="0"/>
    <n v="0"/>
    <n v="0"/>
    <n v="0"/>
    <n v="0"/>
    <n v="0"/>
    <n v="0"/>
    <n v="0"/>
    <n v="0"/>
    <n v="0"/>
    <n v="0"/>
    <n v="-242759.59"/>
    <n v="0"/>
    <n v="0"/>
    <n v="0"/>
    <n v="0"/>
    <n v="-242759.59"/>
    <n v="0"/>
    <n v="-242759.59"/>
    <n v="-98581.81"/>
    <n v="0.1"/>
    <n v="0"/>
    <n v="0"/>
    <n v="0"/>
    <n v="0.1"/>
  </r>
  <r>
    <m/>
    <s v="069"/>
    <m/>
    <m/>
    <s v="X"/>
    <n v="8106"/>
    <n v="0"/>
    <s v="Airport technology research"/>
    <n v="3"/>
    <n v="320"/>
    <s v="D"/>
    <n v="-409483.62"/>
    <n v="-6498.05"/>
    <n v="0"/>
    <n v="0"/>
    <n v="-409483.62"/>
    <n v="-6498.05"/>
    <n v="0"/>
    <n v="0"/>
    <n v="0"/>
    <n v="0"/>
    <n v="0"/>
    <n v="0"/>
    <n v="0"/>
    <n v="0"/>
    <n v="0"/>
    <n v="0"/>
    <n v="0"/>
    <n v="0"/>
    <n v="-409486.69"/>
    <n v="0"/>
    <n v="0"/>
    <n v="0"/>
    <n v="0"/>
    <n v="-409486.69"/>
    <n v="0"/>
    <n v="-409486.69"/>
    <n v="-6501.12"/>
    <n v="0"/>
    <n v="0"/>
    <n v="0"/>
    <n v="0"/>
    <n v="0"/>
  </r>
  <r>
    <m/>
    <s v="069"/>
    <m/>
    <m/>
    <s v="X"/>
    <n v="8106"/>
    <n v="0"/>
    <s v="Airport technology research"/>
    <n v="3"/>
    <n v="410"/>
    <s v="D"/>
    <n v="-5740971.6600000001"/>
    <n v="-2970154.86"/>
    <n v="0"/>
    <n v="0"/>
    <n v="-5740971.6600000001"/>
    <n v="-2970154.86"/>
    <n v="0"/>
    <n v="-159584.23000000001"/>
    <n v="0"/>
    <n v="0"/>
    <n v="0"/>
    <n v="-159584.23000000001"/>
    <n v="0"/>
    <n v="0"/>
    <n v="0"/>
    <n v="0"/>
    <n v="0"/>
    <n v="0"/>
    <n v="-3197000.73"/>
    <n v="0"/>
    <n v="0"/>
    <n v="0"/>
    <n v="0"/>
    <n v="-3197000.73"/>
    <n v="0"/>
    <n v="-3197000.73"/>
    <n v="-585768.16"/>
    <n v="17213.23"/>
    <n v="0"/>
    <n v="0"/>
    <n v="0"/>
    <n v="17213.23"/>
  </r>
  <r>
    <m/>
    <s v="069"/>
    <m/>
    <m/>
    <s v="X"/>
    <n v="8106"/>
    <n v="0"/>
    <s v="Small community air service"/>
    <n v="5"/>
    <n v="0"/>
    <s v="D"/>
    <n v="0"/>
    <n v="0"/>
    <n v="0"/>
    <n v="0"/>
    <n v="0"/>
    <n v="0"/>
    <n v="-56988000"/>
    <n v="0"/>
    <n v="0"/>
    <n v="0"/>
    <n v="-56988000"/>
    <n v="0"/>
    <n v="0"/>
    <n v="0"/>
    <n v="0"/>
    <n v="0"/>
    <n v="0"/>
    <n v="0"/>
    <n v="0"/>
    <n v="0"/>
    <n v="0"/>
    <n v="0"/>
    <n v="0"/>
    <n v="0"/>
    <n v="0"/>
    <n v="0"/>
    <n v="56988000"/>
    <n v="0"/>
    <n v="0"/>
    <n v="0"/>
    <n v="0"/>
    <n v="0"/>
  </r>
  <r>
    <m/>
    <s v="069"/>
    <m/>
    <m/>
    <s v="X"/>
    <n v="8106"/>
    <n v="0"/>
    <s v="Small community air service"/>
    <n v="5"/>
    <n v="410"/>
    <s v="D"/>
    <n v="-11401871.58"/>
    <n v="-10712582.84"/>
    <n v="0"/>
    <n v="0"/>
    <n v="-11401871.58"/>
    <n v="-10712582.84"/>
    <n v="0"/>
    <n v="0"/>
    <n v="0"/>
    <n v="0"/>
    <n v="0"/>
    <n v="0"/>
    <n v="0"/>
    <n v="0"/>
    <n v="0"/>
    <n v="0"/>
    <n v="0"/>
    <n v="0"/>
    <n v="-689288.74"/>
    <n v="0"/>
    <n v="0"/>
    <n v="0"/>
    <n v="0"/>
    <n v="-689288.74"/>
    <n v="0"/>
    <n v="-689288.74"/>
    <n v="0"/>
    <n v="0"/>
    <n v="0"/>
    <n v="0"/>
    <n v="0"/>
    <n v="0"/>
  </r>
  <r>
    <m/>
    <s v="069"/>
    <m/>
    <m/>
    <s v="X"/>
    <n v="8106"/>
    <n v="0"/>
    <s v="Small community air service"/>
    <n v="5"/>
    <n v="940"/>
    <s v="D"/>
    <n v="0"/>
    <n v="0"/>
    <n v="0"/>
    <n v="0"/>
    <n v="0"/>
    <n v="0"/>
    <n v="56988000"/>
    <n v="0"/>
    <n v="0"/>
    <n v="0"/>
    <n v="56988000"/>
    <n v="0"/>
    <n v="0"/>
    <n v="0"/>
    <n v="0"/>
    <n v="0"/>
    <n v="0"/>
    <n v="0"/>
    <n v="-10000000"/>
    <n v="0"/>
    <n v="0"/>
    <n v="0"/>
    <n v="0"/>
    <n v="-10000000"/>
    <n v="0"/>
    <n v="-10000000"/>
    <n v="-66988000"/>
    <n v="0"/>
    <n v="0"/>
    <n v="0"/>
    <n v="0"/>
    <n v="0"/>
  </r>
  <r>
    <m/>
    <s v="069"/>
    <m/>
    <m/>
    <s v="X"/>
    <n v="8106"/>
    <n v="0"/>
    <s v="Airport Cooperative Research"/>
    <n v="6"/>
    <n v="0"/>
    <s v="D"/>
    <n v="-688.36"/>
    <n v="0"/>
    <n v="0"/>
    <n v="0"/>
    <n v="-688.36"/>
    <n v="0"/>
    <n v="0"/>
    <n v="0"/>
    <n v="0"/>
    <n v="0"/>
    <n v="0"/>
    <n v="0"/>
    <n v="0"/>
    <n v="0"/>
    <n v="0"/>
    <n v="0"/>
    <n v="0"/>
    <n v="0"/>
    <n v="0"/>
    <n v="0"/>
    <n v="0"/>
    <n v="0"/>
    <n v="0"/>
    <n v="0"/>
    <n v="0"/>
    <n v="0"/>
    <n v="688.36"/>
    <n v="0"/>
    <n v="0"/>
    <n v="0"/>
    <n v="0"/>
    <n v="0"/>
  </r>
  <r>
    <m/>
    <s v="069"/>
    <m/>
    <m/>
    <s v="X"/>
    <n v="8106"/>
    <n v="0"/>
    <s v="Airport Cooperative Research"/>
    <n v="6"/>
    <n v="111"/>
    <s v="D"/>
    <n v="0"/>
    <n v="0"/>
    <n v="0"/>
    <n v="0"/>
    <n v="0"/>
    <n v="0"/>
    <n v="-4910.3999999999996"/>
    <n v="-7578"/>
    <n v="0"/>
    <n v="0"/>
    <n v="-4910.3999999999996"/>
    <n v="-7578"/>
    <n v="0"/>
    <n v="0"/>
    <n v="0"/>
    <n v="0"/>
    <n v="0"/>
    <n v="0"/>
    <n v="-94855.2"/>
    <n v="0"/>
    <n v="0"/>
    <n v="0"/>
    <n v="0"/>
    <n v="-94855.2"/>
    <n v="0"/>
    <n v="-94855.2"/>
    <n v="-97522.8"/>
    <n v="0"/>
    <n v="0"/>
    <n v="0"/>
    <n v="0"/>
    <n v="0"/>
  </r>
  <r>
    <m/>
    <s v="069"/>
    <m/>
    <m/>
    <s v="X"/>
    <n v="8106"/>
    <n v="0"/>
    <s v="Airport Cooperative Research"/>
    <n v="6"/>
    <n v="121"/>
    <s v="D"/>
    <n v="0"/>
    <n v="0"/>
    <n v="0"/>
    <n v="0"/>
    <n v="0"/>
    <n v="0"/>
    <n v="60243.69"/>
    <n v="59515.74"/>
    <n v="0"/>
    <n v="0"/>
    <n v="60243.69"/>
    <n v="59515.74"/>
    <n v="0"/>
    <n v="0"/>
    <n v="0"/>
    <n v="0"/>
    <n v="0"/>
    <n v="0"/>
    <n v="-27688.21"/>
    <n v="0"/>
    <n v="0"/>
    <n v="0"/>
    <n v="0"/>
    <n v="-27688.21"/>
    <n v="0"/>
    <n v="-27688.21"/>
    <n v="-28416.16"/>
    <n v="0"/>
    <n v="0"/>
    <n v="0"/>
    <n v="0"/>
    <n v="0"/>
  </r>
  <r>
    <m/>
    <s v="069"/>
    <m/>
    <m/>
    <s v="X"/>
    <n v="8106"/>
    <n v="0"/>
    <s v="Airport Cooperative Research"/>
    <n v="6"/>
    <n v="210"/>
    <s v="D"/>
    <n v="0"/>
    <n v="0"/>
    <n v="0"/>
    <n v="0"/>
    <n v="0"/>
    <n v="0"/>
    <n v="0"/>
    <n v="-80.900000000000006"/>
    <n v="0"/>
    <n v="0"/>
    <n v="0"/>
    <n v="-80.900000000000006"/>
    <n v="0"/>
    <n v="0"/>
    <n v="0"/>
    <n v="0"/>
    <n v="0"/>
    <n v="0"/>
    <n v="-32232.82"/>
    <n v="0"/>
    <n v="0"/>
    <n v="0"/>
    <n v="0"/>
    <n v="-32232.82"/>
    <n v="0"/>
    <n v="-32232.82"/>
    <n v="-32313.72"/>
    <n v="0"/>
    <n v="0"/>
    <n v="0"/>
    <n v="0"/>
    <n v="0"/>
  </r>
  <r>
    <m/>
    <s v="069"/>
    <m/>
    <m/>
    <s v="X"/>
    <n v="8106"/>
    <n v="0"/>
    <s v="Airport Cooperative Research"/>
    <n v="6"/>
    <n v="253"/>
    <s v="D"/>
    <n v="-25530218.460000001"/>
    <n v="-22755563.699999999"/>
    <n v="0"/>
    <n v="0"/>
    <n v="-25530218.460000001"/>
    <n v="-22755563.699999999"/>
    <n v="-5000"/>
    <n v="-878662.03"/>
    <n v="0"/>
    <n v="0"/>
    <n v="-5000"/>
    <n v="-878662.03"/>
    <n v="0"/>
    <n v="0"/>
    <n v="0"/>
    <n v="0"/>
    <n v="0"/>
    <n v="0"/>
    <n v="-9902813.2400000002"/>
    <n v="0"/>
    <n v="0"/>
    <n v="0"/>
    <n v="0"/>
    <n v="-9902813.2400000002"/>
    <n v="0"/>
    <n v="-9902813.2400000002"/>
    <n v="-8001820.5099999998"/>
    <n v="0"/>
    <n v="0"/>
    <n v="0"/>
    <n v="0"/>
    <n v="0"/>
  </r>
  <r>
    <m/>
    <s v="069"/>
    <m/>
    <m/>
    <s v="X"/>
    <n v="8106"/>
    <n v="0"/>
    <s v="Airport Cooperative Research"/>
    <n v="6"/>
    <n v="310"/>
    <s v="D"/>
    <n v="1937.6"/>
    <n v="1937.6"/>
    <n v="0"/>
    <n v="0"/>
    <n v="1937.6"/>
    <n v="1937.6"/>
    <n v="0"/>
    <n v="0"/>
    <n v="0"/>
    <n v="0"/>
    <n v="0"/>
    <n v="0"/>
    <n v="0"/>
    <n v="0"/>
    <n v="0"/>
    <n v="0"/>
    <n v="0"/>
    <n v="0"/>
    <n v="0"/>
    <n v="0"/>
    <n v="0"/>
    <n v="0"/>
    <n v="0"/>
    <n v="0"/>
    <n v="0"/>
    <n v="0"/>
    <n v="0"/>
    <n v="0"/>
    <n v="0"/>
    <n v="0"/>
    <n v="0"/>
    <n v="0"/>
  </r>
  <r>
    <m/>
    <s v="069"/>
    <m/>
    <m/>
    <s v="X"/>
    <n v="8106"/>
    <n v="0"/>
    <s v="Airport Cooperative Research"/>
    <n v="6"/>
    <n v="410"/>
    <s v="D"/>
    <n v="0"/>
    <n v="-688.36"/>
    <n v="0"/>
    <n v="0"/>
    <n v="0"/>
    <n v="-688.36"/>
    <n v="0"/>
    <n v="0"/>
    <n v="0"/>
    <n v="0"/>
    <n v="0"/>
    <n v="0"/>
    <n v="0"/>
    <n v="0"/>
    <n v="0"/>
    <n v="0"/>
    <n v="0"/>
    <n v="0"/>
    <n v="0"/>
    <n v="0"/>
    <n v="0"/>
    <n v="0"/>
    <n v="0"/>
    <n v="0"/>
    <n v="0"/>
    <n v="0"/>
    <n v="-688.36"/>
    <n v="0"/>
    <n v="0"/>
    <n v="0"/>
    <n v="0"/>
    <n v="0"/>
  </r>
  <r>
    <m/>
    <s v="069"/>
    <m/>
    <m/>
    <s v="X"/>
    <n v="8106"/>
    <n v="0"/>
    <s v="Grants-in-aid for Airports (Airport and Airway Trust Fund)"/>
    <n v="801"/>
    <n v="0"/>
    <s v="R"/>
    <n v="0"/>
    <n v="0"/>
    <n v="0"/>
    <n v="0"/>
    <n v="0"/>
    <n v="0"/>
    <n v="-4444.24"/>
    <n v="0"/>
    <n v="0"/>
    <n v="0"/>
    <n v="-4444.24"/>
    <n v="0"/>
    <n v="0"/>
    <n v="0"/>
    <n v="0"/>
    <n v="0"/>
    <n v="0"/>
    <n v="0"/>
    <n v="0"/>
    <n v="0"/>
    <n v="0"/>
    <n v="0"/>
    <n v="0"/>
    <n v="0"/>
    <n v="0"/>
    <n v="0"/>
    <n v="4444.24"/>
    <n v="0"/>
    <n v="0"/>
    <n v="0"/>
    <n v="0"/>
    <n v="0"/>
  </r>
  <r>
    <m/>
    <s v="069"/>
    <m/>
    <m/>
    <s v="X"/>
    <n v="8106"/>
    <n v="0"/>
    <s v="Grants-in-aid for Airports (Airport and Airway Trust Fund)"/>
    <n v="801"/>
    <n v="113"/>
    <s v="R"/>
    <n v="0"/>
    <n v="0"/>
    <n v="0"/>
    <n v="0"/>
    <n v="0"/>
    <n v="0"/>
    <n v="0"/>
    <n v="0"/>
    <n v="0"/>
    <n v="0"/>
    <n v="0"/>
    <n v="0"/>
    <n v="0"/>
    <n v="0"/>
    <n v="0"/>
    <n v="0"/>
    <n v="0"/>
    <n v="0"/>
    <n v="-3538.64"/>
    <n v="0"/>
    <n v="0"/>
    <n v="0"/>
    <n v="0"/>
    <n v="-3538.64"/>
    <n v="0"/>
    <n v="-3538.64"/>
    <n v="-3538.64"/>
    <n v="0"/>
    <n v="0"/>
    <n v="0"/>
    <n v="0"/>
    <n v="0"/>
  </r>
  <r>
    <m/>
    <s v="069"/>
    <m/>
    <m/>
    <s v="X"/>
    <n v="8106"/>
    <n v="0"/>
    <s v="Grants-in-aid for Airports (Airport and Airway Trust Fund)"/>
    <n v="801"/>
    <n v="121"/>
    <s v="R"/>
    <n v="0"/>
    <n v="0"/>
    <n v="0"/>
    <n v="0"/>
    <n v="0"/>
    <n v="0"/>
    <n v="0"/>
    <n v="0"/>
    <n v="0"/>
    <n v="0"/>
    <n v="0"/>
    <n v="0"/>
    <n v="0"/>
    <n v="0"/>
    <n v="0"/>
    <n v="0"/>
    <n v="0"/>
    <n v="0"/>
    <n v="-870.89"/>
    <n v="0"/>
    <n v="0"/>
    <n v="0"/>
    <n v="0"/>
    <n v="-870.89"/>
    <n v="0"/>
    <n v="-870.89"/>
    <n v="-870.89"/>
    <n v="0"/>
    <n v="0"/>
    <n v="0"/>
    <n v="0"/>
    <n v="0"/>
  </r>
  <r>
    <m/>
    <s v="069"/>
    <m/>
    <m/>
    <s v="X"/>
    <n v="8106"/>
    <n v="0"/>
    <s v="Grants-in-aid for Airports (Airport and Airway Trust Fund)"/>
    <n v="801"/>
    <n v="252"/>
    <s v="R"/>
    <n v="0"/>
    <n v="0"/>
    <n v="0"/>
    <n v="0"/>
    <n v="0"/>
    <n v="0"/>
    <n v="0"/>
    <n v="-4444.24"/>
    <n v="0"/>
    <n v="0"/>
    <n v="0"/>
    <n v="-4444.24"/>
    <n v="0"/>
    <n v="0"/>
    <n v="0"/>
    <n v="0"/>
    <n v="0"/>
    <n v="0"/>
    <n v="0"/>
    <n v="0"/>
    <n v="0"/>
    <n v="0"/>
    <n v="0"/>
    <n v="0"/>
    <n v="0"/>
    <n v="0"/>
    <n v="-4444.24"/>
    <n v="0"/>
    <n v="0"/>
    <n v="0"/>
    <n v="0"/>
    <n v="0"/>
  </r>
  <r>
    <m/>
    <s v="069"/>
    <m/>
    <m/>
    <s v="X"/>
    <n v="8107"/>
    <n v="0"/>
    <s v="Procurement and modernization of air traffic control (ATC) facilities and equipment"/>
    <n v="2"/>
    <n v="0"/>
    <s v="D"/>
    <n v="0"/>
    <n v="0"/>
    <n v="0"/>
    <n v="0"/>
    <n v="0"/>
    <n v="0"/>
    <n v="7219781.9900000002"/>
    <n v="0"/>
    <n v="0"/>
    <n v="0"/>
    <n v="7219781.9900000002"/>
    <n v="0"/>
    <n v="0"/>
    <n v="0"/>
    <n v="0"/>
    <n v="0"/>
    <n v="0"/>
    <n v="0"/>
    <n v="0"/>
    <n v="0"/>
    <n v="0"/>
    <n v="0"/>
    <n v="0"/>
    <n v="0"/>
    <n v="0"/>
    <n v="0"/>
    <n v="-7219781.9900000002"/>
    <n v="0"/>
    <n v="0"/>
    <n v="0"/>
    <n v="0"/>
    <n v="0"/>
  </r>
  <r>
    <m/>
    <s v="069"/>
    <m/>
    <m/>
    <s v="X"/>
    <n v="8107"/>
    <n v="0"/>
    <s v="Procurement and modernization of air traffic control (ATC) facilities and equipment"/>
    <n v="2"/>
    <n v="233"/>
    <s v="D"/>
    <n v="-1793.57"/>
    <n v="-932.79"/>
    <n v="0"/>
    <n v="0"/>
    <n v="-1793.57"/>
    <n v="-932.79"/>
    <n v="0"/>
    <n v="0"/>
    <n v="0"/>
    <n v="0"/>
    <n v="0"/>
    <n v="0"/>
    <n v="0"/>
    <n v="0"/>
    <n v="0"/>
    <n v="0"/>
    <n v="0"/>
    <n v="0"/>
    <n v="-860.78"/>
    <n v="0"/>
    <n v="0"/>
    <n v="0"/>
    <n v="0"/>
    <n v="-860.78"/>
    <n v="0"/>
    <n v="-860.78"/>
    <n v="0"/>
    <n v="0"/>
    <n v="0"/>
    <n v="0"/>
    <n v="0"/>
    <n v="0"/>
  </r>
  <r>
    <m/>
    <s v="069"/>
    <m/>
    <m/>
    <s v="X"/>
    <n v="8107"/>
    <n v="0"/>
    <s v="Procurement and modernization of air traffic control (ATC) facilities and equipment"/>
    <n v="2"/>
    <n v="251"/>
    <s v="D"/>
    <n v="-30887.1"/>
    <n v="-12447.88"/>
    <n v="0"/>
    <n v="0"/>
    <n v="-30887.1"/>
    <n v="-12447.88"/>
    <n v="0"/>
    <n v="0"/>
    <n v="0"/>
    <n v="0"/>
    <n v="0"/>
    <n v="0"/>
    <n v="-186329.4"/>
    <n v="-168937.48"/>
    <n v="0"/>
    <n v="0"/>
    <n v="-186329.4"/>
    <n v="-168937.48"/>
    <n v="-35831.14"/>
    <n v="0"/>
    <n v="0"/>
    <n v="0"/>
    <n v="0"/>
    <n v="-35831.14"/>
    <n v="-186329.4"/>
    <n v="-18439.22"/>
    <n v="0"/>
    <n v="0"/>
    <n v="0"/>
    <n v="0"/>
    <n v="0"/>
    <n v="0"/>
  </r>
  <r>
    <m/>
    <s v="069"/>
    <m/>
    <m/>
    <s v="X"/>
    <n v="8107"/>
    <n v="0"/>
    <s v="Procurement and modernization of air traffic control (ATC) facilities and equipment"/>
    <n v="2"/>
    <n v="252"/>
    <s v="D"/>
    <n v="0"/>
    <n v="0"/>
    <n v="0"/>
    <n v="0"/>
    <n v="0"/>
    <n v="0"/>
    <n v="748399.26"/>
    <n v="7997183.8899999997"/>
    <n v="0"/>
    <n v="0"/>
    <n v="748399.26"/>
    <n v="7997183.8899999997"/>
    <n v="0"/>
    <n v="0"/>
    <n v="0"/>
    <n v="0"/>
    <n v="0"/>
    <n v="0"/>
    <n v="-29002.639999999999"/>
    <n v="0"/>
    <n v="0"/>
    <n v="0"/>
    <n v="0"/>
    <n v="-29002.639999999999"/>
    <n v="0"/>
    <n v="-29002.639999999999"/>
    <n v="7219781.9900000002"/>
    <n v="0"/>
    <n v="0"/>
    <n v="0"/>
    <n v="0"/>
    <n v="0"/>
  </r>
  <r>
    <m/>
    <s v="069"/>
    <m/>
    <m/>
    <s v="X"/>
    <n v="8107"/>
    <n v="0"/>
    <s v="Procurement and modernization of air traffic control (ATC) facilities and equipment"/>
    <n v="2"/>
    <n v="254"/>
    <s v="D"/>
    <n v="0"/>
    <n v="0"/>
    <n v="0"/>
    <n v="0"/>
    <n v="0"/>
    <n v="0"/>
    <n v="-11.26"/>
    <n v="-11.26"/>
    <n v="0"/>
    <n v="0"/>
    <n v="-11.26"/>
    <n v="-11.26"/>
    <n v="0"/>
    <n v="0"/>
    <n v="0"/>
    <n v="0"/>
    <n v="0"/>
    <n v="0"/>
    <n v="0"/>
    <n v="0"/>
    <n v="0"/>
    <n v="0"/>
    <n v="0"/>
    <n v="0"/>
    <n v="0"/>
    <n v="0"/>
    <n v="0"/>
    <n v="0"/>
    <n v="0"/>
    <n v="0"/>
    <n v="0"/>
    <n v="0"/>
  </r>
  <r>
    <m/>
    <s v="069"/>
    <m/>
    <m/>
    <s v="X"/>
    <n v="8107"/>
    <n v="0"/>
    <s v="Hurricane Sandy"/>
    <n v="6"/>
    <n v="220"/>
    <s v="D"/>
    <n v="-133200"/>
    <n v="0"/>
    <n v="0"/>
    <n v="0"/>
    <n v="-133200"/>
    <n v="0"/>
    <n v="0"/>
    <n v="0"/>
    <n v="0"/>
    <n v="0"/>
    <n v="0"/>
    <n v="0"/>
    <n v="0"/>
    <n v="0"/>
    <n v="0"/>
    <n v="0"/>
    <n v="0"/>
    <n v="0"/>
    <n v="-133210.78"/>
    <n v="0"/>
    <n v="0"/>
    <n v="0"/>
    <n v="0"/>
    <n v="-133210.78"/>
    <n v="0"/>
    <n v="-133210.78"/>
    <n v="-10.78"/>
    <n v="0"/>
    <n v="0"/>
    <n v="0"/>
    <n v="0"/>
    <n v="0"/>
  </r>
  <r>
    <m/>
    <s v="069"/>
    <m/>
    <m/>
    <s v="X"/>
    <n v="8107"/>
    <n v="0"/>
    <s v="Hurricane Sandy"/>
    <n v="6"/>
    <n v="233"/>
    <s v="D"/>
    <n v="-176.86"/>
    <n v="0"/>
    <n v="0"/>
    <n v="0"/>
    <n v="-176.86"/>
    <n v="0"/>
    <n v="0"/>
    <n v="1296.3800000000001"/>
    <n v="0"/>
    <n v="-1586.38"/>
    <n v="0"/>
    <n v="-290"/>
    <n v="0"/>
    <n v="0"/>
    <n v="0"/>
    <n v="0"/>
    <n v="0"/>
    <n v="0"/>
    <n v="-5893.45"/>
    <n v="0"/>
    <n v="0"/>
    <n v="0"/>
    <n v="0"/>
    <n v="-5893.45"/>
    <n v="0"/>
    <n v="-5893.45"/>
    <n v="-6006.59"/>
    <n v="0"/>
    <n v="290"/>
    <n v="0"/>
    <n v="0"/>
    <n v="290"/>
  </r>
  <r>
    <m/>
    <s v="069"/>
    <m/>
    <m/>
    <s v="X"/>
    <n v="8107"/>
    <n v="0"/>
    <s v="Hurricane Sandy"/>
    <n v="6"/>
    <n v="251"/>
    <s v="D"/>
    <n v="-2196259.6"/>
    <n v="-1465605.25"/>
    <n v="0"/>
    <n v="0"/>
    <n v="-2196259.6"/>
    <n v="-1465605.25"/>
    <n v="0"/>
    <n v="0"/>
    <n v="0"/>
    <n v="0"/>
    <n v="0"/>
    <n v="0"/>
    <n v="0"/>
    <n v="0"/>
    <n v="0"/>
    <n v="0"/>
    <n v="0"/>
    <n v="0"/>
    <n v="-752214.35"/>
    <n v="0"/>
    <n v="0"/>
    <n v="0"/>
    <n v="0"/>
    <n v="-752214.35"/>
    <n v="0"/>
    <n v="-752214.35"/>
    <n v="-21560"/>
    <n v="45039.62"/>
    <n v="0"/>
    <n v="0"/>
    <n v="0"/>
    <n v="45039.62"/>
  </r>
  <r>
    <m/>
    <s v="069"/>
    <m/>
    <m/>
    <s v="X"/>
    <n v="8107"/>
    <n v="0"/>
    <s v="Hurricane Sandy"/>
    <n v="6"/>
    <n v="260"/>
    <s v="D"/>
    <n v="-5770"/>
    <n v="-5770"/>
    <n v="0"/>
    <n v="0"/>
    <n v="-5770"/>
    <n v="-5770"/>
    <n v="0"/>
    <n v="0"/>
    <n v="0"/>
    <n v="0"/>
    <n v="0"/>
    <n v="0"/>
    <n v="0"/>
    <n v="0"/>
    <n v="0"/>
    <n v="0"/>
    <n v="0"/>
    <n v="0"/>
    <n v="-4103.0600000000004"/>
    <n v="0"/>
    <n v="0"/>
    <n v="0"/>
    <n v="0"/>
    <n v="-4103.0600000000004"/>
    <n v="0"/>
    <n v="-4103.0600000000004"/>
    <n v="-4103.0600000000004"/>
    <n v="0"/>
    <n v="0"/>
    <n v="0"/>
    <n v="0"/>
    <n v="0"/>
  </r>
  <r>
    <m/>
    <s v="069"/>
    <m/>
    <m/>
    <s v="X"/>
    <n v="8107"/>
    <n v="0"/>
    <s v="Hurricane Sandy"/>
    <n v="6"/>
    <n v="310"/>
    <s v="D"/>
    <n v="-214877.52"/>
    <n v="-86442.66"/>
    <n v="0"/>
    <n v="0"/>
    <n v="-214877.52"/>
    <n v="-86442.66"/>
    <n v="0"/>
    <n v="7275.27"/>
    <n v="0"/>
    <n v="-7275.27"/>
    <n v="0"/>
    <n v="0"/>
    <n v="0"/>
    <n v="0"/>
    <n v="0"/>
    <n v="0"/>
    <n v="0"/>
    <n v="0"/>
    <n v="-158871.92000000001"/>
    <n v="0"/>
    <n v="0"/>
    <n v="0"/>
    <n v="0"/>
    <n v="-158871.92000000001"/>
    <n v="0"/>
    <n v="-158871.92000000001"/>
    <n v="-30437.06"/>
    <n v="0"/>
    <n v="0"/>
    <n v="0"/>
    <n v="0"/>
    <n v="0"/>
  </r>
  <r>
    <m/>
    <s v="069"/>
    <m/>
    <m/>
    <s v="X"/>
    <n v="8107"/>
    <n v="0"/>
    <s v="Hurricane Sandy"/>
    <n v="6"/>
    <n v="320"/>
    <s v="D"/>
    <n v="-55721.52"/>
    <n v="-481478.08"/>
    <n v="0"/>
    <n v="0"/>
    <n v="-55721.52"/>
    <n v="-481478.08"/>
    <n v="0"/>
    <n v="0"/>
    <n v="0"/>
    <n v="0"/>
    <n v="0"/>
    <n v="0"/>
    <n v="0"/>
    <n v="0"/>
    <n v="0"/>
    <n v="0"/>
    <n v="0"/>
    <n v="0"/>
    <n v="-51543.05"/>
    <n v="0"/>
    <n v="0"/>
    <n v="0"/>
    <n v="0"/>
    <n v="-51543.05"/>
    <n v="0"/>
    <n v="-51543.05"/>
    <n v="-477299.61"/>
    <n v="4177.97"/>
    <n v="0"/>
    <n v="0"/>
    <n v="0"/>
    <n v="4177.97"/>
  </r>
  <r>
    <m/>
    <s v="069"/>
    <m/>
    <m/>
    <s v="X"/>
    <n v="8107"/>
    <n v="0"/>
    <s v="Facilities and Equipment (Airport and Airway Trust Fund) (Reimbursable)"/>
    <n v="801"/>
    <n v="0"/>
    <s v="R"/>
    <n v="0"/>
    <n v="0"/>
    <n v="0"/>
    <n v="0"/>
    <n v="0"/>
    <n v="0"/>
    <n v="-4188.8900000000003"/>
    <n v="0"/>
    <n v="0"/>
    <n v="0"/>
    <n v="-4188.8900000000003"/>
    <n v="0"/>
    <n v="0"/>
    <n v="0"/>
    <n v="0"/>
    <n v="0"/>
    <n v="0"/>
    <n v="0"/>
    <n v="-5184004.3099999996"/>
    <n v="0"/>
    <n v="0"/>
    <n v="0"/>
    <n v="0"/>
    <n v="-5184004.3099999996"/>
    <n v="0"/>
    <n v="-5184004.3099999996"/>
    <n v="-5179815.42"/>
    <n v="0"/>
    <n v="0"/>
    <n v="0"/>
    <n v="0"/>
    <n v="0"/>
  </r>
  <r>
    <m/>
    <s v="069"/>
    <m/>
    <m/>
    <s v="X"/>
    <n v="8107"/>
    <n v="0"/>
    <s v="Facilities and Equipment (Airport and Airway Trust Fund) (Reimbursable)"/>
    <n v="801"/>
    <n v="111"/>
    <s v="R"/>
    <n v="0"/>
    <n v="0"/>
    <n v="0"/>
    <n v="0"/>
    <n v="0"/>
    <n v="0"/>
    <n v="-93173.52"/>
    <n v="-3381.57"/>
    <n v="0"/>
    <n v="-16959.53"/>
    <n v="-93173.52"/>
    <n v="-20341.099999999999"/>
    <n v="0"/>
    <n v="0"/>
    <n v="0"/>
    <n v="0"/>
    <n v="0"/>
    <n v="0"/>
    <n v="-3982460.82"/>
    <n v="0"/>
    <n v="0"/>
    <n v="0"/>
    <n v="0"/>
    <n v="-3982460.82"/>
    <n v="0"/>
    <n v="-3982460.82"/>
    <n v="-3909628.4"/>
    <n v="0"/>
    <n v="20543.599999999999"/>
    <n v="0"/>
    <n v="0"/>
    <n v="20543.599999999999"/>
  </r>
  <r>
    <m/>
    <s v="069"/>
    <m/>
    <m/>
    <s v="X"/>
    <n v="8107"/>
    <n v="0"/>
    <s v="Facilities and Equipment (Airport and Airway Trust Fund) (Reimbursable)"/>
    <n v="801"/>
    <n v="113"/>
    <s v="R"/>
    <n v="0"/>
    <n v="0"/>
    <n v="0"/>
    <n v="0"/>
    <n v="0"/>
    <n v="0"/>
    <n v="0"/>
    <n v="0"/>
    <n v="0"/>
    <n v="0"/>
    <n v="0"/>
    <n v="0"/>
    <n v="0"/>
    <n v="0"/>
    <n v="0"/>
    <n v="0"/>
    <n v="0"/>
    <n v="0"/>
    <n v="-5220.6000000000004"/>
    <n v="0"/>
    <n v="0"/>
    <n v="0"/>
    <n v="0"/>
    <n v="-5220.6000000000004"/>
    <n v="0"/>
    <n v="-5220.6000000000004"/>
    <n v="-5220.6000000000004"/>
    <n v="0"/>
    <n v="0"/>
    <n v="0"/>
    <n v="0"/>
    <n v="0"/>
  </r>
  <r>
    <m/>
    <s v="069"/>
    <m/>
    <m/>
    <s v="X"/>
    <n v="8107"/>
    <n v="0"/>
    <s v="Facilities and Equipment (Airport and Airway Trust Fund) (Reimbursable)"/>
    <n v="801"/>
    <n v="115"/>
    <s v="R"/>
    <n v="0"/>
    <n v="0"/>
    <n v="0"/>
    <n v="0"/>
    <n v="0"/>
    <n v="0"/>
    <n v="-8772.9699999999993"/>
    <n v="0"/>
    <n v="0"/>
    <n v="0"/>
    <n v="-8772.9699999999993"/>
    <n v="0"/>
    <n v="0"/>
    <n v="0"/>
    <n v="0"/>
    <n v="0"/>
    <n v="0"/>
    <n v="0"/>
    <n v="-439715.79"/>
    <n v="0"/>
    <n v="0"/>
    <n v="0"/>
    <n v="0"/>
    <n v="-439715.79"/>
    <n v="0"/>
    <n v="-439715.79"/>
    <n v="-430942.82"/>
    <n v="0"/>
    <n v="0"/>
    <n v="0"/>
    <n v="0"/>
    <n v="0"/>
  </r>
  <r>
    <m/>
    <s v="069"/>
    <m/>
    <m/>
    <s v="X"/>
    <n v="8107"/>
    <n v="0"/>
    <s v="Facilities and Equipment (Airport and Airway Trust Fund) (Reimbursable)"/>
    <n v="801"/>
    <n v="118"/>
    <s v="R"/>
    <n v="0"/>
    <n v="0"/>
    <n v="0"/>
    <n v="0"/>
    <n v="0"/>
    <n v="0"/>
    <n v="-12469.1"/>
    <n v="-12469.1"/>
    <n v="0"/>
    <n v="0"/>
    <n v="-12469.1"/>
    <n v="-12469.1"/>
    <n v="0"/>
    <n v="0"/>
    <n v="0"/>
    <n v="0"/>
    <n v="0"/>
    <n v="0"/>
    <n v="0"/>
    <n v="0"/>
    <n v="0"/>
    <n v="0"/>
    <n v="0"/>
    <n v="0"/>
    <n v="0"/>
    <n v="0"/>
    <n v="0"/>
    <n v="0"/>
    <n v="0"/>
    <n v="0"/>
    <n v="0"/>
    <n v="0"/>
  </r>
  <r>
    <m/>
    <s v="069"/>
    <m/>
    <m/>
    <s v="X"/>
    <n v="8107"/>
    <n v="0"/>
    <s v="Facilities and Equipment (Airport and Airway Trust Fund) (Reimbursable)"/>
    <n v="801"/>
    <n v="121"/>
    <s v="R"/>
    <n v="0"/>
    <n v="0"/>
    <n v="0"/>
    <n v="0"/>
    <n v="0"/>
    <n v="0"/>
    <n v="-30275.86"/>
    <n v="0"/>
    <n v="0"/>
    <n v="0"/>
    <n v="-30275.86"/>
    <n v="0"/>
    <n v="0"/>
    <n v="0"/>
    <n v="0"/>
    <n v="0"/>
    <n v="0"/>
    <n v="0"/>
    <n v="-1374566.01"/>
    <n v="0"/>
    <n v="0"/>
    <n v="0"/>
    <n v="0"/>
    <n v="-1374566.01"/>
    <n v="0"/>
    <n v="-1374566.01"/>
    <n v="-1344290.15"/>
    <n v="0"/>
    <n v="0"/>
    <n v="0"/>
    <n v="0"/>
    <n v="0"/>
  </r>
  <r>
    <m/>
    <s v="069"/>
    <m/>
    <m/>
    <s v="X"/>
    <n v="8107"/>
    <n v="0"/>
    <s v="Facilities and Equipment (Airport and Airway Trust Fund) (Reimbursable)"/>
    <n v="801"/>
    <n v="210"/>
    <s v="R"/>
    <n v="-75340.2"/>
    <n v="-175334.89"/>
    <n v="0"/>
    <n v="-15168.61"/>
    <n v="-75340.2"/>
    <n v="-190503.5"/>
    <n v="-1298.8800000000001"/>
    <n v="-3680.92"/>
    <n v="0"/>
    <n v="-1703.61"/>
    <n v="-1298.8800000000001"/>
    <n v="-5384.53"/>
    <n v="0"/>
    <n v="0"/>
    <n v="0"/>
    <n v="0"/>
    <n v="0"/>
    <n v="0"/>
    <n v="-1226815.0900000001"/>
    <n v="0"/>
    <n v="0"/>
    <n v="0"/>
    <n v="0"/>
    <n v="-1226815.0900000001"/>
    <n v="0"/>
    <n v="-1226815.0900000001"/>
    <n v="-1346064.04"/>
    <n v="36900.79"/>
    <n v="15"/>
    <n v="0"/>
    <n v="1481"/>
    <n v="38396.79"/>
  </r>
  <r>
    <m/>
    <s v="069"/>
    <m/>
    <m/>
    <s v="X"/>
    <n v="8107"/>
    <n v="0"/>
    <s v="Facilities and Equipment (Airport and Airway Trust Fund) (Reimbursable)"/>
    <n v="801"/>
    <n v="220"/>
    <s v="R"/>
    <n v="0"/>
    <n v="0"/>
    <n v="0"/>
    <n v="0"/>
    <n v="0"/>
    <n v="0"/>
    <n v="0"/>
    <n v="21.41"/>
    <n v="0"/>
    <n v="-21.41"/>
    <n v="0"/>
    <n v="0"/>
    <n v="0"/>
    <n v="0"/>
    <n v="0"/>
    <n v="0"/>
    <n v="0"/>
    <n v="0"/>
    <n v="-7410.36"/>
    <n v="0"/>
    <n v="0"/>
    <n v="0"/>
    <n v="0"/>
    <n v="-7410.36"/>
    <n v="0"/>
    <n v="-7410.36"/>
    <n v="-7410.36"/>
    <n v="0"/>
    <n v="0"/>
    <n v="0"/>
    <n v="0"/>
    <n v="0"/>
  </r>
  <r>
    <m/>
    <s v="069"/>
    <m/>
    <m/>
    <s v="X"/>
    <n v="8107"/>
    <n v="0"/>
    <s v="Facilities and Equipment (Airport and Airway Trust Fund) (Reimbursable)"/>
    <n v="801"/>
    <n v="231"/>
    <s v="R"/>
    <n v="0"/>
    <n v="0"/>
    <n v="0"/>
    <n v="0"/>
    <n v="0"/>
    <n v="0"/>
    <n v="0"/>
    <n v="0"/>
    <n v="0"/>
    <n v="0"/>
    <n v="0"/>
    <n v="0"/>
    <n v="0"/>
    <n v="0"/>
    <n v="0"/>
    <n v="0"/>
    <n v="0"/>
    <n v="0"/>
    <n v="-46744.97"/>
    <n v="0"/>
    <n v="0"/>
    <n v="0"/>
    <n v="0"/>
    <n v="-46744.97"/>
    <n v="0"/>
    <n v="-46744.97"/>
    <n v="-46744.97"/>
    <n v="0"/>
    <n v="0"/>
    <n v="0"/>
    <n v="0"/>
    <n v="0"/>
  </r>
  <r>
    <m/>
    <s v="069"/>
    <m/>
    <m/>
    <s v="X"/>
    <n v="8107"/>
    <n v="0"/>
    <s v="Facilities and Equipment (Airport and Airway Trust Fund) (Reimbursable)"/>
    <n v="801"/>
    <n v="233"/>
    <s v="R"/>
    <n v="-340757.89"/>
    <n v="-634141.89"/>
    <n v="0"/>
    <n v="0"/>
    <n v="-340757.89"/>
    <n v="-634141.89"/>
    <n v="0"/>
    <n v="-4.79"/>
    <n v="0"/>
    <n v="-17.11"/>
    <n v="0"/>
    <n v="-21.9"/>
    <n v="0"/>
    <n v="0"/>
    <n v="0"/>
    <n v="0"/>
    <n v="0"/>
    <n v="0"/>
    <n v="-363400.09"/>
    <n v="0"/>
    <n v="0"/>
    <n v="0"/>
    <n v="0"/>
    <n v="-363400.09"/>
    <n v="0"/>
    <n v="-363400.09"/>
    <n v="-656805.99"/>
    <n v="126.21"/>
    <n v="21.9"/>
    <n v="0"/>
    <n v="0"/>
    <n v="148.11000000000001"/>
  </r>
  <r>
    <m/>
    <s v="069"/>
    <m/>
    <m/>
    <s v="X"/>
    <n v="8107"/>
    <n v="0"/>
    <s v="Facilities and Equipment (Airport and Airway Trust Fund) (Reimbursable)"/>
    <n v="801"/>
    <n v="251"/>
    <s v="R"/>
    <n v="-4700388.08"/>
    <n v="-4745150.87"/>
    <n v="0"/>
    <n v="0"/>
    <n v="-4700388.08"/>
    <n v="-4745150.87"/>
    <n v="93670.88"/>
    <n v="-177011.51"/>
    <n v="0"/>
    <n v="-25011.57"/>
    <n v="93670.88"/>
    <n v="-202023.08"/>
    <n v="-772436.09"/>
    <n v="-718834.22"/>
    <n v="0"/>
    <n v="0"/>
    <n v="-772436.09"/>
    <n v="-718834.22"/>
    <n v="-2556134.59"/>
    <n v="0"/>
    <n v="0"/>
    <n v="0"/>
    <n v="0"/>
    <n v="-2556134.59"/>
    <n v="-772436.09"/>
    <n v="-2502532.7200000002"/>
    <n v="-2842989.47"/>
    <n v="311241.87"/>
    <n v="12540.57"/>
    <n v="0"/>
    <n v="0"/>
    <n v="323782.44"/>
  </r>
  <r>
    <m/>
    <s v="069"/>
    <m/>
    <m/>
    <s v="X"/>
    <n v="8107"/>
    <n v="0"/>
    <s v="Facilities and Equipment (Airport and Airway Trust Fund) (Reimbursable)"/>
    <n v="801"/>
    <n v="252"/>
    <s v="R"/>
    <n v="-2453579.4500000002"/>
    <n v="-1179996.82"/>
    <n v="0"/>
    <n v="0"/>
    <n v="-2453579.4500000002"/>
    <n v="-1179996.82"/>
    <n v="-5380.23"/>
    <n v="-128706.65"/>
    <n v="0"/>
    <n v="-9401.23"/>
    <n v="-5380.23"/>
    <n v="-138107.88"/>
    <n v="-22.47"/>
    <n v="-22.47"/>
    <n v="0"/>
    <n v="0"/>
    <n v="-22.47"/>
    <n v="-22.47"/>
    <n v="-1916859.12"/>
    <n v="0"/>
    <n v="0"/>
    <n v="0"/>
    <n v="0"/>
    <n v="-1916859.12"/>
    <n v="-22.47"/>
    <n v="-1916859.12"/>
    <n v="-776004.14"/>
    <n v="20285.87"/>
    <n v="1.23"/>
    <n v="0"/>
    <n v="0"/>
    <n v="20287.099999999999"/>
  </r>
  <r>
    <m/>
    <s v="069"/>
    <m/>
    <m/>
    <s v="X"/>
    <n v="8107"/>
    <n v="0"/>
    <s v="Facilities and Equipment (Airport and Airway Trust Fund) (Reimbursable)"/>
    <n v="801"/>
    <n v="253"/>
    <s v="R"/>
    <n v="0"/>
    <n v="0"/>
    <n v="0"/>
    <n v="0"/>
    <n v="0"/>
    <n v="0"/>
    <n v="0"/>
    <n v="0"/>
    <n v="0"/>
    <n v="0"/>
    <n v="0"/>
    <n v="0"/>
    <n v="3888"/>
    <n v="105979.74"/>
    <n v="0"/>
    <n v="0"/>
    <n v="3888"/>
    <n v="105979.74"/>
    <n v="-102091.74"/>
    <n v="0"/>
    <n v="0"/>
    <n v="0"/>
    <n v="0"/>
    <n v="-102091.74"/>
    <n v="3888"/>
    <n v="0"/>
    <n v="0"/>
    <n v="0"/>
    <n v="0"/>
    <n v="0"/>
    <n v="0"/>
    <n v="0"/>
  </r>
  <r>
    <m/>
    <s v="069"/>
    <m/>
    <m/>
    <s v="X"/>
    <n v="8107"/>
    <n v="0"/>
    <s v="Facilities and Equipment (Airport and Airway Trust Fund) (Reimbursable)"/>
    <n v="801"/>
    <n v="254"/>
    <s v="R"/>
    <n v="-38495.06"/>
    <n v="-64550.05"/>
    <n v="0"/>
    <n v="0"/>
    <n v="-38495.06"/>
    <n v="-64550.05"/>
    <n v="-7063.84"/>
    <n v="-685.85"/>
    <n v="0"/>
    <n v="-3843.19"/>
    <n v="-7063.84"/>
    <n v="-4529.04"/>
    <n v="-23285.56"/>
    <n v="-20469.09"/>
    <n v="0"/>
    <n v="0"/>
    <n v="-23285.56"/>
    <n v="-20469.09"/>
    <n v="-85215.5"/>
    <n v="0"/>
    <n v="0"/>
    <n v="0"/>
    <n v="0"/>
    <n v="-85215.5"/>
    <n v="-23285.56"/>
    <n v="-82399.03"/>
    <n v="-105919.22"/>
    <n v="239.99"/>
    <n v="3.69"/>
    <n v="0"/>
    <n v="0"/>
    <n v="243.68"/>
  </r>
  <r>
    <m/>
    <s v="069"/>
    <m/>
    <m/>
    <s v="X"/>
    <n v="8107"/>
    <n v="0"/>
    <s v="Facilities and Equipment (Airport and Airway Trust Fund) (Reimbursable)"/>
    <n v="801"/>
    <n v="257"/>
    <s v="R"/>
    <n v="-883502.69"/>
    <n v="-976477.71"/>
    <n v="0"/>
    <n v="-7.0000000000000007E-2"/>
    <n v="-883502.69"/>
    <n v="-976477.78"/>
    <n v="-63463.5"/>
    <n v="-63464.1"/>
    <n v="0"/>
    <n v="0"/>
    <n v="-63463.5"/>
    <n v="-63464.1"/>
    <n v="0"/>
    <n v="0"/>
    <n v="0"/>
    <n v="0"/>
    <n v="0"/>
    <n v="0"/>
    <n v="-465193.5"/>
    <n v="0"/>
    <n v="0"/>
    <n v="0"/>
    <n v="0"/>
    <n v="-465193.5"/>
    <n v="0"/>
    <n v="-465193.5"/>
    <n v="-558169.18999999994"/>
    <n v="414988.09"/>
    <n v="0"/>
    <n v="0"/>
    <n v="0"/>
    <n v="414988.09"/>
  </r>
  <r>
    <m/>
    <s v="069"/>
    <m/>
    <m/>
    <s v="X"/>
    <n v="8107"/>
    <n v="0"/>
    <s v="Facilities and Equipment (Airport and Airway Trust Fund) (Reimbursable)"/>
    <n v="801"/>
    <n v="260"/>
    <s v="R"/>
    <n v="-847453.41"/>
    <n v="-475235.09"/>
    <n v="0"/>
    <n v="0"/>
    <n v="-847453.41"/>
    <n v="-475235.09"/>
    <n v="-28228.22"/>
    <n v="11778.35"/>
    <n v="0"/>
    <n v="-151432.78"/>
    <n v="-28228.22"/>
    <n v="-139654.43"/>
    <n v="-2116.17"/>
    <n v="-41803.58"/>
    <n v="0"/>
    <n v="0"/>
    <n v="-2116.17"/>
    <n v="-41803.58"/>
    <n v="-1212834.79"/>
    <n v="0"/>
    <n v="0"/>
    <n v="0"/>
    <n v="0"/>
    <n v="-1212834.79"/>
    <n v="-2116.17"/>
    <n v="-1252522.2"/>
    <n v="-991730.09"/>
    <n v="7533.8"/>
    <n v="5550.68"/>
    <n v="0"/>
    <n v="0"/>
    <n v="13084.48"/>
  </r>
  <r>
    <m/>
    <s v="069"/>
    <m/>
    <m/>
    <s v="X"/>
    <n v="8107"/>
    <n v="0"/>
    <s v="Facilities and Equipment (Airport and Airway Trust Fund) (Reimbursable)"/>
    <n v="801"/>
    <n v="310"/>
    <s v="R"/>
    <n v="-530800.02"/>
    <n v="-160897.68"/>
    <n v="0"/>
    <n v="0"/>
    <n v="-530800.02"/>
    <n v="-160897.68"/>
    <n v="-9030.4500000000007"/>
    <n v="-31511.5"/>
    <n v="0"/>
    <n v="-6998.66"/>
    <n v="-9030.4500000000007"/>
    <n v="-38510.160000000003"/>
    <n v="-15015.43"/>
    <n v="0"/>
    <n v="0"/>
    <n v="0"/>
    <n v="-15015.43"/>
    <n v="0"/>
    <n v="-526968.93999999994"/>
    <n v="0"/>
    <n v="0"/>
    <n v="0"/>
    <n v="0"/>
    <n v="-526968.93999999994"/>
    <n v="-15015.43"/>
    <n v="-511953.51"/>
    <n v="-171530.88"/>
    <n v="16866.02"/>
    <n v="1671.3"/>
    <n v="0"/>
    <n v="0"/>
    <n v="18537.32"/>
  </r>
  <r>
    <m/>
    <s v="069"/>
    <m/>
    <m/>
    <s v="X"/>
    <n v="8107"/>
    <n v="0"/>
    <s v="Facilities and Equipment (Airport and Airway Trust Fund) (Reimbursable)"/>
    <n v="801"/>
    <n v="320"/>
    <s v="R"/>
    <n v="-795739.55"/>
    <n v="-1070975.19"/>
    <n v="0"/>
    <n v="0"/>
    <n v="-795739.55"/>
    <n v="-1070975.19"/>
    <n v="0"/>
    <n v="0"/>
    <n v="0"/>
    <n v="-201848.01"/>
    <n v="0"/>
    <n v="-201848.01"/>
    <n v="-865455.12"/>
    <n v="-284308.03999999998"/>
    <n v="0"/>
    <n v="0"/>
    <n v="-865455.12"/>
    <n v="-284308.03999999998"/>
    <n v="-1637952.42"/>
    <n v="0"/>
    <n v="0"/>
    <n v="0"/>
    <n v="0"/>
    <n v="-1637952.42"/>
    <n v="-865455.12"/>
    <n v="-1056805.3400000001"/>
    <n v="-1533888.99"/>
    <n v="66.11"/>
    <n v="201848.01"/>
    <n v="0"/>
    <n v="0"/>
    <n v="201914.12"/>
  </r>
  <r>
    <m/>
    <s v="069"/>
    <m/>
    <m/>
    <s v="X"/>
    <n v="8107"/>
    <n v="0"/>
    <s v="Facilities and Equipment (Airport and Airway Trust Fund) (Reimbursable)"/>
    <n v="801"/>
    <n v="440"/>
    <s v="R"/>
    <n v="0"/>
    <n v="0"/>
    <n v="0"/>
    <n v="0"/>
    <n v="0"/>
    <n v="0"/>
    <n v="0"/>
    <n v="4855.26"/>
    <n v="0"/>
    <n v="0"/>
    <n v="0"/>
    <n v="4855.26"/>
    <n v="0"/>
    <n v="0"/>
    <n v="0"/>
    <n v="0"/>
    <n v="0"/>
    <n v="0"/>
    <n v="-2478385.42"/>
    <n v="0"/>
    <n v="0"/>
    <n v="0"/>
    <n v="0"/>
    <n v="-2478385.42"/>
    <n v="0"/>
    <n v="-2478385.42"/>
    <n v="-2473530.16"/>
    <n v="0"/>
    <n v="0"/>
    <n v="0"/>
    <n v="0"/>
    <n v="0"/>
  </r>
  <r>
    <m/>
    <s v="069"/>
    <m/>
    <m/>
    <s v="X"/>
    <n v="8107"/>
    <n v="0"/>
    <s v="Direct"/>
    <n v="6011"/>
    <n v="251"/>
    <s v="D"/>
    <n v="0"/>
    <n v="-673066"/>
    <n v="0"/>
    <n v="0"/>
    <n v="0"/>
    <n v="-673066"/>
    <n v="0"/>
    <n v="0"/>
    <n v="0"/>
    <n v="0"/>
    <n v="0"/>
    <n v="0"/>
    <n v="0"/>
    <n v="0"/>
    <n v="0"/>
    <n v="0"/>
    <n v="0"/>
    <n v="0"/>
    <n v="0"/>
    <n v="0"/>
    <n v="0"/>
    <n v="0"/>
    <n v="0"/>
    <n v="0"/>
    <n v="0"/>
    <n v="0"/>
    <n v="-673066"/>
    <n v="0"/>
    <n v="0"/>
    <n v="0"/>
    <n v="0"/>
    <n v="0"/>
  </r>
  <r>
    <m/>
    <s v="069"/>
    <m/>
    <m/>
    <s v="X"/>
    <n v="8108"/>
    <n v="0"/>
    <s v="Improve aviation safety"/>
    <n v="11"/>
    <n v="0"/>
    <s v="D"/>
    <n v="-525"/>
    <n v="0"/>
    <n v="0"/>
    <n v="0"/>
    <n v="-525"/>
    <n v="0"/>
    <n v="-5716989.3899999997"/>
    <n v="0"/>
    <n v="0"/>
    <n v="0"/>
    <n v="-5716989.3899999997"/>
    <n v="0"/>
    <n v="525"/>
    <n v="0"/>
    <n v="0"/>
    <n v="0"/>
    <n v="525"/>
    <n v="0"/>
    <n v="0"/>
    <n v="0"/>
    <n v="0"/>
    <n v="0"/>
    <n v="0"/>
    <n v="0"/>
    <n v="525"/>
    <n v="-525"/>
    <n v="5716989.3899999997"/>
    <n v="0"/>
    <n v="0"/>
    <n v="0"/>
    <n v="0"/>
    <n v="0"/>
  </r>
  <r>
    <m/>
    <s v="069"/>
    <m/>
    <m/>
    <s v="X"/>
    <n v="8108"/>
    <n v="0"/>
    <s v="Improve aviation safety"/>
    <n v="11"/>
    <n v="252"/>
    <s v="D"/>
    <n v="43325.08"/>
    <n v="42800.08"/>
    <n v="0"/>
    <n v="0"/>
    <n v="43325.08"/>
    <n v="42800.08"/>
    <n v="79.180000000000007"/>
    <n v="-5716910.21"/>
    <n v="0"/>
    <n v="0"/>
    <n v="79.180000000000007"/>
    <n v="-5716910.21"/>
    <n v="-62597.1"/>
    <n v="-62072.1"/>
    <n v="0"/>
    <n v="0"/>
    <n v="-62597.1"/>
    <n v="-62072.1"/>
    <n v="0"/>
    <n v="0"/>
    <n v="0"/>
    <n v="0"/>
    <n v="0"/>
    <n v="0"/>
    <n v="-62597.1"/>
    <n v="525"/>
    <n v="-5716989.3899999997"/>
    <n v="0"/>
    <n v="0"/>
    <n v="0"/>
    <n v="0"/>
    <n v="0"/>
  </r>
  <r>
    <m/>
    <s v="069"/>
    <m/>
    <m/>
    <s v="X"/>
    <n v="8108"/>
    <n v="0"/>
    <s v="Improve aviation safety"/>
    <n v="11"/>
    <n v="410"/>
    <s v="D"/>
    <n v="-3192.56"/>
    <n v="-3192.56"/>
    <n v="0"/>
    <n v="0"/>
    <n v="-3192.56"/>
    <n v="-3192.56"/>
    <n v="0"/>
    <n v="0"/>
    <n v="0"/>
    <n v="0"/>
    <n v="0"/>
    <n v="0"/>
    <n v="0"/>
    <n v="0"/>
    <n v="0"/>
    <n v="0"/>
    <n v="0"/>
    <n v="0"/>
    <n v="0"/>
    <n v="0"/>
    <n v="0"/>
    <n v="0"/>
    <n v="0"/>
    <n v="0"/>
    <n v="0"/>
    <n v="0"/>
    <n v="0"/>
    <n v="0"/>
    <n v="0"/>
    <n v="0"/>
    <n v="0"/>
    <n v="0"/>
  </r>
  <r>
    <m/>
    <s v="069"/>
    <m/>
    <m/>
    <s v="X"/>
    <n v="8108"/>
    <n v="0"/>
    <s v="Research, Engineering and Development (Airport and Airway Trust (Reimbursable)"/>
    <n v="801"/>
    <n v="0"/>
    <s v="R"/>
    <n v="0"/>
    <n v="0"/>
    <n v="0"/>
    <n v="0"/>
    <n v="0"/>
    <n v="0"/>
    <n v="0"/>
    <n v="0"/>
    <n v="0"/>
    <n v="0"/>
    <n v="0"/>
    <n v="0"/>
    <n v="0"/>
    <n v="0"/>
    <n v="0"/>
    <n v="0"/>
    <n v="0"/>
    <n v="0"/>
    <n v="-237699.07"/>
    <n v="0"/>
    <n v="0"/>
    <n v="0"/>
    <n v="0"/>
    <n v="-237699.07"/>
    <n v="0"/>
    <n v="-237699.07"/>
    <n v="-237699.07"/>
    <n v="0"/>
    <n v="0"/>
    <n v="0"/>
    <n v="0"/>
    <n v="0"/>
  </r>
  <r>
    <m/>
    <s v="069"/>
    <m/>
    <m/>
    <s v="X"/>
    <n v="8108"/>
    <n v="0"/>
    <s v="Research, Engineering and Development (Airport and Airway Trust (Reimbursable)"/>
    <n v="801"/>
    <n v="220"/>
    <s v="R"/>
    <n v="0"/>
    <n v="-75"/>
    <n v="0"/>
    <n v="0"/>
    <n v="0"/>
    <n v="-75"/>
    <n v="0"/>
    <n v="0"/>
    <n v="0"/>
    <n v="0"/>
    <n v="0"/>
    <n v="0"/>
    <n v="0"/>
    <n v="0"/>
    <n v="0"/>
    <n v="0"/>
    <n v="0"/>
    <n v="0"/>
    <n v="0"/>
    <n v="0"/>
    <n v="0"/>
    <n v="0"/>
    <n v="0"/>
    <n v="0"/>
    <n v="0"/>
    <n v="0"/>
    <n v="-75"/>
    <n v="0"/>
    <n v="0"/>
    <n v="0"/>
    <n v="0"/>
    <n v="0"/>
  </r>
  <r>
    <m/>
    <s v="069"/>
    <m/>
    <m/>
    <s v="X"/>
    <n v="8108"/>
    <n v="0"/>
    <s v="Research, Engineering and Development (Airport and Airway Trust (Reimbursable)"/>
    <n v="801"/>
    <n v="252"/>
    <s v="R"/>
    <n v="0"/>
    <n v="-2150"/>
    <n v="0"/>
    <n v="0"/>
    <n v="0"/>
    <n v="-2150"/>
    <n v="0"/>
    <n v="0"/>
    <n v="0"/>
    <n v="0"/>
    <n v="0"/>
    <n v="0"/>
    <n v="0"/>
    <n v="0"/>
    <n v="0"/>
    <n v="0"/>
    <n v="0"/>
    <n v="0"/>
    <n v="0"/>
    <n v="0"/>
    <n v="0"/>
    <n v="0"/>
    <n v="0"/>
    <n v="0"/>
    <n v="0"/>
    <n v="0"/>
    <n v="-2150"/>
    <n v="0"/>
    <n v="0"/>
    <n v="0"/>
    <n v="0"/>
    <n v="0"/>
  </r>
  <r>
    <m/>
    <s v="069"/>
    <m/>
    <m/>
    <s v="X"/>
    <n v="8108"/>
    <n v="0"/>
    <s v="Research, Engineering and Development (Airport and Airway Trust (Reimbursable)"/>
    <n v="801"/>
    <n v="260"/>
    <s v="R"/>
    <n v="-28285"/>
    <n v="0"/>
    <n v="0"/>
    <n v="0"/>
    <n v="-28285"/>
    <n v="0"/>
    <n v="0"/>
    <n v="0"/>
    <n v="0"/>
    <n v="0"/>
    <n v="0"/>
    <n v="0"/>
    <n v="0"/>
    <n v="0"/>
    <n v="0"/>
    <n v="0"/>
    <n v="0"/>
    <n v="0"/>
    <n v="-28285"/>
    <n v="0"/>
    <n v="0"/>
    <n v="0"/>
    <n v="0"/>
    <n v="-28285"/>
    <n v="0"/>
    <n v="-28285"/>
    <n v="0"/>
    <n v="0"/>
    <n v="0"/>
    <n v="0"/>
    <n v="0"/>
    <n v="0"/>
  </r>
  <r>
    <m/>
    <s v="069"/>
    <m/>
    <m/>
    <s v="X"/>
    <n v="8108"/>
    <n v="0"/>
    <s v="Research, Engineering and Development (Airport and Airway Trust (Reimbursable)"/>
    <n v="801"/>
    <n v="410"/>
    <s v="R"/>
    <n v="-1210.29"/>
    <n v="-146473.32999999999"/>
    <n v="0"/>
    <n v="0"/>
    <n v="-1210.29"/>
    <n v="-146473.32999999999"/>
    <n v="0"/>
    <n v="0"/>
    <n v="0"/>
    <n v="0"/>
    <n v="0"/>
    <n v="0"/>
    <n v="0"/>
    <n v="0"/>
    <n v="0"/>
    <n v="0"/>
    <n v="0"/>
    <n v="0"/>
    <n v="-66020.67"/>
    <n v="0"/>
    <n v="0"/>
    <n v="0"/>
    <n v="0"/>
    <n v="-66020.67"/>
    <n v="0"/>
    <n v="-66020.67"/>
    <n v="-211283.71"/>
    <n v="0"/>
    <n v="0"/>
    <n v="0"/>
    <n v="0"/>
    <n v="0"/>
  </r>
  <r>
    <m/>
    <s v="069"/>
    <m/>
    <m/>
    <s v="X"/>
    <n v="8108"/>
    <n v="0"/>
    <s v="Research, Engineering and Development (Airport and Airway Trust (Reimbursable)"/>
    <n v="801"/>
    <n v="440"/>
    <s v="R"/>
    <n v="0"/>
    <n v="0"/>
    <n v="0"/>
    <n v="0"/>
    <n v="0"/>
    <n v="0"/>
    <n v="0"/>
    <n v="0"/>
    <n v="0"/>
    <n v="0"/>
    <n v="0"/>
    <n v="0"/>
    <n v="0"/>
    <n v="0"/>
    <n v="0"/>
    <n v="0"/>
    <n v="0"/>
    <n v="0"/>
    <n v="233737.83"/>
    <n v="0"/>
    <n v="0"/>
    <n v="0"/>
    <n v="0"/>
    <n v="233737.83"/>
    <n v="0"/>
    <n v="233737.83"/>
    <n v="233737.83"/>
    <n v="0"/>
    <n v="0"/>
    <n v="0"/>
    <n v="0"/>
    <n v="0"/>
  </r>
  <r>
    <m/>
    <s v="069"/>
    <n v="2010"/>
    <n v="2012"/>
    <m/>
    <n v="8107"/>
    <n v="0"/>
    <s v="Engineering, development, test and evaluation"/>
    <n v="1"/>
    <n v="251"/>
    <s v="D"/>
    <n v="-2024930.04"/>
    <n v="-1984872.57"/>
    <n v="0"/>
    <n v="0"/>
    <n v="-2024930.04"/>
    <n v="-1984872.57"/>
    <n v="-270.89999999999998"/>
    <n v="-228.97"/>
    <n v="0"/>
    <n v="-41.93"/>
    <n v="-270.89999999999998"/>
    <n v="-270.89999999999998"/>
    <n v="-407217.27"/>
    <n v="-403086.36"/>
    <n v="0"/>
    <n v="0"/>
    <n v="-407217.27"/>
    <n v="-403086.36"/>
    <n v="-55578.239999999998"/>
    <n v="0"/>
    <n v="0"/>
    <n v="-9989.6"/>
    <n v="0"/>
    <n v="-65567.839999999997"/>
    <n v="-407217.27"/>
    <n v="-61436.93"/>
    <n v="-21379.46"/>
    <n v="23312.32"/>
    <n v="0"/>
    <n v="0"/>
    <n v="9989.6"/>
    <n v="33301.919999999998"/>
  </r>
  <r>
    <m/>
    <s v="069"/>
    <n v="2010"/>
    <n v="2012"/>
    <m/>
    <n v="8107"/>
    <n v="0"/>
    <s v="Engineering, development, test and evaluation"/>
    <n v="1"/>
    <n v="252"/>
    <s v="D"/>
    <n v="-928142.22"/>
    <n v="-930296.19"/>
    <n v="0"/>
    <n v="0"/>
    <n v="-928142.22"/>
    <n v="-930296.19"/>
    <n v="-0.78"/>
    <n v="-0.78"/>
    <n v="0"/>
    <n v="0"/>
    <n v="-0.78"/>
    <n v="-0.78"/>
    <n v="-102155.41"/>
    <n v="-102771.01"/>
    <n v="0"/>
    <n v="0"/>
    <n v="-102155.41"/>
    <n v="-102771.01"/>
    <n v="2769.57"/>
    <n v="0"/>
    <n v="0"/>
    <n v="0"/>
    <n v="0"/>
    <n v="2769.57"/>
    <n v="-102155.41"/>
    <n v="2153.9699999999998"/>
    <n v="0"/>
    <n v="1994.37"/>
    <n v="0"/>
    <n v="0"/>
    <n v="0"/>
    <n v="1994.37"/>
  </r>
  <r>
    <m/>
    <s v="069"/>
    <n v="2010"/>
    <n v="2012"/>
    <m/>
    <n v="8107"/>
    <n v="0"/>
    <s v="Engineering, development, test and evaluation"/>
    <n v="1"/>
    <n v="253"/>
    <s v="D"/>
    <n v="-38623.07"/>
    <n v="-38623.07"/>
    <n v="0"/>
    <n v="0"/>
    <n v="-38623.07"/>
    <n v="-38623.07"/>
    <n v="0"/>
    <n v="0"/>
    <n v="0"/>
    <n v="0"/>
    <n v="0"/>
    <n v="0"/>
    <n v="0"/>
    <n v="0"/>
    <n v="0"/>
    <n v="0"/>
    <n v="0"/>
    <n v="0"/>
    <n v="0"/>
    <n v="0"/>
    <n v="0"/>
    <n v="0"/>
    <n v="0"/>
    <n v="0"/>
    <n v="0"/>
    <n v="0"/>
    <n v="0"/>
    <n v="21612"/>
    <n v="0"/>
    <n v="0"/>
    <n v="0"/>
    <n v="21612"/>
  </r>
  <r>
    <m/>
    <s v="069"/>
    <n v="2010"/>
    <n v="2012"/>
    <m/>
    <n v="8107"/>
    <n v="0"/>
    <s v="Engineering, development, test and evaluation"/>
    <n v="1"/>
    <n v="257"/>
    <s v="D"/>
    <n v="-1212"/>
    <n v="-1212"/>
    <n v="0"/>
    <n v="0"/>
    <n v="-1212"/>
    <n v="-1212"/>
    <n v="0"/>
    <n v="0"/>
    <n v="0"/>
    <n v="0"/>
    <n v="0"/>
    <n v="0"/>
    <n v="0"/>
    <n v="0"/>
    <n v="0"/>
    <n v="0"/>
    <n v="0"/>
    <n v="0"/>
    <n v="0"/>
    <n v="0"/>
    <n v="0"/>
    <n v="0"/>
    <n v="0"/>
    <n v="0"/>
    <n v="0"/>
    <n v="0"/>
    <n v="0"/>
    <n v="0"/>
    <n v="0"/>
    <n v="0"/>
    <n v="0"/>
    <n v="0"/>
  </r>
  <r>
    <m/>
    <s v="069"/>
    <n v="2010"/>
    <n v="2012"/>
    <m/>
    <n v="8107"/>
    <n v="0"/>
    <s v="Engineering, development, test and evaluation"/>
    <n v="1"/>
    <n v="310"/>
    <s v="D"/>
    <n v="-83506.89"/>
    <n v="-72994.89"/>
    <n v="0"/>
    <n v="0"/>
    <n v="-83506.89"/>
    <n v="-72994.89"/>
    <n v="-1293.25"/>
    <n v="-1293.25"/>
    <n v="0"/>
    <n v="0"/>
    <n v="-1293.25"/>
    <n v="-1293.25"/>
    <n v="0"/>
    <n v="0"/>
    <n v="0"/>
    <n v="0"/>
    <n v="0"/>
    <n v="0"/>
    <n v="-10512"/>
    <n v="0"/>
    <n v="0"/>
    <n v="0"/>
    <n v="0"/>
    <n v="-10512"/>
    <n v="0"/>
    <n v="-10512"/>
    <n v="0"/>
    <n v="0"/>
    <n v="0"/>
    <n v="0"/>
    <n v="0"/>
    <n v="0"/>
  </r>
  <r>
    <m/>
    <s v="069"/>
    <n v="2010"/>
    <n v="2012"/>
    <m/>
    <n v="8107"/>
    <n v="0"/>
    <s v="Engineering, development, test and evaluation"/>
    <n v="1"/>
    <n v="410"/>
    <s v="D"/>
    <n v="-24.59"/>
    <n v="-24.59"/>
    <n v="0"/>
    <n v="0"/>
    <n v="-24.59"/>
    <n v="-24.59"/>
    <n v="0"/>
    <n v="0"/>
    <n v="0"/>
    <n v="0"/>
    <n v="0"/>
    <n v="0"/>
    <n v="0"/>
    <n v="0"/>
    <n v="0"/>
    <n v="0"/>
    <n v="0"/>
    <n v="0"/>
    <n v="0"/>
    <n v="0"/>
    <n v="0"/>
    <n v="0"/>
    <n v="0"/>
    <n v="0"/>
    <n v="0"/>
    <n v="0"/>
    <n v="0"/>
    <n v="0"/>
    <n v="0"/>
    <n v="0"/>
    <n v="0"/>
    <n v="0"/>
  </r>
  <r>
    <m/>
    <s v="069"/>
    <n v="2010"/>
    <n v="2012"/>
    <m/>
    <n v="8107"/>
    <n v="0"/>
    <s v="Procurement and modernization of air traffic control (ATC) facilities and equipment"/>
    <n v="2"/>
    <n v="220"/>
    <s v="D"/>
    <n v="0"/>
    <n v="0"/>
    <n v="0"/>
    <n v="0"/>
    <n v="0"/>
    <n v="0"/>
    <n v="293.20999999999998"/>
    <n v="293.20999999999998"/>
    <n v="0"/>
    <n v="0"/>
    <n v="293.20999999999998"/>
    <n v="293.20999999999998"/>
    <n v="0"/>
    <n v="0"/>
    <n v="0"/>
    <n v="0"/>
    <n v="0"/>
    <n v="0"/>
    <n v="0"/>
    <n v="0"/>
    <n v="0"/>
    <n v="-1112.1199999999999"/>
    <n v="0"/>
    <n v="-1112.1199999999999"/>
    <n v="0"/>
    <n v="-1112.1199999999999"/>
    <n v="-1112.1199999999999"/>
    <n v="0"/>
    <n v="0"/>
    <n v="0"/>
    <n v="1112.1199999999999"/>
    <n v="1112.1199999999999"/>
  </r>
  <r>
    <m/>
    <s v="069"/>
    <n v="2010"/>
    <n v="2012"/>
    <m/>
    <n v="8107"/>
    <n v="0"/>
    <s v="Procurement and modernization of air traffic control (ATC) facilities and equipment"/>
    <n v="2"/>
    <n v="233"/>
    <s v="D"/>
    <n v="-146282.39000000001"/>
    <n v="-141079.01999999999"/>
    <n v="0"/>
    <n v="0"/>
    <n v="-146282.39000000001"/>
    <n v="-141079.01999999999"/>
    <n v="0"/>
    <n v="0"/>
    <n v="0"/>
    <n v="0"/>
    <n v="0"/>
    <n v="0"/>
    <n v="0"/>
    <n v="0"/>
    <n v="0"/>
    <n v="0"/>
    <n v="0"/>
    <n v="0"/>
    <n v="-5203.37"/>
    <n v="0"/>
    <n v="0"/>
    <n v="0"/>
    <n v="0"/>
    <n v="-5203.37"/>
    <n v="0"/>
    <n v="-5203.37"/>
    <n v="0"/>
    <n v="16234"/>
    <n v="0"/>
    <n v="0"/>
    <n v="0"/>
    <n v="16234"/>
  </r>
  <r>
    <m/>
    <s v="069"/>
    <n v="2010"/>
    <n v="2012"/>
    <m/>
    <n v="8107"/>
    <n v="0"/>
    <s v="Procurement and modernization of air traffic control (ATC) facilities and equipment"/>
    <n v="2"/>
    <n v="251"/>
    <s v="D"/>
    <n v="-12442998"/>
    <n v="-11160006.109999999"/>
    <n v="0"/>
    <n v="0"/>
    <n v="-12442998"/>
    <n v="-11160006.109999999"/>
    <n v="2520.09"/>
    <n v="-28211.1"/>
    <n v="0"/>
    <n v="-54.71"/>
    <n v="2520.09"/>
    <n v="-28265.81"/>
    <n v="-1030774.74"/>
    <n v="-1030668.6"/>
    <n v="0"/>
    <n v="0"/>
    <n v="-1030774.74"/>
    <n v="-1030668.6"/>
    <n v="-1254093.17"/>
    <n v="0"/>
    <n v="0"/>
    <n v="0"/>
    <n v="0"/>
    <n v="-1254093.17"/>
    <n v="-1030774.74"/>
    <n v="-1253987.03"/>
    <n v="-1781.04"/>
    <n v="10762.79"/>
    <n v="0"/>
    <n v="0"/>
    <n v="1292.52"/>
    <n v="12055.31"/>
  </r>
  <r>
    <m/>
    <s v="069"/>
    <n v="2010"/>
    <n v="2012"/>
    <m/>
    <n v="8107"/>
    <n v="0"/>
    <s v="Procurement and modernization of air traffic control (ATC) facilities and equipment"/>
    <n v="2"/>
    <n v="252"/>
    <s v="D"/>
    <n v="-154007.60999999999"/>
    <n v="-154007.60999999999"/>
    <n v="0"/>
    <n v="0"/>
    <n v="-154007.60999999999"/>
    <n v="-154007.60999999999"/>
    <n v="41163.550000000003"/>
    <n v="630000.01"/>
    <n v="0"/>
    <n v="0"/>
    <n v="41163.550000000003"/>
    <n v="630000.01"/>
    <n v="0"/>
    <n v="0"/>
    <n v="0"/>
    <n v="0"/>
    <n v="0"/>
    <n v="0"/>
    <n v="-588836.46"/>
    <n v="0"/>
    <n v="0"/>
    <n v="0"/>
    <n v="0"/>
    <n v="-588836.46"/>
    <n v="0"/>
    <n v="-588836.46"/>
    <n v="0"/>
    <n v="0"/>
    <n v="0"/>
    <n v="0"/>
    <n v="0"/>
    <n v="0"/>
  </r>
  <r>
    <m/>
    <s v="069"/>
    <n v="2010"/>
    <n v="2012"/>
    <m/>
    <n v="8107"/>
    <n v="0"/>
    <s v="Procurement and modernization of air traffic control (ATC) facilities and equipment"/>
    <n v="2"/>
    <n v="253"/>
    <s v="D"/>
    <n v="-300.58"/>
    <n v="0"/>
    <n v="0"/>
    <n v="0"/>
    <n v="-300.58"/>
    <n v="0"/>
    <n v="-236.21"/>
    <n v="-236.21"/>
    <n v="0"/>
    <n v="0"/>
    <n v="-236.21"/>
    <n v="-236.21"/>
    <n v="22668.2"/>
    <n v="133318.72"/>
    <n v="0"/>
    <n v="0"/>
    <n v="22668.2"/>
    <n v="133318.72"/>
    <n v="-110951.1"/>
    <n v="0"/>
    <n v="0"/>
    <n v="0"/>
    <n v="0"/>
    <n v="-110951.1"/>
    <n v="22668.2"/>
    <n v="-300.58"/>
    <n v="0"/>
    <n v="0"/>
    <n v="0"/>
    <n v="0"/>
    <n v="0"/>
    <n v="0"/>
  </r>
  <r>
    <m/>
    <s v="069"/>
    <n v="2010"/>
    <n v="2012"/>
    <m/>
    <n v="8107"/>
    <n v="0"/>
    <s v="Procurement and modernization of air traffic control (ATC) facilities and equipment"/>
    <n v="2"/>
    <n v="254"/>
    <s v="D"/>
    <n v="-499719.44"/>
    <n v="-435216.27"/>
    <n v="0"/>
    <n v="0"/>
    <n v="-499719.44"/>
    <n v="-435216.27"/>
    <n v="-2778.75"/>
    <n v="-2778.75"/>
    <n v="0"/>
    <n v="0"/>
    <n v="-2778.75"/>
    <n v="-2778.75"/>
    <n v="-45368.06"/>
    <n v="-10009.34"/>
    <n v="0"/>
    <n v="0"/>
    <n v="-45368.06"/>
    <n v="-10009.34"/>
    <n v="-99861.89"/>
    <n v="0"/>
    <n v="0"/>
    <n v="0"/>
    <n v="0"/>
    <n v="-99861.89"/>
    <n v="-45368.06"/>
    <n v="-64503.17"/>
    <n v="0"/>
    <n v="200481.39"/>
    <n v="0"/>
    <n v="0"/>
    <n v="0"/>
    <n v="200481.39"/>
  </r>
  <r>
    <m/>
    <s v="069"/>
    <n v="2010"/>
    <n v="2012"/>
    <m/>
    <n v="8107"/>
    <n v="0"/>
    <s v="Procurement and modernization of air traffic control (ATC) facilities and equipment"/>
    <n v="2"/>
    <n v="257"/>
    <s v="D"/>
    <n v="-1776688.29"/>
    <n v="-1776688.29"/>
    <n v="0"/>
    <n v="0"/>
    <n v="-1776688.29"/>
    <n v="-1776688.29"/>
    <n v="0"/>
    <n v="0"/>
    <n v="0"/>
    <n v="0"/>
    <n v="0"/>
    <n v="0"/>
    <n v="-92298.62"/>
    <n v="-92298.62"/>
    <n v="0"/>
    <n v="0"/>
    <n v="-92298.62"/>
    <n v="-92298.62"/>
    <n v="0"/>
    <n v="0"/>
    <n v="0"/>
    <n v="0"/>
    <n v="0"/>
    <n v="0"/>
    <n v="-92298.62"/>
    <n v="0"/>
    <n v="0"/>
    <n v="89.37"/>
    <n v="0"/>
    <n v="0"/>
    <n v="0"/>
    <n v="89.37"/>
  </r>
  <r>
    <m/>
    <s v="069"/>
    <n v="2010"/>
    <n v="2012"/>
    <m/>
    <n v="8107"/>
    <n v="0"/>
    <s v="Procurement and modernization of air traffic control (ATC) facilities and equipment"/>
    <n v="2"/>
    <n v="258"/>
    <s v="D"/>
    <n v="0"/>
    <n v="0"/>
    <n v="0"/>
    <n v="0"/>
    <n v="0"/>
    <n v="0"/>
    <n v="-293.41000000000003"/>
    <n v="-293.41000000000003"/>
    <n v="0"/>
    <n v="0"/>
    <n v="-293.41000000000003"/>
    <n v="-293.41000000000003"/>
    <n v="0"/>
    <n v="0"/>
    <n v="0"/>
    <n v="0"/>
    <n v="0"/>
    <n v="0"/>
    <n v="0"/>
    <n v="0"/>
    <n v="0"/>
    <n v="0"/>
    <n v="0"/>
    <n v="0"/>
    <n v="0"/>
    <n v="0"/>
    <n v="0"/>
    <n v="0"/>
    <n v="0"/>
    <n v="0"/>
    <n v="0"/>
    <n v="0"/>
  </r>
  <r>
    <m/>
    <s v="069"/>
    <n v="2010"/>
    <n v="2012"/>
    <m/>
    <n v="8107"/>
    <n v="0"/>
    <s v="Procurement and modernization of air traffic control (ATC) facilities and equipment"/>
    <n v="2"/>
    <n v="260"/>
    <s v="D"/>
    <n v="-100"/>
    <n v="-100"/>
    <n v="0"/>
    <n v="0"/>
    <n v="-100"/>
    <n v="-100"/>
    <n v="1242.51"/>
    <n v="1242.51"/>
    <n v="0"/>
    <n v="0"/>
    <n v="1242.51"/>
    <n v="1242.51"/>
    <n v="0"/>
    <n v="0"/>
    <n v="0"/>
    <n v="0"/>
    <n v="0"/>
    <n v="0"/>
    <n v="0"/>
    <n v="0"/>
    <n v="0"/>
    <n v="0"/>
    <n v="0"/>
    <n v="0"/>
    <n v="0"/>
    <n v="0"/>
    <n v="0"/>
    <n v="0"/>
    <n v="0"/>
    <n v="0"/>
    <n v="0"/>
    <n v="0"/>
  </r>
  <r>
    <m/>
    <s v="069"/>
    <n v="2010"/>
    <n v="2012"/>
    <m/>
    <n v="8107"/>
    <n v="0"/>
    <s v="Procurement and modernization of air traffic control (ATC) facilities and equipment"/>
    <n v="2"/>
    <n v="310"/>
    <s v="D"/>
    <n v="-1084842.42"/>
    <n v="-575808.59"/>
    <n v="0"/>
    <n v="0"/>
    <n v="-1084842.42"/>
    <n v="-575808.59"/>
    <n v="-4598.7299999999996"/>
    <n v="-4046.73"/>
    <n v="0"/>
    <n v="0"/>
    <n v="-4598.7299999999996"/>
    <n v="-4046.73"/>
    <n v="-41625.199999999997"/>
    <n v="-41625.199999999997"/>
    <n v="0"/>
    <n v="0"/>
    <n v="-41625.199999999997"/>
    <n v="-41625.199999999997"/>
    <n v="-509899.63"/>
    <n v="0"/>
    <n v="0"/>
    <n v="-313.8"/>
    <n v="0"/>
    <n v="-510213.43"/>
    <n v="-41625.199999999997"/>
    <n v="-510213.43"/>
    <n v="-627.6"/>
    <n v="501712.71"/>
    <n v="0"/>
    <n v="0"/>
    <n v="627.6"/>
    <n v="502340.31"/>
  </r>
  <r>
    <m/>
    <s v="069"/>
    <n v="2010"/>
    <n v="2012"/>
    <m/>
    <n v="8107"/>
    <n v="0"/>
    <s v="Procurement and modernization of air traffic control (ATC) facilities and equipment"/>
    <n v="2"/>
    <n v="320"/>
    <s v="D"/>
    <n v="-300190"/>
    <n v="-295190.40000000002"/>
    <n v="0"/>
    <n v="0"/>
    <n v="-300190"/>
    <n v="-295190.40000000002"/>
    <n v="15940.98"/>
    <n v="15940.98"/>
    <n v="0"/>
    <n v="0"/>
    <n v="15940.98"/>
    <n v="15940.98"/>
    <n v="0"/>
    <n v="0"/>
    <n v="0"/>
    <n v="0"/>
    <n v="0"/>
    <n v="0"/>
    <n v="-4999.6000000000004"/>
    <n v="0"/>
    <n v="0"/>
    <n v="0"/>
    <n v="0"/>
    <n v="-4999.6000000000004"/>
    <n v="0"/>
    <n v="-4999.6000000000004"/>
    <n v="0"/>
    <n v="2274"/>
    <n v="0"/>
    <n v="0"/>
    <n v="0"/>
    <n v="2274"/>
  </r>
  <r>
    <m/>
    <s v="069"/>
    <n v="2010"/>
    <n v="2012"/>
    <m/>
    <n v="8107"/>
    <n v="0"/>
    <s v="Procurement and modernization of non-ATC facilities and equipment"/>
    <n v="3"/>
    <n v="251"/>
    <s v="D"/>
    <n v="-236243.79"/>
    <n v="-86243.79"/>
    <n v="0"/>
    <n v="0"/>
    <n v="-236243.79"/>
    <n v="-86243.79"/>
    <n v="-3"/>
    <n v="-3"/>
    <n v="0"/>
    <n v="0"/>
    <n v="-3"/>
    <n v="-3"/>
    <n v="0"/>
    <n v="0"/>
    <n v="0"/>
    <n v="0"/>
    <n v="0"/>
    <n v="0"/>
    <n v="-150000"/>
    <n v="0"/>
    <n v="0"/>
    <n v="0"/>
    <n v="0"/>
    <n v="-150000"/>
    <n v="0"/>
    <n v="-150000"/>
    <n v="0"/>
    <n v="0"/>
    <n v="0"/>
    <n v="0"/>
    <n v="0"/>
    <n v="0"/>
  </r>
  <r>
    <m/>
    <s v="069"/>
    <n v="2010"/>
    <n v="2012"/>
    <m/>
    <n v="8107"/>
    <n v="0"/>
    <s v="Procurement and modernization of non-ATC facilities and equipment"/>
    <n v="3"/>
    <n v="254"/>
    <s v="D"/>
    <n v="-420491.39"/>
    <n v="-420491.39"/>
    <n v="0"/>
    <n v="0"/>
    <n v="-420491.39"/>
    <n v="-420491.39"/>
    <n v="0"/>
    <n v="0"/>
    <n v="0"/>
    <n v="0"/>
    <n v="0"/>
    <n v="0"/>
    <n v="0"/>
    <n v="0"/>
    <n v="0"/>
    <n v="0"/>
    <n v="0"/>
    <n v="0"/>
    <n v="0"/>
    <n v="0"/>
    <n v="0"/>
    <n v="0"/>
    <n v="0"/>
    <n v="0"/>
    <n v="0"/>
    <n v="0"/>
    <n v="0"/>
    <n v="385709.95"/>
    <n v="0"/>
    <n v="0"/>
    <n v="0"/>
    <n v="385709.95"/>
  </r>
  <r>
    <m/>
    <s v="069"/>
    <n v="2010"/>
    <n v="2012"/>
    <m/>
    <n v="8107"/>
    <n v="0"/>
    <s v="Procurement and modernization of non-ATC facilities and equipment"/>
    <n v="3"/>
    <n v="310"/>
    <s v="D"/>
    <n v="-5126.49"/>
    <n v="-5126.49"/>
    <n v="0"/>
    <n v="0"/>
    <n v="-5126.49"/>
    <n v="-5126.49"/>
    <n v="0"/>
    <n v="0"/>
    <n v="0"/>
    <n v="0"/>
    <n v="0"/>
    <n v="0"/>
    <n v="0"/>
    <n v="0"/>
    <n v="0"/>
    <n v="0"/>
    <n v="0"/>
    <n v="0"/>
    <n v="0"/>
    <n v="0"/>
    <n v="0"/>
    <n v="0"/>
    <n v="0"/>
    <n v="0"/>
    <n v="0"/>
    <n v="0"/>
    <n v="0"/>
    <n v="0"/>
    <n v="0"/>
    <n v="0"/>
    <n v="0"/>
    <n v="0"/>
  </r>
  <r>
    <m/>
    <s v="069"/>
    <n v="2010"/>
    <n v="2012"/>
    <m/>
    <n v="8107"/>
    <n v="0"/>
    <s v="Mission support"/>
    <n v="4"/>
    <n v="232"/>
    <s v="D"/>
    <n v="-1893"/>
    <n v="-1893"/>
    <n v="0"/>
    <n v="0"/>
    <n v="-1893"/>
    <n v="-1893"/>
    <n v="0"/>
    <n v="0"/>
    <n v="0"/>
    <n v="0"/>
    <n v="0"/>
    <n v="0"/>
    <n v="0"/>
    <n v="0"/>
    <n v="0"/>
    <n v="0"/>
    <n v="0"/>
    <n v="0"/>
    <n v="0"/>
    <n v="0"/>
    <n v="0"/>
    <n v="0"/>
    <n v="0"/>
    <n v="0"/>
    <n v="0"/>
    <n v="0"/>
    <n v="0"/>
    <n v="200"/>
    <n v="0"/>
    <n v="0"/>
    <n v="0"/>
    <n v="200"/>
  </r>
  <r>
    <m/>
    <s v="069"/>
    <n v="2010"/>
    <n v="2012"/>
    <m/>
    <n v="8107"/>
    <n v="0"/>
    <s v="Mission support"/>
    <n v="4"/>
    <n v="251"/>
    <s v="D"/>
    <n v="-555460.88"/>
    <n v="-555556.67000000004"/>
    <n v="0"/>
    <n v="0"/>
    <n v="-555460.88"/>
    <n v="-555556.67000000004"/>
    <n v="0"/>
    <n v="0"/>
    <n v="0"/>
    <n v="0"/>
    <n v="0"/>
    <n v="0"/>
    <n v="-4487.29"/>
    <n v="-4539.55"/>
    <n v="0"/>
    <n v="0"/>
    <n v="-4487.29"/>
    <n v="-4539.55"/>
    <n v="148.05000000000001"/>
    <n v="0"/>
    <n v="0"/>
    <n v="0"/>
    <n v="0"/>
    <n v="148.05000000000001"/>
    <n v="-4487.29"/>
    <n v="95.79"/>
    <n v="0"/>
    <n v="95.79"/>
    <n v="0"/>
    <n v="0"/>
    <n v="0"/>
    <n v="95.79"/>
  </r>
  <r>
    <m/>
    <s v="069"/>
    <n v="2010"/>
    <n v="2012"/>
    <m/>
    <n v="8107"/>
    <n v="0"/>
    <s v="Mission support"/>
    <n v="4"/>
    <n v="253"/>
    <s v="D"/>
    <n v="8184.92"/>
    <n v="8184.92"/>
    <n v="0"/>
    <n v="0"/>
    <n v="8184.92"/>
    <n v="8184.92"/>
    <n v="0"/>
    <n v="0"/>
    <n v="0"/>
    <n v="0"/>
    <n v="0"/>
    <n v="0"/>
    <n v="-8184.92"/>
    <n v="-8184.92"/>
    <n v="0"/>
    <n v="0"/>
    <n v="-8184.92"/>
    <n v="-8184.92"/>
    <n v="0"/>
    <n v="0"/>
    <n v="0"/>
    <n v="0"/>
    <n v="0"/>
    <n v="0"/>
    <n v="-8184.92"/>
    <n v="0"/>
    <n v="0"/>
    <n v="0"/>
    <n v="0"/>
    <n v="0"/>
    <n v="0"/>
    <n v="0"/>
  </r>
  <r>
    <m/>
    <s v="069"/>
    <n v="2010"/>
    <n v="2012"/>
    <m/>
    <n v="8107"/>
    <n v="0"/>
    <s v="Facilities and Equipment (Airport and Airway Trust Fund) (Reimbursable)"/>
    <n v="801"/>
    <n v="251"/>
    <s v="R"/>
    <n v="-19503.05"/>
    <n v="-19503.05"/>
    <n v="0"/>
    <n v="0"/>
    <n v="-19503.05"/>
    <n v="-19503.05"/>
    <n v="0"/>
    <n v="0"/>
    <n v="0"/>
    <n v="0"/>
    <n v="0"/>
    <n v="0"/>
    <n v="0"/>
    <n v="0"/>
    <n v="0"/>
    <n v="0"/>
    <n v="0"/>
    <n v="0"/>
    <n v="0"/>
    <n v="0"/>
    <n v="0"/>
    <n v="0"/>
    <n v="0"/>
    <n v="0"/>
    <n v="0"/>
    <n v="0"/>
    <n v="0"/>
    <n v="19503.05"/>
    <n v="0"/>
    <n v="0"/>
    <n v="0"/>
    <n v="19503.05"/>
  </r>
  <r>
    <m/>
    <s v="069"/>
    <n v="2010"/>
    <n v="2012"/>
    <m/>
    <n v="8107"/>
    <n v="0"/>
    <s v="Facilities and Equipment (Airport and Airway Trust Fund) (Reimbursable)"/>
    <n v="801"/>
    <n v="253"/>
    <s v="R"/>
    <n v="0"/>
    <n v="0"/>
    <n v="0"/>
    <n v="0"/>
    <n v="0"/>
    <n v="0"/>
    <n v="0"/>
    <n v="0"/>
    <n v="0"/>
    <n v="0"/>
    <n v="0"/>
    <n v="0"/>
    <n v="0"/>
    <n v="0"/>
    <n v="0"/>
    <n v="0"/>
    <n v="0"/>
    <n v="0"/>
    <n v="-24126.33"/>
    <n v="0"/>
    <n v="0"/>
    <n v="0"/>
    <n v="0"/>
    <n v="-24126.33"/>
    <n v="0"/>
    <n v="-24126.33"/>
    <n v="-24126.33"/>
    <n v="0"/>
    <n v="0"/>
    <n v="0"/>
    <n v="0"/>
    <n v="0"/>
  </r>
  <r>
    <m/>
    <s v="069"/>
    <n v="2010"/>
    <n v="2012"/>
    <m/>
    <n v="8108"/>
    <n v="0"/>
    <s v="Improve aviation safety"/>
    <n v="11"/>
    <n v="220"/>
    <s v="D"/>
    <n v="-502.21"/>
    <n v="-502.21"/>
    <n v="0"/>
    <n v="0"/>
    <n v="-502.21"/>
    <n v="-502.21"/>
    <n v="0"/>
    <n v="0"/>
    <n v="0"/>
    <n v="0"/>
    <n v="0"/>
    <n v="0"/>
    <n v="0"/>
    <n v="0"/>
    <n v="0"/>
    <n v="0"/>
    <n v="0"/>
    <n v="0"/>
    <n v="0"/>
    <n v="0"/>
    <n v="0"/>
    <n v="0"/>
    <n v="0"/>
    <n v="0"/>
    <n v="0"/>
    <n v="0"/>
    <n v="0"/>
    <n v="0"/>
    <n v="0"/>
    <n v="0"/>
    <n v="0"/>
    <n v="0"/>
  </r>
  <r>
    <m/>
    <s v="069"/>
    <n v="2010"/>
    <n v="2012"/>
    <m/>
    <n v="8108"/>
    <n v="0"/>
    <s v="Improve aviation safety"/>
    <n v="11"/>
    <n v="251"/>
    <s v="D"/>
    <n v="-140348.20000000001"/>
    <n v="-140513.43"/>
    <n v="0"/>
    <n v="0"/>
    <n v="-140348.20000000001"/>
    <n v="-140513.43"/>
    <n v="0"/>
    <n v="0"/>
    <n v="0"/>
    <n v="0"/>
    <n v="0"/>
    <n v="0"/>
    <n v="-7518.47"/>
    <n v="-7665.75"/>
    <n v="0"/>
    <n v="0"/>
    <n v="-7518.47"/>
    <n v="-7665.75"/>
    <n v="312.51"/>
    <n v="0"/>
    <n v="0"/>
    <n v="0"/>
    <n v="0"/>
    <n v="312.51"/>
    <n v="-7518.47"/>
    <n v="165.23"/>
    <n v="0"/>
    <n v="165.23"/>
    <n v="0"/>
    <n v="0"/>
    <n v="0"/>
    <n v="165.23"/>
  </r>
  <r>
    <m/>
    <s v="069"/>
    <n v="2010"/>
    <n v="2012"/>
    <m/>
    <n v="8108"/>
    <n v="0"/>
    <s v="Improve aviation safety"/>
    <n v="11"/>
    <n v="252"/>
    <s v="D"/>
    <n v="-115725.87"/>
    <n v="-104036.74"/>
    <n v="0"/>
    <n v="0"/>
    <n v="-115725.87"/>
    <n v="-104036.74"/>
    <n v="0"/>
    <n v="0"/>
    <n v="0"/>
    <n v="0"/>
    <n v="0"/>
    <n v="0"/>
    <n v="-972.24"/>
    <n v="-972"/>
    <n v="0"/>
    <n v="0"/>
    <n v="-972.24"/>
    <n v="-972"/>
    <n v="-37781.07"/>
    <n v="0"/>
    <n v="0"/>
    <n v="0"/>
    <n v="0"/>
    <n v="-37781.07"/>
    <n v="-972.24"/>
    <n v="-37780.83"/>
    <n v="-26091.7"/>
    <n v="39.869999999999997"/>
    <n v="0"/>
    <n v="0"/>
    <n v="26091.7"/>
    <n v="26131.57"/>
  </r>
  <r>
    <m/>
    <s v="069"/>
    <n v="2010"/>
    <n v="2012"/>
    <m/>
    <n v="8108"/>
    <n v="0"/>
    <s v="Improve aviation safety"/>
    <n v="11"/>
    <n v="253"/>
    <s v="D"/>
    <n v="0"/>
    <n v="-24104.15"/>
    <n v="0"/>
    <n v="0"/>
    <n v="0"/>
    <n v="-24104.15"/>
    <n v="0"/>
    <n v="0"/>
    <n v="0"/>
    <n v="0"/>
    <n v="0"/>
    <n v="0"/>
    <n v="-25338.7"/>
    <n v="-1287.02"/>
    <n v="0"/>
    <n v="0"/>
    <n v="-25338.7"/>
    <n v="-1287.02"/>
    <n v="52.47"/>
    <n v="0"/>
    <n v="0"/>
    <n v="0"/>
    <n v="0"/>
    <n v="52.47"/>
    <n v="-25338.7"/>
    <n v="24104.15"/>
    <n v="0"/>
    <n v="24104.15"/>
    <n v="0"/>
    <n v="0"/>
    <n v="0"/>
    <n v="24104.15"/>
  </r>
  <r>
    <m/>
    <s v="069"/>
    <n v="2010"/>
    <n v="2012"/>
    <m/>
    <n v="8108"/>
    <n v="0"/>
    <s v="Improve aviation safety"/>
    <n v="11"/>
    <n v="255"/>
    <s v="D"/>
    <n v="-5491.37"/>
    <n v="-5491.37"/>
    <n v="0"/>
    <n v="0"/>
    <n v="-5491.37"/>
    <n v="-5491.37"/>
    <n v="0"/>
    <n v="0"/>
    <n v="0"/>
    <n v="0"/>
    <n v="0"/>
    <n v="0"/>
    <n v="0"/>
    <n v="0"/>
    <n v="0"/>
    <n v="0"/>
    <n v="0"/>
    <n v="0"/>
    <n v="0"/>
    <n v="0"/>
    <n v="0"/>
    <n v="0"/>
    <n v="0"/>
    <n v="0"/>
    <n v="0"/>
    <n v="0"/>
    <n v="0"/>
    <n v="0"/>
    <n v="0"/>
    <n v="0"/>
    <n v="0"/>
    <n v="0"/>
  </r>
  <r>
    <m/>
    <s v="069"/>
    <n v="2010"/>
    <n v="2012"/>
    <m/>
    <n v="8108"/>
    <n v="0"/>
    <s v="Improve aviation safety"/>
    <n v="11"/>
    <n v="310"/>
    <s v="D"/>
    <n v="-1900"/>
    <n v="-1900"/>
    <n v="0"/>
    <n v="0"/>
    <n v="-1900"/>
    <n v="-1900"/>
    <n v="0"/>
    <n v="0"/>
    <n v="0"/>
    <n v="0"/>
    <n v="0"/>
    <n v="0"/>
    <n v="0"/>
    <n v="0"/>
    <n v="0"/>
    <n v="0"/>
    <n v="0"/>
    <n v="0"/>
    <n v="0"/>
    <n v="0"/>
    <n v="0"/>
    <n v="0"/>
    <n v="0"/>
    <n v="0"/>
    <n v="0"/>
    <n v="0"/>
    <n v="0"/>
    <n v="0"/>
    <n v="0"/>
    <n v="0"/>
    <n v="0"/>
    <n v="0"/>
  </r>
  <r>
    <m/>
    <s v="069"/>
    <n v="2010"/>
    <n v="2012"/>
    <m/>
    <n v="8108"/>
    <n v="0"/>
    <s v="Improve aviation safety"/>
    <n v="11"/>
    <n v="410"/>
    <s v="D"/>
    <n v="-124949.11"/>
    <n v="-113169.55"/>
    <n v="0"/>
    <n v="0"/>
    <n v="-124949.11"/>
    <n v="-113169.55"/>
    <n v="0"/>
    <n v="0"/>
    <n v="0"/>
    <n v="0"/>
    <n v="0"/>
    <n v="0"/>
    <n v="0"/>
    <n v="0"/>
    <n v="0"/>
    <n v="0"/>
    <n v="0"/>
    <n v="0"/>
    <n v="-12285.2"/>
    <n v="0"/>
    <n v="0"/>
    <n v="0"/>
    <n v="0"/>
    <n v="-12285.2"/>
    <n v="0"/>
    <n v="-12285.2"/>
    <n v="-505.64"/>
    <n v="0"/>
    <n v="0"/>
    <n v="0"/>
    <n v="505.64"/>
    <n v="505.64"/>
  </r>
  <r>
    <m/>
    <s v="069"/>
    <n v="2010"/>
    <n v="2012"/>
    <m/>
    <n v="8108"/>
    <n v="0"/>
    <s v="Economic Competitiveness"/>
    <n v="12"/>
    <n v="251"/>
    <s v="D"/>
    <n v="0"/>
    <n v="-11576.02"/>
    <n v="0"/>
    <n v="0"/>
    <n v="0"/>
    <n v="-11576.02"/>
    <n v="-419.42"/>
    <n v="-419.42"/>
    <n v="0"/>
    <n v="0"/>
    <n v="-419.42"/>
    <n v="-419.42"/>
    <n v="-42288.959999999999"/>
    <n v="-30712.94"/>
    <n v="0"/>
    <n v="0"/>
    <n v="-42288.959999999999"/>
    <n v="-30712.94"/>
    <n v="0"/>
    <n v="0"/>
    <n v="0"/>
    <n v="0"/>
    <n v="0"/>
    <n v="0"/>
    <n v="-42288.959999999999"/>
    <n v="11576.02"/>
    <n v="0"/>
    <n v="11576.02"/>
    <n v="0"/>
    <n v="0"/>
    <n v="0"/>
    <n v="11576.02"/>
  </r>
  <r>
    <m/>
    <s v="069"/>
    <n v="2010"/>
    <n v="2012"/>
    <m/>
    <n v="8108"/>
    <n v="0"/>
    <s v="Economic Competitiveness"/>
    <n v="12"/>
    <n v="252"/>
    <s v="D"/>
    <n v="0"/>
    <n v="-24.92"/>
    <n v="0"/>
    <n v="0"/>
    <n v="0"/>
    <n v="-24.92"/>
    <n v="0"/>
    <n v="0"/>
    <n v="0"/>
    <n v="0"/>
    <n v="0"/>
    <n v="0"/>
    <n v="-209.36"/>
    <n v="-184.44"/>
    <n v="0"/>
    <n v="0"/>
    <n v="-209.36"/>
    <n v="-184.44"/>
    <n v="0"/>
    <n v="0"/>
    <n v="0"/>
    <n v="0"/>
    <n v="0"/>
    <n v="0"/>
    <n v="-209.36"/>
    <n v="24.92"/>
    <n v="0"/>
    <n v="24.92"/>
    <n v="0"/>
    <n v="0"/>
    <n v="0"/>
    <n v="24.92"/>
  </r>
  <r>
    <m/>
    <s v="069"/>
    <n v="2010"/>
    <n v="2012"/>
    <m/>
    <n v="8108"/>
    <n v="0"/>
    <s v="Economic Competitiveness"/>
    <n v="12"/>
    <n v="255"/>
    <s v="D"/>
    <n v="-87324.479999999996"/>
    <n v="-87228.479999999996"/>
    <n v="0"/>
    <n v="0"/>
    <n v="-87324.479999999996"/>
    <n v="-87228.479999999996"/>
    <n v="0"/>
    <n v="0"/>
    <n v="0"/>
    <n v="0"/>
    <n v="0"/>
    <n v="0"/>
    <n v="0"/>
    <n v="0"/>
    <n v="0"/>
    <n v="0"/>
    <n v="0"/>
    <n v="0"/>
    <n v="-96"/>
    <n v="0"/>
    <n v="0"/>
    <n v="0"/>
    <n v="0"/>
    <n v="-96"/>
    <n v="0"/>
    <n v="-96"/>
    <n v="0"/>
    <n v="0"/>
    <n v="0"/>
    <n v="0"/>
    <n v="0"/>
    <n v="0"/>
  </r>
  <r>
    <m/>
    <s v="069"/>
    <n v="2010"/>
    <n v="2012"/>
    <m/>
    <n v="8108"/>
    <n v="0"/>
    <s v="Reduce environmental impact of aviation"/>
    <n v="13"/>
    <n v="252"/>
    <s v="D"/>
    <n v="-176140.97"/>
    <n v="-96369.77"/>
    <n v="0"/>
    <n v="0"/>
    <n v="-176140.97"/>
    <n v="-96369.77"/>
    <n v="0"/>
    <n v="0"/>
    <n v="0"/>
    <n v="0"/>
    <n v="0"/>
    <n v="0"/>
    <n v="-3011.53"/>
    <n v="-14499.96"/>
    <n v="0"/>
    <n v="0"/>
    <n v="-3011.53"/>
    <n v="-14499.96"/>
    <n v="-68282.77"/>
    <n v="0"/>
    <n v="0"/>
    <n v="0"/>
    <n v="0"/>
    <n v="-68282.77"/>
    <n v="-3011.53"/>
    <n v="-79771.199999999997"/>
    <n v="0"/>
    <n v="32.380000000000003"/>
    <n v="0"/>
    <n v="0"/>
    <n v="0"/>
    <n v="32.380000000000003"/>
  </r>
  <r>
    <m/>
    <s v="069"/>
    <n v="2010"/>
    <n v="2012"/>
    <m/>
    <n v="8108"/>
    <n v="0"/>
    <s v="Improve the efficiency of mission support"/>
    <n v="14"/>
    <n v="251"/>
    <s v="D"/>
    <n v="-18983.5"/>
    <n v="-18983.5"/>
    <n v="0"/>
    <n v="0"/>
    <n v="-18983.5"/>
    <n v="-18983.5"/>
    <n v="0"/>
    <n v="0"/>
    <n v="0"/>
    <n v="0"/>
    <n v="0"/>
    <n v="0"/>
    <n v="0"/>
    <n v="0"/>
    <n v="0"/>
    <n v="0"/>
    <n v="0"/>
    <n v="0"/>
    <n v="0"/>
    <n v="0"/>
    <n v="0"/>
    <n v="0"/>
    <n v="0"/>
    <n v="0"/>
    <n v="0"/>
    <n v="0"/>
    <n v="0"/>
    <n v="0"/>
    <n v="0"/>
    <n v="0"/>
    <n v="0"/>
    <n v="0"/>
  </r>
  <r>
    <m/>
    <s v="069"/>
    <n v="2010"/>
    <n v="2012"/>
    <m/>
    <n v="8108"/>
    <n v="0"/>
    <s v="Research, Engineering and Development (Airport and Airway Trust (Reimbursable)"/>
    <n v="801"/>
    <n v="251"/>
    <s v="R"/>
    <n v="-16771.29"/>
    <n v="-16771.29"/>
    <n v="0"/>
    <n v="0"/>
    <n v="-16771.29"/>
    <n v="-16771.29"/>
    <n v="0"/>
    <n v="0"/>
    <n v="0"/>
    <n v="0"/>
    <n v="0"/>
    <n v="0"/>
    <n v="0"/>
    <n v="0"/>
    <n v="0"/>
    <n v="0"/>
    <n v="0"/>
    <n v="0"/>
    <n v="0"/>
    <n v="0"/>
    <n v="0"/>
    <n v="0"/>
    <n v="0"/>
    <n v="0"/>
    <n v="0"/>
    <n v="0"/>
    <n v="0"/>
    <n v="0"/>
    <n v="0"/>
    <n v="0"/>
    <n v="0"/>
    <n v="0"/>
  </r>
  <r>
    <m/>
    <s v="069"/>
    <n v="2010"/>
    <n v="2012"/>
    <m/>
    <n v="8108"/>
    <n v="0"/>
    <s v="Research, Engineering and Development (Airport and Airway Trust (Reimbursable)"/>
    <n v="801"/>
    <n v="310"/>
    <s v="R"/>
    <n v="0"/>
    <n v="0"/>
    <n v="0"/>
    <n v="0"/>
    <n v="0"/>
    <n v="0"/>
    <n v="0"/>
    <n v="0"/>
    <n v="0"/>
    <n v="0"/>
    <n v="0"/>
    <n v="0"/>
    <n v="0"/>
    <n v="0"/>
    <n v="0"/>
    <n v="0"/>
    <n v="0"/>
    <n v="0"/>
    <n v="0"/>
    <n v="0"/>
    <n v="0"/>
    <n v="0"/>
    <n v="0"/>
    <n v="0"/>
    <n v="0"/>
    <n v="0"/>
    <n v="0"/>
    <n v="0"/>
    <n v="2335"/>
    <n v="0"/>
    <n v="0"/>
    <n v="2335"/>
  </r>
  <r>
    <m/>
    <s v="069"/>
    <n v="2011"/>
    <n v="2012"/>
    <m/>
    <n v="1301"/>
    <n v="0"/>
    <s v="Direct"/>
    <n v="6011"/>
    <n v="253"/>
    <s v="D"/>
    <n v="-211671.62"/>
    <n v="-134420.51999999999"/>
    <n v="0"/>
    <n v="0"/>
    <n v="-211671.62"/>
    <n v="-134420.51999999999"/>
    <n v="0"/>
    <n v="0"/>
    <n v="0"/>
    <n v="0"/>
    <n v="0"/>
    <n v="0"/>
    <n v="0"/>
    <n v="0"/>
    <n v="0"/>
    <n v="0"/>
    <n v="0"/>
    <n v="0"/>
    <n v="-77251.100000000006"/>
    <n v="0"/>
    <n v="0"/>
    <n v="0"/>
    <n v="0"/>
    <n v="-77251.100000000006"/>
    <n v="0"/>
    <n v="-77251.100000000006"/>
    <n v="0"/>
    <n v="0"/>
    <n v="0"/>
    <n v="0"/>
    <n v="0"/>
    <n v="0"/>
  </r>
  <r>
    <m/>
    <s v="069"/>
    <n v="2011"/>
    <n v="2012"/>
    <m/>
    <n v="8107"/>
    <n v="0"/>
    <s v="UNKNOWN"/>
    <n v="0"/>
    <n v="0"/>
    <s v=" "/>
    <n v="0"/>
    <n v="0"/>
    <n v="0"/>
    <n v="0"/>
    <n v="0"/>
    <n v="0"/>
    <n v="0"/>
    <n v="0"/>
    <n v="0"/>
    <n v="0"/>
    <n v="0"/>
    <n v="0"/>
    <n v="0"/>
    <n v="0"/>
    <n v="0"/>
    <n v="0"/>
    <n v="0"/>
    <n v="0"/>
    <n v="0"/>
    <n v="0"/>
    <n v="0"/>
    <n v="0"/>
    <n v="0"/>
    <n v="0"/>
    <n v="0"/>
    <n v="0"/>
    <n v="0"/>
    <n v="0"/>
    <n v="0"/>
    <n v="0"/>
    <n v="0"/>
    <n v="0"/>
  </r>
  <r>
    <m/>
    <s v="069"/>
    <n v="2011"/>
    <n v="2013"/>
    <m/>
    <n v="8107"/>
    <n v="0"/>
    <s v="Engineering, development, test and evaluation"/>
    <n v="1"/>
    <n v="0"/>
    <s v="D"/>
    <n v="0"/>
    <n v="0"/>
    <n v="0"/>
    <n v="0"/>
    <n v="0"/>
    <n v="0"/>
    <n v="0"/>
    <n v="0"/>
    <n v="0"/>
    <n v="0"/>
    <n v="0"/>
    <n v="0"/>
    <n v="-2062.23"/>
    <n v="-2147.41"/>
    <n v="0"/>
    <n v="0"/>
    <n v="-2062.23"/>
    <n v="-2147.41"/>
    <n v="85.18"/>
    <n v="0"/>
    <n v="0"/>
    <n v="0"/>
    <n v="0"/>
    <n v="85.18"/>
    <n v="-2062.23"/>
    <n v="0"/>
    <n v="0"/>
    <n v="0"/>
    <n v="0"/>
    <n v="0"/>
    <n v="0"/>
    <n v="0"/>
  </r>
  <r>
    <m/>
    <s v="069"/>
    <n v="2011"/>
    <n v="2013"/>
    <m/>
    <n v="8107"/>
    <n v="0"/>
    <s v="Engineering, development, test and evaluation"/>
    <n v="1"/>
    <n v="220"/>
    <s v="D"/>
    <n v="-280"/>
    <n v="-280"/>
    <n v="0"/>
    <n v="0"/>
    <n v="-280"/>
    <n v="-280"/>
    <n v="0"/>
    <n v="0"/>
    <n v="0"/>
    <n v="0"/>
    <n v="0"/>
    <n v="0"/>
    <n v="0"/>
    <n v="0"/>
    <n v="0"/>
    <n v="0"/>
    <n v="0"/>
    <n v="0"/>
    <n v="0"/>
    <n v="0"/>
    <n v="0"/>
    <n v="0"/>
    <n v="0"/>
    <n v="0"/>
    <n v="0"/>
    <n v="0"/>
    <n v="0"/>
    <n v="0"/>
    <n v="0"/>
    <n v="0"/>
    <n v="0"/>
    <n v="0"/>
  </r>
  <r>
    <m/>
    <s v="069"/>
    <n v="2011"/>
    <n v="2013"/>
    <m/>
    <n v="8107"/>
    <n v="0"/>
    <s v="Engineering, development, test and evaluation"/>
    <n v="1"/>
    <n v="251"/>
    <s v="D"/>
    <n v="-2356725.86"/>
    <n v="-2195311.42"/>
    <n v="0"/>
    <n v="-206062"/>
    <n v="-2356725.86"/>
    <n v="-2401373.42"/>
    <n v="-53313.78"/>
    <n v="-20492.46"/>
    <n v="0"/>
    <n v="-62.68"/>
    <n v="-53313.78"/>
    <n v="-20555.14"/>
    <n v="-770416.34"/>
    <n v="-778145.97"/>
    <n v="0"/>
    <n v="0"/>
    <n v="-770416.34"/>
    <n v="-778145.97"/>
    <n v="-186506.13"/>
    <n v="0"/>
    <n v="0"/>
    <n v="-3394.06"/>
    <n v="0"/>
    <n v="-189900.19"/>
    <n v="-770416.34"/>
    <n v="-197629.82"/>
    <n v="-209518.74"/>
    <n v="172.3"/>
    <n v="0"/>
    <n v="0"/>
    <n v="3394.06"/>
    <n v="3566.36"/>
  </r>
  <r>
    <m/>
    <s v="069"/>
    <n v="2011"/>
    <n v="2013"/>
    <m/>
    <n v="8107"/>
    <n v="0"/>
    <s v="Engineering, development, test and evaluation"/>
    <n v="1"/>
    <n v="252"/>
    <s v="D"/>
    <n v="-459600.96"/>
    <n v="-337315.63"/>
    <n v="0"/>
    <n v="0"/>
    <n v="-459600.96"/>
    <n v="-337315.63"/>
    <n v="0"/>
    <n v="5.35"/>
    <n v="0"/>
    <n v="-5.35"/>
    <n v="0"/>
    <n v="0"/>
    <n v="-159590.65"/>
    <n v="-165768.26"/>
    <n v="0"/>
    <n v="0"/>
    <n v="-159590.65"/>
    <n v="-165768.26"/>
    <n v="-116113.07"/>
    <n v="0"/>
    <n v="0"/>
    <n v="0"/>
    <n v="0"/>
    <n v="-116113.07"/>
    <n v="-159590.65"/>
    <n v="-122290.68"/>
    <n v="-5.35"/>
    <n v="0.22"/>
    <n v="0"/>
    <n v="0"/>
    <n v="0"/>
    <n v="0.22"/>
  </r>
  <r>
    <m/>
    <s v="069"/>
    <n v="2011"/>
    <n v="2013"/>
    <m/>
    <n v="8107"/>
    <n v="0"/>
    <s v="Engineering, development, test and evaluation"/>
    <n v="1"/>
    <n v="254"/>
    <s v="D"/>
    <n v="-5000"/>
    <n v="0"/>
    <n v="0"/>
    <n v="0"/>
    <n v="-5000"/>
    <n v="0"/>
    <n v="0"/>
    <n v="0"/>
    <n v="0"/>
    <n v="0"/>
    <n v="0"/>
    <n v="0"/>
    <n v="0"/>
    <n v="0"/>
    <n v="0"/>
    <n v="0"/>
    <n v="0"/>
    <n v="0"/>
    <n v="-5000"/>
    <n v="0"/>
    <n v="0"/>
    <n v="0"/>
    <n v="0"/>
    <n v="-5000"/>
    <n v="0"/>
    <n v="-5000"/>
    <n v="0"/>
    <n v="0"/>
    <n v="0"/>
    <n v="0"/>
    <n v="0"/>
    <n v="0"/>
  </r>
  <r>
    <m/>
    <s v="069"/>
    <n v="2011"/>
    <n v="2013"/>
    <m/>
    <n v="8107"/>
    <n v="0"/>
    <s v="Engineering, development, test and evaluation"/>
    <n v="1"/>
    <n v="255"/>
    <s v="D"/>
    <n v="-25732.39"/>
    <n v="-25732.39"/>
    <n v="0"/>
    <n v="0"/>
    <n v="-25732.39"/>
    <n v="-25732.39"/>
    <n v="0"/>
    <n v="0"/>
    <n v="0"/>
    <n v="0"/>
    <n v="0"/>
    <n v="0"/>
    <n v="0"/>
    <n v="0"/>
    <n v="0"/>
    <n v="0"/>
    <n v="0"/>
    <n v="0"/>
    <n v="0"/>
    <n v="0"/>
    <n v="0"/>
    <n v="0"/>
    <n v="0"/>
    <n v="0"/>
    <n v="0"/>
    <n v="0"/>
    <n v="0"/>
    <n v="0"/>
    <n v="0"/>
    <n v="0"/>
    <n v="0"/>
    <n v="0"/>
  </r>
  <r>
    <m/>
    <s v="069"/>
    <n v="2011"/>
    <n v="2013"/>
    <m/>
    <n v="8107"/>
    <n v="0"/>
    <s v="Engineering, development, test and evaluation"/>
    <n v="1"/>
    <n v="257"/>
    <s v="D"/>
    <n v="-584.92999999999995"/>
    <n v="0"/>
    <n v="0"/>
    <n v="0"/>
    <n v="-584.92999999999995"/>
    <n v="0"/>
    <n v="0"/>
    <n v="0"/>
    <n v="0"/>
    <n v="0"/>
    <n v="0"/>
    <n v="0"/>
    <n v="0"/>
    <n v="0"/>
    <n v="0"/>
    <n v="0"/>
    <n v="0"/>
    <n v="0"/>
    <n v="-584.92999999999995"/>
    <n v="0"/>
    <n v="0"/>
    <n v="0"/>
    <n v="0"/>
    <n v="-584.92999999999995"/>
    <n v="0"/>
    <n v="-584.92999999999995"/>
    <n v="0"/>
    <n v="0"/>
    <n v="0"/>
    <n v="0"/>
    <n v="0"/>
    <n v="0"/>
  </r>
  <r>
    <m/>
    <s v="069"/>
    <n v="2011"/>
    <n v="2013"/>
    <m/>
    <n v="8107"/>
    <n v="0"/>
    <s v="Engineering, development, test and evaluation"/>
    <n v="1"/>
    <n v="310"/>
    <s v="D"/>
    <n v="-29304"/>
    <n v="-29304"/>
    <n v="0"/>
    <n v="0"/>
    <n v="-29304"/>
    <n v="-29304"/>
    <n v="29304"/>
    <n v="29304"/>
    <n v="0"/>
    <n v="0"/>
    <n v="29304"/>
    <n v="29304"/>
    <n v="0"/>
    <n v="0"/>
    <n v="0"/>
    <n v="0"/>
    <n v="0"/>
    <n v="0"/>
    <n v="0"/>
    <n v="0"/>
    <n v="0"/>
    <n v="0"/>
    <n v="0"/>
    <n v="0"/>
    <n v="0"/>
    <n v="0"/>
    <n v="0"/>
    <n v="0"/>
    <n v="0"/>
    <n v="0"/>
    <n v="0"/>
    <n v="0"/>
  </r>
  <r>
    <m/>
    <s v="069"/>
    <n v="2011"/>
    <n v="2013"/>
    <m/>
    <n v="8107"/>
    <n v="0"/>
    <s v="Procurement and modernization of air traffic control (ATC) facilities and equipment"/>
    <n v="2"/>
    <n v="210"/>
    <s v="D"/>
    <n v="-172716.7"/>
    <n v="-172716.7"/>
    <n v="0"/>
    <n v="0"/>
    <n v="-172716.7"/>
    <n v="-172716.7"/>
    <n v="0"/>
    <n v="0"/>
    <n v="0"/>
    <n v="0"/>
    <n v="0"/>
    <n v="0"/>
    <n v="0"/>
    <n v="0"/>
    <n v="0"/>
    <n v="0"/>
    <n v="0"/>
    <n v="0"/>
    <n v="0"/>
    <n v="0"/>
    <n v="0"/>
    <n v="0"/>
    <n v="0"/>
    <n v="0"/>
    <n v="0"/>
    <n v="0"/>
    <n v="0"/>
    <n v="0"/>
    <n v="0"/>
    <n v="0"/>
    <n v="0"/>
    <n v="0"/>
  </r>
  <r>
    <m/>
    <s v="069"/>
    <n v="2011"/>
    <n v="2013"/>
    <m/>
    <n v="8107"/>
    <n v="0"/>
    <s v="Procurement and modernization of air traffic control (ATC) facilities and equipment"/>
    <n v="2"/>
    <n v="220"/>
    <s v="D"/>
    <n v="-65451.98"/>
    <n v="-46359.99"/>
    <n v="0"/>
    <n v="0"/>
    <n v="-65451.98"/>
    <n v="-46359.99"/>
    <n v="-1620.51"/>
    <n v="-1620.51"/>
    <n v="0"/>
    <n v="0"/>
    <n v="-1620.51"/>
    <n v="-1620.51"/>
    <n v="-3991.92"/>
    <n v="-3991.92"/>
    <n v="0"/>
    <n v="0"/>
    <n v="-3991.92"/>
    <n v="-3991.92"/>
    <n v="-19091.990000000002"/>
    <n v="0"/>
    <n v="0"/>
    <n v="0"/>
    <n v="0"/>
    <n v="-19091.990000000002"/>
    <n v="-3991.92"/>
    <n v="-19091.990000000002"/>
    <n v="0"/>
    <n v="11731.01"/>
    <n v="0"/>
    <n v="0"/>
    <n v="0"/>
    <n v="11731.01"/>
  </r>
  <r>
    <m/>
    <s v="069"/>
    <n v="2011"/>
    <n v="2013"/>
    <m/>
    <n v="8107"/>
    <n v="0"/>
    <s v="Procurement and modernization of air traffic control (ATC) facilities and equipment"/>
    <n v="2"/>
    <n v="233"/>
    <s v="D"/>
    <n v="-204785.02"/>
    <n v="-207372.21"/>
    <n v="0"/>
    <n v="0"/>
    <n v="-204785.02"/>
    <n v="-207372.21"/>
    <n v="0"/>
    <n v="0.11"/>
    <n v="0"/>
    <n v="-0.11"/>
    <n v="0"/>
    <n v="0"/>
    <n v="0"/>
    <n v="0"/>
    <n v="0"/>
    <n v="0"/>
    <n v="0"/>
    <n v="0"/>
    <n v="2587.08"/>
    <n v="0"/>
    <n v="0"/>
    <n v="0"/>
    <n v="0"/>
    <n v="2587.08"/>
    <n v="0"/>
    <n v="2587.08"/>
    <n v="-0.11"/>
    <n v="0"/>
    <n v="0"/>
    <n v="0"/>
    <n v="0"/>
    <n v="0"/>
  </r>
  <r>
    <m/>
    <s v="069"/>
    <n v="2011"/>
    <n v="2013"/>
    <m/>
    <n v="8107"/>
    <n v="0"/>
    <s v="Procurement and modernization of air traffic control (ATC) facilities and equipment"/>
    <n v="2"/>
    <n v="251"/>
    <s v="D"/>
    <n v="-9249144.8300000001"/>
    <n v="-6004525.4199999999"/>
    <n v="0"/>
    <n v="0"/>
    <n v="-9249144.8300000001"/>
    <n v="-6004525.4199999999"/>
    <n v="207075.82"/>
    <n v="290753.71999999997"/>
    <n v="0"/>
    <n v="-137.66"/>
    <n v="207075.82"/>
    <n v="290616.06"/>
    <n v="-2565419.63"/>
    <n v="-1495165.64"/>
    <n v="0"/>
    <n v="0"/>
    <n v="-2565419.63"/>
    <n v="-1495165.64"/>
    <n v="-4399128.7699999996"/>
    <n v="0"/>
    <n v="0"/>
    <n v="0"/>
    <n v="0"/>
    <n v="-4399128.7699999996"/>
    <n v="-2565419.63"/>
    <n v="-3328874.78"/>
    <n v="-715.13"/>
    <n v="120116.45"/>
    <n v="0"/>
    <n v="0"/>
    <n v="0"/>
    <n v="120116.45"/>
  </r>
  <r>
    <m/>
    <s v="069"/>
    <n v="2011"/>
    <n v="2013"/>
    <m/>
    <n v="8107"/>
    <n v="0"/>
    <s v="Procurement and modernization of air traffic control (ATC) facilities and equipment"/>
    <n v="2"/>
    <n v="252"/>
    <s v="D"/>
    <n v="-160189.57999999999"/>
    <n v="-138479.78"/>
    <n v="0"/>
    <n v="0"/>
    <n v="-160189.57999999999"/>
    <n v="-138479.78"/>
    <n v="-37640.53"/>
    <n v="34488.089999999997"/>
    <n v="0"/>
    <n v="-0.11"/>
    <n v="-37640.53"/>
    <n v="34487.980000000003"/>
    <n v="-62373.2"/>
    <n v="-21918.240000000002"/>
    <n v="0"/>
    <n v="0"/>
    <n v="-62373.2"/>
    <n v="-21918.240000000002"/>
    <n v="-134293.38"/>
    <n v="0"/>
    <n v="0"/>
    <n v="0"/>
    <n v="0"/>
    <n v="-134293.38"/>
    <n v="-62373.2"/>
    <n v="-93838.42"/>
    <n v="-0.11"/>
    <n v="82.59"/>
    <n v="0"/>
    <n v="0"/>
    <n v="0"/>
    <n v="82.59"/>
  </r>
  <r>
    <m/>
    <s v="069"/>
    <n v="2011"/>
    <n v="2013"/>
    <m/>
    <n v="8107"/>
    <n v="0"/>
    <s v="Procurement and modernization of air traffic control (ATC) facilities and equipment"/>
    <n v="2"/>
    <n v="253"/>
    <s v="D"/>
    <n v="-63418.19"/>
    <n v="-63418.19"/>
    <n v="0"/>
    <n v="0"/>
    <n v="-63418.19"/>
    <n v="-63418.19"/>
    <n v="0"/>
    <n v="0"/>
    <n v="0"/>
    <n v="0"/>
    <n v="0"/>
    <n v="0"/>
    <n v="50705.24"/>
    <n v="144701.57999999999"/>
    <n v="0"/>
    <n v="0"/>
    <n v="50705.24"/>
    <n v="144701.57999999999"/>
    <n v="-93996.34"/>
    <n v="0"/>
    <n v="0"/>
    <n v="0"/>
    <n v="0"/>
    <n v="-93996.34"/>
    <n v="50705.24"/>
    <n v="0"/>
    <n v="0"/>
    <n v="0"/>
    <n v="0"/>
    <n v="0"/>
    <n v="0"/>
    <n v="0"/>
  </r>
  <r>
    <m/>
    <s v="069"/>
    <n v="2011"/>
    <n v="2013"/>
    <m/>
    <n v="8107"/>
    <n v="0"/>
    <s v="Procurement and modernization of air traffic control (ATC) facilities and equipment"/>
    <n v="2"/>
    <n v="254"/>
    <s v="D"/>
    <n v="-112870.3"/>
    <n v="-51735.76"/>
    <n v="0"/>
    <n v="0"/>
    <n v="-112870.3"/>
    <n v="-51735.76"/>
    <n v="-8512.9500000000007"/>
    <n v="-245.11"/>
    <n v="0"/>
    <n v="-24.89"/>
    <n v="-8512.9500000000007"/>
    <n v="-270"/>
    <n v="0"/>
    <n v="0"/>
    <n v="0"/>
    <n v="0"/>
    <n v="0"/>
    <n v="0"/>
    <n v="-69402.38"/>
    <n v="0"/>
    <n v="0"/>
    <n v="0"/>
    <n v="0"/>
    <n v="-69402.38"/>
    <n v="0"/>
    <n v="-69402.38"/>
    <n v="-24.89"/>
    <n v="0"/>
    <n v="0"/>
    <n v="0"/>
    <n v="0"/>
    <n v="0"/>
  </r>
  <r>
    <m/>
    <s v="069"/>
    <n v="2011"/>
    <n v="2013"/>
    <m/>
    <n v="8107"/>
    <n v="0"/>
    <s v="Procurement and modernization of air traffic control (ATC) facilities and equipment"/>
    <n v="2"/>
    <n v="257"/>
    <s v="D"/>
    <n v="0"/>
    <n v="0"/>
    <n v="0"/>
    <n v="0"/>
    <n v="0"/>
    <n v="0"/>
    <n v="0"/>
    <n v="0"/>
    <n v="0"/>
    <n v="0"/>
    <n v="0"/>
    <n v="0"/>
    <n v="-119"/>
    <n v="-119"/>
    <n v="0"/>
    <n v="0"/>
    <n v="-119"/>
    <n v="-119"/>
    <n v="0"/>
    <n v="0"/>
    <n v="0"/>
    <n v="0"/>
    <n v="0"/>
    <n v="0"/>
    <n v="-119"/>
    <n v="0"/>
    <n v="0"/>
    <n v="0"/>
    <n v="0"/>
    <n v="0"/>
    <n v="0"/>
    <n v="0"/>
  </r>
  <r>
    <m/>
    <s v="069"/>
    <n v="2011"/>
    <n v="2013"/>
    <m/>
    <n v="8107"/>
    <n v="0"/>
    <s v="Procurement and modernization of air traffic control (ATC) facilities and equipment"/>
    <n v="2"/>
    <n v="258"/>
    <s v="D"/>
    <n v="0"/>
    <n v="0"/>
    <n v="0"/>
    <n v="0"/>
    <n v="0"/>
    <n v="0"/>
    <n v="0"/>
    <n v="0"/>
    <n v="0"/>
    <n v="0"/>
    <n v="0"/>
    <n v="0"/>
    <n v="-134.74"/>
    <n v="-134.74"/>
    <n v="0"/>
    <n v="0"/>
    <n v="-134.74"/>
    <n v="-134.74"/>
    <n v="0"/>
    <n v="0"/>
    <n v="0"/>
    <n v="0"/>
    <n v="0"/>
    <n v="0"/>
    <n v="-134.74"/>
    <n v="0"/>
    <n v="0"/>
    <n v="0"/>
    <n v="0"/>
    <n v="0"/>
    <n v="0"/>
    <n v="0"/>
  </r>
  <r>
    <m/>
    <s v="069"/>
    <n v="2011"/>
    <n v="2013"/>
    <m/>
    <n v="8107"/>
    <n v="0"/>
    <s v="Procurement and modernization of air traffic control (ATC) facilities and equipment"/>
    <n v="2"/>
    <n v="260"/>
    <s v="D"/>
    <n v="-447"/>
    <n v="-597"/>
    <n v="0"/>
    <n v="0"/>
    <n v="-447"/>
    <n v="-597"/>
    <n v="5617.26"/>
    <n v="5617.26"/>
    <n v="0"/>
    <n v="0"/>
    <n v="5617.26"/>
    <n v="5617.26"/>
    <n v="-150"/>
    <n v="0"/>
    <n v="0"/>
    <n v="0"/>
    <n v="-150"/>
    <n v="0"/>
    <n v="0"/>
    <n v="0"/>
    <n v="0"/>
    <n v="0"/>
    <n v="0"/>
    <n v="0"/>
    <n v="-150"/>
    <n v="150"/>
    <n v="0"/>
    <n v="150"/>
    <n v="0"/>
    <n v="0"/>
    <n v="0"/>
    <n v="150"/>
  </r>
  <r>
    <m/>
    <s v="069"/>
    <n v="2011"/>
    <n v="2013"/>
    <m/>
    <n v="8107"/>
    <n v="0"/>
    <s v="Procurement and modernization of air traffic control (ATC) facilities and equipment"/>
    <n v="2"/>
    <n v="310"/>
    <s v="D"/>
    <n v="-230822.69"/>
    <n v="-232284.23"/>
    <n v="0"/>
    <n v="0"/>
    <n v="-230822.69"/>
    <n v="-232284.23"/>
    <n v="-0.5"/>
    <n v="-0.5"/>
    <n v="0"/>
    <n v="0"/>
    <n v="-0.5"/>
    <n v="-0.5"/>
    <n v="0"/>
    <n v="0"/>
    <n v="0"/>
    <n v="0"/>
    <n v="0"/>
    <n v="0"/>
    <n v="1461.54"/>
    <n v="0"/>
    <n v="0"/>
    <n v="0"/>
    <n v="0"/>
    <n v="1461.54"/>
    <n v="0"/>
    <n v="1461.54"/>
    <n v="0"/>
    <n v="14055"/>
    <n v="0"/>
    <n v="0"/>
    <n v="0"/>
    <n v="14055"/>
  </r>
  <r>
    <m/>
    <s v="069"/>
    <n v="2011"/>
    <n v="2013"/>
    <m/>
    <n v="8107"/>
    <n v="0"/>
    <s v="Procurement and modernization of air traffic control (ATC) facilities and equipment"/>
    <n v="2"/>
    <n v="320"/>
    <s v="D"/>
    <n v="-1509258.16"/>
    <n v="-1460249.02"/>
    <n v="0"/>
    <n v="0"/>
    <n v="-1509258.16"/>
    <n v="-1460249.02"/>
    <n v="-38106.639999999999"/>
    <n v="-7422.78"/>
    <n v="0"/>
    <n v="-214.16"/>
    <n v="-38106.639999999999"/>
    <n v="-7636.94"/>
    <n v="-63118.68"/>
    <n v="-2.8"/>
    <n v="0"/>
    <n v="0"/>
    <n v="-63118.68"/>
    <n v="-2.8"/>
    <n v="-139732.88"/>
    <n v="0"/>
    <n v="0"/>
    <n v="0"/>
    <n v="0"/>
    <n v="-139732.88"/>
    <n v="-63118.68"/>
    <n v="-76617"/>
    <n v="2861.84"/>
    <n v="572930.11"/>
    <n v="0"/>
    <n v="0"/>
    <n v="0"/>
    <n v="572930.11"/>
  </r>
  <r>
    <m/>
    <s v="069"/>
    <n v="2011"/>
    <n v="2013"/>
    <m/>
    <n v="8107"/>
    <n v="0"/>
    <s v="Procurement and modernization of air traffic control (ATC) facilities and equipment"/>
    <n v="2"/>
    <n v="410"/>
    <s v="D"/>
    <n v="-457.39"/>
    <n v="-457.39"/>
    <n v="0"/>
    <n v="0"/>
    <n v="-457.39"/>
    <n v="-457.39"/>
    <n v="0"/>
    <n v="0"/>
    <n v="0"/>
    <n v="0"/>
    <n v="0"/>
    <n v="0"/>
    <n v="0"/>
    <n v="0"/>
    <n v="0"/>
    <n v="0"/>
    <n v="0"/>
    <n v="0"/>
    <n v="0"/>
    <n v="0"/>
    <n v="0"/>
    <n v="0"/>
    <n v="0"/>
    <n v="0"/>
    <n v="0"/>
    <n v="0"/>
    <n v="0"/>
    <n v="457.39"/>
    <n v="0"/>
    <n v="0"/>
    <n v="0"/>
    <n v="457.39"/>
  </r>
  <r>
    <m/>
    <s v="069"/>
    <n v="2011"/>
    <n v="2013"/>
    <m/>
    <n v="8107"/>
    <n v="0"/>
    <s v="Procurement and modernization of non-ATC facilities and equipment"/>
    <n v="3"/>
    <n v="251"/>
    <s v="D"/>
    <n v="-118821.43"/>
    <n v="-81330.679999999993"/>
    <n v="0"/>
    <n v="0"/>
    <n v="-118821.43"/>
    <n v="-81330.679999999993"/>
    <n v="-15586.02"/>
    <n v="0"/>
    <n v="0"/>
    <n v="0"/>
    <n v="-15586.02"/>
    <n v="0"/>
    <n v="-32006.69"/>
    <n v="-32962.94"/>
    <n v="0"/>
    <n v="0"/>
    <n v="-32006.69"/>
    <n v="-32962.94"/>
    <n v="-52120.52"/>
    <n v="0"/>
    <n v="0"/>
    <n v="0"/>
    <n v="0"/>
    <n v="-52120.52"/>
    <n v="-32006.69"/>
    <n v="-53076.77"/>
    <n v="0"/>
    <n v="0"/>
    <n v="0"/>
    <n v="0"/>
    <n v="0"/>
    <n v="0"/>
  </r>
  <r>
    <m/>
    <s v="069"/>
    <n v="2011"/>
    <n v="2013"/>
    <m/>
    <n v="8107"/>
    <n v="0"/>
    <s v="Procurement and modernization of non-ATC facilities and equipment"/>
    <n v="3"/>
    <n v="252"/>
    <s v="D"/>
    <n v="-735.29"/>
    <n v="-735.29"/>
    <n v="0"/>
    <n v="0"/>
    <n v="-735.29"/>
    <n v="-735.29"/>
    <n v="0"/>
    <n v="0"/>
    <n v="0"/>
    <n v="0"/>
    <n v="0"/>
    <n v="0"/>
    <n v="0"/>
    <n v="0"/>
    <n v="0"/>
    <n v="0"/>
    <n v="0"/>
    <n v="0"/>
    <n v="0"/>
    <n v="0"/>
    <n v="0"/>
    <n v="0"/>
    <n v="0"/>
    <n v="0"/>
    <n v="0"/>
    <n v="0"/>
    <n v="0"/>
    <n v="0"/>
    <n v="0"/>
    <n v="0"/>
    <n v="0"/>
    <n v="0"/>
  </r>
  <r>
    <m/>
    <s v="069"/>
    <n v="2011"/>
    <n v="2013"/>
    <m/>
    <n v="8107"/>
    <n v="0"/>
    <s v="Procurement and modernization of non-ATC facilities and equipment"/>
    <n v="3"/>
    <n v="254"/>
    <s v="D"/>
    <n v="-123409.84"/>
    <n v="-21296.62"/>
    <n v="0"/>
    <n v="0"/>
    <n v="-123409.84"/>
    <n v="-21296.62"/>
    <n v="0"/>
    <n v="0"/>
    <n v="0"/>
    <n v="0"/>
    <n v="0"/>
    <n v="0"/>
    <n v="0"/>
    <n v="0"/>
    <n v="0"/>
    <n v="0"/>
    <n v="0"/>
    <n v="0"/>
    <n v="-102113.22"/>
    <n v="0"/>
    <n v="0"/>
    <n v="0"/>
    <n v="0"/>
    <n v="-102113.22"/>
    <n v="0"/>
    <n v="-102113.22"/>
    <n v="0"/>
    <n v="11674.54"/>
    <n v="0"/>
    <n v="0"/>
    <n v="0"/>
    <n v="11674.54"/>
  </r>
  <r>
    <m/>
    <s v="069"/>
    <n v="2011"/>
    <n v="2013"/>
    <m/>
    <n v="8107"/>
    <n v="0"/>
    <s v="Procurement and modernization of non-ATC facilities and equipment"/>
    <n v="3"/>
    <n v="320"/>
    <s v="D"/>
    <n v="-1477879.77"/>
    <n v="0"/>
    <n v="0"/>
    <n v="0"/>
    <n v="-1477879.77"/>
    <n v="0"/>
    <n v="0"/>
    <n v="0"/>
    <n v="0"/>
    <n v="0"/>
    <n v="0"/>
    <n v="0"/>
    <n v="0"/>
    <n v="0"/>
    <n v="0"/>
    <n v="0"/>
    <n v="0"/>
    <n v="0"/>
    <n v="-1477879.77"/>
    <n v="0"/>
    <n v="0"/>
    <n v="0"/>
    <n v="0"/>
    <n v="-1477879.77"/>
    <n v="0"/>
    <n v="-1477879.77"/>
    <n v="0"/>
    <n v="0"/>
    <n v="0"/>
    <n v="0"/>
    <n v="0"/>
    <n v="0"/>
  </r>
  <r>
    <m/>
    <s v="069"/>
    <n v="2011"/>
    <n v="2013"/>
    <m/>
    <n v="8107"/>
    <n v="0"/>
    <s v="Mission support"/>
    <n v="4"/>
    <n v="220"/>
    <s v="D"/>
    <n v="0"/>
    <n v="0"/>
    <n v="0"/>
    <n v="0"/>
    <n v="0"/>
    <n v="0"/>
    <n v="23.28"/>
    <n v="23.28"/>
    <n v="0"/>
    <n v="0"/>
    <n v="23.28"/>
    <n v="23.28"/>
    <n v="0"/>
    <n v="0"/>
    <n v="0"/>
    <n v="0"/>
    <n v="0"/>
    <n v="0"/>
    <n v="0"/>
    <n v="0"/>
    <n v="0"/>
    <n v="0"/>
    <n v="0"/>
    <n v="0"/>
    <n v="0"/>
    <n v="0"/>
    <n v="0"/>
    <n v="0"/>
    <n v="0"/>
    <n v="0"/>
    <n v="0"/>
    <n v="0"/>
  </r>
  <r>
    <m/>
    <s v="069"/>
    <n v="2011"/>
    <n v="2013"/>
    <m/>
    <n v="8107"/>
    <n v="0"/>
    <s v="Mission support"/>
    <n v="4"/>
    <n v="232"/>
    <s v="D"/>
    <n v="-9931.01"/>
    <n v="-9931.01"/>
    <n v="0"/>
    <n v="0"/>
    <n v="-9931.01"/>
    <n v="-9931.01"/>
    <n v="0"/>
    <n v="0"/>
    <n v="0"/>
    <n v="0"/>
    <n v="0"/>
    <n v="0"/>
    <n v="0"/>
    <n v="0"/>
    <n v="0"/>
    <n v="0"/>
    <n v="0"/>
    <n v="0"/>
    <n v="0"/>
    <n v="0"/>
    <n v="0"/>
    <n v="0"/>
    <n v="0"/>
    <n v="0"/>
    <n v="0"/>
    <n v="0"/>
    <n v="0"/>
    <n v="43.34"/>
    <n v="0"/>
    <n v="0"/>
    <n v="0"/>
    <n v="43.34"/>
  </r>
  <r>
    <m/>
    <s v="069"/>
    <n v="2011"/>
    <n v="2013"/>
    <m/>
    <n v="8107"/>
    <n v="0"/>
    <s v="Mission support"/>
    <n v="4"/>
    <n v="233"/>
    <s v="D"/>
    <n v="-2094.84"/>
    <n v="-2094.84"/>
    <n v="0"/>
    <n v="0"/>
    <n v="-2094.84"/>
    <n v="-2094.84"/>
    <n v="0"/>
    <n v="0"/>
    <n v="0"/>
    <n v="0"/>
    <n v="0"/>
    <n v="0"/>
    <n v="0"/>
    <n v="0"/>
    <n v="0"/>
    <n v="0"/>
    <n v="0"/>
    <n v="0"/>
    <n v="0"/>
    <n v="0"/>
    <n v="0"/>
    <n v="0"/>
    <n v="0"/>
    <n v="0"/>
    <n v="0"/>
    <n v="0"/>
    <n v="0"/>
    <n v="157.84"/>
    <n v="0"/>
    <n v="0"/>
    <n v="0"/>
    <n v="157.84"/>
  </r>
  <r>
    <m/>
    <s v="069"/>
    <n v="2011"/>
    <n v="2013"/>
    <m/>
    <n v="8107"/>
    <n v="0"/>
    <s v="Mission support"/>
    <n v="4"/>
    <n v="251"/>
    <s v="D"/>
    <n v="-447663.99"/>
    <n v="-447663.99"/>
    <n v="0"/>
    <n v="0"/>
    <n v="-447663.99"/>
    <n v="-447663.99"/>
    <n v="-0.5"/>
    <n v="-2952.5"/>
    <n v="0"/>
    <n v="0"/>
    <n v="-0.5"/>
    <n v="-2952.5"/>
    <n v="-142434"/>
    <n v="-142658.35999999999"/>
    <n v="0"/>
    <n v="0"/>
    <n v="-142434"/>
    <n v="-142658.35999999999"/>
    <n v="224.36"/>
    <n v="0"/>
    <n v="0"/>
    <n v="0"/>
    <n v="0"/>
    <n v="224.36"/>
    <n v="-142434"/>
    <n v="0"/>
    <n v="-2952"/>
    <n v="585.58000000000004"/>
    <n v="0"/>
    <n v="0"/>
    <n v="2952"/>
    <n v="3537.58"/>
  </r>
  <r>
    <m/>
    <s v="069"/>
    <n v="2011"/>
    <n v="2013"/>
    <m/>
    <n v="8107"/>
    <n v="0"/>
    <s v="Facilities and Equipment (Airport and Airway Trust Fund) (Reimbursable)"/>
    <n v="801"/>
    <n v="251"/>
    <s v="R"/>
    <n v="-238.39"/>
    <n v="-238.39"/>
    <n v="0"/>
    <n v="0"/>
    <n v="-238.39"/>
    <n v="-238.39"/>
    <n v="0"/>
    <n v="0"/>
    <n v="0"/>
    <n v="0"/>
    <n v="0"/>
    <n v="0"/>
    <n v="0"/>
    <n v="0"/>
    <n v="0"/>
    <n v="0"/>
    <n v="0"/>
    <n v="0"/>
    <n v="0"/>
    <n v="0"/>
    <n v="0"/>
    <n v="0"/>
    <n v="0"/>
    <n v="0"/>
    <n v="0"/>
    <n v="0"/>
    <n v="0"/>
    <n v="0"/>
    <n v="0"/>
    <n v="0"/>
    <n v="0"/>
    <n v="0"/>
  </r>
  <r>
    <m/>
    <s v="069"/>
    <n v="2011"/>
    <n v="2013"/>
    <m/>
    <n v="8108"/>
    <n v="0"/>
    <s v="Improve aviation safety"/>
    <n v="11"/>
    <n v="251"/>
    <s v="D"/>
    <n v="-455204.77"/>
    <n v="-191663.84"/>
    <n v="0"/>
    <n v="0"/>
    <n v="-455204.77"/>
    <n v="-191663.84"/>
    <n v="-11466.72"/>
    <n v="-251044.83"/>
    <n v="0"/>
    <n v="0"/>
    <n v="-11466.72"/>
    <n v="-251044.83"/>
    <n v="-12205.81"/>
    <n v="-12723.62"/>
    <n v="0"/>
    <n v="0"/>
    <n v="-12205.81"/>
    <n v="-12723.62"/>
    <n v="-23445.01"/>
    <n v="0"/>
    <n v="0"/>
    <n v="0"/>
    <n v="0"/>
    <n v="-23445.01"/>
    <n v="-12205.81"/>
    <n v="-23962.82"/>
    <n v="0"/>
    <n v="51991.99"/>
    <n v="0"/>
    <n v="0"/>
    <n v="0"/>
    <n v="51991.99"/>
  </r>
  <r>
    <m/>
    <s v="069"/>
    <n v="2011"/>
    <n v="2013"/>
    <m/>
    <n v="8108"/>
    <n v="0"/>
    <s v="Improve aviation safety"/>
    <n v="11"/>
    <n v="252"/>
    <s v="D"/>
    <n v="-101136.06"/>
    <n v="-101136.06"/>
    <n v="0"/>
    <n v="0"/>
    <n v="-101136.06"/>
    <n v="-101136.06"/>
    <n v="-6838.99"/>
    <n v="-6838.99"/>
    <n v="0"/>
    <n v="0"/>
    <n v="-6838.99"/>
    <n v="-6838.99"/>
    <n v="-5891.6"/>
    <n v="-6140.28"/>
    <n v="0"/>
    <n v="0"/>
    <n v="-5891.6"/>
    <n v="-6140.28"/>
    <n v="248.68"/>
    <n v="0"/>
    <n v="0"/>
    <n v="0"/>
    <n v="0"/>
    <n v="248.68"/>
    <n v="-5891.6"/>
    <n v="0"/>
    <n v="0"/>
    <n v="0"/>
    <n v="0"/>
    <n v="0"/>
    <n v="0"/>
    <n v="0"/>
  </r>
  <r>
    <m/>
    <s v="069"/>
    <n v="2011"/>
    <n v="2013"/>
    <m/>
    <n v="8108"/>
    <n v="0"/>
    <s v="Improve aviation safety"/>
    <n v="11"/>
    <n v="253"/>
    <s v="D"/>
    <n v="-1886.73"/>
    <n v="-1886.73"/>
    <n v="0"/>
    <n v="0"/>
    <n v="-1886.73"/>
    <n v="-1886.73"/>
    <n v="-10"/>
    <n v="-10"/>
    <n v="0"/>
    <n v="0"/>
    <n v="-10"/>
    <n v="-10"/>
    <n v="0"/>
    <n v="0"/>
    <n v="0"/>
    <n v="0"/>
    <n v="0"/>
    <n v="0"/>
    <n v="0"/>
    <n v="0"/>
    <n v="0"/>
    <n v="0"/>
    <n v="0"/>
    <n v="0"/>
    <n v="0"/>
    <n v="0"/>
    <n v="0"/>
    <n v="1886.72"/>
    <n v="0"/>
    <n v="0"/>
    <n v="0"/>
    <n v="1886.72"/>
  </r>
  <r>
    <m/>
    <s v="069"/>
    <n v="2011"/>
    <n v="2013"/>
    <m/>
    <n v="8108"/>
    <n v="0"/>
    <s v="Improve aviation safety"/>
    <n v="11"/>
    <n v="255"/>
    <s v="D"/>
    <n v="-12229.82"/>
    <n v="-12229.82"/>
    <n v="0"/>
    <n v="0"/>
    <n v="-12229.82"/>
    <n v="-12229.82"/>
    <n v="0"/>
    <n v="0"/>
    <n v="0"/>
    <n v="0"/>
    <n v="0"/>
    <n v="0"/>
    <n v="0"/>
    <n v="0"/>
    <n v="0"/>
    <n v="0"/>
    <n v="0"/>
    <n v="0"/>
    <n v="0"/>
    <n v="0"/>
    <n v="0"/>
    <n v="0"/>
    <n v="0"/>
    <n v="0"/>
    <n v="0"/>
    <n v="0"/>
    <n v="0"/>
    <n v="0"/>
    <n v="0"/>
    <n v="0"/>
    <n v="0"/>
    <n v="0"/>
  </r>
  <r>
    <m/>
    <s v="069"/>
    <n v="2011"/>
    <n v="2013"/>
    <m/>
    <n v="8108"/>
    <n v="0"/>
    <s v="Improve aviation safety"/>
    <n v="11"/>
    <n v="410"/>
    <s v="D"/>
    <n v="-50263.57"/>
    <n v="-50263.57"/>
    <n v="0"/>
    <n v="0"/>
    <n v="-50263.57"/>
    <n v="-50263.57"/>
    <n v="0"/>
    <n v="0"/>
    <n v="0"/>
    <n v="0"/>
    <n v="0"/>
    <n v="0"/>
    <n v="0"/>
    <n v="0"/>
    <n v="0"/>
    <n v="0"/>
    <n v="0"/>
    <n v="0"/>
    <n v="0"/>
    <n v="0"/>
    <n v="0"/>
    <n v="0"/>
    <n v="0"/>
    <n v="0"/>
    <n v="0"/>
    <n v="0"/>
    <n v="0"/>
    <n v="922.84"/>
    <n v="0"/>
    <n v="0"/>
    <n v="0"/>
    <n v="922.84"/>
  </r>
  <r>
    <m/>
    <s v="069"/>
    <n v="2011"/>
    <n v="2013"/>
    <m/>
    <n v="8108"/>
    <n v="0"/>
    <s v="Economic Competitiveness"/>
    <n v="12"/>
    <n v="251"/>
    <s v="D"/>
    <n v="-3048.52"/>
    <n v="-3048.52"/>
    <n v="0"/>
    <n v="0"/>
    <n v="-3048.52"/>
    <n v="-3048.52"/>
    <n v="0"/>
    <n v="0"/>
    <n v="0"/>
    <n v="0"/>
    <n v="0"/>
    <n v="0"/>
    <n v="-27718.25"/>
    <n v="-28896.27"/>
    <n v="0"/>
    <n v="0"/>
    <n v="-27718.25"/>
    <n v="-28896.27"/>
    <n v="1178.02"/>
    <n v="0"/>
    <n v="0"/>
    <n v="0"/>
    <n v="0"/>
    <n v="1178.02"/>
    <n v="-27718.25"/>
    <n v="0"/>
    <n v="0"/>
    <n v="0"/>
    <n v="0"/>
    <n v="0"/>
    <n v="0"/>
    <n v="0"/>
  </r>
  <r>
    <m/>
    <s v="069"/>
    <n v="2011"/>
    <n v="2013"/>
    <m/>
    <n v="8108"/>
    <n v="0"/>
    <s v="Economic Competitiveness"/>
    <n v="12"/>
    <n v="255"/>
    <s v="D"/>
    <n v="-37630.03"/>
    <n v="-37630.03"/>
    <n v="0"/>
    <n v="0"/>
    <n v="-37630.03"/>
    <n v="-37630.03"/>
    <n v="0"/>
    <n v="0"/>
    <n v="0"/>
    <n v="0"/>
    <n v="0"/>
    <n v="0"/>
    <n v="0"/>
    <n v="0"/>
    <n v="0"/>
    <n v="0"/>
    <n v="0"/>
    <n v="0"/>
    <n v="0"/>
    <n v="0"/>
    <n v="0"/>
    <n v="0"/>
    <n v="0"/>
    <n v="0"/>
    <n v="0"/>
    <n v="0"/>
    <n v="0"/>
    <n v="0"/>
    <n v="0"/>
    <n v="0"/>
    <n v="0"/>
    <n v="0"/>
  </r>
  <r>
    <m/>
    <s v="069"/>
    <n v="2011"/>
    <n v="2013"/>
    <m/>
    <n v="8108"/>
    <n v="0"/>
    <s v="Reduce environmental impact of aviation"/>
    <n v="13"/>
    <n v="252"/>
    <s v="D"/>
    <n v="-22728.18"/>
    <n v="-23074.12"/>
    <n v="0"/>
    <n v="0"/>
    <n v="-22728.18"/>
    <n v="-23074.12"/>
    <n v="-0.03"/>
    <n v="0"/>
    <n v="0"/>
    <n v="0"/>
    <n v="-0.03"/>
    <n v="0"/>
    <n v="-115249.87"/>
    <n v="-119765.39"/>
    <n v="0"/>
    <n v="0"/>
    <n v="-115249.87"/>
    <n v="-119765.39"/>
    <n v="4861.43"/>
    <n v="0"/>
    <n v="0"/>
    <n v="0"/>
    <n v="0"/>
    <n v="4861.43"/>
    <n v="-115249.87"/>
    <n v="345.91"/>
    <n v="0"/>
    <n v="1823.43"/>
    <n v="0"/>
    <n v="0"/>
    <n v="0"/>
    <n v="1823.43"/>
  </r>
  <r>
    <m/>
    <s v="069"/>
    <n v="2011"/>
    <n v="2013"/>
    <m/>
    <n v="8108"/>
    <n v="0"/>
    <s v="Improve the efficiency of mission support"/>
    <n v="14"/>
    <n v="252"/>
    <s v="D"/>
    <n v="-48682.26"/>
    <n v="-48682.26"/>
    <n v="0"/>
    <n v="0"/>
    <n v="-48682.26"/>
    <n v="-48682.26"/>
    <n v="-0.03"/>
    <n v="-0.03"/>
    <n v="0"/>
    <n v="0"/>
    <n v="-0.03"/>
    <n v="-0.03"/>
    <n v="0"/>
    <n v="0"/>
    <n v="0"/>
    <n v="0"/>
    <n v="0"/>
    <n v="0"/>
    <n v="0"/>
    <n v="0"/>
    <n v="0"/>
    <n v="0"/>
    <n v="0"/>
    <n v="0"/>
    <n v="0"/>
    <n v="0"/>
    <n v="0"/>
    <n v="0"/>
    <n v="0"/>
    <n v="0"/>
    <n v="0"/>
    <n v="0"/>
  </r>
  <r>
    <m/>
    <s v="069"/>
    <n v="2011"/>
    <n v="2013"/>
    <m/>
    <n v="8108"/>
    <n v="0"/>
    <s v="Research, Engineering and Development (Airport and Airway Trust (Reimbursable)"/>
    <n v="801"/>
    <n v="251"/>
    <s v="R"/>
    <n v="-745.92"/>
    <n v="-745.92"/>
    <n v="0"/>
    <n v="0"/>
    <n v="-745.92"/>
    <n v="-745.92"/>
    <n v="0"/>
    <n v="0"/>
    <n v="0"/>
    <n v="0"/>
    <n v="0"/>
    <n v="0"/>
    <n v="0"/>
    <n v="0"/>
    <n v="0"/>
    <n v="0"/>
    <n v="0"/>
    <n v="0"/>
    <n v="0"/>
    <n v="0"/>
    <n v="0"/>
    <n v="0"/>
    <n v="0"/>
    <n v="0"/>
    <n v="0"/>
    <n v="0"/>
    <n v="0"/>
    <n v="0"/>
    <n v="0"/>
    <n v="0"/>
    <n v="0"/>
    <n v="0"/>
  </r>
  <r>
    <m/>
    <s v="069"/>
    <n v="2012"/>
    <n v="2012"/>
    <m/>
    <n v="1301"/>
    <n v="0"/>
    <s v="Air Traffic Organization (ATO)"/>
    <n v="1"/>
    <n v="0"/>
    <s v="D"/>
    <n v="0"/>
    <n v="0"/>
    <n v="0"/>
    <n v="0"/>
    <n v="0"/>
    <n v="0"/>
    <n v="17071.37"/>
    <n v="2967"/>
    <n v="0"/>
    <n v="0"/>
    <n v="17071.37"/>
    <n v="2967"/>
    <n v="0"/>
    <n v="0"/>
    <n v="0"/>
    <n v="0"/>
    <n v="0"/>
    <n v="0"/>
    <n v="0"/>
    <n v="0"/>
    <n v="0"/>
    <n v="0"/>
    <n v="0"/>
    <n v="0"/>
    <n v="0"/>
    <n v="0"/>
    <n v="-14104.37"/>
    <n v="0"/>
    <n v="0"/>
    <n v="0"/>
    <n v="0"/>
    <n v="0"/>
  </r>
  <r>
    <m/>
    <s v="069"/>
    <n v="2012"/>
    <n v="2012"/>
    <m/>
    <n v="1301"/>
    <n v="0"/>
    <s v="Air Traffic Organization (ATO)"/>
    <n v="1"/>
    <n v="111"/>
    <s v="D"/>
    <n v="0"/>
    <n v="0"/>
    <n v="0"/>
    <n v="0"/>
    <n v="0"/>
    <n v="0"/>
    <n v="0"/>
    <n v="0"/>
    <n v="0"/>
    <n v="0"/>
    <n v="0"/>
    <n v="0"/>
    <n v="0"/>
    <n v="0"/>
    <n v="0"/>
    <n v="0"/>
    <n v="0"/>
    <n v="0"/>
    <n v="-18932.88"/>
    <n v="0"/>
    <n v="0"/>
    <n v="-17287.66"/>
    <n v="0"/>
    <n v="-36220.54"/>
    <n v="0"/>
    <n v="-36220.54"/>
    <n v="-36220.54"/>
    <n v="0"/>
    <n v="0"/>
    <n v="0"/>
    <n v="180962.35"/>
    <n v="180962.35"/>
  </r>
  <r>
    <m/>
    <s v="069"/>
    <n v="2012"/>
    <n v="2012"/>
    <m/>
    <n v="1301"/>
    <n v="0"/>
    <s v="Air Traffic Organization (ATO)"/>
    <n v="1"/>
    <n v="115"/>
    <s v="D"/>
    <n v="0"/>
    <n v="0"/>
    <n v="0"/>
    <n v="0"/>
    <n v="0"/>
    <n v="0"/>
    <n v="-1088011.28"/>
    <n v="-1088011.28"/>
    <n v="0"/>
    <n v="0"/>
    <n v="-1088011.28"/>
    <n v="-1088011.28"/>
    <n v="0"/>
    <n v="0"/>
    <n v="0"/>
    <n v="0"/>
    <n v="0"/>
    <n v="0"/>
    <n v="0"/>
    <n v="0"/>
    <n v="0"/>
    <n v="0"/>
    <n v="0"/>
    <n v="0"/>
    <n v="0"/>
    <n v="0"/>
    <n v="0"/>
    <n v="0"/>
    <n v="0"/>
    <n v="0"/>
    <n v="0"/>
    <n v="0"/>
  </r>
  <r>
    <m/>
    <s v="069"/>
    <n v="2012"/>
    <n v="2012"/>
    <m/>
    <n v="1301"/>
    <n v="0"/>
    <s v="Air Traffic Organization (ATO)"/>
    <n v="1"/>
    <n v="121"/>
    <s v="D"/>
    <n v="0"/>
    <n v="0"/>
    <n v="0"/>
    <n v="0"/>
    <n v="0"/>
    <n v="0"/>
    <n v="-20313.45"/>
    <n v="-20313.45"/>
    <n v="0"/>
    <n v="0"/>
    <n v="-20313.45"/>
    <n v="-20313.45"/>
    <n v="0"/>
    <n v="0"/>
    <n v="0"/>
    <n v="0"/>
    <n v="0"/>
    <n v="0"/>
    <n v="-45021.34"/>
    <n v="0"/>
    <n v="0"/>
    <n v="0"/>
    <n v="0"/>
    <n v="-45021.34"/>
    <n v="0"/>
    <n v="-45021.34"/>
    <n v="-45021.34"/>
    <n v="0"/>
    <n v="0"/>
    <n v="0"/>
    <n v="0"/>
    <n v="0"/>
  </r>
  <r>
    <m/>
    <s v="069"/>
    <n v="2012"/>
    <n v="2012"/>
    <m/>
    <n v="1301"/>
    <n v="0"/>
    <s v="Air Traffic Organization (ATO)"/>
    <n v="1"/>
    <n v="210"/>
    <s v="D"/>
    <n v="-383.01"/>
    <n v="-2819.75"/>
    <n v="0"/>
    <n v="-1761.2"/>
    <n v="-383.01"/>
    <n v="-4580.95"/>
    <n v="-584.6"/>
    <n v="-584.6"/>
    <n v="0"/>
    <n v="0"/>
    <n v="-584.6"/>
    <n v="-584.6"/>
    <n v="0"/>
    <n v="0"/>
    <n v="0"/>
    <n v="0"/>
    <n v="0"/>
    <n v="0"/>
    <n v="0"/>
    <n v="0"/>
    <n v="0"/>
    <n v="-3302.65"/>
    <n v="0"/>
    <n v="-3302.65"/>
    <n v="0"/>
    <n v="-3302.65"/>
    <n v="-7500.59"/>
    <n v="4483.8"/>
    <n v="0"/>
    <n v="0"/>
    <n v="5763.39"/>
    <n v="10247.19"/>
  </r>
  <r>
    <m/>
    <s v="069"/>
    <n v="2012"/>
    <n v="2012"/>
    <m/>
    <n v="1301"/>
    <n v="0"/>
    <s v="Air Traffic Organization (ATO)"/>
    <n v="1"/>
    <n v="220"/>
    <s v="D"/>
    <n v="-38.159999999999997"/>
    <n v="-38.159999999999997"/>
    <n v="0"/>
    <n v="0"/>
    <n v="-38.159999999999997"/>
    <n v="-38.159999999999997"/>
    <n v="92.48"/>
    <n v="92.48"/>
    <n v="0"/>
    <n v="0"/>
    <n v="92.48"/>
    <n v="92.48"/>
    <n v="0"/>
    <n v="0"/>
    <n v="0"/>
    <n v="0"/>
    <n v="0"/>
    <n v="0"/>
    <n v="0"/>
    <n v="0"/>
    <n v="0"/>
    <n v="0"/>
    <n v="0"/>
    <n v="0"/>
    <n v="0"/>
    <n v="0"/>
    <n v="0"/>
    <n v="0"/>
    <n v="0"/>
    <n v="0"/>
    <n v="0"/>
    <n v="0"/>
  </r>
  <r>
    <m/>
    <s v="069"/>
    <n v="2012"/>
    <n v="2012"/>
    <m/>
    <n v="1301"/>
    <n v="0"/>
    <s v="Air Traffic Organization (ATO)"/>
    <n v="1"/>
    <n v="231"/>
    <s v="D"/>
    <n v="0"/>
    <n v="0"/>
    <n v="0"/>
    <n v="0"/>
    <n v="0"/>
    <n v="0"/>
    <n v="-531"/>
    <n v="-531"/>
    <n v="0"/>
    <n v="0"/>
    <n v="-531"/>
    <n v="-531"/>
    <n v="0"/>
    <n v="0"/>
    <n v="0"/>
    <n v="0"/>
    <n v="0"/>
    <n v="0"/>
    <n v="0"/>
    <n v="0"/>
    <n v="0"/>
    <n v="0"/>
    <n v="0"/>
    <n v="0"/>
    <n v="0"/>
    <n v="0"/>
    <n v="0"/>
    <n v="0"/>
    <n v="0"/>
    <n v="0"/>
    <n v="0"/>
    <n v="0"/>
  </r>
  <r>
    <m/>
    <s v="069"/>
    <n v="2012"/>
    <n v="2012"/>
    <m/>
    <n v="1301"/>
    <n v="0"/>
    <s v="Air Traffic Organization (ATO)"/>
    <n v="1"/>
    <n v="233"/>
    <s v="D"/>
    <n v="-280957.14"/>
    <n v="-514256.62"/>
    <n v="0"/>
    <n v="0"/>
    <n v="-280957.14"/>
    <n v="-514256.62"/>
    <n v="-77.2"/>
    <n v="-77.2"/>
    <n v="0"/>
    <n v="0"/>
    <n v="-77.2"/>
    <n v="-77.2"/>
    <n v="-107573.65"/>
    <n v="0"/>
    <n v="0"/>
    <n v="0"/>
    <n v="-107573.65"/>
    <n v="0"/>
    <n v="-60676.19"/>
    <n v="0"/>
    <n v="0"/>
    <n v="-9572.4"/>
    <n v="0"/>
    <n v="-70248.59"/>
    <n v="-107573.65"/>
    <n v="37325.06"/>
    <n v="-195974.42"/>
    <n v="107574.65"/>
    <n v="0"/>
    <n v="0"/>
    <n v="195993.41"/>
    <n v="303568.06"/>
  </r>
  <r>
    <m/>
    <s v="069"/>
    <n v="2012"/>
    <n v="2012"/>
    <m/>
    <n v="1301"/>
    <n v="0"/>
    <s v="Air Traffic Organization (ATO)"/>
    <n v="1"/>
    <n v="240"/>
    <s v="D"/>
    <n v="0"/>
    <n v="-47192.13"/>
    <n v="0"/>
    <n v="0"/>
    <n v="0"/>
    <n v="-47192.13"/>
    <n v="-149000"/>
    <n v="-149000"/>
    <n v="0"/>
    <n v="0"/>
    <n v="-149000"/>
    <n v="-149000"/>
    <n v="-44735.06"/>
    <n v="0"/>
    <n v="0"/>
    <n v="0"/>
    <n v="-44735.06"/>
    <n v="0"/>
    <n v="2457.0700000000002"/>
    <n v="0"/>
    <n v="0"/>
    <n v="0"/>
    <n v="0"/>
    <n v="2457.0700000000002"/>
    <n v="-44735.06"/>
    <n v="47192.13"/>
    <n v="0"/>
    <n v="47192.13"/>
    <n v="0"/>
    <n v="0"/>
    <n v="0"/>
    <n v="47192.13"/>
  </r>
  <r>
    <m/>
    <s v="069"/>
    <n v="2012"/>
    <n v="2012"/>
    <m/>
    <n v="1301"/>
    <n v="0"/>
    <s v="Air Traffic Organization (ATO)"/>
    <n v="1"/>
    <n v="251"/>
    <s v="D"/>
    <n v="-367617.2"/>
    <n v="-1137641.55"/>
    <n v="0"/>
    <n v="0"/>
    <n v="-367617.2"/>
    <n v="-1137641.55"/>
    <n v="-11741.78"/>
    <n v="-11660.78"/>
    <n v="0"/>
    <n v="0"/>
    <n v="-11741.78"/>
    <n v="-11660.78"/>
    <n v="-868607.3"/>
    <n v="-121074.2"/>
    <n v="0"/>
    <n v="0"/>
    <n v="-868607.3"/>
    <n v="-121074.2"/>
    <n v="22410.25"/>
    <n v="0"/>
    <n v="0"/>
    <n v="0"/>
    <n v="0"/>
    <n v="22410.25"/>
    <n v="-868607.3"/>
    <n v="769943.35"/>
    <n v="0"/>
    <n v="746910.06"/>
    <n v="0"/>
    <n v="0"/>
    <n v="0"/>
    <n v="746910.06"/>
  </r>
  <r>
    <m/>
    <s v="069"/>
    <n v="2012"/>
    <n v="2012"/>
    <m/>
    <n v="1301"/>
    <n v="0"/>
    <s v="Air Traffic Organization (ATO)"/>
    <n v="1"/>
    <n v="252"/>
    <s v="D"/>
    <n v="-436385.17"/>
    <n v="-763080.34"/>
    <n v="0"/>
    <n v="0"/>
    <n v="-436385.17"/>
    <n v="-763080.34"/>
    <n v="1034888.34"/>
    <n v="1471668.59"/>
    <n v="0"/>
    <n v="0"/>
    <n v="1034888.34"/>
    <n v="1471668.59"/>
    <n v="-450376.26"/>
    <n v="-55596.1"/>
    <n v="0"/>
    <n v="0"/>
    <n v="-450376.26"/>
    <n v="-55596.1"/>
    <n v="-490760.87"/>
    <n v="0"/>
    <n v="0"/>
    <n v="0"/>
    <n v="0"/>
    <n v="-490760.87"/>
    <n v="-450376.26"/>
    <n v="-95980.71"/>
    <n v="14104.37"/>
    <n v="330815.56"/>
    <n v="0"/>
    <n v="0"/>
    <n v="293.24"/>
    <n v="331108.8"/>
  </r>
  <r>
    <m/>
    <s v="069"/>
    <n v="2012"/>
    <n v="2012"/>
    <m/>
    <n v="1301"/>
    <n v="0"/>
    <s v="Air Traffic Organization (ATO)"/>
    <n v="1"/>
    <n v="253"/>
    <s v="D"/>
    <n v="-1906.46"/>
    <n v="-1907.37"/>
    <n v="0"/>
    <n v="0"/>
    <n v="-1906.46"/>
    <n v="-1907.37"/>
    <n v="-0.02"/>
    <n v="-0.02"/>
    <n v="0"/>
    <n v="0"/>
    <n v="-0.02"/>
    <n v="-0.02"/>
    <n v="-341244.12"/>
    <n v="-346914.91"/>
    <n v="0"/>
    <n v="0"/>
    <n v="-341244.12"/>
    <n v="-346914.91"/>
    <n v="5671.7"/>
    <n v="0"/>
    <n v="0"/>
    <n v="0"/>
    <n v="0"/>
    <n v="5671.7"/>
    <n v="-341244.12"/>
    <n v="0.91"/>
    <n v="0"/>
    <n v="0.91"/>
    <n v="0"/>
    <n v="0"/>
    <n v="0"/>
    <n v="0.91"/>
  </r>
  <r>
    <m/>
    <s v="069"/>
    <n v="2012"/>
    <n v="2012"/>
    <m/>
    <n v="1301"/>
    <n v="0"/>
    <s v="Air Traffic Organization (ATO)"/>
    <n v="1"/>
    <n v="254"/>
    <s v="D"/>
    <n v="-45451.040000000001"/>
    <n v="-45451.040000000001"/>
    <n v="0"/>
    <n v="0"/>
    <n v="-45451.040000000001"/>
    <n v="-45451.040000000001"/>
    <n v="-2685.44"/>
    <n v="-2685.44"/>
    <n v="0"/>
    <n v="0"/>
    <n v="-2685.44"/>
    <n v="-2685.44"/>
    <n v="-100.4"/>
    <n v="-100.4"/>
    <n v="0"/>
    <n v="0"/>
    <n v="-100.4"/>
    <n v="-100.4"/>
    <n v="0"/>
    <n v="0"/>
    <n v="0"/>
    <n v="0"/>
    <n v="0"/>
    <n v="0"/>
    <n v="-100.4"/>
    <n v="0"/>
    <n v="0"/>
    <n v="240.07"/>
    <n v="0"/>
    <n v="0"/>
    <n v="50"/>
    <n v="290.07"/>
  </r>
  <r>
    <m/>
    <s v="069"/>
    <n v="2012"/>
    <n v="2012"/>
    <m/>
    <n v="1301"/>
    <n v="0"/>
    <s v="Air Traffic Organization (ATO)"/>
    <n v="1"/>
    <n v="256"/>
    <s v="D"/>
    <n v="0"/>
    <n v="0"/>
    <n v="0"/>
    <n v="0"/>
    <n v="0"/>
    <n v="0"/>
    <n v="0"/>
    <n v="0"/>
    <n v="0"/>
    <n v="0"/>
    <n v="0"/>
    <n v="0"/>
    <n v="0"/>
    <n v="0"/>
    <n v="0"/>
    <n v="0"/>
    <n v="0"/>
    <n v="0"/>
    <n v="0"/>
    <n v="0"/>
    <n v="0"/>
    <n v="-300"/>
    <n v="0"/>
    <n v="-300"/>
    <n v="0"/>
    <n v="-300"/>
    <n v="-300"/>
    <n v="0"/>
    <n v="0"/>
    <n v="0"/>
    <n v="1600"/>
    <n v="1600"/>
  </r>
  <r>
    <m/>
    <s v="069"/>
    <n v="2012"/>
    <n v="2012"/>
    <m/>
    <n v="1301"/>
    <n v="0"/>
    <s v="Air Traffic Organization (ATO)"/>
    <n v="1"/>
    <n v="257"/>
    <s v="D"/>
    <n v="-544977.96"/>
    <n v="-559594.38"/>
    <n v="0"/>
    <n v="0"/>
    <n v="-544977.96"/>
    <n v="-559594.38"/>
    <n v="-127.94"/>
    <n v="-436.84"/>
    <n v="0"/>
    <n v="-6.12"/>
    <n v="-127.94"/>
    <n v="-442.96"/>
    <n v="-151696.87"/>
    <n v="-124186.48"/>
    <n v="0"/>
    <n v="0"/>
    <n v="-151696.87"/>
    <n v="-124186.48"/>
    <n v="-12585.07"/>
    <n v="0"/>
    <n v="0"/>
    <n v="0"/>
    <n v="0"/>
    <n v="-12585.07"/>
    <n v="-151696.87"/>
    <n v="14925.32"/>
    <n v="-6.12"/>
    <n v="71914.95"/>
    <n v="0"/>
    <n v="0"/>
    <n v="0"/>
    <n v="71914.95"/>
  </r>
  <r>
    <m/>
    <s v="069"/>
    <n v="2012"/>
    <n v="2012"/>
    <m/>
    <n v="1301"/>
    <n v="0"/>
    <s v="Air Traffic Organization (ATO)"/>
    <n v="1"/>
    <n v="260"/>
    <s v="D"/>
    <n v="-1.01"/>
    <n v="-3093.09"/>
    <n v="0"/>
    <n v="-1005.04"/>
    <n v="-1.01"/>
    <n v="-4098.13"/>
    <n v="-446.35"/>
    <n v="-446.35"/>
    <n v="0"/>
    <n v="-114"/>
    <n v="-446.35"/>
    <n v="-560.35"/>
    <n v="-401947.91"/>
    <n v="-400573.76"/>
    <n v="0"/>
    <n v="0"/>
    <n v="-401947.91"/>
    <n v="-400573.76"/>
    <n v="1717.93"/>
    <n v="0"/>
    <n v="0"/>
    <n v="0"/>
    <n v="0"/>
    <n v="1717.93"/>
    <n v="-401947.91"/>
    <n v="3092.08"/>
    <n v="-1119.04"/>
    <n v="4097.12"/>
    <n v="114"/>
    <n v="0"/>
    <n v="25"/>
    <n v="4236.12"/>
  </r>
  <r>
    <m/>
    <s v="069"/>
    <n v="2012"/>
    <n v="2012"/>
    <m/>
    <n v="1301"/>
    <n v="0"/>
    <s v="Air Traffic Organization (ATO)"/>
    <n v="1"/>
    <n v="310"/>
    <s v="D"/>
    <n v="-363203.2"/>
    <n v="-369079.88"/>
    <n v="0"/>
    <n v="0"/>
    <n v="-363203.2"/>
    <n v="-369079.88"/>
    <n v="-14487.06"/>
    <n v="-14487.06"/>
    <n v="0"/>
    <n v="0"/>
    <n v="-14487.06"/>
    <n v="-14487.06"/>
    <n v="0"/>
    <n v="0"/>
    <n v="0"/>
    <n v="0"/>
    <n v="0"/>
    <n v="0"/>
    <n v="5876.68"/>
    <n v="0"/>
    <n v="0"/>
    <n v="0"/>
    <n v="0"/>
    <n v="5876.68"/>
    <n v="0"/>
    <n v="5876.68"/>
    <n v="0"/>
    <n v="731.68"/>
    <n v="0"/>
    <n v="0"/>
    <n v="0"/>
    <n v="731.68"/>
  </r>
  <r>
    <m/>
    <s v="069"/>
    <n v="2012"/>
    <n v="2012"/>
    <m/>
    <n v="1301"/>
    <n v="0"/>
    <s v="Air Traffic Organization (ATO)"/>
    <n v="1"/>
    <n v="410"/>
    <s v="D"/>
    <n v="-239.07"/>
    <n v="-239.07"/>
    <n v="0"/>
    <n v="0"/>
    <n v="-239.07"/>
    <n v="-239.07"/>
    <n v="0"/>
    <n v="0"/>
    <n v="0"/>
    <n v="0"/>
    <n v="0"/>
    <n v="0"/>
    <n v="0"/>
    <n v="0"/>
    <n v="0"/>
    <n v="0"/>
    <n v="0"/>
    <n v="0"/>
    <n v="0"/>
    <n v="0"/>
    <n v="0"/>
    <n v="0"/>
    <n v="0"/>
    <n v="0"/>
    <n v="0"/>
    <n v="0"/>
    <n v="0"/>
    <n v="0"/>
    <n v="0"/>
    <n v="0"/>
    <n v="0"/>
    <n v="0"/>
  </r>
  <r>
    <m/>
    <s v="069"/>
    <n v="2012"/>
    <n v="2012"/>
    <m/>
    <n v="1301"/>
    <n v="0"/>
    <s v="NextGen"/>
    <n v="2"/>
    <n v="111"/>
    <s v="D"/>
    <n v="0"/>
    <n v="0"/>
    <n v="0"/>
    <n v="0"/>
    <n v="0"/>
    <n v="0"/>
    <n v="0"/>
    <n v="0"/>
    <n v="0"/>
    <n v="0"/>
    <n v="0"/>
    <n v="0"/>
    <n v="0"/>
    <n v="0"/>
    <n v="0"/>
    <n v="0"/>
    <n v="0"/>
    <n v="0"/>
    <n v="0"/>
    <n v="0"/>
    <n v="0"/>
    <n v="0"/>
    <n v="0"/>
    <n v="0"/>
    <n v="0"/>
    <n v="0"/>
    <n v="0"/>
    <n v="0"/>
    <n v="0"/>
    <n v="0"/>
    <n v="165.41"/>
    <n v="165.41"/>
  </r>
  <r>
    <m/>
    <s v="069"/>
    <n v="2012"/>
    <n v="2012"/>
    <m/>
    <n v="1301"/>
    <n v="0"/>
    <s v="NextGen"/>
    <n v="2"/>
    <n v="252"/>
    <s v="D"/>
    <n v="-798.7"/>
    <n v="-74183.7"/>
    <n v="0"/>
    <n v="0"/>
    <n v="-798.7"/>
    <n v="-74183.7"/>
    <n v="0"/>
    <n v="0"/>
    <n v="0"/>
    <n v="0"/>
    <n v="0"/>
    <n v="0"/>
    <n v="-73385"/>
    <n v="0"/>
    <n v="0"/>
    <n v="0"/>
    <n v="-73385"/>
    <n v="0"/>
    <n v="0"/>
    <n v="0"/>
    <n v="0"/>
    <n v="0"/>
    <n v="0"/>
    <n v="0"/>
    <n v="-73385"/>
    <n v="73385"/>
    <n v="0"/>
    <n v="73795.41"/>
    <n v="0"/>
    <n v="0"/>
    <n v="0"/>
    <n v="73795.41"/>
  </r>
  <r>
    <m/>
    <s v="069"/>
    <n v="2012"/>
    <n v="2012"/>
    <m/>
    <n v="1301"/>
    <n v="0"/>
    <s v="NextGen"/>
    <n v="2"/>
    <n v="254"/>
    <s v="D"/>
    <n v="-48538.22"/>
    <n v="-48538.22"/>
    <n v="0"/>
    <n v="0"/>
    <n v="-48538.22"/>
    <n v="-48538.22"/>
    <n v="0"/>
    <n v="0"/>
    <n v="0"/>
    <n v="0"/>
    <n v="0"/>
    <n v="0"/>
    <n v="0"/>
    <n v="0"/>
    <n v="0"/>
    <n v="0"/>
    <n v="0"/>
    <n v="0"/>
    <n v="0"/>
    <n v="0"/>
    <n v="0"/>
    <n v="0"/>
    <n v="0"/>
    <n v="0"/>
    <n v="0"/>
    <n v="0"/>
    <n v="0"/>
    <n v="0"/>
    <n v="0"/>
    <n v="0"/>
    <n v="0"/>
    <n v="0"/>
  </r>
  <r>
    <m/>
    <s v="069"/>
    <n v="2012"/>
    <n v="2012"/>
    <m/>
    <n v="1301"/>
    <n v="0"/>
    <s v="NextGen"/>
    <n v="2"/>
    <n v="257"/>
    <s v="D"/>
    <n v="0"/>
    <n v="-19.850000000000001"/>
    <n v="0"/>
    <n v="0"/>
    <n v="0"/>
    <n v="-19.850000000000001"/>
    <n v="0"/>
    <n v="0"/>
    <n v="0"/>
    <n v="0"/>
    <n v="0"/>
    <n v="0"/>
    <n v="-30172.65"/>
    <n v="-31434.15"/>
    <n v="0"/>
    <n v="0"/>
    <n v="-30172.65"/>
    <n v="-31434.15"/>
    <n v="1281.3499999999999"/>
    <n v="0"/>
    <n v="0"/>
    <n v="0"/>
    <n v="0"/>
    <n v="1281.3499999999999"/>
    <n v="-30172.65"/>
    <n v="19.850000000000001"/>
    <n v="0"/>
    <n v="19.850000000000001"/>
    <n v="0"/>
    <n v="0"/>
    <n v="0"/>
    <n v="19.850000000000001"/>
  </r>
  <r>
    <m/>
    <s v="069"/>
    <n v="2012"/>
    <n v="2012"/>
    <m/>
    <n v="1301"/>
    <n v="0"/>
    <s v="NextGen"/>
    <n v="2"/>
    <n v="260"/>
    <s v="D"/>
    <n v="0"/>
    <n v="0"/>
    <n v="0"/>
    <n v="0"/>
    <n v="0"/>
    <n v="0"/>
    <n v="0"/>
    <n v="0"/>
    <n v="0"/>
    <n v="0"/>
    <n v="0"/>
    <n v="0"/>
    <n v="-1274.3399999999999"/>
    <n v="-1274.3399999999999"/>
    <n v="0"/>
    <n v="0"/>
    <n v="-1274.3399999999999"/>
    <n v="-1274.3399999999999"/>
    <n v="0"/>
    <n v="0"/>
    <n v="0"/>
    <n v="0"/>
    <n v="0"/>
    <n v="0"/>
    <n v="-1274.3399999999999"/>
    <n v="0"/>
    <n v="0"/>
    <n v="0"/>
    <n v="0"/>
    <n v="0"/>
    <n v="0"/>
    <n v="0"/>
  </r>
  <r>
    <m/>
    <s v="069"/>
    <n v="2012"/>
    <n v="2012"/>
    <m/>
    <n v="1301"/>
    <n v="0"/>
    <s v="Finance &amp; Management"/>
    <n v="3"/>
    <n v="111"/>
    <s v="D"/>
    <n v="-138000"/>
    <n v="-138000"/>
    <n v="0"/>
    <n v="0"/>
    <n v="-138000"/>
    <n v="-138000"/>
    <n v="0"/>
    <n v="0"/>
    <n v="0"/>
    <n v="0"/>
    <n v="0"/>
    <n v="0"/>
    <n v="0"/>
    <n v="0"/>
    <n v="0"/>
    <n v="0"/>
    <n v="0"/>
    <n v="0"/>
    <n v="0"/>
    <n v="0"/>
    <n v="0"/>
    <n v="0"/>
    <n v="0"/>
    <n v="0"/>
    <n v="0"/>
    <n v="0"/>
    <n v="0"/>
    <n v="0"/>
    <n v="0"/>
    <n v="0"/>
    <n v="4487.63"/>
    <n v="4487.63"/>
  </r>
  <r>
    <m/>
    <s v="069"/>
    <n v="2012"/>
    <n v="2012"/>
    <m/>
    <n v="1301"/>
    <n v="0"/>
    <s v="Finance &amp; Management"/>
    <n v="3"/>
    <n v="121"/>
    <s v="D"/>
    <n v="0"/>
    <n v="0"/>
    <n v="0"/>
    <n v="0"/>
    <n v="0"/>
    <n v="0"/>
    <n v="0"/>
    <n v="0"/>
    <n v="0"/>
    <n v="0"/>
    <n v="0"/>
    <n v="0"/>
    <n v="0"/>
    <n v="0"/>
    <n v="0"/>
    <n v="0"/>
    <n v="0"/>
    <n v="0"/>
    <n v="8416.52"/>
    <n v="0"/>
    <n v="0"/>
    <n v="0"/>
    <n v="0"/>
    <n v="8416.52"/>
    <n v="0"/>
    <n v="8416.52"/>
    <n v="8416.52"/>
    <n v="0"/>
    <n v="0"/>
    <n v="0"/>
    <n v="0"/>
    <n v="0"/>
  </r>
  <r>
    <m/>
    <s v="069"/>
    <n v="2012"/>
    <n v="2012"/>
    <m/>
    <n v="1301"/>
    <n v="0"/>
    <s v="Finance &amp; Management"/>
    <n v="3"/>
    <n v="210"/>
    <s v="D"/>
    <n v="0"/>
    <n v="3"/>
    <n v="0"/>
    <n v="-23"/>
    <n v="0"/>
    <n v="-20"/>
    <n v="-315.39999999999998"/>
    <n v="-315.39999999999998"/>
    <n v="0"/>
    <n v="0"/>
    <n v="-315.39999999999998"/>
    <n v="-315.39999999999998"/>
    <n v="0"/>
    <n v="0"/>
    <n v="0"/>
    <n v="0"/>
    <n v="0"/>
    <n v="0"/>
    <n v="0"/>
    <n v="0"/>
    <n v="0"/>
    <n v="-66"/>
    <n v="0"/>
    <n v="-66"/>
    <n v="0"/>
    <n v="-66"/>
    <n v="-86"/>
    <n v="20"/>
    <n v="0"/>
    <n v="0"/>
    <n v="63"/>
    <n v="83"/>
  </r>
  <r>
    <m/>
    <s v="069"/>
    <n v="2012"/>
    <n v="2012"/>
    <m/>
    <n v="1301"/>
    <n v="0"/>
    <s v="Finance &amp; Management"/>
    <n v="3"/>
    <n v="220"/>
    <s v="D"/>
    <n v="0"/>
    <n v="-31770.47"/>
    <n v="0"/>
    <n v="0"/>
    <n v="0"/>
    <n v="-31770.47"/>
    <n v="19.98"/>
    <n v="19.98"/>
    <n v="0"/>
    <n v="0"/>
    <n v="19.98"/>
    <n v="19.98"/>
    <n v="-31770.47"/>
    <n v="0"/>
    <n v="0"/>
    <n v="0"/>
    <n v="-31770.47"/>
    <n v="0"/>
    <n v="0"/>
    <n v="0"/>
    <n v="0"/>
    <n v="0"/>
    <n v="0"/>
    <n v="0"/>
    <n v="-31770.47"/>
    <n v="31770.47"/>
    <n v="0"/>
    <n v="31770.47"/>
    <n v="0"/>
    <n v="0"/>
    <n v="0"/>
    <n v="31770.47"/>
  </r>
  <r>
    <m/>
    <s v="069"/>
    <n v="2012"/>
    <n v="2012"/>
    <m/>
    <n v="1301"/>
    <n v="0"/>
    <s v="Finance &amp; Management"/>
    <n v="3"/>
    <n v="233"/>
    <s v="D"/>
    <n v="-65351.42"/>
    <n v="-91964.64"/>
    <n v="0"/>
    <n v="0"/>
    <n v="-65351.42"/>
    <n v="-91964.64"/>
    <n v="104.97"/>
    <n v="104.97"/>
    <n v="0"/>
    <n v="0"/>
    <n v="104.97"/>
    <n v="104.97"/>
    <n v="-26613.22"/>
    <n v="0"/>
    <n v="0"/>
    <n v="0"/>
    <n v="-26613.22"/>
    <n v="0"/>
    <n v="0"/>
    <n v="0"/>
    <n v="0"/>
    <n v="0"/>
    <n v="0"/>
    <n v="0"/>
    <n v="-26613.22"/>
    <n v="26613.22"/>
    <n v="0"/>
    <n v="81155.22"/>
    <n v="0"/>
    <n v="0"/>
    <n v="0"/>
    <n v="81155.22"/>
  </r>
  <r>
    <m/>
    <s v="069"/>
    <n v="2012"/>
    <n v="2012"/>
    <m/>
    <n v="1301"/>
    <n v="0"/>
    <s v="Finance &amp; Management"/>
    <n v="3"/>
    <n v="240"/>
    <s v="D"/>
    <n v="0"/>
    <n v="0"/>
    <n v="0"/>
    <n v="0"/>
    <n v="0"/>
    <n v="0"/>
    <n v="0"/>
    <n v="0"/>
    <n v="0"/>
    <n v="0"/>
    <n v="0"/>
    <n v="0"/>
    <n v="-39266.78"/>
    <n v="-21565.18"/>
    <n v="0"/>
    <n v="0"/>
    <n v="-39266.78"/>
    <n v="-21565.18"/>
    <n v="-17701.599999999999"/>
    <n v="0"/>
    <n v="0"/>
    <n v="0"/>
    <n v="0"/>
    <n v="-17701.599999999999"/>
    <n v="-39266.78"/>
    <n v="0"/>
    <n v="0"/>
    <n v="0"/>
    <n v="0"/>
    <n v="0"/>
    <n v="0"/>
    <n v="0"/>
  </r>
  <r>
    <m/>
    <s v="069"/>
    <n v="2012"/>
    <n v="2012"/>
    <m/>
    <n v="1301"/>
    <n v="0"/>
    <s v="Finance &amp; Management"/>
    <n v="3"/>
    <n v="251"/>
    <s v="D"/>
    <n v="-149358.57999999999"/>
    <n v="-106411.27"/>
    <n v="0"/>
    <n v="0"/>
    <n v="-149358.57999999999"/>
    <n v="-106411.27"/>
    <n v="0"/>
    <n v="330.5"/>
    <n v="0"/>
    <n v="-330.5"/>
    <n v="0"/>
    <n v="0"/>
    <n v="0"/>
    <n v="0"/>
    <n v="0"/>
    <n v="0"/>
    <n v="0"/>
    <n v="0"/>
    <n v="-43277.81"/>
    <n v="0"/>
    <n v="0"/>
    <n v="0"/>
    <n v="0"/>
    <n v="-43277.81"/>
    <n v="0"/>
    <n v="-43277.81"/>
    <n v="-330.5"/>
    <n v="0"/>
    <n v="0"/>
    <n v="0"/>
    <n v="0"/>
    <n v="0"/>
  </r>
  <r>
    <m/>
    <s v="069"/>
    <n v="2012"/>
    <n v="2012"/>
    <m/>
    <n v="1301"/>
    <n v="0"/>
    <s v="Finance &amp; Management"/>
    <n v="3"/>
    <n v="252"/>
    <s v="D"/>
    <n v="-499445.49"/>
    <n v="-767172.99"/>
    <n v="0"/>
    <n v="0"/>
    <n v="-499445.49"/>
    <n v="-767172.99"/>
    <n v="-77931.86"/>
    <n v="-77931.86"/>
    <n v="0"/>
    <n v="0"/>
    <n v="-77931.86"/>
    <n v="-77931.86"/>
    <n v="-268196.32"/>
    <n v="0"/>
    <n v="0"/>
    <n v="0"/>
    <n v="-268196.32"/>
    <n v="0"/>
    <n v="-468.82"/>
    <n v="0"/>
    <n v="0"/>
    <n v="0"/>
    <n v="0"/>
    <n v="-468.82"/>
    <n v="-268196.32"/>
    <n v="267727.5"/>
    <n v="0"/>
    <n v="417910.91"/>
    <n v="0"/>
    <n v="0"/>
    <n v="3216.61"/>
    <n v="421127.52"/>
  </r>
  <r>
    <m/>
    <s v="069"/>
    <n v="2012"/>
    <n v="2012"/>
    <m/>
    <n v="1301"/>
    <n v="0"/>
    <s v="Finance &amp; Management"/>
    <n v="3"/>
    <n v="253"/>
    <s v="D"/>
    <n v="-10883.57"/>
    <n v="-313167.15999999997"/>
    <n v="0"/>
    <n v="0"/>
    <n v="-10883.57"/>
    <n v="-313167.15999999997"/>
    <n v="-0.36"/>
    <n v="-0.36"/>
    <n v="0"/>
    <n v="0"/>
    <n v="-0.36"/>
    <n v="-0.36"/>
    <n v="-311767.8"/>
    <n v="-2336.9"/>
    <n v="0"/>
    <n v="0"/>
    <n v="-311767.8"/>
    <n v="-2336.9"/>
    <n v="-7147.31"/>
    <n v="0"/>
    <n v="0"/>
    <n v="0"/>
    <n v="0"/>
    <n v="-7147.31"/>
    <n v="-311767.8"/>
    <n v="302283.59000000003"/>
    <n v="0"/>
    <n v="307311.87"/>
    <n v="0"/>
    <n v="0"/>
    <n v="0"/>
    <n v="307311.87"/>
  </r>
  <r>
    <m/>
    <s v="069"/>
    <n v="2012"/>
    <n v="2012"/>
    <m/>
    <n v="1301"/>
    <n v="0"/>
    <s v="Finance &amp; Management"/>
    <n v="3"/>
    <n v="254"/>
    <s v="D"/>
    <n v="-203.93"/>
    <n v="-203.93"/>
    <n v="0"/>
    <n v="0"/>
    <n v="-203.93"/>
    <n v="-203.93"/>
    <n v="-0.02"/>
    <n v="-0.02"/>
    <n v="0"/>
    <n v="0"/>
    <n v="-0.02"/>
    <n v="-0.02"/>
    <n v="0"/>
    <n v="0"/>
    <n v="0"/>
    <n v="0"/>
    <n v="0"/>
    <n v="0"/>
    <n v="0"/>
    <n v="0"/>
    <n v="0"/>
    <n v="0"/>
    <n v="0"/>
    <n v="0"/>
    <n v="0"/>
    <n v="0"/>
    <n v="0"/>
    <n v="0"/>
    <n v="0"/>
    <n v="0"/>
    <n v="0"/>
    <n v="0"/>
  </r>
  <r>
    <m/>
    <s v="069"/>
    <n v="2012"/>
    <n v="2012"/>
    <m/>
    <n v="1301"/>
    <n v="0"/>
    <s v="Finance &amp; Management"/>
    <n v="3"/>
    <n v="257"/>
    <s v="D"/>
    <n v="-2252.62"/>
    <n v="-2252.62"/>
    <n v="0"/>
    <n v="0"/>
    <n v="-2252.62"/>
    <n v="-2252.62"/>
    <n v="0"/>
    <n v="0"/>
    <n v="0"/>
    <n v="0"/>
    <n v="0"/>
    <n v="0"/>
    <n v="0"/>
    <n v="0"/>
    <n v="0"/>
    <n v="0"/>
    <n v="0"/>
    <n v="0"/>
    <n v="0"/>
    <n v="0"/>
    <n v="0"/>
    <n v="0"/>
    <n v="0"/>
    <n v="0"/>
    <n v="0"/>
    <n v="0"/>
    <n v="0"/>
    <n v="2252.62"/>
    <n v="0"/>
    <n v="0"/>
    <n v="0"/>
    <n v="2252.62"/>
  </r>
  <r>
    <m/>
    <s v="069"/>
    <n v="2012"/>
    <n v="2012"/>
    <m/>
    <n v="1301"/>
    <n v="0"/>
    <s v="Finance &amp; Management"/>
    <n v="3"/>
    <n v="258"/>
    <s v="D"/>
    <n v="0"/>
    <n v="0"/>
    <n v="0"/>
    <n v="0"/>
    <n v="0"/>
    <n v="0"/>
    <n v="-125.94"/>
    <n v="-125.94"/>
    <n v="0"/>
    <n v="0"/>
    <n v="-125.94"/>
    <n v="-125.94"/>
    <n v="0"/>
    <n v="0"/>
    <n v="0"/>
    <n v="0"/>
    <n v="0"/>
    <n v="0"/>
    <n v="0"/>
    <n v="0"/>
    <n v="0"/>
    <n v="0"/>
    <n v="0"/>
    <n v="0"/>
    <n v="0"/>
    <n v="0"/>
    <n v="0"/>
    <n v="0"/>
    <n v="0"/>
    <n v="0"/>
    <n v="0"/>
    <n v="0"/>
  </r>
  <r>
    <m/>
    <s v="069"/>
    <n v="2012"/>
    <n v="2012"/>
    <m/>
    <n v="1301"/>
    <n v="0"/>
    <s v="Finance &amp; Management"/>
    <n v="3"/>
    <n v="260"/>
    <s v="D"/>
    <n v="0"/>
    <n v="0"/>
    <n v="0"/>
    <n v="0"/>
    <n v="0"/>
    <n v="0"/>
    <n v="-234.95"/>
    <n v="-234.95"/>
    <n v="0"/>
    <n v="0"/>
    <n v="-234.95"/>
    <n v="-234.95"/>
    <n v="0"/>
    <n v="0"/>
    <n v="0"/>
    <n v="0"/>
    <n v="0"/>
    <n v="0"/>
    <n v="0"/>
    <n v="0"/>
    <n v="0"/>
    <n v="0"/>
    <n v="0"/>
    <n v="0"/>
    <n v="0"/>
    <n v="0"/>
    <n v="0"/>
    <n v="0"/>
    <n v="0"/>
    <n v="0"/>
    <n v="0"/>
    <n v="0"/>
  </r>
  <r>
    <m/>
    <s v="069"/>
    <n v="2012"/>
    <n v="2012"/>
    <m/>
    <n v="1301"/>
    <n v="0"/>
    <s v="Finance &amp; Management"/>
    <n v="3"/>
    <n v="440"/>
    <s v="D"/>
    <n v="0"/>
    <n v="-711090.69"/>
    <n v="0"/>
    <n v="0"/>
    <n v="0"/>
    <n v="-711090.69"/>
    <n v="0"/>
    <n v="0"/>
    <n v="0"/>
    <n v="0"/>
    <n v="0"/>
    <n v="0"/>
    <n v="-716477.89"/>
    <n v="0"/>
    <n v="0"/>
    <n v="0"/>
    <n v="-716477.89"/>
    <n v="0"/>
    <n v="-5387.2"/>
    <n v="0"/>
    <n v="0"/>
    <n v="0"/>
    <n v="0"/>
    <n v="-5387.2"/>
    <n v="-716477.89"/>
    <n v="711090.69"/>
    <n v="0"/>
    <n v="711090.69"/>
    <n v="0"/>
    <n v="0"/>
    <n v="0"/>
    <n v="711090.69"/>
  </r>
  <r>
    <m/>
    <s v="069"/>
    <n v="2012"/>
    <n v="2012"/>
    <m/>
    <n v="1301"/>
    <n v="0"/>
    <s v="Regulation and certification"/>
    <n v="4"/>
    <n v="111"/>
    <s v="D"/>
    <n v="0"/>
    <n v="0"/>
    <n v="0"/>
    <n v="0"/>
    <n v="0"/>
    <n v="0"/>
    <n v="0"/>
    <n v="0"/>
    <n v="0"/>
    <n v="0"/>
    <n v="0"/>
    <n v="0"/>
    <n v="0"/>
    <n v="0"/>
    <n v="0"/>
    <n v="0"/>
    <n v="0"/>
    <n v="0"/>
    <n v="-586.12"/>
    <n v="0"/>
    <n v="0"/>
    <n v="-1380.37"/>
    <n v="0"/>
    <n v="-1966.49"/>
    <n v="0"/>
    <n v="-1966.49"/>
    <n v="-1966.49"/>
    <n v="0"/>
    <n v="0"/>
    <n v="0"/>
    <n v="25846.13"/>
    <n v="25846.13"/>
  </r>
  <r>
    <m/>
    <s v="069"/>
    <n v="2012"/>
    <n v="2012"/>
    <m/>
    <n v="1301"/>
    <n v="0"/>
    <s v="Regulation and certification"/>
    <n v="4"/>
    <n v="113"/>
    <s v="D"/>
    <n v="-63.09"/>
    <n v="-63.09"/>
    <n v="0"/>
    <n v="0"/>
    <n v="-63.09"/>
    <n v="-63.09"/>
    <n v="0"/>
    <n v="0"/>
    <n v="0"/>
    <n v="0"/>
    <n v="0"/>
    <n v="0"/>
    <n v="0"/>
    <n v="0"/>
    <n v="0"/>
    <n v="0"/>
    <n v="0"/>
    <n v="0"/>
    <n v="0"/>
    <n v="0"/>
    <n v="0"/>
    <n v="0"/>
    <n v="0"/>
    <n v="0"/>
    <n v="0"/>
    <n v="0"/>
    <n v="0"/>
    <n v="0"/>
    <n v="0"/>
    <n v="0"/>
    <n v="0"/>
    <n v="0"/>
  </r>
  <r>
    <m/>
    <s v="069"/>
    <n v="2012"/>
    <n v="2012"/>
    <m/>
    <n v="1301"/>
    <n v="0"/>
    <s v="Regulation and certification"/>
    <n v="4"/>
    <n v="115"/>
    <s v="D"/>
    <n v="0"/>
    <n v="0"/>
    <n v="0"/>
    <n v="0"/>
    <n v="0"/>
    <n v="0"/>
    <n v="57.75"/>
    <n v="57.75"/>
    <n v="0"/>
    <n v="0"/>
    <n v="57.75"/>
    <n v="57.75"/>
    <n v="0"/>
    <n v="0"/>
    <n v="0"/>
    <n v="0"/>
    <n v="0"/>
    <n v="0"/>
    <n v="0"/>
    <n v="0"/>
    <n v="0"/>
    <n v="0"/>
    <n v="0"/>
    <n v="0"/>
    <n v="0"/>
    <n v="0"/>
    <n v="0"/>
    <n v="0"/>
    <n v="0"/>
    <n v="0"/>
    <n v="0"/>
    <n v="0"/>
  </r>
  <r>
    <m/>
    <s v="069"/>
    <n v="2012"/>
    <n v="2012"/>
    <m/>
    <n v="1301"/>
    <n v="0"/>
    <s v="Regulation and certification"/>
    <n v="4"/>
    <n v="121"/>
    <s v="D"/>
    <n v="0"/>
    <n v="0"/>
    <n v="0"/>
    <n v="0"/>
    <n v="0"/>
    <n v="0"/>
    <n v="0"/>
    <n v="0"/>
    <n v="0"/>
    <n v="0"/>
    <n v="0"/>
    <n v="0"/>
    <n v="0"/>
    <n v="0"/>
    <n v="0"/>
    <n v="0"/>
    <n v="0"/>
    <n v="0"/>
    <n v="-8248.36"/>
    <n v="0"/>
    <n v="0"/>
    <n v="-350.8"/>
    <n v="0"/>
    <n v="-8599.16"/>
    <n v="0"/>
    <n v="-8599.16"/>
    <n v="-8599.16"/>
    <n v="0"/>
    <n v="0"/>
    <n v="0"/>
    <n v="125"/>
    <n v="125"/>
  </r>
  <r>
    <m/>
    <s v="069"/>
    <n v="2012"/>
    <n v="2012"/>
    <m/>
    <n v="1301"/>
    <n v="0"/>
    <s v="Regulation and certification"/>
    <n v="4"/>
    <n v="220"/>
    <s v="D"/>
    <n v="0"/>
    <n v="0"/>
    <n v="0"/>
    <n v="0"/>
    <n v="0"/>
    <n v="0"/>
    <n v="22.01"/>
    <n v="22.01"/>
    <n v="0"/>
    <n v="0"/>
    <n v="22.01"/>
    <n v="22.01"/>
    <n v="0"/>
    <n v="0"/>
    <n v="0"/>
    <n v="0"/>
    <n v="0"/>
    <n v="0"/>
    <n v="0"/>
    <n v="0"/>
    <n v="0"/>
    <n v="0"/>
    <n v="0"/>
    <n v="0"/>
    <n v="0"/>
    <n v="0"/>
    <n v="0"/>
    <n v="0"/>
    <n v="0"/>
    <n v="0"/>
    <n v="100"/>
    <n v="100"/>
  </r>
  <r>
    <m/>
    <s v="069"/>
    <n v="2012"/>
    <n v="2012"/>
    <m/>
    <n v="1301"/>
    <n v="0"/>
    <s v="Regulation and certification"/>
    <n v="4"/>
    <n v="231"/>
    <s v="D"/>
    <n v="0"/>
    <n v="-442757"/>
    <n v="0"/>
    <n v="0"/>
    <n v="0"/>
    <n v="-442757"/>
    <n v="0"/>
    <n v="0"/>
    <n v="0"/>
    <n v="0"/>
    <n v="0"/>
    <n v="0"/>
    <n v="-442757"/>
    <n v="0"/>
    <n v="0"/>
    <n v="0"/>
    <n v="-442757"/>
    <n v="0"/>
    <n v="0"/>
    <n v="0"/>
    <n v="0"/>
    <n v="0"/>
    <n v="0"/>
    <n v="0"/>
    <n v="-442757"/>
    <n v="442757"/>
    <n v="0"/>
    <n v="442757"/>
    <n v="0"/>
    <n v="0"/>
    <n v="0"/>
    <n v="442757"/>
  </r>
  <r>
    <m/>
    <s v="069"/>
    <n v="2012"/>
    <n v="2012"/>
    <m/>
    <n v="1301"/>
    <n v="0"/>
    <s v="Regulation and certification"/>
    <n v="4"/>
    <n v="233"/>
    <s v="D"/>
    <n v="-7444.57"/>
    <n v="-7444.57"/>
    <n v="0"/>
    <n v="0"/>
    <n v="-7444.57"/>
    <n v="-7444.57"/>
    <n v="110"/>
    <n v="110"/>
    <n v="0"/>
    <n v="0"/>
    <n v="110"/>
    <n v="110"/>
    <n v="0"/>
    <n v="0"/>
    <n v="0"/>
    <n v="0"/>
    <n v="0"/>
    <n v="0"/>
    <n v="0"/>
    <n v="0"/>
    <n v="0"/>
    <n v="0"/>
    <n v="0"/>
    <n v="0"/>
    <n v="0"/>
    <n v="0"/>
    <n v="0"/>
    <n v="214.04"/>
    <n v="0"/>
    <n v="0"/>
    <n v="0"/>
    <n v="214.04"/>
  </r>
  <r>
    <m/>
    <s v="069"/>
    <n v="2012"/>
    <n v="2012"/>
    <m/>
    <n v="1301"/>
    <n v="0"/>
    <s v="Regulation and certification"/>
    <n v="4"/>
    <n v="240"/>
    <s v="D"/>
    <n v="1"/>
    <n v="0"/>
    <n v="0"/>
    <n v="0"/>
    <n v="1"/>
    <n v="0"/>
    <n v="0"/>
    <n v="0"/>
    <n v="0"/>
    <n v="0"/>
    <n v="0"/>
    <n v="0"/>
    <n v="-1"/>
    <n v="0"/>
    <n v="0"/>
    <n v="0"/>
    <n v="-1"/>
    <n v="0"/>
    <n v="0"/>
    <n v="0"/>
    <n v="0"/>
    <n v="0"/>
    <n v="0"/>
    <n v="0"/>
    <n v="-1"/>
    <n v="1"/>
    <n v="0"/>
    <n v="0"/>
    <n v="0"/>
    <n v="0"/>
    <n v="0"/>
    <n v="0"/>
  </r>
  <r>
    <m/>
    <s v="069"/>
    <n v="2012"/>
    <n v="2012"/>
    <m/>
    <n v="1301"/>
    <n v="0"/>
    <s v="Regulation and certification"/>
    <n v="4"/>
    <n v="251"/>
    <s v="D"/>
    <n v="-248514.55"/>
    <n v="-324029.06"/>
    <n v="0"/>
    <n v="0"/>
    <n v="-248514.55"/>
    <n v="-324029.06"/>
    <n v="-174.8"/>
    <n v="-87.62"/>
    <n v="0"/>
    <n v="-0.13"/>
    <n v="-174.8"/>
    <n v="-87.75"/>
    <n v="0"/>
    <n v="0"/>
    <n v="0"/>
    <n v="0"/>
    <n v="0"/>
    <n v="0"/>
    <n v="44984.28"/>
    <n v="0"/>
    <n v="0"/>
    <n v="0"/>
    <n v="0"/>
    <n v="44984.28"/>
    <n v="0"/>
    <n v="44984.28"/>
    <n v="-30443.18"/>
    <n v="105971.72"/>
    <n v="0"/>
    <n v="0"/>
    <n v="0"/>
    <n v="105971.72"/>
  </r>
  <r>
    <m/>
    <s v="069"/>
    <n v="2012"/>
    <n v="2012"/>
    <m/>
    <n v="1301"/>
    <n v="0"/>
    <s v="Regulation and certification"/>
    <n v="4"/>
    <n v="252"/>
    <s v="D"/>
    <n v="-298570.7"/>
    <n v="-528863.42000000004"/>
    <n v="0"/>
    <n v="0"/>
    <n v="-298570.7"/>
    <n v="-528863.42000000004"/>
    <n v="-76357.98"/>
    <n v="-18.559999999999999"/>
    <n v="0"/>
    <n v="0"/>
    <n v="-76357.98"/>
    <n v="-18.559999999999999"/>
    <n v="-230159.19"/>
    <n v="-19860.02"/>
    <n v="0"/>
    <n v="0"/>
    <n v="-230159.19"/>
    <n v="-19860.02"/>
    <n v="-132702.87"/>
    <n v="0"/>
    <n v="0"/>
    <n v="0"/>
    <n v="0"/>
    <n v="-132702.87"/>
    <n v="-230159.19"/>
    <n v="77596.3"/>
    <n v="-76357"/>
    <n v="451185.57"/>
    <n v="0"/>
    <n v="0"/>
    <n v="76357"/>
    <n v="527542.56999999995"/>
  </r>
  <r>
    <m/>
    <s v="069"/>
    <n v="2012"/>
    <n v="2012"/>
    <m/>
    <n v="1301"/>
    <n v="0"/>
    <s v="Regulation and certification"/>
    <n v="4"/>
    <n v="253"/>
    <s v="D"/>
    <n v="-11301.56"/>
    <n v="-11301.56"/>
    <n v="0"/>
    <n v="0"/>
    <n v="-11301.56"/>
    <n v="-11301.56"/>
    <n v="0"/>
    <n v="0"/>
    <n v="0"/>
    <n v="0"/>
    <n v="0"/>
    <n v="0"/>
    <n v="23123.32"/>
    <n v="-9043.16"/>
    <n v="0"/>
    <n v="0"/>
    <n v="23123.32"/>
    <n v="-9043.16"/>
    <n v="32166.48"/>
    <n v="0"/>
    <n v="0"/>
    <n v="0"/>
    <n v="0"/>
    <n v="32166.48"/>
    <n v="23123.32"/>
    <n v="0"/>
    <n v="0"/>
    <n v="0.02"/>
    <n v="0"/>
    <n v="0"/>
    <n v="0"/>
    <n v="0.02"/>
  </r>
  <r>
    <m/>
    <s v="069"/>
    <n v="2012"/>
    <n v="2012"/>
    <m/>
    <n v="1301"/>
    <n v="0"/>
    <s v="Regulation and certification"/>
    <n v="4"/>
    <n v="254"/>
    <s v="D"/>
    <n v="-12298.64"/>
    <n v="-12298.64"/>
    <n v="0"/>
    <n v="0"/>
    <n v="-12298.64"/>
    <n v="-12298.64"/>
    <n v="0"/>
    <n v="0"/>
    <n v="0"/>
    <n v="0"/>
    <n v="0"/>
    <n v="0"/>
    <n v="0"/>
    <n v="0"/>
    <n v="0"/>
    <n v="0"/>
    <n v="0"/>
    <n v="0"/>
    <n v="0"/>
    <n v="0"/>
    <n v="0"/>
    <n v="0"/>
    <n v="0"/>
    <n v="0"/>
    <n v="0"/>
    <n v="0"/>
    <n v="0"/>
    <n v="5300"/>
    <n v="0"/>
    <n v="0"/>
    <n v="0"/>
    <n v="5300"/>
  </r>
  <r>
    <m/>
    <s v="069"/>
    <n v="2012"/>
    <n v="2012"/>
    <m/>
    <n v="1301"/>
    <n v="0"/>
    <s v="Regulation and certification"/>
    <n v="4"/>
    <n v="256"/>
    <s v="D"/>
    <n v="0"/>
    <n v="-85397.31"/>
    <n v="0"/>
    <n v="0"/>
    <n v="0"/>
    <n v="-85397.31"/>
    <n v="0"/>
    <n v="0"/>
    <n v="0"/>
    <n v="0"/>
    <n v="0"/>
    <n v="0"/>
    <n v="-85397.31"/>
    <n v="0"/>
    <n v="0"/>
    <n v="0"/>
    <n v="-85397.31"/>
    <n v="0"/>
    <n v="0"/>
    <n v="0"/>
    <n v="0"/>
    <n v="0"/>
    <n v="0"/>
    <n v="0"/>
    <n v="-85397.31"/>
    <n v="85397.31"/>
    <n v="0"/>
    <n v="85397.31"/>
    <n v="0"/>
    <n v="0"/>
    <n v="95"/>
    <n v="85492.31"/>
  </r>
  <r>
    <m/>
    <s v="069"/>
    <n v="2012"/>
    <n v="2012"/>
    <m/>
    <n v="1301"/>
    <n v="0"/>
    <s v="Regulation and certification"/>
    <n v="4"/>
    <n v="257"/>
    <s v="D"/>
    <n v="-58037.77"/>
    <n v="-2048.59"/>
    <n v="0"/>
    <n v="0"/>
    <n v="-58037.77"/>
    <n v="-2048.59"/>
    <n v="-42234.74"/>
    <n v="0.16"/>
    <n v="0"/>
    <n v="-0.16"/>
    <n v="-42234.74"/>
    <n v="0"/>
    <n v="0"/>
    <n v="0"/>
    <n v="0"/>
    <n v="0"/>
    <n v="0"/>
    <n v="0"/>
    <n v="-98224.08"/>
    <n v="0"/>
    <n v="0"/>
    <n v="0"/>
    <n v="0"/>
    <n v="-98224.08"/>
    <n v="0"/>
    <n v="-98224.08"/>
    <n v="-0.16"/>
    <n v="0"/>
    <n v="0"/>
    <n v="0"/>
    <n v="0"/>
    <n v="0"/>
  </r>
  <r>
    <m/>
    <s v="069"/>
    <n v="2012"/>
    <n v="2012"/>
    <m/>
    <n v="1301"/>
    <n v="0"/>
    <s v="Regulation and certification"/>
    <n v="4"/>
    <n v="260"/>
    <s v="D"/>
    <n v="0"/>
    <n v="0"/>
    <n v="0"/>
    <n v="0"/>
    <n v="0"/>
    <n v="0"/>
    <n v="-79.760000000000005"/>
    <n v="-79.760000000000005"/>
    <n v="0"/>
    <n v="0"/>
    <n v="-79.760000000000005"/>
    <n v="-79.760000000000005"/>
    <n v="0"/>
    <n v="0"/>
    <n v="0"/>
    <n v="0"/>
    <n v="0"/>
    <n v="0"/>
    <n v="0"/>
    <n v="0"/>
    <n v="0"/>
    <n v="0"/>
    <n v="0"/>
    <n v="0"/>
    <n v="0"/>
    <n v="0"/>
    <n v="0"/>
    <n v="0"/>
    <n v="0"/>
    <n v="0"/>
    <n v="0"/>
    <n v="0"/>
  </r>
  <r>
    <m/>
    <s v="069"/>
    <n v="2012"/>
    <n v="2012"/>
    <m/>
    <n v="1301"/>
    <n v="0"/>
    <s v="Regulation and certification"/>
    <n v="4"/>
    <n v="310"/>
    <s v="D"/>
    <n v="-8526.01"/>
    <n v="-8526.01"/>
    <n v="0"/>
    <n v="0"/>
    <n v="-8526.01"/>
    <n v="-8526.01"/>
    <n v="0"/>
    <n v="0"/>
    <n v="0"/>
    <n v="0"/>
    <n v="0"/>
    <n v="0"/>
    <n v="0"/>
    <n v="0"/>
    <n v="0"/>
    <n v="0"/>
    <n v="0"/>
    <n v="0"/>
    <n v="0"/>
    <n v="0"/>
    <n v="0"/>
    <n v="0"/>
    <n v="0"/>
    <n v="0"/>
    <n v="0"/>
    <n v="0"/>
    <n v="0"/>
    <n v="0"/>
    <n v="0"/>
    <n v="0"/>
    <n v="0"/>
    <n v="0"/>
  </r>
  <r>
    <m/>
    <s v="069"/>
    <n v="2012"/>
    <n v="2012"/>
    <m/>
    <n v="1301"/>
    <n v="0"/>
    <s v="Regulation and certification"/>
    <n v="4"/>
    <n v="410"/>
    <s v="D"/>
    <n v="-17790.13"/>
    <n v="-17790.13"/>
    <n v="0"/>
    <n v="0"/>
    <n v="-17790.13"/>
    <n v="-17790.13"/>
    <n v="0"/>
    <n v="0"/>
    <n v="0"/>
    <n v="0"/>
    <n v="0"/>
    <n v="0"/>
    <n v="0"/>
    <n v="0"/>
    <n v="0"/>
    <n v="0"/>
    <n v="0"/>
    <n v="0"/>
    <n v="0"/>
    <n v="0"/>
    <n v="0"/>
    <n v="0"/>
    <n v="0"/>
    <n v="0"/>
    <n v="0"/>
    <n v="0"/>
    <n v="0"/>
    <n v="0"/>
    <n v="0"/>
    <n v="0"/>
    <n v="0"/>
    <n v="0"/>
  </r>
  <r>
    <m/>
    <s v="069"/>
    <n v="2012"/>
    <n v="2012"/>
    <m/>
    <n v="1301"/>
    <n v="0"/>
    <s v="Commercial space transportation"/>
    <n v="5"/>
    <n v="252"/>
    <s v="D"/>
    <n v="0"/>
    <n v="-14937"/>
    <n v="0"/>
    <n v="0"/>
    <n v="0"/>
    <n v="-14937"/>
    <n v="0"/>
    <n v="0"/>
    <n v="0"/>
    <n v="0"/>
    <n v="0"/>
    <n v="0"/>
    <n v="-14937"/>
    <n v="0"/>
    <n v="0"/>
    <n v="0"/>
    <n v="-14937"/>
    <n v="0"/>
    <n v="0"/>
    <n v="0"/>
    <n v="0"/>
    <n v="0"/>
    <n v="0"/>
    <n v="0"/>
    <n v="-14937"/>
    <n v="14937"/>
    <n v="0"/>
    <n v="14937"/>
    <n v="0"/>
    <n v="0"/>
    <n v="0"/>
    <n v="14937"/>
  </r>
  <r>
    <m/>
    <s v="069"/>
    <n v="2012"/>
    <n v="2012"/>
    <m/>
    <n v="1301"/>
    <n v="0"/>
    <s v="Commercial space transportation"/>
    <n v="5"/>
    <n v="257"/>
    <s v="D"/>
    <n v="0"/>
    <n v="-5318"/>
    <n v="0"/>
    <n v="0"/>
    <n v="0"/>
    <n v="-5318"/>
    <n v="0"/>
    <n v="0"/>
    <n v="0"/>
    <n v="0"/>
    <n v="0"/>
    <n v="0"/>
    <n v="-5318"/>
    <n v="0"/>
    <n v="0"/>
    <n v="0"/>
    <n v="-5318"/>
    <n v="0"/>
    <n v="0"/>
    <n v="0"/>
    <n v="0"/>
    <n v="0"/>
    <n v="0"/>
    <n v="0"/>
    <n v="-5318"/>
    <n v="5318"/>
    <n v="0"/>
    <n v="5318"/>
    <n v="0"/>
    <n v="0"/>
    <n v="0"/>
    <n v="5318"/>
  </r>
  <r>
    <m/>
    <s v="069"/>
    <n v="2012"/>
    <n v="2012"/>
    <m/>
    <n v="1301"/>
    <n v="0"/>
    <s v="Commercial space transportation"/>
    <n v="5"/>
    <n v="410"/>
    <s v="D"/>
    <n v="-42375"/>
    <n v="-42375"/>
    <n v="0"/>
    <n v="0"/>
    <n v="-42375"/>
    <n v="-42375"/>
    <n v="0"/>
    <n v="0"/>
    <n v="0"/>
    <n v="0"/>
    <n v="0"/>
    <n v="0"/>
    <n v="0"/>
    <n v="0"/>
    <n v="0"/>
    <n v="0"/>
    <n v="0"/>
    <n v="0"/>
    <n v="0"/>
    <n v="0"/>
    <n v="0"/>
    <n v="0"/>
    <n v="0"/>
    <n v="0"/>
    <n v="0"/>
    <n v="0"/>
    <n v="0"/>
    <n v="0"/>
    <n v="0"/>
    <n v="0"/>
    <n v="0"/>
    <n v="0"/>
  </r>
  <r>
    <m/>
    <s v="069"/>
    <n v="2012"/>
    <n v="2012"/>
    <m/>
    <n v="1301"/>
    <n v="0"/>
    <s v="Security &amp; Hazardous Materials Safety"/>
    <n v="6"/>
    <n v="111"/>
    <s v="D"/>
    <n v="0"/>
    <n v="0"/>
    <n v="0"/>
    <n v="0"/>
    <n v="0"/>
    <n v="0"/>
    <n v="0"/>
    <n v="0"/>
    <n v="0"/>
    <n v="0"/>
    <n v="0"/>
    <n v="0"/>
    <n v="0"/>
    <n v="0"/>
    <n v="0"/>
    <n v="0"/>
    <n v="0"/>
    <n v="0"/>
    <n v="0"/>
    <n v="0"/>
    <n v="0"/>
    <n v="-12554.34"/>
    <n v="0"/>
    <n v="-12554.34"/>
    <n v="0"/>
    <n v="-12554.34"/>
    <n v="-12554.34"/>
    <n v="0"/>
    <n v="0"/>
    <n v="0"/>
    <n v="16749.310000000001"/>
    <n v="16749.310000000001"/>
  </r>
  <r>
    <m/>
    <s v="069"/>
    <n v="2012"/>
    <n v="2012"/>
    <m/>
    <n v="1301"/>
    <n v="0"/>
    <s v="Security &amp; Hazardous Materials Safety"/>
    <n v="6"/>
    <n v="233"/>
    <s v="D"/>
    <n v="-52533.08"/>
    <n v="-52533.08"/>
    <n v="0"/>
    <n v="0"/>
    <n v="-52533.08"/>
    <n v="-52533.08"/>
    <n v="0"/>
    <n v="0"/>
    <n v="0"/>
    <n v="0"/>
    <n v="0"/>
    <n v="0"/>
    <n v="0"/>
    <n v="0"/>
    <n v="0"/>
    <n v="0"/>
    <n v="0"/>
    <n v="0"/>
    <n v="0"/>
    <n v="0"/>
    <n v="0"/>
    <n v="0"/>
    <n v="0"/>
    <n v="0"/>
    <n v="0"/>
    <n v="0"/>
    <n v="0"/>
    <n v="0"/>
    <n v="0"/>
    <n v="0"/>
    <n v="0"/>
    <n v="0"/>
  </r>
  <r>
    <m/>
    <s v="069"/>
    <n v="2012"/>
    <n v="2012"/>
    <m/>
    <n v="1301"/>
    <n v="0"/>
    <s v="Security &amp; Hazardous Materials Safety"/>
    <n v="6"/>
    <n v="252"/>
    <s v="D"/>
    <n v="0"/>
    <n v="-81124.34"/>
    <n v="0"/>
    <n v="0"/>
    <n v="0"/>
    <n v="-81124.34"/>
    <n v="0"/>
    <n v="0"/>
    <n v="0"/>
    <n v="0"/>
    <n v="0"/>
    <n v="0"/>
    <n v="-180569.23"/>
    <n v="-38.31"/>
    <n v="0"/>
    <n v="0"/>
    <n v="-180569.23"/>
    <n v="-38.31"/>
    <n v="-99406.58"/>
    <n v="0"/>
    <n v="0"/>
    <n v="0"/>
    <n v="0"/>
    <n v="-99406.58"/>
    <n v="-180569.23"/>
    <n v="81124.34"/>
    <n v="0"/>
    <n v="81124.34"/>
    <n v="0"/>
    <n v="0"/>
    <n v="0"/>
    <n v="81124.34"/>
  </r>
  <r>
    <m/>
    <s v="069"/>
    <n v="2012"/>
    <n v="2012"/>
    <m/>
    <n v="1301"/>
    <n v="0"/>
    <s v="Security &amp; Hazardous Materials Safety"/>
    <n v="6"/>
    <n v="253"/>
    <s v="D"/>
    <n v="-0.56999999999999995"/>
    <n v="-0.56999999999999995"/>
    <n v="0"/>
    <n v="0"/>
    <n v="-0.56999999999999995"/>
    <n v="-0.56999999999999995"/>
    <n v="0"/>
    <n v="0"/>
    <n v="0"/>
    <n v="0"/>
    <n v="0"/>
    <n v="0"/>
    <n v="0"/>
    <n v="0"/>
    <n v="0"/>
    <n v="0"/>
    <n v="0"/>
    <n v="0"/>
    <n v="0"/>
    <n v="0"/>
    <n v="0"/>
    <n v="0"/>
    <n v="0"/>
    <n v="0"/>
    <n v="0"/>
    <n v="0"/>
    <n v="0"/>
    <n v="0.56999999999999995"/>
    <n v="0"/>
    <n v="0"/>
    <n v="0"/>
    <n v="0.56999999999999995"/>
  </r>
  <r>
    <m/>
    <s v="069"/>
    <n v="2012"/>
    <n v="2012"/>
    <m/>
    <n v="1301"/>
    <n v="0"/>
    <s v="Security &amp; Hazardous Materials Safety"/>
    <n v="6"/>
    <n v="257"/>
    <s v="D"/>
    <n v="0"/>
    <n v="0"/>
    <n v="0"/>
    <n v="0"/>
    <n v="0"/>
    <n v="0"/>
    <n v="-5347.51"/>
    <n v="-5347.51"/>
    <n v="0"/>
    <n v="0"/>
    <n v="-5347.51"/>
    <n v="-5347.51"/>
    <n v="0"/>
    <n v="0"/>
    <n v="0"/>
    <n v="0"/>
    <n v="0"/>
    <n v="0"/>
    <n v="0"/>
    <n v="0"/>
    <n v="0"/>
    <n v="0"/>
    <n v="0"/>
    <n v="0"/>
    <n v="0"/>
    <n v="0"/>
    <n v="0"/>
    <n v="0"/>
    <n v="0"/>
    <n v="0"/>
    <n v="0"/>
    <n v="0"/>
  </r>
  <r>
    <m/>
    <s v="069"/>
    <n v="2012"/>
    <n v="2012"/>
    <m/>
    <n v="1301"/>
    <n v="0"/>
    <s v="Staff offices"/>
    <n v="7"/>
    <n v="111"/>
    <s v="D"/>
    <n v="0"/>
    <n v="0"/>
    <n v="0"/>
    <n v="0"/>
    <n v="0"/>
    <n v="0"/>
    <n v="-4605.4399999999996"/>
    <n v="-4605.4399999999996"/>
    <n v="0"/>
    <n v="0"/>
    <n v="-4605.4399999999996"/>
    <n v="-4605.4399999999996"/>
    <n v="0"/>
    <n v="0"/>
    <n v="0"/>
    <n v="0"/>
    <n v="0"/>
    <n v="0"/>
    <n v="0"/>
    <n v="0"/>
    <n v="0"/>
    <n v="0"/>
    <n v="0"/>
    <n v="0"/>
    <n v="0"/>
    <n v="0"/>
    <n v="0"/>
    <n v="0"/>
    <n v="0"/>
    <n v="0"/>
    <n v="11420.08"/>
    <n v="11420.08"/>
  </r>
  <r>
    <m/>
    <s v="069"/>
    <n v="2012"/>
    <n v="2012"/>
    <m/>
    <n v="1301"/>
    <n v="0"/>
    <s v="Staff offices"/>
    <n v="7"/>
    <n v="113"/>
    <s v="D"/>
    <n v="-252.1"/>
    <n v="-252.1"/>
    <n v="0"/>
    <n v="0"/>
    <n v="-252.1"/>
    <n v="-252.1"/>
    <n v="0"/>
    <n v="0"/>
    <n v="0"/>
    <n v="0"/>
    <n v="0"/>
    <n v="0"/>
    <n v="0"/>
    <n v="0"/>
    <n v="0"/>
    <n v="0"/>
    <n v="0"/>
    <n v="0"/>
    <n v="0"/>
    <n v="0"/>
    <n v="0"/>
    <n v="0"/>
    <n v="0"/>
    <n v="0"/>
    <n v="0"/>
    <n v="0"/>
    <n v="0"/>
    <n v="0"/>
    <n v="0"/>
    <n v="0"/>
    <n v="0"/>
    <n v="0"/>
  </r>
  <r>
    <m/>
    <s v="069"/>
    <n v="2012"/>
    <n v="2012"/>
    <m/>
    <n v="1301"/>
    <n v="0"/>
    <s v="Staff offices"/>
    <n v="7"/>
    <n v="121"/>
    <s v="D"/>
    <n v="-146.01"/>
    <n v="-146.01"/>
    <n v="0"/>
    <n v="0"/>
    <n v="-146.01"/>
    <n v="-146.01"/>
    <n v="-15474.08"/>
    <n v="-15474.08"/>
    <n v="0"/>
    <n v="0"/>
    <n v="-15474.08"/>
    <n v="-15474.08"/>
    <n v="0"/>
    <n v="0"/>
    <n v="0"/>
    <n v="0"/>
    <n v="0"/>
    <n v="0"/>
    <n v="0"/>
    <n v="0"/>
    <n v="0"/>
    <n v="0"/>
    <n v="0"/>
    <n v="0"/>
    <n v="0"/>
    <n v="0"/>
    <n v="0"/>
    <n v="0"/>
    <n v="0"/>
    <n v="0"/>
    <n v="0"/>
    <n v="0"/>
  </r>
  <r>
    <m/>
    <s v="069"/>
    <n v="2012"/>
    <n v="2012"/>
    <m/>
    <n v="1301"/>
    <n v="0"/>
    <s v="Staff offices"/>
    <n v="7"/>
    <n v="130"/>
    <s v="D"/>
    <n v="-247259.01"/>
    <n v="-275889.84999999998"/>
    <n v="0"/>
    <n v="0"/>
    <n v="-247259.01"/>
    <n v="-275889.84999999998"/>
    <n v="0"/>
    <n v="0"/>
    <n v="0"/>
    <n v="0"/>
    <n v="0"/>
    <n v="0"/>
    <n v="-28630.880000000001"/>
    <n v="0"/>
    <n v="0"/>
    <n v="0"/>
    <n v="-28630.880000000001"/>
    <n v="0"/>
    <n v="-0.04"/>
    <n v="0"/>
    <n v="0"/>
    <n v="0"/>
    <n v="0"/>
    <n v="-0.04"/>
    <n v="-28630.880000000001"/>
    <n v="28630.84"/>
    <n v="0"/>
    <n v="275889.84999999998"/>
    <n v="0"/>
    <n v="0"/>
    <n v="0"/>
    <n v="275889.84999999998"/>
  </r>
  <r>
    <m/>
    <s v="069"/>
    <n v="2012"/>
    <n v="2012"/>
    <m/>
    <n v="1301"/>
    <n v="0"/>
    <s v="Staff offices"/>
    <n v="7"/>
    <n v="210"/>
    <s v="D"/>
    <n v="-25"/>
    <n v="-25"/>
    <n v="0"/>
    <n v="0"/>
    <n v="-25"/>
    <n v="-25"/>
    <n v="0"/>
    <n v="0"/>
    <n v="0"/>
    <n v="0"/>
    <n v="0"/>
    <n v="0"/>
    <n v="0"/>
    <n v="0"/>
    <n v="0"/>
    <n v="0"/>
    <n v="0"/>
    <n v="0"/>
    <n v="0"/>
    <n v="0"/>
    <n v="0"/>
    <n v="0"/>
    <n v="0"/>
    <n v="0"/>
    <n v="0"/>
    <n v="0"/>
    <n v="0"/>
    <n v="25"/>
    <n v="0"/>
    <n v="0"/>
    <n v="0"/>
    <n v="25"/>
  </r>
  <r>
    <m/>
    <s v="069"/>
    <n v="2012"/>
    <n v="2012"/>
    <m/>
    <n v="1301"/>
    <n v="0"/>
    <s v="Staff offices"/>
    <n v="7"/>
    <n v="232"/>
    <s v="D"/>
    <n v="-186.31"/>
    <n v="-186.31"/>
    <n v="0"/>
    <n v="0"/>
    <n v="-186.31"/>
    <n v="-186.31"/>
    <n v="0"/>
    <n v="0"/>
    <n v="0"/>
    <n v="0"/>
    <n v="0"/>
    <n v="0"/>
    <n v="0"/>
    <n v="0"/>
    <n v="0"/>
    <n v="0"/>
    <n v="0"/>
    <n v="0"/>
    <n v="0"/>
    <n v="0"/>
    <n v="0"/>
    <n v="0"/>
    <n v="0"/>
    <n v="0"/>
    <n v="0"/>
    <n v="0"/>
    <n v="0"/>
    <n v="0"/>
    <n v="0"/>
    <n v="0"/>
    <n v="0"/>
    <n v="0"/>
  </r>
  <r>
    <m/>
    <s v="069"/>
    <n v="2012"/>
    <n v="2012"/>
    <m/>
    <n v="1301"/>
    <n v="0"/>
    <s v="Staff offices"/>
    <n v="7"/>
    <n v="233"/>
    <s v="D"/>
    <n v="-0.65"/>
    <n v="-0.65"/>
    <n v="0"/>
    <n v="0"/>
    <n v="-0.65"/>
    <n v="-0.65"/>
    <n v="0"/>
    <n v="0"/>
    <n v="0"/>
    <n v="0"/>
    <n v="0"/>
    <n v="0"/>
    <n v="0"/>
    <n v="0"/>
    <n v="0"/>
    <n v="0"/>
    <n v="0"/>
    <n v="0"/>
    <n v="0"/>
    <n v="0"/>
    <n v="0"/>
    <n v="0"/>
    <n v="0"/>
    <n v="0"/>
    <n v="0"/>
    <n v="0"/>
    <n v="0"/>
    <n v="0"/>
    <n v="0"/>
    <n v="0"/>
    <n v="0"/>
    <n v="0"/>
  </r>
  <r>
    <m/>
    <s v="069"/>
    <n v="2012"/>
    <n v="2012"/>
    <m/>
    <n v="1301"/>
    <n v="0"/>
    <s v="Staff offices"/>
    <n v="7"/>
    <n v="251"/>
    <s v="D"/>
    <n v="20588.79"/>
    <n v="20588.79"/>
    <n v="0"/>
    <n v="0"/>
    <n v="20588.79"/>
    <n v="20588.79"/>
    <n v="0"/>
    <n v="0"/>
    <n v="0"/>
    <n v="0"/>
    <n v="0"/>
    <n v="0"/>
    <n v="-20588.8"/>
    <n v="-20588.8"/>
    <n v="0"/>
    <n v="0"/>
    <n v="-20588.8"/>
    <n v="-20588.8"/>
    <n v="0"/>
    <n v="0"/>
    <n v="0"/>
    <n v="0"/>
    <n v="0"/>
    <n v="0"/>
    <n v="-20588.8"/>
    <n v="0"/>
    <n v="0"/>
    <n v="0"/>
    <n v="0"/>
    <n v="0"/>
    <n v="0"/>
    <n v="0"/>
  </r>
  <r>
    <m/>
    <s v="069"/>
    <n v="2012"/>
    <n v="2012"/>
    <m/>
    <n v="1301"/>
    <n v="0"/>
    <s v="Staff offices"/>
    <n v="7"/>
    <n v="252"/>
    <s v="D"/>
    <n v="-573290.79"/>
    <n v="-668021.92000000004"/>
    <n v="0"/>
    <n v="0"/>
    <n v="-573290.79"/>
    <n v="-668021.92000000004"/>
    <n v="-8126.6"/>
    <n v="-8136.41"/>
    <n v="0"/>
    <n v="0"/>
    <n v="-8126.6"/>
    <n v="-8136.41"/>
    <n v="-122861.54"/>
    <n v="-29321.33"/>
    <n v="0"/>
    <n v="0"/>
    <n v="-122861.54"/>
    <n v="-29321.33"/>
    <n v="1200.73"/>
    <n v="0"/>
    <n v="0"/>
    <n v="0"/>
    <n v="0"/>
    <n v="1200.73"/>
    <n v="-122861.54"/>
    <n v="94740.94"/>
    <n v="0"/>
    <n v="263590.15000000002"/>
    <n v="0"/>
    <n v="0"/>
    <n v="0"/>
    <n v="263590.15000000002"/>
  </r>
  <r>
    <m/>
    <s v="069"/>
    <n v="2012"/>
    <n v="2012"/>
    <m/>
    <n v="1301"/>
    <n v="0"/>
    <s v="Staff offices"/>
    <n v="7"/>
    <n v="253"/>
    <s v="D"/>
    <n v="-35.58"/>
    <n v="-363425.4"/>
    <n v="0"/>
    <n v="0"/>
    <n v="-35.58"/>
    <n v="-363425.4"/>
    <n v="148600"/>
    <n v="148600"/>
    <n v="0"/>
    <n v="0"/>
    <n v="148600"/>
    <n v="148600"/>
    <n v="-365984.34"/>
    <n v="0"/>
    <n v="0"/>
    <n v="0"/>
    <n v="-365984.34"/>
    <n v="0"/>
    <n v="-2594.52"/>
    <n v="0"/>
    <n v="0"/>
    <n v="0"/>
    <n v="0"/>
    <n v="-2594.52"/>
    <n v="-365984.34"/>
    <n v="363389.82"/>
    <n v="0"/>
    <n v="363389.82"/>
    <n v="0"/>
    <n v="0"/>
    <n v="0"/>
    <n v="363389.82"/>
  </r>
  <r>
    <m/>
    <s v="069"/>
    <n v="2012"/>
    <n v="2012"/>
    <m/>
    <n v="1301"/>
    <n v="0"/>
    <s v="Staff offices"/>
    <n v="7"/>
    <n v="255"/>
    <s v="D"/>
    <n v="-1039.08"/>
    <n v="-1039.08"/>
    <n v="0"/>
    <n v="0"/>
    <n v="-1039.08"/>
    <n v="-1039.08"/>
    <n v="0"/>
    <n v="0"/>
    <n v="0"/>
    <n v="0"/>
    <n v="0"/>
    <n v="0"/>
    <n v="0"/>
    <n v="0"/>
    <n v="0"/>
    <n v="0"/>
    <n v="0"/>
    <n v="0"/>
    <n v="0"/>
    <n v="0"/>
    <n v="0"/>
    <n v="0"/>
    <n v="0"/>
    <n v="0"/>
    <n v="0"/>
    <n v="0"/>
    <n v="0"/>
    <n v="0"/>
    <n v="0"/>
    <n v="0"/>
    <n v="0"/>
    <n v="0"/>
  </r>
  <r>
    <m/>
    <s v="069"/>
    <n v="2012"/>
    <n v="2012"/>
    <m/>
    <n v="1301"/>
    <n v="0"/>
    <s v="Staff offices"/>
    <n v="7"/>
    <n v="257"/>
    <s v="D"/>
    <n v="0"/>
    <n v="-1468"/>
    <n v="0"/>
    <n v="0"/>
    <n v="0"/>
    <n v="-1468"/>
    <n v="0"/>
    <n v="0"/>
    <n v="0"/>
    <n v="0"/>
    <n v="0"/>
    <n v="0"/>
    <n v="-1468"/>
    <n v="0"/>
    <n v="0"/>
    <n v="0"/>
    <n v="-1468"/>
    <n v="0"/>
    <n v="0"/>
    <n v="0"/>
    <n v="0"/>
    <n v="0"/>
    <n v="0"/>
    <n v="0"/>
    <n v="-1468"/>
    <n v="1468"/>
    <n v="0"/>
    <n v="1468"/>
    <n v="0"/>
    <n v="0"/>
    <n v="0"/>
    <n v="1468"/>
  </r>
  <r>
    <m/>
    <s v="069"/>
    <n v="2012"/>
    <n v="2012"/>
    <m/>
    <n v="1301"/>
    <n v="0"/>
    <s v="Staff offices"/>
    <n v="7"/>
    <n v="260"/>
    <s v="D"/>
    <n v="-62.09"/>
    <n v="-62.09"/>
    <n v="0"/>
    <n v="0"/>
    <n v="-62.09"/>
    <n v="-62.09"/>
    <n v="0"/>
    <n v="0"/>
    <n v="0"/>
    <n v="0"/>
    <n v="0"/>
    <n v="0"/>
    <n v="0"/>
    <n v="0"/>
    <n v="0"/>
    <n v="0"/>
    <n v="0"/>
    <n v="0"/>
    <n v="0"/>
    <n v="0"/>
    <n v="0"/>
    <n v="0"/>
    <n v="0"/>
    <n v="0"/>
    <n v="0"/>
    <n v="0"/>
    <n v="0"/>
    <n v="0"/>
    <n v="0"/>
    <n v="0"/>
    <n v="0"/>
    <n v="0"/>
  </r>
  <r>
    <m/>
    <s v="069"/>
    <n v="2012"/>
    <n v="2012"/>
    <m/>
    <n v="1301"/>
    <n v="0"/>
    <s v="Operations (Reimbursable)"/>
    <n v="801"/>
    <n v="0"/>
    <s v="R"/>
    <n v="0"/>
    <n v="0"/>
    <n v="0"/>
    <n v="0"/>
    <n v="0"/>
    <n v="0"/>
    <n v="0"/>
    <n v="0"/>
    <n v="0"/>
    <n v="0"/>
    <n v="0"/>
    <n v="0"/>
    <n v="0"/>
    <n v="0"/>
    <n v="0"/>
    <n v="0"/>
    <n v="0"/>
    <n v="0"/>
    <n v="-80288.800000000003"/>
    <n v="0"/>
    <n v="0"/>
    <n v="0"/>
    <n v="0"/>
    <n v="-80288.800000000003"/>
    <n v="0"/>
    <n v="-80288.800000000003"/>
    <n v="-80288.800000000003"/>
    <n v="0"/>
    <n v="0"/>
    <n v="0"/>
    <n v="0"/>
    <n v="0"/>
  </r>
  <r>
    <m/>
    <s v="069"/>
    <n v="2012"/>
    <n v="2012"/>
    <m/>
    <n v="1301"/>
    <n v="0"/>
    <s v="Operations (Reimbursable)"/>
    <n v="801"/>
    <n v="111"/>
    <s v="R"/>
    <n v="0"/>
    <n v="0"/>
    <n v="0"/>
    <n v="0"/>
    <n v="0"/>
    <n v="0"/>
    <n v="4605.4399999999996"/>
    <n v="4605.4399999999996"/>
    <n v="0"/>
    <n v="0"/>
    <n v="4605.4399999999996"/>
    <n v="4605.4399999999996"/>
    <n v="0"/>
    <n v="0"/>
    <n v="0"/>
    <n v="0"/>
    <n v="0"/>
    <n v="0"/>
    <n v="0"/>
    <n v="0"/>
    <n v="0"/>
    <n v="0"/>
    <n v="0"/>
    <n v="0"/>
    <n v="0"/>
    <n v="0"/>
    <n v="0"/>
    <n v="0"/>
    <n v="0"/>
    <n v="0"/>
    <n v="0"/>
    <n v="0"/>
  </r>
  <r>
    <m/>
    <s v="069"/>
    <n v="2012"/>
    <n v="2012"/>
    <m/>
    <n v="1301"/>
    <n v="0"/>
    <s v="Operations (Reimbursable)"/>
    <n v="801"/>
    <n v="121"/>
    <s v="R"/>
    <n v="0"/>
    <n v="0"/>
    <n v="0"/>
    <n v="0"/>
    <n v="0"/>
    <n v="0"/>
    <n v="1369.71"/>
    <n v="1369.71"/>
    <n v="0"/>
    <n v="0"/>
    <n v="1369.71"/>
    <n v="1369.71"/>
    <n v="0"/>
    <n v="0"/>
    <n v="0"/>
    <n v="0"/>
    <n v="0"/>
    <n v="0"/>
    <n v="0"/>
    <n v="0"/>
    <n v="0"/>
    <n v="0"/>
    <n v="0"/>
    <n v="0"/>
    <n v="0"/>
    <n v="0"/>
    <n v="0"/>
    <n v="0"/>
    <n v="0"/>
    <n v="0"/>
    <n v="0"/>
    <n v="0"/>
  </r>
  <r>
    <m/>
    <s v="069"/>
    <n v="2012"/>
    <n v="2012"/>
    <m/>
    <n v="1301"/>
    <n v="0"/>
    <s v="Operations (Reimbursable)"/>
    <n v="801"/>
    <n v="220"/>
    <s v="R"/>
    <n v="0"/>
    <n v="0"/>
    <n v="0"/>
    <n v="0"/>
    <n v="0"/>
    <n v="0"/>
    <n v="0"/>
    <n v="12495"/>
    <n v="0"/>
    <n v="-12495"/>
    <n v="0"/>
    <n v="0"/>
    <n v="0"/>
    <n v="0"/>
    <n v="0"/>
    <n v="0"/>
    <n v="0"/>
    <n v="0"/>
    <n v="-12495"/>
    <n v="0"/>
    <n v="0"/>
    <n v="0"/>
    <n v="0"/>
    <n v="-12495"/>
    <n v="0"/>
    <n v="-12495"/>
    <n v="-12495"/>
    <n v="0"/>
    <n v="0"/>
    <n v="0"/>
    <n v="0"/>
    <n v="0"/>
  </r>
  <r>
    <m/>
    <s v="069"/>
    <n v="2012"/>
    <n v="2012"/>
    <m/>
    <n v="1301"/>
    <n v="0"/>
    <s v="Operations (Reimbursable)"/>
    <n v="801"/>
    <n v="251"/>
    <s v="R"/>
    <n v="-375501.96"/>
    <n v="0"/>
    <n v="0"/>
    <n v="0"/>
    <n v="-375501.96"/>
    <n v="0"/>
    <n v="0"/>
    <n v="0"/>
    <n v="0"/>
    <n v="0"/>
    <n v="0"/>
    <n v="0"/>
    <n v="0"/>
    <n v="0"/>
    <n v="0"/>
    <n v="0"/>
    <n v="0"/>
    <n v="0"/>
    <n v="-375501.96"/>
    <n v="0"/>
    <n v="0"/>
    <n v="0"/>
    <n v="0"/>
    <n v="-375501.96"/>
    <n v="0"/>
    <n v="-375501.96"/>
    <n v="0"/>
    <n v="0"/>
    <n v="0"/>
    <n v="0"/>
    <n v="0"/>
    <n v="0"/>
  </r>
  <r>
    <m/>
    <s v="069"/>
    <n v="2012"/>
    <n v="2012"/>
    <m/>
    <n v="1301"/>
    <n v="0"/>
    <s v="Operations (Reimbursable)"/>
    <n v="801"/>
    <n v="253"/>
    <s v="R"/>
    <n v="0"/>
    <n v="0"/>
    <n v="0"/>
    <n v="0"/>
    <n v="0"/>
    <n v="0"/>
    <n v="0"/>
    <n v="-22.47"/>
    <n v="0"/>
    <n v="0"/>
    <n v="0"/>
    <n v="-22.47"/>
    <n v="0"/>
    <n v="0"/>
    <n v="0"/>
    <n v="0"/>
    <n v="0"/>
    <n v="0"/>
    <n v="73613.27"/>
    <n v="0"/>
    <n v="0"/>
    <n v="-73590.8"/>
    <n v="0"/>
    <n v="22.47"/>
    <n v="0"/>
    <n v="22.47"/>
    <n v="0"/>
    <n v="0"/>
    <n v="22.47"/>
    <n v="0"/>
    <n v="0"/>
    <n v="22.47"/>
  </r>
  <r>
    <m/>
    <s v="069"/>
    <n v="2012"/>
    <n v="2012"/>
    <m/>
    <n v="1301"/>
    <n v="0"/>
    <s v="Operations (Reimbursable)"/>
    <n v="801"/>
    <n v="254"/>
    <s v="R"/>
    <n v="0"/>
    <n v="0"/>
    <n v="0"/>
    <n v="0"/>
    <n v="0"/>
    <n v="0"/>
    <n v="-0.02"/>
    <n v="-0.02"/>
    <n v="0"/>
    <n v="0"/>
    <n v="-0.02"/>
    <n v="-0.02"/>
    <n v="0"/>
    <n v="0"/>
    <n v="0"/>
    <n v="0"/>
    <n v="0"/>
    <n v="0"/>
    <n v="0"/>
    <n v="0"/>
    <n v="0"/>
    <n v="0"/>
    <n v="0"/>
    <n v="0"/>
    <n v="0"/>
    <n v="0"/>
    <n v="0"/>
    <n v="0"/>
    <n v="0"/>
    <n v="0"/>
    <n v="0"/>
    <n v="0"/>
  </r>
  <r>
    <m/>
    <s v="069"/>
    <n v="2012"/>
    <n v="2012"/>
    <m/>
    <n v="1301"/>
    <n v="0"/>
    <s v="Operations (Reimbursable)"/>
    <n v="801"/>
    <n v="260"/>
    <s v="R"/>
    <n v="0"/>
    <n v="0"/>
    <n v="0"/>
    <n v="0"/>
    <n v="0"/>
    <n v="0"/>
    <n v="-16.559999999999999"/>
    <n v="-16.559999999999999"/>
    <n v="0"/>
    <n v="0"/>
    <n v="-16.559999999999999"/>
    <n v="-16.559999999999999"/>
    <n v="-144300.37"/>
    <n v="-144300.37"/>
    <n v="0"/>
    <n v="0"/>
    <n v="-144300.37"/>
    <n v="-144300.37"/>
    <n v="0"/>
    <n v="0"/>
    <n v="0"/>
    <n v="0"/>
    <n v="0"/>
    <n v="0"/>
    <n v="-144300.37"/>
    <n v="0"/>
    <n v="0"/>
    <n v="0"/>
    <n v="0"/>
    <n v="0"/>
    <n v="0"/>
    <n v="0"/>
  </r>
  <r>
    <m/>
    <s v="069"/>
    <n v="2012"/>
    <n v="2012"/>
    <m/>
    <n v="1301"/>
    <n v="0"/>
    <s v="Operations (Reimbursable)"/>
    <n v="801"/>
    <n v="310"/>
    <s v="R"/>
    <n v="-8597"/>
    <n v="-8597"/>
    <n v="0"/>
    <n v="0"/>
    <n v="-8597"/>
    <n v="-8597"/>
    <n v="0"/>
    <n v="0"/>
    <n v="0"/>
    <n v="0"/>
    <n v="0"/>
    <n v="0"/>
    <n v="0"/>
    <n v="0"/>
    <n v="0"/>
    <n v="0"/>
    <n v="0"/>
    <n v="0"/>
    <n v="0"/>
    <n v="0"/>
    <n v="0"/>
    <n v="0"/>
    <n v="0"/>
    <n v="0"/>
    <n v="0"/>
    <n v="0"/>
    <n v="0"/>
    <n v="8597"/>
    <n v="0"/>
    <n v="0"/>
    <n v="0"/>
    <n v="8597"/>
  </r>
  <r>
    <m/>
    <s v="069"/>
    <n v="2012"/>
    <n v="2012"/>
    <m/>
    <n v="8107"/>
    <n v="0"/>
    <s v="Personnel and related expenses"/>
    <n v="5"/>
    <n v="111"/>
    <s v="D"/>
    <n v="0"/>
    <n v="0"/>
    <n v="0"/>
    <n v="0"/>
    <n v="0"/>
    <n v="0"/>
    <n v="0"/>
    <n v="0"/>
    <n v="0"/>
    <n v="0"/>
    <n v="0"/>
    <n v="0"/>
    <n v="0"/>
    <n v="0"/>
    <n v="0"/>
    <n v="0"/>
    <n v="0"/>
    <n v="0"/>
    <n v="0"/>
    <n v="0"/>
    <n v="0"/>
    <n v="-262.66000000000003"/>
    <n v="0"/>
    <n v="-262.66000000000003"/>
    <n v="0"/>
    <n v="-262.66000000000003"/>
    <n v="-262.66000000000003"/>
    <n v="0"/>
    <n v="0"/>
    <n v="0"/>
    <n v="262.66000000000003"/>
    <n v="262.66000000000003"/>
  </r>
  <r>
    <m/>
    <s v="069"/>
    <n v="2012"/>
    <n v="2012"/>
    <m/>
    <n v="8107"/>
    <n v="0"/>
    <s v="Personnel and related expenses"/>
    <n v="5"/>
    <n v="210"/>
    <s v="D"/>
    <n v="-476.55"/>
    <n v="2612.67"/>
    <n v="0"/>
    <n v="-9995"/>
    <n v="-476.55"/>
    <n v="-7382.33"/>
    <n v="0"/>
    <n v="0"/>
    <n v="0"/>
    <n v="-110.43"/>
    <n v="0"/>
    <n v="-110.43"/>
    <n v="0"/>
    <n v="0"/>
    <n v="0"/>
    <n v="0"/>
    <n v="0"/>
    <n v="0"/>
    <n v="-2817.58"/>
    <n v="0"/>
    <n v="0"/>
    <n v="-371.64"/>
    <n v="0"/>
    <n v="-3189.22"/>
    <n v="0"/>
    <n v="-3189.22"/>
    <n v="-10205.43"/>
    <n v="7382.33"/>
    <n v="110.43"/>
    <n v="0"/>
    <n v="0"/>
    <n v="7492.76"/>
  </r>
  <r>
    <m/>
    <s v="069"/>
    <n v="2012"/>
    <n v="2012"/>
    <m/>
    <n v="8107"/>
    <n v="0"/>
    <s v="Personnel and related expenses"/>
    <n v="5"/>
    <n v="220"/>
    <s v="D"/>
    <n v="-2"/>
    <n v="-2"/>
    <n v="0"/>
    <n v="0"/>
    <n v="-2"/>
    <n v="-2"/>
    <n v="0"/>
    <n v="0"/>
    <n v="0"/>
    <n v="0"/>
    <n v="0"/>
    <n v="0"/>
    <n v="0"/>
    <n v="0"/>
    <n v="0"/>
    <n v="0"/>
    <n v="0"/>
    <n v="0"/>
    <n v="0"/>
    <n v="0"/>
    <n v="0"/>
    <n v="0"/>
    <n v="0"/>
    <n v="0"/>
    <n v="0"/>
    <n v="0"/>
    <n v="0"/>
    <n v="2"/>
    <n v="0"/>
    <n v="0"/>
    <n v="0"/>
    <n v="2"/>
  </r>
  <r>
    <m/>
    <s v="069"/>
    <n v="2012"/>
    <n v="2012"/>
    <m/>
    <n v="8107"/>
    <n v="0"/>
    <s v="Personnel and related expenses"/>
    <n v="5"/>
    <n v="240"/>
    <s v="D"/>
    <n v="0"/>
    <n v="0"/>
    <n v="0"/>
    <n v="0"/>
    <n v="0"/>
    <n v="0"/>
    <n v="0"/>
    <n v="0"/>
    <n v="0"/>
    <n v="0"/>
    <n v="0"/>
    <n v="0"/>
    <n v="-6089.76"/>
    <n v="0"/>
    <n v="0"/>
    <n v="0"/>
    <n v="-6089.76"/>
    <n v="0"/>
    <n v="-6089.76"/>
    <n v="0"/>
    <n v="0"/>
    <n v="0"/>
    <n v="0"/>
    <n v="-6089.76"/>
    <n v="-6089.76"/>
    <n v="0"/>
    <n v="0"/>
    <n v="0"/>
    <n v="0"/>
    <n v="0"/>
    <n v="0"/>
    <n v="0"/>
  </r>
  <r>
    <m/>
    <s v="069"/>
    <n v="2012"/>
    <n v="2012"/>
    <m/>
    <n v="8107"/>
    <n v="0"/>
    <s v="Personnel and related expenses"/>
    <n v="5"/>
    <n v="252"/>
    <s v="D"/>
    <n v="-89029.7"/>
    <n v="-89029.7"/>
    <n v="0"/>
    <n v="0"/>
    <n v="-89029.7"/>
    <n v="-89029.7"/>
    <n v="7566.31"/>
    <n v="7182.81"/>
    <n v="0"/>
    <n v="0"/>
    <n v="7566.31"/>
    <n v="7182.81"/>
    <n v="0"/>
    <n v="0"/>
    <n v="0"/>
    <n v="0"/>
    <n v="0"/>
    <n v="0"/>
    <n v="383.5"/>
    <n v="0"/>
    <n v="0"/>
    <n v="0"/>
    <n v="0"/>
    <n v="383.5"/>
    <n v="0"/>
    <n v="383.5"/>
    <n v="0"/>
    <n v="5114.87"/>
    <n v="0"/>
    <n v="0"/>
    <n v="0"/>
    <n v="5114.87"/>
  </r>
  <r>
    <m/>
    <s v="069"/>
    <n v="2012"/>
    <n v="2012"/>
    <m/>
    <n v="8107"/>
    <n v="0"/>
    <s v="Personnel and related expenses"/>
    <n v="5"/>
    <n v="254"/>
    <s v="D"/>
    <n v="-2482.92"/>
    <n v="-2482.92"/>
    <n v="0"/>
    <n v="0"/>
    <n v="-2482.92"/>
    <n v="-2482.92"/>
    <n v="0"/>
    <n v="0"/>
    <n v="0"/>
    <n v="0"/>
    <n v="0"/>
    <n v="0"/>
    <n v="0"/>
    <n v="0"/>
    <n v="0"/>
    <n v="0"/>
    <n v="0"/>
    <n v="0"/>
    <n v="0"/>
    <n v="0"/>
    <n v="0"/>
    <n v="0"/>
    <n v="0"/>
    <n v="0"/>
    <n v="0"/>
    <n v="0"/>
    <n v="0"/>
    <n v="2482.92"/>
    <n v="0"/>
    <n v="0"/>
    <n v="0"/>
    <n v="2482.92"/>
  </r>
  <r>
    <m/>
    <s v="069"/>
    <n v="2012"/>
    <n v="2012"/>
    <m/>
    <n v="8107"/>
    <n v="0"/>
    <s v="Personnel and related expenses"/>
    <n v="5"/>
    <n v="257"/>
    <s v="D"/>
    <n v="0"/>
    <n v="0"/>
    <n v="0"/>
    <n v="0"/>
    <n v="0"/>
    <n v="0"/>
    <n v="0"/>
    <n v="0"/>
    <n v="0"/>
    <n v="0"/>
    <n v="0"/>
    <n v="0"/>
    <n v="-1985.05"/>
    <n v="-2069.41"/>
    <n v="0"/>
    <n v="0"/>
    <n v="-1985.05"/>
    <n v="-2069.41"/>
    <n v="84.36"/>
    <n v="0"/>
    <n v="0"/>
    <n v="0"/>
    <n v="0"/>
    <n v="84.36"/>
    <n v="-1985.05"/>
    <n v="0"/>
    <n v="0"/>
    <n v="0"/>
    <n v="0"/>
    <n v="0"/>
    <n v="0"/>
    <n v="0"/>
  </r>
  <r>
    <m/>
    <s v="069"/>
    <n v="2012"/>
    <n v="2012"/>
    <m/>
    <n v="8107"/>
    <n v="0"/>
    <s v="Personnel and related expenses"/>
    <n v="5"/>
    <n v="260"/>
    <s v="D"/>
    <n v="0"/>
    <n v="0"/>
    <n v="0"/>
    <n v="0"/>
    <n v="0"/>
    <n v="0"/>
    <n v="168.66"/>
    <n v="168.66"/>
    <n v="0"/>
    <n v="0"/>
    <n v="168.66"/>
    <n v="168.66"/>
    <n v="0"/>
    <n v="0"/>
    <n v="0"/>
    <n v="0"/>
    <n v="0"/>
    <n v="0"/>
    <n v="0"/>
    <n v="0"/>
    <n v="0"/>
    <n v="0"/>
    <n v="0"/>
    <n v="0"/>
    <n v="0"/>
    <n v="0"/>
    <n v="0"/>
    <n v="0"/>
    <n v="0"/>
    <n v="0"/>
    <n v="0"/>
    <n v="0"/>
  </r>
  <r>
    <m/>
    <s v="069"/>
    <n v="2012"/>
    <n v="2012"/>
    <m/>
    <n v="8107"/>
    <n v="0"/>
    <s v="Personnel and related expenses"/>
    <n v="5"/>
    <n v="310"/>
    <s v="D"/>
    <n v="-24186.98"/>
    <n v="-5623.35"/>
    <n v="0"/>
    <n v="0"/>
    <n v="-24186.98"/>
    <n v="-5623.35"/>
    <n v="0"/>
    <n v="12.57"/>
    <n v="0"/>
    <n v="-12.57"/>
    <n v="0"/>
    <n v="0"/>
    <n v="0"/>
    <n v="0"/>
    <n v="0"/>
    <n v="0"/>
    <n v="0"/>
    <n v="0"/>
    <n v="-18576.2"/>
    <n v="0"/>
    <n v="0"/>
    <n v="0"/>
    <n v="0"/>
    <n v="-18576.2"/>
    <n v="0"/>
    <n v="-18576.2"/>
    <n v="-12.57"/>
    <n v="0"/>
    <n v="0"/>
    <n v="0"/>
    <n v="0"/>
    <n v="0"/>
  </r>
  <r>
    <m/>
    <s v="069"/>
    <n v="2012"/>
    <n v="2013"/>
    <m/>
    <n v="1301"/>
    <n v="0"/>
    <s v="UNKNOWN"/>
    <n v="0"/>
    <n v="0"/>
    <s v=" "/>
    <n v="0"/>
    <n v="0"/>
    <n v="0"/>
    <n v="0"/>
    <n v="0"/>
    <n v="0"/>
    <n v="0"/>
    <n v="0"/>
    <n v="0"/>
    <n v="0"/>
    <n v="0"/>
    <n v="0"/>
    <n v="0"/>
    <n v="0"/>
    <n v="0"/>
    <n v="0"/>
    <n v="0"/>
    <n v="0"/>
    <n v="0"/>
    <n v="0"/>
    <n v="0"/>
    <n v="0"/>
    <n v="0"/>
    <n v="0"/>
    <n v="0"/>
    <n v="0"/>
    <n v="0"/>
    <n v="0"/>
    <n v="0"/>
    <n v="0"/>
    <n v="0"/>
    <n v="0"/>
  </r>
  <r>
    <m/>
    <s v="069"/>
    <n v="2012"/>
    <n v="2014"/>
    <m/>
    <n v="8107"/>
    <n v="0"/>
    <s v="Engineering, development, test and evaluation"/>
    <n v="1"/>
    <n v="0"/>
    <s v="D"/>
    <n v="0"/>
    <n v="0"/>
    <n v="0"/>
    <n v="0"/>
    <n v="0"/>
    <n v="0"/>
    <n v="0"/>
    <n v="0"/>
    <n v="0"/>
    <n v="0"/>
    <n v="0"/>
    <n v="0"/>
    <n v="-17993.88"/>
    <n v="-18310.39"/>
    <n v="0"/>
    <n v="0"/>
    <n v="-17993.88"/>
    <n v="-18310.39"/>
    <n v="316.51"/>
    <n v="0"/>
    <n v="0"/>
    <n v="0"/>
    <n v="0"/>
    <n v="316.51"/>
    <n v="-17993.88"/>
    <n v="0"/>
    <n v="0"/>
    <n v="0"/>
    <n v="0"/>
    <n v="0"/>
    <n v="0"/>
    <n v="0"/>
  </r>
  <r>
    <m/>
    <s v="069"/>
    <n v="2012"/>
    <n v="2014"/>
    <m/>
    <n v="8107"/>
    <n v="0"/>
    <s v="Engineering, development, test and evaluation"/>
    <n v="1"/>
    <n v="233"/>
    <s v="D"/>
    <n v="-18529.36"/>
    <n v="-241.36"/>
    <n v="0"/>
    <n v="0"/>
    <n v="-18529.36"/>
    <n v="-241.36"/>
    <n v="0"/>
    <n v="0"/>
    <n v="0"/>
    <n v="0"/>
    <n v="0"/>
    <n v="0"/>
    <n v="0"/>
    <n v="0"/>
    <n v="0"/>
    <n v="0"/>
    <n v="0"/>
    <n v="0"/>
    <n v="-18288"/>
    <n v="0"/>
    <n v="0"/>
    <n v="0"/>
    <n v="0"/>
    <n v="-18288"/>
    <n v="0"/>
    <n v="-18288"/>
    <n v="0"/>
    <n v="0"/>
    <n v="0"/>
    <n v="0"/>
    <n v="0"/>
    <n v="0"/>
  </r>
  <r>
    <m/>
    <s v="069"/>
    <n v="2012"/>
    <n v="2014"/>
    <m/>
    <n v="8107"/>
    <n v="0"/>
    <s v="Engineering, development, test and evaluation"/>
    <n v="1"/>
    <n v="251"/>
    <s v="D"/>
    <n v="-2302500.5099999998"/>
    <n v="-1797055.93"/>
    <n v="0"/>
    <n v="0"/>
    <n v="-2302500.5099999998"/>
    <n v="-1797055.93"/>
    <n v="-129903.84"/>
    <n v="-31538.84"/>
    <n v="0"/>
    <n v="-74.09"/>
    <n v="-129903.84"/>
    <n v="-31612.93"/>
    <n v="-497152.7"/>
    <n v="-505517.29"/>
    <n v="0"/>
    <n v="0"/>
    <n v="-497152.7"/>
    <n v="-505517.29"/>
    <n v="-595444.99"/>
    <n v="0"/>
    <n v="0"/>
    <n v="0"/>
    <n v="0"/>
    <n v="-595444.99"/>
    <n v="-497152.7"/>
    <n v="-603809.57999999996"/>
    <n v="-74.09"/>
    <n v="56781.36"/>
    <n v="0"/>
    <n v="0"/>
    <n v="0"/>
    <n v="56781.36"/>
  </r>
  <r>
    <m/>
    <s v="069"/>
    <n v="2012"/>
    <n v="2014"/>
    <m/>
    <n v="8107"/>
    <n v="0"/>
    <s v="Engineering, development, test and evaluation"/>
    <n v="1"/>
    <n v="252"/>
    <s v="D"/>
    <n v="-91248.53"/>
    <n v="-90576.62"/>
    <n v="0"/>
    <n v="0"/>
    <n v="-91248.53"/>
    <n v="-90576.62"/>
    <n v="-181861.37"/>
    <n v="-181861.37"/>
    <n v="0"/>
    <n v="0"/>
    <n v="-181861.37"/>
    <n v="-181861.37"/>
    <n v="-134911.35999999999"/>
    <n v="-137255.22"/>
    <n v="0"/>
    <n v="0"/>
    <n v="-134911.35999999999"/>
    <n v="-137255.22"/>
    <n v="1671.95"/>
    <n v="0"/>
    <n v="0"/>
    <n v="0"/>
    <n v="0"/>
    <n v="1671.95"/>
    <n v="-134911.35999999999"/>
    <n v="-671.91"/>
    <n v="0"/>
    <n v="115.7"/>
    <n v="0"/>
    <n v="0"/>
    <n v="0"/>
    <n v="115.7"/>
  </r>
  <r>
    <m/>
    <s v="069"/>
    <n v="2012"/>
    <n v="2014"/>
    <m/>
    <n v="8107"/>
    <n v="0"/>
    <s v="Engineering, development, test and evaluation"/>
    <n v="1"/>
    <n v="255"/>
    <s v="D"/>
    <n v="0"/>
    <n v="0"/>
    <n v="0"/>
    <n v="0"/>
    <n v="0"/>
    <n v="0"/>
    <n v="-2660.89"/>
    <n v="-2660.89"/>
    <n v="0"/>
    <n v="0"/>
    <n v="-2660.89"/>
    <n v="-2660.89"/>
    <n v="0"/>
    <n v="0"/>
    <n v="0"/>
    <n v="0"/>
    <n v="0"/>
    <n v="0"/>
    <n v="0"/>
    <n v="0"/>
    <n v="0"/>
    <n v="0"/>
    <n v="0"/>
    <n v="0"/>
    <n v="0"/>
    <n v="0"/>
    <n v="0"/>
    <n v="0"/>
    <n v="0"/>
    <n v="0"/>
    <n v="0"/>
    <n v="0"/>
  </r>
  <r>
    <m/>
    <s v="069"/>
    <n v="2012"/>
    <n v="2014"/>
    <m/>
    <n v="8107"/>
    <n v="0"/>
    <s v="Engineering, development, test and evaluation"/>
    <n v="1"/>
    <n v="257"/>
    <s v="D"/>
    <n v="-91555.45"/>
    <n v="-3251.19"/>
    <n v="0"/>
    <n v="0"/>
    <n v="-91555.45"/>
    <n v="-3251.19"/>
    <n v="0"/>
    <n v="0"/>
    <n v="0"/>
    <n v="0"/>
    <n v="0"/>
    <n v="0"/>
    <n v="0"/>
    <n v="0"/>
    <n v="0"/>
    <n v="0"/>
    <n v="0"/>
    <n v="0"/>
    <n v="-88304.26"/>
    <n v="0"/>
    <n v="0"/>
    <n v="0"/>
    <n v="0"/>
    <n v="-88304.26"/>
    <n v="0"/>
    <n v="-88304.26"/>
    <n v="0"/>
    <n v="0"/>
    <n v="0"/>
    <n v="0"/>
    <n v="0"/>
    <n v="0"/>
  </r>
  <r>
    <m/>
    <s v="069"/>
    <n v="2012"/>
    <n v="2014"/>
    <m/>
    <n v="8107"/>
    <n v="0"/>
    <s v="Engineering, development, test and evaluation"/>
    <n v="1"/>
    <n v="260"/>
    <s v="D"/>
    <n v="0"/>
    <n v="-8.5299999999999994"/>
    <n v="0"/>
    <n v="0"/>
    <n v="0"/>
    <n v="-8.5299999999999994"/>
    <n v="0"/>
    <n v="0"/>
    <n v="0"/>
    <n v="0"/>
    <n v="0"/>
    <n v="0"/>
    <n v="-8.5299999999999994"/>
    <n v="0"/>
    <n v="0"/>
    <n v="0"/>
    <n v="-8.5299999999999994"/>
    <n v="0"/>
    <n v="0"/>
    <n v="0"/>
    <n v="0"/>
    <n v="0"/>
    <n v="0"/>
    <n v="0"/>
    <n v="-8.5299999999999994"/>
    <n v="8.5299999999999994"/>
    <n v="0"/>
    <n v="8.5299999999999994"/>
    <n v="0"/>
    <n v="0"/>
    <n v="0"/>
    <n v="8.5299999999999994"/>
  </r>
  <r>
    <m/>
    <s v="069"/>
    <n v="2012"/>
    <n v="2014"/>
    <m/>
    <n v="8107"/>
    <n v="0"/>
    <s v="Engineering, development, test and evaluation"/>
    <n v="1"/>
    <n v="310"/>
    <s v="D"/>
    <n v="-12557.36"/>
    <n v="-12326.84"/>
    <n v="0"/>
    <n v="0"/>
    <n v="-12557.36"/>
    <n v="-12326.84"/>
    <n v="0"/>
    <n v="-2.09"/>
    <n v="0"/>
    <n v="0"/>
    <n v="0"/>
    <n v="-2.09"/>
    <n v="0"/>
    <n v="0"/>
    <n v="0"/>
    <n v="0"/>
    <n v="0"/>
    <n v="0"/>
    <n v="-228.43"/>
    <n v="0"/>
    <n v="0"/>
    <n v="0"/>
    <n v="0"/>
    <n v="-228.43"/>
    <n v="0"/>
    <n v="-228.43"/>
    <n v="0"/>
    <n v="2964"/>
    <n v="2.09"/>
    <n v="0"/>
    <n v="0"/>
    <n v="2966.09"/>
  </r>
  <r>
    <m/>
    <s v="069"/>
    <n v="2012"/>
    <n v="2014"/>
    <m/>
    <n v="8107"/>
    <n v="0"/>
    <s v="Engineering, development, test and evaluation"/>
    <n v="1"/>
    <n v="320"/>
    <s v="D"/>
    <n v="0"/>
    <n v="0"/>
    <n v="0"/>
    <n v="0"/>
    <n v="0"/>
    <n v="0"/>
    <n v="161830.59"/>
    <n v="161830.59"/>
    <n v="0"/>
    <n v="0"/>
    <n v="161830.59"/>
    <n v="161830.59"/>
    <n v="0"/>
    <n v="0"/>
    <n v="0"/>
    <n v="0"/>
    <n v="0"/>
    <n v="0"/>
    <n v="0"/>
    <n v="0"/>
    <n v="0"/>
    <n v="0"/>
    <n v="0"/>
    <n v="0"/>
    <n v="0"/>
    <n v="0"/>
    <n v="0"/>
    <n v="0"/>
    <n v="0"/>
    <n v="0"/>
    <n v="0"/>
    <n v="0"/>
  </r>
  <r>
    <m/>
    <s v="069"/>
    <n v="2012"/>
    <n v="2014"/>
    <m/>
    <n v="8107"/>
    <n v="0"/>
    <s v="Engineering, development, test and evaluation"/>
    <n v="1"/>
    <n v="410"/>
    <s v="D"/>
    <n v="-800276.85"/>
    <n v="-800276.85"/>
    <n v="0"/>
    <n v="0"/>
    <n v="-800276.85"/>
    <n v="-800276.85"/>
    <n v="0"/>
    <n v="0"/>
    <n v="0"/>
    <n v="0"/>
    <n v="0"/>
    <n v="0"/>
    <n v="0"/>
    <n v="0"/>
    <n v="0"/>
    <n v="0"/>
    <n v="0"/>
    <n v="0"/>
    <n v="0"/>
    <n v="0"/>
    <n v="0"/>
    <n v="0"/>
    <n v="0"/>
    <n v="0"/>
    <n v="0"/>
    <n v="0"/>
    <n v="0"/>
    <n v="800276.85"/>
    <n v="0"/>
    <n v="0"/>
    <n v="0"/>
    <n v="800276.85"/>
  </r>
  <r>
    <m/>
    <s v="069"/>
    <n v="2012"/>
    <n v="2014"/>
    <m/>
    <n v="8107"/>
    <n v="0"/>
    <s v="Procurement and modernization of air traffic control (ATC) facilities and equipment"/>
    <n v="2"/>
    <n v="0"/>
    <s v="D"/>
    <n v="0"/>
    <n v="0"/>
    <n v="0"/>
    <n v="0"/>
    <n v="0"/>
    <n v="0"/>
    <n v="45264.01"/>
    <n v="0"/>
    <n v="0"/>
    <n v="0"/>
    <n v="45264.01"/>
    <n v="0"/>
    <n v="0"/>
    <n v="0"/>
    <n v="0"/>
    <n v="0"/>
    <n v="0"/>
    <n v="0"/>
    <n v="0"/>
    <n v="0"/>
    <n v="0"/>
    <n v="0"/>
    <n v="0"/>
    <n v="0"/>
    <n v="0"/>
    <n v="0"/>
    <n v="-45264.01"/>
    <n v="0"/>
    <n v="0"/>
    <n v="0"/>
    <n v="0"/>
    <n v="0"/>
  </r>
  <r>
    <m/>
    <s v="069"/>
    <n v="2012"/>
    <n v="2014"/>
    <m/>
    <n v="8107"/>
    <n v="0"/>
    <s v="Procurement and modernization of air traffic control (ATC) facilities and equipment"/>
    <n v="2"/>
    <n v="210"/>
    <s v="D"/>
    <n v="-3600"/>
    <n v="-3600"/>
    <n v="0"/>
    <n v="0"/>
    <n v="-3600"/>
    <n v="-3600"/>
    <n v="0"/>
    <n v="0"/>
    <n v="0"/>
    <n v="0"/>
    <n v="0"/>
    <n v="0"/>
    <n v="0"/>
    <n v="0"/>
    <n v="0"/>
    <n v="0"/>
    <n v="0"/>
    <n v="0"/>
    <n v="0"/>
    <n v="0"/>
    <n v="0"/>
    <n v="0"/>
    <n v="0"/>
    <n v="0"/>
    <n v="0"/>
    <n v="0"/>
    <n v="0"/>
    <n v="0"/>
    <n v="0"/>
    <n v="0"/>
    <n v="0"/>
    <n v="0"/>
  </r>
  <r>
    <m/>
    <s v="069"/>
    <n v="2012"/>
    <n v="2014"/>
    <m/>
    <n v="8107"/>
    <n v="0"/>
    <s v="Procurement and modernization of air traffic control (ATC) facilities and equipment"/>
    <n v="2"/>
    <n v="220"/>
    <s v="D"/>
    <n v="-48362.52"/>
    <n v="-44048.21"/>
    <n v="0"/>
    <n v="0"/>
    <n v="-48362.52"/>
    <n v="-44048.21"/>
    <n v="0"/>
    <n v="0"/>
    <n v="0"/>
    <n v="0"/>
    <n v="0"/>
    <n v="0"/>
    <n v="-2423.1799999999998"/>
    <n v="-2423.1799999999998"/>
    <n v="0"/>
    <n v="0"/>
    <n v="-2423.1799999999998"/>
    <n v="-2423.1799999999998"/>
    <n v="-4314.3100000000004"/>
    <n v="0"/>
    <n v="0"/>
    <n v="0"/>
    <n v="0"/>
    <n v="-4314.3100000000004"/>
    <n v="-2423.1799999999998"/>
    <n v="-4314.3100000000004"/>
    <n v="0"/>
    <n v="32398.21"/>
    <n v="0"/>
    <n v="0"/>
    <n v="0"/>
    <n v="32398.21"/>
  </r>
  <r>
    <m/>
    <s v="069"/>
    <n v="2012"/>
    <n v="2014"/>
    <m/>
    <n v="8107"/>
    <n v="0"/>
    <s v="Procurement and modernization of air traffic control (ATC) facilities and equipment"/>
    <n v="2"/>
    <n v="233"/>
    <s v="D"/>
    <n v="-902193.4"/>
    <n v="-5484.97"/>
    <n v="0"/>
    <n v="0"/>
    <n v="-902193.4"/>
    <n v="-5484.97"/>
    <n v="0"/>
    <n v="0"/>
    <n v="0"/>
    <n v="0"/>
    <n v="0"/>
    <n v="0"/>
    <n v="0"/>
    <n v="0"/>
    <n v="0"/>
    <n v="0"/>
    <n v="0"/>
    <n v="0"/>
    <n v="-896708.43"/>
    <n v="0"/>
    <n v="0"/>
    <n v="0"/>
    <n v="0"/>
    <n v="-896708.43"/>
    <n v="0"/>
    <n v="-896708.43"/>
    <n v="0"/>
    <n v="1940.56"/>
    <n v="0"/>
    <n v="0"/>
    <n v="0"/>
    <n v="1940.56"/>
  </r>
  <r>
    <m/>
    <s v="069"/>
    <n v="2012"/>
    <n v="2014"/>
    <m/>
    <n v="8107"/>
    <n v="0"/>
    <s v="Procurement and modernization of air traffic control (ATC) facilities and equipment"/>
    <n v="2"/>
    <n v="251"/>
    <s v="D"/>
    <n v="-18305996.789999999"/>
    <n v="-15216225.539999999"/>
    <n v="0"/>
    <n v="0"/>
    <n v="-18305996.789999999"/>
    <n v="-15216225.539999999"/>
    <n v="-165042.98000000001"/>
    <n v="-257731.81"/>
    <n v="0"/>
    <n v="-200.54"/>
    <n v="-165042.98000000001"/>
    <n v="-257932.35"/>
    <n v="-1826017.59"/>
    <n v="-1480747.43"/>
    <n v="0"/>
    <n v="0"/>
    <n v="-1826017.59"/>
    <n v="-1480747.43"/>
    <n v="-3342352.58"/>
    <n v="0"/>
    <n v="0"/>
    <n v="0"/>
    <n v="0"/>
    <n v="-3342352.58"/>
    <n v="-1826017.59"/>
    <n v="-2997082.42"/>
    <n v="-200.54"/>
    <n v="79523.58"/>
    <n v="0"/>
    <n v="0"/>
    <n v="0"/>
    <n v="79523.58"/>
  </r>
  <r>
    <m/>
    <s v="069"/>
    <n v="2012"/>
    <n v="2014"/>
    <m/>
    <n v="8107"/>
    <n v="0"/>
    <s v="Procurement and modernization of air traffic control (ATC) facilities and equipment"/>
    <n v="2"/>
    <n v="252"/>
    <s v="D"/>
    <n v="-334608.90000000002"/>
    <n v="-309141.96999999997"/>
    <n v="0"/>
    <n v="0"/>
    <n v="-334608.90000000002"/>
    <n v="-309141.96999999997"/>
    <n v="-743.48"/>
    <n v="41936.959999999999"/>
    <n v="0"/>
    <n v="-0.02"/>
    <n v="-743.48"/>
    <n v="41936.94"/>
    <n v="-130544.67"/>
    <n v="-106784.36"/>
    <n v="0"/>
    <n v="0"/>
    <n v="-130544.67"/>
    <n v="-106784.36"/>
    <n v="-46643.67"/>
    <n v="0"/>
    <n v="0"/>
    <n v="0"/>
    <n v="0"/>
    <n v="-46643.67"/>
    <n v="-130544.67"/>
    <n v="-22883.360000000001"/>
    <n v="45263.99"/>
    <n v="0"/>
    <n v="0"/>
    <n v="0"/>
    <n v="0"/>
    <n v="0"/>
  </r>
  <r>
    <m/>
    <s v="069"/>
    <n v="2012"/>
    <n v="2014"/>
    <m/>
    <n v="8107"/>
    <n v="0"/>
    <s v="Procurement and modernization of air traffic control (ATC) facilities and equipment"/>
    <n v="2"/>
    <n v="253"/>
    <s v="D"/>
    <n v="-34564.19"/>
    <n v="-34564.19"/>
    <n v="0"/>
    <n v="0"/>
    <n v="-34564.19"/>
    <n v="-34564.19"/>
    <n v="6269.65"/>
    <n v="6269.65"/>
    <n v="0"/>
    <n v="0"/>
    <n v="6269.65"/>
    <n v="6269.65"/>
    <n v="36152.93"/>
    <n v="-28196.57"/>
    <n v="0"/>
    <n v="0"/>
    <n v="36152.93"/>
    <n v="-28196.57"/>
    <n v="64349.5"/>
    <n v="0"/>
    <n v="0"/>
    <n v="0"/>
    <n v="0"/>
    <n v="64349.5"/>
    <n v="36152.93"/>
    <n v="0"/>
    <n v="0"/>
    <n v="7122.21"/>
    <n v="0"/>
    <n v="0"/>
    <n v="0"/>
    <n v="7122.21"/>
  </r>
  <r>
    <m/>
    <s v="069"/>
    <n v="2012"/>
    <n v="2014"/>
    <m/>
    <n v="8107"/>
    <n v="0"/>
    <s v="Procurement and modernization of air traffic control (ATC) facilities and equipment"/>
    <n v="2"/>
    <n v="254"/>
    <s v="D"/>
    <n v="-153877.85"/>
    <n v="-25583.84"/>
    <n v="0"/>
    <n v="0"/>
    <n v="-153877.85"/>
    <n v="-25583.84"/>
    <n v="-1.03"/>
    <n v="99.96"/>
    <n v="0"/>
    <n v="-100.99"/>
    <n v="-1.03"/>
    <n v="-1.03"/>
    <n v="-72666.960000000006"/>
    <n v="-3964.56"/>
    <n v="0"/>
    <n v="0"/>
    <n v="-72666.960000000006"/>
    <n v="-3964.56"/>
    <n v="-197097.4"/>
    <n v="0"/>
    <n v="0"/>
    <n v="0"/>
    <n v="0"/>
    <n v="-197097.4"/>
    <n v="-72666.960000000006"/>
    <n v="-128395"/>
    <n v="-100.99"/>
    <n v="0"/>
    <n v="0"/>
    <n v="0"/>
    <n v="0"/>
    <n v="0"/>
  </r>
  <r>
    <m/>
    <s v="069"/>
    <n v="2012"/>
    <n v="2014"/>
    <m/>
    <n v="8107"/>
    <n v="0"/>
    <s v="Procurement and modernization of air traffic control (ATC) facilities and equipment"/>
    <n v="2"/>
    <n v="255"/>
    <s v="D"/>
    <n v="-147601.5"/>
    <n v="-72521.02"/>
    <n v="0"/>
    <n v="0"/>
    <n v="-147601.5"/>
    <n v="-72521.02"/>
    <n v="0"/>
    <n v="0"/>
    <n v="0"/>
    <n v="0"/>
    <n v="0"/>
    <n v="0"/>
    <n v="0"/>
    <n v="0"/>
    <n v="0"/>
    <n v="0"/>
    <n v="0"/>
    <n v="0"/>
    <n v="-75080.479999999996"/>
    <n v="0"/>
    <n v="0"/>
    <n v="0"/>
    <n v="0"/>
    <n v="-75080.479999999996"/>
    <n v="0"/>
    <n v="-75080.479999999996"/>
    <n v="0"/>
    <n v="72521.02"/>
    <n v="0"/>
    <n v="0"/>
    <n v="0"/>
    <n v="72521.02"/>
  </r>
  <r>
    <m/>
    <s v="069"/>
    <n v="2012"/>
    <n v="2014"/>
    <m/>
    <n v="8107"/>
    <n v="0"/>
    <s v="Procurement and modernization of air traffic control (ATC) facilities and equipment"/>
    <n v="2"/>
    <n v="257"/>
    <s v="D"/>
    <n v="-7990.58"/>
    <n v="-4240.58"/>
    <n v="0"/>
    <n v="0"/>
    <n v="-7990.58"/>
    <n v="-4240.58"/>
    <n v="0"/>
    <n v="0"/>
    <n v="0"/>
    <n v="0"/>
    <n v="0"/>
    <n v="0"/>
    <n v="-20034.3"/>
    <n v="-20034.3"/>
    <n v="0"/>
    <n v="0"/>
    <n v="-20034.3"/>
    <n v="-20034.3"/>
    <n v="-3750"/>
    <n v="0"/>
    <n v="0"/>
    <n v="0"/>
    <n v="0"/>
    <n v="-3750"/>
    <n v="-20034.3"/>
    <n v="-3750"/>
    <n v="0"/>
    <n v="0"/>
    <n v="0"/>
    <n v="0"/>
    <n v="0"/>
    <n v="0"/>
  </r>
  <r>
    <m/>
    <s v="069"/>
    <n v="2012"/>
    <n v="2014"/>
    <m/>
    <n v="8107"/>
    <n v="0"/>
    <s v="Procurement and modernization of air traffic control (ATC) facilities and equipment"/>
    <n v="2"/>
    <n v="258"/>
    <s v="D"/>
    <n v="-150237.73000000001"/>
    <n v="-150237.73000000001"/>
    <n v="0"/>
    <n v="0"/>
    <n v="-150237.73000000001"/>
    <n v="-150237.73000000001"/>
    <n v="0"/>
    <n v="0"/>
    <n v="0"/>
    <n v="0"/>
    <n v="0"/>
    <n v="0"/>
    <n v="-204673.13"/>
    <n v="-204673.13"/>
    <n v="0"/>
    <n v="0"/>
    <n v="-204673.13"/>
    <n v="-204673.13"/>
    <n v="0"/>
    <n v="0"/>
    <n v="0"/>
    <n v="0"/>
    <n v="0"/>
    <n v="0"/>
    <n v="-204673.13"/>
    <n v="0"/>
    <n v="0"/>
    <n v="0"/>
    <n v="0"/>
    <n v="0"/>
    <n v="0"/>
    <n v="0"/>
  </r>
  <r>
    <m/>
    <s v="069"/>
    <n v="2012"/>
    <n v="2014"/>
    <m/>
    <n v="8107"/>
    <n v="0"/>
    <s v="Procurement and modernization of air traffic control (ATC) facilities and equipment"/>
    <n v="2"/>
    <n v="260"/>
    <s v="D"/>
    <n v="-2098.6799999999998"/>
    <n v="-1852.56"/>
    <n v="0"/>
    <n v="0"/>
    <n v="-2098.6799999999998"/>
    <n v="-1852.56"/>
    <n v="183"/>
    <n v="9664.51"/>
    <n v="0"/>
    <n v="-9481.51"/>
    <n v="183"/>
    <n v="183"/>
    <n v="-331.21"/>
    <n v="-331.21"/>
    <n v="0"/>
    <n v="0"/>
    <n v="-331.21"/>
    <n v="-331.21"/>
    <n v="-9727.6299999999992"/>
    <n v="0"/>
    <n v="0"/>
    <n v="0"/>
    <n v="0"/>
    <n v="-9727.6299999999992"/>
    <n v="-331.21"/>
    <n v="-9727.6299999999992"/>
    <n v="-9481.51"/>
    <n v="615.51"/>
    <n v="0"/>
    <n v="0"/>
    <n v="0"/>
    <n v="615.51"/>
  </r>
  <r>
    <m/>
    <s v="069"/>
    <n v="2012"/>
    <n v="2014"/>
    <m/>
    <n v="8107"/>
    <n v="0"/>
    <s v="Procurement and modernization of air traffic control (ATC) facilities and equipment"/>
    <n v="2"/>
    <n v="310"/>
    <s v="D"/>
    <n v="-114910.11"/>
    <n v="-479981.54"/>
    <n v="0"/>
    <n v="0"/>
    <n v="-114910.11"/>
    <n v="-479981.54"/>
    <n v="-0.01"/>
    <n v="-0.01"/>
    <n v="0"/>
    <n v="-167.35"/>
    <n v="-0.01"/>
    <n v="-167.36"/>
    <n v="-502271.37"/>
    <n v="-132244.79999999999"/>
    <n v="0"/>
    <n v="0"/>
    <n v="-502271.37"/>
    <n v="-132244.79999999999"/>
    <n v="-4955.1400000000003"/>
    <n v="0"/>
    <n v="0"/>
    <n v="0"/>
    <n v="0"/>
    <n v="-4955.1400000000003"/>
    <n v="-502271.37"/>
    <n v="365071.43"/>
    <n v="-167.35"/>
    <n v="416801.14"/>
    <n v="167.35"/>
    <n v="0"/>
    <n v="0"/>
    <n v="416968.49"/>
  </r>
  <r>
    <m/>
    <s v="069"/>
    <n v="2012"/>
    <n v="2014"/>
    <m/>
    <n v="8107"/>
    <n v="0"/>
    <s v="Procurement and modernization of air traffic control (ATC) facilities and equipment"/>
    <n v="2"/>
    <n v="320"/>
    <s v="D"/>
    <n v="-868094.77"/>
    <n v="-812294.81"/>
    <n v="0"/>
    <n v="0"/>
    <n v="-868094.77"/>
    <n v="-812294.81"/>
    <n v="-51"/>
    <n v="-50"/>
    <n v="0"/>
    <n v="0"/>
    <n v="-51"/>
    <n v="-50"/>
    <n v="-438580.17"/>
    <n v="-253.65"/>
    <n v="0"/>
    <n v="0"/>
    <n v="-438580.17"/>
    <n v="-253.65"/>
    <n v="-494127.48"/>
    <n v="0"/>
    <n v="0"/>
    <n v="0"/>
    <n v="0"/>
    <n v="-494127.48"/>
    <n v="-438580.17"/>
    <n v="-55800.959999999999"/>
    <n v="0"/>
    <n v="38545.14"/>
    <n v="0"/>
    <n v="0"/>
    <n v="0"/>
    <n v="38545.14"/>
  </r>
  <r>
    <m/>
    <s v="069"/>
    <n v="2012"/>
    <n v="2014"/>
    <m/>
    <n v="8107"/>
    <n v="0"/>
    <s v="Procurement and modernization of non-ATC facilities and equipment"/>
    <n v="3"/>
    <n v="251"/>
    <s v="D"/>
    <n v="-318955.76"/>
    <n v="-49513.22"/>
    <n v="0"/>
    <n v="0"/>
    <n v="-318955.76"/>
    <n v="-49513.22"/>
    <n v="-35911.75"/>
    <n v="-1807.63"/>
    <n v="0"/>
    <n v="-199.12"/>
    <n v="-35911.75"/>
    <n v="-2006.75"/>
    <n v="-26334.17"/>
    <n v="-26463.33"/>
    <n v="0"/>
    <n v="0"/>
    <n v="-26334.17"/>
    <n v="-26463.33"/>
    <n v="-303417.5"/>
    <n v="0"/>
    <n v="0"/>
    <n v="0"/>
    <n v="0"/>
    <n v="-303417.5"/>
    <n v="-26334.17"/>
    <n v="-303546.65999999997"/>
    <n v="-199.12"/>
    <n v="29083.15"/>
    <n v="0"/>
    <n v="0"/>
    <n v="0"/>
    <n v="29083.15"/>
  </r>
  <r>
    <m/>
    <s v="069"/>
    <n v="2012"/>
    <n v="2014"/>
    <m/>
    <n v="8107"/>
    <n v="0"/>
    <s v="Procurement and modernization of non-ATC facilities and equipment"/>
    <n v="3"/>
    <n v="252"/>
    <s v="D"/>
    <n v="-47543.78"/>
    <n v="-38319.120000000003"/>
    <n v="0"/>
    <n v="0"/>
    <n v="-47543.78"/>
    <n v="-38319.120000000003"/>
    <n v="0"/>
    <n v="0"/>
    <n v="0"/>
    <n v="0"/>
    <n v="0"/>
    <n v="0"/>
    <n v="0"/>
    <n v="0"/>
    <n v="0"/>
    <n v="0"/>
    <n v="0"/>
    <n v="0"/>
    <n v="-9224.66"/>
    <n v="0"/>
    <n v="0"/>
    <n v="0"/>
    <n v="0"/>
    <n v="-9224.66"/>
    <n v="0"/>
    <n v="-9224.66"/>
    <n v="0"/>
    <n v="0"/>
    <n v="0"/>
    <n v="0"/>
    <n v="0"/>
    <n v="0"/>
  </r>
  <r>
    <m/>
    <s v="069"/>
    <n v="2012"/>
    <n v="2014"/>
    <m/>
    <n v="8107"/>
    <n v="0"/>
    <s v="Procurement and modernization of non-ATC facilities and equipment"/>
    <n v="3"/>
    <n v="253"/>
    <s v="D"/>
    <n v="-1"/>
    <n v="-1"/>
    <n v="0"/>
    <n v="0"/>
    <n v="-1"/>
    <n v="-1"/>
    <n v="0"/>
    <n v="0"/>
    <n v="0"/>
    <n v="0"/>
    <n v="0"/>
    <n v="0"/>
    <n v="0"/>
    <n v="0"/>
    <n v="0"/>
    <n v="0"/>
    <n v="0"/>
    <n v="0"/>
    <n v="0"/>
    <n v="0"/>
    <n v="0"/>
    <n v="0"/>
    <n v="0"/>
    <n v="0"/>
    <n v="0"/>
    <n v="0"/>
    <n v="0"/>
    <n v="0"/>
    <n v="0"/>
    <n v="0"/>
    <n v="0"/>
    <n v="0"/>
  </r>
  <r>
    <m/>
    <s v="069"/>
    <n v="2012"/>
    <n v="2014"/>
    <m/>
    <n v="8107"/>
    <n v="0"/>
    <s v="Procurement and modernization of non-ATC facilities and equipment"/>
    <n v="3"/>
    <n v="254"/>
    <s v="D"/>
    <n v="-571399.79"/>
    <n v="-430727.12"/>
    <n v="0"/>
    <n v="0"/>
    <n v="-571399.79"/>
    <n v="-430727.12"/>
    <n v="-21771.01"/>
    <n v="0"/>
    <n v="0"/>
    <n v="0"/>
    <n v="-21771.01"/>
    <n v="0"/>
    <n v="0"/>
    <n v="0"/>
    <n v="0"/>
    <n v="0"/>
    <n v="0"/>
    <n v="0"/>
    <n v="-162443.68"/>
    <n v="0"/>
    <n v="0"/>
    <n v="0"/>
    <n v="0"/>
    <n v="-162443.68"/>
    <n v="0"/>
    <n v="-162443.68"/>
    <n v="0"/>
    <n v="15922.88"/>
    <n v="0"/>
    <n v="0"/>
    <n v="0"/>
    <n v="15922.88"/>
  </r>
  <r>
    <m/>
    <s v="069"/>
    <n v="2012"/>
    <n v="2014"/>
    <m/>
    <n v="8107"/>
    <n v="0"/>
    <s v="Procurement and modernization of non-ATC facilities and equipment"/>
    <n v="3"/>
    <n v="257"/>
    <s v="D"/>
    <n v="0"/>
    <n v="0"/>
    <n v="0"/>
    <n v="0"/>
    <n v="0"/>
    <n v="0"/>
    <n v="0"/>
    <n v="0"/>
    <n v="0"/>
    <n v="0"/>
    <n v="0"/>
    <n v="0"/>
    <n v="-5693.19"/>
    <n v="-5909.83"/>
    <n v="0"/>
    <n v="0"/>
    <n v="-5693.19"/>
    <n v="-5909.83"/>
    <n v="216.64"/>
    <n v="0"/>
    <n v="0"/>
    <n v="0"/>
    <n v="0"/>
    <n v="216.64"/>
    <n v="-5693.19"/>
    <n v="0"/>
    <n v="0"/>
    <n v="0"/>
    <n v="0"/>
    <n v="0"/>
    <n v="0"/>
    <n v="0"/>
  </r>
  <r>
    <m/>
    <s v="069"/>
    <n v="2012"/>
    <n v="2014"/>
    <m/>
    <n v="8107"/>
    <n v="0"/>
    <s v="Procurement and modernization of non-ATC facilities and equipment"/>
    <n v="3"/>
    <n v="260"/>
    <s v="D"/>
    <n v="-268"/>
    <n v="-268"/>
    <n v="0"/>
    <n v="0"/>
    <n v="-268"/>
    <n v="-268"/>
    <n v="0"/>
    <n v="0"/>
    <n v="0"/>
    <n v="0"/>
    <n v="0"/>
    <n v="0"/>
    <n v="0"/>
    <n v="0"/>
    <n v="0"/>
    <n v="0"/>
    <n v="0"/>
    <n v="0"/>
    <n v="0"/>
    <n v="0"/>
    <n v="0"/>
    <n v="0"/>
    <n v="0"/>
    <n v="0"/>
    <n v="0"/>
    <n v="0"/>
    <n v="0"/>
    <n v="0"/>
    <n v="0"/>
    <n v="0"/>
    <n v="0"/>
    <n v="0"/>
  </r>
  <r>
    <m/>
    <s v="069"/>
    <n v="2012"/>
    <n v="2014"/>
    <m/>
    <n v="8107"/>
    <n v="0"/>
    <s v="Procurement and modernization of non-ATC facilities and equipment"/>
    <n v="3"/>
    <n v="320"/>
    <s v="D"/>
    <n v="-1158020.95"/>
    <n v="-0.4"/>
    <n v="0"/>
    <n v="0"/>
    <n v="-1158020.95"/>
    <n v="-0.4"/>
    <n v="0"/>
    <n v="0"/>
    <n v="0"/>
    <n v="0"/>
    <n v="0"/>
    <n v="0"/>
    <n v="0"/>
    <n v="0"/>
    <n v="0"/>
    <n v="0"/>
    <n v="0"/>
    <n v="0"/>
    <n v="-1158020.55"/>
    <n v="0"/>
    <n v="0"/>
    <n v="0"/>
    <n v="0"/>
    <n v="-1158020.55"/>
    <n v="0"/>
    <n v="-1158020.55"/>
    <n v="0"/>
    <n v="0"/>
    <n v="0"/>
    <n v="0"/>
    <n v="0"/>
    <n v="0"/>
  </r>
  <r>
    <m/>
    <s v="069"/>
    <n v="2012"/>
    <n v="2014"/>
    <m/>
    <n v="8107"/>
    <n v="0"/>
    <s v="Mission support"/>
    <n v="4"/>
    <n v="232"/>
    <s v="D"/>
    <n v="-17759.150000000001"/>
    <n v="-19682.75"/>
    <n v="0"/>
    <n v="0"/>
    <n v="-17759.150000000001"/>
    <n v="-19682.75"/>
    <n v="0"/>
    <n v="0"/>
    <n v="0"/>
    <n v="0"/>
    <n v="0"/>
    <n v="0"/>
    <n v="0"/>
    <n v="0"/>
    <n v="0"/>
    <n v="0"/>
    <n v="0"/>
    <n v="0"/>
    <n v="1923.6"/>
    <n v="0"/>
    <n v="0"/>
    <n v="0"/>
    <n v="0"/>
    <n v="1923.6"/>
    <n v="0"/>
    <n v="1923.6"/>
    <n v="0"/>
    <n v="1000.03"/>
    <n v="0"/>
    <n v="0"/>
    <n v="0"/>
    <n v="1000.03"/>
  </r>
  <r>
    <m/>
    <s v="069"/>
    <n v="2012"/>
    <n v="2014"/>
    <m/>
    <n v="8107"/>
    <n v="0"/>
    <s v="Mission support"/>
    <n v="4"/>
    <n v="251"/>
    <s v="D"/>
    <n v="-1091008.69"/>
    <n v="-1091008.69"/>
    <n v="0"/>
    <n v="0"/>
    <n v="-1091008.69"/>
    <n v="-1091008.69"/>
    <n v="0"/>
    <n v="0"/>
    <n v="0"/>
    <n v="0"/>
    <n v="0"/>
    <n v="0"/>
    <n v="-35267.25"/>
    <n v="-33913.300000000003"/>
    <n v="0"/>
    <n v="0"/>
    <n v="-35267.25"/>
    <n v="-33913.300000000003"/>
    <n v="-1353.95"/>
    <n v="0"/>
    <n v="0"/>
    <n v="0"/>
    <n v="0"/>
    <n v="-1353.95"/>
    <n v="-35267.25"/>
    <n v="0"/>
    <n v="0"/>
    <n v="1628.05"/>
    <n v="0"/>
    <n v="0"/>
    <n v="0"/>
    <n v="1628.05"/>
  </r>
  <r>
    <m/>
    <s v="069"/>
    <n v="2012"/>
    <n v="2014"/>
    <m/>
    <n v="8107"/>
    <n v="0"/>
    <s v="Mission support"/>
    <n v="4"/>
    <n v="260"/>
    <s v="D"/>
    <n v="0"/>
    <n v="0"/>
    <n v="0"/>
    <n v="0"/>
    <n v="0"/>
    <n v="0"/>
    <n v="-7834.42"/>
    <n v="-7834.42"/>
    <n v="0"/>
    <n v="0"/>
    <n v="-7834.42"/>
    <n v="-7834.42"/>
    <n v="0"/>
    <n v="0"/>
    <n v="0"/>
    <n v="0"/>
    <n v="0"/>
    <n v="0"/>
    <n v="0"/>
    <n v="0"/>
    <n v="0"/>
    <n v="0"/>
    <n v="0"/>
    <n v="0"/>
    <n v="0"/>
    <n v="0"/>
    <n v="0"/>
    <n v="0"/>
    <n v="0"/>
    <n v="0"/>
    <n v="0"/>
    <n v="0"/>
  </r>
  <r>
    <m/>
    <s v="069"/>
    <n v="2012"/>
    <n v="2014"/>
    <m/>
    <n v="8107"/>
    <n v="0"/>
    <s v="Mission support"/>
    <n v="4"/>
    <n v="310"/>
    <s v="D"/>
    <n v="-143250.19"/>
    <n v="-143250.19"/>
    <n v="0"/>
    <n v="0"/>
    <n v="-143250.19"/>
    <n v="-143250.19"/>
    <n v="0"/>
    <n v="0"/>
    <n v="0"/>
    <n v="0"/>
    <n v="0"/>
    <n v="0"/>
    <n v="0"/>
    <n v="0"/>
    <n v="0"/>
    <n v="0"/>
    <n v="0"/>
    <n v="0"/>
    <n v="0"/>
    <n v="0"/>
    <n v="0"/>
    <n v="0"/>
    <n v="0"/>
    <n v="0"/>
    <n v="0"/>
    <n v="0"/>
    <n v="0"/>
    <n v="0"/>
    <n v="0"/>
    <n v="0"/>
    <n v="0"/>
    <n v="0"/>
  </r>
  <r>
    <m/>
    <s v="069"/>
    <n v="2012"/>
    <n v="2014"/>
    <m/>
    <n v="8107"/>
    <n v="0"/>
    <s v="Mission support"/>
    <n v="4"/>
    <n v="320"/>
    <s v="D"/>
    <n v="-45000"/>
    <n v="-45000"/>
    <n v="0"/>
    <n v="0"/>
    <n v="-45000"/>
    <n v="-45000"/>
    <n v="0"/>
    <n v="0"/>
    <n v="0"/>
    <n v="0"/>
    <n v="0"/>
    <n v="0"/>
    <n v="0"/>
    <n v="0"/>
    <n v="0"/>
    <n v="0"/>
    <n v="0"/>
    <n v="0"/>
    <n v="0"/>
    <n v="0"/>
    <n v="0"/>
    <n v="0"/>
    <n v="0"/>
    <n v="0"/>
    <n v="0"/>
    <n v="0"/>
    <n v="0"/>
    <n v="45000"/>
    <n v="0"/>
    <n v="0"/>
    <n v="0"/>
    <n v="45000"/>
  </r>
  <r>
    <m/>
    <s v="069"/>
    <n v="2012"/>
    <n v="2014"/>
    <m/>
    <n v="8107"/>
    <n v="0"/>
    <s v="Facilities and Equipment (Airport and Airway Trust Fund) (Reimbursable)"/>
    <n v="801"/>
    <n v="210"/>
    <s v="R"/>
    <n v="-14"/>
    <n v="-14"/>
    <n v="0"/>
    <n v="0"/>
    <n v="-14"/>
    <n v="-14"/>
    <n v="0"/>
    <n v="0"/>
    <n v="0"/>
    <n v="0"/>
    <n v="0"/>
    <n v="0"/>
    <n v="0"/>
    <n v="0"/>
    <n v="0"/>
    <n v="0"/>
    <n v="0"/>
    <n v="0"/>
    <n v="0"/>
    <n v="0"/>
    <n v="0"/>
    <n v="0"/>
    <n v="0"/>
    <n v="0"/>
    <n v="0"/>
    <n v="0"/>
    <n v="0"/>
    <n v="14"/>
    <n v="0"/>
    <n v="0"/>
    <n v="0"/>
    <n v="14"/>
  </r>
  <r>
    <m/>
    <s v="069"/>
    <n v="2012"/>
    <n v="2014"/>
    <m/>
    <n v="8107"/>
    <n v="0"/>
    <s v="Facilities and Equipment (Airport and Airway Trust Fund) (Reimbursable)"/>
    <n v="801"/>
    <n v="251"/>
    <s v="R"/>
    <n v="-72183.11"/>
    <n v="-1606.11"/>
    <n v="0"/>
    <n v="0"/>
    <n v="-72183.11"/>
    <n v="-1606.11"/>
    <n v="0"/>
    <n v="0"/>
    <n v="0"/>
    <n v="0"/>
    <n v="0"/>
    <n v="0"/>
    <n v="0"/>
    <n v="0"/>
    <n v="0"/>
    <n v="0"/>
    <n v="0"/>
    <n v="0"/>
    <n v="-70577"/>
    <n v="0"/>
    <n v="0"/>
    <n v="0"/>
    <n v="0"/>
    <n v="-70577"/>
    <n v="0"/>
    <n v="-70577"/>
    <n v="0"/>
    <n v="0"/>
    <n v="0"/>
    <n v="0"/>
    <n v="0"/>
    <n v="0"/>
  </r>
  <r>
    <m/>
    <s v="069"/>
    <n v="2012"/>
    <n v="2014"/>
    <m/>
    <n v="8107"/>
    <n v="0"/>
    <s v="Facilities and Equipment (Airport and Airway Trust Fund) (Reimbursable)"/>
    <n v="801"/>
    <n v="310"/>
    <s v="R"/>
    <n v="-5865541.4400000004"/>
    <n v="-915338.16"/>
    <n v="0"/>
    <n v="0"/>
    <n v="-5865541.4400000004"/>
    <n v="-915338.16"/>
    <n v="0"/>
    <n v="0"/>
    <n v="0"/>
    <n v="0"/>
    <n v="0"/>
    <n v="0"/>
    <n v="0"/>
    <n v="0"/>
    <n v="0"/>
    <n v="0"/>
    <n v="0"/>
    <n v="0"/>
    <n v="-4950203.28"/>
    <n v="0"/>
    <n v="0"/>
    <n v="0"/>
    <n v="0"/>
    <n v="-4950203.28"/>
    <n v="0"/>
    <n v="-4950203.28"/>
    <n v="0"/>
    <n v="0"/>
    <n v="0"/>
    <n v="0"/>
    <n v="0"/>
    <n v="0"/>
  </r>
  <r>
    <m/>
    <s v="069"/>
    <n v="2012"/>
    <n v="2014"/>
    <m/>
    <n v="8107"/>
    <n v="0"/>
    <s v="Facilities and Equipment (Airport and Airway Trust Fund) (Reimbursable)"/>
    <n v="801"/>
    <n v="440"/>
    <s v="R"/>
    <n v="0"/>
    <n v="0"/>
    <n v="0"/>
    <n v="0"/>
    <n v="0"/>
    <n v="0"/>
    <n v="0"/>
    <n v="0"/>
    <n v="0"/>
    <n v="0"/>
    <n v="0"/>
    <n v="0"/>
    <n v="0"/>
    <n v="0"/>
    <n v="0"/>
    <n v="0"/>
    <n v="0"/>
    <n v="0"/>
    <n v="-5151.72"/>
    <n v="0"/>
    <n v="0"/>
    <n v="0"/>
    <n v="0"/>
    <n v="-5151.72"/>
    <n v="0"/>
    <n v="-5151.72"/>
    <n v="-5151.72"/>
    <n v="0"/>
    <n v="0"/>
    <n v="0"/>
    <n v="0"/>
    <n v="0"/>
  </r>
  <r>
    <m/>
    <s v="069"/>
    <n v="2012"/>
    <n v="2014"/>
    <m/>
    <n v="8108"/>
    <n v="0"/>
    <s v="Improve aviation safety"/>
    <n v="11"/>
    <n v="210"/>
    <s v="D"/>
    <n v="-669.28"/>
    <n v="-669.28"/>
    <n v="0"/>
    <n v="0"/>
    <n v="-669.28"/>
    <n v="-669.28"/>
    <n v="0"/>
    <n v="0"/>
    <n v="0"/>
    <n v="0"/>
    <n v="0"/>
    <n v="0"/>
    <n v="0"/>
    <n v="0"/>
    <n v="0"/>
    <n v="0"/>
    <n v="0"/>
    <n v="0"/>
    <n v="0"/>
    <n v="0"/>
    <n v="0"/>
    <n v="0"/>
    <n v="0"/>
    <n v="0"/>
    <n v="0"/>
    <n v="0"/>
    <n v="0"/>
    <n v="0"/>
    <n v="0"/>
    <n v="0"/>
    <n v="0"/>
    <n v="0"/>
  </r>
  <r>
    <m/>
    <s v="069"/>
    <n v="2012"/>
    <n v="2014"/>
    <m/>
    <n v="8108"/>
    <n v="0"/>
    <s v="Improve aviation safety"/>
    <n v="11"/>
    <n v="251"/>
    <s v="D"/>
    <n v="-973662.28"/>
    <n v="-594558.24"/>
    <n v="0"/>
    <n v="0"/>
    <n v="-973662.28"/>
    <n v="-594558.24"/>
    <n v="24957.22"/>
    <n v="-4477.8500000000004"/>
    <n v="0"/>
    <n v="-1.07"/>
    <n v="24957.22"/>
    <n v="-4478.92"/>
    <n v="-28151.45"/>
    <n v="-29336.67"/>
    <n v="0"/>
    <n v="0"/>
    <n v="-28151.45"/>
    <n v="-29336.67"/>
    <n v="-348483.75"/>
    <n v="0"/>
    <n v="0"/>
    <n v="0"/>
    <n v="0"/>
    <n v="-348483.75"/>
    <n v="-28151.45"/>
    <n v="-349668.97"/>
    <n v="-1.07"/>
    <n v="45055.61"/>
    <n v="0"/>
    <n v="0"/>
    <n v="0"/>
    <n v="45055.61"/>
  </r>
  <r>
    <m/>
    <s v="069"/>
    <n v="2012"/>
    <n v="2014"/>
    <m/>
    <n v="8108"/>
    <n v="0"/>
    <s v="Improve aviation safety"/>
    <n v="11"/>
    <n v="252"/>
    <s v="D"/>
    <n v="-108061.91"/>
    <n v="-48143.31"/>
    <n v="0"/>
    <n v="0"/>
    <n v="-108061.91"/>
    <n v="-48143.31"/>
    <n v="1456.56"/>
    <n v="1282.5"/>
    <n v="0"/>
    <n v="0"/>
    <n v="1456.56"/>
    <n v="1282.5"/>
    <n v="-61396.46"/>
    <n v="-58855.26"/>
    <n v="0"/>
    <n v="0"/>
    <n v="-61396.46"/>
    <n v="-58855.26"/>
    <n v="-62285.74"/>
    <n v="0"/>
    <n v="0"/>
    <n v="0"/>
    <n v="0"/>
    <n v="-62285.74"/>
    <n v="-61396.46"/>
    <n v="-59744.54"/>
    <n v="0"/>
    <n v="15643.97"/>
    <n v="0"/>
    <n v="0"/>
    <n v="0"/>
    <n v="15643.97"/>
  </r>
  <r>
    <m/>
    <s v="069"/>
    <n v="2012"/>
    <n v="2014"/>
    <m/>
    <n v="8108"/>
    <n v="0"/>
    <s v="Improve aviation safety"/>
    <n v="11"/>
    <n v="253"/>
    <s v="D"/>
    <n v="-305734.53000000003"/>
    <n v="-305734.53000000003"/>
    <n v="0"/>
    <n v="0"/>
    <n v="-305734.53000000003"/>
    <n v="-305734.53000000003"/>
    <n v="0"/>
    <n v="0"/>
    <n v="0"/>
    <n v="0"/>
    <n v="0"/>
    <n v="0"/>
    <n v="-0.01"/>
    <n v="-0.01"/>
    <n v="0"/>
    <n v="0"/>
    <n v="-0.01"/>
    <n v="-0.01"/>
    <n v="0"/>
    <n v="0"/>
    <n v="0"/>
    <n v="0"/>
    <n v="0"/>
    <n v="0"/>
    <n v="-0.01"/>
    <n v="0"/>
    <n v="0"/>
    <n v="0"/>
    <n v="0"/>
    <n v="0"/>
    <n v="0"/>
    <n v="0"/>
  </r>
  <r>
    <m/>
    <s v="069"/>
    <n v="2012"/>
    <n v="2014"/>
    <m/>
    <n v="8108"/>
    <n v="0"/>
    <s v="Improve aviation safety"/>
    <n v="11"/>
    <n v="254"/>
    <s v="D"/>
    <n v="-5052.3599999999997"/>
    <n v="-5052.3599999999997"/>
    <n v="0"/>
    <n v="0"/>
    <n v="-5052.3599999999997"/>
    <n v="-5052.3599999999997"/>
    <n v="0"/>
    <n v="0"/>
    <n v="0"/>
    <n v="0"/>
    <n v="0"/>
    <n v="0"/>
    <n v="0"/>
    <n v="0"/>
    <n v="0"/>
    <n v="0"/>
    <n v="0"/>
    <n v="0"/>
    <n v="0"/>
    <n v="0"/>
    <n v="0"/>
    <n v="0"/>
    <n v="0"/>
    <n v="0"/>
    <n v="0"/>
    <n v="0"/>
    <n v="0"/>
    <n v="0"/>
    <n v="0"/>
    <n v="0"/>
    <n v="0"/>
    <n v="0"/>
  </r>
  <r>
    <m/>
    <s v="069"/>
    <n v="2012"/>
    <n v="2014"/>
    <m/>
    <n v="8108"/>
    <n v="0"/>
    <s v="Improve aviation safety"/>
    <n v="11"/>
    <n v="255"/>
    <s v="D"/>
    <n v="-79477.179999999993"/>
    <n v="-70540.179999999993"/>
    <n v="0"/>
    <n v="0"/>
    <n v="-79477.179999999993"/>
    <n v="-70540.179999999993"/>
    <n v="-6592.98"/>
    <n v="0"/>
    <n v="0"/>
    <n v="0"/>
    <n v="-6592.98"/>
    <n v="0"/>
    <n v="0"/>
    <n v="0"/>
    <n v="0"/>
    <n v="0"/>
    <n v="0"/>
    <n v="0"/>
    <n v="-15529.98"/>
    <n v="0"/>
    <n v="0"/>
    <n v="0"/>
    <n v="0"/>
    <n v="-15529.98"/>
    <n v="0"/>
    <n v="-15529.98"/>
    <n v="0"/>
    <n v="3813.08"/>
    <n v="0"/>
    <n v="0"/>
    <n v="0"/>
    <n v="3813.08"/>
  </r>
  <r>
    <m/>
    <s v="069"/>
    <n v="2012"/>
    <n v="2014"/>
    <m/>
    <n v="8108"/>
    <n v="0"/>
    <s v="Improve aviation safety"/>
    <n v="11"/>
    <n v="257"/>
    <s v="D"/>
    <n v="-2094"/>
    <n v="-2094"/>
    <n v="0"/>
    <n v="0"/>
    <n v="-2094"/>
    <n v="-2094"/>
    <n v="0"/>
    <n v="0"/>
    <n v="0"/>
    <n v="0"/>
    <n v="0"/>
    <n v="0"/>
    <n v="0"/>
    <n v="0"/>
    <n v="0"/>
    <n v="0"/>
    <n v="0"/>
    <n v="0"/>
    <n v="0"/>
    <n v="0"/>
    <n v="0"/>
    <n v="0"/>
    <n v="0"/>
    <n v="0"/>
    <n v="0"/>
    <n v="0"/>
    <n v="0"/>
    <n v="0"/>
    <n v="0"/>
    <n v="0"/>
    <n v="0"/>
    <n v="0"/>
  </r>
  <r>
    <m/>
    <s v="069"/>
    <n v="2012"/>
    <n v="2014"/>
    <m/>
    <n v="8108"/>
    <n v="0"/>
    <s v="Improve aviation safety"/>
    <n v="11"/>
    <n v="410"/>
    <s v="D"/>
    <n v="-226924.75"/>
    <n v="-184641.72"/>
    <n v="0"/>
    <n v="0"/>
    <n v="-226924.75"/>
    <n v="-184641.72"/>
    <n v="-9423.56"/>
    <n v="0"/>
    <n v="0"/>
    <n v="0"/>
    <n v="-9423.56"/>
    <n v="0"/>
    <n v="0"/>
    <n v="0"/>
    <n v="0"/>
    <n v="0"/>
    <n v="0"/>
    <n v="0"/>
    <n v="-51706.59"/>
    <n v="0"/>
    <n v="0"/>
    <n v="0"/>
    <n v="0"/>
    <n v="-51706.59"/>
    <n v="0"/>
    <n v="-51706.59"/>
    <n v="0"/>
    <n v="156562.4"/>
    <n v="0"/>
    <n v="0"/>
    <n v="0"/>
    <n v="156562.4"/>
  </r>
  <r>
    <m/>
    <s v="069"/>
    <n v="2012"/>
    <n v="2014"/>
    <m/>
    <n v="8108"/>
    <n v="0"/>
    <s v="Economic Competitiveness"/>
    <n v="12"/>
    <n v="251"/>
    <s v="D"/>
    <n v="-12327.48"/>
    <n v="-12327.48"/>
    <n v="0"/>
    <n v="0"/>
    <n v="-12327.48"/>
    <n v="-12327.48"/>
    <n v="0"/>
    <n v="0"/>
    <n v="0"/>
    <n v="0"/>
    <n v="0"/>
    <n v="0"/>
    <n v="-48484.27"/>
    <n v="-49387.839999999997"/>
    <n v="0"/>
    <n v="0"/>
    <n v="-48484.27"/>
    <n v="-49387.839999999997"/>
    <n v="903.57"/>
    <n v="0"/>
    <n v="0"/>
    <n v="0"/>
    <n v="0"/>
    <n v="903.57"/>
    <n v="-48484.27"/>
    <n v="0"/>
    <n v="0"/>
    <n v="0"/>
    <n v="0"/>
    <n v="0"/>
    <n v="0"/>
    <n v="0"/>
  </r>
  <r>
    <m/>
    <s v="069"/>
    <n v="2012"/>
    <n v="2014"/>
    <m/>
    <n v="8108"/>
    <n v="0"/>
    <s v="Economic Competitiveness"/>
    <n v="12"/>
    <n v="252"/>
    <s v="D"/>
    <n v="-16316.62"/>
    <n v="-55582.07"/>
    <n v="0"/>
    <n v="0"/>
    <n v="-16316.62"/>
    <n v="-55582.07"/>
    <n v="-45223.14"/>
    <n v="0"/>
    <n v="0"/>
    <n v="0"/>
    <n v="-45223.14"/>
    <n v="0"/>
    <n v="0"/>
    <n v="0"/>
    <n v="0"/>
    <n v="0"/>
    <n v="0"/>
    <n v="0"/>
    <n v="-5957.69"/>
    <n v="0"/>
    <n v="0"/>
    <n v="0"/>
    <n v="0"/>
    <n v="-5957.69"/>
    <n v="0"/>
    <n v="-5957.69"/>
    <n v="0"/>
    <n v="0"/>
    <n v="0"/>
    <n v="0"/>
    <n v="0"/>
    <n v="0"/>
  </r>
  <r>
    <m/>
    <s v="069"/>
    <n v="2012"/>
    <n v="2014"/>
    <m/>
    <n v="8108"/>
    <n v="0"/>
    <s v="Economic Competitiveness"/>
    <n v="12"/>
    <n v="255"/>
    <s v="D"/>
    <n v="-209573.92"/>
    <n v="-209312.55"/>
    <n v="0"/>
    <n v="0"/>
    <n v="-209573.92"/>
    <n v="-209312.55"/>
    <n v="-174.06"/>
    <n v="-174.06"/>
    <n v="0"/>
    <n v="0"/>
    <n v="-174.06"/>
    <n v="-174.06"/>
    <n v="-8817.92"/>
    <n v="-8483.1"/>
    <n v="0"/>
    <n v="0"/>
    <n v="-8817.92"/>
    <n v="-8483.1"/>
    <n v="-596.19000000000005"/>
    <n v="0"/>
    <n v="0"/>
    <n v="-348.12"/>
    <n v="0"/>
    <n v="-944.31"/>
    <n v="-8817.92"/>
    <n v="-609.49"/>
    <n v="-348.12"/>
    <n v="1332.19"/>
    <n v="0"/>
    <n v="0"/>
    <n v="348.12"/>
    <n v="1680.31"/>
  </r>
  <r>
    <m/>
    <s v="069"/>
    <n v="2012"/>
    <n v="2014"/>
    <m/>
    <n v="8108"/>
    <n v="0"/>
    <s v="Economic Competitiveness"/>
    <n v="12"/>
    <n v="410"/>
    <s v="D"/>
    <n v="-64517.68"/>
    <n v="-23739.56"/>
    <n v="0"/>
    <n v="0"/>
    <n v="-64517.68"/>
    <n v="-23739.56"/>
    <n v="0"/>
    <n v="0"/>
    <n v="0"/>
    <n v="0"/>
    <n v="0"/>
    <n v="0"/>
    <n v="0"/>
    <n v="0"/>
    <n v="0"/>
    <n v="0"/>
    <n v="0"/>
    <n v="0"/>
    <n v="-40778.120000000003"/>
    <n v="0"/>
    <n v="0"/>
    <n v="0"/>
    <n v="0"/>
    <n v="-40778.120000000003"/>
    <n v="0"/>
    <n v="-40778.120000000003"/>
    <n v="0"/>
    <n v="23599.87"/>
    <n v="0"/>
    <n v="0"/>
    <n v="0"/>
    <n v="23599.87"/>
  </r>
  <r>
    <m/>
    <s v="069"/>
    <n v="2012"/>
    <n v="2014"/>
    <m/>
    <n v="8108"/>
    <n v="0"/>
    <s v="Reduce environmental impact of aviation"/>
    <n v="13"/>
    <n v="252"/>
    <s v="D"/>
    <n v="-9183.0300000000007"/>
    <n v="-8433.68"/>
    <n v="0"/>
    <n v="0"/>
    <n v="-9183.0300000000007"/>
    <n v="-8433.68"/>
    <n v="0"/>
    <n v="-749.35"/>
    <n v="0"/>
    <n v="0"/>
    <n v="0"/>
    <n v="-749.35"/>
    <n v="-224324.92"/>
    <n v="-226563.75"/>
    <n v="0"/>
    <n v="0"/>
    <n v="-224324.92"/>
    <n v="-226563.75"/>
    <n v="2238.83"/>
    <n v="0"/>
    <n v="0"/>
    <n v="0"/>
    <n v="0"/>
    <n v="2238.83"/>
    <n v="-224324.92"/>
    <n v="0"/>
    <n v="0"/>
    <n v="0"/>
    <n v="0"/>
    <n v="0"/>
    <n v="0"/>
    <n v="0"/>
  </r>
  <r>
    <m/>
    <s v="069"/>
    <n v="2012"/>
    <n v="2014"/>
    <m/>
    <n v="8108"/>
    <n v="0"/>
    <s v="Reduce environmental impact of aviation"/>
    <n v="13"/>
    <n v="260"/>
    <s v="D"/>
    <n v="0"/>
    <n v="0"/>
    <n v="0"/>
    <n v="0"/>
    <n v="0"/>
    <n v="0"/>
    <n v="0"/>
    <n v="7200"/>
    <n v="0"/>
    <n v="-7200"/>
    <n v="0"/>
    <n v="0"/>
    <n v="0"/>
    <n v="0"/>
    <n v="0"/>
    <n v="0"/>
    <n v="0"/>
    <n v="0"/>
    <n v="-7200"/>
    <n v="0"/>
    <n v="0"/>
    <n v="0"/>
    <n v="0"/>
    <n v="-7200"/>
    <n v="0"/>
    <n v="-7200"/>
    <n v="-7200"/>
    <n v="0"/>
    <n v="0"/>
    <n v="0"/>
    <n v="0"/>
    <n v="0"/>
  </r>
  <r>
    <m/>
    <s v="069"/>
    <n v="2012"/>
    <n v="2014"/>
    <m/>
    <n v="8108"/>
    <n v="0"/>
    <s v="Improve the efficiency of mission support"/>
    <n v="14"/>
    <n v="252"/>
    <s v="D"/>
    <n v="0"/>
    <n v="0"/>
    <n v="0"/>
    <n v="0"/>
    <n v="0"/>
    <n v="0"/>
    <n v="0"/>
    <n v="0"/>
    <n v="0"/>
    <n v="0"/>
    <n v="0"/>
    <n v="0"/>
    <n v="-3131.23"/>
    <n v="-2964.66"/>
    <n v="0"/>
    <n v="0"/>
    <n v="-3131.23"/>
    <n v="-2964.66"/>
    <n v="-166.57"/>
    <n v="0"/>
    <n v="0"/>
    <n v="0"/>
    <n v="0"/>
    <n v="-166.57"/>
    <n v="-3131.23"/>
    <n v="0"/>
    <n v="0"/>
    <n v="0"/>
    <n v="0"/>
    <n v="0"/>
    <n v="0"/>
    <n v="0"/>
  </r>
  <r>
    <m/>
    <s v="069"/>
    <n v="2013"/>
    <n v="2013"/>
    <m/>
    <n v="1301"/>
    <n v="0"/>
    <s v="Air Traffic Organization (ATO)"/>
    <n v="1"/>
    <n v="0"/>
    <s v="D"/>
    <n v="0"/>
    <n v="0"/>
    <n v="0"/>
    <n v="0"/>
    <n v="0"/>
    <n v="0"/>
    <n v="-7142.17"/>
    <n v="0"/>
    <n v="0"/>
    <n v="-7218.93"/>
    <n v="-7142.17"/>
    <n v="-7218.93"/>
    <n v="0"/>
    <n v="0"/>
    <n v="0"/>
    <n v="0"/>
    <n v="0"/>
    <n v="0"/>
    <n v="0"/>
    <n v="0"/>
    <n v="0"/>
    <n v="0"/>
    <n v="0"/>
    <n v="0"/>
    <n v="0"/>
    <n v="0"/>
    <n v="-76.760000000000005"/>
    <n v="0"/>
    <n v="7218.93"/>
    <n v="0"/>
    <n v="0"/>
    <n v="7218.93"/>
  </r>
  <r>
    <m/>
    <s v="069"/>
    <n v="2013"/>
    <n v="2013"/>
    <m/>
    <n v="1301"/>
    <n v="0"/>
    <s v="Air Traffic Organization (ATO)"/>
    <n v="1"/>
    <n v="111"/>
    <s v="D"/>
    <n v="0"/>
    <n v="0"/>
    <n v="0"/>
    <n v="0"/>
    <n v="0"/>
    <n v="0"/>
    <n v="0"/>
    <n v="0"/>
    <n v="0"/>
    <n v="0"/>
    <n v="0"/>
    <n v="0"/>
    <n v="0"/>
    <n v="0"/>
    <n v="0"/>
    <n v="0"/>
    <n v="0"/>
    <n v="0"/>
    <n v="-25087.94"/>
    <n v="0"/>
    <n v="0"/>
    <n v="0"/>
    <n v="0"/>
    <n v="-25087.94"/>
    <n v="0"/>
    <n v="-25087.94"/>
    <n v="-25087.94"/>
    <n v="0"/>
    <n v="0"/>
    <n v="0"/>
    <n v="7156.38"/>
    <n v="7156.38"/>
  </r>
  <r>
    <m/>
    <s v="069"/>
    <n v="2013"/>
    <n v="2013"/>
    <m/>
    <n v="1301"/>
    <n v="0"/>
    <s v="Air Traffic Organization (ATO)"/>
    <n v="1"/>
    <n v="115"/>
    <s v="D"/>
    <n v="0"/>
    <n v="0"/>
    <n v="0"/>
    <n v="0"/>
    <n v="0"/>
    <n v="0"/>
    <n v="-357673.46"/>
    <n v="-357673.46"/>
    <n v="0"/>
    <n v="0"/>
    <n v="-357673.46"/>
    <n v="-357673.46"/>
    <n v="0"/>
    <n v="0"/>
    <n v="0"/>
    <n v="0"/>
    <n v="0"/>
    <n v="0"/>
    <n v="-458.65"/>
    <n v="0"/>
    <n v="0"/>
    <n v="0"/>
    <n v="0"/>
    <n v="-458.65"/>
    <n v="0"/>
    <n v="-458.65"/>
    <n v="-458.65"/>
    <n v="0"/>
    <n v="0"/>
    <n v="0"/>
    <n v="0"/>
    <n v="0"/>
  </r>
  <r>
    <m/>
    <s v="069"/>
    <n v="2013"/>
    <n v="2013"/>
    <m/>
    <n v="1301"/>
    <n v="0"/>
    <s v="Air Traffic Organization (ATO)"/>
    <n v="1"/>
    <n v="118"/>
    <s v="D"/>
    <n v="0"/>
    <n v="0"/>
    <n v="0"/>
    <n v="0"/>
    <n v="0"/>
    <n v="0"/>
    <n v="-0.6"/>
    <n v="-0.6"/>
    <n v="0"/>
    <n v="0"/>
    <n v="-0.6"/>
    <n v="-0.6"/>
    <n v="0"/>
    <n v="0"/>
    <n v="0"/>
    <n v="0"/>
    <n v="0"/>
    <n v="0"/>
    <n v="0"/>
    <n v="0"/>
    <n v="0"/>
    <n v="0"/>
    <n v="0"/>
    <n v="0"/>
    <n v="0"/>
    <n v="0"/>
    <n v="0"/>
    <n v="0"/>
    <n v="0"/>
    <n v="0"/>
    <n v="0"/>
    <n v="0"/>
  </r>
  <r>
    <m/>
    <s v="069"/>
    <n v="2013"/>
    <n v="2013"/>
    <m/>
    <n v="1301"/>
    <n v="0"/>
    <s v="Air Traffic Organization (ATO)"/>
    <n v="1"/>
    <n v="121"/>
    <s v="D"/>
    <n v="-21957.26"/>
    <n v="-27380.53"/>
    <n v="0"/>
    <n v="0"/>
    <n v="-21957.26"/>
    <n v="-27380.53"/>
    <n v="-7245"/>
    <n v="-7245"/>
    <n v="0"/>
    <n v="0"/>
    <n v="-7245"/>
    <n v="-7245"/>
    <n v="0"/>
    <n v="0"/>
    <n v="0"/>
    <n v="0"/>
    <n v="0"/>
    <n v="0"/>
    <n v="-95406.94"/>
    <n v="0"/>
    <n v="0"/>
    <n v="0"/>
    <n v="0"/>
    <n v="-95406.94"/>
    <n v="0"/>
    <n v="-95406.94"/>
    <n v="-100830.21"/>
    <n v="5423.27"/>
    <n v="0"/>
    <n v="0"/>
    <n v="5423.27"/>
    <n v="10846.54"/>
  </r>
  <r>
    <m/>
    <s v="069"/>
    <n v="2013"/>
    <n v="2013"/>
    <m/>
    <n v="1301"/>
    <n v="0"/>
    <s v="Air Traffic Organization (ATO)"/>
    <n v="1"/>
    <n v="210"/>
    <s v="D"/>
    <n v="-2157.85"/>
    <n v="-5981.67"/>
    <n v="0"/>
    <n v="-1810.74"/>
    <n v="-2157.85"/>
    <n v="-7792.41"/>
    <n v="0"/>
    <n v="0"/>
    <n v="0"/>
    <n v="0"/>
    <n v="0"/>
    <n v="0"/>
    <n v="0"/>
    <n v="0"/>
    <n v="0"/>
    <n v="0"/>
    <n v="0"/>
    <n v="0"/>
    <n v="-1071"/>
    <n v="0"/>
    <n v="0"/>
    <n v="-1729.87"/>
    <n v="0"/>
    <n v="-2800.87"/>
    <n v="0"/>
    <n v="-2800.87"/>
    <n v="-8435.43"/>
    <n v="5672.01"/>
    <n v="0"/>
    <n v="0"/>
    <n v="6624.69"/>
    <n v="12296.7"/>
  </r>
  <r>
    <m/>
    <s v="069"/>
    <n v="2013"/>
    <n v="2013"/>
    <m/>
    <n v="1301"/>
    <n v="0"/>
    <s v="Air Traffic Organization (ATO)"/>
    <n v="1"/>
    <n v="220"/>
    <s v="D"/>
    <n v="-1600.04"/>
    <n v="-1600.04"/>
    <n v="0"/>
    <n v="0"/>
    <n v="-1600.04"/>
    <n v="-1600.04"/>
    <n v="196.82"/>
    <n v="196.82"/>
    <n v="0"/>
    <n v="0"/>
    <n v="196.82"/>
    <n v="196.82"/>
    <n v="0"/>
    <n v="0"/>
    <n v="0"/>
    <n v="0"/>
    <n v="0"/>
    <n v="0"/>
    <n v="0"/>
    <n v="0"/>
    <n v="0"/>
    <n v="0"/>
    <n v="0"/>
    <n v="0"/>
    <n v="0"/>
    <n v="0"/>
    <n v="0"/>
    <n v="0.02"/>
    <n v="0"/>
    <n v="0"/>
    <n v="0"/>
    <n v="0.02"/>
  </r>
  <r>
    <m/>
    <s v="069"/>
    <n v="2013"/>
    <n v="2013"/>
    <m/>
    <n v="1301"/>
    <n v="0"/>
    <s v="Air Traffic Organization (ATO)"/>
    <n v="1"/>
    <n v="231"/>
    <s v="D"/>
    <n v="-1023.69"/>
    <n v="-1023.69"/>
    <n v="0"/>
    <n v="0"/>
    <n v="-1023.69"/>
    <n v="-1023.69"/>
    <n v="0"/>
    <n v="0"/>
    <n v="0"/>
    <n v="0"/>
    <n v="0"/>
    <n v="0"/>
    <n v="0"/>
    <n v="0"/>
    <n v="0"/>
    <n v="0"/>
    <n v="0"/>
    <n v="0"/>
    <n v="0"/>
    <n v="0"/>
    <n v="0"/>
    <n v="0"/>
    <n v="0"/>
    <n v="0"/>
    <n v="0"/>
    <n v="0"/>
    <n v="0"/>
    <n v="0"/>
    <n v="0"/>
    <n v="0"/>
    <n v="0"/>
    <n v="0"/>
  </r>
  <r>
    <m/>
    <s v="069"/>
    <n v="2013"/>
    <n v="2013"/>
    <m/>
    <n v="1301"/>
    <n v="0"/>
    <s v="Air Traffic Organization (ATO)"/>
    <n v="1"/>
    <n v="232"/>
    <s v="D"/>
    <n v="-0.01"/>
    <n v="-0.01"/>
    <n v="0"/>
    <n v="0"/>
    <n v="-0.01"/>
    <n v="-0.01"/>
    <n v="0"/>
    <n v="0"/>
    <n v="0"/>
    <n v="0"/>
    <n v="0"/>
    <n v="0"/>
    <n v="0"/>
    <n v="0"/>
    <n v="0"/>
    <n v="0"/>
    <n v="0"/>
    <n v="0"/>
    <n v="0"/>
    <n v="0"/>
    <n v="0"/>
    <n v="0"/>
    <n v="0"/>
    <n v="0"/>
    <n v="0"/>
    <n v="0"/>
    <n v="0"/>
    <n v="0"/>
    <n v="0"/>
    <n v="0"/>
    <n v="0"/>
    <n v="0"/>
  </r>
  <r>
    <m/>
    <s v="069"/>
    <n v="2013"/>
    <n v="2013"/>
    <m/>
    <n v="1301"/>
    <n v="0"/>
    <s v="Air Traffic Organization (ATO)"/>
    <n v="1"/>
    <n v="233"/>
    <s v="D"/>
    <n v="-645506.97"/>
    <n v="-935159.18"/>
    <n v="0"/>
    <n v="0"/>
    <n v="-645506.97"/>
    <n v="-935159.18"/>
    <n v="974.99"/>
    <n v="974.99"/>
    <n v="0"/>
    <n v="0"/>
    <n v="974.99"/>
    <n v="974.99"/>
    <n v="-123678.09"/>
    <n v="-123678.09"/>
    <n v="0"/>
    <n v="0"/>
    <n v="-123678.09"/>
    <n v="-123678.09"/>
    <n v="85979.79"/>
    <n v="0"/>
    <n v="0"/>
    <n v="0"/>
    <n v="0"/>
    <n v="85979.79"/>
    <n v="-123678.09"/>
    <n v="85979.79"/>
    <n v="-203672.42"/>
    <n v="50.85"/>
    <n v="0"/>
    <n v="0"/>
    <n v="203774.71"/>
    <n v="203825.56"/>
  </r>
  <r>
    <m/>
    <s v="069"/>
    <n v="2013"/>
    <n v="2013"/>
    <m/>
    <n v="1301"/>
    <n v="0"/>
    <s v="Air Traffic Organization (ATO)"/>
    <n v="1"/>
    <n v="240"/>
    <s v="D"/>
    <n v="-92145.05"/>
    <n v="-92145.05"/>
    <n v="0"/>
    <n v="0"/>
    <n v="-92145.05"/>
    <n v="-92145.05"/>
    <n v="0"/>
    <n v="0"/>
    <n v="0"/>
    <n v="0"/>
    <n v="0"/>
    <n v="0"/>
    <n v="-166470.73000000001"/>
    <n v="-166470.73000000001"/>
    <n v="0"/>
    <n v="0"/>
    <n v="-166470.73000000001"/>
    <n v="-166470.73000000001"/>
    <n v="0"/>
    <n v="0"/>
    <n v="0"/>
    <n v="0"/>
    <n v="0"/>
    <n v="0"/>
    <n v="-166470.73000000001"/>
    <n v="0"/>
    <n v="0"/>
    <n v="0"/>
    <n v="0"/>
    <n v="0"/>
    <n v="0"/>
    <n v="0"/>
  </r>
  <r>
    <m/>
    <s v="069"/>
    <n v="2013"/>
    <n v="2013"/>
    <m/>
    <n v="1301"/>
    <n v="0"/>
    <s v="Air Traffic Organization (ATO)"/>
    <n v="1"/>
    <n v="251"/>
    <s v="D"/>
    <n v="-2953311.48"/>
    <n v="-1886917.21"/>
    <n v="0"/>
    <n v="0"/>
    <n v="-2953311.48"/>
    <n v="-1886917.21"/>
    <n v="-53310.1"/>
    <n v="-53394.6"/>
    <n v="0"/>
    <n v="-8.39"/>
    <n v="-53310.1"/>
    <n v="-53402.99"/>
    <n v="-177563.14"/>
    <n v="-159784.23000000001"/>
    <n v="0"/>
    <n v="0"/>
    <n v="-177563.14"/>
    <n v="-159784.23000000001"/>
    <n v="-1084088.68"/>
    <n v="0"/>
    <n v="0"/>
    <n v="0"/>
    <n v="0"/>
    <n v="-1084088.68"/>
    <n v="-177563.14"/>
    <n v="-1066309.77"/>
    <n v="-8.39"/>
    <n v="10071.719999999999"/>
    <n v="0"/>
    <n v="0"/>
    <n v="0"/>
    <n v="10071.719999999999"/>
  </r>
  <r>
    <m/>
    <s v="069"/>
    <n v="2013"/>
    <n v="2013"/>
    <m/>
    <n v="1301"/>
    <n v="0"/>
    <s v="Air Traffic Organization (ATO)"/>
    <n v="1"/>
    <n v="252"/>
    <s v="D"/>
    <n v="-5555338.3700000001"/>
    <n v="-5295706.8899999997"/>
    <n v="0"/>
    <n v="-255835"/>
    <n v="-5555338.3700000001"/>
    <n v="-5551541.8899999997"/>
    <n v="-575153.51"/>
    <n v="1758497.58"/>
    <n v="0"/>
    <n v="0"/>
    <n v="-575153.51"/>
    <n v="1758497.58"/>
    <n v="-209438.03"/>
    <n v="-84786.66"/>
    <n v="0"/>
    <n v="0"/>
    <n v="-209438.03"/>
    <n v="-84786.66"/>
    <n v="-2725076.11"/>
    <n v="0"/>
    <n v="0"/>
    <n v="0"/>
    <n v="0"/>
    <n v="-2725076.11"/>
    <n v="-209438.03"/>
    <n v="-2600424.7400000002"/>
    <n v="-262977.17"/>
    <n v="6893.85"/>
    <n v="370"/>
    <n v="0"/>
    <n v="0"/>
    <n v="7263.85"/>
  </r>
  <r>
    <m/>
    <s v="069"/>
    <n v="2013"/>
    <n v="2013"/>
    <m/>
    <n v="1301"/>
    <n v="0"/>
    <s v="Air Traffic Organization (ATO)"/>
    <n v="1"/>
    <n v="253"/>
    <s v="D"/>
    <n v="45578.49"/>
    <n v="45578.49"/>
    <n v="0"/>
    <n v="0"/>
    <n v="45578.49"/>
    <n v="45578.49"/>
    <n v="-90612.52"/>
    <n v="-90612.52"/>
    <n v="0"/>
    <n v="0"/>
    <n v="-90612.52"/>
    <n v="-90612.52"/>
    <n v="-682553.16"/>
    <n v="-611384.99"/>
    <n v="0"/>
    <n v="0"/>
    <n v="-682553.16"/>
    <n v="-611384.99"/>
    <n v="-71168.17"/>
    <n v="0"/>
    <n v="0"/>
    <n v="0"/>
    <n v="0"/>
    <n v="-71168.17"/>
    <n v="-682553.16"/>
    <n v="0"/>
    <n v="0"/>
    <n v="41956.47"/>
    <n v="0"/>
    <n v="0"/>
    <n v="0"/>
    <n v="41956.47"/>
  </r>
  <r>
    <m/>
    <s v="069"/>
    <n v="2013"/>
    <n v="2013"/>
    <m/>
    <n v="1301"/>
    <n v="0"/>
    <s v="Air Traffic Organization (ATO)"/>
    <n v="1"/>
    <n v="254"/>
    <s v="D"/>
    <n v="-54126.62"/>
    <n v="-58054.29"/>
    <n v="0"/>
    <n v="0"/>
    <n v="-54126.62"/>
    <n v="-58054.29"/>
    <n v="-47385.15"/>
    <n v="7979.45"/>
    <n v="0"/>
    <n v="-101.6"/>
    <n v="-47385.15"/>
    <n v="7877.85"/>
    <n v="-556626.07999999996"/>
    <n v="-267178.44"/>
    <n v="0"/>
    <n v="0"/>
    <n v="-556626.07999999996"/>
    <n v="-267178.44"/>
    <n v="-340884.56"/>
    <n v="0"/>
    <n v="0"/>
    <n v="0"/>
    <n v="0"/>
    <n v="-340884.56"/>
    <n v="-556626.07999999996"/>
    <n v="-51436.92"/>
    <n v="-101.59"/>
    <n v="3001.03"/>
    <n v="487"/>
    <n v="0"/>
    <n v="0"/>
    <n v="3488.03"/>
  </r>
  <r>
    <m/>
    <s v="069"/>
    <n v="2013"/>
    <n v="2013"/>
    <m/>
    <n v="1301"/>
    <n v="0"/>
    <s v="Air Traffic Organization (ATO)"/>
    <n v="1"/>
    <n v="257"/>
    <s v="D"/>
    <n v="-2694948.94"/>
    <n v="-2742995.79"/>
    <n v="0"/>
    <n v="0"/>
    <n v="-2694948.94"/>
    <n v="-2742995.79"/>
    <n v="-1494.4"/>
    <n v="-2311.0700000000002"/>
    <n v="0"/>
    <n v="0"/>
    <n v="-1494.4"/>
    <n v="-2311.0700000000002"/>
    <n v="-158964.35"/>
    <n v="-103913.07"/>
    <n v="0"/>
    <n v="0"/>
    <n v="-158964.35"/>
    <n v="-103913.07"/>
    <n v="-6187.76"/>
    <n v="0"/>
    <n v="0"/>
    <n v="0"/>
    <n v="0"/>
    <n v="-6187.76"/>
    <n v="-158964.35"/>
    <n v="48863.519999999997"/>
    <n v="0"/>
    <n v="110483.24"/>
    <n v="0"/>
    <n v="0"/>
    <n v="0"/>
    <n v="110483.24"/>
  </r>
  <r>
    <m/>
    <s v="069"/>
    <n v="2013"/>
    <n v="2013"/>
    <m/>
    <n v="1301"/>
    <n v="0"/>
    <s v="Air Traffic Organization (ATO)"/>
    <n v="1"/>
    <n v="260"/>
    <s v="D"/>
    <n v="-139782.82999999999"/>
    <n v="-1058.29"/>
    <n v="0"/>
    <n v="0"/>
    <n v="-139782.82999999999"/>
    <n v="-1058.29"/>
    <n v="-84812.63"/>
    <n v="-15783.49"/>
    <n v="0"/>
    <n v="-130.15"/>
    <n v="-84812.63"/>
    <n v="-15913.64"/>
    <n v="-731429.98"/>
    <n v="-739847.92"/>
    <n v="0"/>
    <n v="0"/>
    <n v="-731429.98"/>
    <n v="-739847.92"/>
    <n v="-199335.74"/>
    <n v="0"/>
    <n v="0"/>
    <n v="0"/>
    <n v="0"/>
    <n v="-199335.74"/>
    <n v="-731429.98"/>
    <n v="-207753.68"/>
    <n v="-130.15"/>
    <n v="0.02"/>
    <n v="430.01"/>
    <n v="0"/>
    <n v="0"/>
    <n v="430.03"/>
  </r>
  <r>
    <m/>
    <s v="069"/>
    <n v="2013"/>
    <n v="2013"/>
    <m/>
    <n v="1301"/>
    <n v="0"/>
    <s v="Air Traffic Organization (ATO)"/>
    <n v="1"/>
    <n v="310"/>
    <s v="D"/>
    <n v="-26822.75"/>
    <n v="-26822.75"/>
    <n v="0"/>
    <n v="0"/>
    <n v="-26822.75"/>
    <n v="-26822.75"/>
    <n v="0"/>
    <n v="0"/>
    <n v="0"/>
    <n v="0"/>
    <n v="0"/>
    <n v="0"/>
    <n v="-60"/>
    <n v="-60"/>
    <n v="0"/>
    <n v="0"/>
    <n v="-60"/>
    <n v="-60"/>
    <n v="0"/>
    <n v="0"/>
    <n v="0"/>
    <n v="0"/>
    <n v="0"/>
    <n v="0"/>
    <n v="-60"/>
    <n v="0"/>
    <n v="0"/>
    <n v="114.03"/>
    <n v="0"/>
    <n v="0"/>
    <n v="0"/>
    <n v="114.03"/>
  </r>
  <r>
    <m/>
    <s v="069"/>
    <n v="2013"/>
    <n v="2013"/>
    <m/>
    <n v="1301"/>
    <n v="0"/>
    <s v="Air Traffic Organization (ATO)"/>
    <n v="1"/>
    <n v="320"/>
    <s v="D"/>
    <n v="-81440.62"/>
    <n v="-55577.94"/>
    <n v="0"/>
    <n v="0"/>
    <n v="-81440.62"/>
    <n v="-55577.94"/>
    <n v="0"/>
    <n v="0"/>
    <n v="0"/>
    <n v="0"/>
    <n v="0"/>
    <n v="0"/>
    <n v="0"/>
    <n v="0"/>
    <n v="0"/>
    <n v="0"/>
    <n v="0"/>
    <n v="0"/>
    <n v="-25862.68"/>
    <n v="0"/>
    <n v="0"/>
    <n v="0"/>
    <n v="0"/>
    <n v="-25862.68"/>
    <n v="0"/>
    <n v="-25862.68"/>
    <n v="0"/>
    <n v="0"/>
    <n v="0"/>
    <n v="0"/>
    <n v="0"/>
    <n v="0"/>
  </r>
  <r>
    <m/>
    <s v="069"/>
    <n v="2013"/>
    <n v="2013"/>
    <m/>
    <n v="1301"/>
    <n v="0"/>
    <s v="NextGen"/>
    <n v="2"/>
    <n v="111"/>
    <s v="D"/>
    <n v="0"/>
    <n v="0"/>
    <n v="0"/>
    <n v="0"/>
    <n v="0"/>
    <n v="0"/>
    <n v="8417.76"/>
    <n v="8417.76"/>
    <n v="0"/>
    <n v="0"/>
    <n v="8417.76"/>
    <n v="8417.76"/>
    <n v="0"/>
    <n v="0"/>
    <n v="0"/>
    <n v="0"/>
    <n v="0"/>
    <n v="0"/>
    <n v="0"/>
    <n v="0"/>
    <n v="0"/>
    <n v="0"/>
    <n v="0"/>
    <n v="0"/>
    <n v="0"/>
    <n v="0"/>
    <n v="0"/>
    <n v="0"/>
    <n v="0"/>
    <n v="0"/>
    <n v="0"/>
    <n v="0"/>
  </r>
  <r>
    <m/>
    <s v="069"/>
    <n v="2013"/>
    <n v="2013"/>
    <m/>
    <n v="1301"/>
    <n v="0"/>
    <s v="NextGen"/>
    <n v="2"/>
    <n v="252"/>
    <s v="D"/>
    <n v="-42473.13"/>
    <n v="-42473.13"/>
    <n v="0"/>
    <n v="0"/>
    <n v="-42473.13"/>
    <n v="-42473.13"/>
    <n v="-0.5"/>
    <n v="-0.5"/>
    <n v="0"/>
    <n v="0"/>
    <n v="-0.5"/>
    <n v="-0.5"/>
    <n v="-3264"/>
    <n v="-3264"/>
    <n v="0"/>
    <n v="0"/>
    <n v="-3264"/>
    <n v="-3264"/>
    <n v="0"/>
    <n v="0"/>
    <n v="0"/>
    <n v="0"/>
    <n v="0"/>
    <n v="0"/>
    <n v="-3264"/>
    <n v="0"/>
    <n v="0"/>
    <n v="21036.95"/>
    <n v="0"/>
    <n v="0"/>
    <n v="0"/>
    <n v="21036.95"/>
  </r>
  <r>
    <m/>
    <s v="069"/>
    <n v="2013"/>
    <n v="2013"/>
    <m/>
    <n v="1301"/>
    <n v="0"/>
    <s v="NextGen"/>
    <n v="2"/>
    <n v="254"/>
    <s v="D"/>
    <n v="-17011.599999999999"/>
    <n v="-17011.599999999999"/>
    <n v="0"/>
    <n v="0"/>
    <n v="-17011.599999999999"/>
    <n v="-17011.599999999999"/>
    <n v="0"/>
    <n v="0"/>
    <n v="0"/>
    <n v="0"/>
    <n v="0"/>
    <n v="0"/>
    <n v="0"/>
    <n v="0"/>
    <n v="0"/>
    <n v="0"/>
    <n v="0"/>
    <n v="0"/>
    <n v="0"/>
    <n v="0"/>
    <n v="0"/>
    <n v="0"/>
    <n v="0"/>
    <n v="0"/>
    <n v="0"/>
    <n v="0"/>
    <n v="0"/>
    <n v="17011.599999999999"/>
    <n v="0"/>
    <n v="0"/>
    <n v="0"/>
    <n v="17011.599999999999"/>
  </r>
  <r>
    <m/>
    <s v="069"/>
    <n v="2013"/>
    <n v="2013"/>
    <m/>
    <n v="1301"/>
    <n v="0"/>
    <s v="Finance &amp; Management"/>
    <n v="3"/>
    <n v="111"/>
    <s v="D"/>
    <n v="0"/>
    <n v="0"/>
    <n v="0"/>
    <n v="0"/>
    <n v="0"/>
    <n v="0"/>
    <n v="0"/>
    <n v="40.72"/>
    <n v="0"/>
    <n v="-40.72"/>
    <n v="0"/>
    <n v="0"/>
    <n v="0"/>
    <n v="0"/>
    <n v="0"/>
    <n v="0"/>
    <n v="0"/>
    <n v="0"/>
    <n v="-40.72"/>
    <n v="0"/>
    <n v="0"/>
    <n v="0"/>
    <n v="0"/>
    <n v="-40.72"/>
    <n v="0"/>
    <n v="-40.72"/>
    <n v="-40.72"/>
    <n v="0"/>
    <n v="0"/>
    <n v="0"/>
    <n v="0"/>
    <n v="0"/>
  </r>
  <r>
    <m/>
    <s v="069"/>
    <n v="2013"/>
    <n v="2013"/>
    <m/>
    <n v="1301"/>
    <n v="0"/>
    <s v="Finance &amp; Management"/>
    <n v="3"/>
    <n v="121"/>
    <s v="D"/>
    <n v="0"/>
    <n v="0"/>
    <n v="0"/>
    <n v="0"/>
    <n v="0"/>
    <n v="0"/>
    <n v="0"/>
    <n v="0"/>
    <n v="0"/>
    <n v="0"/>
    <n v="0"/>
    <n v="0"/>
    <n v="0"/>
    <n v="0"/>
    <n v="0"/>
    <n v="0"/>
    <n v="0"/>
    <n v="0"/>
    <n v="8774.68"/>
    <n v="0"/>
    <n v="0"/>
    <n v="0"/>
    <n v="0"/>
    <n v="8774.68"/>
    <n v="0"/>
    <n v="8774.68"/>
    <n v="8774.68"/>
    <n v="0"/>
    <n v="0"/>
    <n v="0"/>
    <n v="0"/>
    <n v="0"/>
  </r>
  <r>
    <m/>
    <s v="069"/>
    <n v="2013"/>
    <n v="2013"/>
    <m/>
    <n v="1301"/>
    <n v="0"/>
    <s v="Finance &amp; Management"/>
    <n v="3"/>
    <n v="210"/>
    <s v="D"/>
    <n v="0"/>
    <n v="-464.9"/>
    <n v="0"/>
    <n v="0"/>
    <n v="0"/>
    <n v="-464.9"/>
    <n v="0"/>
    <n v="0"/>
    <n v="0"/>
    <n v="0"/>
    <n v="0"/>
    <n v="0"/>
    <n v="0"/>
    <n v="0"/>
    <n v="0"/>
    <n v="0"/>
    <n v="0"/>
    <n v="0"/>
    <n v="0"/>
    <n v="0"/>
    <n v="0"/>
    <n v="-7"/>
    <n v="0"/>
    <n v="-7"/>
    <n v="0"/>
    <n v="-7"/>
    <n v="-471.9"/>
    <n v="3"/>
    <n v="0"/>
    <n v="0"/>
    <n v="471.9"/>
    <n v="474.9"/>
  </r>
  <r>
    <m/>
    <s v="069"/>
    <n v="2013"/>
    <n v="2013"/>
    <m/>
    <n v="1301"/>
    <n v="0"/>
    <s v="Finance &amp; Management"/>
    <n v="3"/>
    <n v="220"/>
    <s v="D"/>
    <n v="-0.01"/>
    <n v="-0.01"/>
    <n v="0"/>
    <n v="0"/>
    <n v="-0.01"/>
    <n v="-0.01"/>
    <n v="0"/>
    <n v="0"/>
    <n v="0"/>
    <n v="0"/>
    <n v="0"/>
    <n v="0"/>
    <n v="-38806.980000000003"/>
    <n v="-38805.480000000003"/>
    <n v="0"/>
    <n v="0"/>
    <n v="-38806.980000000003"/>
    <n v="-38805.480000000003"/>
    <n v="-1.5"/>
    <n v="0"/>
    <n v="0"/>
    <n v="0"/>
    <n v="0"/>
    <n v="-1.5"/>
    <n v="-38806.980000000003"/>
    <n v="0"/>
    <n v="0"/>
    <n v="0.01"/>
    <n v="0"/>
    <n v="0"/>
    <n v="0"/>
    <n v="0.01"/>
  </r>
  <r>
    <m/>
    <s v="069"/>
    <n v="2013"/>
    <n v="2013"/>
    <m/>
    <n v="1301"/>
    <n v="0"/>
    <s v="Finance &amp; Management"/>
    <n v="3"/>
    <n v="232"/>
    <s v="D"/>
    <n v="-41057.910000000003"/>
    <n v="-41057.910000000003"/>
    <n v="0"/>
    <n v="0"/>
    <n v="-41057.910000000003"/>
    <n v="-41057.910000000003"/>
    <n v="-25"/>
    <n v="-26527.439999999999"/>
    <n v="0"/>
    <n v="0"/>
    <n v="-25"/>
    <n v="-26527.439999999999"/>
    <n v="0"/>
    <n v="0"/>
    <n v="0"/>
    <n v="0"/>
    <n v="0"/>
    <n v="0"/>
    <n v="26502.44"/>
    <n v="0"/>
    <n v="0"/>
    <n v="0"/>
    <n v="0"/>
    <n v="26502.44"/>
    <n v="0"/>
    <n v="26502.44"/>
    <n v="0"/>
    <n v="41057.879999999997"/>
    <n v="26502.44"/>
    <n v="0"/>
    <n v="0"/>
    <n v="67560.320000000007"/>
  </r>
  <r>
    <m/>
    <s v="069"/>
    <n v="2013"/>
    <n v="2013"/>
    <m/>
    <n v="1301"/>
    <n v="0"/>
    <s v="Finance &amp; Management"/>
    <n v="3"/>
    <n v="233"/>
    <s v="D"/>
    <n v="-2381.0100000000002"/>
    <n v="-2381.0100000000002"/>
    <n v="0"/>
    <n v="0"/>
    <n v="-2381.0100000000002"/>
    <n v="-2381.0100000000002"/>
    <n v="47000"/>
    <n v="47000"/>
    <n v="0"/>
    <n v="0"/>
    <n v="47000"/>
    <n v="47000"/>
    <n v="-43848.86"/>
    <n v="-43848.86"/>
    <n v="0"/>
    <n v="0"/>
    <n v="-43848.86"/>
    <n v="-43848.86"/>
    <n v="0"/>
    <n v="0"/>
    <n v="0"/>
    <n v="0"/>
    <n v="0"/>
    <n v="0"/>
    <n v="-43848.86"/>
    <n v="0"/>
    <n v="0"/>
    <n v="2281"/>
    <n v="0"/>
    <n v="0"/>
    <n v="0"/>
    <n v="2281"/>
  </r>
  <r>
    <m/>
    <s v="069"/>
    <n v="2013"/>
    <n v="2013"/>
    <m/>
    <n v="1301"/>
    <n v="0"/>
    <s v="Finance &amp; Management"/>
    <n v="3"/>
    <n v="240"/>
    <s v="D"/>
    <n v="0"/>
    <n v="0"/>
    <n v="0"/>
    <n v="0"/>
    <n v="0"/>
    <n v="0"/>
    <n v="0"/>
    <n v="0"/>
    <n v="0"/>
    <n v="0"/>
    <n v="0"/>
    <n v="0"/>
    <n v="-82639"/>
    <n v="-82639"/>
    <n v="0"/>
    <n v="0"/>
    <n v="-82639"/>
    <n v="-82639"/>
    <n v="0"/>
    <n v="0"/>
    <n v="0"/>
    <n v="0"/>
    <n v="0"/>
    <n v="0"/>
    <n v="-82639"/>
    <n v="0"/>
    <n v="0"/>
    <n v="0"/>
    <n v="0"/>
    <n v="0"/>
    <n v="0"/>
    <n v="0"/>
  </r>
  <r>
    <m/>
    <s v="069"/>
    <n v="2013"/>
    <n v="2013"/>
    <m/>
    <n v="1301"/>
    <n v="0"/>
    <s v="Finance &amp; Management"/>
    <n v="3"/>
    <n v="251"/>
    <s v="D"/>
    <n v="-55392.639999999999"/>
    <n v="-54240.15"/>
    <n v="0"/>
    <n v="0"/>
    <n v="-55392.639999999999"/>
    <n v="-54240.15"/>
    <n v="-0.01"/>
    <n v="2074.35"/>
    <n v="0"/>
    <n v="-2074.15"/>
    <n v="-0.01"/>
    <n v="0.2"/>
    <n v="-15425"/>
    <n v="-15425"/>
    <n v="0"/>
    <n v="0"/>
    <n v="-15425"/>
    <n v="-15425"/>
    <n v="-3226.85"/>
    <n v="0"/>
    <n v="0"/>
    <n v="0"/>
    <n v="0"/>
    <n v="-3226.85"/>
    <n v="-15425"/>
    <n v="-3226.85"/>
    <n v="-2074.15"/>
    <n v="15918"/>
    <n v="0"/>
    <n v="0"/>
    <n v="0"/>
    <n v="15918"/>
  </r>
  <r>
    <m/>
    <s v="069"/>
    <n v="2013"/>
    <n v="2013"/>
    <m/>
    <n v="1301"/>
    <n v="0"/>
    <s v="Finance &amp; Management"/>
    <n v="3"/>
    <n v="252"/>
    <s v="D"/>
    <n v="-1641394.85"/>
    <n v="-1577314.2"/>
    <n v="0"/>
    <n v="0"/>
    <n v="-1641394.85"/>
    <n v="-1577314.2"/>
    <n v="-166046.47"/>
    <n v="-151224.10999999999"/>
    <n v="0"/>
    <n v="0"/>
    <n v="-166046.47"/>
    <n v="-151224.10999999999"/>
    <n v="-42645.3"/>
    <n v="-42645.3"/>
    <n v="0"/>
    <n v="0"/>
    <n v="-42645.3"/>
    <n v="-42645.3"/>
    <n v="-78903.009999999995"/>
    <n v="0"/>
    <n v="0"/>
    <n v="0"/>
    <n v="0"/>
    <n v="-78903.009999999995"/>
    <n v="-42645.3"/>
    <n v="-78903.009999999995"/>
    <n v="0"/>
    <n v="0"/>
    <n v="0"/>
    <n v="0"/>
    <n v="0"/>
    <n v="0"/>
  </r>
  <r>
    <m/>
    <s v="069"/>
    <n v="2013"/>
    <n v="2013"/>
    <m/>
    <n v="1301"/>
    <n v="0"/>
    <s v="Finance &amp; Management"/>
    <n v="3"/>
    <n v="253"/>
    <s v="D"/>
    <n v="-822.78"/>
    <n v="-822.78"/>
    <n v="0"/>
    <n v="0"/>
    <n v="-822.78"/>
    <n v="-822.78"/>
    <n v="-6700.42"/>
    <n v="-6700.42"/>
    <n v="0"/>
    <n v="0"/>
    <n v="-6700.42"/>
    <n v="-6700.42"/>
    <n v="-210892.24"/>
    <n v="-210911.32"/>
    <n v="0"/>
    <n v="0"/>
    <n v="-210892.24"/>
    <n v="-210911.32"/>
    <n v="19.079999999999998"/>
    <n v="0"/>
    <n v="0"/>
    <n v="0"/>
    <n v="0"/>
    <n v="19.079999999999998"/>
    <n v="-210892.24"/>
    <n v="0"/>
    <n v="0"/>
    <n v="510.01"/>
    <n v="0"/>
    <n v="0"/>
    <n v="0"/>
    <n v="510.01"/>
  </r>
  <r>
    <m/>
    <s v="069"/>
    <n v="2013"/>
    <n v="2013"/>
    <m/>
    <n v="1301"/>
    <n v="0"/>
    <s v="Finance &amp; Management"/>
    <n v="3"/>
    <n v="254"/>
    <s v="D"/>
    <n v="-43005.23"/>
    <n v="-11005.23"/>
    <n v="0"/>
    <n v="0"/>
    <n v="-43005.23"/>
    <n v="-11005.23"/>
    <n v="-27"/>
    <n v="-30020.95"/>
    <n v="0"/>
    <n v="-6.05"/>
    <n v="-27"/>
    <n v="-30027"/>
    <n v="0"/>
    <n v="0"/>
    <n v="0"/>
    <n v="0"/>
    <n v="0"/>
    <n v="0"/>
    <n v="-2006.05"/>
    <n v="0"/>
    <n v="0"/>
    <n v="0"/>
    <n v="0"/>
    <n v="-2006.05"/>
    <n v="0"/>
    <n v="-2006.05"/>
    <n v="-6.05"/>
    <n v="6262.14"/>
    <n v="0"/>
    <n v="0"/>
    <n v="0"/>
    <n v="6262.14"/>
  </r>
  <r>
    <m/>
    <s v="069"/>
    <n v="2013"/>
    <n v="2013"/>
    <m/>
    <n v="1301"/>
    <n v="0"/>
    <s v="Finance &amp; Management"/>
    <n v="3"/>
    <n v="257"/>
    <s v="D"/>
    <n v="-24637.54"/>
    <n v="-25039.54"/>
    <n v="0"/>
    <n v="0"/>
    <n v="-24637.54"/>
    <n v="-25039.54"/>
    <n v="-402"/>
    <n v="0"/>
    <n v="0"/>
    <n v="0"/>
    <n v="-402"/>
    <n v="0"/>
    <n v="0"/>
    <n v="0"/>
    <n v="0"/>
    <n v="0"/>
    <n v="0"/>
    <n v="0"/>
    <n v="0"/>
    <n v="0"/>
    <n v="0"/>
    <n v="0"/>
    <n v="0"/>
    <n v="0"/>
    <n v="0"/>
    <n v="0"/>
    <n v="0"/>
    <n v="24637.54"/>
    <n v="0"/>
    <n v="0"/>
    <n v="0"/>
    <n v="24637.54"/>
  </r>
  <r>
    <m/>
    <s v="069"/>
    <n v="2013"/>
    <n v="2013"/>
    <m/>
    <n v="1301"/>
    <n v="0"/>
    <s v="Finance &amp; Management"/>
    <n v="3"/>
    <n v="310"/>
    <s v="D"/>
    <n v="-20600.96"/>
    <n v="-20600.96"/>
    <n v="0"/>
    <n v="0"/>
    <n v="-20600.96"/>
    <n v="-20600.96"/>
    <n v="0"/>
    <n v="0"/>
    <n v="0"/>
    <n v="0"/>
    <n v="0"/>
    <n v="0"/>
    <n v="0"/>
    <n v="0"/>
    <n v="0"/>
    <n v="0"/>
    <n v="0"/>
    <n v="0"/>
    <n v="0"/>
    <n v="0"/>
    <n v="0"/>
    <n v="0"/>
    <n v="0"/>
    <n v="0"/>
    <n v="0"/>
    <n v="0"/>
    <n v="0"/>
    <n v="500"/>
    <n v="0"/>
    <n v="0"/>
    <n v="0"/>
    <n v="500"/>
  </r>
  <r>
    <m/>
    <s v="069"/>
    <n v="2013"/>
    <n v="2013"/>
    <m/>
    <n v="1301"/>
    <n v="0"/>
    <s v="Finance &amp; Management"/>
    <n v="3"/>
    <n v="410"/>
    <s v="D"/>
    <n v="-22507.040000000001"/>
    <n v="-22507.040000000001"/>
    <n v="0"/>
    <n v="0"/>
    <n v="-22507.040000000001"/>
    <n v="-22507.040000000001"/>
    <n v="0"/>
    <n v="0"/>
    <n v="0"/>
    <n v="0"/>
    <n v="0"/>
    <n v="0"/>
    <n v="0"/>
    <n v="0"/>
    <n v="0"/>
    <n v="0"/>
    <n v="0"/>
    <n v="0"/>
    <n v="0"/>
    <n v="0"/>
    <n v="0"/>
    <n v="0"/>
    <n v="0"/>
    <n v="0"/>
    <n v="0"/>
    <n v="0"/>
    <n v="0"/>
    <n v="0"/>
    <n v="0"/>
    <n v="0"/>
    <n v="0"/>
    <n v="0"/>
  </r>
  <r>
    <m/>
    <s v="069"/>
    <n v="2013"/>
    <n v="2013"/>
    <m/>
    <n v="1301"/>
    <n v="0"/>
    <s v="Finance &amp; Management"/>
    <n v="3"/>
    <n v="430"/>
    <s v="D"/>
    <n v="0"/>
    <n v="0"/>
    <n v="0"/>
    <n v="0"/>
    <n v="0"/>
    <n v="0"/>
    <n v="-7.47"/>
    <n v="-7.47"/>
    <n v="0"/>
    <n v="0"/>
    <n v="-7.47"/>
    <n v="-7.47"/>
    <n v="0"/>
    <n v="0"/>
    <n v="0"/>
    <n v="0"/>
    <n v="0"/>
    <n v="0"/>
    <n v="0"/>
    <n v="0"/>
    <n v="0"/>
    <n v="0"/>
    <n v="0"/>
    <n v="0"/>
    <n v="0"/>
    <n v="0"/>
    <n v="0"/>
    <n v="0"/>
    <n v="0"/>
    <n v="0"/>
    <n v="0"/>
    <n v="0"/>
  </r>
  <r>
    <m/>
    <s v="069"/>
    <n v="2013"/>
    <n v="2013"/>
    <m/>
    <n v="1301"/>
    <n v="0"/>
    <s v="Finance &amp; Management"/>
    <n v="3"/>
    <n v="440"/>
    <s v="D"/>
    <n v="0"/>
    <n v="0"/>
    <n v="0"/>
    <n v="0"/>
    <n v="0"/>
    <n v="0"/>
    <n v="7.47"/>
    <n v="0"/>
    <n v="0"/>
    <n v="0"/>
    <n v="7.47"/>
    <n v="0"/>
    <n v="0"/>
    <n v="0"/>
    <n v="0"/>
    <n v="0"/>
    <n v="0"/>
    <n v="0"/>
    <n v="7.47"/>
    <n v="0"/>
    <n v="0"/>
    <n v="0"/>
    <n v="0"/>
    <n v="7.47"/>
    <n v="0"/>
    <n v="7.47"/>
    <n v="0"/>
    <n v="0"/>
    <n v="7.47"/>
    <n v="0"/>
    <n v="0"/>
    <n v="7.47"/>
  </r>
  <r>
    <m/>
    <s v="069"/>
    <n v="2013"/>
    <n v="2013"/>
    <m/>
    <n v="1301"/>
    <n v="0"/>
    <s v="Regulation and certification"/>
    <n v="4"/>
    <n v="111"/>
    <s v="D"/>
    <n v="0"/>
    <n v="0"/>
    <n v="0"/>
    <n v="0"/>
    <n v="0"/>
    <n v="0"/>
    <n v="-235000"/>
    <n v="-235000"/>
    <n v="0"/>
    <n v="0"/>
    <n v="-235000"/>
    <n v="-235000"/>
    <n v="0"/>
    <n v="0"/>
    <n v="0"/>
    <n v="0"/>
    <n v="0"/>
    <n v="0"/>
    <n v="-5823.36"/>
    <n v="0"/>
    <n v="0"/>
    <n v="0"/>
    <n v="0"/>
    <n v="-5823.36"/>
    <n v="0"/>
    <n v="-5823.36"/>
    <n v="-5823.36"/>
    <n v="0"/>
    <n v="0"/>
    <n v="0"/>
    <n v="0"/>
    <n v="0"/>
  </r>
  <r>
    <m/>
    <s v="069"/>
    <n v="2013"/>
    <n v="2013"/>
    <m/>
    <n v="1301"/>
    <n v="0"/>
    <s v="Regulation and certification"/>
    <n v="4"/>
    <n v="113"/>
    <s v="D"/>
    <n v="-9.24"/>
    <n v="-9.24"/>
    <n v="0"/>
    <n v="0"/>
    <n v="-9.24"/>
    <n v="-9.24"/>
    <n v="0"/>
    <n v="0"/>
    <n v="0"/>
    <n v="0"/>
    <n v="0"/>
    <n v="0"/>
    <n v="0"/>
    <n v="0"/>
    <n v="0"/>
    <n v="0"/>
    <n v="0"/>
    <n v="0"/>
    <n v="0"/>
    <n v="0"/>
    <n v="0"/>
    <n v="0"/>
    <n v="0"/>
    <n v="0"/>
    <n v="0"/>
    <n v="0"/>
    <n v="0"/>
    <n v="0"/>
    <n v="0"/>
    <n v="0"/>
    <n v="0"/>
    <n v="0"/>
  </r>
  <r>
    <m/>
    <s v="069"/>
    <n v="2013"/>
    <n v="2013"/>
    <m/>
    <n v="1301"/>
    <n v="0"/>
    <s v="Regulation and certification"/>
    <n v="4"/>
    <n v="121"/>
    <s v="D"/>
    <n v="-6121.9"/>
    <n v="-6121.9"/>
    <n v="0"/>
    <n v="0"/>
    <n v="-6121.9"/>
    <n v="-6121.9"/>
    <n v="0"/>
    <n v="0"/>
    <n v="0"/>
    <n v="0"/>
    <n v="0"/>
    <n v="0"/>
    <n v="0"/>
    <n v="0"/>
    <n v="0"/>
    <n v="0"/>
    <n v="0"/>
    <n v="0"/>
    <n v="-2302.02"/>
    <n v="0"/>
    <n v="0"/>
    <n v="0"/>
    <n v="0"/>
    <n v="-2302.02"/>
    <n v="0"/>
    <n v="-2302.02"/>
    <n v="-2302.02"/>
    <n v="6121.9"/>
    <n v="0"/>
    <n v="0"/>
    <n v="0"/>
    <n v="6121.9"/>
  </r>
  <r>
    <m/>
    <s v="069"/>
    <n v="2013"/>
    <n v="2013"/>
    <m/>
    <n v="1301"/>
    <n v="0"/>
    <s v="Regulation and certification"/>
    <n v="4"/>
    <n v="210"/>
    <s v="D"/>
    <n v="-149.19999999999999"/>
    <n v="-308.89999999999998"/>
    <n v="0"/>
    <n v="0"/>
    <n v="-149.19999999999999"/>
    <n v="-308.89999999999998"/>
    <n v="0"/>
    <n v="0"/>
    <n v="0"/>
    <n v="0"/>
    <n v="0"/>
    <n v="0"/>
    <n v="0"/>
    <n v="0"/>
    <n v="0"/>
    <n v="0"/>
    <n v="0"/>
    <n v="0"/>
    <n v="0"/>
    <n v="0"/>
    <n v="0"/>
    <n v="0"/>
    <n v="0"/>
    <n v="0"/>
    <n v="0"/>
    <n v="0"/>
    <n v="-159.69999999999999"/>
    <n v="308.89999999999998"/>
    <n v="0"/>
    <n v="0"/>
    <n v="159.69999999999999"/>
    <n v="468.6"/>
  </r>
  <r>
    <m/>
    <s v="069"/>
    <n v="2013"/>
    <n v="2013"/>
    <m/>
    <n v="1301"/>
    <n v="0"/>
    <s v="Regulation and certification"/>
    <n v="4"/>
    <n v="220"/>
    <s v="D"/>
    <n v="0"/>
    <n v="0"/>
    <n v="0"/>
    <n v="0"/>
    <n v="0"/>
    <n v="0"/>
    <n v="0"/>
    <n v="0"/>
    <n v="0"/>
    <n v="0"/>
    <n v="0"/>
    <n v="0"/>
    <n v="0"/>
    <n v="0"/>
    <n v="0"/>
    <n v="0"/>
    <n v="0"/>
    <n v="0"/>
    <n v="0"/>
    <n v="0"/>
    <n v="0"/>
    <n v="0"/>
    <n v="0"/>
    <n v="0"/>
    <n v="0"/>
    <n v="0"/>
    <n v="0"/>
    <n v="0"/>
    <n v="0"/>
    <n v="0"/>
    <n v="4348.8500000000004"/>
    <n v="4348.8500000000004"/>
  </r>
  <r>
    <m/>
    <s v="069"/>
    <n v="2013"/>
    <n v="2013"/>
    <m/>
    <n v="1301"/>
    <n v="0"/>
    <s v="Regulation and certification"/>
    <n v="4"/>
    <n v="233"/>
    <s v="D"/>
    <n v="-30439.02"/>
    <n v="-26825.18"/>
    <n v="0"/>
    <n v="0"/>
    <n v="-30439.02"/>
    <n v="-26825.18"/>
    <n v="63.28"/>
    <n v="63.28"/>
    <n v="0"/>
    <n v="0"/>
    <n v="63.28"/>
    <n v="63.28"/>
    <n v="-653.04"/>
    <n v="-513.32000000000005"/>
    <n v="0"/>
    <n v="0"/>
    <n v="-653.04"/>
    <n v="-513.32000000000005"/>
    <n v="-3753.56"/>
    <n v="0"/>
    <n v="0"/>
    <n v="0"/>
    <n v="0"/>
    <n v="-3753.56"/>
    <n v="-653.04"/>
    <n v="-3613.84"/>
    <n v="0"/>
    <n v="266.8"/>
    <n v="0"/>
    <n v="0"/>
    <n v="0"/>
    <n v="266.8"/>
  </r>
  <r>
    <m/>
    <s v="069"/>
    <n v="2013"/>
    <n v="2013"/>
    <m/>
    <n v="1301"/>
    <n v="0"/>
    <s v="Regulation and certification"/>
    <n v="4"/>
    <n v="240"/>
    <s v="D"/>
    <n v="0"/>
    <n v="0"/>
    <n v="0"/>
    <n v="0"/>
    <n v="0"/>
    <n v="0"/>
    <n v="0"/>
    <n v="0"/>
    <n v="0"/>
    <n v="0"/>
    <n v="0"/>
    <n v="0"/>
    <n v="-16.07"/>
    <n v="-16.07"/>
    <n v="0"/>
    <n v="0"/>
    <n v="-16.07"/>
    <n v="-16.07"/>
    <n v="0"/>
    <n v="0"/>
    <n v="0"/>
    <n v="0"/>
    <n v="0"/>
    <n v="0"/>
    <n v="-16.07"/>
    <n v="0"/>
    <n v="0"/>
    <n v="0"/>
    <n v="0"/>
    <n v="0"/>
    <n v="0"/>
    <n v="0"/>
  </r>
  <r>
    <m/>
    <s v="069"/>
    <n v="2013"/>
    <n v="2013"/>
    <m/>
    <n v="1301"/>
    <n v="0"/>
    <s v="Regulation and certification"/>
    <n v="4"/>
    <n v="251"/>
    <s v="D"/>
    <n v="-1241964.95"/>
    <n v="-625529.61"/>
    <n v="0"/>
    <n v="0"/>
    <n v="-1241964.95"/>
    <n v="-625529.61"/>
    <n v="-64602.54"/>
    <n v="-228171.11"/>
    <n v="0"/>
    <n v="-447.5"/>
    <n v="-64602.54"/>
    <n v="-228618.61"/>
    <n v="-72852.73"/>
    <n v="-1518.15"/>
    <n v="0"/>
    <n v="0"/>
    <n v="-72852.73"/>
    <n v="-1518.15"/>
    <n v="-527329.67000000004"/>
    <n v="0"/>
    <n v="0"/>
    <n v="0"/>
    <n v="0"/>
    <n v="-527329.67000000004"/>
    <n v="-72852.73"/>
    <n v="-455995.09"/>
    <n v="-3575.82"/>
    <n v="1891.81"/>
    <n v="0"/>
    <n v="0"/>
    <n v="3128.32"/>
    <n v="5020.13"/>
  </r>
  <r>
    <m/>
    <s v="069"/>
    <n v="2013"/>
    <n v="2013"/>
    <m/>
    <n v="1301"/>
    <n v="0"/>
    <s v="Regulation and certification"/>
    <n v="4"/>
    <n v="252"/>
    <s v="D"/>
    <n v="-5034354.1500000004"/>
    <n v="-4937421.71"/>
    <n v="0"/>
    <n v="0"/>
    <n v="-5034354.1500000004"/>
    <n v="-4937421.71"/>
    <n v="-82331.28"/>
    <n v="-77148.14"/>
    <n v="0"/>
    <n v="-8.14"/>
    <n v="-82331.28"/>
    <n v="-77156.28"/>
    <n v="-74524.350000000006"/>
    <n v="-73565.86"/>
    <n v="0"/>
    <n v="0"/>
    <n v="-74524.350000000006"/>
    <n v="-73565.86"/>
    <n v="-103074.07"/>
    <n v="0"/>
    <n v="0"/>
    <n v="0"/>
    <n v="0"/>
    <n v="-103074.07"/>
    <n v="-74524.350000000006"/>
    <n v="-102115.58"/>
    <n v="-8.14"/>
    <n v="117404.98"/>
    <n v="0"/>
    <n v="0"/>
    <n v="0"/>
    <n v="117404.98"/>
  </r>
  <r>
    <m/>
    <s v="069"/>
    <n v="2013"/>
    <n v="2013"/>
    <m/>
    <n v="1301"/>
    <n v="0"/>
    <s v="Regulation and certification"/>
    <n v="4"/>
    <n v="253"/>
    <s v="D"/>
    <n v="-2730.99"/>
    <n v="-2730.99"/>
    <n v="0"/>
    <n v="0"/>
    <n v="-2730.99"/>
    <n v="-2730.99"/>
    <n v="0"/>
    <n v="0"/>
    <n v="0"/>
    <n v="0"/>
    <n v="0"/>
    <n v="0"/>
    <n v="-588708.74"/>
    <n v="-346722.95"/>
    <n v="0"/>
    <n v="0"/>
    <n v="-588708.74"/>
    <n v="-346722.95"/>
    <n v="-241985.79"/>
    <n v="0"/>
    <n v="0"/>
    <n v="0"/>
    <n v="0"/>
    <n v="-241985.79"/>
    <n v="-588708.74"/>
    <n v="0"/>
    <n v="0"/>
    <n v="0"/>
    <n v="0"/>
    <n v="0"/>
    <n v="0"/>
    <n v="0"/>
  </r>
  <r>
    <m/>
    <s v="069"/>
    <n v="2013"/>
    <n v="2013"/>
    <m/>
    <n v="1301"/>
    <n v="0"/>
    <s v="Regulation and certification"/>
    <n v="4"/>
    <n v="254"/>
    <s v="D"/>
    <n v="-5535.96"/>
    <n v="-5535.96"/>
    <n v="0"/>
    <n v="0"/>
    <n v="-5535.96"/>
    <n v="-5535.96"/>
    <n v="0"/>
    <n v="0"/>
    <n v="0"/>
    <n v="0"/>
    <n v="0"/>
    <n v="0"/>
    <n v="0"/>
    <n v="0"/>
    <n v="0"/>
    <n v="0"/>
    <n v="0"/>
    <n v="0"/>
    <n v="0"/>
    <n v="0"/>
    <n v="0"/>
    <n v="0"/>
    <n v="0"/>
    <n v="0"/>
    <n v="0"/>
    <n v="0"/>
    <n v="0"/>
    <n v="723.11"/>
    <n v="0"/>
    <n v="0"/>
    <n v="0"/>
    <n v="723.11"/>
  </r>
  <r>
    <m/>
    <s v="069"/>
    <n v="2013"/>
    <n v="2013"/>
    <m/>
    <n v="1301"/>
    <n v="0"/>
    <s v="Regulation and certification"/>
    <n v="4"/>
    <n v="256"/>
    <s v="D"/>
    <n v="-35000"/>
    <n v="-35000"/>
    <n v="0"/>
    <n v="0"/>
    <n v="-35000"/>
    <n v="-35000"/>
    <n v="0"/>
    <n v="0"/>
    <n v="0"/>
    <n v="0"/>
    <n v="0"/>
    <n v="0"/>
    <n v="-146969.46"/>
    <n v="-146969.14000000001"/>
    <n v="0"/>
    <n v="0"/>
    <n v="-146969.46"/>
    <n v="-146969.14000000001"/>
    <n v="-0.32"/>
    <n v="0"/>
    <n v="0"/>
    <n v="0"/>
    <n v="0"/>
    <n v="-0.32"/>
    <n v="-146969.46"/>
    <n v="0"/>
    <n v="0"/>
    <n v="0"/>
    <n v="0"/>
    <n v="0"/>
    <n v="0"/>
    <n v="0"/>
  </r>
  <r>
    <m/>
    <s v="069"/>
    <n v="2013"/>
    <n v="2013"/>
    <m/>
    <n v="1301"/>
    <n v="0"/>
    <s v="Regulation and certification"/>
    <n v="4"/>
    <n v="257"/>
    <s v="D"/>
    <n v="-7690.11"/>
    <n v="-7690.11"/>
    <n v="0"/>
    <n v="0"/>
    <n v="-7690.11"/>
    <n v="-7690.11"/>
    <n v="-22119.62"/>
    <n v="-0.03"/>
    <n v="0"/>
    <n v="0"/>
    <n v="-22119.62"/>
    <n v="-0.03"/>
    <n v="-1024866.85"/>
    <n v="-683582.66"/>
    <n v="0"/>
    <n v="0"/>
    <n v="-1024866.85"/>
    <n v="-683582.66"/>
    <n v="-363403.78"/>
    <n v="0"/>
    <n v="0"/>
    <n v="0"/>
    <n v="0"/>
    <n v="-363403.78"/>
    <n v="-1024866.85"/>
    <n v="-22119.59"/>
    <n v="0"/>
    <n v="0"/>
    <n v="0"/>
    <n v="0"/>
    <n v="0"/>
    <n v="0"/>
  </r>
  <r>
    <m/>
    <s v="069"/>
    <n v="2013"/>
    <n v="2013"/>
    <m/>
    <n v="1301"/>
    <n v="0"/>
    <s v="Regulation and certification"/>
    <n v="4"/>
    <n v="260"/>
    <s v="D"/>
    <n v="-0.01"/>
    <n v="-0.01"/>
    <n v="0"/>
    <n v="0"/>
    <n v="-0.01"/>
    <n v="-0.01"/>
    <n v="-1623.28"/>
    <n v="-1623.28"/>
    <n v="0"/>
    <n v="0"/>
    <n v="-1623.28"/>
    <n v="-1623.28"/>
    <n v="-982.75"/>
    <n v="-982.75"/>
    <n v="0"/>
    <n v="0"/>
    <n v="-982.75"/>
    <n v="-982.75"/>
    <n v="0"/>
    <n v="0"/>
    <n v="0"/>
    <n v="0"/>
    <n v="0"/>
    <n v="0"/>
    <n v="-982.75"/>
    <n v="0"/>
    <n v="0"/>
    <n v="0.01"/>
    <n v="0"/>
    <n v="0"/>
    <n v="0"/>
    <n v="0.01"/>
  </r>
  <r>
    <m/>
    <s v="069"/>
    <n v="2013"/>
    <n v="2013"/>
    <m/>
    <n v="1301"/>
    <n v="0"/>
    <s v="Regulation and certification"/>
    <n v="4"/>
    <n v="310"/>
    <s v="D"/>
    <n v="-23442.94"/>
    <n v="-14112.37"/>
    <n v="0"/>
    <n v="0"/>
    <n v="-23442.94"/>
    <n v="-14112.37"/>
    <n v="-111559.18"/>
    <n v="123.98"/>
    <n v="0"/>
    <n v="-123.98"/>
    <n v="-111559.18"/>
    <n v="0"/>
    <n v="0"/>
    <n v="0"/>
    <n v="0"/>
    <n v="0"/>
    <n v="0"/>
    <n v="0"/>
    <n v="-121013.73"/>
    <n v="0"/>
    <n v="0"/>
    <n v="0"/>
    <n v="0"/>
    <n v="-121013.73"/>
    <n v="0"/>
    <n v="-121013.73"/>
    <n v="-123.98"/>
    <n v="12320.29"/>
    <n v="0"/>
    <n v="0"/>
    <n v="0"/>
    <n v="12320.29"/>
  </r>
  <r>
    <m/>
    <s v="069"/>
    <n v="2013"/>
    <n v="2013"/>
    <m/>
    <n v="1301"/>
    <n v="0"/>
    <s v="Regulation and certification"/>
    <n v="4"/>
    <n v="410"/>
    <s v="D"/>
    <n v="-4598.5200000000004"/>
    <n v="-2341.98"/>
    <n v="0"/>
    <n v="0"/>
    <n v="-4598.5200000000004"/>
    <n v="-2341.98"/>
    <n v="0"/>
    <n v="0"/>
    <n v="0"/>
    <n v="0"/>
    <n v="0"/>
    <n v="0"/>
    <n v="0"/>
    <n v="0"/>
    <n v="0"/>
    <n v="0"/>
    <n v="0"/>
    <n v="0"/>
    <n v="-2256.54"/>
    <n v="0"/>
    <n v="0"/>
    <n v="0"/>
    <n v="0"/>
    <n v="-2256.54"/>
    <n v="0"/>
    <n v="-2256.54"/>
    <n v="0"/>
    <n v="0"/>
    <n v="0"/>
    <n v="0"/>
    <n v="0"/>
    <n v="0"/>
  </r>
  <r>
    <m/>
    <s v="069"/>
    <n v="2013"/>
    <n v="2013"/>
    <m/>
    <n v="1301"/>
    <n v="0"/>
    <s v="Commercial space transportation"/>
    <n v="5"/>
    <n v="254"/>
    <s v="D"/>
    <n v="0"/>
    <n v="0"/>
    <n v="0"/>
    <n v="0"/>
    <n v="0"/>
    <n v="0"/>
    <n v="-1"/>
    <n v="-1"/>
    <n v="0"/>
    <n v="0"/>
    <n v="-1"/>
    <n v="-1"/>
    <n v="0"/>
    <n v="0"/>
    <n v="0"/>
    <n v="0"/>
    <n v="0"/>
    <n v="0"/>
    <n v="0"/>
    <n v="0"/>
    <n v="0"/>
    <n v="0"/>
    <n v="0"/>
    <n v="0"/>
    <n v="0"/>
    <n v="0"/>
    <n v="0"/>
    <n v="0"/>
    <n v="0"/>
    <n v="0"/>
    <n v="0"/>
    <n v="0"/>
  </r>
  <r>
    <m/>
    <s v="069"/>
    <n v="2013"/>
    <n v="2013"/>
    <m/>
    <n v="1301"/>
    <n v="0"/>
    <s v="Commercial space transportation"/>
    <n v="5"/>
    <n v="410"/>
    <s v="D"/>
    <n v="-25233.93"/>
    <n v="-25233.93"/>
    <n v="0"/>
    <n v="0"/>
    <n v="-25233.93"/>
    <n v="-25233.93"/>
    <n v="0"/>
    <n v="0"/>
    <n v="0"/>
    <n v="0"/>
    <n v="0"/>
    <n v="0"/>
    <n v="0"/>
    <n v="0"/>
    <n v="0"/>
    <n v="0"/>
    <n v="0"/>
    <n v="0"/>
    <n v="0"/>
    <n v="0"/>
    <n v="0"/>
    <n v="0"/>
    <n v="0"/>
    <n v="0"/>
    <n v="0"/>
    <n v="0"/>
    <n v="0"/>
    <n v="0"/>
    <n v="0"/>
    <n v="0"/>
    <n v="0"/>
    <n v="0"/>
  </r>
  <r>
    <m/>
    <s v="069"/>
    <n v="2013"/>
    <n v="2013"/>
    <m/>
    <n v="1301"/>
    <n v="0"/>
    <s v="Security &amp; Hazardous Materials Safety"/>
    <n v="6"/>
    <n v="233"/>
    <s v="D"/>
    <n v="-3246.03"/>
    <n v="-3246.03"/>
    <n v="0"/>
    <n v="0"/>
    <n v="-3246.03"/>
    <n v="-3246.03"/>
    <n v="0"/>
    <n v="0"/>
    <n v="0"/>
    <n v="0"/>
    <n v="0"/>
    <n v="0"/>
    <n v="0"/>
    <n v="0"/>
    <n v="0"/>
    <n v="0"/>
    <n v="0"/>
    <n v="0"/>
    <n v="0"/>
    <n v="0"/>
    <n v="0"/>
    <n v="0"/>
    <n v="0"/>
    <n v="0"/>
    <n v="0"/>
    <n v="0"/>
    <n v="0"/>
    <n v="0"/>
    <n v="0"/>
    <n v="0"/>
    <n v="0"/>
    <n v="0"/>
  </r>
  <r>
    <m/>
    <s v="069"/>
    <n v="2013"/>
    <n v="2013"/>
    <m/>
    <n v="1301"/>
    <n v="0"/>
    <s v="Security &amp; Hazardous Materials Safety"/>
    <n v="6"/>
    <n v="252"/>
    <s v="D"/>
    <n v="-271098.15000000002"/>
    <n v="-271098.15000000002"/>
    <n v="0"/>
    <n v="0"/>
    <n v="-271098.15000000002"/>
    <n v="-271098.15000000002"/>
    <n v="0"/>
    <n v="0"/>
    <n v="0"/>
    <n v="0"/>
    <n v="0"/>
    <n v="0"/>
    <n v="-225637.61"/>
    <n v="-225634.97"/>
    <n v="0"/>
    <n v="0"/>
    <n v="-225637.61"/>
    <n v="-225634.97"/>
    <n v="-2.64"/>
    <n v="0"/>
    <n v="0"/>
    <n v="0"/>
    <n v="0"/>
    <n v="-2.64"/>
    <n v="-225637.61"/>
    <n v="0"/>
    <n v="0"/>
    <n v="0"/>
    <n v="0"/>
    <n v="0"/>
    <n v="0"/>
    <n v="0"/>
  </r>
  <r>
    <m/>
    <s v="069"/>
    <n v="2013"/>
    <n v="2013"/>
    <m/>
    <n v="1301"/>
    <n v="0"/>
    <s v="Security &amp; Hazardous Materials Safety"/>
    <n v="6"/>
    <n v="253"/>
    <s v="D"/>
    <n v="-24.5"/>
    <n v="-24.5"/>
    <n v="0"/>
    <n v="0"/>
    <n v="-24.5"/>
    <n v="-24.5"/>
    <n v="0"/>
    <n v="0"/>
    <n v="0"/>
    <n v="0"/>
    <n v="0"/>
    <n v="0"/>
    <n v="-30815"/>
    <n v="-30815"/>
    <n v="0"/>
    <n v="0"/>
    <n v="-30815"/>
    <n v="-30815"/>
    <n v="0"/>
    <n v="0"/>
    <n v="0"/>
    <n v="0"/>
    <n v="0"/>
    <n v="0"/>
    <n v="-30815"/>
    <n v="0"/>
    <n v="0"/>
    <n v="0"/>
    <n v="0"/>
    <n v="0"/>
    <n v="0"/>
    <n v="0"/>
  </r>
  <r>
    <m/>
    <s v="069"/>
    <n v="2013"/>
    <n v="2013"/>
    <m/>
    <n v="1301"/>
    <n v="0"/>
    <s v="Security &amp; Hazardous Materials Safety"/>
    <n v="6"/>
    <n v="257"/>
    <s v="D"/>
    <n v="-17689.02"/>
    <n v="-17689.02"/>
    <n v="0"/>
    <n v="0"/>
    <n v="-17689.02"/>
    <n v="-17689.02"/>
    <n v="0"/>
    <n v="0"/>
    <n v="0"/>
    <n v="0"/>
    <n v="0"/>
    <n v="0"/>
    <n v="0"/>
    <n v="0"/>
    <n v="0"/>
    <n v="0"/>
    <n v="0"/>
    <n v="0"/>
    <n v="0"/>
    <n v="0"/>
    <n v="0"/>
    <n v="0"/>
    <n v="0"/>
    <n v="0"/>
    <n v="0"/>
    <n v="0"/>
    <n v="0"/>
    <n v="0"/>
    <n v="0"/>
    <n v="0"/>
    <n v="0"/>
    <n v="0"/>
  </r>
  <r>
    <m/>
    <s v="069"/>
    <n v="2013"/>
    <n v="2013"/>
    <m/>
    <n v="1301"/>
    <n v="0"/>
    <s v="Staff offices"/>
    <n v="7"/>
    <n v="113"/>
    <s v="D"/>
    <n v="0"/>
    <n v="0"/>
    <n v="0"/>
    <n v="0"/>
    <n v="0"/>
    <n v="0"/>
    <n v="7142.17"/>
    <n v="7142.17"/>
    <n v="0"/>
    <n v="0"/>
    <n v="7142.17"/>
    <n v="7142.17"/>
    <n v="0"/>
    <n v="0"/>
    <n v="0"/>
    <n v="0"/>
    <n v="0"/>
    <n v="0"/>
    <n v="0"/>
    <n v="0"/>
    <n v="0"/>
    <n v="0"/>
    <n v="0"/>
    <n v="0"/>
    <n v="0"/>
    <n v="0"/>
    <n v="0"/>
    <n v="0"/>
    <n v="0"/>
    <n v="0"/>
    <n v="0"/>
    <n v="0"/>
  </r>
  <r>
    <m/>
    <s v="069"/>
    <n v="2013"/>
    <n v="2013"/>
    <m/>
    <n v="1301"/>
    <n v="0"/>
    <s v="Staff offices"/>
    <n v="7"/>
    <n v="121"/>
    <s v="D"/>
    <n v="0"/>
    <n v="5283.48"/>
    <n v="0"/>
    <n v="-9562.15"/>
    <n v="0"/>
    <n v="-4278.67"/>
    <n v="0"/>
    <n v="0"/>
    <n v="0"/>
    <n v="0"/>
    <n v="0"/>
    <n v="0"/>
    <n v="0"/>
    <n v="0"/>
    <n v="0"/>
    <n v="0"/>
    <n v="0"/>
    <n v="0"/>
    <n v="-5283.48"/>
    <n v="0"/>
    <n v="0"/>
    <n v="0"/>
    <n v="0"/>
    <n v="-5283.48"/>
    <n v="0"/>
    <n v="-5283.48"/>
    <n v="-9562.15"/>
    <n v="0"/>
    <n v="0"/>
    <n v="0"/>
    <n v="0"/>
    <n v="0"/>
  </r>
  <r>
    <m/>
    <s v="069"/>
    <n v="2013"/>
    <n v="2013"/>
    <m/>
    <n v="1301"/>
    <n v="0"/>
    <s v="Staff offices"/>
    <n v="7"/>
    <n v="210"/>
    <s v="D"/>
    <n v="0"/>
    <n v="-488.73"/>
    <n v="0"/>
    <n v="0"/>
    <n v="0"/>
    <n v="-488.73"/>
    <n v="0"/>
    <n v="0"/>
    <n v="0"/>
    <n v="0"/>
    <n v="0"/>
    <n v="0"/>
    <n v="0"/>
    <n v="0"/>
    <n v="0"/>
    <n v="0"/>
    <n v="0"/>
    <n v="0"/>
    <n v="0"/>
    <n v="0"/>
    <n v="0"/>
    <n v="0"/>
    <n v="0"/>
    <n v="0"/>
    <n v="0"/>
    <n v="0"/>
    <n v="-488.73"/>
    <n v="488.73"/>
    <n v="0"/>
    <n v="0"/>
    <n v="488.73"/>
    <n v="977.46"/>
  </r>
  <r>
    <m/>
    <s v="069"/>
    <n v="2013"/>
    <n v="2013"/>
    <m/>
    <n v="1301"/>
    <n v="0"/>
    <s v="Staff offices"/>
    <n v="7"/>
    <n v="232"/>
    <s v="D"/>
    <n v="-9210.8700000000008"/>
    <n v="-9210.8700000000008"/>
    <n v="0"/>
    <n v="0"/>
    <n v="-9210.8700000000008"/>
    <n v="-9210.8700000000008"/>
    <n v="0"/>
    <n v="0"/>
    <n v="0"/>
    <n v="0"/>
    <n v="0"/>
    <n v="0"/>
    <n v="0"/>
    <n v="0"/>
    <n v="0"/>
    <n v="0"/>
    <n v="0"/>
    <n v="0"/>
    <n v="0"/>
    <n v="0"/>
    <n v="0"/>
    <n v="0"/>
    <n v="0"/>
    <n v="0"/>
    <n v="0"/>
    <n v="0"/>
    <n v="0"/>
    <n v="9210.8700000000008"/>
    <n v="0"/>
    <n v="0"/>
    <n v="0"/>
    <n v="9210.8700000000008"/>
  </r>
  <r>
    <m/>
    <s v="069"/>
    <n v="2013"/>
    <n v="2013"/>
    <m/>
    <n v="1301"/>
    <n v="0"/>
    <s v="Staff offices"/>
    <n v="7"/>
    <n v="240"/>
    <s v="D"/>
    <n v="0"/>
    <n v="0"/>
    <n v="0"/>
    <n v="0"/>
    <n v="0"/>
    <n v="0"/>
    <n v="0"/>
    <n v="0"/>
    <n v="0"/>
    <n v="0"/>
    <n v="0"/>
    <n v="0"/>
    <n v="-60"/>
    <n v="-60"/>
    <n v="0"/>
    <n v="0"/>
    <n v="-60"/>
    <n v="-60"/>
    <n v="0"/>
    <n v="0"/>
    <n v="0"/>
    <n v="0"/>
    <n v="0"/>
    <n v="0"/>
    <n v="-60"/>
    <n v="0"/>
    <n v="0"/>
    <n v="0"/>
    <n v="0"/>
    <n v="0"/>
    <n v="0"/>
    <n v="0"/>
  </r>
  <r>
    <m/>
    <s v="069"/>
    <n v="2013"/>
    <n v="2013"/>
    <m/>
    <n v="1301"/>
    <n v="0"/>
    <s v="Staff offices"/>
    <n v="7"/>
    <n v="252"/>
    <s v="D"/>
    <n v="-463021.15"/>
    <n v="-464384.81"/>
    <n v="0"/>
    <n v="0"/>
    <n v="-463021.15"/>
    <n v="-464384.81"/>
    <n v="-33407.89"/>
    <n v="-32044.23"/>
    <n v="0"/>
    <n v="-1363.66"/>
    <n v="-33407.89"/>
    <n v="-33407.89"/>
    <n v="-165954.60999999999"/>
    <n v="-133836.62"/>
    <n v="0"/>
    <n v="0"/>
    <n v="-165954.60999999999"/>
    <n v="-133836.62"/>
    <n v="-32117.99"/>
    <n v="0"/>
    <n v="0"/>
    <n v="0"/>
    <n v="0"/>
    <n v="-32117.99"/>
    <n v="-165954.60999999999"/>
    <n v="0"/>
    <n v="-1363.66"/>
    <n v="2069.87"/>
    <n v="0"/>
    <n v="0"/>
    <n v="0"/>
    <n v="2069.87"/>
  </r>
  <r>
    <m/>
    <s v="069"/>
    <n v="2013"/>
    <n v="2013"/>
    <m/>
    <n v="1301"/>
    <n v="0"/>
    <s v="Staff offices"/>
    <n v="7"/>
    <n v="253"/>
    <s v="D"/>
    <n v="1360.3"/>
    <n v="1098.58"/>
    <n v="0"/>
    <n v="0"/>
    <n v="1360.3"/>
    <n v="1098.58"/>
    <n v="-1703.02"/>
    <n v="-1441.3"/>
    <n v="0"/>
    <n v="0"/>
    <n v="-1703.02"/>
    <n v="-1441.3"/>
    <n v="-196098.01"/>
    <n v="-196096.1"/>
    <n v="0"/>
    <n v="0"/>
    <n v="-196098.01"/>
    <n v="-196096.1"/>
    <n v="-1.91"/>
    <n v="0"/>
    <n v="0"/>
    <n v="0"/>
    <n v="0"/>
    <n v="-1.91"/>
    <n v="-196098.01"/>
    <n v="0"/>
    <n v="0"/>
    <n v="261.72000000000003"/>
    <n v="0"/>
    <n v="0"/>
    <n v="0"/>
    <n v="261.72000000000003"/>
  </r>
  <r>
    <m/>
    <s v="069"/>
    <n v="2013"/>
    <n v="2013"/>
    <m/>
    <n v="1301"/>
    <n v="0"/>
    <s v="Staff offices"/>
    <n v="7"/>
    <n v="257"/>
    <s v="D"/>
    <n v="4705.99"/>
    <n v="4921.99"/>
    <n v="0"/>
    <n v="0"/>
    <n v="4705.99"/>
    <n v="4921.99"/>
    <n v="0"/>
    <n v="0"/>
    <n v="0"/>
    <n v="0"/>
    <n v="0"/>
    <n v="0"/>
    <n v="0"/>
    <n v="0"/>
    <n v="0"/>
    <n v="0"/>
    <n v="0"/>
    <n v="0"/>
    <n v="-216"/>
    <n v="0"/>
    <n v="0"/>
    <n v="0"/>
    <n v="0"/>
    <n v="-216"/>
    <n v="0"/>
    <n v="-216"/>
    <n v="0"/>
    <n v="0"/>
    <n v="0"/>
    <n v="0"/>
    <n v="0"/>
    <n v="0"/>
  </r>
  <r>
    <m/>
    <s v="069"/>
    <n v="2013"/>
    <n v="2013"/>
    <m/>
    <n v="1301"/>
    <n v="0"/>
    <s v="Staff offices"/>
    <n v="7"/>
    <n v="410"/>
    <s v="D"/>
    <n v="-0.44"/>
    <n v="-0.44"/>
    <n v="0"/>
    <n v="0"/>
    <n v="-0.44"/>
    <n v="-0.44"/>
    <n v="0"/>
    <n v="0"/>
    <n v="0"/>
    <n v="0"/>
    <n v="0"/>
    <n v="0"/>
    <n v="0"/>
    <n v="0"/>
    <n v="0"/>
    <n v="0"/>
    <n v="0"/>
    <n v="0"/>
    <n v="0"/>
    <n v="0"/>
    <n v="0"/>
    <n v="0"/>
    <n v="0"/>
    <n v="0"/>
    <n v="0"/>
    <n v="0"/>
    <n v="0"/>
    <n v="0"/>
    <n v="0"/>
    <n v="0"/>
    <n v="0"/>
    <n v="0"/>
  </r>
  <r>
    <m/>
    <s v="069"/>
    <n v="2013"/>
    <n v="2013"/>
    <m/>
    <n v="1301"/>
    <n v="0"/>
    <s v="Operations (Reimbursable)"/>
    <n v="801"/>
    <n v="0"/>
    <s v="R"/>
    <n v="0"/>
    <n v="0"/>
    <n v="0"/>
    <n v="0"/>
    <n v="0"/>
    <n v="0"/>
    <n v="0"/>
    <n v="0"/>
    <n v="0"/>
    <n v="0"/>
    <n v="0"/>
    <n v="0"/>
    <n v="0"/>
    <n v="0"/>
    <n v="0"/>
    <n v="0"/>
    <n v="0"/>
    <n v="0"/>
    <n v="-20878.23"/>
    <n v="0"/>
    <n v="0"/>
    <n v="0"/>
    <n v="0"/>
    <n v="-20878.23"/>
    <n v="0"/>
    <n v="-20878.23"/>
    <n v="-20878.23"/>
    <n v="0"/>
    <n v="0"/>
    <n v="0"/>
    <n v="0"/>
    <n v="0"/>
  </r>
  <r>
    <m/>
    <s v="069"/>
    <n v="2013"/>
    <n v="2013"/>
    <m/>
    <n v="1301"/>
    <n v="0"/>
    <s v="Operations (Reimbursable)"/>
    <n v="801"/>
    <n v="111"/>
    <s v="R"/>
    <n v="0"/>
    <n v="0"/>
    <n v="0"/>
    <n v="0"/>
    <n v="0"/>
    <n v="0"/>
    <n v="235000"/>
    <n v="235000"/>
    <n v="0"/>
    <n v="0"/>
    <n v="235000"/>
    <n v="235000"/>
    <n v="0"/>
    <n v="0"/>
    <n v="0"/>
    <n v="0"/>
    <n v="0"/>
    <n v="0"/>
    <n v="0"/>
    <n v="0"/>
    <n v="0"/>
    <n v="0"/>
    <n v="0"/>
    <n v="0"/>
    <n v="0"/>
    <n v="0"/>
    <n v="0"/>
    <n v="0"/>
    <n v="0"/>
    <n v="0"/>
    <n v="0"/>
    <n v="0"/>
  </r>
  <r>
    <m/>
    <s v="069"/>
    <n v="2013"/>
    <n v="2013"/>
    <m/>
    <n v="1301"/>
    <n v="0"/>
    <s v="Operations (Reimbursable)"/>
    <n v="801"/>
    <n v="210"/>
    <s v="R"/>
    <n v="-12341.7"/>
    <n v="-12341.7"/>
    <n v="0"/>
    <n v="0"/>
    <n v="-12341.7"/>
    <n v="-12341.7"/>
    <n v="0"/>
    <n v="0"/>
    <n v="0"/>
    <n v="0"/>
    <n v="0"/>
    <n v="0"/>
    <n v="0"/>
    <n v="0"/>
    <n v="0"/>
    <n v="0"/>
    <n v="0"/>
    <n v="0"/>
    <n v="0"/>
    <n v="0"/>
    <n v="0"/>
    <n v="0"/>
    <n v="0"/>
    <n v="0"/>
    <n v="0"/>
    <n v="0"/>
    <n v="0"/>
    <n v="0"/>
    <n v="0"/>
    <n v="0"/>
    <n v="0"/>
    <n v="0"/>
  </r>
  <r>
    <m/>
    <s v="069"/>
    <n v="2013"/>
    <n v="2013"/>
    <m/>
    <n v="1301"/>
    <n v="0"/>
    <s v="Operations (Reimbursable)"/>
    <n v="801"/>
    <n v="220"/>
    <s v="R"/>
    <n v="-7225.02"/>
    <n v="-7225.02"/>
    <n v="0"/>
    <n v="0"/>
    <n v="-7225.02"/>
    <n v="-7225.02"/>
    <n v="0"/>
    <n v="43977"/>
    <n v="0"/>
    <n v="-43977"/>
    <n v="0"/>
    <n v="0"/>
    <n v="0"/>
    <n v="0"/>
    <n v="0"/>
    <n v="0"/>
    <n v="0"/>
    <n v="0"/>
    <n v="-43977"/>
    <n v="0"/>
    <n v="0"/>
    <n v="0"/>
    <n v="0"/>
    <n v="-43977"/>
    <n v="0"/>
    <n v="-43977"/>
    <n v="-43977"/>
    <n v="7225.02"/>
    <n v="0"/>
    <n v="0"/>
    <n v="0"/>
    <n v="7225.02"/>
  </r>
  <r>
    <m/>
    <s v="069"/>
    <n v="2013"/>
    <n v="2013"/>
    <m/>
    <n v="1301"/>
    <n v="0"/>
    <s v="Operations (Reimbursable)"/>
    <n v="801"/>
    <n v="233"/>
    <s v="R"/>
    <n v="-1649.9"/>
    <n v="-607.05999999999995"/>
    <n v="0"/>
    <n v="0"/>
    <n v="-1649.9"/>
    <n v="-607.05999999999995"/>
    <n v="0"/>
    <n v="0"/>
    <n v="0"/>
    <n v="0"/>
    <n v="0"/>
    <n v="0"/>
    <n v="0"/>
    <n v="0"/>
    <n v="0"/>
    <n v="0"/>
    <n v="0"/>
    <n v="0"/>
    <n v="-1042.8399999999999"/>
    <n v="0"/>
    <n v="0"/>
    <n v="0"/>
    <n v="0"/>
    <n v="-1042.8399999999999"/>
    <n v="0"/>
    <n v="-1042.8399999999999"/>
    <n v="0"/>
    <n v="0"/>
    <n v="0"/>
    <n v="0"/>
    <n v="0"/>
    <n v="0"/>
  </r>
  <r>
    <m/>
    <s v="069"/>
    <n v="2013"/>
    <n v="2013"/>
    <m/>
    <n v="1301"/>
    <n v="0"/>
    <s v="Operations (Reimbursable)"/>
    <n v="801"/>
    <n v="251"/>
    <s v="R"/>
    <n v="-542329.67000000004"/>
    <n v="-108105.77"/>
    <n v="0"/>
    <n v="-927.34"/>
    <n v="-542329.67000000004"/>
    <n v="-109033.11"/>
    <n v="-0.01"/>
    <n v="-240353.68"/>
    <n v="0"/>
    <n v="0"/>
    <n v="-0.01"/>
    <n v="-240353.68"/>
    <n v="0"/>
    <n v="0"/>
    <n v="0"/>
    <n v="0"/>
    <n v="0"/>
    <n v="0"/>
    <n v="-505729.22"/>
    <n v="0"/>
    <n v="0"/>
    <n v="0"/>
    <n v="0"/>
    <n v="-505729.22"/>
    <n v="0"/>
    <n v="-505729.22"/>
    <n v="-312786.33"/>
    <n v="0"/>
    <n v="0"/>
    <n v="0"/>
    <n v="0"/>
    <n v="0"/>
  </r>
  <r>
    <m/>
    <s v="069"/>
    <n v="2013"/>
    <n v="2013"/>
    <m/>
    <n v="1301"/>
    <n v="0"/>
    <s v="Operations (Reimbursable)"/>
    <n v="801"/>
    <n v="252"/>
    <s v="R"/>
    <n v="-1535214.39"/>
    <n v="-1530741.77"/>
    <n v="0"/>
    <n v="0"/>
    <n v="-1535214.39"/>
    <n v="-1530741.77"/>
    <n v="0"/>
    <n v="0"/>
    <n v="0"/>
    <n v="0"/>
    <n v="0"/>
    <n v="0"/>
    <n v="0"/>
    <n v="0"/>
    <n v="0"/>
    <n v="0"/>
    <n v="0"/>
    <n v="0"/>
    <n v="-4472.62"/>
    <n v="0"/>
    <n v="0"/>
    <n v="0"/>
    <n v="0"/>
    <n v="-4472.62"/>
    <n v="0"/>
    <n v="-4472.62"/>
    <n v="0"/>
    <n v="0.01"/>
    <n v="0"/>
    <n v="0"/>
    <n v="0"/>
    <n v="0.01"/>
  </r>
  <r>
    <m/>
    <s v="069"/>
    <n v="2013"/>
    <n v="2013"/>
    <m/>
    <n v="1301"/>
    <n v="0"/>
    <s v="Operations (Reimbursable)"/>
    <n v="801"/>
    <n v="254"/>
    <s v="R"/>
    <n v="-2.5299999999999998"/>
    <n v="-2.5299999999999998"/>
    <n v="0"/>
    <n v="0"/>
    <n v="-2.5299999999999998"/>
    <n v="-2.5299999999999998"/>
    <n v="1293.49"/>
    <n v="1293.49"/>
    <n v="0"/>
    <n v="0"/>
    <n v="1293.49"/>
    <n v="1293.49"/>
    <n v="0"/>
    <n v="0"/>
    <n v="0"/>
    <n v="0"/>
    <n v="0"/>
    <n v="0"/>
    <n v="0"/>
    <n v="0"/>
    <n v="0"/>
    <n v="0"/>
    <n v="0"/>
    <n v="0"/>
    <n v="0"/>
    <n v="0"/>
    <n v="0"/>
    <n v="2.5299999999999998"/>
    <n v="0"/>
    <n v="0"/>
    <n v="0"/>
    <n v="2.5299999999999998"/>
  </r>
  <r>
    <m/>
    <s v="069"/>
    <n v="2013"/>
    <n v="2013"/>
    <m/>
    <n v="1301"/>
    <n v="0"/>
    <s v="Operations (Reimbursable)"/>
    <n v="801"/>
    <n v="255"/>
    <s v="R"/>
    <n v="-2509.61"/>
    <n v="-2509.61"/>
    <n v="0"/>
    <n v="0"/>
    <n v="-2509.61"/>
    <n v="-2509.61"/>
    <n v="0"/>
    <n v="0"/>
    <n v="0"/>
    <n v="0"/>
    <n v="0"/>
    <n v="0"/>
    <n v="0"/>
    <n v="0"/>
    <n v="0"/>
    <n v="0"/>
    <n v="0"/>
    <n v="0"/>
    <n v="0"/>
    <n v="0"/>
    <n v="0"/>
    <n v="0"/>
    <n v="0"/>
    <n v="0"/>
    <n v="0"/>
    <n v="0"/>
    <n v="0"/>
    <n v="0"/>
    <n v="0"/>
    <n v="0"/>
    <n v="0"/>
    <n v="0"/>
  </r>
  <r>
    <m/>
    <s v="069"/>
    <n v="2013"/>
    <n v="2013"/>
    <m/>
    <n v="1301"/>
    <n v="0"/>
    <s v="Operations (Reimbursable)"/>
    <n v="801"/>
    <n v="257"/>
    <s v="R"/>
    <n v="-0.01"/>
    <n v="-0.01"/>
    <n v="0"/>
    <n v="0"/>
    <n v="-0.01"/>
    <n v="-0.01"/>
    <n v="0"/>
    <n v="0"/>
    <n v="0"/>
    <n v="0"/>
    <n v="0"/>
    <n v="0"/>
    <n v="0"/>
    <n v="0"/>
    <n v="0"/>
    <n v="0"/>
    <n v="0"/>
    <n v="0"/>
    <n v="0"/>
    <n v="0"/>
    <n v="0"/>
    <n v="0"/>
    <n v="0"/>
    <n v="0"/>
    <n v="0"/>
    <n v="0"/>
    <n v="0"/>
    <n v="0"/>
    <n v="0"/>
    <n v="0"/>
    <n v="0"/>
    <n v="0"/>
  </r>
  <r>
    <m/>
    <s v="069"/>
    <n v="2013"/>
    <n v="2013"/>
    <m/>
    <n v="1301"/>
    <n v="0"/>
    <s v="Operations (Reimbursable)"/>
    <n v="801"/>
    <n v="260"/>
    <s v="R"/>
    <n v="0"/>
    <n v="0"/>
    <n v="0"/>
    <n v="-4057.2"/>
    <n v="0"/>
    <n v="-4057.2"/>
    <n v="4497.83"/>
    <n v="4497.83"/>
    <n v="0"/>
    <n v="0"/>
    <n v="4497.83"/>
    <n v="4497.83"/>
    <n v="-932581.71"/>
    <n v="-873571.3"/>
    <n v="0"/>
    <n v="0"/>
    <n v="-932581.71"/>
    <n v="-873571.3"/>
    <n v="-59010.41"/>
    <n v="0"/>
    <n v="0"/>
    <n v="0"/>
    <n v="0"/>
    <n v="-59010.41"/>
    <n v="-932581.71"/>
    <n v="0"/>
    <n v="-4057.2"/>
    <n v="4057.2"/>
    <n v="0"/>
    <n v="0"/>
    <n v="0"/>
    <n v="4057.2"/>
  </r>
  <r>
    <m/>
    <s v="069"/>
    <n v="2013"/>
    <n v="2013"/>
    <m/>
    <n v="1301"/>
    <n v="0"/>
    <s v="Operations (Reimbursable)"/>
    <n v="801"/>
    <n v="310"/>
    <s v="R"/>
    <n v="-20391.28"/>
    <n v="-20391.28"/>
    <n v="0"/>
    <n v="0"/>
    <n v="-20391.28"/>
    <n v="-20391.28"/>
    <n v="0"/>
    <n v="0"/>
    <n v="0"/>
    <n v="0"/>
    <n v="0"/>
    <n v="0"/>
    <n v="0"/>
    <n v="0"/>
    <n v="0"/>
    <n v="0"/>
    <n v="0"/>
    <n v="0"/>
    <n v="0"/>
    <n v="0"/>
    <n v="0"/>
    <n v="0"/>
    <n v="0"/>
    <n v="0"/>
    <n v="0"/>
    <n v="0"/>
    <n v="0"/>
    <n v="0"/>
    <n v="0"/>
    <n v="0"/>
    <n v="0"/>
    <n v="0"/>
  </r>
  <r>
    <m/>
    <s v="069"/>
    <n v="2013"/>
    <n v="2013"/>
    <m/>
    <n v="1301"/>
    <n v="0"/>
    <s v="Operations (Reimbursable)"/>
    <n v="801"/>
    <n v="320"/>
    <s v="R"/>
    <n v="0"/>
    <n v="0"/>
    <n v="0"/>
    <n v="0"/>
    <n v="0"/>
    <n v="0"/>
    <n v="0"/>
    <n v="0"/>
    <n v="0"/>
    <n v="0"/>
    <n v="0"/>
    <n v="0"/>
    <n v="-248"/>
    <n v="-248"/>
    <n v="0"/>
    <n v="0"/>
    <n v="-248"/>
    <n v="-248"/>
    <n v="0"/>
    <n v="0"/>
    <n v="0"/>
    <n v="0"/>
    <n v="0"/>
    <n v="0"/>
    <n v="-248"/>
    <n v="0"/>
    <n v="0"/>
    <n v="0"/>
    <n v="0"/>
    <n v="0"/>
    <n v="0"/>
    <n v="0"/>
  </r>
  <r>
    <m/>
    <s v="069"/>
    <n v="2013"/>
    <n v="2013"/>
    <m/>
    <n v="8107"/>
    <n v="0"/>
    <s v="Personnel and related expenses"/>
    <n v="5"/>
    <n v="111"/>
    <s v="D"/>
    <n v="0"/>
    <n v="0"/>
    <n v="0"/>
    <n v="0"/>
    <n v="0"/>
    <n v="0"/>
    <n v="420"/>
    <n v="420"/>
    <n v="0"/>
    <n v="0"/>
    <n v="420"/>
    <n v="420"/>
    <n v="0"/>
    <n v="0"/>
    <n v="0"/>
    <n v="0"/>
    <n v="0"/>
    <n v="0"/>
    <n v="0"/>
    <n v="0"/>
    <n v="0"/>
    <n v="0"/>
    <n v="0"/>
    <n v="0"/>
    <n v="0"/>
    <n v="0"/>
    <n v="0"/>
    <n v="0"/>
    <n v="0"/>
    <n v="0"/>
    <n v="0"/>
    <n v="0"/>
  </r>
  <r>
    <m/>
    <s v="069"/>
    <n v="2013"/>
    <n v="2013"/>
    <m/>
    <n v="8107"/>
    <n v="0"/>
    <s v="Personnel and related expenses"/>
    <n v="5"/>
    <n v="115"/>
    <s v="D"/>
    <n v="0"/>
    <n v="0"/>
    <n v="0"/>
    <n v="0"/>
    <n v="0"/>
    <n v="0"/>
    <n v="64"/>
    <n v="64"/>
    <n v="0"/>
    <n v="0"/>
    <n v="64"/>
    <n v="64"/>
    <n v="0"/>
    <n v="0"/>
    <n v="0"/>
    <n v="0"/>
    <n v="0"/>
    <n v="0"/>
    <n v="0"/>
    <n v="0"/>
    <n v="0"/>
    <n v="0"/>
    <n v="0"/>
    <n v="0"/>
    <n v="0"/>
    <n v="0"/>
    <n v="0"/>
    <n v="0"/>
    <n v="0"/>
    <n v="0"/>
    <n v="0"/>
    <n v="0"/>
  </r>
  <r>
    <m/>
    <s v="069"/>
    <n v="2013"/>
    <n v="2013"/>
    <m/>
    <n v="8107"/>
    <n v="0"/>
    <s v="Personnel and related expenses"/>
    <n v="5"/>
    <n v="121"/>
    <s v="D"/>
    <n v="-1936.52"/>
    <n v="-782.79"/>
    <n v="0"/>
    <n v="0"/>
    <n v="-1936.52"/>
    <n v="-782.79"/>
    <n v="-64"/>
    <n v="-42.8"/>
    <n v="0"/>
    <n v="-21.2"/>
    <n v="-64"/>
    <n v="-64"/>
    <n v="0"/>
    <n v="0"/>
    <n v="0"/>
    <n v="0"/>
    <n v="0"/>
    <n v="0"/>
    <n v="-1153.73"/>
    <n v="0"/>
    <n v="0"/>
    <n v="0"/>
    <n v="0"/>
    <n v="-1153.73"/>
    <n v="0"/>
    <n v="-1153.73"/>
    <n v="0"/>
    <n v="782.79"/>
    <n v="0"/>
    <n v="0"/>
    <n v="0"/>
    <n v="782.79"/>
  </r>
  <r>
    <m/>
    <s v="069"/>
    <n v="2013"/>
    <n v="2013"/>
    <m/>
    <n v="8107"/>
    <n v="0"/>
    <s v="Personnel and related expenses"/>
    <n v="5"/>
    <n v="210"/>
    <s v="D"/>
    <n v="-1289.01"/>
    <n v="-33697.699999999997"/>
    <n v="0"/>
    <n v="-47968.23"/>
    <n v="-1289.01"/>
    <n v="-81665.929999999993"/>
    <n v="0"/>
    <n v="-1306.69"/>
    <n v="0"/>
    <n v="0"/>
    <n v="0"/>
    <n v="-1306.69"/>
    <n v="0"/>
    <n v="0"/>
    <n v="0"/>
    <n v="0"/>
    <n v="0"/>
    <n v="0"/>
    <n v="28142.25"/>
    <n v="0"/>
    <n v="0"/>
    <n v="-1247.4000000000001"/>
    <n v="0"/>
    <n v="26894.85"/>
    <n v="0"/>
    <n v="26894.85"/>
    <n v="-54788.76"/>
    <n v="81415.929999999993"/>
    <n v="1306.69"/>
    <n v="0"/>
    <n v="10624.58"/>
    <n v="93347.199999999997"/>
  </r>
  <r>
    <m/>
    <s v="069"/>
    <n v="2013"/>
    <n v="2013"/>
    <m/>
    <n v="8107"/>
    <n v="0"/>
    <s v="Personnel and related expenses"/>
    <n v="5"/>
    <n v="252"/>
    <s v="D"/>
    <n v="-27963.07"/>
    <n v="-27439.62"/>
    <n v="0"/>
    <n v="-523.45000000000005"/>
    <n v="-27963.07"/>
    <n v="-27963.07"/>
    <n v="-23360.06"/>
    <n v="-19233.63"/>
    <n v="0"/>
    <n v="0"/>
    <n v="-23360.06"/>
    <n v="-19233.63"/>
    <n v="0"/>
    <n v="0"/>
    <n v="0"/>
    <n v="0"/>
    <n v="0"/>
    <n v="0"/>
    <n v="-4126.43"/>
    <n v="0"/>
    <n v="0"/>
    <n v="-1046.9000000000001"/>
    <n v="0"/>
    <n v="-5173.33"/>
    <n v="0"/>
    <n v="-5173.33"/>
    <n v="-1046.9000000000001"/>
    <n v="0"/>
    <n v="0"/>
    <n v="0"/>
    <n v="523.45000000000005"/>
    <n v="523.45000000000005"/>
  </r>
  <r>
    <m/>
    <s v="069"/>
    <n v="2013"/>
    <n v="2013"/>
    <m/>
    <n v="8107"/>
    <n v="0"/>
    <s v="Personnel and related expenses"/>
    <n v="5"/>
    <n v="253"/>
    <s v="D"/>
    <n v="0"/>
    <n v="0"/>
    <n v="0"/>
    <n v="0"/>
    <n v="0"/>
    <n v="0"/>
    <n v="0"/>
    <n v="0"/>
    <n v="0"/>
    <n v="0"/>
    <n v="0"/>
    <n v="0"/>
    <n v="-10479.219999999999"/>
    <n v="-10479.219999999999"/>
    <n v="0"/>
    <n v="0"/>
    <n v="-10479.219999999999"/>
    <n v="-10479.219999999999"/>
    <n v="0"/>
    <n v="0"/>
    <n v="0"/>
    <n v="0"/>
    <n v="0"/>
    <n v="0"/>
    <n v="-10479.219999999999"/>
    <n v="0"/>
    <n v="0"/>
    <n v="0"/>
    <n v="0"/>
    <n v="0"/>
    <n v="0"/>
    <n v="0"/>
  </r>
  <r>
    <m/>
    <s v="069"/>
    <n v="2013"/>
    <n v="2013"/>
    <m/>
    <n v="8107"/>
    <n v="0"/>
    <s v="Personnel and related expenses"/>
    <n v="5"/>
    <n v="257"/>
    <s v="D"/>
    <n v="-140.78"/>
    <n v="-140.78"/>
    <n v="0"/>
    <n v="0"/>
    <n v="-140.78"/>
    <n v="-140.78"/>
    <n v="0"/>
    <n v="0"/>
    <n v="0"/>
    <n v="0"/>
    <n v="0"/>
    <n v="0"/>
    <n v="0"/>
    <n v="0"/>
    <n v="0"/>
    <n v="0"/>
    <n v="0"/>
    <n v="0"/>
    <n v="0"/>
    <n v="0"/>
    <n v="0"/>
    <n v="0"/>
    <n v="0"/>
    <n v="0"/>
    <n v="0"/>
    <n v="0"/>
    <n v="0"/>
    <n v="0"/>
    <n v="0"/>
    <n v="0"/>
    <n v="0"/>
    <n v="0"/>
  </r>
  <r>
    <m/>
    <s v="069"/>
    <n v="2013"/>
    <n v="2015"/>
    <m/>
    <n v="8107"/>
    <n v="0"/>
    <s v="Engineering, development, test and evaluation"/>
    <n v="1"/>
    <n v="0"/>
    <s v="D"/>
    <n v="0"/>
    <n v="0"/>
    <n v="0"/>
    <n v="0"/>
    <n v="0"/>
    <n v="0"/>
    <n v="0"/>
    <n v="0"/>
    <n v="0"/>
    <n v="0"/>
    <n v="0"/>
    <n v="0"/>
    <n v="-4719.82"/>
    <n v="-4909.25"/>
    <n v="0"/>
    <n v="0"/>
    <n v="-4719.82"/>
    <n v="-4909.25"/>
    <n v="189.43"/>
    <n v="0"/>
    <n v="0"/>
    <n v="0"/>
    <n v="0"/>
    <n v="189.43"/>
    <n v="-4719.82"/>
    <n v="0"/>
    <n v="0"/>
    <n v="0"/>
    <n v="0"/>
    <n v="0"/>
    <n v="0"/>
    <n v="0"/>
  </r>
  <r>
    <m/>
    <s v="069"/>
    <n v="2013"/>
    <n v="2015"/>
    <m/>
    <n v="8107"/>
    <n v="0"/>
    <s v="Engineering, development, test and evaluation"/>
    <n v="1"/>
    <n v="251"/>
    <s v="D"/>
    <n v="-10340660.48"/>
    <n v="-5296307.53"/>
    <n v="0"/>
    <n v="-150000"/>
    <n v="-10340660.48"/>
    <n v="-5446307.5300000003"/>
    <n v="-224668.77"/>
    <n v="-84064.55"/>
    <n v="0"/>
    <n v="-465.99"/>
    <n v="-224668.77"/>
    <n v="-84530.54"/>
    <n v="-1252088.06"/>
    <n v="-926353.65"/>
    <n v="0"/>
    <n v="0"/>
    <n v="-1252088.06"/>
    <n v="-926353.65"/>
    <n v="-5361759.34"/>
    <n v="0"/>
    <n v="0"/>
    <n v="0"/>
    <n v="0"/>
    <n v="-5361759.34"/>
    <n v="-1252088.06"/>
    <n v="-5036024.93"/>
    <n v="-1533.75"/>
    <n v="174039"/>
    <n v="2.74"/>
    <n v="0"/>
    <n v="1067.76"/>
    <n v="175109.5"/>
  </r>
  <r>
    <m/>
    <s v="069"/>
    <n v="2013"/>
    <n v="2015"/>
    <m/>
    <n v="8107"/>
    <n v="0"/>
    <s v="Engineering, development, test and evaluation"/>
    <n v="1"/>
    <n v="252"/>
    <s v="D"/>
    <n v="-600376.82999999996"/>
    <n v="-215051.7"/>
    <n v="0"/>
    <n v="0"/>
    <n v="-600376.82999999996"/>
    <n v="-215051.7"/>
    <n v="-73872.59"/>
    <n v="-91116.12"/>
    <n v="0"/>
    <n v="0"/>
    <n v="-73872.59"/>
    <n v="-91116.12"/>
    <n v="-68532.45"/>
    <n v="-69067.350000000006"/>
    <n v="0"/>
    <n v="0"/>
    <n v="-68532.45"/>
    <n v="-69067.350000000006"/>
    <n v="-367478.39"/>
    <n v="0"/>
    <n v="0"/>
    <n v="0"/>
    <n v="0"/>
    <n v="-367478.39"/>
    <n v="-68532.45"/>
    <n v="-368013.29"/>
    <n v="68.31"/>
    <n v="2705.13"/>
    <n v="0"/>
    <n v="0"/>
    <n v="0"/>
    <n v="2705.13"/>
  </r>
  <r>
    <m/>
    <s v="069"/>
    <n v="2013"/>
    <n v="2015"/>
    <m/>
    <n v="8107"/>
    <n v="0"/>
    <s v="Engineering, development, test and evaluation"/>
    <n v="1"/>
    <n v="253"/>
    <s v="D"/>
    <n v="-854.45"/>
    <n v="-82.51"/>
    <n v="0"/>
    <n v="0"/>
    <n v="-854.45"/>
    <n v="-82.51"/>
    <n v="0"/>
    <n v="0"/>
    <n v="0"/>
    <n v="0"/>
    <n v="0"/>
    <n v="0"/>
    <n v="0"/>
    <n v="0"/>
    <n v="0"/>
    <n v="0"/>
    <n v="0"/>
    <n v="0"/>
    <n v="-771.94"/>
    <n v="0"/>
    <n v="0"/>
    <n v="0"/>
    <n v="0"/>
    <n v="-771.94"/>
    <n v="0"/>
    <n v="-771.94"/>
    <n v="0"/>
    <n v="82.5"/>
    <n v="0"/>
    <n v="0"/>
    <n v="0"/>
    <n v="82.5"/>
  </r>
  <r>
    <m/>
    <s v="069"/>
    <n v="2013"/>
    <n v="2015"/>
    <m/>
    <n v="8107"/>
    <n v="0"/>
    <s v="Engineering, development, test and evaluation"/>
    <n v="1"/>
    <n v="254"/>
    <s v="D"/>
    <n v="-2540576.25"/>
    <n v="-15407.08"/>
    <n v="0"/>
    <n v="0"/>
    <n v="-2540576.25"/>
    <n v="-15407.08"/>
    <n v="-1635.15"/>
    <n v="1.02"/>
    <n v="0"/>
    <n v="-1.02"/>
    <n v="-1635.15"/>
    <n v="0"/>
    <n v="0"/>
    <n v="0"/>
    <n v="0"/>
    <n v="0"/>
    <n v="0"/>
    <n v="0"/>
    <n v="-2526805.34"/>
    <n v="0"/>
    <n v="0"/>
    <n v="0"/>
    <n v="0"/>
    <n v="-2526805.34"/>
    <n v="0"/>
    <n v="-2526805.34"/>
    <n v="-1.02"/>
    <n v="3296.03"/>
    <n v="0"/>
    <n v="0"/>
    <n v="0"/>
    <n v="3296.03"/>
  </r>
  <r>
    <m/>
    <s v="069"/>
    <n v="2013"/>
    <n v="2015"/>
    <m/>
    <n v="8107"/>
    <n v="0"/>
    <s v="Engineering, development, test and evaluation"/>
    <n v="1"/>
    <n v="257"/>
    <s v="D"/>
    <n v="-11222.79"/>
    <n v="-11222.79"/>
    <n v="0"/>
    <n v="0"/>
    <n v="-11222.79"/>
    <n v="-11222.79"/>
    <n v="0"/>
    <n v="0"/>
    <n v="0"/>
    <n v="0"/>
    <n v="0"/>
    <n v="0"/>
    <n v="0"/>
    <n v="0"/>
    <n v="0"/>
    <n v="0"/>
    <n v="0"/>
    <n v="0"/>
    <n v="0"/>
    <n v="0"/>
    <n v="0"/>
    <n v="0"/>
    <n v="0"/>
    <n v="0"/>
    <n v="0"/>
    <n v="0"/>
    <n v="0"/>
    <n v="218.8"/>
    <n v="0"/>
    <n v="0"/>
    <n v="0"/>
    <n v="218.8"/>
  </r>
  <r>
    <m/>
    <s v="069"/>
    <n v="2013"/>
    <n v="2015"/>
    <m/>
    <n v="8107"/>
    <n v="0"/>
    <s v="Engineering, development, test and evaluation"/>
    <n v="1"/>
    <n v="310"/>
    <s v="D"/>
    <n v="-35566.379999999997"/>
    <n v="-610.21"/>
    <n v="0"/>
    <n v="0"/>
    <n v="-35566.379999999997"/>
    <n v="-610.21"/>
    <n v="0"/>
    <n v="68.88"/>
    <n v="0"/>
    <n v="-68.88"/>
    <n v="0"/>
    <n v="0"/>
    <n v="0"/>
    <n v="0"/>
    <n v="0"/>
    <n v="0"/>
    <n v="0"/>
    <n v="0"/>
    <n v="-35025.050000000003"/>
    <n v="0"/>
    <n v="0"/>
    <n v="0"/>
    <n v="0"/>
    <n v="-35025.050000000003"/>
    <n v="0"/>
    <n v="-35025.050000000003"/>
    <n v="-68.88"/>
    <n v="610.21"/>
    <n v="0"/>
    <n v="0"/>
    <n v="0"/>
    <n v="610.21"/>
  </r>
  <r>
    <m/>
    <s v="069"/>
    <n v="2013"/>
    <n v="2015"/>
    <m/>
    <n v="8107"/>
    <n v="0"/>
    <s v="Engineering, development, test and evaluation"/>
    <n v="1"/>
    <n v="320"/>
    <s v="D"/>
    <n v="-10224.370000000001"/>
    <n v="0"/>
    <n v="0"/>
    <n v="0"/>
    <n v="-10224.370000000001"/>
    <n v="0"/>
    <n v="0"/>
    <n v="0"/>
    <n v="0"/>
    <n v="0"/>
    <n v="0"/>
    <n v="0"/>
    <n v="0"/>
    <n v="0"/>
    <n v="0"/>
    <n v="0"/>
    <n v="0"/>
    <n v="0"/>
    <n v="-10224.370000000001"/>
    <n v="0"/>
    <n v="0"/>
    <n v="0"/>
    <n v="0"/>
    <n v="-10224.370000000001"/>
    <n v="0"/>
    <n v="-10224.370000000001"/>
    <n v="0"/>
    <n v="0"/>
    <n v="0"/>
    <n v="0"/>
    <n v="0"/>
    <n v="0"/>
  </r>
  <r>
    <m/>
    <s v="069"/>
    <n v="2013"/>
    <n v="2015"/>
    <m/>
    <n v="8107"/>
    <n v="0"/>
    <s v="Engineering, development, test and evaluation"/>
    <n v="1"/>
    <n v="410"/>
    <s v="D"/>
    <n v="-27460.09"/>
    <n v="-22866.39"/>
    <n v="0"/>
    <n v="0"/>
    <n v="-27460.09"/>
    <n v="-22866.39"/>
    <n v="148.29"/>
    <n v="148.29"/>
    <n v="0"/>
    <n v="0"/>
    <n v="148.29"/>
    <n v="148.29"/>
    <n v="0"/>
    <n v="0"/>
    <n v="0"/>
    <n v="0"/>
    <n v="0"/>
    <n v="0"/>
    <n v="-4593.7"/>
    <n v="0"/>
    <n v="0"/>
    <n v="0"/>
    <n v="0"/>
    <n v="-4593.7"/>
    <n v="0"/>
    <n v="-4593.7"/>
    <n v="0"/>
    <n v="987.18"/>
    <n v="0"/>
    <n v="0"/>
    <n v="0"/>
    <n v="987.18"/>
  </r>
  <r>
    <m/>
    <s v="069"/>
    <n v="2013"/>
    <n v="2015"/>
    <m/>
    <n v="8107"/>
    <n v="0"/>
    <s v="Procurement and modernization of air traffic control (ATC) facilities and equipment"/>
    <n v="2"/>
    <n v="0"/>
    <s v="D"/>
    <n v="0"/>
    <n v="0"/>
    <n v="0"/>
    <n v="0"/>
    <n v="0"/>
    <n v="0"/>
    <n v="-433738.86"/>
    <n v="0"/>
    <n v="0"/>
    <n v="0"/>
    <n v="-433738.86"/>
    <n v="0"/>
    <n v="0"/>
    <n v="0"/>
    <n v="0"/>
    <n v="0"/>
    <n v="0"/>
    <n v="0"/>
    <n v="0"/>
    <n v="0"/>
    <n v="0"/>
    <n v="0"/>
    <n v="0"/>
    <n v="0"/>
    <n v="0"/>
    <n v="0"/>
    <n v="433738.86"/>
    <n v="0"/>
    <n v="0"/>
    <n v="0"/>
    <n v="0"/>
    <n v="0"/>
  </r>
  <r>
    <m/>
    <s v="069"/>
    <n v="2013"/>
    <n v="2015"/>
    <m/>
    <n v="8107"/>
    <n v="0"/>
    <s v="Procurement and modernization of air traffic control (ATC) facilities and equipment"/>
    <n v="2"/>
    <n v="210"/>
    <s v="D"/>
    <n v="-5000"/>
    <n v="-5000"/>
    <n v="0"/>
    <n v="0"/>
    <n v="-5000"/>
    <n v="-5000"/>
    <n v="0"/>
    <n v="0"/>
    <n v="0"/>
    <n v="0"/>
    <n v="0"/>
    <n v="0"/>
    <n v="0"/>
    <n v="0"/>
    <n v="0"/>
    <n v="0"/>
    <n v="0"/>
    <n v="0"/>
    <n v="0"/>
    <n v="0"/>
    <n v="0"/>
    <n v="0"/>
    <n v="0"/>
    <n v="0"/>
    <n v="0"/>
    <n v="0"/>
    <n v="0"/>
    <n v="0"/>
    <n v="0"/>
    <n v="0"/>
    <n v="0"/>
    <n v="0"/>
  </r>
  <r>
    <m/>
    <s v="069"/>
    <n v="2013"/>
    <n v="2015"/>
    <m/>
    <n v="8107"/>
    <n v="0"/>
    <s v="Procurement and modernization of air traffic control (ATC) facilities and equipment"/>
    <n v="2"/>
    <n v="220"/>
    <s v="D"/>
    <n v="-42477.4"/>
    <n v="-33743.4"/>
    <n v="0"/>
    <n v="0"/>
    <n v="-42477.4"/>
    <n v="-33743.4"/>
    <n v="3373.69"/>
    <n v="3419.57"/>
    <n v="0"/>
    <n v="-45.88"/>
    <n v="3373.69"/>
    <n v="3373.69"/>
    <n v="-24689.45"/>
    <n v="-24689.45"/>
    <n v="0"/>
    <n v="0"/>
    <n v="-24689.45"/>
    <n v="-24689.45"/>
    <n v="-8779.8799999999992"/>
    <n v="0"/>
    <n v="0"/>
    <n v="0"/>
    <n v="0"/>
    <n v="-8779.8799999999992"/>
    <n v="-24689.45"/>
    <n v="-8779.8799999999992"/>
    <n v="-45.88"/>
    <n v="5735.9"/>
    <n v="0"/>
    <n v="0"/>
    <n v="0"/>
    <n v="5735.9"/>
  </r>
  <r>
    <m/>
    <s v="069"/>
    <n v="2013"/>
    <n v="2015"/>
    <m/>
    <n v="8107"/>
    <n v="0"/>
    <s v="Procurement and modernization of air traffic control (ATC) facilities and equipment"/>
    <n v="2"/>
    <n v="232"/>
    <s v="D"/>
    <n v="-550"/>
    <n v="-550"/>
    <n v="0"/>
    <n v="0"/>
    <n v="-550"/>
    <n v="-550"/>
    <n v="0"/>
    <n v="18.350000000000001"/>
    <n v="0"/>
    <n v="-18.350000000000001"/>
    <n v="0"/>
    <n v="0"/>
    <n v="0"/>
    <n v="0"/>
    <n v="0"/>
    <n v="0"/>
    <n v="0"/>
    <n v="0"/>
    <n v="-18.350000000000001"/>
    <n v="0"/>
    <n v="0"/>
    <n v="0"/>
    <n v="0"/>
    <n v="-18.350000000000001"/>
    <n v="0"/>
    <n v="-18.350000000000001"/>
    <n v="-18.350000000000001"/>
    <n v="0"/>
    <n v="0"/>
    <n v="0"/>
    <n v="0"/>
    <n v="0"/>
  </r>
  <r>
    <m/>
    <s v="069"/>
    <n v="2013"/>
    <n v="2015"/>
    <m/>
    <n v="8107"/>
    <n v="0"/>
    <s v="Procurement and modernization of air traffic control (ATC) facilities and equipment"/>
    <n v="2"/>
    <n v="233"/>
    <s v="D"/>
    <n v="-1265238.22"/>
    <n v="-914043.35"/>
    <n v="0"/>
    <n v="0"/>
    <n v="-1265238.22"/>
    <n v="-914043.35"/>
    <n v="15155.2"/>
    <n v="15157.02"/>
    <n v="0"/>
    <n v="-1.82"/>
    <n v="15155.2"/>
    <n v="15155.2"/>
    <n v="0"/>
    <n v="0"/>
    <n v="0"/>
    <n v="0"/>
    <n v="0"/>
    <n v="0"/>
    <n v="-351196.69"/>
    <n v="0"/>
    <n v="0"/>
    <n v="0"/>
    <n v="0"/>
    <n v="-351196.69"/>
    <n v="0"/>
    <n v="-351196.69"/>
    <n v="-1.82"/>
    <n v="896.39"/>
    <n v="0"/>
    <n v="0"/>
    <n v="0"/>
    <n v="896.39"/>
  </r>
  <r>
    <m/>
    <s v="069"/>
    <n v="2013"/>
    <n v="2015"/>
    <m/>
    <n v="8107"/>
    <n v="0"/>
    <s v="Procurement and modernization of air traffic control (ATC) facilities and equipment"/>
    <n v="2"/>
    <n v="251"/>
    <s v="D"/>
    <n v="-23740061.75"/>
    <n v="-15570274.41"/>
    <n v="0"/>
    <n v="-897400"/>
    <n v="-23740061.75"/>
    <n v="-16467674.41"/>
    <n v="227966.53"/>
    <n v="216737.97"/>
    <n v="0"/>
    <n v="-330.92"/>
    <n v="227966.53"/>
    <n v="216407.05"/>
    <n v="-2474686.31"/>
    <n v="-2263693.7599999998"/>
    <n v="0"/>
    <n v="0"/>
    <n v="-2474686.31"/>
    <n v="-2263693.7599999998"/>
    <n v="-8354876.3300000001"/>
    <n v="0"/>
    <n v="0"/>
    <n v="0"/>
    <n v="0"/>
    <n v="-8354876.3300000001"/>
    <n v="-2474686.31"/>
    <n v="-8143883.7800000003"/>
    <n v="-883055.92"/>
    <n v="526707.89"/>
    <n v="0"/>
    <n v="0"/>
    <n v="325"/>
    <n v="527032.89"/>
  </r>
  <r>
    <m/>
    <s v="069"/>
    <n v="2013"/>
    <n v="2015"/>
    <m/>
    <n v="8107"/>
    <n v="0"/>
    <s v="Procurement and modernization of air traffic control (ATC) facilities and equipment"/>
    <n v="2"/>
    <n v="252"/>
    <s v="D"/>
    <n v="-2260572.29"/>
    <n v="-1519097.63"/>
    <n v="0"/>
    <n v="0"/>
    <n v="-2260572.29"/>
    <n v="-1519097.63"/>
    <n v="986921.5"/>
    <n v="751018.22"/>
    <n v="0"/>
    <n v="-3.93"/>
    <n v="986921.5"/>
    <n v="751014.29"/>
    <n v="-183583.07"/>
    <n v="-186282.77"/>
    <n v="0"/>
    <n v="0"/>
    <n v="-183583.07"/>
    <n v="-186282.77"/>
    <n v="-936610.54"/>
    <n v="0"/>
    <n v="0"/>
    <n v="0"/>
    <n v="0"/>
    <n v="-936610.54"/>
    <n v="-183583.07"/>
    <n v="-939310.24"/>
    <n v="-433742.79"/>
    <n v="1248.69"/>
    <n v="0"/>
    <n v="0"/>
    <n v="0"/>
    <n v="1248.69"/>
  </r>
  <r>
    <m/>
    <s v="069"/>
    <n v="2013"/>
    <n v="2015"/>
    <m/>
    <n v="8107"/>
    <n v="0"/>
    <s v="Procurement and modernization of air traffic control (ATC) facilities and equipment"/>
    <n v="2"/>
    <n v="253"/>
    <s v="D"/>
    <n v="-90915.58"/>
    <n v="-90915.58"/>
    <n v="0"/>
    <n v="0"/>
    <n v="-90915.58"/>
    <n v="-90915.58"/>
    <n v="0"/>
    <n v="0"/>
    <n v="0"/>
    <n v="0"/>
    <n v="0"/>
    <n v="0"/>
    <n v="-6225.5"/>
    <n v="160398.92000000001"/>
    <n v="0"/>
    <n v="0"/>
    <n v="-6225.5"/>
    <n v="160398.92000000001"/>
    <n v="-166624.42000000001"/>
    <n v="0"/>
    <n v="0"/>
    <n v="0"/>
    <n v="0"/>
    <n v="-166624.42000000001"/>
    <n v="-6225.5"/>
    <n v="0"/>
    <n v="0"/>
    <n v="1775.32"/>
    <n v="0"/>
    <n v="0"/>
    <n v="0"/>
    <n v="1775.32"/>
  </r>
  <r>
    <m/>
    <s v="069"/>
    <n v="2013"/>
    <n v="2015"/>
    <m/>
    <n v="8107"/>
    <n v="0"/>
    <s v="Procurement and modernization of air traffic control (ATC) facilities and equipment"/>
    <n v="2"/>
    <n v="254"/>
    <s v="D"/>
    <n v="-225930.19"/>
    <n v="-57717.14"/>
    <n v="0"/>
    <n v="0"/>
    <n v="-225930.19"/>
    <n v="-57717.14"/>
    <n v="-42886.9"/>
    <n v="-9428.18"/>
    <n v="0"/>
    <n v="-16.93"/>
    <n v="-42886.9"/>
    <n v="-9445.11"/>
    <n v="-1511.26"/>
    <n v="-1511.26"/>
    <n v="0"/>
    <n v="0"/>
    <n v="-1511.26"/>
    <n v="-1511.26"/>
    <n v="-201671.77"/>
    <n v="0"/>
    <n v="0"/>
    <n v="0"/>
    <n v="0"/>
    <n v="-201671.77"/>
    <n v="-1511.26"/>
    <n v="-201671.77"/>
    <n v="-16.93"/>
    <n v="7173.51"/>
    <n v="0"/>
    <n v="0"/>
    <n v="0"/>
    <n v="7173.51"/>
  </r>
  <r>
    <m/>
    <s v="069"/>
    <n v="2013"/>
    <n v="2015"/>
    <m/>
    <n v="8107"/>
    <n v="0"/>
    <s v="Procurement and modernization of air traffic control (ATC) facilities and equipment"/>
    <n v="2"/>
    <n v="257"/>
    <s v="D"/>
    <n v="-234038.68"/>
    <n v="-37215.33"/>
    <n v="0"/>
    <n v="0"/>
    <n v="-234038.68"/>
    <n v="-37215.33"/>
    <n v="0"/>
    <n v="0"/>
    <n v="0"/>
    <n v="0"/>
    <n v="0"/>
    <n v="0"/>
    <n v="-35134.32"/>
    <n v="-35715.69"/>
    <n v="0"/>
    <n v="0"/>
    <n v="-35134.32"/>
    <n v="-35715.69"/>
    <n v="-196241.98"/>
    <n v="0"/>
    <n v="0"/>
    <n v="0"/>
    <n v="0"/>
    <n v="-196241.98"/>
    <n v="-35134.32"/>
    <n v="-196823.35"/>
    <n v="0"/>
    <n v="4535"/>
    <n v="0"/>
    <n v="0"/>
    <n v="0"/>
    <n v="4535"/>
  </r>
  <r>
    <m/>
    <s v="069"/>
    <n v="2013"/>
    <n v="2015"/>
    <m/>
    <n v="8107"/>
    <n v="0"/>
    <s v="Procurement and modernization of air traffic control (ATC) facilities and equipment"/>
    <n v="2"/>
    <n v="258"/>
    <s v="D"/>
    <n v="3373.69"/>
    <n v="3373.69"/>
    <n v="0"/>
    <n v="0"/>
    <n v="3373.69"/>
    <n v="3373.69"/>
    <n v="-3373.69"/>
    <n v="-3373.69"/>
    <n v="0"/>
    <n v="0"/>
    <n v="-3373.69"/>
    <n v="-3373.69"/>
    <n v="-7886.71"/>
    <n v="-7886.71"/>
    <n v="0"/>
    <n v="0"/>
    <n v="-7886.71"/>
    <n v="-7886.71"/>
    <n v="0"/>
    <n v="0"/>
    <n v="0"/>
    <n v="0"/>
    <n v="0"/>
    <n v="0"/>
    <n v="-7886.71"/>
    <n v="0"/>
    <n v="0"/>
    <n v="0"/>
    <n v="0"/>
    <n v="0"/>
    <n v="0"/>
    <n v="0"/>
  </r>
  <r>
    <m/>
    <s v="069"/>
    <n v="2013"/>
    <n v="2015"/>
    <m/>
    <n v="8107"/>
    <n v="0"/>
    <s v="Procurement and modernization of air traffic control (ATC) facilities and equipment"/>
    <n v="2"/>
    <n v="260"/>
    <s v="D"/>
    <n v="-190069.61"/>
    <n v="-7932.87"/>
    <n v="0"/>
    <n v="0"/>
    <n v="-190069.61"/>
    <n v="-7932.87"/>
    <n v="34.01"/>
    <n v="16574.68"/>
    <n v="0"/>
    <n v="-17130.46"/>
    <n v="34.01"/>
    <n v="-555.78"/>
    <n v="-3026.93"/>
    <n v="-163.66999999999999"/>
    <n v="0"/>
    <n v="0"/>
    <n v="-3026.93"/>
    <n v="-163.66999999999999"/>
    <n v="-201540.67"/>
    <n v="0"/>
    <n v="0"/>
    <n v="0"/>
    <n v="0"/>
    <n v="-201540.67"/>
    <n v="-3026.93"/>
    <n v="-198677.41"/>
    <n v="-17130.46"/>
    <n v="4250.07"/>
    <n v="589.79"/>
    <n v="0"/>
    <n v="0"/>
    <n v="4839.8599999999997"/>
  </r>
  <r>
    <m/>
    <s v="069"/>
    <n v="2013"/>
    <n v="2015"/>
    <m/>
    <n v="8107"/>
    <n v="0"/>
    <s v="Procurement and modernization of air traffic control (ATC) facilities and equipment"/>
    <n v="2"/>
    <n v="310"/>
    <s v="D"/>
    <n v="-3366332.63"/>
    <n v="-3074375.73"/>
    <n v="0"/>
    <n v="0"/>
    <n v="-3366332.63"/>
    <n v="-3074375.73"/>
    <n v="-486723.8"/>
    <n v="-484455.98"/>
    <n v="0"/>
    <n v="-51.82"/>
    <n v="-486723.8"/>
    <n v="-484507.8"/>
    <n v="-61047.21"/>
    <n v="-60362.17"/>
    <n v="0"/>
    <n v="0"/>
    <n v="-61047.21"/>
    <n v="-60362.17"/>
    <n v="-300122.46000000002"/>
    <n v="0"/>
    <n v="0"/>
    <n v="0"/>
    <n v="0"/>
    <n v="-300122.46000000002"/>
    <n v="-61047.21"/>
    <n v="-299437.42"/>
    <n v="-5264.52"/>
    <n v="148506.85999999999"/>
    <n v="0"/>
    <n v="0"/>
    <n v="0"/>
    <n v="148506.85999999999"/>
  </r>
  <r>
    <m/>
    <s v="069"/>
    <n v="2013"/>
    <n v="2015"/>
    <m/>
    <n v="8107"/>
    <n v="0"/>
    <s v="Procurement and modernization of air traffic control (ATC) facilities and equipment"/>
    <n v="2"/>
    <n v="320"/>
    <s v="D"/>
    <n v="-2115557.5499999998"/>
    <n v="-1633551.58"/>
    <n v="0"/>
    <n v="0"/>
    <n v="-2115557.5499999998"/>
    <n v="-1633551.58"/>
    <n v="-7696.4"/>
    <n v="-1501.64"/>
    <n v="0"/>
    <n v="0"/>
    <n v="-7696.4"/>
    <n v="-1501.64"/>
    <n v="-75756.960000000006"/>
    <n v="-15927.04"/>
    <n v="0"/>
    <n v="0"/>
    <n v="-75756.960000000006"/>
    <n v="-15927.04"/>
    <n v="-548030.65"/>
    <n v="0"/>
    <n v="0"/>
    <n v="0"/>
    <n v="0"/>
    <n v="-548030.65"/>
    <n v="-75756.960000000006"/>
    <n v="-488200.73"/>
    <n v="0"/>
    <n v="4803.62"/>
    <n v="0"/>
    <n v="0"/>
    <n v="0"/>
    <n v="4803.62"/>
  </r>
  <r>
    <m/>
    <s v="069"/>
    <n v="2013"/>
    <n v="2015"/>
    <m/>
    <n v="8107"/>
    <n v="0"/>
    <s v="Procurement and modernization of air traffic control (ATC) facilities and equipment"/>
    <n v="2"/>
    <n v="410"/>
    <s v="D"/>
    <n v="-48932.12"/>
    <n v="-48932.12"/>
    <n v="0"/>
    <n v="0"/>
    <n v="-48932.12"/>
    <n v="-48932.12"/>
    <n v="150.35"/>
    <n v="150.35"/>
    <n v="0"/>
    <n v="0"/>
    <n v="150.35"/>
    <n v="150.35"/>
    <n v="0"/>
    <n v="0"/>
    <n v="0"/>
    <n v="0"/>
    <n v="0"/>
    <n v="0"/>
    <n v="0"/>
    <n v="0"/>
    <n v="0"/>
    <n v="0"/>
    <n v="0"/>
    <n v="0"/>
    <n v="0"/>
    <n v="0"/>
    <n v="0"/>
    <n v="0"/>
    <n v="0"/>
    <n v="0"/>
    <n v="0"/>
    <n v="0"/>
  </r>
  <r>
    <m/>
    <s v="069"/>
    <n v="2013"/>
    <n v="2015"/>
    <m/>
    <n v="8107"/>
    <n v="0"/>
    <s v="Procurement and modernization of non-ATC facilities and equipment"/>
    <n v="3"/>
    <n v="233"/>
    <s v="D"/>
    <n v="-52277.16"/>
    <n v="-52277.16"/>
    <n v="0"/>
    <n v="0"/>
    <n v="-52277.16"/>
    <n v="-52277.16"/>
    <n v="0"/>
    <n v="0"/>
    <n v="0"/>
    <n v="0"/>
    <n v="0"/>
    <n v="0"/>
    <n v="0"/>
    <n v="0"/>
    <n v="0"/>
    <n v="0"/>
    <n v="0"/>
    <n v="0"/>
    <n v="0"/>
    <n v="0"/>
    <n v="0"/>
    <n v="0"/>
    <n v="0"/>
    <n v="0"/>
    <n v="0"/>
    <n v="0"/>
    <n v="0"/>
    <n v="0"/>
    <n v="0"/>
    <n v="0"/>
    <n v="0"/>
    <n v="0"/>
  </r>
  <r>
    <m/>
    <s v="069"/>
    <n v="2013"/>
    <n v="2015"/>
    <m/>
    <n v="8107"/>
    <n v="0"/>
    <s v="Procurement and modernization of non-ATC facilities and equipment"/>
    <n v="3"/>
    <n v="251"/>
    <s v="D"/>
    <n v="-1106784.77"/>
    <n v="-980369.41"/>
    <n v="0"/>
    <n v="0"/>
    <n v="-1106784.77"/>
    <n v="-980369.41"/>
    <n v="-27731.42"/>
    <n v="-6984.36"/>
    <n v="0"/>
    <n v="-9.66"/>
    <n v="-27731.42"/>
    <n v="-6994.02"/>
    <n v="-119353.96"/>
    <n v="-112353"/>
    <n v="0"/>
    <n v="0"/>
    <n v="-119353.96"/>
    <n v="-112353"/>
    <n v="-154163.38"/>
    <n v="0"/>
    <n v="0"/>
    <n v="0"/>
    <n v="0"/>
    <n v="-154163.38"/>
    <n v="-119353.96"/>
    <n v="-147162.42000000001"/>
    <n v="-9.66"/>
    <n v="14"/>
    <n v="0"/>
    <n v="0"/>
    <n v="0"/>
    <n v="14"/>
  </r>
  <r>
    <m/>
    <s v="069"/>
    <n v="2013"/>
    <n v="2015"/>
    <m/>
    <n v="8107"/>
    <n v="0"/>
    <s v="Procurement and modernization of non-ATC facilities and equipment"/>
    <n v="3"/>
    <n v="252"/>
    <s v="D"/>
    <n v="-166727.22"/>
    <n v="-407948.46"/>
    <n v="0"/>
    <n v="0"/>
    <n v="-166727.22"/>
    <n v="-407948.46"/>
    <n v="0"/>
    <n v="0.59"/>
    <n v="0"/>
    <n v="-0.59"/>
    <n v="0"/>
    <n v="0"/>
    <n v="-260911.86"/>
    <n v="0"/>
    <n v="0"/>
    <n v="0"/>
    <n v="-260911.86"/>
    <n v="0"/>
    <n v="-19691.21"/>
    <n v="0"/>
    <n v="0"/>
    <n v="0"/>
    <n v="0"/>
    <n v="-19691.21"/>
    <n v="-260911.86"/>
    <n v="241220.65"/>
    <n v="-0.59"/>
    <n v="263680.71999999997"/>
    <n v="0"/>
    <n v="0"/>
    <n v="0"/>
    <n v="263680.71999999997"/>
  </r>
  <r>
    <m/>
    <s v="069"/>
    <n v="2013"/>
    <n v="2015"/>
    <m/>
    <n v="8107"/>
    <n v="0"/>
    <s v="Procurement and modernization of non-ATC facilities and equipment"/>
    <n v="3"/>
    <n v="253"/>
    <s v="D"/>
    <n v="-579206.94999999995"/>
    <n v="-35953.79"/>
    <n v="0"/>
    <n v="0"/>
    <n v="-579206.94999999995"/>
    <n v="-35953.79"/>
    <n v="-2746.89"/>
    <n v="-2746.89"/>
    <n v="0"/>
    <n v="0"/>
    <n v="-2746.89"/>
    <n v="-2746.89"/>
    <n v="-2361.7399999999998"/>
    <n v="-2361.7399999999998"/>
    <n v="0"/>
    <n v="0"/>
    <n v="-2361.7399999999998"/>
    <n v="-2361.7399999999998"/>
    <n v="-543253.16"/>
    <n v="0"/>
    <n v="0"/>
    <n v="0"/>
    <n v="0"/>
    <n v="-543253.16"/>
    <n v="-2361.7399999999998"/>
    <n v="-543253.16"/>
    <n v="0"/>
    <n v="2872.73"/>
    <n v="0"/>
    <n v="0"/>
    <n v="0"/>
    <n v="2872.73"/>
  </r>
  <r>
    <m/>
    <s v="069"/>
    <n v="2013"/>
    <n v="2015"/>
    <m/>
    <n v="8107"/>
    <n v="0"/>
    <s v="Procurement and modernization of non-ATC facilities and equipment"/>
    <n v="3"/>
    <n v="254"/>
    <s v="D"/>
    <n v="-563798.72"/>
    <n v="60819.53"/>
    <n v="0"/>
    <n v="0"/>
    <n v="-563798.72"/>
    <n v="60819.53"/>
    <n v="0"/>
    <n v="-188627.95"/>
    <n v="0"/>
    <n v="0"/>
    <n v="0"/>
    <n v="-188627.95"/>
    <n v="0"/>
    <n v="0"/>
    <n v="0"/>
    <n v="0"/>
    <n v="0"/>
    <n v="0"/>
    <n v="-435990.3"/>
    <n v="0"/>
    <n v="0"/>
    <n v="0"/>
    <n v="0"/>
    <n v="-435990.3"/>
    <n v="0"/>
    <n v="-435990.3"/>
    <n v="0"/>
    <n v="0"/>
    <n v="0"/>
    <n v="0"/>
    <n v="0"/>
    <n v="0"/>
  </r>
  <r>
    <m/>
    <s v="069"/>
    <n v="2013"/>
    <n v="2015"/>
    <m/>
    <n v="8107"/>
    <n v="0"/>
    <s v="Procurement and modernization of non-ATC facilities and equipment"/>
    <n v="3"/>
    <n v="257"/>
    <s v="D"/>
    <n v="-445.75"/>
    <n v="-445.75"/>
    <n v="0"/>
    <n v="0"/>
    <n v="-445.75"/>
    <n v="-445.75"/>
    <n v="-0.02"/>
    <n v="-0.02"/>
    <n v="0"/>
    <n v="0"/>
    <n v="-0.02"/>
    <n v="-0.02"/>
    <n v="-913.91"/>
    <n v="-873.29"/>
    <n v="0"/>
    <n v="0"/>
    <n v="-913.91"/>
    <n v="-873.29"/>
    <n v="-40.619999999999997"/>
    <n v="0"/>
    <n v="0"/>
    <n v="0"/>
    <n v="0"/>
    <n v="-40.619999999999997"/>
    <n v="-913.91"/>
    <n v="0"/>
    <n v="0"/>
    <n v="0"/>
    <n v="0"/>
    <n v="0"/>
    <n v="0"/>
    <n v="0"/>
  </r>
  <r>
    <m/>
    <s v="069"/>
    <n v="2013"/>
    <n v="2015"/>
    <m/>
    <n v="8107"/>
    <n v="0"/>
    <s v="Procurement and modernization of non-ATC facilities and equipment"/>
    <n v="3"/>
    <n v="310"/>
    <s v="D"/>
    <n v="-8529.24"/>
    <n v="-1329.24"/>
    <n v="0"/>
    <n v="0"/>
    <n v="-8529.24"/>
    <n v="-1329.24"/>
    <n v="-303.45999999999998"/>
    <n v="-303.45999999999998"/>
    <n v="0"/>
    <n v="0"/>
    <n v="-303.45999999999998"/>
    <n v="-303.45999999999998"/>
    <n v="-5503.47"/>
    <n v="-5503.47"/>
    <n v="0"/>
    <n v="0"/>
    <n v="-5503.47"/>
    <n v="-5503.47"/>
    <n v="-7200"/>
    <n v="0"/>
    <n v="0"/>
    <n v="0"/>
    <n v="0"/>
    <n v="-7200"/>
    <n v="-5503.47"/>
    <n v="-7200"/>
    <n v="0"/>
    <n v="0"/>
    <n v="0"/>
    <n v="0"/>
    <n v="0"/>
    <n v="0"/>
  </r>
  <r>
    <m/>
    <s v="069"/>
    <n v="2013"/>
    <n v="2015"/>
    <m/>
    <n v="8107"/>
    <n v="0"/>
    <s v="Procurement and modernization of non-ATC facilities and equipment"/>
    <n v="3"/>
    <n v="320"/>
    <s v="D"/>
    <n v="-202187.18"/>
    <n v="-106932.68"/>
    <n v="0"/>
    <n v="0"/>
    <n v="-202187.18"/>
    <n v="-106932.68"/>
    <n v="0"/>
    <n v="0"/>
    <n v="0"/>
    <n v="0"/>
    <n v="0"/>
    <n v="0"/>
    <n v="0"/>
    <n v="0"/>
    <n v="0"/>
    <n v="0"/>
    <n v="0"/>
    <n v="0"/>
    <n v="-95254.5"/>
    <n v="0"/>
    <n v="0"/>
    <n v="0"/>
    <n v="0"/>
    <n v="-95254.5"/>
    <n v="0"/>
    <n v="-95254.5"/>
    <n v="0"/>
    <n v="0"/>
    <n v="0"/>
    <n v="0"/>
    <n v="0"/>
    <n v="0"/>
  </r>
  <r>
    <m/>
    <s v="069"/>
    <n v="2013"/>
    <n v="2015"/>
    <m/>
    <n v="8107"/>
    <n v="0"/>
    <s v="Mission support"/>
    <n v="4"/>
    <n v="232"/>
    <s v="D"/>
    <n v="-147288.57999999999"/>
    <n v="-151887.57999999999"/>
    <n v="0"/>
    <n v="0"/>
    <n v="-147288.57999999999"/>
    <n v="-151887.57999999999"/>
    <n v="21118.6"/>
    <n v="21118.6"/>
    <n v="0"/>
    <n v="0"/>
    <n v="21118.6"/>
    <n v="21118.6"/>
    <n v="0"/>
    <n v="0"/>
    <n v="0"/>
    <n v="0"/>
    <n v="0"/>
    <n v="0"/>
    <n v="4600"/>
    <n v="0"/>
    <n v="0"/>
    <n v="-1503"/>
    <n v="0"/>
    <n v="3097"/>
    <n v="0"/>
    <n v="3097"/>
    <n v="-1502"/>
    <n v="50634.66"/>
    <n v="0"/>
    <n v="0"/>
    <n v="1503"/>
    <n v="52137.66"/>
  </r>
  <r>
    <m/>
    <s v="069"/>
    <n v="2013"/>
    <n v="2015"/>
    <m/>
    <n v="8107"/>
    <n v="0"/>
    <s v="Mission support"/>
    <n v="4"/>
    <n v="233"/>
    <s v="D"/>
    <n v="-2000"/>
    <n v="-2000"/>
    <n v="0"/>
    <n v="0"/>
    <n v="-2000"/>
    <n v="-2000"/>
    <n v="0"/>
    <n v="0"/>
    <n v="0"/>
    <n v="0"/>
    <n v="0"/>
    <n v="0"/>
    <n v="0"/>
    <n v="0"/>
    <n v="0"/>
    <n v="0"/>
    <n v="0"/>
    <n v="0"/>
    <n v="0"/>
    <n v="0"/>
    <n v="0"/>
    <n v="0"/>
    <n v="0"/>
    <n v="0"/>
    <n v="0"/>
    <n v="0"/>
    <n v="0"/>
    <n v="0"/>
    <n v="0"/>
    <n v="0"/>
    <n v="0"/>
    <n v="0"/>
  </r>
  <r>
    <m/>
    <s v="069"/>
    <n v="2013"/>
    <n v="2015"/>
    <m/>
    <n v="8107"/>
    <n v="0"/>
    <s v="Mission support"/>
    <n v="4"/>
    <n v="251"/>
    <s v="D"/>
    <n v="-599218.32999999996"/>
    <n v="-270114.64"/>
    <n v="0"/>
    <n v="0"/>
    <n v="-599218.32999999996"/>
    <n v="-270114.64"/>
    <n v="-84860.08"/>
    <n v="-86278.85"/>
    <n v="0"/>
    <n v="-45.51"/>
    <n v="-84860.08"/>
    <n v="-86324.36"/>
    <n v="-75595.25"/>
    <n v="-75796.56"/>
    <n v="0"/>
    <n v="0"/>
    <n v="-75595.25"/>
    <n v="-75796.56"/>
    <n v="-328947.89"/>
    <n v="0"/>
    <n v="0"/>
    <n v="0"/>
    <n v="0"/>
    <n v="-328947.89"/>
    <n v="-75595.25"/>
    <n v="-329149.2"/>
    <n v="-1509.79"/>
    <n v="664.81"/>
    <n v="0"/>
    <n v="0"/>
    <n v="1464.28"/>
    <n v="2129.09"/>
  </r>
  <r>
    <m/>
    <s v="069"/>
    <n v="2013"/>
    <n v="2015"/>
    <m/>
    <n v="8107"/>
    <n v="0"/>
    <s v="Mission support"/>
    <n v="4"/>
    <n v="252"/>
    <s v="D"/>
    <n v="0"/>
    <n v="0"/>
    <n v="0"/>
    <n v="0"/>
    <n v="0"/>
    <n v="0"/>
    <n v="0"/>
    <n v="0"/>
    <n v="0"/>
    <n v="0"/>
    <n v="0"/>
    <n v="0"/>
    <n v="-4525.4799999999996"/>
    <n v="-3561.9"/>
    <n v="0"/>
    <n v="0"/>
    <n v="-4525.4799999999996"/>
    <n v="-3561.9"/>
    <n v="-963.58"/>
    <n v="0"/>
    <n v="0"/>
    <n v="0"/>
    <n v="0"/>
    <n v="-963.58"/>
    <n v="-4525.4799999999996"/>
    <n v="0"/>
    <n v="0"/>
    <n v="0"/>
    <n v="0"/>
    <n v="0"/>
    <n v="0"/>
    <n v="0"/>
  </r>
  <r>
    <m/>
    <s v="069"/>
    <n v="2013"/>
    <n v="2015"/>
    <m/>
    <n v="8107"/>
    <n v="0"/>
    <s v="Mission support"/>
    <n v="4"/>
    <n v="253"/>
    <s v="D"/>
    <n v="0"/>
    <n v="0"/>
    <n v="0"/>
    <n v="0"/>
    <n v="0"/>
    <n v="0"/>
    <n v="165"/>
    <n v="165"/>
    <n v="0"/>
    <n v="0"/>
    <n v="165"/>
    <n v="165"/>
    <n v="0"/>
    <n v="0"/>
    <n v="0"/>
    <n v="0"/>
    <n v="0"/>
    <n v="0"/>
    <n v="0"/>
    <n v="0"/>
    <n v="0"/>
    <n v="0"/>
    <n v="0"/>
    <n v="0"/>
    <n v="0"/>
    <n v="0"/>
    <n v="0"/>
    <n v="0"/>
    <n v="0"/>
    <n v="0"/>
    <n v="0"/>
    <n v="0"/>
  </r>
  <r>
    <m/>
    <s v="069"/>
    <n v="2013"/>
    <n v="2015"/>
    <m/>
    <n v="8107"/>
    <n v="0"/>
    <s v="Mission support"/>
    <n v="4"/>
    <n v="257"/>
    <s v="D"/>
    <n v="-17403.09"/>
    <n v="-14317.91"/>
    <n v="0"/>
    <n v="0"/>
    <n v="-17403.09"/>
    <n v="-14317.91"/>
    <n v="0"/>
    <n v="2.86"/>
    <n v="0"/>
    <n v="-2.86"/>
    <n v="0"/>
    <n v="0"/>
    <n v="0"/>
    <n v="0"/>
    <n v="0"/>
    <n v="0"/>
    <n v="0"/>
    <n v="0"/>
    <n v="-3088.04"/>
    <n v="0"/>
    <n v="0"/>
    <n v="0"/>
    <n v="0"/>
    <n v="-3088.04"/>
    <n v="0"/>
    <n v="-3088.04"/>
    <n v="-2.86"/>
    <n v="0"/>
    <n v="0"/>
    <n v="0"/>
    <n v="0"/>
    <n v="0"/>
  </r>
  <r>
    <m/>
    <s v="069"/>
    <n v="2013"/>
    <n v="2015"/>
    <m/>
    <n v="8107"/>
    <n v="0"/>
    <s v="Mission support"/>
    <n v="4"/>
    <n v="260"/>
    <s v="D"/>
    <n v="0"/>
    <n v="0"/>
    <n v="0"/>
    <n v="0"/>
    <n v="0"/>
    <n v="0"/>
    <n v="0"/>
    <n v="-131.72"/>
    <n v="0"/>
    <n v="0"/>
    <n v="0"/>
    <n v="-131.72"/>
    <n v="0"/>
    <n v="0"/>
    <n v="0"/>
    <n v="0"/>
    <n v="0"/>
    <n v="0"/>
    <n v="131.72"/>
    <n v="0"/>
    <n v="0"/>
    <n v="0"/>
    <n v="0"/>
    <n v="131.72"/>
    <n v="0"/>
    <n v="131.72"/>
    <n v="0"/>
    <n v="0"/>
    <n v="131.72"/>
    <n v="0"/>
    <n v="0"/>
    <n v="131.72"/>
  </r>
  <r>
    <m/>
    <s v="069"/>
    <n v="2013"/>
    <n v="2015"/>
    <m/>
    <n v="8107"/>
    <n v="0"/>
    <s v="Mission support"/>
    <n v="4"/>
    <n v="320"/>
    <s v="D"/>
    <n v="-7000"/>
    <n v="-7000"/>
    <n v="0"/>
    <n v="0"/>
    <n v="-7000"/>
    <n v="-7000"/>
    <n v="0"/>
    <n v="0"/>
    <n v="0"/>
    <n v="0"/>
    <n v="0"/>
    <n v="0"/>
    <n v="0"/>
    <n v="0"/>
    <n v="0"/>
    <n v="0"/>
    <n v="0"/>
    <n v="0"/>
    <n v="0"/>
    <n v="0"/>
    <n v="0"/>
    <n v="0"/>
    <n v="0"/>
    <n v="0"/>
    <n v="0"/>
    <n v="0"/>
    <n v="0"/>
    <n v="0"/>
    <n v="0"/>
    <n v="0"/>
    <n v="0"/>
    <n v="0"/>
  </r>
  <r>
    <m/>
    <s v="069"/>
    <n v="2013"/>
    <n v="2015"/>
    <m/>
    <n v="8107"/>
    <n v="0"/>
    <s v="Facilities and Equipment (Airport and Airway Trust Fund) (Reimbursable)"/>
    <n v="801"/>
    <n v="0"/>
    <s v="R"/>
    <n v="0"/>
    <n v="0"/>
    <n v="0"/>
    <n v="0"/>
    <n v="0"/>
    <n v="0"/>
    <n v="0"/>
    <n v="0"/>
    <n v="0"/>
    <n v="0"/>
    <n v="0"/>
    <n v="0"/>
    <n v="0"/>
    <n v="0"/>
    <n v="0"/>
    <n v="0"/>
    <n v="0"/>
    <n v="0"/>
    <n v="-106000"/>
    <n v="0"/>
    <n v="0"/>
    <n v="0"/>
    <n v="0"/>
    <n v="-106000"/>
    <n v="0"/>
    <n v="-106000"/>
    <n v="-106000"/>
    <n v="0"/>
    <n v="0"/>
    <n v="0"/>
    <n v="0"/>
    <n v="0"/>
  </r>
  <r>
    <m/>
    <s v="069"/>
    <n v="2013"/>
    <n v="2015"/>
    <m/>
    <n v="8107"/>
    <n v="0"/>
    <s v="Facilities and Equipment (Airport and Airway Trust Fund) (Reimbursable)"/>
    <n v="801"/>
    <n v="251"/>
    <s v="R"/>
    <n v="-1194887.77"/>
    <n v="-353594.77"/>
    <n v="0"/>
    <n v="0"/>
    <n v="-1194887.77"/>
    <n v="-353594.77"/>
    <n v="0"/>
    <n v="0"/>
    <n v="0"/>
    <n v="0"/>
    <n v="0"/>
    <n v="0"/>
    <n v="-18281.939999999999"/>
    <n v="-17117.75"/>
    <n v="0"/>
    <n v="0"/>
    <n v="-18281.939999999999"/>
    <n v="-17117.75"/>
    <n v="-842457.19"/>
    <n v="0"/>
    <n v="0"/>
    <n v="0"/>
    <n v="0"/>
    <n v="-842457.19"/>
    <n v="-18281.939999999999"/>
    <n v="-841293"/>
    <n v="0"/>
    <n v="0"/>
    <n v="0"/>
    <n v="0"/>
    <n v="0"/>
    <n v="0"/>
  </r>
  <r>
    <m/>
    <s v="069"/>
    <n v="2013"/>
    <n v="2015"/>
    <m/>
    <n v="8107"/>
    <n v="0"/>
    <s v="Facilities and Equipment (Airport and Airway Trust Fund) (Reimbursable)"/>
    <n v="801"/>
    <n v="252"/>
    <s v="R"/>
    <n v="0"/>
    <n v="0"/>
    <n v="0"/>
    <n v="0"/>
    <n v="0"/>
    <n v="0"/>
    <n v="-6.94"/>
    <n v="-6.94"/>
    <n v="0"/>
    <n v="0"/>
    <n v="-6.94"/>
    <n v="-6.94"/>
    <n v="0"/>
    <n v="0"/>
    <n v="0"/>
    <n v="0"/>
    <n v="0"/>
    <n v="0"/>
    <n v="0"/>
    <n v="0"/>
    <n v="0"/>
    <n v="0"/>
    <n v="0"/>
    <n v="0"/>
    <n v="0"/>
    <n v="0"/>
    <n v="0"/>
    <n v="0"/>
    <n v="0"/>
    <n v="0"/>
    <n v="0"/>
    <n v="0"/>
  </r>
  <r>
    <m/>
    <s v="069"/>
    <n v="2013"/>
    <n v="2015"/>
    <m/>
    <n v="8107"/>
    <n v="0"/>
    <s v="Facilities and Equipment (Airport and Airway Trust Fund) (Reimbursable)"/>
    <n v="801"/>
    <n v="253"/>
    <s v="R"/>
    <n v="0"/>
    <n v="0"/>
    <n v="0"/>
    <n v="0"/>
    <n v="0"/>
    <n v="0"/>
    <n v="0"/>
    <n v="0"/>
    <n v="0"/>
    <n v="0"/>
    <n v="0"/>
    <n v="0"/>
    <n v="776.13"/>
    <n v="0"/>
    <n v="0"/>
    <n v="0"/>
    <n v="776.13"/>
    <n v="0"/>
    <n v="776.13"/>
    <n v="0"/>
    <n v="0"/>
    <n v="0"/>
    <n v="0"/>
    <n v="776.13"/>
    <n v="776.13"/>
    <n v="0"/>
    <n v="0"/>
    <n v="0"/>
    <n v="0"/>
    <n v="0"/>
    <n v="0"/>
    <n v="0"/>
  </r>
  <r>
    <m/>
    <s v="069"/>
    <n v="2013"/>
    <n v="2015"/>
    <m/>
    <n v="8107"/>
    <n v="0"/>
    <s v="Facilities and Equipment (Airport and Airway Trust Fund) (Reimbursable)"/>
    <n v="801"/>
    <n v="310"/>
    <s v="R"/>
    <n v="-613640.56999999995"/>
    <n v="-54607.57"/>
    <n v="0"/>
    <n v="0"/>
    <n v="-613640.56999999995"/>
    <n v="-54607.57"/>
    <n v="-30218"/>
    <n v="0"/>
    <n v="0"/>
    <n v="0"/>
    <n v="-30218"/>
    <n v="0"/>
    <n v="0"/>
    <n v="0"/>
    <n v="0"/>
    <n v="0"/>
    <n v="0"/>
    <n v="0"/>
    <n v="-589251"/>
    <n v="0"/>
    <n v="0"/>
    <n v="0"/>
    <n v="0"/>
    <n v="-589251"/>
    <n v="0"/>
    <n v="-589251"/>
    <n v="0"/>
    <n v="0"/>
    <n v="0"/>
    <n v="0"/>
    <n v="0"/>
    <n v="0"/>
  </r>
  <r>
    <m/>
    <s v="069"/>
    <n v="2013"/>
    <n v="2015"/>
    <m/>
    <n v="8107"/>
    <n v="0"/>
    <s v="Facilities and Equipment (Airport and Airway Trust Fund) (Reimbursable)"/>
    <n v="801"/>
    <n v="440"/>
    <s v="R"/>
    <n v="0"/>
    <n v="0"/>
    <n v="0"/>
    <n v="0"/>
    <n v="0"/>
    <n v="0"/>
    <n v="0"/>
    <n v="0"/>
    <n v="0"/>
    <n v="0"/>
    <n v="0"/>
    <n v="0"/>
    <n v="0"/>
    <n v="0"/>
    <n v="0"/>
    <n v="0"/>
    <n v="0"/>
    <n v="0"/>
    <n v="-6000"/>
    <n v="0"/>
    <n v="0"/>
    <n v="0"/>
    <n v="0"/>
    <n v="-6000"/>
    <n v="0"/>
    <n v="-6000"/>
    <n v="-6000"/>
    <n v="0"/>
    <n v="0"/>
    <n v="0"/>
    <n v="0"/>
    <n v="0"/>
  </r>
  <r>
    <m/>
    <s v="069"/>
    <n v="2013"/>
    <n v="2015"/>
    <m/>
    <n v="8108"/>
    <n v="0"/>
    <s v="Improve aviation safety"/>
    <n v="11"/>
    <n v="220"/>
    <s v="D"/>
    <n v="0"/>
    <n v="0"/>
    <n v="0"/>
    <n v="0"/>
    <n v="0"/>
    <n v="0"/>
    <n v="1980.75"/>
    <n v="1980.75"/>
    <n v="0"/>
    <n v="0"/>
    <n v="1980.75"/>
    <n v="1980.75"/>
    <n v="0"/>
    <n v="0"/>
    <n v="0"/>
    <n v="0"/>
    <n v="0"/>
    <n v="0"/>
    <n v="0"/>
    <n v="0"/>
    <n v="0"/>
    <n v="0"/>
    <n v="0"/>
    <n v="0"/>
    <n v="0"/>
    <n v="0"/>
    <n v="0"/>
    <n v="0"/>
    <n v="0"/>
    <n v="0"/>
    <n v="0"/>
    <n v="0"/>
  </r>
  <r>
    <m/>
    <s v="069"/>
    <n v="2013"/>
    <n v="2015"/>
    <m/>
    <n v="8108"/>
    <n v="0"/>
    <s v="Improve aviation safety"/>
    <n v="11"/>
    <n v="251"/>
    <s v="D"/>
    <n v="-710799.01"/>
    <n v="-334086.56"/>
    <n v="0"/>
    <n v="0"/>
    <n v="-710799.01"/>
    <n v="-334086.56"/>
    <n v="-244083.35"/>
    <n v="-239791.48"/>
    <n v="0"/>
    <n v="0"/>
    <n v="-244083.35"/>
    <n v="-239791.48"/>
    <n v="-3609.18"/>
    <n v="-3609.18"/>
    <n v="0"/>
    <n v="0"/>
    <n v="-3609.18"/>
    <n v="-3609.18"/>
    <n v="-381004.32"/>
    <n v="0"/>
    <n v="0"/>
    <n v="0"/>
    <n v="0"/>
    <n v="-381004.32"/>
    <n v="-3609.18"/>
    <n v="-381004.32"/>
    <n v="0"/>
    <n v="10660.69"/>
    <n v="0"/>
    <n v="0"/>
    <n v="0"/>
    <n v="10660.69"/>
  </r>
  <r>
    <m/>
    <s v="069"/>
    <n v="2013"/>
    <n v="2015"/>
    <m/>
    <n v="8108"/>
    <n v="0"/>
    <s v="Improve aviation safety"/>
    <n v="11"/>
    <n v="252"/>
    <s v="D"/>
    <n v="-223350.25"/>
    <n v="-146134.75"/>
    <n v="0"/>
    <n v="0"/>
    <n v="-223350.25"/>
    <n v="-146134.75"/>
    <n v="-143926.5"/>
    <n v="-85367.18"/>
    <n v="0"/>
    <n v="-29.22"/>
    <n v="-143926.5"/>
    <n v="-85396.4"/>
    <n v="0"/>
    <n v="0"/>
    <n v="0"/>
    <n v="0"/>
    <n v="0"/>
    <n v="0"/>
    <n v="-135774.82"/>
    <n v="0"/>
    <n v="0"/>
    <n v="0"/>
    <n v="0"/>
    <n v="-135774.82"/>
    <n v="0"/>
    <n v="-135774.82"/>
    <n v="-29.22"/>
    <n v="1383.52"/>
    <n v="0"/>
    <n v="0"/>
    <n v="0"/>
    <n v="1383.52"/>
  </r>
  <r>
    <m/>
    <s v="069"/>
    <n v="2013"/>
    <n v="2015"/>
    <m/>
    <n v="8108"/>
    <n v="0"/>
    <s v="Improve aviation safety"/>
    <n v="11"/>
    <n v="253"/>
    <s v="D"/>
    <n v="-336944.5"/>
    <n v="-286269.89"/>
    <n v="0"/>
    <n v="0"/>
    <n v="-336944.5"/>
    <n v="-286269.89"/>
    <n v="0"/>
    <n v="2.8"/>
    <n v="0"/>
    <n v="-2.8"/>
    <n v="0"/>
    <n v="0"/>
    <n v="0"/>
    <n v="0"/>
    <n v="0"/>
    <n v="0"/>
    <n v="0"/>
    <n v="0"/>
    <n v="-50677.41"/>
    <n v="0"/>
    <n v="0"/>
    <n v="0"/>
    <n v="0"/>
    <n v="-50677.41"/>
    <n v="0"/>
    <n v="-50677.41"/>
    <n v="-2.8"/>
    <n v="19067.27"/>
    <n v="0"/>
    <n v="0"/>
    <n v="0"/>
    <n v="19067.27"/>
  </r>
  <r>
    <m/>
    <s v="069"/>
    <n v="2013"/>
    <n v="2015"/>
    <m/>
    <n v="8108"/>
    <n v="0"/>
    <s v="Improve aviation safety"/>
    <n v="11"/>
    <n v="255"/>
    <s v="D"/>
    <n v="-383239.75"/>
    <n v="-369542.02"/>
    <n v="0"/>
    <n v="0"/>
    <n v="-383239.75"/>
    <n v="-369542.02"/>
    <n v="-0.65"/>
    <n v="-0.63"/>
    <n v="0"/>
    <n v="0"/>
    <n v="-0.65"/>
    <n v="-0.63"/>
    <n v="-18752.28"/>
    <n v="-17429.79"/>
    <n v="0"/>
    <n v="0"/>
    <n v="-18752.28"/>
    <n v="-17429.79"/>
    <n v="-15020.24"/>
    <n v="0"/>
    <n v="0"/>
    <n v="0"/>
    <n v="0"/>
    <n v="-15020.24"/>
    <n v="-18752.28"/>
    <n v="-13697.75"/>
    <n v="0"/>
    <n v="0"/>
    <n v="0"/>
    <n v="0"/>
    <n v="0"/>
    <n v="0"/>
  </r>
  <r>
    <m/>
    <s v="069"/>
    <n v="2013"/>
    <n v="2015"/>
    <m/>
    <n v="8108"/>
    <n v="0"/>
    <s v="Improve aviation safety"/>
    <n v="11"/>
    <n v="257"/>
    <s v="D"/>
    <n v="0"/>
    <n v="0"/>
    <n v="0"/>
    <n v="0"/>
    <n v="0"/>
    <n v="0"/>
    <n v="2196.29"/>
    <n v="2196.29"/>
    <n v="0"/>
    <n v="0"/>
    <n v="2196.29"/>
    <n v="2196.29"/>
    <n v="0"/>
    <n v="0"/>
    <n v="0"/>
    <n v="0"/>
    <n v="0"/>
    <n v="0"/>
    <n v="0"/>
    <n v="0"/>
    <n v="0"/>
    <n v="0"/>
    <n v="0"/>
    <n v="0"/>
    <n v="0"/>
    <n v="0"/>
    <n v="0"/>
    <n v="0"/>
    <n v="0"/>
    <n v="0"/>
    <n v="0"/>
    <n v="0"/>
  </r>
  <r>
    <m/>
    <s v="069"/>
    <n v="2013"/>
    <n v="2015"/>
    <m/>
    <n v="8108"/>
    <n v="0"/>
    <s v="Improve aviation safety"/>
    <n v="11"/>
    <n v="260"/>
    <s v="D"/>
    <n v="0"/>
    <n v="0"/>
    <n v="0"/>
    <n v="0"/>
    <n v="0"/>
    <n v="0"/>
    <n v="-22801.35"/>
    <n v="-22801.35"/>
    <n v="0"/>
    <n v="0"/>
    <n v="-22801.35"/>
    <n v="-22801.35"/>
    <n v="0"/>
    <n v="0"/>
    <n v="0"/>
    <n v="0"/>
    <n v="0"/>
    <n v="0"/>
    <n v="0"/>
    <n v="0"/>
    <n v="0"/>
    <n v="0"/>
    <n v="0"/>
    <n v="0"/>
    <n v="0"/>
    <n v="0"/>
    <n v="0"/>
    <n v="0"/>
    <n v="0"/>
    <n v="0"/>
    <n v="0"/>
    <n v="0"/>
  </r>
  <r>
    <m/>
    <s v="069"/>
    <n v="2013"/>
    <n v="2015"/>
    <m/>
    <n v="8108"/>
    <n v="0"/>
    <s v="Improve aviation safety"/>
    <n v="11"/>
    <n v="310"/>
    <s v="D"/>
    <n v="-25200.02"/>
    <n v="-25200.02"/>
    <n v="0"/>
    <n v="0"/>
    <n v="-25200.02"/>
    <n v="-25200.02"/>
    <n v="202632.08"/>
    <n v="202632.08"/>
    <n v="0"/>
    <n v="0"/>
    <n v="202632.08"/>
    <n v="202632.08"/>
    <n v="0"/>
    <n v="0"/>
    <n v="0"/>
    <n v="0"/>
    <n v="0"/>
    <n v="0"/>
    <n v="0"/>
    <n v="0"/>
    <n v="0"/>
    <n v="0"/>
    <n v="0"/>
    <n v="0"/>
    <n v="0"/>
    <n v="0"/>
    <n v="0"/>
    <n v="0.02"/>
    <n v="0"/>
    <n v="0"/>
    <n v="0"/>
    <n v="0.02"/>
  </r>
  <r>
    <m/>
    <s v="069"/>
    <n v="2013"/>
    <n v="2015"/>
    <m/>
    <n v="8108"/>
    <n v="0"/>
    <s v="Improve aviation safety"/>
    <n v="11"/>
    <n v="410"/>
    <s v="D"/>
    <n v="-965049.2"/>
    <n v="-526636.04"/>
    <n v="0"/>
    <n v="0"/>
    <n v="-965049.2"/>
    <n v="-526636.04"/>
    <n v="0"/>
    <n v="0"/>
    <n v="0"/>
    <n v="0"/>
    <n v="0"/>
    <n v="0"/>
    <n v="0"/>
    <n v="0"/>
    <n v="0"/>
    <n v="0"/>
    <n v="0"/>
    <n v="0"/>
    <n v="-455619.51"/>
    <n v="0"/>
    <n v="0"/>
    <n v="0"/>
    <n v="0"/>
    <n v="-455619.51"/>
    <n v="0"/>
    <n v="-455619.51"/>
    <n v="-17206.349999999999"/>
    <n v="15628.07"/>
    <n v="0"/>
    <n v="0"/>
    <n v="17206.349999999999"/>
    <n v="32834.42"/>
  </r>
  <r>
    <m/>
    <s v="069"/>
    <n v="2013"/>
    <n v="2015"/>
    <m/>
    <n v="8108"/>
    <n v="0"/>
    <s v="Economic Competitiveness"/>
    <n v="12"/>
    <n v="210"/>
    <s v="D"/>
    <n v="60.5"/>
    <n v="60.5"/>
    <n v="0"/>
    <n v="0"/>
    <n v="60.5"/>
    <n v="60.5"/>
    <n v="0"/>
    <n v="0"/>
    <n v="0"/>
    <n v="0"/>
    <n v="0"/>
    <n v="0"/>
    <n v="0"/>
    <n v="0"/>
    <n v="0"/>
    <n v="0"/>
    <n v="0"/>
    <n v="0"/>
    <n v="0"/>
    <n v="0"/>
    <n v="0"/>
    <n v="0"/>
    <n v="0"/>
    <n v="0"/>
    <n v="0"/>
    <n v="0"/>
    <n v="0"/>
    <n v="0"/>
    <n v="0"/>
    <n v="0"/>
    <n v="0"/>
    <n v="0"/>
  </r>
  <r>
    <m/>
    <s v="069"/>
    <n v="2013"/>
    <n v="2015"/>
    <m/>
    <n v="8108"/>
    <n v="0"/>
    <s v="Economic Competitiveness"/>
    <n v="12"/>
    <n v="252"/>
    <s v="D"/>
    <n v="-57613.32"/>
    <n v="-11023.23"/>
    <n v="0"/>
    <n v="0"/>
    <n v="-57613.32"/>
    <n v="-11023.23"/>
    <n v="-300"/>
    <n v="-3572.71"/>
    <n v="0"/>
    <n v="0"/>
    <n v="-300"/>
    <n v="-3572.71"/>
    <n v="-1005985.61"/>
    <n v="-216625.89"/>
    <n v="0"/>
    <n v="0"/>
    <n v="-1005985.61"/>
    <n v="-216625.89"/>
    <n v="-832677.1"/>
    <n v="0"/>
    <n v="0"/>
    <n v="0"/>
    <n v="0"/>
    <n v="-832677.1"/>
    <n v="-1005985.61"/>
    <n v="-43317.38"/>
    <n v="0"/>
    <n v="0.41"/>
    <n v="0"/>
    <n v="0"/>
    <n v="0"/>
    <n v="0.41"/>
  </r>
  <r>
    <m/>
    <s v="069"/>
    <n v="2013"/>
    <n v="2015"/>
    <m/>
    <n v="8108"/>
    <n v="0"/>
    <s v="Economic Competitiveness"/>
    <n v="12"/>
    <n v="253"/>
    <s v="D"/>
    <n v="-18652.84"/>
    <n v="-18652.84"/>
    <n v="0"/>
    <n v="0"/>
    <n v="-18652.84"/>
    <n v="-18652.84"/>
    <n v="0"/>
    <n v="0"/>
    <n v="0"/>
    <n v="0"/>
    <n v="0"/>
    <n v="0"/>
    <n v="0"/>
    <n v="0"/>
    <n v="0"/>
    <n v="0"/>
    <n v="0"/>
    <n v="0"/>
    <n v="0"/>
    <n v="0"/>
    <n v="0"/>
    <n v="0"/>
    <n v="0"/>
    <n v="0"/>
    <n v="0"/>
    <n v="0"/>
    <n v="0"/>
    <n v="0"/>
    <n v="0"/>
    <n v="0"/>
    <n v="0"/>
    <n v="0"/>
  </r>
  <r>
    <m/>
    <s v="069"/>
    <n v="2013"/>
    <n v="2015"/>
    <m/>
    <n v="8108"/>
    <n v="0"/>
    <s v="Economic Competitiveness"/>
    <n v="12"/>
    <n v="255"/>
    <s v="D"/>
    <n v="-144867.45000000001"/>
    <n v="-144847.94"/>
    <n v="0"/>
    <n v="0"/>
    <n v="-144867.45000000001"/>
    <n v="-144847.94"/>
    <n v="-14.68"/>
    <n v="-14.68"/>
    <n v="0"/>
    <n v="0"/>
    <n v="-14.68"/>
    <n v="-14.68"/>
    <n v="-998.32"/>
    <n v="-1002.67"/>
    <n v="0"/>
    <n v="0"/>
    <n v="-998.32"/>
    <n v="-1002.67"/>
    <n v="-15.16"/>
    <n v="0"/>
    <n v="0"/>
    <n v="0"/>
    <n v="0"/>
    <n v="-15.16"/>
    <n v="-998.32"/>
    <n v="-19.510000000000002"/>
    <n v="0"/>
    <n v="0"/>
    <n v="0"/>
    <n v="0"/>
    <n v="0"/>
    <n v="0"/>
  </r>
  <r>
    <m/>
    <s v="069"/>
    <n v="2013"/>
    <n v="2015"/>
    <m/>
    <n v="8108"/>
    <n v="0"/>
    <s v="Economic Competitiveness"/>
    <n v="12"/>
    <n v="257"/>
    <s v="D"/>
    <n v="-4.8499999999999996"/>
    <n v="-4.8499999999999996"/>
    <n v="0"/>
    <n v="0"/>
    <n v="-4.8499999999999996"/>
    <n v="-4.8499999999999996"/>
    <n v="0"/>
    <n v="0"/>
    <n v="0"/>
    <n v="0"/>
    <n v="0"/>
    <n v="0"/>
    <n v="0"/>
    <n v="0"/>
    <n v="0"/>
    <n v="0"/>
    <n v="0"/>
    <n v="0"/>
    <n v="0"/>
    <n v="0"/>
    <n v="0"/>
    <n v="0"/>
    <n v="0"/>
    <n v="0"/>
    <n v="0"/>
    <n v="0"/>
    <n v="0"/>
    <n v="0"/>
    <n v="0"/>
    <n v="0"/>
    <n v="0"/>
    <n v="0"/>
  </r>
  <r>
    <m/>
    <s v="069"/>
    <n v="2013"/>
    <n v="2015"/>
    <m/>
    <n v="8108"/>
    <n v="0"/>
    <s v="Economic Competitiveness"/>
    <n v="12"/>
    <n v="260"/>
    <s v="D"/>
    <n v="0"/>
    <n v="0"/>
    <n v="0"/>
    <n v="0"/>
    <n v="0"/>
    <n v="0"/>
    <n v="937.48"/>
    <n v="937.48"/>
    <n v="0"/>
    <n v="0"/>
    <n v="937.48"/>
    <n v="937.48"/>
    <n v="0"/>
    <n v="0"/>
    <n v="0"/>
    <n v="0"/>
    <n v="0"/>
    <n v="0"/>
    <n v="0"/>
    <n v="0"/>
    <n v="0"/>
    <n v="0"/>
    <n v="0"/>
    <n v="0"/>
    <n v="0"/>
    <n v="0"/>
    <n v="0"/>
    <n v="0"/>
    <n v="0"/>
    <n v="0"/>
    <n v="0"/>
    <n v="0"/>
  </r>
  <r>
    <m/>
    <s v="069"/>
    <n v="2013"/>
    <n v="2015"/>
    <m/>
    <n v="8108"/>
    <n v="0"/>
    <s v="Economic Competitiveness"/>
    <n v="12"/>
    <n v="410"/>
    <s v="D"/>
    <n v="-436853.25"/>
    <n v="-143007.93"/>
    <n v="0"/>
    <n v="0"/>
    <n v="-436853.25"/>
    <n v="-143007.93"/>
    <n v="0"/>
    <n v="0"/>
    <n v="0"/>
    <n v="0"/>
    <n v="0"/>
    <n v="0"/>
    <n v="0"/>
    <n v="0"/>
    <n v="0"/>
    <n v="0"/>
    <n v="0"/>
    <n v="0"/>
    <n v="-293845.32"/>
    <n v="0"/>
    <n v="0"/>
    <n v="0"/>
    <n v="0"/>
    <n v="-293845.32"/>
    <n v="0"/>
    <n v="-293845.32"/>
    <n v="0"/>
    <n v="0"/>
    <n v="0"/>
    <n v="0"/>
    <n v="0"/>
    <n v="0"/>
  </r>
  <r>
    <m/>
    <s v="069"/>
    <n v="2013"/>
    <n v="2015"/>
    <m/>
    <n v="8108"/>
    <n v="0"/>
    <s v="Reduce environmental impact of aviation"/>
    <n v="13"/>
    <n v="252"/>
    <s v="D"/>
    <n v="-910961.08"/>
    <n v="-886731.91"/>
    <n v="0"/>
    <n v="0"/>
    <n v="-910961.08"/>
    <n v="-886731.91"/>
    <n v="-2.77"/>
    <n v="4.55"/>
    <n v="0"/>
    <n v="-4.55"/>
    <n v="-2.77"/>
    <n v="0"/>
    <n v="-264974.82"/>
    <n v="-72150.55"/>
    <n v="0"/>
    <n v="0"/>
    <n v="-264974.82"/>
    <n v="-72150.55"/>
    <n v="-217060.76"/>
    <n v="0"/>
    <n v="0"/>
    <n v="0"/>
    <n v="0"/>
    <n v="-217060.76"/>
    <n v="-264974.82"/>
    <n v="-24236.49"/>
    <n v="-4.55"/>
    <n v="0"/>
    <n v="0"/>
    <n v="0"/>
    <n v="0"/>
    <n v="0"/>
  </r>
  <r>
    <m/>
    <s v="069"/>
    <n v="2013"/>
    <n v="2015"/>
    <m/>
    <n v="8108"/>
    <n v="0"/>
    <s v="Reduce environmental impact of aviation"/>
    <n v="13"/>
    <n v="260"/>
    <s v="D"/>
    <n v="0"/>
    <n v="0"/>
    <n v="0"/>
    <n v="0"/>
    <n v="0"/>
    <n v="0"/>
    <n v="0"/>
    <n v="6933.26"/>
    <n v="0"/>
    <n v="-6933.26"/>
    <n v="0"/>
    <n v="0"/>
    <n v="0"/>
    <n v="0"/>
    <n v="0"/>
    <n v="0"/>
    <n v="0"/>
    <n v="0"/>
    <n v="-6933.26"/>
    <n v="0"/>
    <n v="0"/>
    <n v="0"/>
    <n v="0"/>
    <n v="-6933.26"/>
    <n v="0"/>
    <n v="-6933.26"/>
    <n v="-6933.26"/>
    <n v="0"/>
    <n v="0"/>
    <n v="0"/>
    <n v="0"/>
    <n v="0"/>
  </r>
  <r>
    <m/>
    <s v="069"/>
    <n v="2013"/>
    <n v="2015"/>
    <m/>
    <n v="8108"/>
    <n v="0"/>
    <s v="Reduce environmental impact of aviation"/>
    <n v="13"/>
    <n v="410"/>
    <s v="D"/>
    <n v="-455034.58"/>
    <n v="-207999.7"/>
    <n v="0"/>
    <n v="0"/>
    <n v="-455034.58"/>
    <n v="-207999.7"/>
    <n v="0"/>
    <n v="0"/>
    <n v="0"/>
    <n v="0"/>
    <n v="0"/>
    <n v="0"/>
    <n v="0"/>
    <n v="0"/>
    <n v="0"/>
    <n v="0"/>
    <n v="0"/>
    <n v="0"/>
    <n v="-247034.88"/>
    <n v="0"/>
    <n v="0"/>
    <n v="0"/>
    <n v="0"/>
    <n v="-247034.88"/>
    <n v="0"/>
    <n v="-247034.88"/>
    <n v="0"/>
    <n v="0"/>
    <n v="0"/>
    <n v="0"/>
    <n v="0"/>
    <n v="0"/>
  </r>
  <r>
    <m/>
    <s v="069"/>
    <n v="2013"/>
    <n v="2015"/>
    <m/>
    <n v="8108"/>
    <n v="0"/>
    <s v="Improve the efficiency of mission support"/>
    <n v="14"/>
    <n v="252"/>
    <s v="D"/>
    <n v="-4208.7"/>
    <n v="-1"/>
    <n v="0"/>
    <n v="0"/>
    <n v="-4208.7"/>
    <n v="-1"/>
    <n v="-17308.28"/>
    <n v="-17307.28"/>
    <n v="0"/>
    <n v="0"/>
    <n v="-17308.28"/>
    <n v="-17307.28"/>
    <n v="0"/>
    <n v="0"/>
    <n v="0"/>
    <n v="0"/>
    <n v="0"/>
    <n v="0"/>
    <n v="-4208.7"/>
    <n v="0"/>
    <n v="0"/>
    <n v="0"/>
    <n v="0"/>
    <n v="-4208.7"/>
    <n v="0"/>
    <n v="-4208.7"/>
    <n v="0"/>
    <n v="1"/>
    <n v="0"/>
    <n v="0"/>
    <n v="0"/>
    <n v="1"/>
  </r>
  <r>
    <m/>
    <s v="069"/>
    <n v="2013"/>
    <n v="2015"/>
    <m/>
    <n v="8108"/>
    <n v="0"/>
    <s v="Improve the efficiency of mission support"/>
    <n v="14"/>
    <n v="260"/>
    <s v="D"/>
    <n v="0"/>
    <n v="0"/>
    <n v="0"/>
    <n v="0"/>
    <n v="0"/>
    <n v="0"/>
    <n v="-30.92"/>
    <n v="-30.92"/>
    <n v="0"/>
    <n v="0"/>
    <n v="-30.92"/>
    <n v="-30.92"/>
    <n v="0"/>
    <n v="0"/>
    <n v="0"/>
    <n v="0"/>
    <n v="0"/>
    <n v="0"/>
    <n v="0"/>
    <n v="0"/>
    <n v="0"/>
    <n v="0"/>
    <n v="0"/>
    <n v="0"/>
    <n v="0"/>
    <n v="0"/>
    <n v="0"/>
    <n v="0"/>
    <n v="0"/>
    <n v="0"/>
    <n v="0"/>
    <n v="0"/>
  </r>
  <r>
    <m/>
    <s v="069"/>
    <n v="2014"/>
    <n v="2014"/>
    <m/>
    <n v="1301"/>
    <n v="0"/>
    <s v="Air Traffic Organization (ATO)"/>
    <n v="1"/>
    <n v="0"/>
    <s v="D"/>
    <n v="0"/>
    <n v="0"/>
    <n v="0"/>
    <n v="0"/>
    <n v="0"/>
    <n v="0"/>
    <n v="1446.37"/>
    <n v="0"/>
    <n v="0"/>
    <n v="0"/>
    <n v="1446.37"/>
    <n v="0"/>
    <n v="0"/>
    <n v="0"/>
    <n v="0"/>
    <n v="0"/>
    <n v="0"/>
    <n v="0"/>
    <n v="0"/>
    <n v="0"/>
    <n v="0"/>
    <n v="0"/>
    <n v="0"/>
    <n v="0"/>
    <n v="0"/>
    <n v="0"/>
    <n v="-1446.37"/>
    <n v="0"/>
    <n v="0"/>
    <n v="0"/>
    <n v="0"/>
    <n v="0"/>
  </r>
  <r>
    <m/>
    <s v="069"/>
    <n v="2014"/>
    <n v="2014"/>
    <m/>
    <n v="1301"/>
    <n v="0"/>
    <s v="Air Traffic Organization (ATO)"/>
    <n v="1"/>
    <n v="111"/>
    <s v="D"/>
    <n v="0"/>
    <n v="0"/>
    <n v="0"/>
    <n v="0"/>
    <n v="0"/>
    <n v="0"/>
    <n v="0"/>
    <n v="12.11"/>
    <n v="0"/>
    <n v="-12.11"/>
    <n v="0"/>
    <n v="0"/>
    <n v="0"/>
    <n v="0"/>
    <n v="0"/>
    <n v="0"/>
    <n v="0"/>
    <n v="0"/>
    <n v="-17880"/>
    <n v="0"/>
    <n v="0"/>
    <n v="0"/>
    <n v="0"/>
    <n v="-17880"/>
    <n v="0"/>
    <n v="-17880"/>
    <n v="-17880"/>
    <n v="0"/>
    <n v="0"/>
    <n v="0"/>
    <n v="10520.05"/>
    <n v="10520.05"/>
  </r>
  <r>
    <m/>
    <s v="069"/>
    <n v="2014"/>
    <n v="2014"/>
    <m/>
    <n v="1301"/>
    <n v="0"/>
    <s v="Air Traffic Organization (ATO)"/>
    <n v="1"/>
    <n v="115"/>
    <s v="D"/>
    <n v="0"/>
    <n v="0"/>
    <n v="0"/>
    <n v="0"/>
    <n v="0"/>
    <n v="0"/>
    <n v="0"/>
    <n v="0"/>
    <n v="0"/>
    <n v="0"/>
    <n v="0"/>
    <n v="0"/>
    <n v="0"/>
    <n v="0"/>
    <n v="0"/>
    <n v="0"/>
    <n v="0"/>
    <n v="0"/>
    <n v="-36949.99"/>
    <n v="0"/>
    <n v="0"/>
    <n v="0"/>
    <n v="0"/>
    <n v="-36949.99"/>
    <n v="0"/>
    <n v="-36949.99"/>
    <n v="-36949.99"/>
    <n v="0"/>
    <n v="0"/>
    <n v="0"/>
    <n v="0"/>
    <n v="0"/>
  </r>
  <r>
    <m/>
    <s v="069"/>
    <n v="2014"/>
    <n v="2014"/>
    <m/>
    <n v="1301"/>
    <n v="0"/>
    <s v="Air Traffic Organization (ATO)"/>
    <n v="1"/>
    <n v="121"/>
    <s v="D"/>
    <n v="-25298.639999999999"/>
    <n v="-23703.200000000001"/>
    <n v="0"/>
    <n v="0"/>
    <n v="-25298.639999999999"/>
    <n v="-23703.200000000001"/>
    <n v="0"/>
    <n v="0"/>
    <n v="0"/>
    <n v="0"/>
    <n v="0"/>
    <n v="0"/>
    <n v="0"/>
    <n v="0"/>
    <n v="0"/>
    <n v="0"/>
    <n v="0"/>
    <n v="0"/>
    <n v="-5339.06"/>
    <n v="0"/>
    <n v="0"/>
    <n v="0"/>
    <n v="0"/>
    <n v="-5339.06"/>
    <n v="0"/>
    <n v="-5339.06"/>
    <n v="-3743.62"/>
    <n v="496.66"/>
    <n v="0"/>
    <n v="0"/>
    <n v="0"/>
    <n v="496.66"/>
  </r>
  <r>
    <m/>
    <s v="069"/>
    <n v="2014"/>
    <n v="2014"/>
    <m/>
    <n v="1301"/>
    <n v="0"/>
    <s v="Air Traffic Organization (ATO)"/>
    <n v="1"/>
    <n v="210"/>
    <s v="D"/>
    <n v="-6832.16"/>
    <n v="-12599.6"/>
    <n v="0"/>
    <n v="-424.31"/>
    <n v="-6832.16"/>
    <n v="-13023.91"/>
    <n v="-1193.82"/>
    <n v="-4604.6499999999996"/>
    <n v="0"/>
    <n v="0"/>
    <n v="-1193.82"/>
    <n v="-4604.6499999999996"/>
    <n v="-1859.76"/>
    <n v="-48.95"/>
    <n v="0"/>
    <n v="0"/>
    <n v="-1859.76"/>
    <n v="-48.95"/>
    <n v="2462.64"/>
    <n v="0"/>
    <n v="0"/>
    <n v="-724.31"/>
    <n v="0"/>
    <n v="1738.33"/>
    <n v="-1859.76"/>
    <n v="3549.14"/>
    <n v="-6053.44"/>
    <n v="5744.94"/>
    <n v="3410.83"/>
    <n v="0"/>
    <n v="5829.13"/>
    <n v="14984.9"/>
  </r>
  <r>
    <m/>
    <s v="069"/>
    <n v="2014"/>
    <n v="2014"/>
    <m/>
    <n v="1301"/>
    <n v="0"/>
    <s v="Air Traffic Organization (ATO)"/>
    <n v="1"/>
    <n v="220"/>
    <s v="D"/>
    <n v="-150.55000000000001"/>
    <n v="-150.53"/>
    <n v="0"/>
    <n v="0"/>
    <n v="-150.55000000000001"/>
    <n v="-150.53"/>
    <n v="5477.69"/>
    <n v="5938.02"/>
    <n v="0"/>
    <n v="-61.12"/>
    <n v="5477.69"/>
    <n v="5876.9"/>
    <n v="0"/>
    <n v="0"/>
    <n v="0"/>
    <n v="0"/>
    <n v="0"/>
    <n v="0"/>
    <n v="-460.33"/>
    <n v="0"/>
    <n v="0"/>
    <n v="0"/>
    <n v="0"/>
    <n v="-460.33"/>
    <n v="0"/>
    <n v="-460.33"/>
    <n v="-61.1"/>
    <n v="0"/>
    <n v="0"/>
    <n v="0"/>
    <n v="0"/>
    <n v="0"/>
  </r>
  <r>
    <m/>
    <s v="069"/>
    <n v="2014"/>
    <n v="2014"/>
    <m/>
    <n v="1301"/>
    <n v="0"/>
    <s v="Air Traffic Organization (ATO)"/>
    <n v="1"/>
    <n v="231"/>
    <s v="D"/>
    <n v="-82850.2"/>
    <n v="-82850.2"/>
    <n v="0"/>
    <n v="0"/>
    <n v="-82850.2"/>
    <n v="-82850.2"/>
    <n v="0"/>
    <n v="0"/>
    <n v="0"/>
    <n v="0"/>
    <n v="0"/>
    <n v="0"/>
    <n v="0"/>
    <n v="0"/>
    <n v="0"/>
    <n v="0"/>
    <n v="0"/>
    <n v="0"/>
    <n v="0"/>
    <n v="0"/>
    <n v="0"/>
    <n v="0"/>
    <n v="0"/>
    <n v="0"/>
    <n v="0"/>
    <n v="0"/>
    <n v="0"/>
    <n v="0"/>
    <n v="0"/>
    <n v="0"/>
    <n v="0"/>
    <n v="0"/>
  </r>
  <r>
    <m/>
    <s v="069"/>
    <n v="2014"/>
    <n v="2014"/>
    <m/>
    <n v="1301"/>
    <n v="0"/>
    <s v="Air Traffic Organization (ATO)"/>
    <n v="1"/>
    <n v="232"/>
    <s v="D"/>
    <n v="-2708.9"/>
    <n v="-4957.71"/>
    <n v="0"/>
    <n v="0"/>
    <n v="-2708.9"/>
    <n v="-4957.71"/>
    <n v="150"/>
    <n v="150"/>
    <n v="0"/>
    <n v="0"/>
    <n v="150"/>
    <n v="150"/>
    <n v="0"/>
    <n v="0"/>
    <n v="0"/>
    <n v="0"/>
    <n v="0"/>
    <n v="0"/>
    <n v="2248.81"/>
    <n v="0"/>
    <n v="0"/>
    <n v="0"/>
    <n v="0"/>
    <n v="2248.81"/>
    <n v="0"/>
    <n v="2248.81"/>
    <n v="0"/>
    <n v="0"/>
    <n v="0"/>
    <n v="0"/>
    <n v="0"/>
    <n v="0"/>
  </r>
  <r>
    <m/>
    <s v="069"/>
    <n v="2014"/>
    <n v="2014"/>
    <m/>
    <n v="1301"/>
    <n v="0"/>
    <s v="Air Traffic Organization (ATO)"/>
    <n v="1"/>
    <n v="233"/>
    <s v="D"/>
    <n v="-339588.02"/>
    <n v="-266499.77"/>
    <n v="0"/>
    <n v="0"/>
    <n v="-339588.02"/>
    <n v="-266499.77"/>
    <n v="-2236.7399999999998"/>
    <n v="5193.07"/>
    <n v="0"/>
    <n v="-16335.09"/>
    <n v="-2236.7399999999998"/>
    <n v="-11142.02"/>
    <n v="-20869.11"/>
    <n v="-20869.11"/>
    <n v="0"/>
    <n v="0"/>
    <n v="-20869.11"/>
    <n v="-20869.11"/>
    <n v="-80518.06"/>
    <n v="0"/>
    <n v="0"/>
    <n v="0"/>
    <n v="0"/>
    <n v="-80518.06"/>
    <n v="-20869.11"/>
    <n v="-80518.06"/>
    <n v="-16335.09"/>
    <n v="1371.09"/>
    <n v="9265.09"/>
    <n v="0"/>
    <n v="45819.75"/>
    <n v="56455.93"/>
  </r>
  <r>
    <m/>
    <s v="069"/>
    <n v="2014"/>
    <n v="2014"/>
    <m/>
    <n v="1301"/>
    <n v="0"/>
    <s v="Air Traffic Organization (ATO)"/>
    <n v="1"/>
    <n v="240"/>
    <s v="D"/>
    <n v="-61345.37"/>
    <n v="-61345.37"/>
    <n v="0"/>
    <n v="0"/>
    <n v="-61345.37"/>
    <n v="-61345.37"/>
    <n v="0"/>
    <n v="0"/>
    <n v="0"/>
    <n v="0"/>
    <n v="0"/>
    <n v="0"/>
    <n v="-73896.990000000005"/>
    <n v="-71439.92"/>
    <n v="0"/>
    <n v="0"/>
    <n v="-73896.990000000005"/>
    <n v="-71439.92"/>
    <n v="-2457.0700000000002"/>
    <n v="0"/>
    <n v="0"/>
    <n v="0"/>
    <n v="0"/>
    <n v="-2457.0700000000002"/>
    <n v="-73896.990000000005"/>
    <n v="0"/>
    <n v="0"/>
    <n v="0"/>
    <n v="0"/>
    <n v="0"/>
    <n v="0"/>
    <n v="0"/>
  </r>
  <r>
    <m/>
    <s v="069"/>
    <n v="2014"/>
    <n v="2014"/>
    <m/>
    <n v="1301"/>
    <n v="0"/>
    <s v="Air Traffic Organization (ATO)"/>
    <n v="1"/>
    <n v="251"/>
    <s v="D"/>
    <n v="-4635162.8499999996"/>
    <n v="-4390034.92"/>
    <n v="0"/>
    <n v="0"/>
    <n v="-4635162.8499999996"/>
    <n v="-4390034.92"/>
    <n v="-183071.32"/>
    <n v="-126223.56"/>
    <n v="0"/>
    <n v="-17.8"/>
    <n v="-183071.32"/>
    <n v="-126241.36"/>
    <n v="-514484.13"/>
    <n v="-520307.41"/>
    <n v="0"/>
    <n v="0"/>
    <n v="-514484.13"/>
    <n v="-520307.41"/>
    <n v="-296152.40999999997"/>
    <n v="0"/>
    <n v="0"/>
    <n v="0"/>
    <n v="0"/>
    <n v="-296152.40999999997"/>
    <n v="-514484.13"/>
    <n v="-301975.69"/>
    <n v="-17.8"/>
    <n v="83908.66"/>
    <n v="1.46"/>
    <n v="0"/>
    <n v="0"/>
    <n v="83910.12"/>
  </r>
  <r>
    <m/>
    <s v="069"/>
    <n v="2014"/>
    <n v="2014"/>
    <m/>
    <n v="1301"/>
    <n v="0"/>
    <s v="Air Traffic Organization (ATO)"/>
    <n v="1"/>
    <n v="252"/>
    <s v="D"/>
    <n v="-2754004.85"/>
    <n v="-2133603.33"/>
    <n v="0"/>
    <n v="-327660"/>
    <n v="-2754004.85"/>
    <n v="-2461263.33"/>
    <n v="-326629.25"/>
    <n v="-196972.96"/>
    <n v="0"/>
    <n v="-687.76"/>
    <n v="-326629.25"/>
    <n v="-197660.72"/>
    <n v="-279903.35999999999"/>
    <n v="-231441.03"/>
    <n v="0"/>
    <n v="0"/>
    <n v="-279903.35999999999"/>
    <n v="-231441.03"/>
    <n v="-797073.77"/>
    <n v="0"/>
    <n v="0"/>
    <n v="0"/>
    <n v="0"/>
    <n v="-797073.77"/>
    <n v="-279903.35999999999"/>
    <n v="-748611.44"/>
    <n v="-326901.39"/>
    <n v="32130.05"/>
    <n v="615"/>
    <n v="0"/>
    <n v="0"/>
    <n v="32745.05"/>
  </r>
  <r>
    <m/>
    <s v="069"/>
    <n v="2014"/>
    <n v="2014"/>
    <m/>
    <n v="1301"/>
    <n v="0"/>
    <s v="Air Traffic Organization (ATO)"/>
    <n v="1"/>
    <n v="253"/>
    <s v="D"/>
    <n v="60867.839999999997"/>
    <n v="75274.679999999993"/>
    <n v="0"/>
    <n v="0"/>
    <n v="60867.839999999997"/>
    <n v="75274.679999999993"/>
    <n v="-238869.81"/>
    <n v="-250776.65"/>
    <n v="0"/>
    <n v="-2500"/>
    <n v="-238869.81"/>
    <n v="-253276.65"/>
    <n v="-54042.21"/>
    <n v="-252310.62"/>
    <n v="0"/>
    <n v="0"/>
    <n v="-54042.21"/>
    <n v="-252310.62"/>
    <n v="195768.41"/>
    <n v="0"/>
    <n v="0"/>
    <n v="0"/>
    <n v="0"/>
    <n v="195768.41"/>
    <n v="-54042.21"/>
    <n v="-2500"/>
    <n v="-2500"/>
    <n v="4932.25"/>
    <n v="0"/>
    <n v="0"/>
    <n v="0"/>
    <n v="4932.25"/>
  </r>
  <r>
    <m/>
    <s v="069"/>
    <n v="2014"/>
    <n v="2014"/>
    <m/>
    <n v="1301"/>
    <n v="0"/>
    <s v="Air Traffic Organization (ATO)"/>
    <n v="1"/>
    <n v="254"/>
    <s v="D"/>
    <n v="-307723.03999999998"/>
    <n v="-269481.51"/>
    <n v="0"/>
    <n v="-1914"/>
    <n v="-307723.03999999998"/>
    <n v="-271395.51"/>
    <n v="13954.24"/>
    <n v="36809.85"/>
    <n v="0"/>
    <n v="-4605.6099999999997"/>
    <n v="13954.24"/>
    <n v="32204.240000000002"/>
    <n v="-3043.81"/>
    <n v="-3043.81"/>
    <n v="0"/>
    <n v="0"/>
    <n v="-3043.81"/>
    <n v="-3043.81"/>
    <n v="-61033.95"/>
    <n v="0"/>
    <n v="0"/>
    <n v="0"/>
    <n v="0"/>
    <n v="-61033.95"/>
    <n v="-3043.81"/>
    <n v="-61033.95"/>
    <n v="-6456.42"/>
    <n v="38332.879999999997"/>
    <n v="0"/>
    <n v="0"/>
    <n v="0"/>
    <n v="38332.879999999997"/>
  </r>
  <r>
    <m/>
    <s v="069"/>
    <n v="2014"/>
    <n v="2014"/>
    <m/>
    <n v="1301"/>
    <n v="0"/>
    <s v="Air Traffic Organization (ATO)"/>
    <n v="1"/>
    <n v="257"/>
    <s v="D"/>
    <n v="-3695592.36"/>
    <n v="-3104878.47"/>
    <n v="0"/>
    <n v="-2483.61"/>
    <n v="-3695592.36"/>
    <n v="-3107362.08"/>
    <n v="-235940.52"/>
    <n v="-692399.71"/>
    <n v="0"/>
    <n v="-1427.38"/>
    <n v="-235940.52"/>
    <n v="-693827.09"/>
    <n v="-5144057.3499999996"/>
    <n v="-3644002.06"/>
    <n v="0"/>
    <n v="0"/>
    <n v="-5144057.3499999996"/>
    <n v="-3644002.06"/>
    <n v="-1610415.49"/>
    <n v="0"/>
    <n v="0"/>
    <n v="0"/>
    <n v="0"/>
    <n v="-1610415.49"/>
    <n v="-5144057.3499999996"/>
    <n v="-110360.2"/>
    <n v="19983.509999999998"/>
    <n v="295664.09999999998"/>
    <n v="1322.45"/>
    <n v="0"/>
    <n v="0"/>
    <n v="296986.55"/>
  </r>
  <r>
    <m/>
    <s v="069"/>
    <n v="2014"/>
    <n v="2014"/>
    <m/>
    <n v="1301"/>
    <n v="0"/>
    <s v="Air Traffic Organization (ATO)"/>
    <n v="1"/>
    <n v="260"/>
    <s v="D"/>
    <n v="-128914.69"/>
    <n v="-150008.94"/>
    <n v="0"/>
    <n v="0"/>
    <n v="-128914.69"/>
    <n v="-150008.94"/>
    <n v="-152730.89000000001"/>
    <n v="-169390.93"/>
    <n v="0"/>
    <n v="-65312.06"/>
    <n v="-152730.89000000001"/>
    <n v="-234702.99"/>
    <n v="-425419.54"/>
    <n v="-359793.83"/>
    <n v="0"/>
    <n v="0"/>
    <n v="-425419.54"/>
    <n v="-359793.83"/>
    <n v="-27871.42"/>
    <n v="0"/>
    <n v="0"/>
    <n v="0"/>
    <n v="0"/>
    <n v="-27871.42"/>
    <n v="-425419.54"/>
    <n v="37754.29"/>
    <n v="-65312.06"/>
    <n v="34287.53"/>
    <n v="63679.33"/>
    <n v="0"/>
    <n v="348.89"/>
    <n v="98315.75"/>
  </r>
  <r>
    <m/>
    <s v="069"/>
    <n v="2014"/>
    <n v="2014"/>
    <m/>
    <n v="1301"/>
    <n v="0"/>
    <s v="Air Traffic Organization (ATO)"/>
    <n v="1"/>
    <n v="310"/>
    <s v="D"/>
    <n v="-309381.49"/>
    <n v="-217783.66"/>
    <n v="0"/>
    <n v="0"/>
    <n v="-309381.49"/>
    <n v="-217783.66"/>
    <n v="133109.56"/>
    <n v="162811.47"/>
    <n v="0"/>
    <n v="-8843.5499999999993"/>
    <n v="133109.56"/>
    <n v="153967.92000000001"/>
    <n v="-3399"/>
    <n v="-1919"/>
    <n v="0"/>
    <n v="0"/>
    <n v="-3399"/>
    <n v="-1919"/>
    <n v="-122779.74"/>
    <n v="0"/>
    <n v="0"/>
    <n v="0"/>
    <n v="0"/>
    <n v="-122779.74"/>
    <n v="-3399"/>
    <n v="-121299.74"/>
    <n v="-8843.5499999999993"/>
    <n v="4194.68"/>
    <n v="76.489999999999995"/>
    <n v="0"/>
    <n v="0"/>
    <n v="4271.17"/>
  </r>
  <r>
    <m/>
    <s v="069"/>
    <n v="2014"/>
    <n v="2014"/>
    <m/>
    <n v="1301"/>
    <n v="0"/>
    <s v="Air Traffic Organization (ATO)"/>
    <n v="1"/>
    <n v="320"/>
    <s v="D"/>
    <n v="0"/>
    <n v="-670.07"/>
    <n v="0"/>
    <n v="0"/>
    <n v="0"/>
    <n v="-670.07"/>
    <n v="0"/>
    <n v="0"/>
    <n v="0"/>
    <n v="0"/>
    <n v="0"/>
    <n v="0"/>
    <n v="-2606.1999999999998"/>
    <n v="-50.1"/>
    <n v="0"/>
    <n v="0"/>
    <n v="-2606.1999999999998"/>
    <n v="-50.1"/>
    <n v="-1886.03"/>
    <n v="0"/>
    <n v="0"/>
    <n v="0"/>
    <n v="0"/>
    <n v="-1886.03"/>
    <n v="-2606.1999999999998"/>
    <n v="670.07"/>
    <n v="0"/>
    <n v="670.07"/>
    <n v="0"/>
    <n v="0"/>
    <n v="0"/>
    <n v="670.07"/>
  </r>
  <r>
    <m/>
    <s v="069"/>
    <n v="2014"/>
    <n v="2014"/>
    <m/>
    <n v="1301"/>
    <n v="0"/>
    <s v="NextGen"/>
    <n v="2"/>
    <n v="121"/>
    <s v="D"/>
    <n v="0"/>
    <n v="0"/>
    <n v="0"/>
    <n v="0"/>
    <n v="0"/>
    <n v="0"/>
    <n v="0"/>
    <n v="0"/>
    <n v="0"/>
    <n v="0"/>
    <n v="0"/>
    <n v="0"/>
    <n v="0"/>
    <n v="0"/>
    <n v="0"/>
    <n v="0"/>
    <n v="0"/>
    <n v="0"/>
    <n v="-7049.4"/>
    <n v="0"/>
    <n v="0"/>
    <n v="0"/>
    <n v="0"/>
    <n v="-7049.4"/>
    <n v="0"/>
    <n v="-7049.4"/>
    <n v="-7049.4"/>
    <n v="0"/>
    <n v="0"/>
    <n v="0"/>
    <n v="0"/>
    <n v="0"/>
  </r>
  <r>
    <m/>
    <s v="069"/>
    <n v="2014"/>
    <n v="2014"/>
    <m/>
    <n v="1301"/>
    <n v="0"/>
    <s v="NextGen"/>
    <n v="2"/>
    <n v="251"/>
    <s v="D"/>
    <n v="-4312"/>
    <n v="0"/>
    <n v="0"/>
    <n v="0"/>
    <n v="-4312"/>
    <n v="0"/>
    <n v="0"/>
    <n v="0"/>
    <n v="0"/>
    <n v="0"/>
    <n v="0"/>
    <n v="0"/>
    <n v="0"/>
    <n v="0"/>
    <n v="0"/>
    <n v="0"/>
    <n v="0"/>
    <n v="0"/>
    <n v="-4312"/>
    <n v="0"/>
    <n v="0"/>
    <n v="0"/>
    <n v="0"/>
    <n v="-4312"/>
    <n v="0"/>
    <n v="-4312"/>
    <n v="0"/>
    <n v="0"/>
    <n v="0"/>
    <n v="0"/>
    <n v="0"/>
    <n v="0"/>
  </r>
  <r>
    <m/>
    <s v="069"/>
    <n v="2014"/>
    <n v="2014"/>
    <m/>
    <n v="1301"/>
    <n v="0"/>
    <s v="NextGen"/>
    <n v="2"/>
    <n v="252"/>
    <s v="D"/>
    <n v="-7177.07"/>
    <n v="-7177.07"/>
    <n v="0"/>
    <n v="0"/>
    <n v="-7177.07"/>
    <n v="-7177.07"/>
    <n v="0"/>
    <n v="0"/>
    <n v="0"/>
    <n v="0"/>
    <n v="0"/>
    <n v="0"/>
    <n v="-630.37"/>
    <n v="-630.37"/>
    <n v="0"/>
    <n v="0"/>
    <n v="-630.37"/>
    <n v="-630.37"/>
    <n v="0"/>
    <n v="0"/>
    <n v="0"/>
    <n v="0"/>
    <n v="0"/>
    <n v="0"/>
    <n v="-630.37"/>
    <n v="0"/>
    <n v="0"/>
    <n v="5503.57"/>
    <n v="0"/>
    <n v="0"/>
    <n v="0"/>
    <n v="5503.57"/>
  </r>
  <r>
    <m/>
    <s v="069"/>
    <n v="2014"/>
    <n v="2014"/>
    <m/>
    <n v="1301"/>
    <n v="0"/>
    <s v="NextGen"/>
    <n v="2"/>
    <n v="253"/>
    <s v="D"/>
    <n v="-16053.8"/>
    <n v="-16053.8"/>
    <n v="0"/>
    <n v="0"/>
    <n v="-16053.8"/>
    <n v="-16053.8"/>
    <n v="0"/>
    <n v="0"/>
    <n v="0"/>
    <n v="0"/>
    <n v="0"/>
    <n v="0"/>
    <n v="0"/>
    <n v="0"/>
    <n v="0"/>
    <n v="0"/>
    <n v="0"/>
    <n v="0"/>
    <n v="0"/>
    <n v="0"/>
    <n v="0"/>
    <n v="0"/>
    <n v="0"/>
    <n v="0"/>
    <n v="0"/>
    <n v="0"/>
    <n v="0"/>
    <n v="21.07"/>
    <n v="0"/>
    <n v="0"/>
    <n v="0"/>
    <n v="21.07"/>
  </r>
  <r>
    <m/>
    <s v="069"/>
    <n v="2014"/>
    <n v="2014"/>
    <m/>
    <n v="1301"/>
    <n v="0"/>
    <s v="NextGen"/>
    <n v="2"/>
    <n v="254"/>
    <s v="D"/>
    <n v="-363058.69"/>
    <n v="-183438.11"/>
    <n v="0"/>
    <n v="0"/>
    <n v="-363058.69"/>
    <n v="-183438.11"/>
    <n v="0"/>
    <n v="0"/>
    <n v="0"/>
    <n v="0"/>
    <n v="0"/>
    <n v="0"/>
    <n v="0"/>
    <n v="0"/>
    <n v="0"/>
    <n v="0"/>
    <n v="0"/>
    <n v="0"/>
    <n v="-179620.58"/>
    <n v="0"/>
    <n v="0"/>
    <n v="0"/>
    <n v="0"/>
    <n v="-179620.58"/>
    <n v="0"/>
    <n v="-179620.58"/>
    <n v="0"/>
    <n v="53895.93"/>
    <n v="0"/>
    <n v="0"/>
    <n v="0"/>
    <n v="53895.93"/>
  </r>
  <r>
    <m/>
    <s v="069"/>
    <n v="2014"/>
    <n v="2014"/>
    <m/>
    <n v="1301"/>
    <n v="0"/>
    <s v="NextGen"/>
    <n v="2"/>
    <n v="257"/>
    <s v="D"/>
    <n v="-4206.5"/>
    <n v="-3811.2"/>
    <n v="0"/>
    <n v="0"/>
    <n v="-4206.5"/>
    <n v="-3811.2"/>
    <n v="0"/>
    <n v="0"/>
    <n v="0"/>
    <n v="0"/>
    <n v="0"/>
    <n v="0"/>
    <n v="0"/>
    <n v="0"/>
    <n v="0"/>
    <n v="0"/>
    <n v="0"/>
    <n v="0"/>
    <n v="-395.3"/>
    <n v="0"/>
    <n v="0"/>
    <n v="0"/>
    <n v="0"/>
    <n v="-395.3"/>
    <n v="0"/>
    <n v="-395.3"/>
    <n v="0"/>
    <n v="69.95"/>
    <n v="0"/>
    <n v="0"/>
    <n v="0"/>
    <n v="69.95"/>
  </r>
  <r>
    <m/>
    <s v="069"/>
    <n v="2014"/>
    <n v="2014"/>
    <m/>
    <n v="1301"/>
    <n v="0"/>
    <s v="NextGen"/>
    <n v="2"/>
    <n v="260"/>
    <s v="D"/>
    <n v="0"/>
    <n v="-29473.78"/>
    <n v="0"/>
    <n v="0"/>
    <n v="0"/>
    <n v="-29473.78"/>
    <n v="-8844.2999999999993"/>
    <n v="-8844.2999999999993"/>
    <n v="0"/>
    <n v="0"/>
    <n v="-8844.2999999999993"/>
    <n v="-8844.2999999999993"/>
    <n v="-29473.78"/>
    <n v="0"/>
    <n v="0"/>
    <n v="0"/>
    <n v="-29473.78"/>
    <n v="0"/>
    <n v="0"/>
    <n v="0"/>
    <n v="0"/>
    <n v="0"/>
    <n v="0"/>
    <n v="0"/>
    <n v="-29473.78"/>
    <n v="29473.78"/>
    <n v="0"/>
    <n v="29473.78"/>
    <n v="0"/>
    <n v="0"/>
    <n v="0"/>
    <n v="29473.78"/>
  </r>
  <r>
    <m/>
    <s v="069"/>
    <n v="2014"/>
    <n v="2014"/>
    <m/>
    <n v="1301"/>
    <n v="0"/>
    <s v="NextGen"/>
    <n v="2"/>
    <n v="310"/>
    <s v="D"/>
    <n v="0"/>
    <n v="0"/>
    <n v="0"/>
    <n v="0"/>
    <n v="0"/>
    <n v="0"/>
    <n v="8844.2999999999993"/>
    <n v="8844.2999999999993"/>
    <n v="0"/>
    <n v="0"/>
    <n v="8844.2999999999993"/>
    <n v="8844.2999999999993"/>
    <n v="0"/>
    <n v="0"/>
    <n v="0"/>
    <n v="0"/>
    <n v="0"/>
    <n v="0"/>
    <n v="0"/>
    <n v="0"/>
    <n v="0"/>
    <n v="0"/>
    <n v="0"/>
    <n v="0"/>
    <n v="0"/>
    <n v="0"/>
    <n v="0"/>
    <n v="0"/>
    <n v="0"/>
    <n v="0"/>
    <n v="0"/>
    <n v="0"/>
  </r>
  <r>
    <m/>
    <s v="069"/>
    <n v="2014"/>
    <n v="2014"/>
    <m/>
    <n v="1301"/>
    <n v="0"/>
    <s v="Finance &amp; Management"/>
    <n v="3"/>
    <n v="111"/>
    <s v="D"/>
    <n v="0"/>
    <n v="0"/>
    <n v="0"/>
    <n v="0"/>
    <n v="0"/>
    <n v="0"/>
    <n v="0"/>
    <n v="-204.44"/>
    <n v="0"/>
    <n v="-43.05"/>
    <n v="0"/>
    <n v="-247.49"/>
    <n v="0"/>
    <n v="0"/>
    <n v="0"/>
    <n v="0"/>
    <n v="0"/>
    <n v="0"/>
    <n v="204.44"/>
    <n v="0"/>
    <n v="0"/>
    <n v="0"/>
    <n v="0"/>
    <n v="204.44"/>
    <n v="0"/>
    <n v="204.44"/>
    <n v="-43.05"/>
    <n v="0"/>
    <n v="247.49"/>
    <n v="0"/>
    <n v="0"/>
    <n v="247.49"/>
  </r>
  <r>
    <m/>
    <s v="069"/>
    <n v="2014"/>
    <n v="2014"/>
    <m/>
    <n v="1301"/>
    <n v="0"/>
    <s v="Finance &amp; Management"/>
    <n v="3"/>
    <n v="121"/>
    <s v="D"/>
    <n v="-3126.86"/>
    <n v="-1980.31"/>
    <n v="0"/>
    <n v="0"/>
    <n v="-3126.86"/>
    <n v="-1980.31"/>
    <n v="0"/>
    <n v="0"/>
    <n v="0"/>
    <n v="0"/>
    <n v="0"/>
    <n v="0"/>
    <n v="0"/>
    <n v="0"/>
    <n v="0"/>
    <n v="0"/>
    <n v="0"/>
    <n v="0"/>
    <n v="2386.41"/>
    <n v="0"/>
    <n v="0"/>
    <n v="0"/>
    <n v="0"/>
    <n v="2386.41"/>
    <n v="0"/>
    <n v="2386.41"/>
    <n v="3532.96"/>
    <n v="1980.31"/>
    <n v="0"/>
    <n v="0"/>
    <n v="0"/>
    <n v="1980.31"/>
  </r>
  <r>
    <m/>
    <s v="069"/>
    <n v="2014"/>
    <n v="2014"/>
    <m/>
    <n v="1301"/>
    <n v="0"/>
    <s v="Finance &amp; Management"/>
    <n v="3"/>
    <n v="210"/>
    <s v="D"/>
    <n v="0"/>
    <n v="0"/>
    <n v="0"/>
    <n v="0"/>
    <n v="0"/>
    <n v="0"/>
    <n v="1351"/>
    <n v="1351"/>
    <n v="0"/>
    <n v="0"/>
    <n v="1351"/>
    <n v="1351"/>
    <n v="0"/>
    <n v="0"/>
    <n v="0"/>
    <n v="0"/>
    <n v="0"/>
    <n v="0"/>
    <n v="0"/>
    <n v="0"/>
    <n v="0"/>
    <n v="0"/>
    <n v="0"/>
    <n v="0"/>
    <n v="0"/>
    <n v="0"/>
    <n v="0"/>
    <n v="0"/>
    <n v="0"/>
    <n v="0"/>
    <n v="0"/>
    <n v="0"/>
  </r>
  <r>
    <m/>
    <s v="069"/>
    <n v="2014"/>
    <n v="2014"/>
    <m/>
    <n v="1301"/>
    <n v="0"/>
    <s v="Finance &amp; Management"/>
    <n v="3"/>
    <n v="220"/>
    <s v="D"/>
    <n v="-317.27999999999997"/>
    <n v="-317.27999999999997"/>
    <n v="0"/>
    <n v="0"/>
    <n v="-317.27999999999997"/>
    <n v="-317.27999999999997"/>
    <n v="1042.6600000000001"/>
    <n v="1042.6600000000001"/>
    <n v="0"/>
    <n v="0"/>
    <n v="1042.6600000000001"/>
    <n v="1042.6600000000001"/>
    <n v="-6257.87"/>
    <n v="-6278.1"/>
    <n v="0"/>
    <n v="0"/>
    <n v="-6257.87"/>
    <n v="-6278.1"/>
    <n v="20.23"/>
    <n v="0"/>
    <n v="0"/>
    <n v="0"/>
    <n v="0"/>
    <n v="20.23"/>
    <n v="-6257.87"/>
    <n v="0"/>
    <n v="0"/>
    <n v="50.32"/>
    <n v="0"/>
    <n v="0"/>
    <n v="0"/>
    <n v="50.32"/>
  </r>
  <r>
    <m/>
    <s v="069"/>
    <n v="2014"/>
    <n v="2014"/>
    <m/>
    <n v="1301"/>
    <n v="0"/>
    <s v="Finance &amp; Management"/>
    <n v="3"/>
    <n v="232"/>
    <s v="D"/>
    <n v="-15558.6"/>
    <n v="-43758.89"/>
    <n v="0"/>
    <n v="0"/>
    <n v="-15558.6"/>
    <n v="-43758.89"/>
    <n v="0"/>
    <n v="2438.2800000000002"/>
    <n v="0"/>
    <n v="-2438.2800000000002"/>
    <n v="0"/>
    <n v="0"/>
    <n v="0"/>
    <n v="0"/>
    <n v="0"/>
    <n v="0"/>
    <n v="0"/>
    <n v="0"/>
    <n v="25762.01"/>
    <n v="0"/>
    <n v="0"/>
    <n v="0"/>
    <n v="0"/>
    <n v="25762.01"/>
    <n v="0"/>
    <n v="25762.01"/>
    <n v="-2438.2800000000002"/>
    <n v="15558.6"/>
    <n v="0"/>
    <n v="0"/>
    <n v="0"/>
    <n v="15558.6"/>
  </r>
  <r>
    <m/>
    <s v="069"/>
    <n v="2014"/>
    <n v="2014"/>
    <m/>
    <n v="1301"/>
    <n v="0"/>
    <s v="Finance &amp; Management"/>
    <n v="3"/>
    <n v="233"/>
    <s v="D"/>
    <n v="-10706.79"/>
    <n v="-10706.79"/>
    <n v="0"/>
    <n v="0"/>
    <n v="-10706.79"/>
    <n v="-10706.79"/>
    <n v="0"/>
    <n v="3510.17"/>
    <n v="0"/>
    <n v="-3510.17"/>
    <n v="0"/>
    <n v="0"/>
    <n v="-103403.28"/>
    <n v="-103403.28"/>
    <n v="0"/>
    <n v="0"/>
    <n v="-103403.28"/>
    <n v="-103403.28"/>
    <n v="-3510.17"/>
    <n v="0"/>
    <n v="0"/>
    <n v="0"/>
    <n v="0"/>
    <n v="-3510.17"/>
    <n v="-103403.28"/>
    <n v="-3510.17"/>
    <n v="-3510.17"/>
    <n v="7791.17"/>
    <n v="0"/>
    <n v="0"/>
    <n v="0"/>
    <n v="7791.17"/>
  </r>
  <r>
    <m/>
    <s v="069"/>
    <n v="2014"/>
    <n v="2014"/>
    <m/>
    <n v="1301"/>
    <n v="0"/>
    <s v="Finance &amp; Management"/>
    <n v="3"/>
    <n v="240"/>
    <s v="D"/>
    <n v="0"/>
    <n v="0"/>
    <n v="0"/>
    <n v="0"/>
    <n v="0"/>
    <n v="0"/>
    <n v="4450"/>
    <n v="4450"/>
    <n v="0"/>
    <n v="0"/>
    <n v="4450"/>
    <n v="4450"/>
    <n v="-1601.25"/>
    <n v="-1601.25"/>
    <n v="0"/>
    <n v="0"/>
    <n v="-1601.25"/>
    <n v="-1601.25"/>
    <n v="0"/>
    <n v="0"/>
    <n v="0"/>
    <n v="0"/>
    <n v="0"/>
    <n v="0"/>
    <n v="-1601.25"/>
    <n v="0"/>
    <n v="0"/>
    <n v="0"/>
    <n v="0"/>
    <n v="0"/>
    <n v="0"/>
    <n v="0"/>
  </r>
  <r>
    <m/>
    <s v="069"/>
    <n v="2014"/>
    <n v="2014"/>
    <m/>
    <n v="1301"/>
    <n v="0"/>
    <s v="Finance &amp; Management"/>
    <n v="3"/>
    <n v="251"/>
    <s v="D"/>
    <n v="-1644617.37"/>
    <n v="-1550954.87"/>
    <n v="0"/>
    <n v="0"/>
    <n v="-1644617.37"/>
    <n v="-1550954.87"/>
    <n v="-15592.21"/>
    <n v="148"/>
    <n v="0"/>
    <n v="-108.64"/>
    <n v="-15592.21"/>
    <n v="39.36"/>
    <n v="-10425.36"/>
    <n v="-10767.45"/>
    <n v="0"/>
    <n v="0"/>
    <n v="-10425.36"/>
    <n v="-10767.45"/>
    <n v="-109060.62"/>
    <n v="0"/>
    <n v="0"/>
    <n v="0"/>
    <n v="0"/>
    <n v="-109060.62"/>
    <n v="-10425.36"/>
    <n v="-109402.71"/>
    <n v="-108.64"/>
    <n v="269273.09999999998"/>
    <n v="0"/>
    <n v="0"/>
    <n v="0"/>
    <n v="269273.09999999998"/>
  </r>
  <r>
    <m/>
    <s v="069"/>
    <n v="2014"/>
    <n v="2014"/>
    <m/>
    <n v="1301"/>
    <n v="0"/>
    <s v="Finance &amp; Management"/>
    <n v="3"/>
    <n v="252"/>
    <s v="D"/>
    <n v="-484176.68"/>
    <n v="-302313.76"/>
    <n v="0"/>
    <n v="0"/>
    <n v="-484176.68"/>
    <n v="-302313.76"/>
    <n v="-24431.98"/>
    <n v="-137151.93"/>
    <n v="0"/>
    <n v="-1.71"/>
    <n v="-24431.98"/>
    <n v="-137153.64000000001"/>
    <n v="-501555.59"/>
    <n v="-286728.48"/>
    <n v="0"/>
    <n v="0"/>
    <n v="-501555.59"/>
    <n v="-286728.48"/>
    <n v="-283970.08"/>
    <n v="0"/>
    <n v="0"/>
    <n v="0"/>
    <n v="0"/>
    <n v="-283970.08"/>
    <n v="-501555.59"/>
    <n v="-69142.97"/>
    <n v="-1.71"/>
    <n v="57329.06"/>
    <n v="0"/>
    <n v="0"/>
    <n v="0"/>
    <n v="57329.06"/>
  </r>
  <r>
    <m/>
    <s v="069"/>
    <n v="2014"/>
    <n v="2014"/>
    <m/>
    <n v="1301"/>
    <n v="0"/>
    <s v="Finance &amp; Management"/>
    <n v="3"/>
    <n v="253"/>
    <s v="D"/>
    <n v="-1413340.05"/>
    <n v="-1027818.42"/>
    <n v="0"/>
    <n v="0"/>
    <n v="-1413340.05"/>
    <n v="-1027818.42"/>
    <n v="-34446.68"/>
    <n v="-159485.89000000001"/>
    <n v="0"/>
    <n v="-309.31"/>
    <n v="-34446.68"/>
    <n v="-159795.20000000001"/>
    <n v="-778847.5"/>
    <n v="-59143.32"/>
    <n v="0"/>
    <n v="0"/>
    <n v="-778847.5"/>
    <n v="-59143.32"/>
    <n v="-980186.6"/>
    <n v="0"/>
    <n v="0"/>
    <n v="0"/>
    <n v="0"/>
    <n v="-980186.6"/>
    <n v="-778847.5"/>
    <n v="-260482.42"/>
    <n v="-309.31"/>
    <n v="56742.32"/>
    <n v="0"/>
    <n v="0"/>
    <n v="0"/>
    <n v="56742.32"/>
  </r>
  <r>
    <m/>
    <s v="069"/>
    <n v="2014"/>
    <n v="2014"/>
    <m/>
    <n v="1301"/>
    <n v="0"/>
    <s v="Finance &amp; Management"/>
    <n v="3"/>
    <n v="254"/>
    <s v="D"/>
    <n v="-84071.4"/>
    <n v="-241487.66"/>
    <n v="0"/>
    <n v="0"/>
    <n v="-84071.4"/>
    <n v="-241487.66"/>
    <n v="13259.07"/>
    <n v="142213.23000000001"/>
    <n v="0"/>
    <n v="0"/>
    <n v="13259.07"/>
    <n v="142213.23000000001"/>
    <n v="-1006988.66"/>
    <n v="-398981.44"/>
    <n v="0"/>
    <n v="0"/>
    <n v="-1006988.66"/>
    <n v="-398981.44"/>
    <n v="-579545.12"/>
    <n v="0"/>
    <n v="0"/>
    <n v="0"/>
    <n v="0"/>
    <n v="-579545.12"/>
    <n v="-1006988.66"/>
    <n v="28462.1"/>
    <n v="0"/>
    <n v="97799.06"/>
    <n v="0"/>
    <n v="0"/>
    <n v="0"/>
    <n v="97799.06"/>
  </r>
  <r>
    <m/>
    <s v="069"/>
    <n v="2014"/>
    <n v="2014"/>
    <m/>
    <n v="1301"/>
    <n v="0"/>
    <s v="Finance &amp; Management"/>
    <n v="3"/>
    <n v="257"/>
    <s v="D"/>
    <n v="-196879.4"/>
    <n v="-105120.98"/>
    <n v="0"/>
    <n v="0"/>
    <n v="-196879.4"/>
    <n v="-105120.98"/>
    <n v="24531.79"/>
    <n v="32081.09"/>
    <n v="0"/>
    <n v="-5421.04"/>
    <n v="24531.79"/>
    <n v="26660.05"/>
    <n v="0"/>
    <n v="0"/>
    <n v="0"/>
    <n v="0"/>
    <n v="0"/>
    <n v="0"/>
    <n v="-99307.72"/>
    <n v="0"/>
    <n v="0"/>
    <n v="0"/>
    <n v="0"/>
    <n v="-99307.72"/>
    <n v="0"/>
    <n v="-99307.72"/>
    <n v="-5421.04"/>
    <n v="19243.86"/>
    <n v="0"/>
    <n v="0"/>
    <n v="0"/>
    <n v="19243.86"/>
  </r>
  <r>
    <m/>
    <s v="069"/>
    <n v="2014"/>
    <n v="2014"/>
    <m/>
    <n v="1301"/>
    <n v="0"/>
    <s v="Finance &amp; Management"/>
    <n v="3"/>
    <n v="260"/>
    <s v="D"/>
    <n v="-81024.3"/>
    <n v="0"/>
    <n v="0"/>
    <n v="0"/>
    <n v="-81024.3"/>
    <n v="0"/>
    <n v="-164726.15"/>
    <n v="-179251.35"/>
    <n v="0"/>
    <n v="-950.61"/>
    <n v="-164726.15"/>
    <n v="-180201.96"/>
    <n v="0"/>
    <n v="0"/>
    <n v="0"/>
    <n v="0"/>
    <n v="0"/>
    <n v="0"/>
    <n v="-66499.100000000006"/>
    <n v="0"/>
    <n v="0"/>
    <n v="0"/>
    <n v="0"/>
    <n v="-66499.100000000006"/>
    <n v="0"/>
    <n v="-66499.100000000006"/>
    <n v="-950.61"/>
    <n v="0"/>
    <n v="15475.81"/>
    <n v="0"/>
    <n v="0"/>
    <n v="15475.81"/>
  </r>
  <r>
    <m/>
    <s v="069"/>
    <n v="2014"/>
    <n v="2014"/>
    <m/>
    <n v="1301"/>
    <n v="0"/>
    <s v="Finance &amp; Management"/>
    <n v="3"/>
    <n v="310"/>
    <s v="D"/>
    <n v="-282342.19"/>
    <n v="-215496.14"/>
    <n v="0"/>
    <n v="0"/>
    <n v="-282342.19"/>
    <n v="-215496.14"/>
    <n v="39719.839999999997"/>
    <n v="44129.64"/>
    <n v="0"/>
    <n v="-4409.8"/>
    <n v="39719.839999999997"/>
    <n v="39719.839999999997"/>
    <n v="0"/>
    <n v="0"/>
    <n v="0"/>
    <n v="0"/>
    <n v="0"/>
    <n v="0"/>
    <n v="-71255.850000000006"/>
    <n v="0"/>
    <n v="0"/>
    <n v="0"/>
    <n v="0"/>
    <n v="-71255.850000000006"/>
    <n v="0"/>
    <n v="-71255.850000000006"/>
    <n v="-4409.8"/>
    <n v="28763.279999999999"/>
    <n v="0"/>
    <n v="0"/>
    <n v="0"/>
    <n v="28763.279999999999"/>
  </r>
  <r>
    <m/>
    <s v="069"/>
    <n v="2014"/>
    <n v="2014"/>
    <m/>
    <n v="1301"/>
    <n v="0"/>
    <s v="Finance &amp; Management"/>
    <n v="3"/>
    <n v="320"/>
    <s v="D"/>
    <n v="-256.04000000000002"/>
    <n v="-256.04000000000002"/>
    <n v="0"/>
    <n v="0"/>
    <n v="-256.04000000000002"/>
    <n v="-256.04000000000002"/>
    <n v="0"/>
    <n v="0"/>
    <n v="0"/>
    <n v="0"/>
    <n v="0"/>
    <n v="0"/>
    <n v="0"/>
    <n v="0"/>
    <n v="0"/>
    <n v="0"/>
    <n v="0"/>
    <n v="0"/>
    <n v="0"/>
    <n v="0"/>
    <n v="0"/>
    <n v="0"/>
    <n v="0"/>
    <n v="0"/>
    <n v="0"/>
    <n v="0"/>
    <n v="0"/>
    <n v="256.04000000000002"/>
    <n v="0"/>
    <n v="0"/>
    <n v="0"/>
    <n v="256.04000000000002"/>
  </r>
  <r>
    <m/>
    <s v="069"/>
    <n v="2014"/>
    <n v="2014"/>
    <m/>
    <n v="1301"/>
    <n v="0"/>
    <s v="Regulation and certification"/>
    <n v="4"/>
    <n v="111"/>
    <s v="D"/>
    <n v="0"/>
    <n v="0"/>
    <n v="0"/>
    <n v="0"/>
    <n v="0"/>
    <n v="0"/>
    <n v="-245391.46"/>
    <n v="-248526.22"/>
    <n v="0"/>
    <n v="0"/>
    <n v="-245391.46"/>
    <n v="-248526.22"/>
    <n v="0"/>
    <n v="0"/>
    <n v="0"/>
    <n v="0"/>
    <n v="0"/>
    <n v="0"/>
    <n v="-11589.9"/>
    <n v="0"/>
    <n v="0"/>
    <n v="0"/>
    <n v="0"/>
    <n v="-11589.9"/>
    <n v="0"/>
    <n v="-11589.9"/>
    <n v="-14724.66"/>
    <n v="0"/>
    <n v="3134.76"/>
    <n v="0"/>
    <n v="410"/>
    <n v="3544.76"/>
  </r>
  <r>
    <m/>
    <s v="069"/>
    <n v="2014"/>
    <n v="2014"/>
    <m/>
    <n v="1301"/>
    <n v="0"/>
    <s v="Regulation and certification"/>
    <n v="4"/>
    <n v="113"/>
    <s v="D"/>
    <n v="-4586"/>
    <n v="-4586"/>
    <n v="0"/>
    <n v="0"/>
    <n v="-4586"/>
    <n v="-4586"/>
    <n v="0"/>
    <n v="0"/>
    <n v="0"/>
    <n v="0"/>
    <n v="0"/>
    <n v="0"/>
    <n v="0"/>
    <n v="0"/>
    <n v="0"/>
    <n v="0"/>
    <n v="0"/>
    <n v="0"/>
    <n v="0"/>
    <n v="0"/>
    <n v="0"/>
    <n v="0"/>
    <n v="0"/>
    <n v="0"/>
    <n v="0"/>
    <n v="0"/>
    <n v="0"/>
    <n v="4586"/>
    <n v="0"/>
    <n v="0"/>
    <n v="0"/>
    <n v="4586"/>
  </r>
  <r>
    <m/>
    <s v="069"/>
    <n v="2014"/>
    <n v="2014"/>
    <m/>
    <n v="1301"/>
    <n v="0"/>
    <s v="Regulation and certification"/>
    <n v="4"/>
    <n v="115"/>
    <s v="D"/>
    <n v="0"/>
    <n v="0"/>
    <n v="0"/>
    <n v="0"/>
    <n v="0"/>
    <n v="0"/>
    <n v="0"/>
    <n v="0"/>
    <n v="0"/>
    <n v="0"/>
    <n v="0"/>
    <n v="0"/>
    <n v="0"/>
    <n v="0"/>
    <n v="0"/>
    <n v="0"/>
    <n v="0"/>
    <n v="0"/>
    <n v="-3995.07"/>
    <n v="0"/>
    <n v="0"/>
    <n v="0"/>
    <n v="0"/>
    <n v="-3995.07"/>
    <n v="0"/>
    <n v="-3995.07"/>
    <n v="-3995.07"/>
    <n v="0"/>
    <n v="0"/>
    <n v="0"/>
    <n v="0"/>
    <n v="0"/>
  </r>
  <r>
    <m/>
    <s v="069"/>
    <n v="2014"/>
    <n v="2014"/>
    <m/>
    <n v="1301"/>
    <n v="0"/>
    <s v="Regulation and certification"/>
    <n v="4"/>
    <n v="121"/>
    <s v="D"/>
    <n v="-117238.05"/>
    <n v="-111716.62"/>
    <n v="0"/>
    <n v="0"/>
    <n v="-117238.05"/>
    <n v="-111716.62"/>
    <n v="0"/>
    <n v="0"/>
    <n v="0"/>
    <n v="0"/>
    <n v="0"/>
    <n v="0"/>
    <n v="0"/>
    <n v="0"/>
    <n v="0"/>
    <n v="0"/>
    <n v="0"/>
    <n v="0"/>
    <n v="-27757.79"/>
    <n v="0"/>
    <n v="0"/>
    <n v="0"/>
    <n v="0"/>
    <n v="-27757.79"/>
    <n v="0"/>
    <n v="-27757.79"/>
    <n v="-22236.36"/>
    <n v="90559.72"/>
    <n v="0"/>
    <n v="0"/>
    <n v="450"/>
    <n v="91009.72"/>
  </r>
  <r>
    <m/>
    <s v="069"/>
    <n v="2014"/>
    <n v="2014"/>
    <m/>
    <n v="1301"/>
    <n v="0"/>
    <s v="Regulation and certification"/>
    <n v="4"/>
    <n v="210"/>
    <s v="D"/>
    <n v="-389.21"/>
    <n v="-1618.2"/>
    <n v="0"/>
    <n v="0"/>
    <n v="-389.21"/>
    <n v="-1618.2"/>
    <n v="295.92"/>
    <n v="295.92"/>
    <n v="0"/>
    <n v="0"/>
    <n v="295.92"/>
    <n v="295.92"/>
    <n v="0"/>
    <n v="0"/>
    <n v="0"/>
    <n v="0"/>
    <n v="0"/>
    <n v="0"/>
    <n v="0"/>
    <n v="0"/>
    <n v="0"/>
    <n v="0"/>
    <n v="0"/>
    <n v="0"/>
    <n v="0"/>
    <n v="0"/>
    <n v="-1228.99"/>
    <n v="1618.19"/>
    <n v="0"/>
    <n v="0"/>
    <n v="1228.99"/>
    <n v="2847.18"/>
  </r>
  <r>
    <m/>
    <s v="069"/>
    <n v="2014"/>
    <n v="2014"/>
    <m/>
    <n v="1301"/>
    <n v="0"/>
    <s v="Regulation and certification"/>
    <n v="4"/>
    <n v="220"/>
    <s v="D"/>
    <n v="0"/>
    <n v="0"/>
    <n v="0"/>
    <n v="0"/>
    <n v="0"/>
    <n v="0"/>
    <n v="-2247.16"/>
    <n v="-2247.16"/>
    <n v="0"/>
    <n v="0"/>
    <n v="-2247.16"/>
    <n v="-2247.16"/>
    <n v="0"/>
    <n v="0"/>
    <n v="0"/>
    <n v="0"/>
    <n v="0"/>
    <n v="0"/>
    <n v="0"/>
    <n v="0"/>
    <n v="0"/>
    <n v="0"/>
    <n v="0"/>
    <n v="0"/>
    <n v="0"/>
    <n v="0"/>
    <n v="0"/>
    <n v="0"/>
    <n v="0"/>
    <n v="0"/>
    <n v="0"/>
    <n v="0"/>
  </r>
  <r>
    <m/>
    <s v="069"/>
    <n v="2014"/>
    <n v="2014"/>
    <m/>
    <n v="1301"/>
    <n v="0"/>
    <s v="Regulation and certification"/>
    <n v="4"/>
    <n v="233"/>
    <s v="D"/>
    <n v="-34432.68"/>
    <n v="-32266.560000000001"/>
    <n v="0"/>
    <n v="0"/>
    <n v="-34432.68"/>
    <n v="-32266.560000000001"/>
    <n v="341.65"/>
    <n v="270.66000000000003"/>
    <n v="0"/>
    <n v="-0.75"/>
    <n v="341.65"/>
    <n v="269.91000000000003"/>
    <n v="-4991"/>
    <n v="0"/>
    <n v="0"/>
    <n v="0"/>
    <n v="-4991"/>
    <n v="0"/>
    <n v="-7086.13"/>
    <n v="0"/>
    <n v="0"/>
    <n v="0"/>
    <n v="0"/>
    <n v="-7086.13"/>
    <n v="-4991"/>
    <n v="-2095.13"/>
    <n v="-0.75"/>
    <n v="4991"/>
    <n v="71.739999999999995"/>
    <n v="0"/>
    <n v="0"/>
    <n v="5062.74"/>
  </r>
  <r>
    <m/>
    <s v="069"/>
    <n v="2014"/>
    <n v="2014"/>
    <m/>
    <n v="1301"/>
    <n v="0"/>
    <s v="Regulation and certification"/>
    <n v="4"/>
    <n v="240"/>
    <s v="D"/>
    <n v="0"/>
    <n v="0"/>
    <n v="0"/>
    <n v="0"/>
    <n v="0"/>
    <n v="0"/>
    <n v="35"/>
    <n v="35"/>
    <n v="0"/>
    <n v="0"/>
    <n v="35"/>
    <n v="35"/>
    <n v="-8.99"/>
    <n v="-8.99"/>
    <n v="0"/>
    <n v="0"/>
    <n v="-8.99"/>
    <n v="-8.99"/>
    <n v="0"/>
    <n v="0"/>
    <n v="0"/>
    <n v="0"/>
    <n v="0"/>
    <n v="0"/>
    <n v="-8.99"/>
    <n v="0"/>
    <n v="0"/>
    <n v="0"/>
    <n v="0"/>
    <n v="0"/>
    <n v="0"/>
    <n v="0"/>
  </r>
  <r>
    <m/>
    <s v="069"/>
    <n v="2014"/>
    <n v="2014"/>
    <m/>
    <n v="1301"/>
    <n v="0"/>
    <s v="Regulation and certification"/>
    <n v="4"/>
    <n v="251"/>
    <s v="D"/>
    <n v="-4026088.11"/>
    <n v="-1268765.43"/>
    <n v="0"/>
    <n v="-959143.36"/>
    <n v="-4026088.11"/>
    <n v="-2227908.79"/>
    <n v="-292086.58"/>
    <n v="-343377.98"/>
    <n v="0"/>
    <n v="-694.69"/>
    <n v="-292086.58"/>
    <n v="-344072.67"/>
    <n v="-634875.03"/>
    <n v="-455454.65"/>
    <n v="0"/>
    <n v="0"/>
    <n v="-634875.03"/>
    <n v="-455454.65"/>
    <n v="-2885451.66"/>
    <n v="0"/>
    <n v="0"/>
    <n v="0"/>
    <n v="0"/>
    <n v="-2885451.66"/>
    <n v="-634875.03"/>
    <n v="-2706031.28"/>
    <n v="-959838.05"/>
    <n v="22400.63"/>
    <n v="0"/>
    <n v="0"/>
    <n v="0"/>
    <n v="22400.63"/>
  </r>
  <r>
    <m/>
    <s v="069"/>
    <n v="2014"/>
    <n v="2014"/>
    <m/>
    <n v="1301"/>
    <n v="0"/>
    <s v="Regulation and certification"/>
    <n v="4"/>
    <n v="252"/>
    <s v="D"/>
    <n v="-390824.18"/>
    <n v="-210719.51"/>
    <n v="0"/>
    <n v="0"/>
    <n v="-390824.18"/>
    <n v="-210719.51"/>
    <n v="-348752.93"/>
    <n v="-197803.94"/>
    <n v="0"/>
    <n v="-14.89"/>
    <n v="-348752.93"/>
    <n v="-197818.83"/>
    <n v="-604701"/>
    <n v="-324629.74"/>
    <n v="0"/>
    <n v="0"/>
    <n v="-604701"/>
    <n v="-324629.74"/>
    <n v="-611124.92000000004"/>
    <n v="0"/>
    <n v="0"/>
    <n v="0"/>
    <n v="0"/>
    <n v="-611124.92000000004"/>
    <n v="-604701"/>
    <n v="-331053.65999999997"/>
    <n v="-14.89"/>
    <n v="56274.3"/>
    <n v="0"/>
    <n v="0"/>
    <n v="0"/>
    <n v="56274.3"/>
  </r>
  <r>
    <m/>
    <s v="069"/>
    <n v="2014"/>
    <n v="2014"/>
    <m/>
    <n v="1301"/>
    <n v="0"/>
    <s v="Regulation and certification"/>
    <n v="4"/>
    <n v="253"/>
    <s v="D"/>
    <n v="-97472.3"/>
    <n v="-97472.3"/>
    <n v="0"/>
    <n v="0"/>
    <n v="-97472.3"/>
    <n v="-97472.3"/>
    <n v="-0.01"/>
    <n v="-0.01"/>
    <n v="0"/>
    <n v="0"/>
    <n v="-0.01"/>
    <n v="-0.01"/>
    <n v="-150421.72"/>
    <n v="-111128.58"/>
    <n v="0"/>
    <n v="0"/>
    <n v="-150421.72"/>
    <n v="-111128.58"/>
    <n v="-39293.14"/>
    <n v="0"/>
    <n v="0"/>
    <n v="0"/>
    <n v="0"/>
    <n v="-39293.14"/>
    <n v="-150421.72"/>
    <n v="0"/>
    <n v="0"/>
    <n v="2058.52"/>
    <n v="0"/>
    <n v="0"/>
    <n v="0"/>
    <n v="2058.52"/>
  </r>
  <r>
    <m/>
    <s v="069"/>
    <n v="2014"/>
    <n v="2014"/>
    <m/>
    <n v="1301"/>
    <n v="0"/>
    <s v="Regulation and certification"/>
    <n v="4"/>
    <n v="254"/>
    <s v="D"/>
    <n v="-5352.54"/>
    <n v="-5352.54"/>
    <n v="0"/>
    <n v="0"/>
    <n v="-5352.54"/>
    <n v="-5352.54"/>
    <n v="-18.72"/>
    <n v="-18.72"/>
    <n v="0"/>
    <n v="0"/>
    <n v="-18.72"/>
    <n v="-18.72"/>
    <n v="-21946.46"/>
    <n v="-1700"/>
    <n v="0"/>
    <n v="0"/>
    <n v="-21946.46"/>
    <n v="-1700"/>
    <n v="-20246.46"/>
    <n v="0"/>
    <n v="0"/>
    <n v="0"/>
    <n v="0"/>
    <n v="-20246.46"/>
    <n v="-21946.46"/>
    <n v="0"/>
    <n v="0"/>
    <n v="0"/>
    <n v="0"/>
    <n v="0"/>
    <n v="0"/>
    <n v="0"/>
  </r>
  <r>
    <m/>
    <s v="069"/>
    <n v="2014"/>
    <n v="2014"/>
    <m/>
    <n v="1301"/>
    <n v="0"/>
    <s v="Regulation and certification"/>
    <n v="4"/>
    <n v="256"/>
    <s v="D"/>
    <n v="0"/>
    <n v="0"/>
    <n v="0"/>
    <n v="0"/>
    <n v="0"/>
    <n v="0"/>
    <n v="0"/>
    <n v="80"/>
    <n v="0"/>
    <n v="-80"/>
    <n v="0"/>
    <n v="0"/>
    <n v="-567.4"/>
    <n v="-567.4"/>
    <n v="0"/>
    <n v="0"/>
    <n v="-567.4"/>
    <n v="-567.4"/>
    <n v="-80"/>
    <n v="0"/>
    <n v="0"/>
    <n v="0"/>
    <n v="0"/>
    <n v="-80"/>
    <n v="-567.4"/>
    <n v="-80"/>
    <n v="-80"/>
    <n v="0"/>
    <n v="0"/>
    <n v="0"/>
    <n v="0"/>
    <n v="0"/>
  </r>
  <r>
    <m/>
    <s v="069"/>
    <n v="2014"/>
    <n v="2014"/>
    <m/>
    <n v="1301"/>
    <n v="0"/>
    <s v="Regulation and certification"/>
    <n v="4"/>
    <n v="257"/>
    <s v="D"/>
    <n v="-367969.84"/>
    <n v="-367969.84"/>
    <n v="0"/>
    <n v="0"/>
    <n v="-367969.84"/>
    <n v="-367969.84"/>
    <n v="13478.5"/>
    <n v="13478.5"/>
    <n v="0"/>
    <n v="0"/>
    <n v="13478.5"/>
    <n v="13478.5"/>
    <n v="-438993.4"/>
    <n v="-438993.4"/>
    <n v="0"/>
    <n v="0"/>
    <n v="-438993.4"/>
    <n v="-438993.4"/>
    <n v="0"/>
    <n v="0"/>
    <n v="0"/>
    <n v="0"/>
    <n v="0"/>
    <n v="0"/>
    <n v="-438993.4"/>
    <n v="0"/>
    <n v="0"/>
    <n v="140584.24"/>
    <n v="0"/>
    <n v="0"/>
    <n v="0"/>
    <n v="140584.24"/>
  </r>
  <r>
    <m/>
    <s v="069"/>
    <n v="2014"/>
    <n v="2014"/>
    <m/>
    <n v="1301"/>
    <n v="0"/>
    <s v="Regulation and certification"/>
    <n v="4"/>
    <n v="260"/>
    <s v="D"/>
    <n v="-3763.01"/>
    <n v="-3763.01"/>
    <n v="0"/>
    <n v="0"/>
    <n v="-3763.01"/>
    <n v="-3763.01"/>
    <n v="-30075.89"/>
    <n v="-29880.33"/>
    <n v="0"/>
    <n v="-377.51"/>
    <n v="-30075.89"/>
    <n v="-30257.84"/>
    <n v="-1899.28"/>
    <n v="-1899.28"/>
    <n v="0"/>
    <n v="0"/>
    <n v="-1899.28"/>
    <n v="-1899.28"/>
    <n v="-195.56"/>
    <n v="0"/>
    <n v="0"/>
    <n v="0"/>
    <n v="0"/>
    <n v="-195.56"/>
    <n v="-1899.28"/>
    <n v="-195.56"/>
    <n v="-377.51"/>
    <n v="0"/>
    <n v="181.95"/>
    <n v="0"/>
    <n v="0"/>
    <n v="181.95"/>
  </r>
  <r>
    <m/>
    <s v="069"/>
    <n v="2014"/>
    <n v="2014"/>
    <m/>
    <n v="1301"/>
    <n v="0"/>
    <s v="Regulation and certification"/>
    <n v="4"/>
    <n v="310"/>
    <s v="D"/>
    <n v="-729029.35"/>
    <n v="-327874.38"/>
    <n v="0"/>
    <n v="0"/>
    <n v="-729029.35"/>
    <n v="-327874.38"/>
    <n v="23292.560000000001"/>
    <n v="23466.639999999999"/>
    <n v="0"/>
    <n v="-174.08"/>
    <n v="23292.560000000001"/>
    <n v="23292.560000000001"/>
    <n v="0"/>
    <n v="0"/>
    <n v="0"/>
    <n v="0"/>
    <n v="0"/>
    <n v="0"/>
    <n v="-401329.05"/>
    <n v="0"/>
    <n v="0"/>
    <n v="0"/>
    <n v="0"/>
    <n v="-401329.05"/>
    <n v="0"/>
    <n v="-401329.05"/>
    <n v="-174.08"/>
    <n v="9707.85"/>
    <n v="0"/>
    <n v="0"/>
    <n v="0"/>
    <n v="9707.85"/>
  </r>
  <r>
    <m/>
    <s v="069"/>
    <n v="2014"/>
    <n v="2014"/>
    <m/>
    <n v="1301"/>
    <n v="0"/>
    <s v="Regulation and certification"/>
    <n v="4"/>
    <n v="320"/>
    <s v="D"/>
    <n v="-3100.16"/>
    <n v="-3100.16"/>
    <n v="0"/>
    <n v="0"/>
    <n v="-3100.16"/>
    <n v="-3100.16"/>
    <n v="0"/>
    <n v="0"/>
    <n v="0"/>
    <n v="0"/>
    <n v="0"/>
    <n v="0"/>
    <n v="0"/>
    <n v="0"/>
    <n v="0"/>
    <n v="0"/>
    <n v="0"/>
    <n v="0"/>
    <n v="0"/>
    <n v="0"/>
    <n v="0"/>
    <n v="0"/>
    <n v="0"/>
    <n v="0"/>
    <n v="0"/>
    <n v="0"/>
    <n v="0"/>
    <n v="3100.16"/>
    <n v="0"/>
    <n v="0"/>
    <n v="0"/>
    <n v="3100.16"/>
  </r>
  <r>
    <m/>
    <s v="069"/>
    <n v="2014"/>
    <n v="2014"/>
    <m/>
    <n v="1301"/>
    <n v="0"/>
    <s v="Regulation and certification"/>
    <n v="4"/>
    <n v="420"/>
    <s v="D"/>
    <n v="0"/>
    <n v="0"/>
    <n v="0"/>
    <n v="0"/>
    <n v="0"/>
    <n v="0"/>
    <n v="0"/>
    <n v="0"/>
    <n v="0"/>
    <n v="0"/>
    <n v="0"/>
    <n v="0"/>
    <n v="0"/>
    <n v="0"/>
    <n v="0"/>
    <n v="0"/>
    <n v="0"/>
    <n v="0"/>
    <n v="0"/>
    <n v="0"/>
    <n v="0"/>
    <n v="0"/>
    <n v="0"/>
    <n v="0"/>
    <n v="0"/>
    <n v="0"/>
    <n v="0"/>
    <n v="0"/>
    <n v="0"/>
    <n v="0"/>
    <n v="1653.01"/>
    <n v="1653.01"/>
  </r>
  <r>
    <m/>
    <s v="069"/>
    <n v="2014"/>
    <n v="2014"/>
    <m/>
    <n v="1301"/>
    <n v="0"/>
    <s v="Commercial space transportation"/>
    <n v="5"/>
    <n v="251"/>
    <s v="D"/>
    <n v="-11115.7"/>
    <n v="-11115.7"/>
    <n v="0"/>
    <n v="0"/>
    <n v="-11115.7"/>
    <n v="-11115.7"/>
    <n v="0"/>
    <n v="0"/>
    <n v="0"/>
    <n v="0"/>
    <n v="0"/>
    <n v="0"/>
    <n v="0"/>
    <n v="0"/>
    <n v="0"/>
    <n v="0"/>
    <n v="0"/>
    <n v="0"/>
    <n v="0"/>
    <n v="0"/>
    <n v="0"/>
    <n v="0"/>
    <n v="0"/>
    <n v="0"/>
    <n v="0"/>
    <n v="0"/>
    <n v="0"/>
    <n v="18.48"/>
    <n v="0"/>
    <n v="0"/>
    <n v="0"/>
    <n v="18.48"/>
  </r>
  <r>
    <m/>
    <s v="069"/>
    <n v="2014"/>
    <n v="2014"/>
    <m/>
    <n v="1301"/>
    <n v="0"/>
    <s v="Commercial space transportation"/>
    <n v="5"/>
    <n v="252"/>
    <s v="D"/>
    <n v="0"/>
    <n v="0"/>
    <n v="0"/>
    <n v="0"/>
    <n v="0"/>
    <n v="0"/>
    <n v="0"/>
    <n v="0"/>
    <n v="0"/>
    <n v="0"/>
    <n v="0"/>
    <n v="0"/>
    <n v="-5811"/>
    <n v="-5811"/>
    <n v="0"/>
    <n v="0"/>
    <n v="-5811"/>
    <n v="-5811"/>
    <n v="0"/>
    <n v="0"/>
    <n v="0"/>
    <n v="0"/>
    <n v="0"/>
    <n v="0"/>
    <n v="-5811"/>
    <n v="0"/>
    <n v="0"/>
    <n v="0"/>
    <n v="0"/>
    <n v="0"/>
    <n v="0"/>
    <n v="0"/>
  </r>
  <r>
    <m/>
    <s v="069"/>
    <n v="2014"/>
    <n v="2014"/>
    <m/>
    <n v="1301"/>
    <n v="0"/>
    <s v="Commercial space transportation"/>
    <n v="5"/>
    <n v="253"/>
    <s v="D"/>
    <n v="-6.68"/>
    <n v="0"/>
    <n v="0"/>
    <n v="0"/>
    <n v="-6.68"/>
    <n v="0"/>
    <n v="0"/>
    <n v="0"/>
    <n v="0"/>
    <n v="0"/>
    <n v="0"/>
    <n v="0"/>
    <n v="0"/>
    <n v="0"/>
    <n v="0"/>
    <n v="0"/>
    <n v="0"/>
    <n v="0"/>
    <n v="-6.68"/>
    <n v="0"/>
    <n v="0"/>
    <n v="0"/>
    <n v="0"/>
    <n v="-6.68"/>
    <n v="0"/>
    <n v="-6.68"/>
    <n v="0"/>
    <n v="0"/>
    <n v="0"/>
    <n v="0"/>
    <n v="0"/>
    <n v="0"/>
  </r>
  <r>
    <m/>
    <s v="069"/>
    <n v="2014"/>
    <n v="2014"/>
    <m/>
    <n v="1301"/>
    <n v="0"/>
    <s v="Staff offices"/>
    <n v="7"/>
    <n v="113"/>
    <s v="D"/>
    <n v="-189980.18"/>
    <n v="-189980.18"/>
    <n v="0"/>
    <n v="0"/>
    <n v="-189980.18"/>
    <n v="-189980.18"/>
    <n v="0"/>
    <n v="0"/>
    <n v="0"/>
    <n v="0"/>
    <n v="0"/>
    <n v="0"/>
    <n v="0"/>
    <n v="0"/>
    <n v="0"/>
    <n v="0"/>
    <n v="0"/>
    <n v="0"/>
    <n v="0"/>
    <n v="0"/>
    <n v="0"/>
    <n v="0"/>
    <n v="0"/>
    <n v="0"/>
    <n v="0"/>
    <n v="0"/>
    <n v="0"/>
    <n v="188222.43"/>
    <n v="0"/>
    <n v="0"/>
    <n v="0"/>
    <n v="188222.43"/>
  </r>
  <r>
    <m/>
    <s v="069"/>
    <n v="2014"/>
    <n v="2014"/>
    <m/>
    <n v="1301"/>
    <n v="0"/>
    <s v="Staff offices"/>
    <n v="7"/>
    <n v="115"/>
    <s v="D"/>
    <n v="0"/>
    <n v="0"/>
    <n v="0"/>
    <n v="0"/>
    <n v="0"/>
    <n v="0"/>
    <n v="0"/>
    <n v="0"/>
    <n v="0"/>
    <n v="0"/>
    <n v="0"/>
    <n v="0"/>
    <n v="0"/>
    <n v="0"/>
    <n v="0"/>
    <n v="0"/>
    <n v="0"/>
    <n v="0"/>
    <n v="-165.45"/>
    <n v="0"/>
    <n v="0"/>
    <n v="0"/>
    <n v="0"/>
    <n v="-165.45"/>
    <n v="0"/>
    <n v="-165.45"/>
    <n v="-165.45"/>
    <n v="0"/>
    <n v="0"/>
    <n v="0"/>
    <n v="0"/>
    <n v="0"/>
  </r>
  <r>
    <m/>
    <s v="069"/>
    <n v="2014"/>
    <n v="2014"/>
    <m/>
    <n v="1301"/>
    <n v="0"/>
    <s v="Staff offices"/>
    <n v="7"/>
    <n v="121"/>
    <s v="D"/>
    <n v="-52259.7"/>
    <n v="-52259.7"/>
    <n v="0"/>
    <n v="0"/>
    <n v="-52259.7"/>
    <n v="-52259.7"/>
    <n v="-1398"/>
    <n v="-1398"/>
    <n v="0"/>
    <n v="0"/>
    <n v="-1398"/>
    <n v="-1398"/>
    <n v="0"/>
    <n v="0"/>
    <n v="0"/>
    <n v="0"/>
    <n v="0"/>
    <n v="0"/>
    <n v="-2392.81"/>
    <n v="0"/>
    <n v="0"/>
    <n v="0"/>
    <n v="0"/>
    <n v="-2392.81"/>
    <n v="0"/>
    <n v="-2392.81"/>
    <n v="-2392.81"/>
    <n v="52246.74"/>
    <n v="0"/>
    <n v="0"/>
    <n v="0"/>
    <n v="52246.74"/>
  </r>
  <r>
    <m/>
    <s v="069"/>
    <n v="2014"/>
    <n v="2014"/>
    <m/>
    <n v="1301"/>
    <n v="0"/>
    <s v="Staff offices"/>
    <n v="7"/>
    <n v="130"/>
    <s v="D"/>
    <n v="0"/>
    <n v="0"/>
    <n v="0"/>
    <n v="0"/>
    <n v="0"/>
    <n v="0"/>
    <n v="0"/>
    <n v="0"/>
    <n v="0"/>
    <n v="0"/>
    <n v="0"/>
    <n v="0"/>
    <n v="-150133.04999999999"/>
    <n v="-150133.04999999999"/>
    <n v="0"/>
    <n v="0"/>
    <n v="-150133.04999999999"/>
    <n v="-150133.04999999999"/>
    <n v="0"/>
    <n v="0"/>
    <n v="0"/>
    <n v="0"/>
    <n v="0"/>
    <n v="0"/>
    <n v="-150133.04999999999"/>
    <n v="0"/>
    <n v="0"/>
    <n v="0"/>
    <n v="0"/>
    <n v="0"/>
    <n v="0"/>
    <n v="0"/>
  </r>
  <r>
    <m/>
    <s v="069"/>
    <n v="2014"/>
    <n v="2014"/>
    <m/>
    <n v="1301"/>
    <n v="0"/>
    <s v="Staff offices"/>
    <n v="7"/>
    <n v="210"/>
    <s v="D"/>
    <n v="-531.87"/>
    <n v="-531.87"/>
    <n v="0"/>
    <n v="0"/>
    <n v="-531.87"/>
    <n v="-531.87"/>
    <n v="-252.88"/>
    <n v="-252.88"/>
    <n v="0"/>
    <n v="0"/>
    <n v="-252.88"/>
    <n v="-252.88"/>
    <n v="0"/>
    <n v="0"/>
    <n v="0"/>
    <n v="0"/>
    <n v="0"/>
    <n v="0"/>
    <n v="0"/>
    <n v="0"/>
    <n v="0"/>
    <n v="0"/>
    <n v="0"/>
    <n v="0"/>
    <n v="0"/>
    <n v="0"/>
    <n v="0"/>
    <n v="231.87"/>
    <n v="0"/>
    <n v="0"/>
    <n v="0"/>
    <n v="231.87"/>
  </r>
  <r>
    <m/>
    <s v="069"/>
    <n v="2014"/>
    <n v="2014"/>
    <m/>
    <n v="1301"/>
    <n v="0"/>
    <s v="Staff offices"/>
    <n v="7"/>
    <n v="220"/>
    <s v="D"/>
    <n v="0"/>
    <n v="0"/>
    <n v="0"/>
    <n v="0"/>
    <n v="0"/>
    <n v="0"/>
    <n v="1022.79"/>
    <n v="1022.79"/>
    <n v="0"/>
    <n v="0"/>
    <n v="1022.79"/>
    <n v="1022.79"/>
    <n v="0"/>
    <n v="0"/>
    <n v="0"/>
    <n v="0"/>
    <n v="0"/>
    <n v="0"/>
    <n v="0"/>
    <n v="0"/>
    <n v="0"/>
    <n v="0"/>
    <n v="0"/>
    <n v="0"/>
    <n v="0"/>
    <n v="0"/>
    <n v="0"/>
    <n v="0"/>
    <n v="0"/>
    <n v="0"/>
    <n v="0"/>
    <n v="0"/>
  </r>
  <r>
    <m/>
    <s v="069"/>
    <n v="2014"/>
    <n v="2014"/>
    <m/>
    <n v="1301"/>
    <n v="0"/>
    <s v="Staff offices"/>
    <n v="7"/>
    <n v="232"/>
    <s v="D"/>
    <n v="-28147.26"/>
    <n v="-28147.26"/>
    <n v="0"/>
    <n v="0"/>
    <n v="-28147.26"/>
    <n v="-28147.26"/>
    <n v="0"/>
    <n v="0"/>
    <n v="0"/>
    <n v="0"/>
    <n v="0"/>
    <n v="0"/>
    <n v="0"/>
    <n v="0"/>
    <n v="0"/>
    <n v="0"/>
    <n v="0"/>
    <n v="0"/>
    <n v="0"/>
    <n v="0"/>
    <n v="0"/>
    <n v="0"/>
    <n v="0"/>
    <n v="0"/>
    <n v="0"/>
    <n v="0"/>
    <n v="0"/>
    <n v="28147.26"/>
    <n v="0"/>
    <n v="0"/>
    <n v="0"/>
    <n v="28147.26"/>
  </r>
  <r>
    <m/>
    <s v="069"/>
    <n v="2014"/>
    <n v="2014"/>
    <m/>
    <n v="1301"/>
    <n v="0"/>
    <s v="Staff offices"/>
    <n v="7"/>
    <n v="233"/>
    <s v="D"/>
    <n v="0"/>
    <n v="0"/>
    <n v="0"/>
    <n v="0"/>
    <n v="0"/>
    <n v="0"/>
    <n v="293.31"/>
    <n v="-2387.52"/>
    <n v="0"/>
    <n v="0"/>
    <n v="293.31"/>
    <n v="-2387.52"/>
    <n v="0"/>
    <n v="0"/>
    <n v="0"/>
    <n v="0"/>
    <n v="0"/>
    <n v="0"/>
    <n v="2680.83"/>
    <n v="0"/>
    <n v="0"/>
    <n v="0"/>
    <n v="0"/>
    <n v="2680.83"/>
    <n v="0"/>
    <n v="2680.83"/>
    <n v="0"/>
    <n v="0"/>
    <n v="2680.83"/>
    <n v="0"/>
    <n v="0"/>
    <n v="2680.83"/>
  </r>
  <r>
    <m/>
    <s v="069"/>
    <n v="2014"/>
    <n v="2014"/>
    <m/>
    <n v="1301"/>
    <n v="0"/>
    <s v="Staff offices"/>
    <n v="7"/>
    <n v="240"/>
    <s v="D"/>
    <n v="0"/>
    <n v="0"/>
    <n v="0"/>
    <n v="0"/>
    <n v="0"/>
    <n v="0"/>
    <n v="0"/>
    <n v="0"/>
    <n v="0"/>
    <n v="0"/>
    <n v="0"/>
    <n v="0"/>
    <n v="-3012.97"/>
    <n v="-3012.97"/>
    <n v="0"/>
    <n v="0"/>
    <n v="-3012.97"/>
    <n v="-3012.97"/>
    <n v="0"/>
    <n v="0"/>
    <n v="0"/>
    <n v="0"/>
    <n v="0"/>
    <n v="0"/>
    <n v="-3012.97"/>
    <n v="0"/>
    <n v="0"/>
    <n v="0"/>
    <n v="0"/>
    <n v="0"/>
    <n v="0"/>
    <n v="0"/>
  </r>
  <r>
    <m/>
    <s v="069"/>
    <n v="2014"/>
    <n v="2014"/>
    <m/>
    <n v="1301"/>
    <n v="0"/>
    <s v="Staff offices"/>
    <n v="7"/>
    <n v="251"/>
    <s v="D"/>
    <n v="-417457.57"/>
    <n v="-417457.57"/>
    <n v="0"/>
    <n v="0"/>
    <n v="-417457.57"/>
    <n v="-417457.57"/>
    <n v="0"/>
    <n v="0"/>
    <n v="0"/>
    <n v="0"/>
    <n v="0"/>
    <n v="0"/>
    <n v="0"/>
    <n v="0"/>
    <n v="0"/>
    <n v="0"/>
    <n v="0"/>
    <n v="0"/>
    <n v="0"/>
    <n v="0"/>
    <n v="0"/>
    <n v="0"/>
    <n v="0"/>
    <n v="0"/>
    <n v="0"/>
    <n v="0"/>
    <n v="0"/>
    <n v="0"/>
    <n v="0"/>
    <n v="0"/>
    <n v="0"/>
    <n v="0"/>
  </r>
  <r>
    <m/>
    <s v="069"/>
    <n v="2014"/>
    <n v="2014"/>
    <m/>
    <n v="1301"/>
    <n v="0"/>
    <s v="Staff offices"/>
    <n v="7"/>
    <n v="252"/>
    <s v="D"/>
    <n v="-232715.93"/>
    <n v="-127901.56"/>
    <n v="0"/>
    <n v="0"/>
    <n v="-232715.93"/>
    <n v="-127901.56"/>
    <n v="-451216.34"/>
    <n v="-450845.16"/>
    <n v="0"/>
    <n v="-43.48"/>
    <n v="-451216.34"/>
    <n v="-450888.64"/>
    <n v="-737311.27"/>
    <n v="-658644.62"/>
    <n v="0"/>
    <n v="0"/>
    <n v="-737311.27"/>
    <n v="-658644.62"/>
    <n v="-183852.2"/>
    <n v="0"/>
    <n v="0"/>
    <n v="0"/>
    <n v="0"/>
    <n v="-183852.2"/>
    <n v="-737311.27"/>
    <n v="-105185.55"/>
    <n v="-43.48"/>
    <n v="33760.239999999998"/>
    <n v="0"/>
    <n v="0"/>
    <n v="0"/>
    <n v="33760.239999999998"/>
  </r>
  <r>
    <m/>
    <s v="069"/>
    <n v="2014"/>
    <n v="2014"/>
    <m/>
    <n v="1301"/>
    <n v="0"/>
    <s v="Staff offices"/>
    <n v="7"/>
    <n v="253"/>
    <s v="D"/>
    <n v="-275472.65000000002"/>
    <n v="-223020.3"/>
    <n v="0"/>
    <n v="-19765.259999999998"/>
    <n v="-275472.65000000002"/>
    <n v="-242785.56"/>
    <n v="10438"/>
    <n v="68124.52"/>
    <n v="0"/>
    <n v="-57686.52"/>
    <n v="10438"/>
    <n v="10438"/>
    <n v="-284846.34000000003"/>
    <n v="-281712.07"/>
    <n v="0"/>
    <n v="0"/>
    <n v="-284846.34000000003"/>
    <n v="-281712.07"/>
    <n v="-145832.9"/>
    <n v="0"/>
    <n v="0"/>
    <n v="-1052.8"/>
    <n v="0"/>
    <n v="-146885.70000000001"/>
    <n v="-284846.34000000003"/>
    <n v="-143751.43"/>
    <n v="-111064.34"/>
    <n v="1883.5"/>
    <n v="0"/>
    <n v="0"/>
    <n v="33612.559999999998"/>
    <n v="35496.06"/>
  </r>
  <r>
    <m/>
    <s v="069"/>
    <n v="2014"/>
    <n v="2014"/>
    <m/>
    <n v="1301"/>
    <n v="0"/>
    <s v="Staff offices"/>
    <n v="7"/>
    <n v="254"/>
    <s v="D"/>
    <n v="0"/>
    <n v="0"/>
    <n v="0"/>
    <n v="0"/>
    <n v="0"/>
    <n v="0"/>
    <n v="-0.86"/>
    <n v="-0.86"/>
    <n v="0"/>
    <n v="0"/>
    <n v="-0.86"/>
    <n v="-0.86"/>
    <n v="0"/>
    <n v="0"/>
    <n v="0"/>
    <n v="0"/>
    <n v="0"/>
    <n v="0"/>
    <n v="0"/>
    <n v="0"/>
    <n v="0"/>
    <n v="0"/>
    <n v="0"/>
    <n v="0"/>
    <n v="0"/>
    <n v="0"/>
    <n v="0"/>
    <n v="0"/>
    <n v="0"/>
    <n v="0"/>
    <n v="0"/>
    <n v="0"/>
  </r>
  <r>
    <m/>
    <s v="069"/>
    <n v="2014"/>
    <n v="2014"/>
    <m/>
    <n v="1301"/>
    <n v="0"/>
    <s v="Staff offices"/>
    <n v="7"/>
    <n v="255"/>
    <s v="D"/>
    <n v="-2002.11"/>
    <n v="-2002.11"/>
    <n v="0"/>
    <n v="0"/>
    <n v="-2002.11"/>
    <n v="-2002.11"/>
    <n v="0"/>
    <n v="0"/>
    <n v="0"/>
    <n v="0"/>
    <n v="0"/>
    <n v="0"/>
    <n v="0"/>
    <n v="0"/>
    <n v="0"/>
    <n v="0"/>
    <n v="0"/>
    <n v="0"/>
    <n v="0"/>
    <n v="0"/>
    <n v="0"/>
    <n v="0"/>
    <n v="0"/>
    <n v="0"/>
    <n v="0"/>
    <n v="0"/>
    <n v="0"/>
    <n v="0"/>
    <n v="0"/>
    <n v="0"/>
    <n v="0"/>
    <n v="0"/>
  </r>
  <r>
    <m/>
    <s v="069"/>
    <n v="2014"/>
    <n v="2014"/>
    <m/>
    <n v="1301"/>
    <n v="0"/>
    <s v="Staff offices"/>
    <n v="7"/>
    <n v="257"/>
    <s v="D"/>
    <n v="-5251.72"/>
    <n v="-2914.6"/>
    <n v="0"/>
    <n v="0"/>
    <n v="-5251.72"/>
    <n v="-2914.6"/>
    <n v="4882.01"/>
    <n v="4895.92"/>
    <n v="0"/>
    <n v="-13.91"/>
    <n v="4882.01"/>
    <n v="4882.01"/>
    <n v="0"/>
    <n v="0"/>
    <n v="0"/>
    <n v="0"/>
    <n v="0"/>
    <n v="0"/>
    <n v="-2351.0300000000002"/>
    <n v="0"/>
    <n v="0"/>
    <n v="0"/>
    <n v="0"/>
    <n v="-2351.0300000000002"/>
    <n v="0"/>
    <n v="-2351.0300000000002"/>
    <n v="-13.91"/>
    <n v="0"/>
    <n v="0"/>
    <n v="0"/>
    <n v="0"/>
    <n v="0"/>
  </r>
  <r>
    <m/>
    <s v="069"/>
    <n v="2014"/>
    <n v="2014"/>
    <m/>
    <n v="1301"/>
    <n v="0"/>
    <s v="Staff offices"/>
    <n v="7"/>
    <n v="260"/>
    <s v="D"/>
    <n v="0"/>
    <n v="0"/>
    <n v="0"/>
    <n v="0"/>
    <n v="0"/>
    <n v="0"/>
    <n v="-38232.51"/>
    <n v="-38256.35"/>
    <n v="0"/>
    <n v="0"/>
    <n v="-38232.51"/>
    <n v="-38256.35"/>
    <n v="0"/>
    <n v="0"/>
    <n v="0"/>
    <n v="0"/>
    <n v="0"/>
    <n v="0"/>
    <n v="23.84"/>
    <n v="0"/>
    <n v="0"/>
    <n v="0"/>
    <n v="0"/>
    <n v="23.84"/>
    <n v="0"/>
    <n v="23.84"/>
    <n v="0"/>
    <n v="0"/>
    <n v="23.84"/>
    <n v="0"/>
    <n v="0"/>
    <n v="23.84"/>
  </r>
  <r>
    <m/>
    <s v="069"/>
    <n v="2014"/>
    <n v="2014"/>
    <m/>
    <n v="1301"/>
    <n v="0"/>
    <s v="Staff offices"/>
    <n v="7"/>
    <n v="310"/>
    <s v="D"/>
    <n v="-13508.93"/>
    <n v="-2072.98"/>
    <n v="0"/>
    <n v="0"/>
    <n v="-13508.93"/>
    <n v="-2072.98"/>
    <n v="8986.19"/>
    <n v="9003.4599999999991"/>
    <n v="0"/>
    <n v="-17.27"/>
    <n v="8986.19"/>
    <n v="8986.19"/>
    <n v="0"/>
    <n v="0"/>
    <n v="0"/>
    <n v="0"/>
    <n v="0"/>
    <n v="0"/>
    <n v="-11453.22"/>
    <n v="0"/>
    <n v="0"/>
    <n v="0"/>
    <n v="0"/>
    <n v="-11453.22"/>
    <n v="0"/>
    <n v="-11453.22"/>
    <n v="-17.27"/>
    <n v="1240.05"/>
    <n v="0"/>
    <n v="0"/>
    <n v="0"/>
    <n v="1240.05"/>
  </r>
  <r>
    <m/>
    <s v="069"/>
    <n v="2014"/>
    <n v="2014"/>
    <m/>
    <n v="1301"/>
    <n v="0"/>
    <s v="Staff offices"/>
    <n v="7"/>
    <n v="320"/>
    <s v="D"/>
    <n v="-918.29"/>
    <n v="-918.29"/>
    <n v="0"/>
    <n v="0"/>
    <n v="-918.29"/>
    <n v="-918.29"/>
    <n v="0"/>
    <n v="0"/>
    <n v="0"/>
    <n v="0"/>
    <n v="0"/>
    <n v="0"/>
    <n v="0"/>
    <n v="0"/>
    <n v="0"/>
    <n v="0"/>
    <n v="0"/>
    <n v="0"/>
    <n v="0"/>
    <n v="0"/>
    <n v="0"/>
    <n v="0"/>
    <n v="0"/>
    <n v="0"/>
    <n v="0"/>
    <n v="0"/>
    <n v="0"/>
    <n v="0"/>
    <n v="0"/>
    <n v="0"/>
    <n v="0"/>
    <n v="0"/>
  </r>
  <r>
    <m/>
    <s v="069"/>
    <n v="2014"/>
    <n v="2014"/>
    <m/>
    <n v="1301"/>
    <n v="0"/>
    <s v="Staff offices"/>
    <n v="7"/>
    <n v="410"/>
    <s v="D"/>
    <n v="-52063.97"/>
    <n v="-0.89"/>
    <n v="0"/>
    <n v="0"/>
    <n v="-52063.97"/>
    <n v="-0.89"/>
    <n v="0"/>
    <n v="0"/>
    <n v="0"/>
    <n v="0"/>
    <n v="0"/>
    <n v="0"/>
    <n v="0"/>
    <n v="0"/>
    <n v="0"/>
    <n v="0"/>
    <n v="0"/>
    <n v="0"/>
    <n v="-52063.08"/>
    <n v="0"/>
    <n v="0"/>
    <n v="0"/>
    <n v="0"/>
    <n v="-52063.08"/>
    <n v="0"/>
    <n v="-52063.08"/>
    <n v="0"/>
    <n v="0"/>
    <n v="0"/>
    <n v="0"/>
    <n v="0"/>
    <n v="0"/>
  </r>
  <r>
    <m/>
    <s v="069"/>
    <n v="2014"/>
    <n v="2014"/>
    <m/>
    <n v="1301"/>
    <n v="0"/>
    <s v="Operations (Reimbursable)"/>
    <n v="801"/>
    <n v="0"/>
    <s v="R"/>
    <n v="16.21"/>
    <n v="0"/>
    <n v="0"/>
    <n v="0"/>
    <n v="16.21"/>
    <n v="0"/>
    <n v="0"/>
    <n v="0"/>
    <n v="0"/>
    <n v="0"/>
    <n v="0"/>
    <n v="0"/>
    <n v="0"/>
    <n v="0"/>
    <n v="0"/>
    <n v="0"/>
    <n v="0"/>
    <n v="0"/>
    <n v="-17534.95"/>
    <n v="0"/>
    <n v="0"/>
    <n v="0"/>
    <n v="0"/>
    <n v="-17534.95"/>
    <n v="0"/>
    <n v="-17534.95"/>
    <n v="-17551.16"/>
    <n v="0"/>
    <n v="0"/>
    <n v="0"/>
    <n v="0"/>
    <n v="0"/>
  </r>
  <r>
    <m/>
    <s v="069"/>
    <n v="2014"/>
    <n v="2014"/>
    <m/>
    <n v="1301"/>
    <n v="0"/>
    <s v="Operations (Reimbursable)"/>
    <n v="801"/>
    <n v="111"/>
    <s v="R"/>
    <n v="0"/>
    <n v="0"/>
    <n v="0"/>
    <n v="0"/>
    <n v="0"/>
    <n v="0"/>
    <n v="245391.46"/>
    <n v="245391.46"/>
    <n v="0"/>
    <n v="0"/>
    <n v="245391.46"/>
    <n v="245391.46"/>
    <n v="0"/>
    <n v="0"/>
    <n v="0"/>
    <n v="0"/>
    <n v="0"/>
    <n v="0"/>
    <n v="0"/>
    <n v="0"/>
    <n v="0"/>
    <n v="-1494.92"/>
    <n v="0"/>
    <n v="-1494.92"/>
    <n v="0"/>
    <n v="-1494.92"/>
    <n v="-1494.92"/>
    <n v="0"/>
    <n v="0"/>
    <n v="0"/>
    <n v="-1494.92"/>
    <n v="-1494.92"/>
  </r>
  <r>
    <m/>
    <s v="069"/>
    <n v="2014"/>
    <n v="2014"/>
    <m/>
    <n v="1301"/>
    <n v="0"/>
    <s v="Operations (Reimbursable)"/>
    <n v="801"/>
    <n v="115"/>
    <s v="R"/>
    <n v="0"/>
    <n v="0"/>
    <n v="0"/>
    <n v="0"/>
    <n v="0"/>
    <n v="0"/>
    <n v="0"/>
    <n v="-562.94000000000005"/>
    <n v="0"/>
    <n v="0"/>
    <n v="0"/>
    <n v="-562.94000000000005"/>
    <n v="0"/>
    <n v="0"/>
    <n v="0"/>
    <n v="0"/>
    <n v="0"/>
    <n v="0"/>
    <n v="562.94000000000005"/>
    <n v="0"/>
    <n v="0"/>
    <n v="-427.12"/>
    <n v="0"/>
    <n v="135.82"/>
    <n v="0"/>
    <n v="135.82"/>
    <n v="-427.12"/>
    <n v="0"/>
    <n v="562.94000000000005"/>
    <n v="0"/>
    <n v="-427.12"/>
    <n v="135.82"/>
  </r>
  <r>
    <m/>
    <s v="069"/>
    <n v="2014"/>
    <n v="2014"/>
    <m/>
    <n v="1301"/>
    <n v="0"/>
    <s v="Operations (Reimbursable)"/>
    <n v="801"/>
    <n v="121"/>
    <s v="R"/>
    <n v="0"/>
    <n v="0"/>
    <n v="0"/>
    <n v="0"/>
    <n v="0"/>
    <n v="0"/>
    <n v="0"/>
    <n v="0"/>
    <n v="0"/>
    <n v="0"/>
    <n v="0"/>
    <n v="0"/>
    <n v="0"/>
    <n v="0"/>
    <n v="0"/>
    <n v="0"/>
    <n v="0"/>
    <n v="0"/>
    <n v="0"/>
    <n v="0"/>
    <n v="0"/>
    <n v="-549.05999999999995"/>
    <n v="0"/>
    <n v="-549.05999999999995"/>
    <n v="0"/>
    <n v="-549.05999999999995"/>
    <n v="-549.05999999999995"/>
    <n v="0"/>
    <n v="0"/>
    <n v="0"/>
    <n v="-549.05999999999995"/>
    <n v="-549.05999999999995"/>
  </r>
  <r>
    <m/>
    <s v="069"/>
    <n v="2014"/>
    <n v="2014"/>
    <m/>
    <n v="1301"/>
    <n v="0"/>
    <s v="Operations (Reimbursable)"/>
    <n v="801"/>
    <n v="210"/>
    <s v="R"/>
    <n v="0"/>
    <n v="120"/>
    <n v="0"/>
    <n v="-120"/>
    <n v="0"/>
    <n v="0"/>
    <n v="0"/>
    <n v="0"/>
    <n v="0"/>
    <n v="0"/>
    <n v="0"/>
    <n v="0"/>
    <n v="0"/>
    <n v="0"/>
    <n v="0"/>
    <n v="0"/>
    <n v="0"/>
    <n v="0"/>
    <n v="0"/>
    <n v="0"/>
    <n v="0"/>
    <n v="-120"/>
    <n v="0"/>
    <n v="-120"/>
    <n v="0"/>
    <n v="-120"/>
    <n v="-120"/>
    <n v="0"/>
    <n v="0"/>
    <n v="0"/>
    <n v="0"/>
    <n v="0"/>
  </r>
  <r>
    <m/>
    <s v="069"/>
    <n v="2014"/>
    <n v="2014"/>
    <m/>
    <n v="1301"/>
    <n v="0"/>
    <s v="Operations (Reimbursable)"/>
    <n v="801"/>
    <n v="220"/>
    <s v="R"/>
    <n v="0"/>
    <n v="0"/>
    <n v="0"/>
    <n v="0"/>
    <n v="0"/>
    <n v="0"/>
    <n v="-24541.42"/>
    <n v="-14397.42"/>
    <n v="0"/>
    <n v="-10144"/>
    <n v="-24541.42"/>
    <n v="-24541.42"/>
    <n v="0"/>
    <n v="0"/>
    <n v="0"/>
    <n v="0"/>
    <n v="0"/>
    <n v="0"/>
    <n v="-10144"/>
    <n v="0"/>
    <n v="0"/>
    <n v="0"/>
    <n v="0"/>
    <n v="-10144"/>
    <n v="0"/>
    <n v="-10144"/>
    <n v="-10144"/>
    <n v="0"/>
    <n v="0"/>
    <n v="0"/>
    <n v="0"/>
    <n v="0"/>
  </r>
  <r>
    <m/>
    <s v="069"/>
    <n v="2014"/>
    <n v="2014"/>
    <m/>
    <n v="1301"/>
    <n v="0"/>
    <s v="Operations (Reimbursable)"/>
    <n v="801"/>
    <n v="233"/>
    <s v="R"/>
    <n v="-5391.49"/>
    <n v="-5391.49"/>
    <n v="0"/>
    <n v="0"/>
    <n v="-5391.49"/>
    <n v="-5391.49"/>
    <n v="0"/>
    <n v="91.67"/>
    <n v="0"/>
    <n v="-91.67"/>
    <n v="0"/>
    <n v="0"/>
    <n v="0"/>
    <n v="0"/>
    <n v="0"/>
    <n v="0"/>
    <n v="0"/>
    <n v="0"/>
    <n v="-91.67"/>
    <n v="0"/>
    <n v="0"/>
    <n v="0"/>
    <n v="0"/>
    <n v="-91.67"/>
    <n v="0"/>
    <n v="-91.67"/>
    <n v="-91.67"/>
    <n v="3199.75"/>
    <n v="0"/>
    <n v="0"/>
    <n v="0"/>
    <n v="3199.75"/>
  </r>
  <r>
    <m/>
    <s v="069"/>
    <n v="2014"/>
    <n v="2014"/>
    <m/>
    <n v="1301"/>
    <n v="0"/>
    <s v="Operations (Reimbursable)"/>
    <n v="801"/>
    <n v="251"/>
    <s v="R"/>
    <n v="-423137.39"/>
    <n v="-365328.47"/>
    <n v="0"/>
    <n v="0"/>
    <n v="-423137.39"/>
    <n v="-365328.47"/>
    <n v="0"/>
    <n v="-16728.599999999999"/>
    <n v="0"/>
    <n v="-7.2"/>
    <n v="0"/>
    <n v="-16735.8"/>
    <n v="0"/>
    <n v="0"/>
    <n v="0"/>
    <n v="0"/>
    <n v="0"/>
    <n v="0"/>
    <n v="-41080.32"/>
    <n v="0"/>
    <n v="0"/>
    <n v="0"/>
    <n v="0"/>
    <n v="-41080.32"/>
    <n v="0"/>
    <n v="-41080.32"/>
    <n v="-7.2"/>
    <n v="0"/>
    <n v="9.2200000000000006"/>
    <n v="0"/>
    <n v="0"/>
    <n v="9.2200000000000006"/>
  </r>
  <r>
    <m/>
    <s v="069"/>
    <n v="2014"/>
    <n v="2014"/>
    <m/>
    <n v="1301"/>
    <n v="0"/>
    <s v="Operations (Reimbursable)"/>
    <n v="801"/>
    <n v="252"/>
    <s v="R"/>
    <n v="-38482.720000000001"/>
    <n v="-38615.699999999997"/>
    <n v="0"/>
    <n v="0"/>
    <n v="-38482.720000000001"/>
    <n v="-38615.699999999997"/>
    <n v="-1947.71"/>
    <n v="-1848.61"/>
    <n v="0"/>
    <n v="0"/>
    <n v="-1947.71"/>
    <n v="-1848.61"/>
    <n v="0"/>
    <n v="0"/>
    <n v="0"/>
    <n v="0"/>
    <n v="0"/>
    <n v="0"/>
    <n v="50.09"/>
    <n v="0"/>
    <n v="0"/>
    <n v="0"/>
    <n v="0"/>
    <n v="50.09"/>
    <n v="0"/>
    <n v="50.09"/>
    <n v="16.21"/>
    <n v="0"/>
    <n v="50.09"/>
    <n v="0"/>
    <n v="0"/>
    <n v="50.09"/>
  </r>
  <r>
    <m/>
    <s v="069"/>
    <n v="2014"/>
    <n v="2014"/>
    <m/>
    <n v="1301"/>
    <n v="0"/>
    <s v="Operations (Reimbursable)"/>
    <n v="801"/>
    <n v="253"/>
    <s v="R"/>
    <n v="-400403.83"/>
    <n v="-403.83"/>
    <n v="0"/>
    <n v="0"/>
    <n v="-400403.83"/>
    <n v="-403.83"/>
    <n v="-64.03"/>
    <n v="-64.03"/>
    <n v="0"/>
    <n v="0"/>
    <n v="-64.03"/>
    <n v="-64.03"/>
    <n v="2849.59"/>
    <n v="738339.31"/>
    <n v="0"/>
    <n v="0"/>
    <n v="2849.59"/>
    <n v="738339.31"/>
    <n v="-1135489.72"/>
    <n v="0"/>
    <n v="0"/>
    <n v="0"/>
    <n v="0"/>
    <n v="-1135489.72"/>
    <n v="2849.59"/>
    <n v="-400000"/>
    <n v="0"/>
    <n v="0"/>
    <n v="0"/>
    <n v="0"/>
    <n v="0"/>
    <n v="0"/>
  </r>
  <r>
    <m/>
    <s v="069"/>
    <n v="2014"/>
    <n v="2014"/>
    <m/>
    <n v="1301"/>
    <n v="0"/>
    <s v="Operations (Reimbursable)"/>
    <n v="801"/>
    <n v="254"/>
    <s v="R"/>
    <n v="-30323.71"/>
    <n v="-929.71"/>
    <n v="0"/>
    <n v="0"/>
    <n v="-30323.71"/>
    <n v="-929.71"/>
    <n v="-0.06"/>
    <n v="-0.06"/>
    <n v="0"/>
    <n v="0"/>
    <n v="-0.06"/>
    <n v="-0.06"/>
    <n v="0"/>
    <n v="0"/>
    <n v="0"/>
    <n v="0"/>
    <n v="0"/>
    <n v="0"/>
    <n v="-29394"/>
    <n v="0"/>
    <n v="0"/>
    <n v="0"/>
    <n v="0"/>
    <n v="-29394"/>
    <n v="0"/>
    <n v="-29394"/>
    <n v="0"/>
    <n v="203.01"/>
    <n v="0"/>
    <n v="0"/>
    <n v="0"/>
    <n v="203.01"/>
  </r>
  <r>
    <m/>
    <s v="069"/>
    <n v="2014"/>
    <n v="2014"/>
    <m/>
    <n v="1301"/>
    <n v="0"/>
    <s v="Operations (Reimbursable)"/>
    <n v="801"/>
    <n v="255"/>
    <s v="R"/>
    <n v="-50000"/>
    <n v="0"/>
    <n v="0"/>
    <n v="0"/>
    <n v="-50000"/>
    <n v="0"/>
    <n v="0"/>
    <n v="0"/>
    <n v="0"/>
    <n v="0"/>
    <n v="0"/>
    <n v="0"/>
    <n v="0"/>
    <n v="0"/>
    <n v="0"/>
    <n v="0"/>
    <n v="0"/>
    <n v="0"/>
    <n v="-50000"/>
    <n v="0"/>
    <n v="0"/>
    <n v="0"/>
    <n v="0"/>
    <n v="-50000"/>
    <n v="0"/>
    <n v="-50000"/>
    <n v="0"/>
    <n v="0"/>
    <n v="0"/>
    <n v="0"/>
    <n v="0"/>
    <n v="0"/>
  </r>
  <r>
    <m/>
    <s v="069"/>
    <n v="2014"/>
    <n v="2014"/>
    <m/>
    <n v="1301"/>
    <n v="0"/>
    <s v="Operations (Reimbursable)"/>
    <n v="801"/>
    <n v="257"/>
    <s v="R"/>
    <n v="-779.04"/>
    <n v="-779.04"/>
    <n v="0"/>
    <n v="0"/>
    <n v="-779.04"/>
    <n v="-779.04"/>
    <n v="5490.25"/>
    <n v="5490.25"/>
    <n v="0"/>
    <n v="0"/>
    <n v="5490.25"/>
    <n v="5490.25"/>
    <n v="0"/>
    <n v="0"/>
    <n v="0"/>
    <n v="0"/>
    <n v="0"/>
    <n v="0"/>
    <n v="0"/>
    <n v="0"/>
    <n v="0"/>
    <n v="0"/>
    <n v="0"/>
    <n v="0"/>
    <n v="0"/>
    <n v="0"/>
    <n v="0"/>
    <n v="0"/>
    <n v="0"/>
    <n v="0"/>
    <n v="0"/>
    <n v="0"/>
  </r>
  <r>
    <m/>
    <s v="069"/>
    <n v="2014"/>
    <n v="2014"/>
    <m/>
    <n v="1301"/>
    <n v="0"/>
    <s v="Operations (Reimbursable)"/>
    <n v="801"/>
    <n v="260"/>
    <s v="R"/>
    <n v="-414"/>
    <n v="-414"/>
    <n v="0"/>
    <n v="0"/>
    <n v="-414"/>
    <n v="-414"/>
    <n v="0"/>
    <n v="0"/>
    <n v="0"/>
    <n v="0"/>
    <n v="0"/>
    <n v="0"/>
    <n v="-17714488.59"/>
    <n v="-16011707.99"/>
    <n v="0"/>
    <n v="0"/>
    <n v="-17714488.59"/>
    <n v="-16011707.99"/>
    <n v="-1702780.6"/>
    <n v="0"/>
    <n v="0"/>
    <n v="0"/>
    <n v="0"/>
    <n v="-1702780.6"/>
    <n v="-17714488.59"/>
    <n v="0"/>
    <n v="0"/>
    <n v="0"/>
    <n v="0"/>
    <n v="0"/>
    <n v="0"/>
    <n v="0"/>
  </r>
  <r>
    <m/>
    <s v="069"/>
    <n v="2014"/>
    <n v="2014"/>
    <m/>
    <n v="1301"/>
    <n v="0"/>
    <s v="Operations (Reimbursable)"/>
    <n v="801"/>
    <n v="310"/>
    <s v="R"/>
    <n v="-5.28"/>
    <n v="-5.28"/>
    <n v="0"/>
    <n v="0"/>
    <n v="-5.28"/>
    <n v="-5.28"/>
    <n v="19051.169999999998"/>
    <n v="19051.169999999998"/>
    <n v="0"/>
    <n v="0"/>
    <n v="19051.169999999998"/>
    <n v="19051.169999999998"/>
    <n v="0"/>
    <n v="0"/>
    <n v="0"/>
    <n v="0"/>
    <n v="0"/>
    <n v="0"/>
    <n v="0"/>
    <n v="0"/>
    <n v="0"/>
    <n v="0"/>
    <n v="0"/>
    <n v="0"/>
    <n v="0"/>
    <n v="0"/>
    <n v="0"/>
    <n v="0"/>
    <n v="0"/>
    <n v="0"/>
    <n v="0"/>
    <n v="0"/>
  </r>
  <r>
    <m/>
    <s v="069"/>
    <n v="2014"/>
    <n v="2014"/>
    <m/>
    <n v="1301"/>
    <n v="0"/>
    <s v="Operations (Reimbursable)"/>
    <n v="801"/>
    <n v="440"/>
    <s v="R"/>
    <n v="0"/>
    <n v="0"/>
    <n v="0"/>
    <n v="0"/>
    <n v="0"/>
    <n v="0"/>
    <n v="0"/>
    <n v="0"/>
    <n v="0"/>
    <n v="0"/>
    <n v="0"/>
    <n v="0"/>
    <n v="0"/>
    <n v="0"/>
    <n v="0"/>
    <n v="0"/>
    <n v="0"/>
    <n v="0"/>
    <n v="12556.12"/>
    <n v="0"/>
    <n v="0"/>
    <n v="0"/>
    <n v="0"/>
    <n v="12556.12"/>
    <n v="0"/>
    <n v="12556.12"/>
    <n v="12556.12"/>
    <n v="0"/>
    <n v="112539.48"/>
    <n v="0"/>
    <n v="0"/>
    <n v="112539.48"/>
  </r>
  <r>
    <m/>
    <s v="069"/>
    <n v="2014"/>
    <n v="2014"/>
    <m/>
    <n v="8107"/>
    <n v="0"/>
    <s v="Personnel and related expenses"/>
    <n v="5"/>
    <n v="111"/>
    <s v="D"/>
    <n v="0"/>
    <n v="0"/>
    <n v="0"/>
    <n v="0"/>
    <n v="0"/>
    <n v="0"/>
    <n v="-4121.54"/>
    <n v="-4120.6400000000003"/>
    <n v="0"/>
    <n v="-0.9"/>
    <n v="-4121.54"/>
    <n v="-4121.54"/>
    <n v="0"/>
    <n v="0"/>
    <n v="0"/>
    <n v="0"/>
    <n v="0"/>
    <n v="0"/>
    <n v="-0.9"/>
    <n v="0"/>
    <n v="0"/>
    <n v="0"/>
    <n v="0"/>
    <n v="-0.9"/>
    <n v="0"/>
    <n v="-0.9"/>
    <n v="-0.9"/>
    <n v="0"/>
    <n v="0"/>
    <n v="0"/>
    <n v="700"/>
    <n v="700"/>
  </r>
  <r>
    <m/>
    <s v="069"/>
    <n v="2014"/>
    <n v="2014"/>
    <m/>
    <n v="8107"/>
    <n v="0"/>
    <s v="Personnel and related expenses"/>
    <n v="5"/>
    <n v="121"/>
    <s v="D"/>
    <n v="0"/>
    <n v="0"/>
    <n v="0"/>
    <n v="0"/>
    <n v="0"/>
    <n v="0"/>
    <n v="4121.54"/>
    <n v="4121.54"/>
    <n v="0"/>
    <n v="0"/>
    <n v="4121.54"/>
    <n v="4121.54"/>
    <n v="0"/>
    <n v="0"/>
    <n v="0"/>
    <n v="0"/>
    <n v="0"/>
    <n v="0"/>
    <n v="-7014.51"/>
    <n v="0"/>
    <n v="0"/>
    <n v="0"/>
    <n v="0"/>
    <n v="-7014.51"/>
    <n v="0"/>
    <n v="-7014.51"/>
    <n v="-7014.51"/>
    <n v="0"/>
    <n v="0"/>
    <n v="0"/>
    <n v="0"/>
    <n v="0"/>
  </r>
  <r>
    <m/>
    <s v="069"/>
    <n v="2014"/>
    <n v="2014"/>
    <m/>
    <n v="8107"/>
    <n v="0"/>
    <s v="Personnel and related expenses"/>
    <n v="5"/>
    <n v="210"/>
    <s v="D"/>
    <n v="-84.05"/>
    <n v="14027.94"/>
    <n v="0"/>
    <n v="-57897.14"/>
    <n v="-84.05"/>
    <n v="-43869.2"/>
    <n v="0"/>
    <n v="30.5"/>
    <n v="0"/>
    <n v="-279.5"/>
    <n v="0"/>
    <n v="-249"/>
    <n v="0"/>
    <n v="0"/>
    <n v="0"/>
    <n v="0"/>
    <n v="0"/>
    <n v="0"/>
    <n v="-22574.62"/>
    <n v="0"/>
    <n v="0"/>
    <n v="-1008.55"/>
    <n v="0"/>
    <n v="-23583.17"/>
    <n v="0"/>
    <n v="-23583.17"/>
    <n v="-67617.320000000007"/>
    <n v="43669.2"/>
    <n v="249"/>
    <n v="0"/>
    <n v="4851.03"/>
    <n v="48769.23"/>
  </r>
  <r>
    <m/>
    <s v="069"/>
    <n v="2014"/>
    <n v="2014"/>
    <m/>
    <n v="8107"/>
    <n v="0"/>
    <s v="Personnel and related expenses"/>
    <n v="5"/>
    <n v="220"/>
    <s v="D"/>
    <n v="0"/>
    <n v="0"/>
    <n v="0"/>
    <n v="0"/>
    <n v="0"/>
    <n v="0"/>
    <n v="0"/>
    <n v="24.6"/>
    <n v="0"/>
    <n v="-24.6"/>
    <n v="0"/>
    <n v="0"/>
    <n v="0"/>
    <n v="0"/>
    <n v="0"/>
    <n v="0"/>
    <n v="0"/>
    <n v="0"/>
    <n v="-24.6"/>
    <n v="0"/>
    <n v="0"/>
    <n v="0"/>
    <n v="0"/>
    <n v="-24.6"/>
    <n v="0"/>
    <n v="-24.6"/>
    <n v="-24.6"/>
    <n v="0"/>
    <n v="0"/>
    <n v="0"/>
    <n v="0"/>
    <n v="0"/>
  </r>
  <r>
    <m/>
    <s v="069"/>
    <n v="2014"/>
    <n v="2014"/>
    <m/>
    <n v="8107"/>
    <n v="0"/>
    <s v="Personnel and related expenses"/>
    <n v="5"/>
    <n v="233"/>
    <s v="D"/>
    <n v="0"/>
    <n v="0"/>
    <n v="0"/>
    <n v="0"/>
    <n v="0"/>
    <n v="0"/>
    <n v="0"/>
    <n v="460.9"/>
    <n v="0"/>
    <n v="-460.9"/>
    <n v="0"/>
    <n v="0"/>
    <n v="0"/>
    <n v="0"/>
    <n v="0"/>
    <n v="0"/>
    <n v="0"/>
    <n v="0"/>
    <n v="-460.9"/>
    <n v="0"/>
    <n v="0"/>
    <n v="0"/>
    <n v="0"/>
    <n v="-460.9"/>
    <n v="0"/>
    <n v="-460.9"/>
    <n v="-460.9"/>
    <n v="0"/>
    <n v="0"/>
    <n v="0"/>
    <n v="0"/>
    <n v="0"/>
  </r>
  <r>
    <m/>
    <s v="069"/>
    <n v="2014"/>
    <n v="2014"/>
    <m/>
    <n v="8107"/>
    <n v="0"/>
    <s v="Personnel and related expenses"/>
    <n v="5"/>
    <n v="240"/>
    <s v="D"/>
    <n v="0"/>
    <n v="-297.44"/>
    <n v="0"/>
    <n v="0"/>
    <n v="0"/>
    <n v="-297.44"/>
    <n v="0"/>
    <n v="0"/>
    <n v="0"/>
    <n v="0"/>
    <n v="0"/>
    <n v="0"/>
    <n v="-10919.58"/>
    <n v="0"/>
    <n v="0"/>
    <n v="0"/>
    <n v="-10919.58"/>
    <n v="0"/>
    <n v="-10590.71"/>
    <n v="0"/>
    <n v="0"/>
    <n v="0"/>
    <n v="0"/>
    <n v="-10590.71"/>
    <n v="-10919.58"/>
    <n v="328.87"/>
    <n v="31.43"/>
    <n v="297.44"/>
    <n v="0"/>
    <n v="0"/>
    <n v="0"/>
    <n v="297.44"/>
  </r>
  <r>
    <m/>
    <s v="069"/>
    <n v="2014"/>
    <n v="2014"/>
    <m/>
    <n v="8107"/>
    <n v="0"/>
    <s v="Personnel and related expenses"/>
    <n v="5"/>
    <n v="251"/>
    <s v="D"/>
    <n v="-16.02"/>
    <n v="-16.02"/>
    <n v="0"/>
    <n v="0"/>
    <n v="-16.02"/>
    <n v="-16.02"/>
    <n v="0"/>
    <n v="0"/>
    <n v="0"/>
    <n v="0"/>
    <n v="0"/>
    <n v="0"/>
    <n v="-72564.31"/>
    <n v="-36731.879999999997"/>
    <n v="0"/>
    <n v="0"/>
    <n v="-72564.31"/>
    <n v="-36731.879999999997"/>
    <n v="-35832.43"/>
    <n v="0"/>
    <n v="0"/>
    <n v="0"/>
    <n v="0"/>
    <n v="-35832.43"/>
    <n v="-72564.31"/>
    <n v="0"/>
    <n v="0"/>
    <n v="16.02"/>
    <n v="0"/>
    <n v="0"/>
    <n v="0"/>
    <n v="16.02"/>
  </r>
  <r>
    <m/>
    <s v="069"/>
    <n v="2014"/>
    <n v="2014"/>
    <m/>
    <n v="8107"/>
    <n v="0"/>
    <s v="Personnel and related expenses"/>
    <n v="5"/>
    <n v="252"/>
    <s v="D"/>
    <n v="-206725.31"/>
    <n v="-206725.31"/>
    <n v="0"/>
    <n v="0"/>
    <n v="-206725.31"/>
    <n v="-206725.31"/>
    <n v="-17432.88"/>
    <n v="-19329"/>
    <n v="0"/>
    <n v="0"/>
    <n v="-17432.88"/>
    <n v="-19329"/>
    <n v="0"/>
    <n v="0"/>
    <n v="0"/>
    <n v="0"/>
    <n v="0"/>
    <n v="0"/>
    <n v="1896.12"/>
    <n v="0"/>
    <n v="0"/>
    <n v="0"/>
    <n v="0"/>
    <n v="1896.12"/>
    <n v="0"/>
    <n v="1896.12"/>
    <n v="0"/>
    <n v="9937.5"/>
    <n v="0"/>
    <n v="0"/>
    <n v="0"/>
    <n v="9937.5"/>
  </r>
  <r>
    <m/>
    <s v="069"/>
    <n v="2014"/>
    <n v="2014"/>
    <m/>
    <n v="8107"/>
    <n v="0"/>
    <s v="Personnel and related expenses"/>
    <n v="5"/>
    <n v="253"/>
    <s v="D"/>
    <n v="-256"/>
    <n v="-256"/>
    <n v="0"/>
    <n v="0"/>
    <n v="-256"/>
    <n v="-256"/>
    <n v="0"/>
    <n v="0"/>
    <n v="0"/>
    <n v="0"/>
    <n v="0"/>
    <n v="0"/>
    <n v="9311.31"/>
    <n v="1362.4"/>
    <n v="0"/>
    <n v="0"/>
    <n v="9311.31"/>
    <n v="1362.4"/>
    <n v="7948.91"/>
    <n v="0"/>
    <n v="0"/>
    <n v="0"/>
    <n v="0"/>
    <n v="7948.91"/>
    <n v="9311.31"/>
    <n v="0"/>
    <n v="0"/>
    <n v="213"/>
    <n v="0"/>
    <n v="0"/>
    <n v="0"/>
    <n v="213"/>
  </r>
  <r>
    <m/>
    <s v="069"/>
    <n v="2014"/>
    <n v="2014"/>
    <m/>
    <n v="8107"/>
    <n v="0"/>
    <s v="Personnel and related expenses"/>
    <n v="5"/>
    <n v="254"/>
    <s v="D"/>
    <n v="0"/>
    <n v="0"/>
    <n v="0"/>
    <n v="0"/>
    <n v="0"/>
    <n v="0"/>
    <n v="-50000"/>
    <n v="381.37"/>
    <n v="0"/>
    <n v="-381.37"/>
    <n v="-50000"/>
    <n v="0"/>
    <n v="0"/>
    <n v="0"/>
    <n v="0"/>
    <n v="0"/>
    <n v="0"/>
    <n v="0"/>
    <n v="-50381.37"/>
    <n v="0"/>
    <n v="0"/>
    <n v="0"/>
    <n v="0"/>
    <n v="-50381.37"/>
    <n v="0"/>
    <n v="-50381.37"/>
    <n v="-381.37"/>
    <n v="0"/>
    <n v="0"/>
    <n v="0"/>
    <n v="0"/>
    <n v="0"/>
  </r>
  <r>
    <m/>
    <s v="069"/>
    <n v="2014"/>
    <n v="2014"/>
    <m/>
    <n v="8107"/>
    <n v="0"/>
    <s v="Personnel and related expenses"/>
    <n v="5"/>
    <n v="257"/>
    <s v="D"/>
    <n v="-0.01"/>
    <n v="-0.01"/>
    <n v="0"/>
    <n v="0"/>
    <n v="-0.01"/>
    <n v="-0.01"/>
    <n v="0"/>
    <n v="0"/>
    <n v="0"/>
    <n v="0"/>
    <n v="0"/>
    <n v="0"/>
    <n v="0"/>
    <n v="0"/>
    <n v="0"/>
    <n v="0"/>
    <n v="0"/>
    <n v="0"/>
    <n v="0"/>
    <n v="0"/>
    <n v="0"/>
    <n v="0"/>
    <n v="0"/>
    <n v="0"/>
    <n v="0"/>
    <n v="0"/>
    <n v="0"/>
    <n v="0"/>
    <n v="0"/>
    <n v="0"/>
    <n v="0"/>
    <n v="0"/>
  </r>
  <r>
    <m/>
    <s v="069"/>
    <n v="2014"/>
    <n v="2014"/>
    <m/>
    <n v="8107"/>
    <n v="0"/>
    <s v="Personnel and related expenses"/>
    <n v="5"/>
    <n v="260"/>
    <s v="D"/>
    <n v="0"/>
    <n v="0"/>
    <n v="0"/>
    <n v="0"/>
    <n v="0"/>
    <n v="0"/>
    <n v="0"/>
    <n v="-2435.6"/>
    <n v="0"/>
    <n v="-791.83"/>
    <n v="0"/>
    <n v="-3227.43"/>
    <n v="0"/>
    <n v="0"/>
    <n v="0"/>
    <n v="0"/>
    <n v="0"/>
    <n v="0"/>
    <n v="2404.17"/>
    <n v="0"/>
    <n v="0"/>
    <n v="0"/>
    <n v="0"/>
    <n v="2404.17"/>
    <n v="0"/>
    <n v="2404.17"/>
    <n v="-823.26"/>
    <n v="0"/>
    <n v="3227.43"/>
    <n v="0"/>
    <n v="0"/>
    <n v="3227.43"/>
  </r>
  <r>
    <m/>
    <s v="069"/>
    <n v="2014"/>
    <n v="2014"/>
    <m/>
    <n v="8107"/>
    <n v="0"/>
    <s v="Personnel and related expenses"/>
    <n v="5"/>
    <n v="310"/>
    <s v="D"/>
    <n v="-163901.54"/>
    <n v="-141647.48000000001"/>
    <n v="0"/>
    <n v="0"/>
    <n v="-163901.54"/>
    <n v="-141647.48000000001"/>
    <n v="0"/>
    <n v="336.8"/>
    <n v="0"/>
    <n v="-336.8"/>
    <n v="0"/>
    <n v="0"/>
    <n v="-394477.31"/>
    <n v="-351762.5"/>
    <n v="0"/>
    <n v="0"/>
    <n v="-394477.31"/>
    <n v="-351762.5"/>
    <n v="-65305.67"/>
    <n v="0"/>
    <n v="0"/>
    <n v="0"/>
    <n v="0"/>
    <n v="-65305.67"/>
    <n v="-394477.31"/>
    <n v="-22590.86"/>
    <n v="-336.8"/>
    <n v="1298.3"/>
    <n v="0"/>
    <n v="0"/>
    <n v="0"/>
    <n v="1298.3"/>
  </r>
  <r>
    <m/>
    <s v="069"/>
    <n v="2014"/>
    <n v="2016"/>
    <m/>
    <n v="8107"/>
    <n v="0"/>
    <s v="Engineering, development, test and evaluation"/>
    <n v="1"/>
    <n v="0"/>
    <s v="D"/>
    <n v="0"/>
    <n v="0"/>
    <n v="0"/>
    <n v="0"/>
    <n v="0"/>
    <n v="0"/>
    <n v="-203.07"/>
    <n v="0"/>
    <n v="0"/>
    <n v="0"/>
    <n v="-203.07"/>
    <n v="0"/>
    <n v="0"/>
    <n v="0"/>
    <n v="0"/>
    <n v="0"/>
    <n v="0"/>
    <n v="0"/>
    <n v="0"/>
    <n v="0"/>
    <n v="0"/>
    <n v="0"/>
    <n v="0"/>
    <n v="0"/>
    <n v="0"/>
    <n v="0"/>
    <n v="203.07"/>
    <n v="0"/>
    <n v="0"/>
    <n v="0"/>
    <n v="0"/>
    <n v="0"/>
  </r>
  <r>
    <m/>
    <s v="069"/>
    <n v="2014"/>
    <n v="2016"/>
    <m/>
    <n v="8107"/>
    <n v="0"/>
    <s v="Engineering, development, test and evaluation"/>
    <n v="1"/>
    <n v="220"/>
    <s v="D"/>
    <n v="-798.44"/>
    <n v="-798.44"/>
    <n v="0"/>
    <n v="0"/>
    <n v="-798.44"/>
    <n v="-798.44"/>
    <n v="-1.2"/>
    <n v="-1.2"/>
    <n v="0"/>
    <n v="0"/>
    <n v="-1.2"/>
    <n v="-1.2"/>
    <n v="0"/>
    <n v="0"/>
    <n v="0"/>
    <n v="0"/>
    <n v="0"/>
    <n v="0"/>
    <n v="0"/>
    <n v="0"/>
    <n v="0"/>
    <n v="0"/>
    <n v="0"/>
    <n v="0"/>
    <n v="0"/>
    <n v="0"/>
    <n v="0"/>
    <n v="0"/>
    <n v="0"/>
    <n v="0"/>
    <n v="0"/>
    <n v="0"/>
  </r>
  <r>
    <m/>
    <s v="069"/>
    <n v="2014"/>
    <n v="2016"/>
    <m/>
    <n v="8107"/>
    <n v="0"/>
    <s v="Engineering, development, test and evaluation"/>
    <n v="1"/>
    <n v="233"/>
    <s v="D"/>
    <n v="-30810.38"/>
    <n v="-2315.9899999999998"/>
    <n v="0"/>
    <n v="0"/>
    <n v="-30810.38"/>
    <n v="-2315.9899999999998"/>
    <n v="-68334.47"/>
    <n v="-68796.34"/>
    <n v="0"/>
    <n v="-69.77"/>
    <n v="-68334.47"/>
    <n v="-68866.11"/>
    <n v="0"/>
    <n v="0"/>
    <n v="0"/>
    <n v="0"/>
    <n v="0"/>
    <n v="0"/>
    <n v="-28032.52"/>
    <n v="0"/>
    <n v="0"/>
    <n v="0"/>
    <n v="0"/>
    <n v="-28032.52"/>
    <n v="0"/>
    <n v="-28032.52"/>
    <n v="-69.77"/>
    <n v="0"/>
    <n v="531.64"/>
    <n v="0"/>
    <n v="0"/>
    <n v="531.64"/>
  </r>
  <r>
    <m/>
    <s v="069"/>
    <n v="2014"/>
    <n v="2016"/>
    <m/>
    <n v="8107"/>
    <n v="0"/>
    <s v="Engineering, development, test and evaluation"/>
    <n v="1"/>
    <n v="251"/>
    <s v="D"/>
    <n v="-43031924.130000003"/>
    <n v="-17809587.620000001"/>
    <n v="0"/>
    <n v="0"/>
    <n v="-43031924.130000003"/>
    <n v="-17809587.620000001"/>
    <n v="-5126408.66"/>
    <n v="-2147653.7000000002"/>
    <n v="0"/>
    <n v="-31620.77"/>
    <n v="-5126408.66"/>
    <n v="-2179274.4700000002"/>
    <n v="-4409979.7"/>
    <n v="-1402151.54"/>
    <n v="0"/>
    <n v="0"/>
    <n v="-4409979.7"/>
    <n v="-1402151.54"/>
    <n v="-31210592.899999999"/>
    <n v="0"/>
    <n v="0"/>
    <n v="0"/>
    <n v="0"/>
    <n v="-31210592.899999999"/>
    <n v="-4409979.7"/>
    <n v="-28202764.739999998"/>
    <n v="-33294.04"/>
    <n v="1316482.74"/>
    <n v="28590.05"/>
    <n v="0"/>
    <n v="1673.27"/>
    <n v="1346746.06"/>
  </r>
  <r>
    <m/>
    <s v="069"/>
    <n v="2014"/>
    <n v="2016"/>
    <m/>
    <n v="8107"/>
    <n v="0"/>
    <s v="Engineering, development, test and evaluation"/>
    <n v="1"/>
    <n v="252"/>
    <s v="D"/>
    <n v="-3631263.16"/>
    <n v="-1172558.17"/>
    <n v="0"/>
    <n v="-8406.3799999999992"/>
    <n v="-3631263.16"/>
    <n v="-1180964.55"/>
    <n v="-81248"/>
    <n v="-35480.980000000003"/>
    <n v="0"/>
    <n v="-408.54"/>
    <n v="-81248"/>
    <n v="-35889.519999999997"/>
    <n v="-152419.71"/>
    <n v="-139235.97"/>
    <n v="0"/>
    <n v="0"/>
    <n v="-152419.71"/>
    <n v="-139235.97"/>
    <n v="-2517858.8199999998"/>
    <n v="0"/>
    <n v="0"/>
    <n v="0"/>
    <n v="0"/>
    <n v="-2517858.8199999998"/>
    <n v="-152419.71"/>
    <n v="-2504675.08"/>
    <n v="-9017.99"/>
    <n v="29957.88"/>
    <n v="8406.3799999999992"/>
    <n v="0"/>
    <n v="0"/>
    <n v="38364.26"/>
  </r>
  <r>
    <m/>
    <s v="069"/>
    <n v="2014"/>
    <n v="2016"/>
    <m/>
    <n v="8107"/>
    <n v="0"/>
    <s v="Engineering, development, test and evaluation"/>
    <n v="1"/>
    <n v="253"/>
    <s v="D"/>
    <n v="-13125.93"/>
    <n v="-12229.96"/>
    <n v="0"/>
    <n v="0"/>
    <n v="-13125.93"/>
    <n v="-12229.96"/>
    <n v="-0.02"/>
    <n v="-0.02"/>
    <n v="0"/>
    <n v="0"/>
    <n v="-0.02"/>
    <n v="-0.02"/>
    <n v="0"/>
    <n v="0"/>
    <n v="0"/>
    <n v="0"/>
    <n v="0"/>
    <n v="0"/>
    <n v="-895.97"/>
    <n v="0"/>
    <n v="0"/>
    <n v="0"/>
    <n v="0"/>
    <n v="-895.97"/>
    <n v="0"/>
    <n v="-895.97"/>
    <n v="0"/>
    <n v="5965.96"/>
    <n v="0"/>
    <n v="0"/>
    <n v="0"/>
    <n v="5965.96"/>
  </r>
  <r>
    <m/>
    <s v="069"/>
    <n v="2014"/>
    <n v="2016"/>
    <m/>
    <n v="8107"/>
    <n v="0"/>
    <s v="Engineering, development, test and evaluation"/>
    <n v="1"/>
    <n v="255"/>
    <s v="D"/>
    <n v="-12517.3"/>
    <n v="-180"/>
    <n v="0"/>
    <n v="0"/>
    <n v="-12517.3"/>
    <n v="-180"/>
    <n v="0"/>
    <n v="7.52"/>
    <n v="0"/>
    <n v="-7.52"/>
    <n v="0"/>
    <n v="0"/>
    <n v="0"/>
    <n v="0"/>
    <n v="0"/>
    <n v="0"/>
    <n v="0"/>
    <n v="0"/>
    <n v="-12344.82"/>
    <n v="0"/>
    <n v="0"/>
    <n v="0"/>
    <n v="0"/>
    <n v="-12344.82"/>
    <n v="0"/>
    <n v="-12344.82"/>
    <n v="-7.52"/>
    <n v="180"/>
    <n v="0"/>
    <n v="0"/>
    <n v="0"/>
    <n v="180"/>
  </r>
  <r>
    <m/>
    <s v="069"/>
    <n v="2014"/>
    <n v="2016"/>
    <m/>
    <n v="8107"/>
    <n v="0"/>
    <s v="Engineering, development, test and evaluation"/>
    <n v="1"/>
    <n v="257"/>
    <s v="D"/>
    <n v="-47249.85"/>
    <n v="-42174"/>
    <n v="0"/>
    <n v="0"/>
    <n v="-47249.85"/>
    <n v="-42174"/>
    <n v="0"/>
    <n v="0"/>
    <n v="0"/>
    <n v="0"/>
    <n v="0"/>
    <n v="0"/>
    <n v="-5368.35"/>
    <n v="-5481.66"/>
    <n v="0"/>
    <n v="0"/>
    <n v="-5368.35"/>
    <n v="-5481.66"/>
    <n v="-4962.54"/>
    <n v="0"/>
    <n v="0"/>
    <n v="0"/>
    <n v="0"/>
    <n v="-4962.54"/>
    <n v="-5368.35"/>
    <n v="-5075.8500000000004"/>
    <n v="0"/>
    <n v="41671.4"/>
    <n v="0"/>
    <n v="0"/>
    <n v="0"/>
    <n v="41671.4"/>
  </r>
  <r>
    <m/>
    <s v="069"/>
    <n v="2014"/>
    <n v="2016"/>
    <m/>
    <n v="8107"/>
    <n v="0"/>
    <s v="Engineering, development, test and evaluation"/>
    <n v="1"/>
    <n v="260"/>
    <s v="D"/>
    <n v="-128.01"/>
    <n v="-128.01"/>
    <n v="0"/>
    <n v="0"/>
    <n v="-128.01"/>
    <n v="-128.01"/>
    <n v="0"/>
    <n v="0"/>
    <n v="0"/>
    <n v="0"/>
    <n v="0"/>
    <n v="0"/>
    <n v="0"/>
    <n v="0"/>
    <n v="0"/>
    <n v="0"/>
    <n v="0"/>
    <n v="0"/>
    <n v="0"/>
    <n v="0"/>
    <n v="0"/>
    <n v="0"/>
    <n v="0"/>
    <n v="0"/>
    <n v="0"/>
    <n v="0"/>
    <n v="0"/>
    <n v="128"/>
    <n v="0"/>
    <n v="0"/>
    <n v="0"/>
    <n v="128"/>
  </r>
  <r>
    <m/>
    <s v="069"/>
    <n v="2014"/>
    <n v="2016"/>
    <m/>
    <n v="8107"/>
    <n v="0"/>
    <s v="Engineering, development, test and evaluation"/>
    <n v="1"/>
    <n v="310"/>
    <s v="D"/>
    <n v="-45021.17"/>
    <n v="-34725.06"/>
    <n v="0"/>
    <n v="0"/>
    <n v="-45021.17"/>
    <n v="-34725.06"/>
    <n v="-10.130000000000001"/>
    <n v="-10.130000000000001"/>
    <n v="0"/>
    <n v="0"/>
    <n v="-10.130000000000001"/>
    <n v="-10.130000000000001"/>
    <n v="0"/>
    <n v="0"/>
    <n v="0"/>
    <n v="0"/>
    <n v="0"/>
    <n v="0"/>
    <n v="-10296.11"/>
    <n v="0"/>
    <n v="0"/>
    <n v="0"/>
    <n v="0"/>
    <n v="-10296.11"/>
    <n v="0"/>
    <n v="-10296.11"/>
    <n v="0"/>
    <n v="33976.050000000003"/>
    <n v="0"/>
    <n v="0"/>
    <n v="0"/>
    <n v="33976.050000000003"/>
  </r>
  <r>
    <m/>
    <s v="069"/>
    <n v="2014"/>
    <n v="2016"/>
    <m/>
    <n v="8107"/>
    <n v="0"/>
    <s v="Engineering, development, test and evaluation"/>
    <n v="1"/>
    <n v="320"/>
    <s v="D"/>
    <n v="-865428.08"/>
    <n v="-53464.61"/>
    <n v="0"/>
    <n v="0"/>
    <n v="-865428.08"/>
    <n v="-53464.61"/>
    <n v="0"/>
    <n v="0"/>
    <n v="0"/>
    <n v="0"/>
    <n v="0"/>
    <n v="0"/>
    <n v="0"/>
    <n v="0"/>
    <n v="0"/>
    <n v="0"/>
    <n v="0"/>
    <n v="0"/>
    <n v="-811963.47"/>
    <n v="0"/>
    <n v="0"/>
    <n v="0"/>
    <n v="0"/>
    <n v="-811963.47"/>
    <n v="0"/>
    <n v="-811963.47"/>
    <n v="0"/>
    <n v="0"/>
    <n v="0"/>
    <n v="0"/>
    <n v="0"/>
    <n v="0"/>
  </r>
  <r>
    <m/>
    <s v="069"/>
    <n v="2014"/>
    <n v="2016"/>
    <m/>
    <n v="8107"/>
    <n v="0"/>
    <s v="Engineering, development, test and evaluation"/>
    <n v="1"/>
    <n v="410"/>
    <s v="D"/>
    <n v="-161373.85999999999"/>
    <n v="-33405.599999999999"/>
    <n v="0"/>
    <n v="0"/>
    <n v="-161373.85999999999"/>
    <n v="-33405.599999999999"/>
    <n v="0"/>
    <n v="0"/>
    <n v="0"/>
    <n v="0"/>
    <n v="0"/>
    <n v="0"/>
    <n v="0"/>
    <n v="0"/>
    <n v="0"/>
    <n v="0"/>
    <n v="0"/>
    <n v="0"/>
    <n v="-127968.26"/>
    <n v="0"/>
    <n v="0"/>
    <n v="0"/>
    <n v="0"/>
    <n v="-127968.26"/>
    <n v="0"/>
    <n v="-127968.26"/>
    <n v="0"/>
    <n v="0"/>
    <n v="0"/>
    <n v="0"/>
    <n v="0"/>
    <n v="0"/>
  </r>
  <r>
    <m/>
    <s v="069"/>
    <n v="2014"/>
    <n v="2016"/>
    <m/>
    <n v="8107"/>
    <n v="0"/>
    <s v="Procurement and modernization of air traffic control (ATC) facilities and equipment"/>
    <n v="2"/>
    <n v="0"/>
    <s v="D"/>
    <n v="0"/>
    <n v="0"/>
    <n v="0"/>
    <n v="0"/>
    <n v="0"/>
    <n v="0"/>
    <n v="-43663.74"/>
    <n v="0"/>
    <n v="0"/>
    <n v="0"/>
    <n v="-43663.74"/>
    <n v="0"/>
    <n v="0"/>
    <n v="0"/>
    <n v="0"/>
    <n v="0"/>
    <n v="0"/>
    <n v="0"/>
    <n v="0"/>
    <n v="0"/>
    <n v="0"/>
    <n v="0"/>
    <n v="0"/>
    <n v="0"/>
    <n v="0"/>
    <n v="0"/>
    <n v="43663.74"/>
    <n v="0"/>
    <n v="0"/>
    <n v="0"/>
    <n v="0"/>
    <n v="0"/>
  </r>
  <r>
    <m/>
    <s v="069"/>
    <n v="2014"/>
    <n v="2016"/>
    <m/>
    <n v="8107"/>
    <n v="0"/>
    <s v="Procurement and modernization of air traffic control (ATC) facilities and equipment"/>
    <n v="2"/>
    <n v="111"/>
    <s v="D"/>
    <n v="0"/>
    <n v="-243.23"/>
    <n v="0"/>
    <n v="0"/>
    <n v="0"/>
    <n v="-243.23"/>
    <n v="0"/>
    <n v="0"/>
    <n v="0"/>
    <n v="0"/>
    <n v="0"/>
    <n v="0"/>
    <n v="-243.23"/>
    <n v="0"/>
    <n v="0"/>
    <n v="0"/>
    <n v="-243.23"/>
    <n v="0"/>
    <n v="0"/>
    <n v="0"/>
    <n v="0"/>
    <n v="0"/>
    <n v="0"/>
    <n v="0"/>
    <n v="-243.23"/>
    <n v="243.23"/>
    <n v="0"/>
    <n v="243.23"/>
    <n v="0"/>
    <n v="0"/>
    <n v="0"/>
    <n v="243.23"/>
  </r>
  <r>
    <m/>
    <s v="069"/>
    <n v="2014"/>
    <n v="2016"/>
    <m/>
    <n v="8107"/>
    <n v="0"/>
    <s v="Procurement and modernization of air traffic control (ATC) facilities and equipment"/>
    <n v="2"/>
    <n v="210"/>
    <s v="D"/>
    <n v="-11280"/>
    <n v="-7375.48"/>
    <n v="0"/>
    <n v="0"/>
    <n v="-11280"/>
    <n v="-7375.48"/>
    <n v="0"/>
    <n v="0"/>
    <n v="0"/>
    <n v="0"/>
    <n v="0"/>
    <n v="0"/>
    <n v="0"/>
    <n v="0"/>
    <n v="0"/>
    <n v="0"/>
    <n v="0"/>
    <n v="0"/>
    <n v="-3904.52"/>
    <n v="0"/>
    <n v="0"/>
    <n v="0"/>
    <n v="0"/>
    <n v="-3904.52"/>
    <n v="0"/>
    <n v="-3904.52"/>
    <n v="0"/>
    <n v="0"/>
    <n v="0"/>
    <n v="0"/>
    <n v="0"/>
    <n v="0"/>
  </r>
  <r>
    <m/>
    <s v="069"/>
    <n v="2014"/>
    <n v="2016"/>
    <m/>
    <n v="8107"/>
    <n v="0"/>
    <s v="Procurement and modernization of air traffic control (ATC) facilities and equipment"/>
    <n v="2"/>
    <n v="220"/>
    <s v="D"/>
    <n v="-112482.15"/>
    <n v="-106842.55"/>
    <n v="0"/>
    <n v="0"/>
    <n v="-112482.15"/>
    <n v="-106842.55"/>
    <n v="-5836.12"/>
    <n v="-5836.12"/>
    <n v="0"/>
    <n v="0"/>
    <n v="-5836.12"/>
    <n v="-5836.12"/>
    <n v="-35673.64"/>
    <n v="-35673.64"/>
    <n v="0"/>
    <n v="0"/>
    <n v="-35673.64"/>
    <n v="-35673.64"/>
    <n v="-5639.6"/>
    <n v="0"/>
    <n v="0"/>
    <n v="0"/>
    <n v="0"/>
    <n v="-5639.6"/>
    <n v="-35673.64"/>
    <n v="-5639.6"/>
    <n v="0"/>
    <n v="5000.54"/>
    <n v="0"/>
    <n v="0"/>
    <n v="0"/>
    <n v="5000.54"/>
  </r>
  <r>
    <m/>
    <s v="069"/>
    <n v="2014"/>
    <n v="2016"/>
    <m/>
    <n v="8107"/>
    <n v="0"/>
    <s v="Procurement and modernization of air traffic control (ATC) facilities and equipment"/>
    <n v="2"/>
    <n v="231"/>
    <s v="D"/>
    <n v="0"/>
    <n v="0"/>
    <n v="0"/>
    <n v="0"/>
    <n v="0"/>
    <n v="0"/>
    <n v="258"/>
    <n v="516"/>
    <n v="0"/>
    <n v="0"/>
    <n v="258"/>
    <n v="516"/>
    <n v="0"/>
    <n v="0"/>
    <n v="0"/>
    <n v="0"/>
    <n v="0"/>
    <n v="0"/>
    <n v="-258"/>
    <n v="0"/>
    <n v="0"/>
    <n v="0"/>
    <n v="0"/>
    <n v="-258"/>
    <n v="0"/>
    <n v="-258"/>
    <n v="0"/>
    <n v="0"/>
    <n v="0"/>
    <n v="0"/>
    <n v="0"/>
    <n v="0"/>
  </r>
  <r>
    <m/>
    <s v="069"/>
    <n v="2014"/>
    <n v="2016"/>
    <m/>
    <n v="8107"/>
    <n v="0"/>
    <s v="Procurement and modernization of air traffic control (ATC) facilities and equipment"/>
    <n v="2"/>
    <n v="232"/>
    <s v="D"/>
    <n v="-4802"/>
    <n v="-4802"/>
    <n v="0"/>
    <n v="0"/>
    <n v="-4802"/>
    <n v="-4802"/>
    <n v="0"/>
    <n v="0"/>
    <n v="0"/>
    <n v="0"/>
    <n v="0"/>
    <n v="0"/>
    <n v="0"/>
    <n v="0"/>
    <n v="0"/>
    <n v="0"/>
    <n v="0"/>
    <n v="0"/>
    <n v="0"/>
    <n v="0"/>
    <n v="0"/>
    <n v="0"/>
    <n v="0"/>
    <n v="0"/>
    <n v="0"/>
    <n v="0"/>
    <n v="0"/>
    <n v="3500"/>
    <n v="0"/>
    <n v="0"/>
    <n v="0"/>
    <n v="3500"/>
  </r>
  <r>
    <m/>
    <s v="069"/>
    <n v="2014"/>
    <n v="2016"/>
    <m/>
    <n v="8107"/>
    <n v="0"/>
    <s v="Procurement and modernization of air traffic control (ATC) facilities and equipment"/>
    <n v="2"/>
    <n v="233"/>
    <s v="D"/>
    <n v="-1850418.18"/>
    <n v="-518165.85"/>
    <n v="0"/>
    <n v="0"/>
    <n v="-1850418.18"/>
    <n v="-518165.85"/>
    <n v="6363.79"/>
    <n v="64686.61"/>
    <n v="0"/>
    <n v="-84105.4"/>
    <n v="6363.79"/>
    <n v="-19418.79"/>
    <n v="0"/>
    <n v="0"/>
    <n v="0"/>
    <n v="0"/>
    <n v="0"/>
    <n v="0"/>
    <n v="-1390575.15"/>
    <n v="0"/>
    <n v="0"/>
    <n v="0"/>
    <n v="0"/>
    <n v="-1390575.15"/>
    <n v="0"/>
    <n v="-1390575.15"/>
    <n v="-84105.4"/>
    <n v="94"/>
    <n v="329.86"/>
    <n v="0"/>
    <n v="0"/>
    <n v="423.86"/>
  </r>
  <r>
    <m/>
    <s v="069"/>
    <n v="2014"/>
    <n v="2016"/>
    <m/>
    <n v="8107"/>
    <n v="0"/>
    <s v="Procurement and modernization of air traffic control (ATC) facilities and equipment"/>
    <n v="2"/>
    <n v="240"/>
    <s v="D"/>
    <n v="0"/>
    <n v="0"/>
    <n v="0"/>
    <n v="0"/>
    <n v="0"/>
    <n v="0"/>
    <n v="99.87"/>
    <n v="99.87"/>
    <n v="0"/>
    <n v="0"/>
    <n v="99.87"/>
    <n v="99.87"/>
    <n v="0"/>
    <n v="0"/>
    <n v="0"/>
    <n v="0"/>
    <n v="0"/>
    <n v="0"/>
    <n v="0"/>
    <n v="0"/>
    <n v="0"/>
    <n v="0"/>
    <n v="0"/>
    <n v="0"/>
    <n v="0"/>
    <n v="0"/>
    <n v="0"/>
    <n v="0"/>
    <n v="0"/>
    <n v="0"/>
    <n v="0"/>
    <n v="0"/>
  </r>
  <r>
    <m/>
    <s v="069"/>
    <n v="2014"/>
    <n v="2016"/>
    <m/>
    <n v="8107"/>
    <n v="0"/>
    <s v="Procurement and modernization of air traffic control (ATC) facilities and equipment"/>
    <n v="2"/>
    <n v="251"/>
    <s v="D"/>
    <n v="-82156673.590000004"/>
    <n v="-38559474.68"/>
    <n v="0"/>
    <n v="-90038.98"/>
    <n v="-82156673.590000004"/>
    <n v="-38649513.659999996"/>
    <n v="-13766289.24"/>
    <n v="-414514.78"/>
    <n v="0"/>
    <n v="-300385.84000000003"/>
    <n v="-13766289.24"/>
    <n v="-714900.62"/>
    <n v="-18368993.449999999"/>
    <n v="-7770930.7400000002"/>
    <n v="0"/>
    <n v="0"/>
    <n v="-18368993.449999999"/>
    <n v="-7770930.7400000002"/>
    <n v="-67550477.099999994"/>
    <n v="0"/>
    <n v="0"/>
    <n v="-14.43"/>
    <n v="0"/>
    <n v="-67550491.530000001"/>
    <n v="-18368993.449999999"/>
    <n v="-56952428.82"/>
    <n v="-393880.27"/>
    <n v="398615.14"/>
    <n v="385694.41"/>
    <n v="0"/>
    <n v="3466.15"/>
    <n v="787775.7"/>
  </r>
  <r>
    <m/>
    <s v="069"/>
    <n v="2014"/>
    <n v="2016"/>
    <m/>
    <n v="8107"/>
    <n v="0"/>
    <s v="Procurement and modernization of air traffic control (ATC) facilities and equipment"/>
    <n v="2"/>
    <n v="252"/>
    <s v="D"/>
    <n v="-4499784.6900000004"/>
    <n v="-3298520.69"/>
    <n v="0"/>
    <n v="0"/>
    <n v="-4499784.6900000004"/>
    <n v="-3298520.69"/>
    <n v="-660011.92000000004"/>
    <n v="-526512.66"/>
    <n v="0"/>
    <n v="-8.69"/>
    <n v="-660011.92000000004"/>
    <n v="-526521.35"/>
    <n v="-315481.51"/>
    <n v="-215156.94"/>
    <n v="0"/>
    <n v="0"/>
    <n v="-315481.51"/>
    <n v="-215156.94"/>
    <n v="-1478751.57"/>
    <n v="0"/>
    <n v="0"/>
    <n v="0"/>
    <n v="0"/>
    <n v="-1478751.57"/>
    <n v="-315481.51"/>
    <n v="-1378427"/>
    <n v="-43672.43"/>
    <n v="7227.69"/>
    <n v="0"/>
    <n v="0"/>
    <n v="0"/>
    <n v="7227.69"/>
  </r>
  <r>
    <m/>
    <s v="069"/>
    <n v="2014"/>
    <n v="2016"/>
    <m/>
    <n v="8107"/>
    <n v="0"/>
    <s v="Procurement and modernization of air traffic control (ATC) facilities and equipment"/>
    <n v="2"/>
    <n v="253"/>
    <s v="D"/>
    <n v="-335883.67"/>
    <n v="-5489.98"/>
    <n v="0"/>
    <n v="0"/>
    <n v="-335883.67"/>
    <n v="-5489.98"/>
    <n v="-74008.210000000006"/>
    <n v="1.62"/>
    <n v="0"/>
    <n v="-1.63"/>
    <n v="-74008.210000000006"/>
    <n v="-0.01"/>
    <n v="132389.65"/>
    <n v="343386.24"/>
    <n v="0"/>
    <n v="0"/>
    <n v="132389.65"/>
    <n v="343386.24"/>
    <n v="-615400.11"/>
    <n v="0"/>
    <n v="0"/>
    <n v="0"/>
    <n v="0"/>
    <n v="-615400.11"/>
    <n v="132389.65"/>
    <n v="-404403.52"/>
    <n v="-1.63"/>
    <n v="5218.4799999999996"/>
    <n v="0"/>
    <n v="0"/>
    <n v="0"/>
    <n v="5218.4799999999996"/>
  </r>
  <r>
    <m/>
    <s v="069"/>
    <n v="2014"/>
    <n v="2016"/>
    <m/>
    <n v="8107"/>
    <n v="0"/>
    <s v="Procurement and modernization of air traffic control (ATC) facilities and equipment"/>
    <n v="2"/>
    <n v="254"/>
    <s v="D"/>
    <n v="-2596406.0699999998"/>
    <n v="-829959.43"/>
    <n v="0"/>
    <n v="0"/>
    <n v="-2596406.0699999998"/>
    <n v="-829959.43"/>
    <n v="-178229.45"/>
    <n v="372.86"/>
    <n v="0"/>
    <n v="-966.62"/>
    <n v="-178229.45"/>
    <n v="-593.76"/>
    <n v="-273.62"/>
    <n v="-273.62"/>
    <n v="0"/>
    <n v="0"/>
    <n v="-273.62"/>
    <n v="-273.62"/>
    <n v="-1945048.95"/>
    <n v="0"/>
    <n v="0"/>
    <n v="0"/>
    <n v="0"/>
    <n v="-1945048.95"/>
    <n v="-273.62"/>
    <n v="-1945048.95"/>
    <n v="-966.62"/>
    <n v="40719.360000000001"/>
    <n v="0"/>
    <n v="0"/>
    <n v="0"/>
    <n v="40719.360000000001"/>
  </r>
  <r>
    <m/>
    <s v="069"/>
    <n v="2014"/>
    <n v="2016"/>
    <m/>
    <n v="8107"/>
    <n v="0"/>
    <s v="Procurement and modernization of air traffic control (ATC) facilities and equipment"/>
    <n v="2"/>
    <n v="255"/>
    <s v="D"/>
    <n v="-53870.39"/>
    <n v="-522.02"/>
    <n v="0"/>
    <n v="0"/>
    <n v="-53870.39"/>
    <n v="-522.02"/>
    <n v="-20.16"/>
    <n v="-8.76"/>
    <n v="0"/>
    <n v="-10.82"/>
    <n v="-20.16"/>
    <n v="-19.579999999999998"/>
    <n v="0"/>
    <n v="0"/>
    <n v="0"/>
    <n v="0"/>
    <n v="0"/>
    <n v="0"/>
    <n v="-53359.77"/>
    <n v="0"/>
    <n v="0"/>
    <n v="0"/>
    <n v="0"/>
    <n v="-53359.77"/>
    <n v="0"/>
    <n v="-53359.77"/>
    <n v="-10.82"/>
    <n v="0"/>
    <n v="0"/>
    <n v="0"/>
    <n v="0"/>
    <n v="0"/>
  </r>
  <r>
    <m/>
    <s v="069"/>
    <n v="2014"/>
    <n v="2016"/>
    <m/>
    <n v="8107"/>
    <n v="0"/>
    <s v="Procurement and modernization of air traffic control (ATC) facilities and equipment"/>
    <n v="2"/>
    <n v="256"/>
    <s v="D"/>
    <n v="-212"/>
    <n v="-212"/>
    <n v="0"/>
    <n v="0"/>
    <n v="-212"/>
    <n v="-212"/>
    <n v="0"/>
    <n v="0"/>
    <n v="0"/>
    <n v="0"/>
    <n v="0"/>
    <n v="0"/>
    <n v="0"/>
    <n v="0"/>
    <n v="0"/>
    <n v="0"/>
    <n v="0"/>
    <n v="0"/>
    <n v="0"/>
    <n v="0"/>
    <n v="0"/>
    <n v="0"/>
    <n v="0"/>
    <n v="0"/>
    <n v="0"/>
    <n v="0"/>
    <n v="0"/>
    <n v="212"/>
    <n v="0"/>
    <n v="0"/>
    <n v="0"/>
    <n v="212"/>
  </r>
  <r>
    <m/>
    <s v="069"/>
    <n v="2014"/>
    <n v="2016"/>
    <m/>
    <n v="8107"/>
    <n v="0"/>
    <s v="Procurement and modernization of air traffic control (ATC) facilities and equipment"/>
    <n v="2"/>
    <n v="257"/>
    <s v="D"/>
    <n v="-1284863.75"/>
    <n v="-652208.57999999996"/>
    <n v="0"/>
    <n v="0"/>
    <n v="-1284863.75"/>
    <n v="-652208.57999999996"/>
    <n v="0"/>
    <n v="183.52"/>
    <n v="0"/>
    <n v="-183.52"/>
    <n v="0"/>
    <n v="0"/>
    <n v="-195697.8"/>
    <n v="-101768.44"/>
    <n v="0"/>
    <n v="0"/>
    <n v="-195697.8"/>
    <n v="-101768.44"/>
    <n v="-726768.05"/>
    <n v="0"/>
    <n v="0"/>
    <n v="0"/>
    <n v="0"/>
    <n v="-726768.05"/>
    <n v="-195697.8"/>
    <n v="-632838.68999999994"/>
    <n v="-183.52"/>
    <n v="208154.2"/>
    <n v="0"/>
    <n v="0"/>
    <n v="0"/>
    <n v="208154.2"/>
  </r>
  <r>
    <m/>
    <s v="069"/>
    <n v="2014"/>
    <n v="2016"/>
    <m/>
    <n v="8107"/>
    <n v="0"/>
    <s v="Procurement and modernization of air traffic control (ATC) facilities and equipment"/>
    <n v="2"/>
    <n v="258"/>
    <s v="D"/>
    <n v="-119637.19"/>
    <n v="-34129.22"/>
    <n v="0"/>
    <n v="0"/>
    <n v="-119637.19"/>
    <n v="-34129.22"/>
    <n v="-23412.3"/>
    <n v="-32259.8"/>
    <n v="0"/>
    <n v="0"/>
    <n v="-23412.3"/>
    <n v="-32259.8"/>
    <n v="-54603.07"/>
    <n v="-44502.11"/>
    <n v="0"/>
    <n v="0"/>
    <n v="-54603.07"/>
    <n v="-44502.11"/>
    <n v="-86761.43"/>
    <n v="0"/>
    <n v="0"/>
    <n v="0"/>
    <n v="0"/>
    <n v="-86761.43"/>
    <n v="-54603.07"/>
    <n v="-76660.47"/>
    <n v="0"/>
    <n v="1564.83"/>
    <n v="0"/>
    <n v="0"/>
    <n v="0"/>
    <n v="1564.83"/>
  </r>
  <r>
    <m/>
    <s v="069"/>
    <n v="2014"/>
    <n v="2016"/>
    <m/>
    <n v="8107"/>
    <n v="0"/>
    <s v="Procurement and modernization of air traffic control (ATC) facilities and equipment"/>
    <n v="2"/>
    <n v="260"/>
    <s v="D"/>
    <n v="-1012232.6"/>
    <n v="-66121.259999999995"/>
    <n v="0"/>
    <n v="0"/>
    <n v="-1012232.6"/>
    <n v="-66121.259999999995"/>
    <n v="-40434.81"/>
    <n v="-36469.11"/>
    <n v="0"/>
    <n v="-29366.87"/>
    <n v="-40434.81"/>
    <n v="-65835.98"/>
    <n v="-16398.21"/>
    <n v="-767.88"/>
    <n v="0"/>
    <n v="0"/>
    <n v="-16398.21"/>
    <n v="-767.88"/>
    <n v="-976309.09"/>
    <n v="0"/>
    <n v="0"/>
    <n v="0"/>
    <n v="0"/>
    <n v="-976309.09"/>
    <n v="-16398.21"/>
    <n v="-960678.76"/>
    <n v="-39968.589999999997"/>
    <n v="18307.61"/>
    <n v="25388.74"/>
    <n v="0"/>
    <n v="0"/>
    <n v="43696.35"/>
  </r>
  <r>
    <m/>
    <s v="069"/>
    <n v="2014"/>
    <n v="2016"/>
    <m/>
    <n v="8107"/>
    <n v="0"/>
    <s v="Procurement and modernization of air traffic control (ATC) facilities and equipment"/>
    <n v="2"/>
    <n v="310"/>
    <s v="D"/>
    <n v="-20928906.010000002"/>
    <n v="-15261510.77"/>
    <n v="0"/>
    <n v="0"/>
    <n v="-20928906.010000002"/>
    <n v="-15261510.77"/>
    <n v="37271.919999999998"/>
    <n v="56841.2"/>
    <n v="0"/>
    <n v="-6024.15"/>
    <n v="37271.919999999998"/>
    <n v="50817.05"/>
    <n v="-397664.28"/>
    <n v="-384122.55"/>
    <n v="0"/>
    <n v="0"/>
    <n v="-397664.28"/>
    <n v="-384122.55"/>
    <n v="-5700506.25"/>
    <n v="0"/>
    <n v="0"/>
    <n v="0"/>
    <n v="0"/>
    <n v="-5700506.25"/>
    <n v="-397664.28"/>
    <n v="-5686964.5199999996"/>
    <n v="-6024.15"/>
    <n v="41867.81"/>
    <n v="0"/>
    <n v="0"/>
    <n v="0"/>
    <n v="41867.81"/>
  </r>
  <r>
    <m/>
    <s v="069"/>
    <n v="2014"/>
    <n v="2016"/>
    <m/>
    <n v="8107"/>
    <n v="0"/>
    <s v="Procurement and modernization of air traffic control (ATC) facilities and equipment"/>
    <n v="2"/>
    <n v="320"/>
    <s v="D"/>
    <n v="-31738353.620000001"/>
    <n v="-9364363.8300000001"/>
    <n v="0"/>
    <n v="0"/>
    <n v="-31738353.620000001"/>
    <n v="-9364363.8300000001"/>
    <n v="-54268.66"/>
    <n v="-196563.18"/>
    <n v="0"/>
    <n v="-408255.07"/>
    <n v="-54268.66"/>
    <n v="-604818.25"/>
    <n v="-348713.43"/>
    <n v="-344433.94"/>
    <n v="0"/>
    <n v="0"/>
    <n v="-348713.43"/>
    <n v="-344433.94"/>
    <n v="-22235974.760000002"/>
    <n v="0"/>
    <n v="0"/>
    <n v="0"/>
    <n v="0"/>
    <n v="-22235974.760000002"/>
    <n v="-348713.43"/>
    <n v="-22231695.27"/>
    <n v="-408255.07"/>
    <n v="28290.68"/>
    <n v="406508"/>
    <n v="0"/>
    <n v="0"/>
    <n v="434798.68"/>
  </r>
  <r>
    <m/>
    <s v="069"/>
    <n v="2014"/>
    <n v="2016"/>
    <m/>
    <n v="8107"/>
    <n v="0"/>
    <s v="Procurement and modernization of air traffic control (ATC) facilities and equipment"/>
    <n v="2"/>
    <n v="410"/>
    <s v="D"/>
    <n v="-631.57000000000005"/>
    <n v="-631.57000000000005"/>
    <n v="0"/>
    <n v="0"/>
    <n v="-631.57000000000005"/>
    <n v="-631.57000000000005"/>
    <n v="0"/>
    <n v="0"/>
    <n v="0"/>
    <n v="0"/>
    <n v="0"/>
    <n v="0"/>
    <n v="0"/>
    <n v="0"/>
    <n v="0"/>
    <n v="0"/>
    <n v="0"/>
    <n v="0"/>
    <n v="0"/>
    <n v="0"/>
    <n v="0"/>
    <n v="0"/>
    <n v="0"/>
    <n v="0"/>
    <n v="0"/>
    <n v="0"/>
    <n v="0"/>
    <n v="0"/>
    <n v="0"/>
    <n v="0"/>
    <n v="0"/>
    <n v="0"/>
  </r>
  <r>
    <m/>
    <s v="069"/>
    <n v="2014"/>
    <n v="2016"/>
    <m/>
    <n v="8107"/>
    <n v="0"/>
    <s v="Procurement and modernization of non-ATC facilities and equipment"/>
    <n v="3"/>
    <n v="251"/>
    <s v="D"/>
    <n v="-1095161.9099999999"/>
    <n v="-547441.81999999995"/>
    <n v="0"/>
    <n v="0"/>
    <n v="-1095161.9099999999"/>
    <n v="-547441.81999999995"/>
    <n v="-270476.71000000002"/>
    <n v="-66813.570000000007"/>
    <n v="0"/>
    <n v="-136.47999999999999"/>
    <n v="-270476.71000000002"/>
    <n v="-66950.05"/>
    <n v="-1601988.9"/>
    <n v="-21750.53"/>
    <n v="0"/>
    <n v="0"/>
    <n v="-1601988.9"/>
    <n v="-21750.53"/>
    <n v="-2319712.04"/>
    <n v="0"/>
    <n v="0"/>
    <n v="0"/>
    <n v="0"/>
    <n v="-2319712.04"/>
    <n v="-1601988.9"/>
    <n v="-739473.67"/>
    <n v="11773.08"/>
    <n v="336785.69"/>
    <n v="0"/>
    <n v="0"/>
    <n v="3229.44"/>
    <n v="340015.13"/>
  </r>
  <r>
    <m/>
    <s v="069"/>
    <n v="2014"/>
    <n v="2016"/>
    <m/>
    <n v="8107"/>
    <n v="0"/>
    <s v="Procurement and modernization of non-ATC facilities and equipment"/>
    <n v="3"/>
    <n v="252"/>
    <s v="D"/>
    <n v="-118698.97"/>
    <n v="-82796.17"/>
    <n v="0"/>
    <n v="0"/>
    <n v="-118698.97"/>
    <n v="-82796.17"/>
    <n v="0"/>
    <n v="4.5199999999999996"/>
    <n v="0"/>
    <n v="-4.5199999999999996"/>
    <n v="0"/>
    <n v="0"/>
    <n v="-654939.65"/>
    <n v="-541706.62"/>
    <n v="0"/>
    <n v="0"/>
    <n v="-654939.65"/>
    <n v="-541706.62"/>
    <n v="-149140.35"/>
    <n v="0"/>
    <n v="0"/>
    <n v="0"/>
    <n v="0"/>
    <n v="-149140.35"/>
    <n v="-654939.65"/>
    <n v="-35907.32"/>
    <n v="-4.5199999999999996"/>
    <n v="0"/>
    <n v="0"/>
    <n v="0"/>
    <n v="0"/>
    <n v="0"/>
  </r>
  <r>
    <m/>
    <s v="069"/>
    <n v="2014"/>
    <n v="2016"/>
    <m/>
    <n v="8107"/>
    <n v="0"/>
    <s v="Procurement and modernization of non-ATC facilities and equipment"/>
    <n v="3"/>
    <n v="253"/>
    <s v="D"/>
    <n v="-1106322.72"/>
    <n v="-249801.74"/>
    <n v="0"/>
    <n v="0"/>
    <n v="-1106322.72"/>
    <n v="-249801.74"/>
    <n v="-51030.93"/>
    <n v="-51015.02"/>
    <n v="0"/>
    <n v="-15.91"/>
    <n v="-51030.93"/>
    <n v="-51030.93"/>
    <n v="582311.43000000005"/>
    <n v="3219.93"/>
    <n v="0"/>
    <n v="0"/>
    <n v="582311.43000000005"/>
    <n v="3219.93"/>
    <n v="-277445.39"/>
    <n v="0"/>
    <n v="0"/>
    <n v="0"/>
    <n v="0"/>
    <n v="-277445.39"/>
    <n v="582311.43000000005"/>
    <n v="-856536.89"/>
    <n v="-15.91"/>
    <n v="0"/>
    <n v="0"/>
    <n v="0"/>
    <n v="0"/>
    <n v="0"/>
  </r>
  <r>
    <m/>
    <s v="069"/>
    <n v="2014"/>
    <n v="2016"/>
    <m/>
    <n v="8107"/>
    <n v="0"/>
    <s v="Procurement and modernization of non-ATC facilities and equipment"/>
    <n v="3"/>
    <n v="254"/>
    <s v="D"/>
    <n v="-3636059.88"/>
    <n v="-2213064.87"/>
    <n v="0"/>
    <n v="0"/>
    <n v="-3636059.88"/>
    <n v="-2213064.87"/>
    <n v="-90630.78"/>
    <n v="-17614.84"/>
    <n v="0"/>
    <n v="-719.95"/>
    <n v="-90630.78"/>
    <n v="-18334.79"/>
    <n v="-1389.52"/>
    <n v="-416.12"/>
    <n v="0"/>
    <n v="0"/>
    <n v="-1389.52"/>
    <n v="-416.12"/>
    <n v="-1496984.35"/>
    <n v="0"/>
    <n v="0"/>
    <n v="0"/>
    <n v="0"/>
    <n v="-1496984.35"/>
    <n v="-1389.52"/>
    <n v="-1496010.95"/>
    <n v="-719.95"/>
    <n v="65286.52"/>
    <n v="21.57"/>
    <n v="0"/>
    <n v="0"/>
    <n v="65308.09"/>
  </r>
  <r>
    <m/>
    <s v="069"/>
    <n v="2014"/>
    <n v="2016"/>
    <m/>
    <n v="8107"/>
    <n v="0"/>
    <s v="Procurement and modernization of non-ATC facilities and equipment"/>
    <n v="3"/>
    <n v="257"/>
    <s v="D"/>
    <n v="-263081.13"/>
    <n v="-30235.34"/>
    <n v="0"/>
    <n v="0"/>
    <n v="-263081.13"/>
    <n v="-30235.34"/>
    <n v="-17409.38"/>
    <n v="-652.57000000000005"/>
    <n v="0"/>
    <n v="-26.1"/>
    <n v="-17409.38"/>
    <n v="-678.67"/>
    <n v="0"/>
    <n v="0"/>
    <n v="0"/>
    <n v="0"/>
    <n v="0"/>
    <n v="0"/>
    <n v="-249602.6"/>
    <n v="0"/>
    <n v="0"/>
    <n v="0"/>
    <n v="0"/>
    <n v="-249602.6"/>
    <n v="0"/>
    <n v="-249602.6"/>
    <n v="-26.1"/>
    <n v="0"/>
    <n v="0"/>
    <n v="0"/>
    <n v="0"/>
    <n v="0"/>
  </r>
  <r>
    <m/>
    <s v="069"/>
    <n v="2014"/>
    <n v="2016"/>
    <m/>
    <n v="8107"/>
    <n v="0"/>
    <s v="Procurement and modernization of non-ATC facilities and equipment"/>
    <n v="3"/>
    <n v="310"/>
    <s v="D"/>
    <n v="-1261715.54"/>
    <n v="-32979.22"/>
    <n v="0"/>
    <n v="0"/>
    <n v="-1261715.54"/>
    <n v="-32979.22"/>
    <n v="0"/>
    <n v="-8111.56"/>
    <n v="0"/>
    <n v="-29.7"/>
    <n v="0"/>
    <n v="-8141.26"/>
    <n v="0"/>
    <n v="0"/>
    <n v="0"/>
    <n v="0"/>
    <n v="0"/>
    <n v="0"/>
    <n v="-1220624.76"/>
    <n v="0"/>
    <n v="0"/>
    <n v="0"/>
    <n v="0"/>
    <n v="-1220624.76"/>
    <n v="0"/>
    <n v="-1220624.76"/>
    <n v="-29.7"/>
    <n v="0"/>
    <n v="8141.26"/>
    <n v="0"/>
    <n v="0"/>
    <n v="8141.26"/>
  </r>
  <r>
    <m/>
    <s v="069"/>
    <n v="2014"/>
    <n v="2016"/>
    <m/>
    <n v="8107"/>
    <n v="0"/>
    <s v="Procurement and modernization of non-ATC facilities and equipment"/>
    <n v="3"/>
    <n v="320"/>
    <s v="D"/>
    <n v="-2710666.47"/>
    <n v="-670578.62"/>
    <n v="0"/>
    <n v="0"/>
    <n v="-2710666.47"/>
    <n v="-670578.62"/>
    <n v="0"/>
    <n v="-57990.04"/>
    <n v="0"/>
    <n v="-284.32"/>
    <n v="0"/>
    <n v="-58274.36"/>
    <n v="0"/>
    <n v="0"/>
    <n v="0"/>
    <n v="0"/>
    <n v="0"/>
    <n v="0"/>
    <n v="-1982097.81"/>
    <n v="0"/>
    <n v="0"/>
    <n v="0"/>
    <n v="0"/>
    <n v="-1982097.81"/>
    <n v="0"/>
    <n v="-1982097.81"/>
    <n v="-284.32"/>
    <n v="7607.59"/>
    <n v="0"/>
    <n v="0"/>
    <n v="0"/>
    <n v="7607.59"/>
  </r>
  <r>
    <m/>
    <s v="069"/>
    <n v="2014"/>
    <n v="2016"/>
    <m/>
    <n v="8107"/>
    <n v="0"/>
    <s v="Mission support"/>
    <n v="4"/>
    <n v="0"/>
    <s v="D"/>
    <n v="0"/>
    <n v="0"/>
    <n v="0"/>
    <n v="0"/>
    <n v="0"/>
    <n v="0"/>
    <n v="-7986.02"/>
    <n v="0"/>
    <n v="0"/>
    <n v="0"/>
    <n v="-7986.02"/>
    <n v="0"/>
    <n v="0"/>
    <n v="0"/>
    <n v="0"/>
    <n v="0"/>
    <n v="0"/>
    <n v="0"/>
    <n v="83532.899999999994"/>
    <n v="0"/>
    <n v="0"/>
    <n v="0"/>
    <n v="0"/>
    <n v="83532.899999999994"/>
    <n v="0"/>
    <n v="83532.899999999994"/>
    <n v="91518.92"/>
    <n v="0"/>
    <n v="0"/>
    <n v="0"/>
    <n v="0"/>
    <n v="0"/>
  </r>
  <r>
    <m/>
    <s v="069"/>
    <n v="2014"/>
    <n v="2016"/>
    <m/>
    <n v="8107"/>
    <n v="0"/>
    <s v="Mission support"/>
    <n v="4"/>
    <n v="231"/>
    <s v="D"/>
    <n v="-25936"/>
    <n v="-25936"/>
    <n v="0"/>
    <n v="0"/>
    <n v="-25936"/>
    <n v="-25936"/>
    <n v="0"/>
    <n v="0"/>
    <n v="0"/>
    <n v="0"/>
    <n v="0"/>
    <n v="0"/>
    <n v="0"/>
    <n v="0"/>
    <n v="0"/>
    <n v="0"/>
    <n v="0"/>
    <n v="0"/>
    <n v="0"/>
    <n v="0"/>
    <n v="0"/>
    <n v="0"/>
    <n v="0"/>
    <n v="0"/>
    <n v="0"/>
    <n v="0"/>
    <n v="0"/>
    <n v="25936"/>
    <n v="0"/>
    <n v="0"/>
    <n v="0"/>
    <n v="25936"/>
  </r>
  <r>
    <m/>
    <s v="069"/>
    <n v="2014"/>
    <n v="2016"/>
    <m/>
    <n v="8107"/>
    <n v="0"/>
    <s v="Mission support"/>
    <n v="4"/>
    <n v="232"/>
    <s v="D"/>
    <n v="-408450.83"/>
    <n v="-396257.2"/>
    <n v="0"/>
    <n v="0"/>
    <n v="-408450.83"/>
    <n v="-396257.2"/>
    <n v="649.33000000000004"/>
    <n v="1249.33"/>
    <n v="0"/>
    <n v="0"/>
    <n v="649.33000000000004"/>
    <n v="1249.33"/>
    <n v="0"/>
    <n v="0"/>
    <n v="0"/>
    <n v="0"/>
    <n v="0"/>
    <n v="0"/>
    <n v="-13378.81"/>
    <n v="0"/>
    <n v="0"/>
    <n v="0"/>
    <n v="0"/>
    <n v="-13378.81"/>
    <n v="0"/>
    <n v="-13378.81"/>
    <n v="-585.17999999999995"/>
    <n v="150651.24"/>
    <n v="0"/>
    <n v="0"/>
    <n v="585.17999999999995"/>
    <n v="151236.42000000001"/>
  </r>
  <r>
    <m/>
    <s v="069"/>
    <n v="2014"/>
    <n v="2016"/>
    <m/>
    <n v="8107"/>
    <n v="0"/>
    <s v="Mission support"/>
    <n v="4"/>
    <n v="233"/>
    <s v="D"/>
    <n v="-9034.69"/>
    <n v="0"/>
    <n v="0"/>
    <n v="0"/>
    <n v="-9034.69"/>
    <n v="0"/>
    <n v="0"/>
    <n v="2.33"/>
    <n v="0"/>
    <n v="-2.33"/>
    <n v="0"/>
    <n v="0"/>
    <n v="0"/>
    <n v="0"/>
    <n v="0"/>
    <n v="0"/>
    <n v="0"/>
    <n v="0"/>
    <n v="-9037.02"/>
    <n v="0"/>
    <n v="0"/>
    <n v="0"/>
    <n v="0"/>
    <n v="-9037.02"/>
    <n v="0"/>
    <n v="-9037.02"/>
    <n v="-2.33"/>
    <n v="0"/>
    <n v="0"/>
    <n v="0"/>
    <n v="0"/>
    <n v="0"/>
  </r>
  <r>
    <m/>
    <s v="069"/>
    <n v="2014"/>
    <n v="2016"/>
    <m/>
    <n v="8107"/>
    <n v="0"/>
    <s v="Mission support"/>
    <n v="4"/>
    <n v="251"/>
    <s v="D"/>
    <n v="-1206437.73"/>
    <n v="-437000.73"/>
    <n v="0"/>
    <n v="0"/>
    <n v="-1206437.73"/>
    <n v="-437000.73"/>
    <n v="-186553.55"/>
    <n v="-71780.639999999999"/>
    <n v="0"/>
    <n v="-136.86000000000001"/>
    <n v="-186553.55"/>
    <n v="-71917.5"/>
    <n v="-443942.46"/>
    <n v="-231219.55"/>
    <n v="0"/>
    <n v="0"/>
    <n v="-443942.46"/>
    <n v="-231219.55"/>
    <n v="-1096932.82"/>
    <n v="0"/>
    <n v="0"/>
    <n v="0"/>
    <n v="0"/>
    <n v="-1096932.82"/>
    <n v="-443942.46"/>
    <n v="-884209.91"/>
    <n v="-136.86000000000001"/>
    <n v="33585.24"/>
    <n v="0"/>
    <n v="0"/>
    <n v="0"/>
    <n v="33585.24"/>
  </r>
  <r>
    <m/>
    <s v="069"/>
    <n v="2014"/>
    <n v="2016"/>
    <m/>
    <n v="8107"/>
    <n v="0"/>
    <s v="Mission support"/>
    <n v="4"/>
    <n v="252"/>
    <s v="D"/>
    <n v="-81953.179999999993"/>
    <n v="-2864.41"/>
    <n v="0"/>
    <n v="0"/>
    <n v="-81953.179999999993"/>
    <n v="-2864.41"/>
    <n v="0"/>
    <n v="-7986.02"/>
    <n v="0"/>
    <n v="0"/>
    <n v="0"/>
    <n v="-7986.02"/>
    <n v="-12071.64"/>
    <n v="-501.66"/>
    <n v="0"/>
    <n v="0"/>
    <n v="-12071.64"/>
    <n v="-501.66"/>
    <n v="-90658.75"/>
    <n v="0"/>
    <n v="0"/>
    <n v="0"/>
    <n v="0"/>
    <n v="-90658.75"/>
    <n v="-12071.64"/>
    <n v="-79088.77"/>
    <n v="-7986.02"/>
    <n v="10"/>
    <n v="0"/>
    <n v="0"/>
    <n v="0"/>
    <n v="10"/>
  </r>
  <r>
    <m/>
    <s v="069"/>
    <n v="2014"/>
    <n v="2016"/>
    <m/>
    <n v="8107"/>
    <n v="0"/>
    <s v="Mission support"/>
    <n v="4"/>
    <n v="253"/>
    <s v="D"/>
    <n v="-92400.4"/>
    <n v="-2444.5500000000002"/>
    <n v="0"/>
    <n v="0"/>
    <n v="-92400.4"/>
    <n v="-2444.5500000000002"/>
    <n v="0"/>
    <n v="5.0599999999999996"/>
    <n v="0"/>
    <n v="-5.0599999999999996"/>
    <n v="0"/>
    <n v="0"/>
    <n v="0"/>
    <n v="0"/>
    <n v="0"/>
    <n v="0"/>
    <n v="0"/>
    <n v="0"/>
    <n v="-89960.91"/>
    <n v="0"/>
    <n v="0"/>
    <n v="0"/>
    <n v="0"/>
    <n v="-89960.91"/>
    <n v="0"/>
    <n v="-89960.91"/>
    <n v="-5.0599999999999996"/>
    <n v="0.01"/>
    <n v="0"/>
    <n v="0"/>
    <n v="0"/>
    <n v="0.01"/>
  </r>
  <r>
    <m/>
    <s v="069"/>
    <n v="2014"/>
    <n v="2016"/>
    <m/>
    <n v="8107"/>
    <n v="0"/>
    <s v="Mission support"/>
    <n v="4"/>
    <n v="254"/>
    <s v="D"/>
    <n v="-2380"/>
    <n v="0"/>
    <n v="0"/>
    <n v="0"/>
    <n v="-2380"/>
    <n v="0"/>
    <n v="0"/>
    <n v="0"/>
    <n v="0"/>
    <n v="0"/>
    <n v="0"/>
    <n v="0"/>
    <n v="0"/>
    <n v="0"/>
    <n v="0"/>
    <n v="0"/>
    <n v="0"/>
    <n v="0"/>
    <n v="-2380"/>
    <n v="0"/>
    <n v="0"/>
    <n v="0"/>
    <n v="0"/>
    <n v="-2380"/>
    <n v="0"/>
    <n v="-2380"/>
    <n v="0"/>
    <n v="0"/>
    <n v="0"/>
    <n v="0"/>
    <n v="0"/>
    <n v="0"/>
  </r>
  <r>
    <m/>
    <s v="069"/>
    <n v="2014"/>
    <n v="2016"/>
    <m/>
    <n v="8107"/>
    <n v="0"/>
    <s v="Mission support"/>
    <n v="4"/>
    <n v="257"/>
    <s v="D"/>
    <n v="-61860.77"/>
    <n v="-39711.75"/>
    <n v="0"/>
    <n v="0"/>
    <n v="-61860.77"/>
    <n v="-39711.75"/>
    <n v="-26920.959999999999"/>
    <n v="18.899999999999999"/>
    <n v="0"/>
    <n v="-18.899999999999999"/>
    <n v="-26920.959999999999"/>
    <n v="0"/>
    <n v="0"/>
    <n v="0"/>
    <n v="0"/>
    <n v="0"/>
    <n v="0"/>
    <n v="0"/>
    <n v="-49088.88"/>
    <n v="0"/>
    <n v="0"/>
    <n v="0"/>
    <n v="0"/>
    <n v="-49088.88"/>
    <n v="0"/>
    <n v="-49088.88"/>
    <n v="-18.899999999999999"/>
    <n v="0"/>
    <n v="0"/>
    <n v="0"/>
    <n v="0"/>
    <n v="0"/>
  </r>
  <r>
    <m/>
    <s v="069"/>
    <n v="2014"/>
    <n v="2016"/>
    <m/>
    <n v="8107"/>
    <n v="0"/>
    <s v="Mission support"/>
    <n v="4"/>
    <n v="260"/>
    <s v="D"/>
    <n v="0"/>
    <n v="0"/>
    <n v="0"/>
    <n v="0"/>
    <n v="0"/>
    <n v="0"/>
    <n v="67340.88"/>
    <n v="29110.29"/>
    <n v="0"/>
    <n v="-760.87"/>
    <n v="67340.88"/>
    <n v="28349.42"/>
    <n v="0"/>
    <n v="0"/>
    <n v="0"/>
    <n v="0"/>
    <n v="0"/>
    <n v="0"/>
    <n v="49632.31"/>
    <n v="0"/>
    <n v="0"/>
    <n v="0"/>
    <n v="0"/>
    <n v="49632.31"/>
    <n v="0"/>
    <n v="49632.31"/>
    <n v="10640.85"/>
    <n v="0"/>
    <n v="37092.730000000003"/>
    <n v="0"/>
    <n v="0"/>
    <n v="37092.730000000003"/>
  </r>
  <r>
    <m/>
    <s v="069"/>
    <n v="2014"/>
    <n v="2016"/>
    <m/>
    <n v="8107"/>
    <n v="0"/>
    <s v="Mission support"/>
    <n v="4"/>
    <n v="310"/>
    <s v="D"/>
    <n v="-141310.95000000001"/>
    <n v="-141310.95000000001"/>
    <n v="0"/>
    <n v="0"/>
    <n v="-141310.95000000001"/>
    <n v="-141310.95000000001"/>
    <n v="0"/>
    <n v="0"/>
    <n v="0"/>
    <n v="0"/>
    <n v="0"/>
    <n v="0"/>
    <n v="0"/>
    <n v="0"/>
    <n v="0"/>
    <n v="0"/>
    <n v="0"/>
    <n v="0"/>
    <n v="0"/>
    <n v="0"/>
    <n v="0"/>
    <n v="0"/>
    <n v="0"/>
    <n v="0"/>
    <n v="0"/>
    <n v="0"/>
    <n v="0"/>
    <n v="0"/>
    <n v="0"/>
    <n v="0"/>
    <n v="0"/>
    <n v="0"/>
  </r>
  <r>
    <m/>
    <s v="069"/>
    <n v="2014"/>
    <n v="2016"/>
    <m/>
    <n v="8107"/>
    <n v="0"/>
    <s v="Mission support"/>
    <n v="4"/>
    <n v="320"/>
    <s v="D"/>
    <n v="-237030.51"/>
    <n v="-237030.51"/>
    <n v="0"/>
    <n v="0"/>
    <n v="-237030.51"/>
    <n v="-237030.51"/>
    <n v="0"/>
    <n v="0"/>
    <n v="0"/>
    <n v="0"/>
    <n v="0"/>
    <n v="0"/>
    <n v="0"/>
    <n v="0"/>
    <n v="0"/>
    <n v="0"/>
    <n v="0"/>
    <n v="0"/>
    <n v="0"/>
    <n v="0"/>
    <n v="0"/>
    <n v="0"/>
    <n v="0"/>
    <n v="0"/>
    <n v="0"/>
    <n v="0"/>
    <n v="0"/>
    <n v="236500"/>
    <n v="0"/>
    <n v="0"/>
    <n v="0"/>
    <n v="236500"/>
  </r>
  <r>
    <m/>
    <s v="069"/>
    <n v="2014"/>
    <n v="2016"/>
    <m/>
    <n v="8107"/>
    <n v="0"/>
    <s v="Mission support"/>
    <n v="4"/>
    <n v="430"/>
    <s v="D"/>
    <n v="-178173.94"/>
    <n v="-178173.94"/>
    <n v="0"/>
    <n v="0"/>
    <n v="-178173.94"/>
    <n v="-178173.94"/>
    <n v="0"/>
    <n v="0"/>
    <n v="0"/>
    <n v="0"/>
    <n v="0"/>
    <n v="0"/>
    <n v="0"/>
    <n v="0"/>
    <n v="0"/>
    <n v="0"/>
    <n v="0"/>
    <n v="0"/>
    <n v="0"/>
    <n v="0"/>
    <n v="0"/>
    <n v="0"/>
    <n v="0"/>
    <n v="0"/>
    <n v="0"/>
    <n v="0"/>
    <n v="0"/>
    <n v="0"/>
    <n v="0"/>
    <n v="0"/>
    <n v="0"/>
    <n v="0"/>
  </r>
  <r>
    <m/>
    <s v="069"/>
    <n v="2014"/>
    <n v="2016"/>
    <m/>
    <n v="8107"/>
    <n v="0"/>
    <s v="Facilities and Equipment (Airport and Airway Trust Fund) (Reimbursable)"/>
    <n v="801"/>
    <n v="0"/>
    <s v="R"/>
    <n v="-962573.01"/>
    <n v="0"/>
    <n v="0"/>
    <n v="0"/>
    <n v="-962573.01"/>
    <n v="0"/>
    <n v="0"/>
    <n v="0"/>
    <n v="0"/>
    <n v="0"/>
    <n v="0"/>
    <n v="0"/>
    <n v="0"/>
    <n v="0"/>
    <n v="0"/>
    <n v="0"/>
    <n v="0"/>
    <n v="0"/>
    <n v="259882.45"/>
    <n v="0"/>
    <n v="0"/>
    <n v="0"/>
    <n v="0"/>
    <n v="259882.45"/>
    <n v="0"/>
    <n v="259882.45"/>
    <n v="1222455.46"/>
    <n v="0"/>
    <n v="0"/>
    <n v="0"/>
    <n v="0"/>
    <n v="0"/>
  </r>
  <r>
    <m/>
    <s v="069"/>
    <n v="2014"/>
    <n v="2016"/>
    <m/>
    <n v="8107"/>
    <n v="0"/>
    <s v="Facilities and Equipment (Airport and Airway Trust Fund) (Reimbursable)"/>
    <n v="801"/>
    <n v="232"/>
    <s v="R"/>
    <n v="0"/>
    <n v="0"/>
    <n v="0"/>
    <n v="0"/>
    <n v="0"/>
    <n v="0"/>
    <n v="0"/>
    <n v="0"/>
    <n v="0"/>
    <n v="0"/>
    <n v="0"/>
    <n v="0"/>
    <n v="0"/>
    <n v="0"/>
    <n v="0"/>
    <n v="0"/>
    <n v="0"/>
    <n v="0"/>
    <n v="-14473.41"/>
    <n v="0"/>
    <n v="0"/>
    <n v="0"/>
    <n v="0"/>
    <n v="-14473.41"/>
    <n v="0"/>
    <n v="-14473.41"/>
    <n v="-14473.41"/>
    <n v="0"/>
    <n v="0"/>
    <n v="0"/>
    <n v="0"/>
    <n v="0"/>
  </r>
  <r>
    <m/>
    <s v="069"/>
    <n v="2014"/>
    <n v="2016"/>
    <m/>
    <n v="8107"/>
    <n v="0"/>
    <s v="Facilities and Equipment (Airport and Airway Trust Fund) (Reimbursable)"/>
    <n v="801"/>
    <n v="233"/>
    <s v="R"/>
    <n v="-171506.01"/>
    <n v="-73226.75"/>
    <n v="0"/>
    <n v="0"/>
    <n v="-171506.01"/>
    <n v="-73226.75"/>
    <n v="0"/>
    <n v="-7.89"/>
    <n v="0"/>
    <n v="-9.3800000000000008"/>
    <n v="0"/>
    <n v="-17.27"/>
    <n v="0"/>
    <n v="0"/>
    <n v="0"/>
    <n v="0"/>
    <n v="0"/>
    <n v="0"/>
    <n v="-98271.37"/>
    <n v="0"/>
    <n v="0"/>
    <n v="0"/>
    <n v="0"/>
    <n v="-98271.37"/>
    <n v="0"/>
    <n v="-98271.37"/>
    <n v="-9.3800000000000008"/>
    <n v="0"/>
    <n v="17.27"/>
    <n v="0"/>
    <n v="0"/>
    <n v="17.27"/>
  </r>
  <r>
    <m/>
    <s v="069"/>
    <n v="2014"/>
    <n v="2016"/>
    <m/>
    <n v="8107"/>
    <n v="0"/>
    <s v="Facilities and Equipment (Airport and Airway Trust Fund) (Reimbursable)"/>
    <n v="801"/>
    <n v="251"/>
    <s v="R"/>
    <n v="-7699409.21"/>
    <n v="-2526402.1"/>
    <n v="0"/>
    <n v="-413029.38"/>
    <n v="-7699409.21"/>
    <n v="-2939431.48"/>
    <n v="0"/>
    <n v="131960.59"/>
    <n v="0"/>
    <n v="-300134.02"/>
    <n v="0"/>
    <n v="-168173.43"/>
    <n v="-197468.73"/>
    <n v="-3365.72"/>
    <n v="0"/>
    <n v="0"/>
    <n v="-197468.73"/>
    <n v="-3365.72"/>
    <n v="-5686992.8600000003"/>
    <n v="0"/>
    <n v="0"/>
    <n v="0"/>
    <n v="0"/>
    <n v="-5686992.8600000003"/>
    <n v="-197468.73"/>
    <n v="-5492889.8499999996"/>
    <n v="-901085.55"/>
    <n v="0"/>
    <n v="150079.1"/>
    <n v="0"/>
    <n v="0"/>
    <n v="150079.1"/>
  </r>
  <r>
    <m/>
    <s v="069"/>
    <n v="2014"/>
    <n v="2016"/>
    <m/>
    <n v="8107"/>
    <n v="0"/>
    <s v="Facilities and Equipment (Airport and Airway Trust Fund) (Reimbursable)"/>
    <n v="801"/>
    <n v="252"/>
    <s v="R"/>
    <n v="0"/>
    <n v="-855686.01"/>
    <n v="0"/>
    <n v="0"/>
    <n v="0"/>
    <n v="-855686.01"/>
    <n v="0"/>
    <n v="0"/>
    <n v="0"/>
    <n v="0"/>
    <n v="0"/>
    <n v="0"/>
    <n v="0"/>
    <n v="0"/>
    <n v="0"/>
    <n v="0"/>
    <n v="0"/>
    <n v="0"/>
    <n v="-13289.88"/>
    <n v="0"/>
    <n v="0"/>
    <n v="0"/>
    <n v="0"/>
    <n v="-13289.88"/>
    <n v="0"/>
    <n v="-13289.88"/>
    <n v="-868975.89"/>
    <n v="855686.01"/>
    <n v="0"/>
    <n v="0"/>
    <n v="0"/>
    <n v="855686.01"/>
  </r>
  <r>
    <m/>
    <s v="069"/>
    <n v="2014"/>
    <n v="2016"/>
    <m/>
    <n v="8107"/>
    <n v="0"/>
    <s v="Facilities and Equipment (Airport and Airway Trust Fund) (Reimbursable)"/>
    <n v="801"/>
    <n v="253"/>
    <s v="R"/>
    <n v="0"/>
    <n v="0"/>
    <n v="0"/>
    <n v="0"/>
    <n v="0"/>
    <n v="0"/>
    <n v="0"/>
    <n v="0"/>
    <n v="0"/>
    <n v="0"/>
    <n v="0"/>
    <n v="0"/>
    <n v="10742.84"/>
    <n v="0"/>
    <n v="0"/>
    <n v="0"/>
    <n v="10742.84"/>
    <n v="0"/>
    <n v="10742.84"/>
    <n v="0"/>
    <n v="0"/>
    <n v="0"/>
    <n v="0"/>
    <n v="10742.84"/>
    <n v="10742.84"/>
    <n v="0"/>
    <n v="0"/>
    <n v="0"/>
    <n v="0"/>
    <n v="0"/>
    <n v="0"/>
    <n v="0"/>
  </r>
  <r>
    <m/>
    <s v="069"/>
    <n v="2014"/>
    <n v="2016"/>
    <m/>
    <n v="8107"/>
    <n v="0"/>
    <s v="Facilities and Equipment (Airport and Airway Trust Fund) (Reimbursable)"/>
    <n v="801"/>
    <n v="310"/>
    <s v="R"/>
    <n v="-3485497.85"/>
    <n v="-154728.38"/>
    <n v="0"/>
    <n v="0"/>
    <n v="-3485497.85"/>
    <n v="-154728.38"/>
    <n v="0"/>
    <n v="0"/>
    <n v="0"/>
    <n v="0"/>
    <n v="0"/>
    <n v="0"/>
    <n v="0"/>
    <n v="0"/>
    <n v="0"/>
    <n v="0"/>
    <n v="0"/>
    <n v="0"/>
    <n v="-3330769.47"/>
    <n v="0"/>
    <n v="0"/>
    <n v="0"/>
    <n v="0"/>
    <n v="-3330769.47"/>
    <n v="0"/>
    <n v="-3330769.47"/>
    <n v="0"/>
    <n v="0"/>
    <n v="0"/>
    <n v="0"/>
    <n v="0"/>
    <n v="0"/>
  </r>
  <r>
    <m/>
    <s v="069"/>
    <n v="2014"/>
    <n v="2016"/>
    <m/>
    <n v="8107"/>
    <n v="0"/>
    <s v="Facilities and Equipment (Airport and Airway Trust Fund) (Reimbursable)"/>
    <n v="801"/>
    <n v="440"/>
    <s v="R"/>
    <n v="0"/>
    <n v="0"/>
    <n v="0"/>
    <n v="0"/>
    <n v="0"/>
    <n v="0"/>
    <n v="0"/>
    <n v="0"/>
    <n v="0"/>
    <n v="0"/>
    <n v="0"/>
    <n v="0"/>
    <n v="0"/>
    <n v="0"/>
    <n v="0"/>
    <n v="0"/>
    <n v="0"/>
    <n v="0"/>
    <n v="-70030.009999999995"/>
    <n v="0"/>
    <n v="0"/>
    <n v="0"/>
    <n v="0"/>
    <n v="-70030.009999999995"/>
    <n v="0"/>
    <n v="-70030.009999999995"/>
    <n v="-70030.009999999995"/>
    <n v="0"/>
    <n v="0"/>
    <n v="0"/>
    <n v="0"/>
    <n v="0"/>
  </r>
  <r>
    <m/>
    <s v="069"/>
    <n v="2014"/>
    <n v="2016"/>
    <m/>
    <n v="8108"/>
    <n v="0"/>
    <s v="Improve aviation safety"/>
    <n v="11"/>
    <n v="220"/>
    <s v="D"/>
    <n v="-69900"/>
    <n v="-43221.81"/>
    <n v="0"/>
    <n v="0"/>
    <n v="-69900"/>
    <n v="-43221.81"/>
    <n v="14.96"/>
    <n v="14.89"/>
    <n v="0"/>
    <n v="0"/>
    <n v="14.96"/>
    <n v="14.89"/>
    <n v="0"/>
    <n v="0"/>
    <n v="0"/>
    <n v="0"/>
    <n v="0"/>
    <n v="0"/>
    <n v="-26678.12"/>
    <n v="0"/>
    <n v="0"/>
    <n v="0"/>
    <n v="0"/>
    <n v="-26678.12"/>
    <n v="0"/>
    <n v="-26678.12"/>
    <n v="0"/>
    <n v="0"/>
    <n v="0"/>
    <n v="0"/>
    <n v="0"/>
    <n v="0"/>
  </r>
  <r>
    <m/>
    <s v="069"/>
    <n v="2014"/>
    <n v="2016"/>
    <m/>
    <n v="8108"/>
    <n v="0"/>
    <s v="Improve aviation safety"/>
    <n v="11"/>
    <n v="233"/>
    <s v="D"/>
    <n v="-4156.32"/>
    <n v="-1347.07"/>
    <n v="0"/>
    <n v="0"/>
    <n v="-4156.32"/>
    <n v="-1347.07"/>
    <n v="-483.46"/>
    <n v="0"/>
    <n v="0"/>
    <n v="0"/>
    <n v="-483.46"/>
    <n v="0"/>
    <n v="0"/>
    <n v="0"/>
    <n v="0"/>
    <n v="0"/>
    <n v="0"/>
    <n v="0"/>
    <n v="-3292.71"/>
    <n v="0"/>
    <n v="0"/>
    <n v="0"/>
    <n v="0"/>
    <n v="-3292.71"/>
    <n v="0"/>
    <n v="-3292.71"/>
    <n v="0"/>
    <n v="0"/>
    <n v="0"/>
    <n v="0"/>
    <n v="0"/>
    <n v="0"/>
  </r>
  <r>
    <m/>
    <s v="069"/>
    <n v="2014"/>
    <n v="2016"/>
    <m/>
    <n v="8108"/>
    <n v="0"/>
    <s v="Improve aviation safety"/>
    <n v="11"/>
    <n v="251"/>
    <s v="D"/>
    <n v="-3333374.45"/>
    <n v="-1568043.22"/>
    <n v="0"/>
    <n v="0"/>
    <n v="-3333374.45"/>
    <n v="-1568043.22"/>
    <n v="-132197.81"/>
    <n v="-137888.28"/>
    <n v="0"/>
    <n v="-130.07"/>
    <n v="-132197.81"/>
    <n v="-138018.35"/>
    <n v="0"/>
    <n v="0"/>
    <n v="0"/>
    <n v="0"/>
    <n v="0"/>
    <n v="0"/>
    <n v="-1822140.25"/>
    <n v="0"/>
    <n v="0"/>
    <n v="0"/>
    <n v="0"/>
    <n v="-1822140.25"/>
    <n v="0"/>
    <n v="-1822140.25"/>
    <n v="-62629.56"/>
    <n v="62695.199999999997"/>
    <n v="18.79"/>
    <n v="0"/>
    <n v="0"/>
    <n v="62713.99"/>
  </r>
  <r>
    <m/>
    <s v="069"/>
    <n v="2014"/>
    <n v="2016"/>
    <m/>
    <n v="8108"/>
    <n v="0"/>
    <s v="Improve aviation safety"/>
    <n v="11"/>
    <n v="252"/>
    <s v="D"/>
    <n v="-248207.69"/>
    <n v="-87881.15"/>
    <n v="0"/>
    <n v="0"/>
    <n v="-248207.69"/>
    <n v="-87881.15"/>
    <n v="450350.34"/>
    <n v="-10913.11"/>
    <n v="0"/>
    <n v="-64.099999999999994"/>
    <n v="450350.34"/>
    <n v="-10977.21"/>
    <n v="0"/>
    <n v="0"/>
    <n v="0"/>
    <n v="0"/>
    <n v="0"/>
    <n v="0"/>
    <n v="300936.90999999997"/>
    <n v="0"/>
    <n v="0"/>
    <n v="0"/>
    <n v="0"/>
    <n v="300936.90999999997"/>
    <n v="0"/>
    <n v="300936.90999999997"/>
    <n v="-64.099999999999994"/>
    <n v="8142.71"/>
    <n v="27"/>
    <n v="0"/>
    <n v="0"/>
    <n v="8169.71"/>
  </r>
  <r>
    <m/>
    <s v="069"/>
    <n v="2014"/>
    <n v="2016"/>
    <m/>
    <n v="8108"/>
    <n v="0"/>
    <s v="Improve aviation safety"/>
    <n v="11"/>
    <n v="253"/>
    <s v="D"/>
    <n v="-737452.69"/>
    <n v="-139936.45000000001"/>
    <n v="0"/>
    <n v="0"/>
    <n v="-737452.69"/>
    <n v="-139936.45000000001"/>
    <n v="-22463.97"/>
    <n v="-46256.37"/>
    <n v="0"/>
    <n v="-38.75"/>
    <n v="-22463.97"/>
    <n v="-46295.12"/>
    <n v="-1501.59"/>
    <n v="-1563.52"/>
    <n v="0"/>
    <n v="0"/>
    <n v="-1501.59"/>
    <n v="-1563.52"/>
    <n v="-573661.91"/>
    <n v="0"/>
    <n v="0"/>
    <n v="0"/>
    <n v="0"/>
    <n v="-573661.91"/>
    <n v="-1501.59"/>
    <n v="-573723.84"/>
    <n v="-38.75"/>
    <n v="134.25"/>
    <n v="0"/>
    <n v="0"/>
    <n v="0"/>
    <n v="134.25"/>
  </r>
  <r>
    <m/>
    <s v="069"/>
    <n v="2014"/>
    <n v="2016"/>
    <m/>
    <n v="8108"/>
    <n v="0"/>
    <s v="Improve aviation safety"/>
    <n v="11"/>
    <n v="254"/>
    <s v="D"/>
    <n v="-794.84"/>
    <n v="-269.37"/>
    <n v="0"/>
    <n v="0"/>
    <n v="-794.84"/>
    <n v="-269.37"/>
    <n v="0"/>
    <n v="0"/>
    <n v="0"/>
    <n v="0"/>
    <n v="0"/>
    <n v="0"/>
    <n v="0"/>
    <n v="0"/>
    <n v="0"/>
    <n v="0"/>
    <n v="0"/>
    <n v="0"/>
    <n v="-525.47"/>
    <n v="0"/>
    <n v="0"/>
    <n v="0"/>
    <n v="0"/>
    <n v="-525.47"/>
    <n v="0"/>
    <n v="-525.47"/>
    <n v="0"/>
    <n v="0"/>
    <n v="0"/>
    <n v="0"/>
    <n v="0"/>
    <n v="0"/>
  </r>
  <r>
    <m/>
    <s v="069"/>
    <n v="2014"/>
    <n v="2016"/>
    <m/>
    <n v="8108"/>
    <n v="0"/>
    <s v="Improve aviation safety"/>
    <n v="11"/>
    <n v="255"/>
    <s v="D"/>
    <n v="-493203.63"/>
    <n v="-209779.3"/>
    <n v="0"/>
    <n v="0"/>
    <n v="-493203.63"/>
    <n v="-209779.3"/>
    <n v="-118552.64"/>
    <n v="33.26"/>
    <n v="0"/>
    <n v="-36.229999999999997"/>
    <n v="-118552.64"/>
    <n v="-2.97"/>
    <n v="-13430.56"/>
    <n v="-11877.79"/>
    <n v="0"/>
    <n v="0"/>
    <n v="-13430.56"/>
    <n v="-11877.79"/>
    <n v="-403563"/>
    <n v="0"/>
    <n v="0"/>
    <n v="0"/>
    <n v="0"/>
    <n v="-403563"/>
    <n v="-13430.56"/>
    <n v="-402010.23"/>
    <n v="-36.229999999999997"/>
    <n v="96.43"/>
    <n v="0"/>
    <n v="0"/>
    <n v="0"/>
    <n v="96.43"/>
  </r>
  <r>
    <m/>
    <s v="069"/>
    <n v="2014"/>
    <n v="2016"/>
    <m/>
    <n v="8108"/>
    <n v="0"/>
    <s v="Improve aviation safety"/>
    <n v="11"/>
    <n v="257"/>
    <s v="D"/>
    <n v="-44807.25"/>
    <n v="-20474.740000000002"/>
    <n v="0"/>
    <n v="0"/>
    <n v="-44807.25"/>
    <n v="-20474.740000000002"/>
    <n v="-4723.2299999999996"/>
    <n v="1.94"/>
    <n v="0"/>
    <n v="-1.94"/>
    <n v="-4723.2299999999996"/>
    <n v="0"/>
    <n v="0"/>
    <n v="0"/>
    <n v="0"/>
    <n v="0"/>
    <n v="0"/>
    <n v="0"/>
    <n v="-29057.68"/>
    <n v="0"/>
    <n v="0"/>
    <n v="0"/>
    <n v="0"/>
    <n v="-29057.68"/>
    <n v="0"/>
    <n v="-29057.68"/>
    <n v="-1.94"/>
    <n v="1.24"/>
    <n v="0"/>
    <n v="0"/>
    <n v="0"/>
    <n v="1.24"/>
  </r>
  <r>
    <m/>
    <s v="069"/>
    <n v="2014"/>
    <n v="2016"/>
    <m/>
    <n v="8108"/>
    <n v="0"/>
    <s v="Improve aviation safety"/>
    <n v="11"/>
    <n v="260"/>
    <s v="D"/>
    <n v="-45396.800000000003"/>
    <n v="-536.55999999999995"/>
    <n v="0"/>
    <n v="0"/>
    <n v="-45396.800000000003"/>
    <n v="-536.55999999999995"/>
    <n v="-15586.47"/>
    <n v="-17931.14"/>
    <n v="0"/>
    <n v="-1956.94"/>
    <n v="-15586.47"/>
    <n v="-19888.080000000002"/>
    <n v="0"/>
    <n v="0"/>
    <n v="0"/>
    <n v="0"/>
    <n v="0"/>
    <n v="0"/>
    <n v="-43550.14"/>
    <n v="0"/>
    <n v="0"/>
    <n v="0"/>
    <n v="0"/>
    <n v="-43550.14"/>
    <n v="0"/>
    <n v="-43550.14"/>
    <n v="-2991.51"/>
    <n v="0"/>
    <n v="4301.6099999999997"/>
    <n v="0"/>
    <n v="1129.3"/>
    <n v="5430.91"/>
  </r>
  <r>
    <m/>
    <s v="069"/>
    <n v="2014"/>
    <n v="2016"/>
    <m/>
    <n v="8108"/>
    <n v="0"/>
    <s v="Improve aviation safety"/>
    <n v="11"/>
    <n v="310"/>
    <s v="D"/>
    <n v="-40573.4"/>
    <n v="0"/>
    <n v="0"/>
    <n v="0"/>
    <n v="-40573.4"/>
    <n v="0"/>
    <n v="125000"/>
    <n v="125000"/>
    <n v="0"/>
    <n v="0"/>
    <n v="125000"/>
    <n v="125000"/>
    <n v="0"/>
    <n v="0"/>
    <n v="0"/>
    <n v="0"/>
    <n v="0"/>
    <n v="0"/>
    <n v="-41777.4"/>
    <n v="0"/>
    <n v="0"/>
    <n v="0"/>
    <n v="0"/>
    <n v="-41777.4"/>
    <n v="0"/>
    <n v="-41777.4"/>
    <n v="-1204"/>
    <n v="0"/>
    <n v="0"/>
    <n v="0"/>
    <n v="0"/>
    <n v="0"/>
  </r>
  <r>
    <m/>
    <s v="069"/>
    <n v="2014"/>
    <n v="2016"/>
    <m/>
    <n v="8108"/>
    <n v="0"/>
    <s v="Improve aviation safety"/>
    <n v="11"/>
    <n v="410"/>
    <s v="D"/>
    <n v="-2315692.5499999998"/>
    <n v="-809397.11"/>
    <n v="0"/>
    <n v="0"/>
    <n v="-2315692.5499999998"/>
    <n v="-809397.11"/>
    <n v="0"/>
    <n v="0"/>
    <n v="0"/>
    <n v="0"/>
    <n v="0"/>
    <n v="0"/>
    <n v="0"/>
    <n v="0"/>
    <n v="0"/>
    <n v="0"/>
    <n v="0"/>
    <n v="0"/>
    <n v="-1506295.44"/>
    <n v="0"/>
    <n v="0"/>
    <n v="0"/>
    <n v="0"/>
    <n v="-1506295.44"/>
    <n v="0"/>
    <n v="-1506295.44"/>
    <n v="0"/>
    <n v="58091.58"/>
    <n v="0"/>
    <n v="0"/>
    <n v="0"/>
    <n v="58091.58"/>
  </r>
  <r>
    <m/>
    <s v="069"/>
    <n v="2014"/>
    <n v="2016"/>
    <m/>
    <n v="8108"/>
    <n v="0"/>
    <s v="Economic Competitiveness"/>
    <n v="12"/>
    <n v="251"/>
    <s v="D"/>
    <n v="-1392414"/>
    <n v="-381824.24"/>
    <n v="0"/>
    <n v="0"/>
    <n v="-1392414"/>
    <n v="-381824.24"/>
    <n v="-32163.66"/>
    <n v="103.64"/>
    <n v="0"/>
    <n v="-140"/>
    <n v="-32163.66"/>
    <n v="-36.36"/>
    <n v="-15247.85"/>
    <n v="-9410.16"/>
    <n v="0"/>
    <n v="0"/>
    <n v="-15247.85"/>
    <n v="-9410.16"/>
    <n v="-1048694.75"/>
    <n v="0"/>
    <n v="0"/>
    <n v="0"/>
    <n v="0"/>
    <n v="-1048694.75"/>
    <n v="-15247.85"/>
    <n v="-1042857.06"/>
    <n v="-140"/>
    <n v="0"/>
    <n v="36.36"/>
    <n v="0"/>
    <n v="0"/>
    <n v="36.36"/>
  </r>
  <r>
    <m/>
    <s v="069"/>
    <n v="2014"/>
    <n v="2016"/>
    <m/>
    <n v="8108"/>
    <n v="0"/>
    <s v="Economic Competitiveness"/>
    <n v="12"/>
    <n v="252"/>
    <s v="D"/>
    <n v="-1787022.37"/>
    <n v="-587693.34"/>
    <n v="0"/>
    <n v="0"/>
    <n v="-1787022.37"/>
    <n v="-587693.34"/>
    <n v="-122099.85"/>
    <n v="-785625.47"/>
    <n v="0"/>
    <n v="-411.64"/>
    <n v="-122099.85"/>
    <n v="-786037.11"/>
    <n v="-269834.62"/>
    <n v="-143918.74"/>
    <n v="0"/>
    <n v="0"/>
    <n v="-269834.62"/>
    <n v="-143918.74"/>
    <n v="-661719.29"/>
    <n v="0"/>
    <n v="0"/>
    <n v="0"/>
    <n v="0"/>
    <n v="-661719.29"/>
    <n v="-269834.62"/>
    <n v="-535803.41"/>
    <n v="-411.64"/>
    <n v="0"/>
    <n v="0"/>
    <n v="0"/>
    <n v="0"/>
    <n v="0"/>
  </r>
  <r>
    <m/>
    <s v="069"/>
    <n v="2014"/>
    <n v="2016"/>
    <m/>
    <n v="8108"/>
    <n v="0"/>
    <s v="Economic Competitiveness"/>
    <n v="12"/>
    <n v="253"/>
    <s v="D"/>
    <n v="-1127137.08"/>
    <n v="-180289.91"/>
    <n v="0"/>
    <n v="-100000"/>
    <n v="-1127137.08"/>
    <n v="-280289.90999999997"/>
    <n v="-3223"/>
    <n v="-24640.94"/>
    <n v="0"/>
    <n v="-10.56"/>
    <n v="-3223"/>
    <n v="-24651.5"/>
    <n v="0"/>
    <n v="0"/>
    <n v="0"/>
    <n v="0"/>
    <n v="0"/>
    <n v="0"/>
    <n v="-925429.23"/>
    <n v="0"/>
    <n v="0"/>
    <n v="0"/>
    <n v="0"/>
    <n v="-925429.23"/>
    <n v="0"/>
    <n v="-925429.23"/>
    <n v="-100010.56"/>
    <n v="100000"/>
    <n v="0"/>
    <n v="0"/>
    <n v="0"/>
    <n v="100000"/>
  </r>
  <r>
    <m/>
    <s v="069"/>
    <n v="2014"/>
    <n v="2016"/>
    <m/>
    <n v="8108"/>
    <n v="0"/>
    <s v="Economic Competitiveness"/>
    <n v="12"/>
    <n v="254"/>
    <s v="D"/>
    <n v="-1147.6600000000001"/>
    <n v="0"/>
    <n v="0"/>
    <n v="0"/>
    <n v="-1147.6600000000001"/>
    <n v="0"/>
    <n v="0"/>
    <n v="0.4"/>
    <n v="0"/>
    <n v="-0.4"/>
    <n v="0"/>
    <n v="0"/>
    <n v="0"/>
    <n v="0"/>
    <n v="0"/>
    <n v="0"/>
    <n v="0"/>
    <n v="0"/>
    <n v="-1148.06"/>
    <n v="0"/>
    <n v="0"/>
    <n v="0"/>
    <n v="0"/>
    <n v="-1148.06"/>
    <n v="0"/>
    <n v="-1148.06"/>
    <n v="-0.4"/>
    <n v="0"/>
    <n v="0"/>
    <n v="0"/>
    <n v="0"/>
    <n v="0"/>
  </r>
  <r>
    <m/>
    <s v="069"/>
    <n v="2014"/>
    <n v="2016"/>
    <m/>
    <n v="8108"/>
    <n v="0"/>
    <s v="Economic Competitiveness"/>
    <n v="12"/>
    <n v="255"/>
    <s v="D"/>
    <n v="-1048657.6499999999"/>
    <n v="-180122.45"/>
    <n v="0"/>
    <n v="0"/>
    <n v="-1048657.6499999999"/>
    <n v="-180122.45"/>
    <n v="-51730.720000000001"/>
    <n v="-458437.41"/>
    <n v="0"/>
    <n v="-159.72999999999999"/>
    <n v="-51730.720000000001"/>
    <n v="-458597.14"/>
    <n v="-2430.33"/>
    <n v="-681.93"/>
    <n v="0"/>
    <n v="0"/>
    <n v="-2430.33"/>
    <n v="-681.93"/>
    <n v="-463704.61"/>
    <n v="0"/>
    <n v="0"/>
    <n v="0"/>
    <n v="0"/>
    <n v="-463704.61"/>
    <n v="-2430.33"/>
    <n v="-461956.21"/>
    <n v="-287.43"/>
    <n v="0.02"/>
    <n v="24.7"/>
    <n v="0"/>
    <n v="127.7"/>
    <n v="152.41999999999999"/>
  </r>
  <r>
    <m/>
    <s v="069"/>
    <n v="2014"/>
    <n v="2016"/>
    <m/>
    <n v="8108"/>
    <n v="0"/>
    <s v="Economic Competitiveness"/>
    <n v="12"/>
    <n v="257"/>
    <s v="D"/>
    <n v="-197890.82"/>
    <n v="0"/>
    <n v="0"/>
    <n v="0"/>
    <n v="-197890.82"/>
    <n v="0"/>
    <n v="-123440"/>
    <n v="0"/>
    <n v="0"/>
    <n v="0"/>
    <n v="-123440"/>
    <n v="0"/>
    <n v="0"/>
    <n v="0"/>
    <n v="0"/>
    <n v="0"/>
    <n v="0"/>
    <n v="0"/>
    <n v="-321330.82"/>
    <n v="0"/>
    <n v="0"/>
    <n v="0"/>
    <n v="0"/>
    <n v="-321330.82"/>
    <n v="0"/>
    <n v="-321330.82"/>
    <n v="0"/>
    <n v="0"/>
    <n v="0"/>
    <n v="0"/>
    <n v="0"/>
    <n v="0"/>
  </r>
  <r>
    <m/>
    <s v="069"/>
    <n v="2014"/>
    <n v="2016"/>
    <m/>
    <n v="8108"/>
    <n v="0"/>
    <s v="Economic Competitiveness"/>
    <n v="12"/>
    <n v="310"/>
    <s v="D"/>
    <n v="-3500"/>
    <n v="0"/>
    <n v="0"/>
    <n v="0"/>
    <n v="-3500"/>
    <n v="0"/>
    <n v="-67500"/>
    <n v="0"/>
    <n v="0"/>
    <n v="0"/>
    <n v="-67500"/>
    <n v="0"/>
    <n v="0"/>
    <n v="0"/>
    <n v="0"/>
    <n v="0"/>
    <n v="0"/>
    <n v="0"/>
    <n v="-71000"/>
    <n v="0"/>
    <n v="0"/>
    <n v="0"/>
    <n v="0"/>
    <n v="-71000"/>
    <n v="0"/>
    <n v="-71000"/>
    <n v="0"/>
    <n v="0"/>
    <n v="0"/>
    <n v="0"/>
    <n v="0"/>
    <n v="0"/>
  </r>
  <r>
    <m/>
    <s v="069"/>
    <n v="2014"/>
    <n v="2016"/>
    <m/>
    <n v="8108"/>
    <n v="0"/>
    <s v="Economic Competitiveness"/>
    <n v="12"/>
    <n v="410"/>
    <s v="D"/>
    <n v="-912368.91"/>
    <n v="-727814.29"/>
    <n v="0"/>
    <n v="0"/>
    <n v="-912368.91"/>
    <n v="-727814.29"/>
    <n v="0"/>
    <n v="0"/>
    <n v="0"/>
    <n v="0"/>
    <n v="0"/>
    <n v="0"/>
    <n v="0"/>
    <n v="0"/>
    <n v="0"/>
    <n v="0"/>
    <n v="0"/>
    <n v="0"/>
    <n v="-184554.62"/>
    <n v="0"/>
    <n v="0"/>
    <n v="0"/>
    <n v="0"/>
    <n v="-184554.62"/>
    <n v="0"/>
    <n v="-184554.62"/>
    <n v="0"/>
    <n v="0"/>
    <n v="0"/>
    <n v="0"/>
    <n v="0"/>
    <n v="0"/>
  </r>
  <r>
    <m/>
    <s v="069"/>
    <n v="2014"/>
    <n v="2016"/>
    <m/>
    <n v="8108"/>
    <n v="0"/>
    <s v="Reduce environmental impact of aviation"/>
    <n v="13"/>
    <n v="251"/>
    <s v="D"/>
    <n v="-461733.98"/>
    <n v="-2164.7399999999998"/>
    <n v="0"/>
    <n v="0"/>
    <n v="-461733.98"/>
    <n v="-2164.7399999999998"/>
    <n v="0"/>
    <n v="15.15"/>
    <n v="0"/>
    <n v="-15.15"/>
    <n v="0"/>
    <n v="0"/>
    <n v="0"/>
    <n v="0"/>
    <n v="0"/>
    <n v="0"/>
    <n v="0"/>
    <n v="0"/>
    <n v="-459584.39"/>
    <n v="0"/>
    <n v="0"/>
    <n v="0"/>
    <n v="0"/>
    <n v="-459584.39"/>
    <n v="0"/>
    <n v="-459584.39"/>
    <n v="-15.15"/>
    <n v="2164.7399999999998"/>
    <n v="0"/>
    <n v="0"/>
    <n v="0"/>
    <n v="2164.7399999999998"/>
  </r>
  <r>
    <m/>
    <s v="069"/>
    <n v="2014"/>
    <n v="2016"/>
    <m/>
    <n v="8108"/>
    <n v="0"/>
    <s v="Reduce environmental impact of aviation"/>
    <n v="13"/>
    <n v="252"/>
    <s v="D"/>
    <n v="-4034551.46"/>
    <n v="-641550.14"/>
    <n v="0"/>
    <n v="0"/>
    <n v="-4034551.46"/>
    <n v="-641550.14"/>
    <n v="0"/>
    <n v="-972.39"/>
    <n v="0"/>
    <n v="-0.43"/>
    <n v="0"/>
    <n v="-972.82"/>
    <n v="-969305.68"/>
    <n v="-98258.17"/>
    <n v="0"/>
    <n v="0"/>
    <n v="-969305.68"/>
    <n v="-98258.17"/>
    <n v="-4263286.4400000004"/>
    <n v="0"/>
    <n v="0"/>
    <n v="0"/>
    <n v="0"/>
    <n v="-4263286.4400000004"/>
    <n v="-969305.68"/>
    <n v="-3392238.93"/>
    <n v="-210.43"/>
    <n v="140.41999999999999"/>
    <n v="0"/>
    <n v="0"/>
    <n v="0"/>
    <n v="140.41999999999999"/>
  </r>
  <r>
    <m/>
    <s v="069"/>
    <n v="2014"/>
    <n v="2016"/>
    <m/>
    <n v="8108"/>
    <n v="0"/>
    <s v="Reduce environmental impact of aviation"/>
    <n v="13"/>
    <n v="253"/>
    <s v="D"/>
    <n v="-106.24"/>
    <n v="-106.24"/>
    <n v="0"/>
    <n v="0"/>
    <n v="-106.24"/>
    <n v="-106.24"/>
    <n v="0"/>
    <n v="0"/>
    <n v="0"/>
    <n v="0"/>
    <n v="0"/>
    <n v="0"/>
    <n v="0"/>
    <n v="0"/>
    <n v="0"/>
    <n v="0"/>
    <n v="0"/>
    <n v="0"/>
    <n v="0"/>
    <n v="0"/>
    <n v="0"/>
    <n v="0"/>
    <n v="0"/>
    <n v="0"/>
    <n v="0"/>
    <n v="0"/>
    <n v="0"/>
    <n v="84.74"/>
    <n v="0"/>
    <n v="0"/>
    <n v="0"/>
    <n v="84.74"/>
  </r>
  <r>
    <m/>
    <s v="069"/>
    <n v="2014"/>
    <n v="2016"/>
    <m/>
    <n v="8108"/>
    <n v="0"/>
    <s v="Reduce environmental impact of aviation"/>
    <n v="13"/>
    <n v="255"/>
    <s v="D"/>
    <n v="-10231.14"/>
    <n v="-1793.82"/>
    <n v="0"/>
    <n v="0"/>
    <n v="-10231.14"/>
    <n v="-1793.82"/>
    <n v="-764.62"/>
    <n v="-1696.95"/>
    <n v="0"/>
    <n v="-3.04"/>
    <n v="-764.62"/>
    <n v="-1699.99"/>
    <n v="0"/>
    <n v="0"/>
    <n v="0"/>
    <n v="0"/>
    <n v="0"/>
    <n v="0"/>
    <n v="-7504.99"/>
    <n v="0"/>
    <n v="0"/>
    <n v="0"/>
    <n v="0"/>
    <n v="-7504.99"/>
    <n v="0"/>
    <n v="-7504.99"/>
    <n v="-3.04"/>
    <n v="13.71"/>
    <n v="0.03"/>
    <n v="0"/>
    <n v="0"/>
    <n v="13.74"/>
  </r>
  <r>
    <m/>
    <s v="069"/>
    <n v="2014"/>
    <n v="2016"/>
    <m/>
    <n v="8108"/>
    <n v="0"/>
    <s v="Reduce environmental impact of aviation"/>
    <n v="13"/>
    <n v="260"/>
    <s v="D"/>
    <n v="0"/>
    <n v="0"/>
    <n v="0"/>
    <n v="0"/>
    <n v="0"/>
    <n v="0"/>
    <n v="0"/>
    <n v="-14133.26"/>
    <n v="0"/>
    <n v="0"/>
    <n v="0"/>
    <n v="-14133.26"/>
    <n v="0"/>
    <n v="0"/>
    <n v="0"/>
    <n v="0"/>
    <n v="0"/>
    <n v="0"/>
    <n v="14133.26"/>
    <n v="0"/>
    <n v="0"/>
    <n v="0"/>
    <n v="0"/>
    <n v="14133.26"/>
    <n v="0"/>
    <n v="14133.26"/>
    <n v="0"/>
    <n v="0"/>
    <n v="14133.26"/>
    <n v="0"/>
    <n v="0"/>
    <n v="14133.26"/>
  </r>
  <r>
    <m/>
    <s v="069"/>
    <n v="2014"/>
    <n v="2016"/>
    <m/>
    <n v="8108"/>
    <n v="0"/>
    <s v="Reduce environmental impact of aviation"/>
    <n v="13"/>
    <n v="410"/>
    <s v="D"/>
    <n v="-637972.28"/>
    <n v="-284266.55"/>
    <n v="0"/>
    <n v="0"/>
    <n v="-637972.28"/>
    <n v="-284266.55"/>
    <n v="0"/>
    <n v="0"/>
    <n v="0"/>
    <n v="0"/>
    <n v="0"/>
    <n v="0"/>
    <n v="0"/>
    <n v="0"/>
    <n v="0"/>
    <n v="0"/>
    <n v="0"/>
    <n v="0"/>
    <n v="-353705.73"/>
    <n v="0"/>
    <n v="0"/>
    <n v="0"/>
    <n v="0"/>
    <n v="-353705.73"/>
    <n v="0"/>
    <n v="-353705.73"/>
    <n v="0"/>
    <n v="382.27"/>
    <n v="0"/>
    <n v="0"/>
    <n v="0"/>
    <n v="382.27"/>
  </r>
  <r>
    <m/>
    <s v="069"/>
    <n v="2014"/>
    <n v="2016"/>
    <m/>
    <n v="8108"/>
    <n v="0"/>
    <s v="Improve the efficiency of mission support"/>
    <n v="14"/>
    <n v="251"/>
    <s v="D"/>
    <n v="-15150"/>
    <n v="0"/>
    <n v="0"/>
    <n v="0"/>
    <n v="-15150"/>
    <n v="0"/>
    <n v="0"/>
    <n v="0.05"/>
    <n v="0"/>
    <n v="-0.05"/>
    <n v="0"/>
    <n v="0"/>
    <n v="0"/>
    <n v="0"/>
    <n v="0"/>
    <n v="0"/>
    <n v="0"/>
    <n v="0"/>
    <n v="-15150.05"/>
    <n v="0"/>
    <n v="0"/>
    <n v="0"/>
    <n v="0"/>
    <n v="-15150.05"/>
    <n v="0"/>
    <n v="-15150.05"/>
    <n v="-0.05"/>
    <n v="0"/>
    <n v="0"/>
    <n v="0"/>
    <n v="0"/>
    <n v="0"/>
  </r>
  <r>
    <m/>
    <s v="069"/>
    <n v="2014"/>
    <n v="2016"/>
    <m/>
    <n v="8108"/>
    <n v="0"/>
    <s v="Improve the efficiency of mission support"/>
    <n v="14"/>
    <n v="252"/>
    <s v="D"/>
    <n v="-34008.5"/>
    <n v="-33935.5"/>
    <n v="0"/>
    <n v="0"/>
    <n v="-34008.5"/>
    <n v="-33935.5"/>
    <n v="-2497.6999999999998"/>
    <n v="-2497.6999999999998"/>
    <n v="0"/>
    <n v="0"/>
    <n v="-2497.6999999999998"/>
    <n v="-2497.6999999999998"/>
    <n v="0"/>
    <n v="0"/>
    <n v="0"/>
    <n v="0"/>
    <n v="0"/>
    <n v="0"/>
    <n v="-73"/>
    <n v="0"/>
    <n v="0"/>
    <n v="0"/>
    <n v="0"/>
    <n v="-73"/>
    <n v="0"/>
    <n v="-73"/>
    <n v="0"/>
    <n v="0"/>
    <n v="0"/>
    <n v="0"/>
    <n v="0"/>
    <n v="0"/>
  </r>
  <r>
    <m/>
    <s v="069"/>
    <n v="2014"/>
    <n v="2016"/>
    <m/>
    <n v="8108"/>
    <n v="0"/>
    <s v="Improve the efficiency of mission support"/>
    <n v="14"/>
    <n v="257"/>
    <s v="D"/>
    <n v="-15000"/>
    <n v="-15000"/>
    <n v="0"/>
    <n v="0"/>
    <n v="-15000"/>
    <n v="-15000"/>
    <n v="0"/>
    <n v="0"/>
    <n v="0"/>
    <n v="0"/>
    <n v="0"/>
    <n v="0"/>
    <n v="0"/>
    <n v="0"/>
    <n v="0"/>
    <n v="0"/>
    <n v="0"/>
    <n v="0"/>
    <n v="0"/>
    <n v="0"/>
    <n v="0"/>
    <n v="0"/>
    <n v="0"/>
    <n v="0"/>
    <n v="0"/>
    <n v="0"/>
    <n v="0"/>
    <n v="0"/>
    <n v="0"/>
    <n v="0"/>
    <n v="0"/>
    <n v="0"/>
  </r>
  <r>
    <m/>
    <s v="069"/>
    <n v="2014"/>
    <n v="2016"/>
    <m/>
    <n v="8108"/>
    <n v="0"/>
    <s v="Research, Engineering and Development (Airport and Airway Trust (Reimbursable)"/>
    <n v="801"/>
    <n v="0"/>
    <s v="R"/>
    <n v="-8823.11"/>
    <n v="0"/>
    <n v="0"/>
    <n v="0"/>
    <n v="-8823.11"/>
    <n v="0"/>
    <n v="0"/>
    <n v="0"/>
    <n v="0"/>
    <n v="0"/>
    <n v="0"/>
    <n v="0"/>
    <n v="0"/>
    <n v="0"/>
    <n v="0"/>
    <n v="0"/>
    <n v="0"/>
    <n v="0"/>
    <n v="0"/>
    <n v="0"/>
    <n v="0"/>
    <n v="0"/>
    <n v="0"/>
    <n v="0"/>
    <n v="0"/>
    <n v="0"/>
    <n v="8823.11"/>
    <n v="0"/>
    <n v="0"/>
    <n v="0"/>
    <n v="0"/>
    <n v="0"/>
  </r>
  <r>
    <m/>
    <s v="069"/>
    <n v="2014"/>
    <n v="2016"/>
    <m/>
    <n v="8108"/>
    <n v="0"/>
    <s v="Research, Engineering and Development (Airport and Airway Trust (Reimbursable)"/>
    <n v="801"/>
    <n v="252"/>
    <s v="R"/>
    <n v="0"/>
    <n v="-8823.11"/>
    <n v="0"/>
    <n v="0"/>
    <n v="0"/>
    <n v="-8823.11"/>
    <n v="-445"/>
    <n v="-445"/>
    <n v="0"/>
    <n v="0"/>
    <n v="-445"/>
    <n v="-445"/>
    <n v="0"/>
    <n v="0"/>
    <n v="0"/>
    <n v="0"/>
    <n v="0"/>
    <n v="0"/>
    <n v="-445"/>
    <n v="0"/>
    <n v="0"/>
    <n v="0"/>
    <n v="0"/>
    <n v="-445"/>
    <n v="0"/>
    <n v="-445"/>
    <n v="-9268.11"/>
    <n v="8823.11"/>
    <n v="445"/>
    <n v="0"/>
    <n v="0"/>
    <n v="9268.11"/>
  </r>
  <r>
    <m/>
    <s v="069"/>
    <n v="2014"/>
    <n v="2016"/>
    <m/>
    <n v="8108"/>
    <n v="0"/>
    <s v="Research, Engineering and Development (Airport and Airway Trust (Reimbursable)"/>
    <n v="801"/>
    <n v="257"/>
    <s v="R"/>
    <n v="0"/>
    <n v="0"/>
    <n v="0"/>
    <n v="0"/>
    <n v="0"/>
    <n v="0"/>
    <n v="-222.36"/>
    <n v="-30"/>
    <n v="0"/>
    <n v="-192.36"/>
    <n v="-222.36"/>
    <n v="-222.36"/>
    <n v="0"/>
    <n v="0"/>
    <n v="0"/>
    <n v="0"/>
    <n v="0"/>
    <n v="0"/>
    <n v="-192.36"/>
    <n v="0"/>
    <n v="0"/>
    <n v="0"/>
    <n v="0"/>
    <n v="-192.36"/>
    <n v="0"/>
    <n v="-192.36"/>
    <n v="-192.36"/>
    <n v="0"/>
    <n v="222.36"/>
    <n v="0"/>
    <n v="0"/>
    <n v="222.36"/>
  </r>
  <r>
    <m/>
    <s v="069"/>
    <n v="2014"/>
    <n v="2016"/>
    <m/>
    <n v="8108"/>
    <n v="0"/>
    <s v="Research, Engineering and Development (Airport and Airway Trust (Reimbursable)"/>
    <n v="801"/>
    <n v="260"/>
    <s v="R"/>
    <n v="0"/>
    <n v="0"/>
    <n v="0"/>
    <n v="0"/>
    <n v="0"/>
    <n v="0"/>
    <n v="-19273.18"/>
    <n v="-18324.64"/>
    <n v="0"/>
    <n v="-948.54"/>
    <n v="-19273.18"/>
    <n v="-19273.18"/>
    <n v="0"/>
    <n v="0"/>
    <n v="0"/>
    <n v="0"/>
    <n v="0"/>
    <n v="0"/>
    <n v="-18616.21"/>
    <n v="0"/>
    <n v="0"/>
    <n v="0"/>
    <n v="0"/>
    <n v="-18616.21"/>
    <n v="0"/>
    <n v="-18616.21"/>
    <n v="-18616.21"/>
    <n v="0"/>
    <n v="19273.18"/>
    <n v="0"/>
    <n v="0"/>
    <n v="19273.18"/>
  </r>
  <r>
    <m/>
    <s v="069"/>
    <n v="2014"/>
    <n v="2016"/>
    <m/>
    <n v="8108"/>
    <n v="0"/>
    <s v="Research, Engineering and Development (Airport and Airway Trust (Reimbursable)"/>
    <n v="801"/>
    <n v="310"/>
    <s v="R"/>
    <n v="0"/>
    <n v="0"/>
    <n v="0"/>
    <n v="0"/>
    <n v="0"/>
    <n v="0"/>
    <n v="-3956.87"/>
    <n v="-99.7"/>
    <n v="0"/>
    <n v="-3857.17"/>
    <n v="-3956.87"/>
    <n v="-3956.87"/>
    <n v="0"/>
    <n v="0"/>
    <n v="0"/>
    <n v="0"/>
    <n v="0"/>
    <n v="0"/>
    <n v="-3857.17"/>
    <n v="0"/>
    <n v="0"/>
    <n v="0"/>
    <n v="0"/>
    <n v="-3857.17"/>
    <n v="0"/>
    <n v="-3857.17"/>
    <n v="-3857.17"/>
    <n v="0"/>
    <n v="3956.87"/>
    <n v="0"/>
    <n v="0"/>
    <n v="3956.87"/>
  </r>
  <r>
    <m/>
    <s v="069"/>
    <n v="2014"/>
    <n v="2016"/>
    <m/>
    <n v="8108"/>
    <n v="0"/>
    <s v="Research, Engineering and Development (Airport and Airway Trust (Reimbursable)"/>
    <n v="801"/>
    <n v="410"/>
    <s v="R"/>
    <n v="-35000"/>
    <n v="0"/>
    <n v="0"/>
    <n v="0"/>
    <n v="-35000"/>
    <n v="0"/>
    <n v="0"/>
    <n v="0"/>
    <n v="0"/>
    <n v="0"/>
    <n v="0"/>
    <n v="0"/>
    <n v="0"/>
    <n v="0"/>
    <n v="0"/>
    <n v="0"/>
    <n v="0"/>
    <n v="0"/>
    <n v="-35000"/>
    <n v="0"/>
    <n v="0"/>
    <n v="0"/>
    <n v="0"/>
    <n v="-35000"/>
    <n v="0"/>
    <n v="-35000"/>
    <n v="0"/>
    <n v="0"/>
    <n v="0"/>
    <n v="0"/>
    <n v="0"/>
    <n v="0"/>
  </r>
  <r>
    <m/>
    <s v="069"/>
    <n v="2015"/>
    <n v="2015"/>
    <m/>
    <n v="1301"/>
    <n v="0"/>
    <s v="Air Traffic Organization (ATO)"/>
    <n v="1"/>
    <n v="0"/>
    <s v="D"/>
    <n v="0"/>
    <n v="0"/>
    <n v="0"/>
    <n v="0"/>
    <n v="0"/>
    <n v="0"/>
    <n v="0"/>
    <n v="0"/>
    <n v="0"/>
    <n v="-4235.16"/>
    <n v="0"/>
    <n v="-4235.16"/>
    <n v="0"/>
    <n v="0"/>
    <n v="0"/>
    <n v="0"/>
    <n v="0"/>
    <n v="0"/>
    <n v="0"/>
    <n v="0"/>
    <n v="0"/>
    <n v="0"/>
    <n v="0"/>
    <n v="0"/>
    <n v="0"/>
    <n v="0"/>
    <n v="-4235.16"/>
    <n v="0"/>
    <n v="4683.71"/>
    <n v="0"/>
    <n v="0"/>
    <n v="4683.71"/>
  </r>
  <r>
    <m/>
    <s v="069"/>
    <n v="2015"/>
    <n v="2015"/>
    <m/>
    <n v="1301"/>
    <n v="0"/>
    <s v="Air Traffic Organization (ATO)"/>
    <n v="1"/>
    <n v="111"/>
    <s v="D"/>
    <n v="0"/>
    <n v="0"/>
    <n v="0"/>
    <n v="0"/>
    <n v="0"/>
    <n v="0"/>
    <n v="-135350.65"/>
    <n v="-132366.31"/>
    <n v="0"/>
    <n v="-2994.88"/>
    <n v="-135350.65"/>
    <n v="-135361.19"/>
    <n v="0"/>
    <n v="0"/>
    <n v="0"/>
    <n v="0"/>
    <n v="0"/>
    <n v="0"/>
    <n v="-28511.21"/>
    <n v="0"/>
    <n v="0"/>
    <n v="0"/>
    <n v="0"/>
    <n v="-28511.21"/>
    <n v="0"/>
    <n v="-28511.21"/>
    <n v="-28521.75"/>
    <n v="0"/>
    <n v="10.54"/>
    <n v="0"/>
    <n v="6569.49"/>
    <n v="6580.03"/>
  </r>
  <r>
    <m/>
    <s v="069"/>
    <n v="2015"/>
    <n v="2015"/>
    <m/>
    <n v="1301"/>
    <n v="0"/>
    <s v="Air Traffic Organization (ATO)"/>
    <n v="1"/>
    <n v="115"/>
    <s v="D"/>
    <n v="0"/>
    <n v="0"/>
    <n v="0"/>
    <n v="0"/>
    <n v="0"/>
    <n v="0"/>
    <n v="-22178.55"/>
    <n v="-49051.35"/>
    <n v="0"/>
    <n v="0"/>
    <n v="-22178.55"/>
    <n v="-49051.35"/>
    <n v="0"/>
    <n v="0"/>
    <n v="0"/>
    <n v="0"/>
    <n v="0"/>
    <n v="0"/>
    <n v="-17989.91"/>
    <n v="0"/>
    <n v="0"/>
    <n v="0"/>
    <n v="0"/>
    <n v="-17989.91"/>
    <n v="0"/>
    <n v="-17989.91"/>
    <n v="-44862.71"/>
    <n v="0"/>
    <n v="26872.799999999999"/>
    <n v="0"/>
    <n v="0"/>
    <n v="26872.799999999999"/>
  </r>
  <r>
    <m/>
    <s v="069"/>
    <n v="2015"/>
    <n v="2015"/>
    <m/>
    <n v="1301"/>
    <n v="0"/>
    <s v="Air Traffic Organization (ATO)"/>
    <n v="1"/>
    <n v="121"/>
    <s v="D"/>
    <n v="-397573.42"/>
    <n v="-376039.31"/>
    <n v="0"/>
    <n v="-29298.03"/>
    <n v="-397573.42"/>
    <n v="-405337.34"/>
    <n v="-81103.509999999995"/>
    <n v="-171438.76"/>
    <n v="0"/>
    <n v="-5711.47"/>
    <n v="-81103.509999999995"/>
    <n v="-177150.23"/>
    <n v="0"/>
    <n v="0"/>
    <n v="0"/>
    <n v="0"/>
    <n v="0"/>
    <n v="0"/>
    <n v="34623.22"/>
    <n v="0"/>
    <n v="0"/>
    <n v="-980.84"/>
    <n v="0"/>
    <n v="33642.379999999997"/>
    <n v="0"/>
    <n v="33642.379999999997"/>
    <n v="-70168.259999999995"/>
    <n v="300794.61"/>
    <n v="96046.720000000001"/>
    <n v="0"/>
    <n v="16995.7"/>
    <n v="413837.03"/>
  </r>
  <r>
    <m/>
    <s v="069"/>
    <n v="2015"/>
    <n v="2015"/>
    <m/>
    <n v="1301"/>
    <n v="0"/>
    <s v="Air Traffic Organization (ATO)"/>
    <n v="1"/>
    <n v="210"/>
    <s v="D"/>
    <n v="-37111.9"/>
    <n v="-73826.78"/>
    <n v="0"/>
    <n v="-8053.88"/>
    <n v="-37111.9"/>
    <n v="-81880.66"/>
    <n v="11296.44"/>
    <n v="-39969.58"/>
    <n v="0"/>
    <n v="-75.5"/>
    <n v="11296.44"/>
    <n v="-40045.08"/>
    <n v="-5559.4"/>
    <n v="-3422.85"/>
    <n v="0"/>
    <n v="0"/>
    <n v="-5559.4"/>
    <n v="-3422.85"/>
    <n v="50897.16"/>
    <n v="0"/>
    <n v="0"/>
    <n v="-3474.05"/>
    <n v="0"/>
    <n v="47423.11"/>
    <n v="-5559.4"/>
    <n v="49559.66"/>
    <n v="-46550.62"/>
    <n v="55607.74"/>
    <n v="10170.790000000001"/>
    <n v="0"/>
    <n v="36380.050000000003"/>
    <n v="102158.58"/>
  </r>
  <r>
    <m/>
    <s v="069"/>
    <n v="2015"/>
    <n v="2015"/>
    <m/>
    <n v="1301"/>
    <n v="0"/>
    <s v="Air Traffic Organization (ATO)"/>
    <n v="1"/>
    <n v="220"/>
    <s v="D"/>
    <n v="-30563.040000000001"/>
    <n v="-26496.53"/>
    <n v="0"/>
    <n v="0"/>
    <n v="-30563.040000000001"/>
    <n v="-26496.53"/>
    <n v="12525.03"/>
    <n v="14048.12"/>
    <n v="0"/>
    <n v="-16.309999999999999"/>
    <n v="12525.03"/>
    <n v="14031.81"/>
    <n v="0"/>
    <n v="0"/>
    <n v="0"/>
    <n v="0"/>
    <n v="0"/>
    <n v="0"/>
    <n v="-5589.59"/>
    <n v="0"/>
    <n v="0"/>
    <n v="0"/>
    <n v="0"/>
    <n v="-5589.59"/>
    <n v="0"/>
    <n v="-5589.59"/>
    <n v="-16.3"/>
    <n v="19424.98"/>
    <n v="0"/>
    <n v="0"/>
    <n v="2376.1"/>
    <n v="21801.08"/>
  </r>
  <r>
    <m/>
    <s v="069"/>
    <n v="2015"/>
    <n v="2015"/>
    <m/>
    <n v="1301"/>
    <n v="0"/>
    <s v="Air Traffic Organization (ATO)"/>
    <n v="1"/>
    <n v="231"/>
    <s v="D"/>
    <n v="-53416.76"/>
    <n v="-53416.76"/>
    <n v="0"/>
    <n v="0"/>
    <n v="-53416.76"/>
    <n v="-53416.76"/>
    <n v="35.549999999999997"/>
    <n v="35.549999999999997"/>
    <n v="0"/>
    <n v="0"/>
    <n v="35.549999999999997"/>
    <n v="35.549999999999997"/>
    <n v="0"/>
    <n v="0"/>
    <n v="0"/>
    <n v="0"/>
    <n v="0"/>
    <n v="0"/>
    <n v="0"/>
    <n v="0"/>
    <n v="0"/>
    <n v="0"/>
    <n v="0"/>
    <n v="0"/>
    <n v="0"/>
    <n v="0"/>
    <n v="0"/>
    <n v="0"/>
    <n v="0"/>
    <n v="0"/>
    <n v="0"/>
    <n v="0"/>
  </r>
  <r>
    <m/>
    <s v="069"/>
    <n v="2015"/>
    <n v="2015"/>
    <m/>
    <n v="1301"/>
    <n v="0"/>
    <s v="Air Traffic Organization (ATO)"/>
    <n v="1"/>
    <n v="232"/>
    <s v="D"/>
    <n v="-44295.07"/>
    <n v="-46818.48"/>
    <n v="0"/>
    <n v="-1669.46"/>
    <n v="-44295.07"/>
    <n v="-48487.94"/>
    <n v="0"/>
    <n v="0.15"/>
    <n v="0"/>
    <n v="-0.15"/>
    <n v="0"/>
    <n v="0"/>
    <n v="0"/>
    <n v="0"/>
    <n v="0"/>
    <n v="0"/>
    <n v="0"/>
    <n v="0"/>
    <n v="2523.2600000000002"/>
    <n v="0"/>
    <n v="0"/>
    <n v="0"/>
    <n v="0"/>
    <n v="2523.2600000000002"/>
    <n v="0"/>
    <n v="2523.2600000000002"/>
    <n v="-1669.61"/>
    <n v="2374.64"/>
    <n v="0"/>
    <n v="0"/>
    <n v="0"/>
    <n v="2374.64"/>
  </r>
  <r>
    <m/>
    <s v="069"/>
    <n v="2015"/>
    <n v="2015"/>
    <m/>
    <n v="1301"/>
    <n v="0"/>
    <s v="Air Traffic Organization (ATO)"/>
    <n v="1"/>
    <n v="233"/>
    <s v="D"/>
    <n v="-3489124.92"/>
    <n v="-2591931.38"/>
    <n v="0"/>
    <n v="0"/>
    <n v="-3489124.92"/>
    <n v="-2591931.38"/>
    <n v="13520.73"/>
    <n v="82490.12"/>
    <n v="0"/>
    <n v="-73642.34"/>
    <n v="13520.73"/>
    <n v="8847.7800000000007"/>
    <n v="-144111.44"/>
    <n v="-138034.57"/>
    <n v="0"/>
    <n v="0"/>
    <n v="-144111.44"/>
    <n v="-138034.57"/>
    <n v="-972347.47"/>
    <n v="0"/>
    <n v="0"/>
    <n v="0"/>
    <n v="0"/>
    <n v="-972347.47"/>
    <n v="-144111.44"/>
    <n v="-966270.6"/>
    <n v="-73750.009999999995"/>
    <n v="14669.43"/>
    <n v="11203.43"/>
    <n v="0"/>
    <n v="127.21"/>
    <n v="26000.07"/>
  </r>
  <r>
    <m/>
    <s v="069"/>
    <n v="2015"/>
    <n v="2015"/>
    <m/>
    <n v="1301"/>
    <n v="0"/>
    <s v="Air Traffic Organization (ATO)"/>
    <n v="1"/>
    <n v="240"/>
    <s v="D"/>
    <n v="-231"/>
    <n v="-19880.3"/>
    <n v="0"/>
    <n v="0"/>
    <n v="-231"/>
    <n v="-19880.3"/>
    <n v="20881.650000000001"/>
    <n v="20651.63"/>
    <n v="0"/>
    <n v="0"/>
    <n v="20881.650000000001"/>
    <n v="20651.63"/>
    <n v="-291684.24"/>
    <n v="-241770.59"/>
    <n v="0"/>
    <n v="0"/>
    <n v="-291684.24"/>
    <n v="-241770.59"/>
    <n v="-30034.33"/>
    <n v="0"/>
    <n v="0"/>
    <n v="0"/>
    <n v="0"/>
    <n v="-30034.33"/>
    <n v="-291684.24"/>
    <n v="19879.32"/>
    <n v="0"/>
    <n v="19879.32"/>
    <n v="230.02"/>
    <n v="0"/>
    <n v="0"/>
    <n v="20109.34"/>
  </r>
  <r>
    <m/>
    <s v="069"/>
    <n v="2015"/>
    <n v="2015"/>
    <m/>
    <n v="1301"/>
    <n v="0"/>
    <s v="Air Traffic Organization (ATO)"/>
    <n v="1"/>
    <n v="251"/>
    <s v="D"/>
    <n v="-20398222.27"/>
    <n v="-9235138.8499999996"/>
    <n v="0"/>
    <n v="0"/>
    <n v="-20398222.27"/>
    <n v="-9235138.8499999996"/>
    <n v="-2045088.37"/>
    <n v="-496645.54"/>
    <n v="0"/>
    <n v="-23176.25"/>
    <n v="-2045088.37"/>
    <n v="-519821.79"/>
    <n v="-1331663.17"/>
    <n v="-663982.99"/>
    <n v="0"/>
    <n v="0"/>
    <n v="-1331663.17"/>
    <n v="-663982.99"/>
    <n v="-13379206.43"/>
    <n v="0"/>
    <n v="0"/>
    <n v="0"/>
    <n v="0"/>
    <n v="-13379206.43"/>
    <n v="-1331663.17"/>
    <n v="-12711526.25"/>
    <n v="-23176.25"/>
    <n v="319698.82"/>
    <n v="21142.5"/>
    <n v="0"/>
    <n v="0"/>
    <n v="340841.32"/>
  </r>
  <r>
    <m/>
    <s v="069"/>
    <n v="2015"/>
    <n v="2015"/>
    <m/>
    <n v="1301"/>
    <n v="0"/>
    <s v="Air Traffic Organization (ATO)"/>
    <n v="1"/>
    <n v="252"/>
    <s v="D"/>
    <n v="360466.31"/>
    <n v="-11448207.640000001"/>
    <n v="0"/>
    <n v="-385982"/>
    <n v="360466.31"/>
    <n v="-11834189.640000001"/>
    <n v="-16129562.029999999"/>
    <n v="1378181.2"/>
    <n v="0"/>
    <n v="-5037.7299999999996"/>
    <n v="-16129562.029999999"/>
    <n v="1373143.47"/>
    <n v="-1756609.57"/>
    <n v="-588416.67000000004"/>
    <n v="0"/>
    <n v="0"/>
    <n v="-1756609.57"/>
    <n v="-588416.67000000004"/>
    <n v="-6870939.8700000001"/>
    <n v="0"/>
    <n v="0"/>
    <n v="0"/>
    <n v="0"/>
    <n v="-6870939.8700000001"/>
    <n v="-1756609.57"/>
    <n v="-5702746.9699999997"/>
    <n v="-394697.42"/>
    <n v="219874.38"/>
    <n v="18.23"/>
    <n v="0"/>
    <n v="3677.69"/>
    <n v="223570.3"/>
  </r>
  <r>
    <m/>
    <s v="069"/>
    <n v="2015"/>
    <n v="2015"/>
    <m/>
    <n v="1301"/>
    <n v="0"/>
    <s v="Air Traffic Organization (ATO)"/>
    <n v="1"/>
    <n v="253"/>
    <s v="D"/>
    <n v="658919.89"/>
    <n v="2036160.05"/>
    <n v="0"/>
    <n v="0"/>
    <n v="658919.89"/>
    <n v="2036160.05"/>
    <n v="-2998552.08"/>
    <n v="-2484644.09"/>
    <n v="0"/>
    <n v="-822.29"/>
    <n v="-2998552.08"/>
    <n v="-2485466.38"/>
    <n v="-2395111.84"/>
    <n v="-2052256.56"/>
    <n v="0"/>
    <n v="0"/>
    <n v="-2395111.84"/>
    <n v="-2052256.56"/>
    <n v="-2234003.4300000002"/>
    <n v="0"/>
    <n v="0"/>
    <n v="0"/>
    <n v="0"/>
    <n v="-2234003.4300000002"/>
    <n v="-2395111.84"/>
    <n v="-1891148.15"/>
    <n v="-822.29"/>
    <n v="35064.28"/>
    <n v="0"/>
    <n v="0"/>
    <n v="0"/>
    <n v="35064.28"/>
  </r>
  <r>
    <m/>
    <s v="069"/>
    <n v="2015"/>
    <n v="2015"/>
    <m/>
    <n v="1301"/>
    <n v="0"/>
    <s v="Air Traffic Organization (ATO)"/>
    <n v="1"/>
    <n v="254"/>
    <s v="D"/>
    <n v="-5996582.5700000003"/>
    <n v="-3756012.17"/>
    <n v="0"/>
    <n v="-10949.86"/>
    <n v="-5996582.5700000003"/>
    <n v="-3766962.03"/>
    <n v="64781.86"/>
    <n v="88829.36"/>
    <n v="0"/>
    <n v="-3450.83"/>
    <n v="64781.86"/>
    <n v="85378.53"/>
    <n v="-1491143.04"/>
    <n v="-1481633.61"/>
    <n v="0"/>
    <n v="0"/>
    <n v="-1491143.04"/>
    <n v="-1481633.61"/>
    <n v="-2276639.4900000002"/>
    <n v="0"/>
    <n v="0"/>
    <n v="0"/>
    <n v="0"/>
    <n v="-2276639.4900000002"/>
    <n v="-1491143.04"/>
    <n v="-2267130.06"/>
    <n v="-16912.849999999999"/>
    <n v="110093.08"/>
    <n v="49.37"/>
    <n v="0"/>
    <n v="2512.27"/>
    <n v="112654.72"/>
  </r>
  <r>
    <m/>
    <s v="069"/>
    <n v="2015"/>
    <n v="2015"/>
    <m/>
    <n v="1301"/>
    <n v="0"/>
    <s v="Air Traffic Organization (ATO)"/>
    <n v="1"/>
    <n v="256"/>
    <s v="D"/>
    <n v="-7520.02"/>
    <n v="-3559.41"/>
    <n v="0"/>
    <n v="0"/>
    <n v="-7520.02"/>
    <n v="-3559.41"/>
    <n v="0"/>
    <n v="0"/>
    <n v="0"/>
    <n v="0"/>
    <n v="0"/>
    <n v="0"/>
    <n v="0"/>
    <n v="0"/>
    <n v="0"/>
    <n v="0"/>
    <n v="0"/>
    <n v="0"/>
    <n v="-3960.61"/>
    <n v="0"/>
    <n v="0"/>
    <n v="0"/>
    <n v="0"/>
    <n v="-3960.61"/>
    <n v="0"/>
    <n v="-3960.61"/>
    <n v="0"/>
    <n v="0"/>
    <n v="0"/>
    <n v="0"/>
    <n v="0"/>
    <n v="0"/>
  </r>
  <r>
    <m/>
    <s v="069"/>
    <n v="2015"/>
    <n v="2015"/>
    <m/>
    <n v="1301"/>
    <n v="0"/>
    <s v="Air Traffic Organization (ATO)"/>
    <n v="1"/>
    <n v="257"/>
    <s v="D"/>
    <n v="-17647195.84"/>
    <n v="-16194640.85"/>
    <n v="0"/>
    <n v="-26725.47"/>
    <n v="-17647195.84"/>
    <n v="-16221366.32"/>
    <n v="34146.65"/>
    <n v="-229302.2"/>
    <n v="0"/>
    <n v="-98730.96"/>
    <n v="34146.65"/>
    <n v="-328033.15999999997"/>
    <n v="-232068.27"/>
    <n v="-76180.95"/>
    <n v="0"/>
    <n v="0"/>
    <n v="-232068.27"/>
    <n v="-76180.95"/>
    <n v="-1344993.46"/>
    <n v="0"/>
    <n v="0"/>
    <n v="0"/>
    <n v="0"/>
    <n v="-1344993.46"/>
    <n v="-232068.27"/>
    <n v="-1189106.1399999999"/>
    <n v="-125456.43"/>
    <n v="185899.54"/>
    <n v="248393.93"/>
    <n v="0"/>
    <n v="0"/>
    <n v="434293.47"/>
  </r>
  <r>
    <m/>
    <s v="069"/>
    <n v="2015"/>
    <n v="2015"/>
    <m/>
    <n v="1301"/>
    <n v="0"/>
    <s v="Air Traffic Organization (ATO)"/>
    <n v="1"/>
    <n v="258"/>
    <s v="D"/>
    <n v="-3500"/>
    <n v="-3500"/>
    <n v="0"/>
    <n v="0"/>
    <n v="-3500"/>
    <n v="-3500"/>
    <n v="0"/>
    <n v="0"/>
    <n v="0"/>
    <n v="0"/>
    <n v="0"/>
    <n v="0"/>
    <n v="0"/>
    <n v="0"/>
    <n v="0"/>
    <n v="0"/>
    <n v="0"/>
    <n v="0"/>
    <n v="0"/>
    <n v="0"/>
    <n v="0"/>
    <n v="0"/>
    <n v="0"/>
    <n v="0"/>
    <n v="0"/>
    <n v="0"/>
    <n v="0"/>
    <n v="3500"/>
    <n v="0"/>
    <n v="0"/>
    <n v="0"/>
    <n v="3500"/>
  </r>
  <r>
    <m/>
    <s v="069"/>
    <n v="2015"/>
    <n v="2015"/>
    <m/>
    <n v="1301"/>
    <n v="0"/>
    <s v="Air Traffic Organization (ATO)"/>
    <n v="1"/>
    <n v="260"/>
    <s v="D"/>
    <n v="-462678.42"/>
    <n v="-512380.47"/>
    <n v="0"/>
    <n v="0"/>
    <n v="-462678.42"/>
    <n v="-512380.47"/>
    <n v="-1404598.19"/>
    <n v="-1297232.49"/>
    <n v="0"/>
    <n v="-28910.3"/>
    <n v="-1404598.19"/>
    <n v="-1326142.79"/>
    <n v="-3045320.07"/>
    <n v="-1991277.22"/>
    <n v="0"/>
    <n v="0"/>
    <n v="-3045320.07"/>
    <n v="-1991277.22"/>
    <n v="-1111801.54"/>
    <n v="0"/>
    <n v="0"/>
    <n v="0"/>
    <n v="0"/>
    <n v="-1111801.54"/>
    <n v="-3045320.07"/>
    <n v="-57758.69"/>
    <n v="-29005.34"/>
    <n v="88680.38"/>
    <n v="118331.86"/>
    <n v="0"/>
    <n v="95.04"/>
    <n v="207107.28"/>
  </r>
  <r>
    <m/>
    <s v="069"/>
    <n v="2015"/>
    <n v="2015"/>
    <m/>
    <n v="1301"/>
    <n v="0"/>
    <s v="Air Traffic Organization (ATO)"/>
    <n v="1"/>
    <n v="310"/>
    <s v="D"/>
    <n v="-379703.1"/>
    <n v="-77461.600000000006"/>
    <n v="0"/>
    <n v="0"/>
    <n v="-379703.1"/>
    <n v="-77461.600000000006"/>
    <n v="789271.17"/>
    <n v="797187.2"/>
    <n v="0"/>
    <n v="-7916.03"/>
    <n v="789271.17"/>
    <n v="789271.17"/>
    <n v="0"/>
    <n v="0"/>
    <n v="0"/>
    <n v="0"/>
    <n v="0"/>
    <n v="0"/>
    <n v="-310157.53000000003"/>
    <n v="0"/>
    <n v="0"/>
    <n v="0"/>
    <n v="0"/>
    <n v="-310157.53000000003"/>
    <n v="0"/>
    <n v="-310157.53000000003"/>
    <n v="-7916.03"/>
    <n v="31829.06"/>
    <n v="0"/>
    <n v="0"/>
    <n v="1.18"/>
    <n v="31830.240000000002"/>
  </r>
  <r>
    <m/>
    <s v="069"/>
    <n v="2015"/>
    <n v="2015"/>
    <m/>
    <n v="1301"/>
    <n v="0"/>
    <s v="Air Traffic Organization (ATO)"/>
    <n v="1"/>
    <n v="320"/>
    <s v="D"/>
    <n v="-9283"/>
    <n v="-8498.4500000000007"/>
    <n v="0"/>
    <n v="0"/>
    <n v="-9283"/>
    <n v="-8498.4500000000007"/>
    <n v="-2934.25"/>
    <n v="3560.59"/>
    <n v="0"/>
    <n v="-1.69"/>
    <n v="-2934.25"/>
    <n v="3558.9"/>
    <n v="-220734.36"/>
    <n v="-220260"/>
    <n v="0"/>
    <n v="0"/>
    <n v="-220734.36"/>
    <n v="-220260"/>
    <n v="-7753.75"/>
    <n v="0"/>
    <n v="0"/>
    <n v="0"/>
    <n v="0"/>
    <n v="-7753.75"/>
    <n v="-220734.36"/>
    <n v="-7279.39"/>
    <n v="-1.69"/>
    <n v="474.36"/>
    <n v="0"/>
    <n v="0"/>
    <n v="0"/>
    <n v="474.36"/>
  </r>
  <r>
    <m/>
    <s v="069"/>
    <n v="2015"/>
    <n v="2015"/>
    <m/>
    <n v="1301"/>
    <n v="0"/>
    <s v="Air Traffic Organization (ATO)"/>
    <n v="1"/>
    <n v="420"/>
    <s v="D"/>
    <n v="0"/>
    <n v="0"/>
    <n v="0"/>
    <n v="0"/>
    <n v="0"/>
    <n v="0"/>
    <n v="-768.25"/>
    <n v="118057.67"/>
    <n v="0"/>
    <n v="-118825.92"/>
    <n v="-768.25"/>
    <n v="-768.25"/>
    <n v="0"/>
    <n v="0"/>
    <n v="0"/>
    <n v="0"/>
    <n v="0"/>
    <n v="0"/>
    <n v="-118775.92"/>
    <n v="0"/>
    <n v="0"/>
    <n v="-939.9"/>
    <n v="0"/>
    <n v="-119715.82"/>
    <n v="0"/>
    <n v="-119715.82"/>
    <n v="-119715.82"/>
    <n v="0"/>
    <n v="768.25"/>
    <n v="0"/>
    <n v="17271.34"/>
    <n v="18039.59"/>
  </r>
  <r>
    <m/>
    <s v="069"/>
    <n v="2015"/>
    <n v="2015"/>
    <m/>
    <n v="1301"/>
    <n v="0"/>
    <s v="NextGen"/>
    <n v="2"/>
    <n v="111"/>
    <s v="D"/>
    <n v="0"/>
    <n v="0"/>
    <n v="0"/>
    <n v="0"/>
    <n v="0"/>
    <n v="0"/>
    <n v="0"/>
    <n v="5542.62"/>
    <n v="0"/>
    <n v="-5542.62"/>
    <n v="0"/>
    <n v="0"/>
    <n v="0"/>
    <n v="0"/>
    <n v="0"/>
    <n v="0"/>
    <n v="0"/>
    <n v="0"/>
    <n v="-5542.62"/>
    <n v="0"/>
    <n v="0"/>
    <n v="0"/>
    <n v="0"/>
    <n v="-5542.62"/>
    <n v="0"/>
    <n v="-5542.62"/>
    <n v="-5542.62"/>
    <n v="0"/>
    <n v="0"/>
    <n v="0"/>
    <n v="0"/>
    <n v="0"/>
  </r>
  <r>
    <m/>
    <s v="069"/>
    <n v="2015"/>
    <n v="2015"/>
    <m/>
    <n v="1301"/>
    <n v="0"/>
    <s v="NextGen"/>
    <n v="2"/>
    <n v="121"/>
    <s v="D"/>
    <n v="-59039.8"/>
    <n v="-36407.35"/>
    <n v="0"/>
    <n v="0"/>
    <n v="-59039.8"/>
    <n v="-36407.35"/>
    <n v="0"/>
    <n v="-22632.45"/>
    <n v="0"/>
    <n v="0"/>
    <n v="0"/>
    <n v="-22632.45"/>
    <n v="0"/>
    <n v="0"/>
    <n v="0"/>
    <n v="0"/>
    <n v="0"/>
    <n v="0"/>
    <n v="-7254.14"/>
    <n v="0"/>
    <n v="0"/>
    <n v="0"/>
    <n v="0"/>
    <n v="-7254.14"/>
    <n v="0"/>
    <n v="-7254.14"/>
    <n v="-7254.14"/>
    <n v="0"/>
    <n v="0"/>
    <n v="0"/>
    <n v="0"/>
    <n v="0"/>
  </r>
  <r>
    <m/>
    <s v="069"/>
    <n v="2015"/>
    <n v="2015"/>
    <m/>
    <n v="1301"/>
    <n v="0"/>
    <s v="NextGen"/>
    <n v="2"/>
    <n v="220"/>
    <s v="D"/>
    <n v="0"/>
    <n v="0"/>
    <n v="0"/>
    <n v="0"/>
    <n v="0"/>
    <n v="0"/>
    <n v="53.02"/>
    <n v="53.02"/>
    <n v="0"/>
    <n v="0"/>
    <n v="53.02"/>
    <n v="53.02"/>
    <n v="0"/>
    <n v="0"/>
    <n v="0"/>
    <n v="0"/>
    <n v="0"/>
    <n v="0"/>
    <n v="0"/>
    <n v="0"/>
    <n v="0"/>
    <n v="0"/>
    <n v="0"/>
    <n v="0"/>
    <n v="0"/>
    <n v="0"/>
    <n v="0"/>
    <n v="0"/>
    <n v="0"/>
    <n v="0"/>
    <n v="0"/>
    <n v="0"/>
  </r>
  <r>
    <m/>
    <s v="069"/>
    <n v="2015"/>
    <n v="2015"/>
    <m/>
    <n v="1301"/>
    <n v="0"/>
    <s v="NextGen"/>
    <n v="2"/>
    <n v="251"/>
    <s v="D"/>
    <n v="-68496.7"/>
    <n v="0"/>
    <n v="0"/>
    <n v="0"/>
    <n v="-68496.7"/>
    <n v="0"/>
    <n v="-4995.96"/>
    <n v="3.21"/>
    <n v="0"/>
    <n v="-3.21"/>
    <n v="-4995.96"/>
    <n v="0"/>
    <n v="0"/>
    <n v="0"/>
    <n v="0"/>
    <n v="0"/>
    <n v="0"/>
    <n v="0"/>
    <n v="-73495.87"/>
    <n v="0"/>
    <n v="0"/>
    <n v="0"/>
    <n v="0"/>
    <n v="-73495.87"/>
    <n v="0"/>
    <n v="-73495.87"/>
    <n v="-3.21"/>
    <n v="0"/>
    <n v="0"/>
    <n v="0"/>
    <n v="0"/>
    <n v="0"/>
  </r>
  <r>
    <m/>
    <s v="069"/>
    <n v="2015"/>
    <n v="2015"/>
    <m/>
    <n v="1301"/>
    <n v="0"/>
    <s v="NextGen"/>
    <n v="2"/>
    <n v="252"/>
    <s v="D"/>
    <n v="-20707.38"/>
    <n v="-13.11"/>
    <n v="0"/>
    <n v="0"/>
    <n v="-20707.38"/>
    <n v="-13.11"/>
    <n v="-10690.93"/>
    <n v="-10688.97"/>
    <n v="0"/>
    <n v="-3.83"/>
    <n v="-10690.93"/>
    <n v="-10692.8"/>
    <n v="-12765.28"/>
    <n v="-12765.28"/>
    <n v="0"/>
    <n v="0"/>
    <n v="-12765.28"/>
    <n v="-12765.28"/>
    <n v="-20696.23"/>
    <n v="0"/>
    <n v="0"/>
    <n v="0"/>
    <n v="0"/>
    <n v="-20696.23"/>
    <n v="-12765.28"/>
    <n v="-20696.23"/>
    <n v="-3.83"/>
    <n v="0"/>
    <n v="1.87"/>
    <n v="0"/>
    <n v="0"/>
    <n v="1.87"/>
  </r>
  <r>
    <m/>
    <s v="069"/>
    <n v="2015"/>
    <n v="2015"/>
    <m/>
    <n v="1301"/>
    <n v="0"/>
    <s v="NextGen"/>
    <n v="2"/>
    <n v="253"/>
    <s v="D"/>
    <n v="-1272.5"/>
    <n v="-1272.5"/>
    <n v="0"/>
    <n v="0"/>
    <n v="-1272.5"/>
    <n v="-1272.5"/>
    <n v="0"/>
    <n v="0"/>
    <n v="0"/>
    <n v="0"/>
    <n v="0"/>
    <n v="0"/>
    <n v="0"/>
    <n v="0"/>
    <n v="0"/>
    <n v="0"/>
    <n v="0"/>
    <n v="0"/>
    <n v="0"/>
    <n v="0"/>
    <n v="0"/>
    <n v="0"/>
    <n v="0"/>
    <n v="0"/>
    <n v="0"/>
    <n v="0"/>
    <n v="0"/>
    <n v="1236.5"/>
    <n v="0"/>
    <n v="0"/>
    <n v="0"/>
    <n v="1236.5"/>
  </r>
  <r>
    <m/>
    <s v="069"/>
    <n v="2015"/>
    <n v="2015"/>
    <m/>
    <n v="1301"/>
    <n v="0"/>
    <s v="NextGen"/>
    <n v="2"/>
    <n v="254"/>
    <s v="D"/>
    <n v="-1166878.58"/>
    <n v="-59437.26"/>
    <n v="0"/>
    <n v="0"/>
    <n v="-1166878.58"/>
    <n v="-59437.26"/>
    <n v="-339026.15"/>
    <n v="0"/>
    <n v="0"/>
    <n v="0"/>
    <n v="-339026.15"/>
    <n v="0"/>
    <n v="0"/>
    <n v="0"/>
    <n v="0"/>
    <n v="0"/>
    <n v="0"/>
    <n v="0"/>
    <n v="-1446467.47"/>
    <n v="0"/>
    <n v="0"/>
    <n v="0"/>
    <n v="0"/>
    <n v="-1446467.47"/>
    <n v="0"/>
    <n v="-1446467.47"/>
    <n v="0"/>
    <n v="52430.3"/>
    <n v="0"/>
    <n v="0"/>
    <n v="0"/>
    <n v="52430.3"/>
  </r>
  <r>
    <m/>
    <s v="069"/>
    <n v="2015"/>
    <n v="2015"/>
    <m/>
    <n v="1301"/>
    <n v="0"/>
    <s v="NextGen"/>
    <n v="2"/>
    <n v="257"/>
    <s v="D"/>
    <n v="0"/>
    <n v="0"/>
    <n v="0"/>
    <n v="0"/>
    <n v="0"/>
    <n v="0"/>
    <n v="621.62"/>
    <n v="621.62"/>
    <n v="0"/>
    <n v="0"/>
    <n v="621.62"/>
    <n v="621.62"/>
    <n v="0"/>
    <n v="0"/>
    <n v="0"/>
    <n v="0"/>
    <n v="0"/>
    <n v="0"/>
    <n v="0"/>
    <n v="0"/>
    <n v="0"/>
    <n v="0"/>
    <n v="0"/>
    <n v="0"/>
    <n v="0"/>
    <n v="0"/>
    <n v="0"/>
    <n v="0"/>
    <n v="0"/>
    <n v="0"/>
    <n v="0"/>
    <n v="0"/>
  </r>
  <r>
    <m/>
    <s v="069"/>
    <n v="2015"/>
    <n v="2015"/>
    <m/>
    <n v="1301"/>
    <n v="0"/>
    <s v="NextGen"/>
    <n v="2"/>
    <n v="260"/>
    <s v="D"/>
    <n v="-512"/>
    <n v="-512"/>
    <n v="0"/>
    <n v="0"/>
    <n v="-512"/>
    <n v="-512"/>
    <n v="41.08"/>
    <n v="41.08"/>
    <n v="0"/>
    <n v="0"/>
    <n v="41.08"/>
    <n v="41.08"/>
    <n v="0"/>
    <n v="0"/>
    <n v="0"/>
    <n v="0"/>
    <n v="0"/>
    <n v="0"/>
    <n v="0"/>
    <n v="0"/>
    <n v="0"/>
    <n v="0"/>
    <n v="0"/>
    <n v="0"/>
    <n v="0"/>
    <n v="0"/>
    <n v="0"/>
    <n v="0"/>
    <n v="0"/>
    <n v="0"/>
    <n v="0"/>
    <n v="0"/>
  </r>
  <r>
    <m/>
    <s v="069"/>
    <n v="2015"/>
    <n v="2015"/>
    <m/>
    <n v="1301"/>
    <n v="0"/>
    <s v="NextGen"/>
    <n v="2"/>
    <n v="310"/>
    <s v="D"/>
    <n v="0"/>
    <n v="0"/>
    <n v="0"/>
    <n v="0"/>
    <n v="0"/>
    <n v="0"/>
    <n v="-129.99"/>
    <n v="-129.99"/>
    <n v="0"/>
    <n v="0"/>
    <n v="-129.99"/>
    <n v="-129.99"/>
    <n v="0"/>
    <n v="0"/>
    <n v="0"/>
    <n v="0"/>
    <n v="0"/>
    <n v="0"/>
    <n v="0"/>
    <n v="0"/>
    <n v="0"/>
    <n v="0"/>
    <n v="0"/>
    <n v="0"/>
    <n v="0"/>
    <n v="0"/>
    <n v="0"/>
    <n v="0"/>
    <n v="0"/>
    <n v="0"/>
    <n v="0"/>
    <n v="0"/>
  </r>
  <r>
    <m/>
    <s v="069"/>
    <n v="2015"/>
    <n v="2015"/>
    <m/>
    <n v="1301"/>
    <n v="0"/>
    <s v="Finance &amp; Management"/>
    <n v="3"/>
    <n v="111"/>
    <s v="D"/>
    <n v="0"/>
    <n v="0"/>
    <n v="0"/>
    <n v="0"/>
    <n v="0"/>
    <n v="0"/>
    <n v="0"/>
    <n v="42.35"/>
    <n v="0"/>
    <n v="-42.35"/>
    <n v="0"/>
    <n v="0"/>
    <n v="0"/>
    <n v="0"/>
    <n v="0"/>
    <n v="0"/>
    <n v="0"/>
    <n v="0"/>
    <n v="-66.349999999999994"/>
    <n v="0"/>
    <n v="0"/>
    <n v="0"/>
    <n v="0"/>
    <n v="-66.349999999999994"/>
    <n v="0"/>
    <n v="-66.349999999999994"/>
    <n v="-66.349999999999994"/>
    <n v="0"/>
    <n v="0"/>
    <n v="0"/>
    <n v="0"/>
    <n v="0"/>
  </r>
  <r>
    <m/>
    <s v="069"/>
    <n v="2015"/>
    <n v="2015"/>
    <m/>
    <n v="1301"/>
    <n v="0"/>
    <s v="Finance &amp; Management"/>
    <n v="3"/>
    <n v="115"/>
    <s v="D"/>
    <n v="0"/>
    <n v="0"/>
    <n v="0"/>
    <n v="0"/>
    <n v="0"/>
    <n v="0"/>
    <n v="0"/>
    <n v="0"/>
    <n v="0"/>
    <n v="0"/>
    <n v="0"/>
    <n v="0"/>
    <n v="0"/>
    <n v="0"/>
    <n v="0"/>
    <n v="0"/>
    <n v="0"/>
    <n v="0"/>
    <n v="-10239.65"/>
    <n v="0"/>
    <n v="0"/>
    <n v="0"/>
    <n v="0"/>
    <n v="-10239.65"/>
    <n v="0"/>
    <n v="-10239.65"/>
    <n v="-10239.65"/>
    <n v="0"/>
    <n v="0"/>
    <n v="0"/>
    <n v="0"/>
    <n v="0"/>
  </r>
  <r>
    <m/>
    <s v="069"/>
    <n v="2015"/>
    <n v="2015"/>
    <m/>
    <n v="1301"/>
    <n v="0"/>
    <s v="Finance &amp; Management"/>
    <n v="3"/>
    <n v="121"/>
    <s v="D"/>
    <n v="-135480.29999999999"/>
    <n v="4362.13"/>
    <n v="0"/>
    <n v="-4362.13"/>
    <n v="-135480.29999999999"/>
    <n v="0"/>
    <n v="260"/>
    <n v="-131820.25"/>
    <n v="0"/>
    <n v="0"/>
    <n v="260"/>
    <n v="-131820.25"/>
    <n v="0"/>
    <n v="0"/>
    <n v="0"/>
    <n v="0"/>
    <n v="0"/>
    <n v="0"/>
    <n v="8699"/>
    <n v="0"/>
    <n v="0"/>
    <n v="0"/>
    <n v="0"/>
    <n v="8699"/>
    <n v="0"/>
    <n v="8699"/>
    <n v="12099.05"/>
    <n v="0"/>
    <n v="0"/>
    <n v="0"/>
    <n v="0"/>
    <n v="0"/>
  </r>
  <r>
    <m/>
    <s v="069"/>
    <n v="2015"/>
    <n v="2015"/>
    <m/>
    <n v="1301"/>
    <n v="0"/>
    <s v="Finance &amp; Management"/>
    <n v="3"/>
    <n v="210"/>
    <s v="D"/>
    <n v="-743.67"/>
    <n v="-498.32"/>
    <n v="0"/>
    <n v="0"/>
    <n v="-743.67"/>
    <n v="-498.32"/>
    <n v="0"/>
    <n v="0.46"/>
    <n v="0"/>
    <n v="-0.46"/>
    <n v="0"/>
    <n v="0"/>
    <n v="0"/>
    <n v="0"/>
    <n v="0"/>
    <n v="0"/>
    <n v="0"/>
    <n v="0"/>
    <n v="-743.46"/>
    <n v="0"/>
    <n v="0"/>
    <n v="0"/>
    <n v="0"/>
    <n v="-743.46"/>
    <n v="0"/>
    <n v="-743.46"/>
    <n v="-498.11"/>
    <n v="498.32"/>
    <n v="0"/>
    <n v="0"/>
    <n v="497.65"/>
    <n v="995.97"/>
  </r>
  <r>
    <m/>
    <s v="069"/>
    <n v="2015"/>
    <n v="2015"/>
    <m/>
    <n v="1301"/>
    <n v="0"/>
    <s v="Finance &amp; Management"/>
    <n v="3"/>
    <n v="220"/>
    <s v="D"/>
    <n v="0"/>
    <n v="0"/>
    <n v="0"/>
    <n v="0"/>
    <n v="0"/>
    <n v="0"/>
    <n v="16988.62"/>
    <n v="16988.62"/>
    <n v="0"/>
    <n v="0"/>
    <n v="16988.62"/>
    <n v="16988.62"/>
    <n v="-6782.06"/>
    <n v="-6836.15"/>
    <n v="0"/>
    <n v="0"/>
    <n v="-6782.06"/>
    <n v="-6836.15"/>
    <n v="-316.31"/>
    <n v="0"/>
    <n v="0"/>
    <n v="0"/>
    <n v="0"/>
    <n v="-316.31"/>
    <n v="-6782.06"/>
    <n v="-370.4"/>
    <n v="-370.4"/>
    <n v="0"/>
    <n v="0"/>
    <n v="0"/>
    <n v="0"/>
    <n v="0"/>
  </r>
  <r>
    <m/>
    <s v="069"/>
    <n v="2015"/>
    <n v="2015"/>
    <m/>
    <n v="1301"/>
    <n v="0"/>
    <s v="Finance &amp; Management"/>
    <n v="3"/>
    <n v="232"/>
    <s v="D"/>
    <n v="-94694.38"/>
    <n v="-49051.93"/>
    <n v="0"/>
    <n v="-23749.01"/>
    <n v="-94694.38"/>
    <n v="-72800.94"/>
    <n v="0"/>
    <n v="0"/>
    <n v="0"/>
    <n v="0"/>
    <n v="0"/>
    <n v="0"/>
    <n v="0"/>
    <n v="0"/>
    <n v="0"/>
    <n v="0"/>
    <n v="0"/>
    <n v="0"/>
    <n v="-45642.45"/>
    <n v="0"/>
    <n v="0"/>
    <n v="0"/>
    <n v="0"/>
    <n v="-45642.45"/>
    <n v="0"/>
    <n v="-45642.45"/>
    <n v="-23749.01"/>
    <n v="45609.19"/>
    <n v="0"/>
    <n v="0"/>
    <n v="8885"/>
    <n v="54494.19"/>
  </r>
  <r>
    <m/>
    <s v="069"/>
    <n v="2015"/>
    <n v="2015"/>
    <m/>
    <n v="1301"/>
    <n v="0"/>
    <s v="Finance &amp; Management"/>
    <n v="3"/>
    <n v="233"/>
    <s v="D"/>
    <n v="-59241.279999999999"/>
    <n v="-59001"/>
    <n v="0"/>
    <n v="0"/>
    <n v="-59241.279999999999"/>
    <n v="-59001"/>
    <n v="-1787694.79"/>
    <n v="-1787694.79"/>
    <n v="0"/>
    <n v="0"/>
    <n v="-1787694.79"/>
    <n v="-1787694.79"/>
    <n v="-9311.64"/>
    <n v="-9311.64"/>
    <n v="0"/>
    <n v="0"/>
    <n v="-9311.64"/>
    <n v="-9311.64"/>
    <n v="-2346.4699999999998"/>
    <n v="0"/>
    <n v="0"/>
    <n v="0"/>
    <n v="0"/>
    <n v="-2346.4699999999998"/>
    <n v="-9311.64"/>
    <n v="-2346.4699999999998"/>
    <n v="-2106.19"/>
    <n v="53977.93"/>
    <n v="0"/>
    <n v="0"/>
    <n v="2106.19"/>
    <n v="56084.12"/>
  </r>
  <r>
    <m/>
    <s v="069"/>
    <n v="2015"/>
    <n v="2015"/>
    <m/>
    <n v="1301"/>
    <n v="0"/>
    <s v="Finance &amp; Management"/>
    <n v="3"/>
    <n v="240"/>
    <s v="D"/>
    <n v="-37819"/>
    <n v="-37819"/>
    <n v="0"/>
    <n v="0"/>
    <n v="-37819"/>
    <n v="-37819"/>
    <n v="38"/>
    <n v="38"/>
    <n v="0"/>
    <n v="0"/>
    <n v="38"/>
    <n v="38"/>
    <n v="-14164.93"/>
    <n v="-2479.38"/>
    <n v="0"/>
    <n v="0"/>
    <n v="-14164.93"/>
    <n v="-2479.38"/>
    <n v="-11685.55"/>
    <n v="0"/>
    <n v="0"/>
    <n v="0"/>
    <n v="0"/>
    <n v="-11685.55"/>
    <n v="-14164.93"/>
    <n v="0"/>
    <n v="0"/>
    <n v="37819"/>
    <n v="0"/>
    <n v="0"/>
    <n v="0"/>
    <n v="37819"/>
  </r>
  <r>
    <m/>
    <s v="069"/>
    <n v="2015"/>
    <n v="2015"/>
    <m/>
    <n v="1301"/>
    <n v="0"/>
    <s v="Finance &amp; Management"/>
    <n v="3"/>
    <n v="251"/>
    <s v="D"/>
    <n v="-4358639.34"/>
    <n v="-3571662.68"/>
    <n v="0"/>
    <n v="0"/>
    <n v="-4358639.34"/>
    <n v="-3571662.68"/>
    <n v="-490607.41"/>
    <n v="-114848.97"/>
    <n v="0"/>
    <n v="-799.26"/>
    <n v="-490607.41"/>
    <n v="-115648.23"/>
    <n v="-1656431.91"/>
    <n v="-113777.73"/>
    <n v="0"/>
    <n v="0"/>
    <n v="-1656431.91"/>
    <n v="-113777.73"/>
    <n v="-2705389.28"/>
    <n v="0"/>
    <n v="0"/>
    <n v="0"/>
    <n v="0"/>
    <n v="-2705389.28"/>
    <n v="-1656431.91"/>
    <n v="-1162735.1000000001"/>
    <n v="-799.26"/>
    <n v="602947.43999999994"/>
    <n v="0"/>
    <n v="0"/>
    <n v="0"/>
    <n v="602947.43999999994"/>
  </r>
  <r>
    <m/>
    <s v="069"/>
    <n v="2015"/>
    <n v="2015"/>
    <m/>
    <n v="1301"/>
    <n v="0"/>
    <s v="Finance &amp; Management"/>
    <n v="3"/>
    <n v="252"/>
    <s v="D"/>
    <n v="-4877952.53"/>
    <n v="-3188283.74"/>
    <n v="0"/>
    <n v="0"/>
    <n v="-4877952.53"/>
    <n v="-3188283.74"/>
    <n v="-232878.75"/>
    <n v="-86539.72"/>
    <n v="0"/>
    <n v="-1622.85"/>
    <n v="-232878.75"/>
    <n v="-88162.57"/>
    <n v="-474023.76"/>
    <n v="-286965.15999999997"/>
    <n v="0"/>
    <n v="0"/>
    <n v="-474023.76"/>
    <n v="-286965.15999999997"/>
    <n v="-2023066.42"/>
    <n v="0"/>
    <n v="0"/>
    <n v="0"/>
    <n v="0"/>
    <n v="-2023066.42"/>
    <n v="-474023.76"/>
    <n v="-1836007.82"/>
    <n v="-1622.85"/>
    <n v="43831.56"/>
    <n v="459.31"/>
    <n v="0"/>
    <n v="0"/>
    <n v="44290.87"/>
  </r>
  <r>
    <m/>
    <s v="069"/>
    <n v="2015"/>
    <n v="2015"/>
    <m/>
    <n v="1301"/>
    <n v="0"/>
    <s v="Finance &amp; Management"/>
    <n v="3"/>
    <n v="253"/>
    <s v="D"/>
    <n v="-3028586.08"/>
    <n v="-2017894.1"/>
    <n v="0"/>
    <n v="0"/>
    <n v="-3028586.08"/>
    <n v="-2017894.1"/>
    <n v="-148505.53"/>
    <n v="-170422.31"/>
    <n v="0"/>
    <n v="-146.52000000000001"/>
    <n v="-148505.53"/>
    <n v="-170568.83"/>
    <n v="-255542.01"/>
    <n v="-257976.87"/>
    <n v="0"/>
    <n v="0"/>
    <n v="-255542.01"/>
    <n v="-257976.87"/>
    <n v="-986340.34"/>
    <n v="0"/>
    <n v="0"/>
    <n v="0"/>
    <n v="0"/>
    <n v="-986340.34"/>
    <n v="-255542.01"/>
    <n v="-988775.2"/>
    <n v="-146.52000000000001"/>
    <n v="306469.55"/>
    <n v="0"/>
    <n v="0"/>
    <n v="0"/>
    <n v="306469.55"/>
  </r>
  <r>
    <m/>
    <s v="069"/>
    <n v="2015"/>
    <n v="2015"/>
    <m/>
    <n v="1301"/>
    <n v="0"/>
    <s v="Finance &amp; Management"/>
    <n v="3"/>
    <n v="254"/>
    <s v="D"/>
    <n v="-225037.16"/>
    <n v="-144302.84"/>
    <n v="0"/>
    <n v="-355.71"/>
    <n v="-225037.16"/>
    <n v="-144658.54999999999"/>
    <n v="-3743.01"/>
    <n v="7352.12"/>
    <n v="0"/>
    <n v="-9.9499999999999993"/>
    <n v="-3743.01"/>
    <n v="7342.17"/>
    <n v="0"/>
    <n v="0"/>
    <n v="0"/>
    <n v="0"/>
    <n v="0"/>
    <n v="0"/>
    <n v="-91829.45"/>
    <n v="0"/>
    <n v="0"/>
    <n v="0"/>
    <n v="0"/>
    <n v="-91829.45"/>
    <n v="0"/>
    <n v="-91829.45"/>
    <n v="-365.66"/>
    <n v="8015.77"/>
    <n v="0"/>
    <n v="0"/>
    <n v="0"/>
    <n v="8015.77"/>
  </r>
  <r>
    <m/>
    <s v="069"/>
    <n v="2015"/>
    <n v="2015"/>
    <m/>
    <n v="1301"/>
    <n v="0"/>
    <s v="Finance &amp; Management"/>
    <n v="3"/>
    <n v="257"/>
    <s v="D"/>
    <n v="-1524543.32"/>
    <n v="-138725.89000000001"/>
    <n v="0"/>
    <n v="0"/>
    <n v="-1524543.32"/>
    <n v="-138725.89000000001"/>
    <n v="-40995.82"/>
    <n v="-194.1"/>
    <n v="0"/>
    <n v="-1262.71"/>
    <n v="-40995.82"/>
    <n v="-1456.81"/>
    <n v="-3538.08"/>
    <n v="-532.79999999999995"/>
    <n v="0"/>
    <n v="0"/>
    <n v="-3538.08"/>
    <n v="-532.79999999999995"/>
    <n v="-1429624.43"/>
    <n v="0"/>
    <n v="0"/>
    <n v="0"/>
    <n v="0"/>
    <n v="-1429624.43"/>
    <n v="-3538.08"/>
    <n v="-1426619.15"/>
    <n v="-1262.71"/>
    <n v="35693.550000000003"/>
    <n v="0"/>
    <n v="0"/>
    <n v="125732.04"/>
    <n v="161425.59"/>
  </r>
  <r>
    <m/>
    <s v="069"/>
    <n v="2015"/>
    <n v="2015"/>
    <m/>
    <n v="1301"/>
    <n v="0"/>
    <s v="Finance &amp; Management"/>
    <n v="3"/>
    <n v="258"/>
    <s v="D"/>
    <n v="-3484.62"/>
    <n v="0"/>
    <n v="0"/>
    <n v="0"/>
    <n v="-3484.62"/>
    <n v="0"/>
    <n v="0"/>
    <n v="0"/>
    <n v="0"/>
    <n v="0"/>
    <n v="0"/>
    <n v="0"/>
    <n v="0"/>
    <n v="0"/>
    <n v="0"/>
    <n v="0"/>
    <n v="0"/>
    <n v="0"/>
    <n v="-3484.62"/>
    <n v="0"/>
    <n v="0"/>
    <n v="0"/>
    <n v="0"/>
    <n v="-3484.62"/>
    <n v="0"/>
    <n v="-3484.62"/>
    <n v="0"/>
    <n v="0"/>
    <n v="0"/>
    <n v="0"/>
    <n v="0"/>
    <n v="0"/>
  </r>
  <r>
    <m/>
    <s v="069"/>
    <n v="2015"/>
    <n v="2015"/>
    <m/>
    <n v="1301"/>
    <n v="0"/>
    <s v="Finance &amp; Management"/>
    <n v="3"/>
    <n v="260"/>
    <s v="D"/>
    <n v="-2318.67"/>
    <n v="-2318.67"/>
    <n v="0"/>
    <n v="0"/>
    <n v="-2318.67"/>
    <n v="-2318.67"/>
    <n v="-84223.81"/>
    <n v="-84786.91"/>
    <n v="0"/>
    <n v="0"/>
    <n v="-84223.81"/>
    <n v="-84786.91"/>
    <n v="0"/>
    <n v="0"/>
    <n v="0"/>
    <n v="0"/>
    <n v="0"/>
    <n v="0"/>
    <n v="933.5"/>
    <n v="0"/>
    <n v="0"/>
    <n v="0"/>
    <n v="0"/>
    <n v="933.5"/>
    <n v="0"/>
    <n v="933.5"/>
    <n v="370.4"/>
    <n v="0"/>
    <n v="563.1"/>
    <n v="0"/>
    <n v="0"/>
    <n v="563.1"/>
  </r>
  <r>
    <m/>
    <s v="069"/>
    <n v="2015"/>
    <n v="2015"/>
    <m/>
    <n v="1301"/>
    <n v="0"/>
    <s v="Finance &amp; Management"/>
    <n v="3"/>
    <n v="310"/>
    <s v="D"/>
    <n v="-616748.75"/>
    <n v="-470872.98"/>
    <n v="0"/>
    <n v="0"/>
    <n v="-616748.75"/>
    <n v="-470872.98"/>
    <n v="-10451.700000000001"/>
    <n v="28565.33"/>
    <n v="0"/>
    <n v="-134.30000000000001"/>
    <n v="-10451.700000000001"/>
    <n v="28431.03"/>
    <n v="0"/>
    <n v="0"/>
    <n v="0"/>
    <n v="0"/>
    <n v="0"/>
    <n v="0"/>
    <n v="-184892.79999999999"/>
    <n v="0"/>
    <n v="0"/>
    <n v="0"/>
    <n v="0"/>
    <n v="-184892.79999999999"/>
    <n v="0"/>
    <n v="-184892.79999999999"/>
    <n v="-134.30000000000001"/>
    <n v="80.06"/>
    <n v="0"/>
    <n v="0"/>
    <n v="0"/>
    <n v="80.06"/>
  </r>
  <r>
    <m/>
    <s v="069"/>
    <n v="2015"/>
    <n v="2015"/>
    <m/>
    <n v="1301"/>
    <n v="0"/>
    <s v="Regulation and certification"/>
    <n v="4"/>
    <n v="0"/>
    <s v="D"/>
    <n v="-962.2"/>
    <n v="-962.2"/>
    <n v="0"/>
    <n v="0"/>
    <n v="-962.2"/>
    <n v="-962.2"/>
    <n v="0"/>
    <n v="0"/>
    <n v="0"/>
    <n v="0"/>
    <n v="0"/>
    <n v="0"/>
    <n v="0"/>
    <n v="0"/>
    <n v="0"/>
    <n v="0"/>
    <n v="0"/>
    <n v="0"/>
    <n v="0"/>
    <n v="0"/>
    <n v="0"/>
    <n v="0"/>
    <n v="0"/>
    <n v="0"/>
    <n v="0"/>
    <n v="0"/>
    <n v="0"/>
    <n v="0"/>
    <n v="0"/>
    <n v="0"/>
    <n v="0"/>
    <n v="0"/>
  </r>
  <r>
    <m/>
    <s v="069"/>
    <n v="2015"/>
    <n v="2015"/>
    <m/>
    <n v="1301"/>
    <n v="0"/>
    <s v="Regulation and certification"/>
    <n v="4"/>
    <n v="111"/>
    <s v="D"/>
    <n v="0"/>
    <n v="0"/>
    <n v="0"/>
    <n v="0"/>
    <n v="0"/>
    <n v="0"/>
    <n v="0"/>
    <n v="-9006.26"/>
    <n v="0"/>
    <n v="-5393.74"/>
    <n v="0"/>
    <n v="-14400"/>
    <n v="0"/>
    <n v="0"/>
    <n v="0"/>
    <n v="0"/>
    <n v="0"/>
    <n v="0"/>
    <n v="-6459.67"/>
    <n v="0"/>
    <n v="0"/>
    <n v="0"/>
    <n v="0"/>
    <n v="-6459.67"/>
    <n v="0"/>
    <n v="-6459.67"/>
    <n v="-20859.669999999998"/>
    <n v="0"/>
    <n v="14400"/>
    <n v="0"/>
    <n v="1913.89"/>
    <n v="16313.89"/>
  </r>
  <r>
    <m/>
    <s v="069"/>
    <n v="2015"/>
    <n v="2015"/>
    <m/>
    <n v="1301"/>
    <n v="0"/>
    <s v="Regulation and certification"/>
    <n v="4"/>
    <n v="113"/>
    <s v="D"/>
    <n v="-24546.99"/>
    <n v="-19906.79"/>
    <n v="0"/>
    <n v="0"/>
    <n v="-24546.99"/>
    <n v="-19906.79"/>
    <n v="0"/>
    <n v="-444.68"/>
    <n v="0"/>
    <n v="-3.87"/>
    <n v="0"/>
    <n v="-448.55"/>
    <n v="0"/>
    <n v="0"/>
    <n v="0"/>
    <n v="0"/>
    <n v="0"/>
    <n v="0"/>
    <n v="-4195.5200000000004"/>
    <n v="0"/>
    <n v="0"/>
    <n v="0"/>
    <n v="0"/>
    <n v="-4195.5200000000004"/>
    <n v="0"/>
    <n v="-4195.5200000000004"/>
    <n v="-3.87"/>
    <n v="7512.58"/>
    <n v="0"/>
    <n v="0"/>
    <n v="0"/>
    <n v="7512.58"/>
  </r>
  <r>
    <m/>
    <s v="069"/>
    <n v="2015"/>
    <n v="2015"/>
    <m/>
    <n v="1301"/>
    <n v="0"/>
    <s v="Regulation and certification"/>
    <n v="4"/>
    <n v="115"/>
    <s v="D"/>
    <n v="0"/>
    <n v="0"/>
    <n v="0"/>
    <n v="0"/>
    <n v="0"/>
    <n v="0"/>
    <n v="0"/>
    <n v="0"/>
    <n v="0"/>
    <n v="0"/>
    <n v="0"/>
    <n v="0"/>
    <n v="0"/>
    <n v="0"/>
    <n v="0"/>
    <n v="0"/>
    <n v="0"/>
    <n v="0"/>
    <n v="-8148.05"/>
    <n v="0"/>
    <n v="0"/>
    <n v="0"/>
    <n v="0"/>
    <n v="-8148.05"/>
    <n v="0"/>
    <n v="-8148.05"/>
    <n v="-8148.05"/>
    <n v="0"/>
    <n v="0"/>
    <n v="0"/>
    <n v="0"/>
    <n v="0"/>
  </r>
  <r>
    <m/>
    <s v="069"/>
    <n v="2015"/>
    <n v="2015"/>
    <m/>
    <n v="1301"/>
    <n v="0"/>
    <s v="Regulation and certification"/>
    <n v="4"/>
    <n v="121"/>
    <s v="D"/>
    <n v="-627808.17000000004"/>
    <n v="-471208.15"/>
    <n v="0"/>
    <n v="-4600.37"/>
    <n v="-627808.17000000004"/>
    <n v="-475808.52"/>
    <n v="710"/>
    <n v="-86599.9"/>
    <n v="0"/>
    <n v="0"/>
    <n v="710"/>
    <n v="-86599.9"/>
    <n v="0"/>
    <n v="0"/>
    <n v="0"/>
    <n v="0"/>
    <n v="0"/>
    <n v="0"/>
    <n v="-97822.59"/>
    <n v="0"/>
    <n v="0"/>
    <n v="0"/>
    <n v="0"/>
    <n v="-97822.59"/>
    <n v="0"/>
    <n v="-97822.59"/>
    <n v="-33132.839999999997"/>
    <n v="147279.31"/>
    <n v="0"/>
    <n v="0"/>
    <n v="595"/>
    <n v="147874.31"/>
  </r>
  <r>
    <m/>
    <s v="069"/>
    <n v="2015"/>
    <n v="2015"/>
    <m/>
    <n v="1301"/>
    <n v="0"/>
    <s v="Regulation and certification"/>
    <n v="4"/>
    <n v="210"/>
    <s v="D"/>
    <n v="-35551.480000000003"/>
    <n v="-45517.47"/>
    <n v="0"/>
    <n v="-965.52"/>
    <n v="-35551.480000000003"/>
    <n v="-46482.99"/>
    <n v="1604.25"/>
    <n v="1656.23"/>
    <n v="0"/>
    <n v="-15.1"/>
    <n v="1604.25"/>
    <n v="1641.13"/>
    <n v="0"/>
    <n v="0"/>
    <n v="0"/>
    <n v="0"/>
    <n v="0"/>
    <n v="0"/>
    <n v="-1713.97"/>
    <n v="0"/>
    <n v="0"/>
    <n v="-1876.92"/>
    <n v="0"/>
    <n v="-3590.89"/>
    <n v="0"/>
    <n v="-3590.89"/>
    <n v="-14485.52"/>
    <n v="21113.89"/>
    <n v="0"/>
    <n v="0"/>
    <n v="12604.24"/>
    <n v="33718.129999999997"/>
  </r>
  <r>
    <m/>
    <s v="069"/>
    <n v="2015"/>
    <n v="2015"/>
    <m/>
    <n v="1301"/>
    <n v="0"/>
    <s v="Regulation and certification"/>
    <n v="4"/>
    <n v="220"/>
    <s v="D"/>
    <n v="-48336.54"/>
    <n v="-48336.54"/>
    <n v="0"/>
    <n v="0"/>
    <n v="-48336.54"/>
    <n v="-48336.54"/>
    <n v="834.04"/>
    <n v="838.7"/>
    <n v="0"/>
    <n v="-4.66"/>
    <n v="834.04"/>
    <n v="834.04"/>
    <n v="0"/>
    <n v="0"/>
    <n v="0"/>
    <n v="0"/>
    <n v="0"/>
    <n v="0"/>
    <n v="-4.66"/>
    <n v="0"/>
    <n v="0"/>
    <n v="0"/>
    <n v="0"/>
    <n v="-4.66"/>
    <n v="0"/>
    <n v="-4.66"/>
    <n v="-4.66"/>
    <n v="34678.720000000001"/>
    <n v="0"/>
    <n v="0"/>
    <n v="800"/>
    <n v="35478.720000000001"/>
  </r>
  <r>
    <m/>
    <s v="069"/>
    <n v="2015"/>
    <n v="2015"/>
    <m/>
    <n v="1301"/>
    <n v="0"/>
    <s v="Regulation and certification"/>
    <n v="4"/>
    <n v="231"/>
    <s v="D"/>
    <n v="-4722756.18"/>
    <n v="-4242462.5599999996"/>
    <n v="0"/>
    <n v="0"/>
    <n v="-4722756.18"/>
    <n v="-4242462.5599999996"/>
    <n v="0"/>
    <n v="0"/>
    <n v="0"/>
    <n v="0"/>
    <n v="0"/>
    <n v="0"/>
    <n v="0"/>
    <n v="0"/>
    <n v="0"/>
    <n v="0"/>
    <n v="0"/>
    <n v="0"/>
    <n v="-480293.62"/>
    <n v="0"/>
    <n v="0"/>
    <n v="0"/>
    <n v="0"/>
    <n v="-480293.62"/>
    <n v="0"/>
    <n v="-480293.62"/>
    <n v="0"/>
    <n v="0"/>
    <n v="0"/>
    <n v="0"/>
    <n v="0"/>
    <n v="0"/>
  </r>
  <r>
    <m/>
    <s v="069"/>
    <n v="2015"/>
    <n v="2015"/>
    <m/>
    <n v="1301"/>
    <n v="0"/>
    <s v="Regulation and certification"/>
    <n v="4"/>
    <n v="232"/>
    <s v="D"/>
    <n v="-48781.79"/>
    <n v="-48781.79"/>
    <n v="0"/>
    <n v="0"/>
    <n v="-48781.79"/>
    <n v="-48781.79"/>
    <n v="406.83"/>
    <n v="406.83"/>
    <n v="0"/>
    <n v="0"/>
    <n v="406.83"/>
    <n v="406.83"/>
    <n v="0"/>
    <n v="0"/>
    <n v="0"/>
    <n v="0"/>
    <n v="0"/>
    <n v="0"/>
    <n v="0"/>
    <n v="0"/>
    <n v="0"/>
    <n v="0"/>
    <n v="0"/>
    <n v="0"/>
    <n v="0"/>
    <n v="0"/>
    <n v="0"/>
    <n v="8632.68"/>
    <n v="0"/>
    <n v="0"/>
    <n v="0"/>
    <n v="8632.68"/>
  </r>
  <r>
    <m/>
    <s v="069"/>
    <n v="2015"/>
    <n v="2015"/>
    <m/>
    <n v="1301"/>
    <n v="0"/>
    <s v="Regulation and certification"/>
    <n v="4"/>
    <n v="233"/>
    <s v="D"/>
    <n v="-98704.85"/>
    <n v="-25411.29"/>
    <n v="0"/>
    <n v="0"/>
    <n v="-98704.85"/>
    <n v="-25411.29"/>
    <n v="1791092.63"/>
    <n v="1791233.34"/>
    <n v="0"/>
    <n v="-104.89"/>
    <n v="1791092.63"/>
    <n v="1791128.45"/>
    <n v="-596.22"/>
    <n v="-396.22"/>
    <n v="0"/>
    <n v="0"/>
    <n v="-596.22"/>
    <n v="-396.22"/>
    <n v="-73634.27"/>
    <n v="0"/>
    <n v="0"/>
    <n v="0"/>
    <n v="0"/>
    <n v="-73634.27"/>
    <n v="-596.22"/>
    <n v="-73434.27"/>
    <n v="-104.89"/>
    <n v="0"/>
    <n v="0"/>
    <n v="0"/>
    <n v="0"/>
    <n v="0"/>
  </r>
  <r>
    <m/>
    <s v="069"/>
    <n v="2015"/>
    <n v="2015"/>
    <m/>
    <n v="1301"/>
    <n v="0"/>
    <s v="Regulation and certification"/>
    <n v="4"/>
    <n v="240"/>
    <s v="D"/>
    <n v="-1117.5999999999999"/>
    <n v="-1117.5999999999999"/>
    <n v="0"/>
    <n v="0"/>
    <n v="-1117.5999999999999"/>
    <n v="-1117.5999999999999"/>
    <n v="-4880.2"/>
    <n v="-4880.2"/>
    <n v="0"/>
    <n v="0"/>
    <n v="-4880.2"/>
    <n v="-4880.2"/>
    <n v="-32113.119999999999"/>
    <n v="-32104.13"/>
    <n v="0"/>
    <n v="0"/>
    <n v="-32113.119999999999"/>
    <n v="-32104.13"/>
    <n v="-8.99"/>
    <n v="0"/>
    <n v="0"/>
    <n v="0"/>
    <n v="0"/>
    <n v="-8.99"/>
    <n v="-32113.119999999999"/>
    <n v="0"/>
    <n v="0"/>
    <n v="1109.83"/>
    <n v="0"/>
    <n v="0"/>
    <n v="0"/>
    <n v="1109.83"/>
  </r>
  <r>
    <m/>
    <s v="069"/>
    <n v="2015"/>
    <n v="2015"/>
    <m/>
    <n v="1301"/>
    <n v="0"/>
    <s v="Regulation and certification"/>
    <n v="4"/>
    <n v="251"/>
    <s v="D"/>
    <n v="-4650807.42"/>
    <n v="-1301948.3600000001"/>
    <n v="0"/>
    <n v="0"/>
    <n v="-4650807.42"/>
    <n v="-1301948.3600000001"/>
    <n v="-250559.86"/>
    <n v="-179806.38"/>
    <n v="0"/>
    <n v="-1623.99"/>
    <n v="-250559.86"/>
    <n v="-181430.37"/>
    <n v="-45314.04"/>
    <n v="-29768.33"/>
    <n v="0"/>
    <n v="0"/>
    <n v="-45314.04"/>
    <n v="-29768.33"/>
    <n v="-3435158.25"/>
    <n v="0"/>
    <n v="0"/>
    <n v="0"/>
    <n v="0"/>
    <n v="-3435158.25"/>
    <n v="-45314.04"/>
    <n v="-3419612.54"/>
    <n v="-1623.99"/>
    <n v="897430.7"/>
    <n v="0"/>
    <n v="0"/>
    <n v="0"/>
    <n v="897430.7"/>
  </r>
  <r>
    <m/>
    <s v="069"/>
    <n v="2015"/>
    <n v="2015"/>
    <m/>
    <n v="1301"/>
    <n v="0"/>
    <s v="Regulation and certification"/>
    <n v="4"/>
    <n v="252"/>
    <s v="D"/>
    <n v="-5651834.2300000004"/>
    <n v="-1189883.3700000001"/>
    <n v="0"/>
    <n v="0"/>
    <n v="-5651834.2300000004"/>
    <n v="-1189883.3700000001"/>
    <n v="-705962.43"/>
    <n v="-435594.92"/>
    <n v="0"/>
    <n v="-564.95000000000005"/>
    <n v="-705962.43"/>
    <n v="-436159.87"/>
    <n v="-1050159.29"/>
    <n v="-277391.69"/>
    <n v="0"/>
    <n v="0"/>
    <n v="-1050159.29"/>
    <n v="-277391.69"/>
    <n v="-5505110.9699999997"/>
    <n v="0"/>
    <n v="0"/>
    <n v="0"/>
    <n v="0"/>
    <n v="-5505110.9699999997"/>
    <n v="-1050159.29"/>
    <n v="-4732343.37"/>
    <n v="-589.95000000000005"/>
    <n v="99063.23"/>
    <n v="37.6"/>
    <n v="0"/>
    <n v="25"/>
    <n v="99125.83"/>
  </r>
  <r>
    <m/>
    <s v="069"/>
    <n v="2015"/>
    <n v="2015"/>
    <m/>
    <n v="1301"/>
    <n v="0"/>
    <s v="Regulation and certification"/>
    <n v="4"/>
    <n v="253"/>
    <s v="D"/>
    <n v="-391913.11"/>
    <n v="-93838.74"/>
    <n v="0"/>
    <n v="0"/>
    <n v="-391913.11"/>
    <n v="-93838.74"/>
    <n v="-107244.26"/>
    <n v="-20291.5"/>
    <n v="0"/>
    <n v="-85.77"/>
    <n v="-107244.26"/>
    <n v="-20377.27"/>
    <n v="-120895.21"/>
    <n v="-80009.64"/>
    <n v="0"/>
    <n v="0"/>
    <n v="-120895.21"/>
    <n v="-80009.64"/>
    <n v="-425912.7"/>
    <n v="0"/>
    <n v="0"/>
    <n v="0"/>
    <n v="0"/>
    <n v="-425912.7"/>
    <n v="-120895.21"/>
    <n v="-385027.13"/>
    <n v="-85.77"/>
    <n v="67008.41"/>
    <n v="0"/>
    <n v="0"/>
    <n v="0"/>
    <n v="67008.41"/>
  </r>
  <r>
    <m/>
    <s v="069"/>
    <n v="2015"/>
    <n v="2015"/>
    <m/>
    <n v="1301"/>
    <n v="0"/>
    <s v="Regulation and certification"/>
    <n v="4"/>
    <n v="254"/>
    <s v="D"/>
    <n v="-154641.01"/>
    <n v="-130225.63"/>
    <n v="0"/>
    <n v="0"/>
    <n v="-154641.01"/>
    <n v="-130225.63"/>
    <n v="-6214.49"/>
    <n v="792.3"/>
    <n v="0"/>
    <n v="0"/>
    <n v="-6214.49"/>
    <n v="792.3"/>
    <n v="0"/>
    <n v="0"/>
    <n v="0"/>
    <n v="0"/>
    <n v="0"/>
    <n v="0"/>
    <n v="-31422.17"/>
    <n v="0"/>
    <n v="0"/>
    <n v="0"/>
    <n v="0"/>
    <n v="-31422.17"/>
    <n v="0"/>
    <n v="-31422.17"/>
    <n v="0"/>
    <n v="0"/>
    <n v="0"/>
    <n v="0"/>
    <n v="0"/>
    <n v="0"/>
  </r>
  <r>
    <m/>
    <s v="069"/>
    <n v="2015"/>
    <n v="2015"/>
    <m/>
    <n v="1301"/>
    <n v="0"/>
    <s v="Regulation and certification"/>
    <n v="4"/>
    <n v="256"/>
    <s v="D"/>
    <n v="0"/>
    <n v="0"/>
    <n v="0"/>
    <n v="0"/>
    <n v="0"/>
    <n v="0"/>
    <n v="4995.59"/>
    <n v="4995.59"/>
    <n v="0"/>
    <n v="-250"/>
    <n v="4995.59"/>
    <n v="4745.59"/>
    <n v="-187851.51999999999"/>
    <n v="-172265.34"/>
    <n v="0"/>
    <n v="0"/>
    <n v="-187851.51999999999"/>
    <n v="-172265.34"/>
    <n v="-15586.18"/>
    <n v="0"/>
    <n v="0"/>
    <n v="0"/>
    <n v="0"/>
    <n v="-15586.18"/>
    <n v="-187851.51999999999"/>
    <n v="0"/>
    <n v="-250"/>
    <n v="0"/>
    <n v="250"/>
    <n v="0"/>
    <n v="0"/>
    <n v="250"/>
  </r>
  <r>
    <m/>
    <s v="069"/>
    <n v="2015"/>
    <n v="2015"/>
    <m/>
    <n v="1301"/>
    <n v="0"/>
    <s v="Regulation and certification"/>
    <n v="4"/>
    <n v="257"/>
    <s v="D"/>
    <n v="-370035.45"/>
    <n v="-264791.57"/>
    <n v="0"/>
    <n v="-3425.82"/>
    <n v="-370035.45"/>
    <n v="-268217.39"/>
    <n v="3978.7"/>
    <n v="-29517.35"/>
    <n v="0"/>
    <n v="-19.239999999999998"/>
    <n v="3978.7"/>
    <n v="-29536.59"/>
    <n v="0"/>
    <n v="0"/>
    <n v="0"/>
    <n v="0"/>
    <n v="0"/>
    <n v="0"/>
    <n v="-71747.83"/>
    <n v="0"/>
    <n v="0"/>
    <n v="0"/>
    <n v="0"/>
    <n v="-71747.83"/>
    <n v="0"/>
    <n v="-71747.83"/>
    <n v="-3445.06"/>
    <n v="251363.01"/>
    <n v="0"/>
    <n v="0"/>
    <n v="0"/>
    <n v="251363.01"/>
  </r>
  <r>
    <m/>
    <s v="069"/>
    <n v="2015"/>
    <n v="2015"/>
    <m/>
    <n v="1301"/>
    <n v="0"/>
    <s v="Regulation and certification"/>
    <n v="4"/>
    <n v="258"/>
    <s v="D"/>
    <n v="-5500"/>
    <n v="-5500"/>
    <n v="0"/>
    <n v="0"/>
    <n v="-5500"/>
    <n v="-5500"/>
    <n v="2057"/>
    <n v="2057"/>
    <n v="0"/>
    <n v="0"/>
    <n v="2057"/>
    <n v="2057"/>
    <n v="0"/>
    <n v="0"/>
    <n v="0"/>
    <n v="0"/>
    <n v="0"/>
    <n v="0"/>
    <n v="0"/>
    <n v="0"/>
    <n v="0"/>
    <n v="0"/>
    <n v="0"/>
    <n v="0"/>
    <n v="0"/>
    <n v="0"/>
    <n v="0"/>
    <n v="0"/>
    <n v="0"/>
    <n v="0"/>
    <n v="0"/>
    <n v="0"/>
  </r>
  <r>
    <m/>
    <s v="069"/>
    <n v="2015"/>
    <n v="2015"/>
    <m/>
    <n v="1301"/>
    <n v="0"/>
    <s v="Regulation and certification"/>
    <n v="4"/>
    <n v="260"/>
    <s v="D"/>
    <n v="-0.01"/>
    <n v="-0.01"/>
    <n v="0"/>
    <n v="0"/>
    <n v="-0.01"/>
    <n v="-0.01"/>
    <n v="-104534.68"/>
    <n v="-106630.75"/>
    <n v="0"/>
    <n v="-233.77"/>
    <n v="-104534.68"/>
    <n v="-106864.52"/>
    <n v="0"/>
    <n v="0"/>
    <n v="0"/>
    <n v="0"/>
    <n v="0"/>
    <n v="0"/>
    <n v="2096.0700000000002"/>
    <n v="0"/>
    <n v="0"/>
    <n v="0"/>
    <n v="0"/>
    <n v="2096.0700000000002"/>
    <n v="0"/>
    <n v="2096.0700000000002"/>
    <n v="-233.77"/>
    <n v="0"/>
    <n v="2175.34"/>
    <n v="0"/>
    <n v="0"/>
    <n v="2175.34"/>
  </r>
  <r>
    <m/>
    <s v="069"/>
    <n v="2015"/>
    <n v="2015"/>
    <m/>
    <n v="1301"/>
    <n v="0"/>
    <s v="Regulation and certification"/>
    <n v="4"/>
    <n v="310"/>
    <s v="D"/>
    <n v="-598748.39"/>
    <n v="-132937.42000000001"/>
    <n v="0"/>
    <n v="0"/>
    <n v="-598748.39"/>
    <n v="-132937.42000000001"/>
    <n v="28843.69"/>
    <n v="29605.32"/>
    <n v="0"/>
    <n v="-825.47"/>
    <n v="28843.69"/>
    <n v="28779.85"/>
    <n v="0"/>
    <n v="0"/>
    <n v="0"/>
    <n v="0"/>
    <n v="0"/>
    <n v="0"/>
    <n v="-466572.6"/>
    <n v="0"/>
    <n v="0"/>
    <n v="0"/>
    <n v="0"/>
    <n v="-466572.6"/>
    <n v="0"/>
    <n v="-466572.6"/>
    <n v="-825.47"/>
    <n v="35981.99"/>
    <n v="63.84"/>
    <n v="0"/>
    <n v="0"/>
    <n v="36045.83"/>
  </r>
  <r>
    <m/>
    <s v="069"/>
    <n v="2015"/>
    <n v="2015"/>
    <m/>
    <n v="1301"/>
    <n v="0"/>
    <s v="Regulation and certification"/>
    <n v="4"/>
    <n v="320"/>
    <s v="D"/>
    <n v="-974.61"/>
    <n v="-974.61"/>
    <n v="0"/>
    <n v="0"/>
    <n v="-974.61"/>
    <n v="-974.61"/>
    <n v="0"/>
    <n v="0"/>
    <n v="0"/>
    <n v="0"/>
    <n v="0"/>
    <n v="0"/>
    <n v="0"/>
    <n v="0"/>
    <n v="0"/>
    <n v="0"/>
    <n v="0"/>
    <n v="0"/>
    <n v="0"/>
    <n v="0"/>
    <n v="0"/>
    <n v="0"/>
    <n v="0"/>
    <n v="0"/>
    <n v="0"/>
    <n v="0"/>
    <n v="0"/>
    <n v="0"/>
    <n v="0"/>
    <n v="0"/>
    <n v="6255"/>
    <n v="6255"/>
  </r>
  <r>
    <m/>
    <s v="069"/>
    <n v="2015"/>
    <n v="2015"/>
    <m/>
    <n v="1301"/>
    <n v="0"/>
    <s v="Regulation and certification"/>
    <n v="4"/>
    <n v="410"/>
    <s v="D"/>
    <n v="-125000"/>
    <n v="0"/>
    <n v="0"/>
    <n v="0"/>
    <n v="-125000"/>
    <n v="0"/>
    <n v="0"/>
    <n v="0"/>
    <n v="0"/>
    <n v="0"/>
    <n v="0"/>
    <n v="0"/>
    <n v="0"/>
    <n v="0"/>
    <n v="0"/>
    <n v="0"/>
    <n v="0"/>
    <n v="0"/>
    <n v="-125000"/>
    <n v="0"/>
    <n v="0"/>
    <n v="0"/>
    <n v="0"/>
    <n v="-125000"/>
    <n v="0"/>
    <n v="-125000"/>
    <n v="0"/>
    <n v="0"/>
    <n v="0"/>
    <n v="0"/>
    <n v="0"/>
    <n v="0"/>
  </r>
  <r>
    <m/>
    <s v="069"/>
    <n v="2015"/>
    <n v="2015"/>
    <m/>
    <n v="1301"/>
    <n v="0"/>
    <s v="Commercial space transportation"/>
    <n v="5"/>
    <n v="121"/>
    <s v="D"/>
    <n v="-25203.5"/>
    <n v="0"/>
    <n v="0"/>
    <n v="0"/>
    <n v="-25203.5"/>
    <n v="0"/>
    <n v="0"/>
    <n v="-25203.5"/>
    <n v="0"/>
    <n v="0"/>
    <n v="0"/>
    <n v="-25203.5"/>
    <n v="0"/>
    <n v="0"/>
    <n v="0"/>
    <n v="0"/>
    <n v="0"/>
    <n v="0"/>
    <n v="-2943.8"/>
    <n v="0"/>
    <n v="0"/>
    <n v="0"/>
    <n v="0"/>
    <n v="-2943.8"/>
    <n v="0"/>
    <n v="-2943.8"/>
    <n v="-2943.8"/>
    <n v="0"/>
    <n v="0"/>
    <n v="0"/>
    <n v="0"/>
    <n v="0"/>
  </r>
  <r>
    <m/>
    <s v="069"/>
    <n v="2015"/>
    <n v="2015"/>
    <m/>
    <n v="1301"/>
    <n v="0"/>
    <s v="Commercial space transportation"/>
    <n v="5"/>
    <n v="220"/>
    <s v="D"/>
    <n v="0"/>
    <n v="0"/>
    <n v="0"/>
    <n v="0"/>
    <n v="0"/>
    <n v="0"/>
    <n v="259.33999999999997"/>
    <n v="259.33999999999997"/>
    <n v="0"/>
    <n v="0"/>
    <n v="259.33999999999997"/>
    <n v="259.33999999999997"/>
    <n v="0"/>
    <n v="0"/>
    <n v="0"/>
    <n v="0"/>
    <n v="0"/>
    <n v="0"/>
    <n v="0"/>
    <n v="0"/>
    <n v="0"/>
    <n v="0"/>
    <n v="0"/>
    <n v="0"/>
    <n v="0"/>
    <n v="0"/>
    <n v="0"/>
    <n v="0"/>
    <n v="0"/>
    <n v="0"/>
    <n v="0"/>
    <n v="0"/>
  </r>
  <r>
    <m/>
    <s v="069"/>
    <n v="2015"/>
    <n v="2015"/>
    <m/>
    <n v="1301"/>
    <n v="0"/>
    <s v="Commercial space transportation"/>
    <n v="5"/>
    <n v="233"/>
    <s v="D"/>
    <n v="0"/>
    <n v="0"/>
    <n v="0"/>
    <n v="0"/>
    <n v="0"/>
    <n v="0"/>
    <n v="329.14"/>
    <n v="329.14"/>
    <n v="0"/>
    <n v="0"/>
    <n v="329.14"/>
    <n v="329.14"/>
    <n v="0"/>
    <n v="0"/>
    <n v="0"/>
    <n v="0"/>
    <n v="0"/>
    <n v="0"/>
    <n v="0"/>
    <n v="0"/>
    <n v="0"/>
    <n v="0"/>
    <n v="0"/>
    <n v="0"/>
    <n v="0"/>
    <n v="0"/>
    <n v="0"/>
    <n v="0"/>
    <n v="0"/>
    <n v="0"/>
    <n v="0"/>
    <n v="0"/>
  </r>
  <r>
    <m/>
    <s v="069"/>
    <n v="2015"/>
    <n v="2015"/>
    <m/>
    <n v="1301"/>
    <n v="0"/>
    <s v="Commercial space transportation"/>
    <n v="5"/>
    <n v="251"/>
    <s v="D"/>
    <n v="-109518.91"/>
    <n v="-9518.91"/>
    <n v="0"/>
    <n v="0"/>
    <n v="-109518.91"/>
    <n v="-9518.91"/>
    <n v="0"/>
    <n v="0"/>
    <n v="0"/>
    <n v="0"/>
    <n v="0"/>
    <n v="0"/>
    <n v="-21931.4"/>
    <n v="-6161.52"/>
    <n v="0"/>
    <n v="0"/>
    <n v="-21931.4"/>
    <n v="-6161.52"/>
    <n v="-115769.88"/>
    <n v="0"/>
    <n v="0"/>
    <n v="0"/>
    <n v="0"/>
    <n v="-115769.88"/>
    <n v="-21931.4"/>
    <n v="-100000"/>
    <n v="0"/>
    <n v="1309"/>
    <n v="0"/>
    <n v="0"/>
    <n v="0"/>
    <n v="1309"/>
  </r>
  <r>
    <m/>
    <s v="069"/>
    <n v="2015"/>
    <n v="2015"/>
    <m/>
    <n v="1301"/>
    <n v="0"/>
    <s v="Commercial space transportation"/>
    <n v="5"/>
    <n v="252"/>
    <s v="D"/>
    <n v="-59483.5"/>
    <n v="-48612.13"/>
    <n v="0"/>
    <n v="0"/>
    <n v="-59483.5"/>
    <n v="-48612.13"/>
    <n v="0"/>
    <n v="19.63"/>
    <n v="0"/>
    <n v="-19.63"/>
    <n v="0"/>
    <n v="0"/>
    <n v="-4225"/>
    <n v="-4225"/>
    <n v="0"/>
    <n v="0"/>
    <n v="-4225"/>
    <n v="-4225"/>
    <n v="-10891"/>
    <n v="0"/>
    <n v="0"/>
    <n v="0"/>
    <n v="0"/>
    <n v="-10891"/>
    <n v="-4225"/>
    <n v="-10891"/>
    <n v="-19.63"/>
    <n v="0"/>
    <n v="0"/>
    <n v="0"/>
    <n v="0"/>
    <n v="0"/>
  </r>
  <r>
    <m/>
    <s v="069"/>
    <n v="2015"/>
    <n v="2015"/>
    <m/>
    <n v="1301"/>
    <n v="0"/>
    <s v="Commercial space transportation"/>
    <n v="5"/>
    <n v="260"/>
    <s v="D"/>
    <n v="0"/>
    <n v="0"/>
    <n v="0"/>
    <n v="0"/>
    <n v="0"/>
    <n v="0"/>
    <n v="-588.48"/>
    <n v="-588.48"/>
    <n v="0"/>
    <n v="0"/>
    <n v="-588.48"/>
    <n v="-588.48"/>
    <n v="0"/>
    <n v="0"/>
    <n v="0"/>
    <n v="0"/>
    <n v="0"/>
    <n v="0"/>
    <n v="0"/>
    <n v="0"/>
    <n v="0"/>
    <n v="0"/>
    <n v="0"/>
    <n v="0"/>
    <n v="0"/>
    <n v="0"/>
    <n v="0"/>
    <n v="0"/>
    <n v="0"/>
    <n v="0"/>
    <n v="0"/>
    <n v="0"/>
  </r>
  <r>
    <m/>
    <s v="069"/>
    <n v="2015"/>
    <n v="2015"/>
    <m/>
    <n v="1301"/>
    <n v="0"/>
    <s v="Commercial space transportation"/>
    <n v="5"/>
    <n v="310"/>
    <s v="D"/>
    <n v="-69.87"/>
    <n v="-69.87"/>
    <n v="0"/>
    <n v="0"/>
    <n v="-69.87"/>
    <n v="-69.87"/>
    <n v="0"/>
    <n v="0"/>
    <n v="0"/>
    <n v="0"/>
    <n v="0"/>
    <n v="0"/>
    <n v="0"/>
    <n v="0"/>
    <n v="0"/>
    <n v="0"/>
    <n v="0"/>
    <n v="0"/>
    <n v="0"/>
    <n v="0"/>
    <n v="0"/>
    <n v="0"/>
    <n v="0"/>
    <n v="0"/>
    <n v="0"/>
    <n v="0"/>
    <n v="0"/>
    <n v="69.87"/>
    <n v="0"/>
    <n v="0"/>
    <n v="0"/>
    <n v="69.87"/>
  </r>
  <r>
    <m/>
    <s v="069"/>
    <n v="2015"/>
    <n v="2015"/>
    <m/>
    <n v="1301"/>
    <n v="0"/>
    <s v="Staff offices"/>
    <n v="7"/>
    <n v="111"/>
    <s v="D"/>
    <n v="0"/>
    <n v="0"/>
    <n v="0"/>
    <n v="0"/>
    <n v="0"/>
    <n v="0"/>
    <n v="0"/>
    <n v="-9817.59"/>
    <n v="0"/>
    <n v="0"/>
    <n v="0"/>
    <n v="-9817.59"/>
    <n v="0"/>
    <n v="0"/>
    <n v="0"/>
    <n v="0"/>
    <n v="0"/>
    <n v="0"/>
    <n v="10068.030000000001"/>
    <n v="0"/>
    <n v="0"/>
    <n v="0"/>
    <n v="0"/>
    <n v="10068.030000000001"/>
    <n v="0"/>
    <n v="10068.030000000001"/>
    <n v="250.44"/>
    <n v="0"/>
    <n v="9817.59"/>
    <n v="0"/>
    <n v="0"/>
    <n v="9817.59"/>
  </r>
  <r>
    <m/>
    <s v="069"/>
    <n v="2015"/>
    <n v="2015"/>
    <m/>
    <n v="1301"/>
    <n v="0"/>
    <s v="Staff offices"/>
    <n v="7"/>
    <n v="113"/>
    <s v="D"/>
    <n v="-86230.95"/>
    <n v="-84927.73"/>
    <n v="0"/>
    <n v="0"/>
    <n v="-86230.95"/>
    <n v="-84927.73"/>
    <n v="0"/>
    <n v="0"/>
    <n v="0"/>
    <n v="0"/>
    <n v="0"/>
    <n v="0"/>
    <n v="0"/>
    <n v="0"/>
    <n v="0"/>
    <n v="0"/>
    <n v="0"/>
    <n v="0"/>
    <n v="-1303.22"/>
    <n v="0"/>
    <n v="0"/>
    <n v="0"/>
    <n v="0"/>
    <n v="-1303.22"/>
    <n v="0"/>
    <n v="-1303.22"/>
    <n v="0"/>
    <n v="71460.38"/>
    <n v="0"/>
    <n v="0"/>
    <n v="0"/>
    <n v="71460.38"/>
  </r>
  <r>
    <m/>
    <s v="069"/>
    <n v="2015"/>
    <n v="2015"/>
    <m/>
    <n v="1301"/>
    <n v="0"/>
    <s v="Staff offices"/>
    <n v="7"/>
    <n v="121"/>
    <s v="D"/>
    <n v="-514388.03"/>
    <n v="-372855.03"/>
    <n v="0"/>
    <n v="0"/>
    <n v="-514388.03"/>
    <n v="-372855.03"/>
    <n v="0"/>
    <n v="-141533"/>
    <n v="0"/>
    <n v="0"/>
    <n v="0"/>
    <n v="-141533"/>
    <n v="0"/>
    <n v="0"/>
    <n v="0"/>
    <n v="0"/>
    <n v="0"/>
    <n v="0"/>
    <n v="2030.91"/>
    <n v="0"/>
    <n v="0"/>
    <n v="0"/>
    <n v="0"/>
    <n v="2030.91"/>
    <n v="0"/>
    <n v="2030.91"/>
    <n v="2030.91"/>
    <n v="92533.42"/>
    <n v="0"/>
    <n v="0"/>
    <n v="0"/>
    <n v="92533.42"/>
  </r>
  <r>
    <m/>
    <s v="069"/>
    <n v="2015"/>
    <n v="2015"/>
    <m/>
    <n v="1301"/>
    <n v="0"/>
    <s v="Staff offices"/>
    <n v="7"/>
    <n v="130"/>
    <s v="D"/>
    <n v="0"/>
    <n v="0"/>
    <n v="0"/>
    <n v="0"/>
    <n v="0"/>
    <n v="0"/>
    <n v="0"/>
    <n v="0"/>
    <n v="0"/>
    <n v="0"/>
    <n v="0"/>
    <n v="0"/>
    <n v="-553919.80000000005"/>
    <n v="-553919.80000000005"/>
    <n v="0"/>
    <n v="0"/>
    <n v="-553919.80000000005"/>
    <n v="-553919.80000000005"/>
    <n v="0"/>
    <n v="0"/>
    <n v="0"/>
    <n v="0"/>
    <n v="0"/>
    <n v="0"/>
    <n v="-553919.80000000005"/>
    <n v="0"/>
    <n v="0"/>
    <n v="0"/>
    <n v="0"/>
    <n v="0"/>
    <n v="0"/>
    <n v="0"/>
  </r>
  <r>
    <m/>
    <s v="069"/>
    <n v="2015"/>
    <n v="2015"/>
    <m/>
    <n v="1301"/>
    <n v="0"/>
    <s v="Staff offices"/>
    <n v="7"/>
    <n v="210"/>
    <s v="D"/>
    <n v="-8115.44"/>
    <n v="-10111.17"/>
    <n v="0"/>
    <n v="0"/>
    <n v="-8115.44"/>
    <n v="-10111.17"/>
    <n v="723.59"/>
    <n v="723.59"/>
    <n v="0"/>
    <n v="0"/>
    <n v="723.59"/>
    <n v="723.59"/>
    <n v="0"/>
    <n v="0"/>
    <n v="0"/>
    <n v="0"/>
    <n v="0"/>
    <n v="0"/>
    <n v="0"/>
    <n v="0"/>
    <n v="0"/>
    <n v="0"/>
    <n v="0"/>
    <n v="0"/>
    <n v="0"/>
    <n v="0"/>
    <n v="-1995.73"/>
    <n v="10111.17"/>
    <n v="0"/>
    <n v="0"/>
    <n v="1995.73"/>
    <n v="12106.9"/>
  </r>
  <r>
    <m/>
    <s v="069"/>
    <n v="2015"/>
    <n v="2015"/>
    <m/>
    <n v="1301"/>
    <n v="0"/>
    <s v="Staff offices"/>
    <n v="7"/>
    <n v="220"/>
    <s v="D"/>
    <n v="-5200"/>
    <n v="-5200"/>
    <n v="0"/>
    <n v="0"/>
    <n v="-5200"/>
    <n v="-5200"/>
    <n v="-12267.91"/>
    <n v="-12220.23"/>
    <n v="0"/>
    <n v="-47.68"/>
    <n v="-12267.91"/>
    <n v="-12267.91"/>
    <n v="0"/>
    <n v="0"/>
    <n v="0"/>
    <n v="0"/>
    <n v="0"/>
    <n v="0"/>
    <n v="-47.68"/>
    <n v="0"/>
    <n v="0"/>
    <n v="0"/>
    <n v="0"/>
    <n v="-47.68"/>
    <n v="0"/>
    <n v="-47.68"/>
    <n v="-47.68"/>
    <n v="5200"/>
    <n v="0"/>
    <n v="0"/>
    <n v="0"/>
    <n v="5200"/>
  </r>
  <r>
    <m/>
    <s v="069"/>
    <n v="2015"/>
    <n v="2015"/>
    <m/>
    <n v="1301"/>
    <n v="0"/>
    <s v="Staff offices"/>
    <n v="7"/>
    <n v="231"/>
    <s v="D"/>
    <n v="-6748.3"/>
    <n v="-6748.3"/>
    <n v="0"/>
    <n v="0"/>
    <n v="-6748.3"/>
    <n v="-6748.3"/>
    <n v="0"/>
    <n v="0"/>
    <n v="0"/>
    <n v="0"/>
    <n v="0"/>
    <n v="0"/>
    <n v="0"/>
    <n v="0"/>
    <n v="0"/>
    <n v="0"/>
    <n v="0"/>
    <n v="0"/>
    <n v="0"/>
    <n v="0"/>
    <n v="0"/>
    <n v="0"/>
    <n v="0"/>
    <n v="0"/>
    <n v="0"/>
    <n v="0"/>
    <n v="0"/>
    <n v="2899.92"/>
    <n v="0"/>
    <n v="0"/>
    <n v="0"/>
    <n v="2899.92"/>
  </r>
  <r>
    <m/>
    <s v="069"/>
    <n v="2015"/>
    <n v="2015"/>
    <m/>
    <n v="1301"/>
    <n v="0"/>
    <s v="Staff offices"/>
    <n v="7"/>
    <n v="232"/>
    <s v="D"/>
    <n v="-54505.29"/>
    <n v="-53997.27"/>
    <n v="0"/>
    <n v="0"/>
    <n v="-54505.29"/>
    <n v="-53997.27"/>
    <n v="0"/>
    <n v="0"/>
    <n v="0"/>
    <n v="0"/>
    <n v="0"/>
    <n v="0"/>
    <n v="0"/>
    <n v="0"/>
    <n v="0"/>
    <n v="0"/>
    <n v="0"/>
    <n v="0"/>
    <n v="-508.02"/>
    <n v="0"/>
    <n v="0"/>
    <n v="0"/>
    <n v="0"/>
    <n v="-508.02"/>
    <n v="0"/>
    <n v="-508.02"/>
    <n v="0"/>
    <n v="12167.45"/>
    <n v="0"/>
    <n v="0"/>
    <n v="0"/>
    <n v="12167.45"/>
  </r>
  <r>
    <m/>
    <s v="069"/>
    <n v="2015"/>
    <n v="2015"/>
    <m/>
    <n v="1301"/>
    <n v="0"/>
    <s v="Staff offices"/>
    <n v="7"/>
    <n v="233"/>
    <s v="D"/>
    <n v="-70591.14"/>
    <n v="-47942.38"/>
    <n v="0"/>
    <n v="0"/>
    <n v="-70591.14"/>
    <n v="-47942.38"/>
    <n v="-22854.79"/>
    <n v="-22773.41"/>
    <n v="0"/>
    <n v="-81.38"/>
    <n v="-22854.79"/>
    <n v="-22854.79"/>
    <n v="-2575.0700000000002"/>
    <n v="0"/>
    <n v="0"/>
    <n v="0"/>
    <n v="-2575.0700000000002"/>
    <n v="0"/>
    <n v="-25305.21"/>
    <n v="0"/>
    <n v="0"/>
    <n v="0"/>
    <n v="0"/>
    <n v="-25305.21"/>
    <n v="-2575.0700000000002"/>
    <n v="-22730.14"/>
    <n v="-81.38"/>
    <n v="0"/>
    <n v="0"/>
    <n v="0"/>
    <n v="0"/>
    <n v="0"/>
  </r>
  <r>
    <m/>
    <s v="069"/>
    <n v="2015"/>
    <n v="2015"/>
    <m/>
    <n v="1301"/>
    <n v="0"/>
    <s v="Staff offices"/>
    <n v="7"/>
    <n v="240"/>
    <s v="D"/>
    <n v="-250"/>
    <n v="-250"/>
    <n v="0"/>
    <n v="0"/>
    <n v="-250"/>
    <n v="-250"/>
    <n v="2046.49"/>
    <n v="2046.49"/>
    <n v="0"/>
    <n v="0"/>
    <n v="2046.49"/>
    <n v="2046.49"/>
    <n v="-167.6"/>
    <n v="-167.6"/>
    <n v="0"/>
    <n v="0"/>
    <n v="-167.6"/>
    <n v="-167.6"/>
    <n v="0"/>
    <n v="0"/>
    <n v="0"/>
    <n v="0"/>
    <n v="0"/>
    <n v="0"/>
    <n v="-167.6"/>
    <n v="0"/>
    <n v="0"/>
    <n v="0"/>
    <n v="0"/>
    <n v="0"/>
    <n v="0"/>
    <n v="0"/>
  </r>
  <r>
    <m/>
    <s v="069"/>
    <n v="2015"/>
    <n v="2015"/>
    <m/>
    <n v="1301"/>
    <n v="0"/>
    <s v="Staff offices"/>
    <n v="7"/>
    <n v="251"/>
    <s v="D"/>
    <n v="-313912.15999999997"/>
    <n v="-206659.04"/>
    <n v="0"/>
    <n v="0"/>
    <n v="-313912.15999999997"/>
    <n v="-206659.04"/>
    <n v="0"/>
    <n v="7.81"/>
    <n v="0"/>
    <n v="-7.81"/>
    <n v="0"/>
    <n v="0"/>
    <n v="0"/>
    <n v="0"/>
    <n v="0"/>
    <n v="0"/>
    <n v="0"/>
    <n v="0"/>
    <n v="-107260.93"/>
    <n v="0"/>
    <n v="0"/>
    <n v="0"/>
    <n v="0"/>
    <n v="-107260.93"/>
    <n v="0"/>
    <n v="-107260.93"/>
    <n v="-7.81"/>
    <n v="0"/>
    <n v="0"/>
    <n v="0"/>
    <n v="0"/>
    <n v="0"/>
  </r>
  <r>
    <m/>
    <s v="069"/>
    <n v="2015"/>
    <n v="2015"/>
    <m/>
    <n v="1301"/>
    <n v="0"/>
    <s v="Staff offices"/>
    <n v="7"/>
    <n v="252"/>
    <s v="D"/>
    <n v="-3139645.92"/>
    <n v="-2179335.4700000002"/>
    <n v="0"/>
    <n v="0"/>
    <n v="-3139645.92"/>
    <n v="-2179335.4700000002"/>
    <n v="-486923.38"/>
    <n v="-377877.06"/>
    <n v="0"/>
    <n v="-2121.48"/>
    <n v="-486923.38"/>
    <n v="-379998.54"/>
    <n v="-1097329.53"/>
    <n v="-784497.71"/>
    <n v="0"/>
    <n v="0"/>
    <n v="-1097329.53"/>
    <n v="-784497.71"/>
    <n v="-1382636.81"/>
    <n v="0"/>
    <n v="0"/>
    <n v="0"/>
    <n v="0"/>
    <n v="-1382636.81"/>
    <n v="-1097329.53"/>
    <n v="-1069804.99"/>
    <n v="-2569.6999999999998"/>
    <n v="3037.75"/>
    <n v="6.58"/>
    <n v="0"/>
    <n v="448.22"/>
    <n v="3492.55"/>
  </r>
  <r>
    <m/>
    <s v="069"/>
    <n v="2015"/>
    <n v="2015"/>
    <m/>
    <n v="1301"/>
    <n v="0"/>
    <s v="Staff offices"/>
    <n v="7"/>
    <n v="253"/>
    <s v="D"/>
    <n v="-312554.21000000002"/>
    <n v="-312415.21000000002"/>
    <n v="0"/>
    <n v="0"/>
    <n v="-312554.21000000002"/>
    <n v="-312415.21000000002"/>
    <n v="5632.99"/>
    <n v="5632.99"/>
    <n v="0"/>
    <n v="0"/>
    <n v="5632.99"/>
    <n v="5632.99"/>
    <n v="-173062.97"/>
    <n v="-129740.78"/>
    <n v="0"/>
    <n v="0"/>
    <n v="-173062.97"/>
    <n v="-129740.78"/>
    <n v="-43461.19"/>
    <n v="0"/>
    <n v="0"/>
    <n v="0"/>
    <n v="0"/>
    <n v="-43461.19"/>
    <n v="-173062.97"/>
    <n v="-139"/>
    <n v="0"/>
    <n v="75040.69"/>
    <n v="0"/>
    <n v="0"/>
    <n v="0"/>
    <n v="75040.69"/>
  </r>
  <r>
    <m/>
    <s v="069"/>
    <n v="2015"/>
    <n v="2015"/>
    <m/>
    <n v="1301"/>
    <n v="0"/>
    <s v="Staff offices"/>
    <n v="7"/>
    <n v="254"/>
    <s v="D"/>
    <n v="-29991.02"/>
    <n v="-29991.02"/>
    <n v="0"/>
    <n v="0"/>
    <n v="-29991.02"/>
    <n v="-29991.02"/>
    <n v="0"/>
    <n v="0"/>
    <n v="0"/>
    <n v="0"/>
    <n v="0"/>
    <n v="0"/>
    <n v="0"/>
    <n v="0"/>
    <n v="0"/>
    <n v="0"/>
    <n v="0"/>
    <n v="0"/>
    <n v="0"/>
    <n v="0"/>
    <n v="0"/>
    <n v="0"/>
    <n v="0"/>
    <n v="0"/>
    <n v="0"/>
    <n v="0"/>
    <n v="0"/>
    <n v="0.02"/>
    <n v="0"/>
    <n v="0"/>
    <n v="0"/>
    <n v="0.02"/>
  </r>
  <r>
    <m/>
    <s v="069"/>
    <n v="2015"/>
    <n v="2015"/>
    <m/>
    <n v="1301"/>
    <n v="0"/>
    <s v="Staff offices"/>
    <n v="7"/>
    <n v="255"/>
    <s v="D"/>
    <n v="-2184.12"/>
    <n v="0"/>
    <n v="0"/>
    <n v="0"/>
    <n v="-2184.12"/>
    <n v="0"/>
    <n v="0"/>
    <n v="0"/>
    <n v="0"/>
    <n v="0"/>
    <n v="0"/>
    <n v="0"/>
    <n v="0"/>
    <n v="0"/>
    <n v="0"/>
    <n v="0"/>
    <n v="0"/>
    <n v="0"/>
    <n v="-2184.12"/>
    <n v="0"/>
    <n v="0"/>
    <n v="0"/>
    <n v="0"/>
    <n v="-2184.12"/>
    <n v="0"/>
    <n v="-2184.12"/>
    <n v="0"/>
    <n v="0"/>
    <n v="0"/>
    <n v="0"/>
    <n v="0"/>
    <n v="0"/>
  </r>
  <r>
    <m/>
    <s v="069"/>
    <n v="2015"/>
    <n v="2015"/>
    <m/>
    <n v="1301"/>
    <n v="0"/>
    <s v="Staff offices"/>
    <n v="7"/>
    <n v="257"/>
    <s v="D"/>
    <n v="-35102.74"/>
    <n v="-11402.58"/>
    <n v="0"/>
    <n v="0"/>
    <n v="-35102.74"/>
    <n v="-11402.58"/>
    <n v="8778"/>
    <n v="8778"/>
    <n v="0"/>
    <n v="0"/>
    <n v="8778"/>
    <n v="8778"/>
    <n v="0"/>
    <n v="0"/>
    <n v="0"/>
    <n v="0"/>
    <n v="0"/>
    <n v="0"/>
    <n v="-23700.16"/>
    <n v="0"/>
    <n v="0"/>
    <n v="0"/>
    <n v="0"/>
    <n v="-23700.16"/>
    <n v="0"/>
    <n v="-23700.16"/>
    <n v="0"/>
    <n v="11402.58"/>
    <n v="0"/>
    <n v="0"/>
    <n v="0"/>
    <n v="11402.58"/>
  </r>
  <r>
    <m/>
    <s v="069"/>
    <n v="2015"/>
    <n v="2015"/>
    <m/>
    <n v="1301"/>
    <n v="0"/>
    <s v="Staff offices"/>
    <n v="7"/>
    <n v="260"/>
    <s v="D"/>
    <n v="250"/>
    <n v="250"/>
    <n v="0"/>
    <n v="0"/>
    <n v="250"/>
    <n v="250"/>
    <n v="-42561.919999999998"/>
    <n v="-42719.26"/>
    <n v="0"/>
    <n v="0"/>
    <n v="-42561.919999999998"/>
    <n v="-42719.26"/>
    <n v="-7563.84"/>
    <n v="-7567.22"/>
    <n v="0"/>
    <n v="0"/>
    <n v="-7563.84"/>
    <n v="-7567.22"/>
    <n v="160.72"/>
    <n v="0"/>
    <n v="0"/>
    <n v="0"/>
    <n v="0"/>
    <n v="160.72"/>
    <n v="-7563.84"/>
    <n v="157.34"/>
    <n v="0"/>
    <n v="0"/>
    <n v="105.22"/>
    <n v="0"/>
    <n v="0"/>
    <n v="105.22"/>
  </r>
  <r>
    <m/>
    <s v="069"/>
    <n v="2015"/>
    <n v="2015"/>
    <m/>
    <n v="1301"/>
    <n v="0"/>
    <s v="Staff offices"/>
    <n v="7"/>
    <n v="310"/>
    <s v="D"/>
    <n v="-18423.740000000002"/>
    <n v="-17923.740000000002"/>
    <n v="0"/>
    <n v="0"/>
    <n v="-18423.740000000002"/>
    <n v="-17923.740000000002"/>
    <n v="11078.64"/>
    <n v="11965.47"/>
    <n v="0"/>
    <n v="-886.83"/>
    <n v="11078.64"/>
    <n v="11078.64"/>
    <n v="0"/>
    <n v="0"/>
    <n v="0"/>
    <n v="0"/>
    <n v="0"/>
    <n v="0"/>
    <n v="-886.83"/>
    <n v="0"/>
    <n v="0"/>
    <n v="0"/>
    <n v="0"/>
    <n v="-886.83"/>
    <n v="0"/>
    <n v="-886.83"/>
    <n v="-386.83"/>
    <n v="10780.55"/>
    <n v="0"/>
    <n v="0"/>
    <n v="0"/>
    <n v="10780.55"/>
  </r>
  <r>
    <m/>
    <s v="069"/>
    <n v="2015"/>
    <n v="2015"/>
    <m/>
    <n v="1301"/>
    <n v="0"/>
    <s v="Operations (Reimbursable)"/>
    <n v="801"/>
    <n v="0"/>
    <s v="R"/>
    <n v="0"/>
    <n v="0"/>
    <n v="0"/>
    <n v="0"/>
    <n v="0"/>
    <n v="0"/>
    <n v="0"/>
    <n v="0"/>
    <n v="0"/>
    <n v="0"/>
    <n v="0"/>
    <n v="0"/>
    <n v="0"/>
    <n v="0"/>
    <n v="0"/>
    <n v="0"/>
    <n v="0"/>
    <n v="0"/>
    <n v="7994.57"/>
    <n v="0"/>
    <n v="0"/>
    <n v="0"/>
    <n v="0"/>
    <n v="7994.57"/>
    <n v="0"/>
    <n v="7994.57"/>
    <n v="7994.57"/>
    <n v="0"/>
    <n v="0"/>
    <n v="0"/>
    <n v="0"/>
    <n v="0"/>
  </r>
  <r>
    <m/>
    <s v="069"/>
    <n v="2015"/>
    <n v="2015"/>
    <m/>
    <n v="1301"/>
    <n v="0"/>
    <s v="Operations (Reimbursable)"/>
    <n v="801"/>
    <n v="111"/>
    <s v="R"/>
    <n v="0"/>
    <n v="0"/>
    <n v="0"/>
    <n v="0"/>
    <n v="0"/>
    <n v="0"/>
    <n v="135350.65"/>
    <n v="135350.65"/>
    <n v="0"/>
    <n v="0"/>
    <n v="135350.65"/>
    <n v="135350.65"/>
    <n v="0"/>
    <n v="0"/>
    <n v="0"/>
    <n v="0"/>
    <n v="0"/>
    <n v="0"/>
    <n v="0"/>
    <n v="0"/>
    <n v="0"/>
    <n v="0"/>
    <n v="0"/>
    <n v="0"/>
    <n v="0"/>
    <n v="0"/>
    <n v="0"/>
    <n v="0"/>
    <n v="0"/>
    <n v="0"/>
    <n v="0"/>
    <n v="0"/>
  </r>
  <r>
    <m/>
    <s v="069"/>
    <n v="2015"/>
    <n v="2015"/>
    <m/>
    <n v="1301"/>
    <n v="0"/>
    <s v="Operations (Reimbursable)"/>
    <n v="801"/>
    <n v="115"/>
    <s v="R"/>
    <n v="0"/>
    <n v="0"/>
    <n v="0"/>
    <n v="0"/>
    <n v="0"/>
    <n v="0"/>
    <n v="22178.55"/>
    <n v="22178.55"/>
    <n v="0"/>
    <n v="0"/>
    <n v="22178.55"/>
    <n v="22178.55"/>
    <n v="0"/>
    <n v="0"/>
    <n v="0"/>
    <n v="0"/>
    <n v="0"/>
    <n v="0"/>
    <n v="-157.06"/>
    <n v="0"/>
    <n v="0"/>
    <n v="0"/>
    <n v="0"/>
    <n v="-157.06"/>
    <n v="0"/>
    <n v="-157.06"/>
    <n v="-157.06"/>
    <n v="0"/>
    <n v="0"/>
    <n v="0"/>
    <n v="0"/>
    <n v="0"/>
  </r>
  <r>
    <m/>
    <s v="069"/>
    <n v="2015"/>
    <n v="2015"/>
    <m/>
    <n v="1301"/>
    <n v="0"/>
    <s v="Operations (Reimbursable)"/>
    <n v="801"/>
    <n v="121"/>
    <s v="R"/>
    <n v="0"/>
    <n v="0"/>
    <n v="0"/>
    <n v="0"/>
    <n v="0"/>
    <n v="0"/>
    <n v="83443.509999999995"/>
    <n v="83443.16"/>
    <n v="0"/>
    <n v="0"/>
    <n v="83443.509999999995"/>
    <n v="83443.16"/>
    <n v="0"/>
    <n v="0"/>
    <n v="0"/>
    <n v="0"/>
    <n v="0"/>
    <n v="0"/>
    <n v="38.79"/>
    <n v="0"/>
    <n v="0"/>
    <n v="0"/>
    <n v="0"/>
    <n v="38.79"/>
    <n v="0"/>
    <n v="38.79"/>
    <n v="38.44"/>
    <n v="0"/>
    <n v="0.35"/>
    <n v="0"/>
    <n v="0"/>
    <n v="0.35"/>
  </r>
  <r>
    <m/>
    <s v="069"/>
    <n v="2015"/>
    <n v="2015"/>
    <m/>
    <n v="1301"/>
    <n v="0"/>
    <s v="Operations (Reimbursable)"/>
    <n v="801"/>
    <n v="210"/>
    <s v="R"/>
    <n v="-3603.53"/>
    <n v="-3467.54"/>
    <n v="0"/>
    <n v="0"/>
    <n v="-3603.53"/>
    <n v="-3467.54"/>
    <n v="0"/>
    <n v="0"/>
    <n v="0"/>
    <n v="0"/>
    <n v="0"/>
    <n v="0"/>
    <n v="0"/>
    <n v="0"/>
    <n v="0"/>
    <n v="0"/>
    <n v="0"/>
    <n v="0"/>
    <n v="-573.73"/>
    <n v="0"/>
    <n v="0"/>
    <n v="0"/>
    <n v="0"/>
    <n v="-573.73"/>
    <n v="0"/>
    <n v="-573.73"/>
    <n v="-437.74"/>
    <n v="3467.54"/>
    <n v="0"/>
    <n v="0"/>
    <n v="552.01"/>
    <n v="4019.55"/>
  </r>
  <r>
    <m/>
    <s v="069"/>
    <n v="2015"/>
    <n v="2015"/>
    <m/>
    <n v="1301"/>
    <n v="0"/>
    <s v="Operations (Reimbursable)"/>
    <n v="801"/>
    <n v="220"/>
    <s v="R"/>
    <n v="0"/>
    <n v="0"/>
    <n v="0"/>
    <n v="0"/>
    <n v="0"/>
    <n v="0"/>
    <n v="-44345.21"/>
    <n v="-41672.21"/>
    <n v="0"/>
    <n v="-2673"/>
    <n v="-44345.21"/>
    <n v="-44345.21"/>
    <n v="0"/>
    <n v="0"/>
    <n v="0"/>
    <n v="0"/>
    <n v="0"/>
    <n v="0"/>
    <n v="-2673"/>
    <n v="0"/>
    <n v="0"/>
    <n v="0"/>
    <n v="0"/>
    <n v="-2673"/>
    <n v="0"/>
    <n v="-2673"/>
    <n v="-2673"/>
    <n v="0"/>
    <n v="0"/>
    <n v="0"/>
    <n v="0"/>
    <n v="0"/>
  </r>
  <r>
    <m/>
    <s v="069"/>
    <n v="2015"/>
    <n v="2015"/>
    <m/>
    <n v="1301"/>
    <n v="0"/>
    <s v="Operations (Reimbursable)"/>
    <n v="801"/>
    <n v="232"/>
    <s v="R"/>
    <n v="-10050"/>
    <n v="-10050"/>
    <n v="0"/>
    <n v="0"/>
    <n v="-10050"/>
    <n v="-10050"/>
    <n v="0"/>
    <n v="0"/>
    <n v="0"/>
    <n v="0"/>
    <n v="0"/>
    <n v="0"/>
    <n v="0"/>
    <n v="0"/>
    <n v="0"/>
    <n v="0"/>
    <n v="0"/>
    <n v="0"/>
    <n v="0"/>
    <n v="0"/>
    <n v="0"/>
    <n v="0"/>
    <n v="0"/>
    <n v="0"/>
    <n v="0"/>
    <n v="0"/>
    <n v="0"/>
    <n v="0"/>
    <n v="0"/>
    <n v="0"/>
    <n v="0"/>
    <n v="0"/>
  </r>
  <r>
    <m/>
    <s v="069"/>
    <n v="2015"/>
    <n v="2015"/>
    <m/>
    <n v="1301"/>
    <n v="0"/>
    <s v="Operations (Reimbursable)"/>
    <n v="801"/>
    <n v="233"/>
    <s v="R"/>
    <n v="-6809.75"/>
    <n v="-2839.55"/>
    <n v="0"/>
    <n v="0"/>
    <n v="-6809.75"/>
    <n v="-2839.55"/>
    <n v="-5628.2"/>
    <n v="-5538.56"/>
    <n v="0"/>
    <n v="-89.64"/>
    <n v="-5628.2"/>
    <n v="-5628.2"/>
    <n v="0"/>
    <n v="0"/>
    <n v="0"/>
    <n v="0"/>
    <n v="0"/>
    <n v="0"/>
    <n v="-4059.84"/>
    <n v="0"/>
    <n v="0"/>
    <n v="0"/>
    <n v="0"/>
    <n v="-4059.84"/>
    <n v="0"/>
    <n v="-4059.84"/>
    <n v="-89.64"/>
    <n v="0"/>
    <n v="0"/>
    <n v="0"/>
    <n v="0"/>
    <n v="0"/>
  </r>
  <r>
    <m/>
    <s v="069"/>
    <n v="2015"/>
    <n v="2015"/>
    <m/>
    <n v="1301"/>
    <n v="0"/>
    <s v="Operations (Reimbursable)"/>
    <n v="801"/>
    <n v="251"/>
    <s v="R"/>
    <n v="-1498422.94"/>
    <n v="-784114.71"/>
    <n v="0"/>
    <n v="-86000"/>
    <n v="-1498422.94"/>
    <n v="-870114.71"/>
    <n v="-0.03"/>
    <n v="-19375.07"/>
    <n v="0"/>
    <n v="-0.28000000000000003"/>
    <n v="-0.03"/>
    <n v="-19375.349999999999"/>
    <n v="-2.29"/>
    <n v="0"/>
    <n v="0"/>
    <n v="0"/>
    <n v="-2.29"/>
    <n v="0"/>
    <n v="-694935.48"/>
    <n v="0"/>
    <n v="0"/>
    <n v="0"/>
    <n v="0"/>
    <n v="-694935.48"/>
    <n v="-2.29"/>
    <n v="-694933.19"/>
    <n v="-86000.28"/>
    <n v="2.29"/>
    <n v="3.61"/>
    <n v="0"/>
    <n v="0"/>
    <n v="5.9"/>
  </r>
  <r>
    <m/>
    <s v="069"/>
    <n v="2015"/>
    <n v="2015"/>
    <m/>
    <n v="1301"/>
    <n v="0"/>
    <s v="Operations (Reimbursable)"/>
    <n v="801"/>
    <n v="252"/>
    <s v="R"/>
    <n v="-1679539.14"/>
    <n v="-52204.91"/>
    <n v="0"/>
    <n v="0"/>
    <n v="-1679539.14"/>
    <n v="-52204.91"/>
    <n v="-334715.94"/>
    <n v="1538.54"/>
    <n v="0"/>
    <n v="-1393.97"/>
    <n v="-334715.94"/>
    <n v="144.57"/>
    <n v="0"/>
    <n v="0"/>
    <n v="0"/>
    <n v="0"/>
    <n v="0"/>
    <n v="0"/>
    <n v="-1963588.71"/>
    <n v="0"/>
    <n v="0"/>
    <n v="0"/>
    <n v="0"/>
    <n v="-1963588.71"/>
    <n v="0"/>
    <n v="-1963588.71"/>
    <n v="-1393.97"/>
    <n v="0"/>
    <n v="1732.51"/>
    <n v="0"/>
    <n v="0"/>
    <n v="1732.51"/>
  </r>
  <r>
    <m/>
    <s v="069"/>
    <n v="2015"/>
    <n v="2015"/>
    <m/>
    <n v="1301"/>
    <n v="0"/>
    <s v="Operations (Reimbursable)"/>
    <n v="801"/>
    <n v="253"/>
    <s v="R"/>
    <n v="-166314.01"/>
    <n v="-45663.32"/>
    <n v="0"/>
    <n v="0"/>
    <n v="-166314.01"/>
    <n v="-45663.32"/>
    <n v="-518218.16"/>
    <n v="0"/>
    <n v="0"/>
    <n v="-745.83"/>
    <n v="-518218.16"/>
    <n v="-745.83"/>
    <n v="588732.24"/>
    <n v="157465.96"/>
    <n v="0"/>
    <n v="0"/>
    <n v="588732.24"/>
    <n v="157465.96"/>
    <n v="-207602.57"/>
    <n v="0"/>
    <n v="0"/>
    <n v="0"/>
    <n v="0"/>
    <n v="-207602.57"/>
    <n v="588732.24"/>
    <n v="-638868.85"/>
    <n v="-745.83"/>
    <n v="21.5"/>
    <n v="745.83"/>
    <n v="0"/>
    <n v="0"/>
    <n v="767.33"/>
  </r>
  <r>
    <m/>
    <s v="069"/>
    <n v="2015"/>
    <n v="2015"/>
    <m/>
    <n v="1301"/>
    <n v="0"/>
    <s v="Operations (Reimbursable)"/>
    <n v="801"/>
    <n v="254"/>
    <s v="R"/>
    <n v="-17362.189999999999"/>
    <n v="-3021.87"/>
    <n v="0"/>
    <n v="0"/>
    <n v="-17362.189999999999"/>
    <n v="-3021.87"/>
    <n v="-6000.74"/>
    <n v="306.83"/>
    <n v="0"/>
    <n v="-66.959999999999994"/>
    <n v="-6000.74"/>
    <n v="239.87"/>
    <n v="0"/>
    <n v="0"/>
    <n v="0"/>
    <n v="0"/>
    <n v="0"/>
    <n v="0"/>
    <n v="-20147.89"/>
    <n v="0"/>
    <n v="0"/>
    <n v="0"/>
    <n v="0"/>
    <n v="-20147.89"/>
    <n v="0"/>
    <n v="-20147.89"/>
    <n v="433.04"/>
    <n v="19.36"/>
    <n v="66.959999999999994"/>
    <n v="0"/>
    <n v="0"/>
    <n v="86.32"/>
  </r>
  <r>
    <m/>
    <s v="069"/>
    <n v="2015"/>
    <n v="2015"/>
    <m/>
    <n v="1301"/>
    <n v="0"/>
    <s v="Operations (Reimbursable)"/>
    <n v="801"/>
    <n v="255"/>
    <s v="R"/>
    <n v="-3462.74"/>
    <n v="0"/>
    <n v="0"/>
    <n v="0"/>
    <n v="-3462.74"/>
    <n v="0"/>
    <n v="0"/>
    <n v="0"/>
    <n v="0"/>
    <n v="0"/>
    <n v="0"/>
    <n v="0"/>
    <n v="0"/>
    <n v="0"/>
    <n v="0"/>
    <n v="0"/>
    <n v="0"/>
    <n v="0"/>
    <n v="-3462.74"/>
    <n v="0"/>
    <n v="0"/>
    <n v="0"/>
    <n v="0"/>
    <n v="-3462.74"/>
    <n v="0"/>
    <n v="-3462.74"/>
    <n v="0"/>
    <n v="0"/>
    <n v="0"/>
    <n v="0"/>
    <n v="0"/>
    <n v="0"/>
  </r>
  <r>
    <m/>
    <s v="069"/>
    <n v="2015"/>
    <n v="2015"/>
    <m/>
    <n v="1301"/>
    <n v="0"/>
    <s v="Operations (Reimbursable)"/>
    <n v="801"/>
    <n v="257"/>
    <s v="R"/>
    <n v="-3116.16"/>
    <n v="-3116.16"/>
    <n v="0"/>
    <n v="0"/>
    <n v="-3116.16"/>
    <n v="-3116.16"/>
    <n v="0"/>
    <n v="165.64"/>
    <n v="0"/>
    <n v="-165.64"/>
    <n v="0"/>
    <n v="0"/>
    <n v="-5400777.7599999998"/>
    <n v="-5261807.54"/>
    <n v="0"/>
    <n v="0"/>
    <n v="-5400777.7599999998"/>
    <n v="-5261807.54"/>
    <n v="-139135.85999999999"/>
    <n v="0"/>
    <n v="0"/>
    <n v="0"/>
    <n v="0"/>
    <n v="-139135.85999999999"/>
    <n v="-5400777.7599999998"/>
    <n v="-165.64"/>
    <n v="-165.64"/>
    <n v="0"/>
    <n v="0"/>
    <n v="0"/>
    <n v="0"/>
    <n v="0"/>
  </r>
  <r>
    <m/>
    <s v="069"/>
    <n v="2015"/>
    <n v="2015"/>
    <m/>
    <n v="1301"/>
    <n v="0"/>
    <s v="Operations (Reimbursable)"/>
    <n v="801"/>
    <n v="260"/>
    <s v="R"/>
    <n v="-78055.990000000005"/>
    <n v="-81572.73"/>
    <n v="0"/>
    <n v="0"/>
    <n v="-78055.990000000005"/>
    <n v="-81572.73"/>
    <n v="14371.08"/>
    <n v="14629.46"/>
    <n v="0"/>
    <n v="-2.5499999999999998"/>
    <n v="14371.08"/>
    <n v="14626.91"/>
    <n v="-2221305.21"/>
    <n v="-1119307.8700000001"/>
    <n v="0"/>
    <n v="0"/>
    <n v="-2221305.21"/>
    <n v="-1119307.8700000001"/>
    <n v="-1098738.98"/>
    <n v="0"/>
    <n v="0"/>
    <n v="0"/>
    <n v="0"/>
    <n v="-1098738.98"/>
    <n v="-2221305.21"/>
    <n v="3258.36"/>
    <n v="-2.5499999999999998"/>
    <n v="4931.74"/>
    <n v="2.5499999999999998"/>
    <n v="0"/>
    <n v="0"/>
    <n v="4934.29"/>
  </r>
  <r>
    <m/>
    <s v="069"/>
    <n v="2015"/>
    <n v="2015"/>
    <m/>
    <n v="1301"/>
    <n v="0"/>
    <s v="Operations (Reimbursable)"/>
    <n v="801"/>
    <n v="310"/>
    <s v="R"/>
    <n v="-1093062.44"/>
    <n v="-85491"/>
    <n v="0"/>
    <n v="0"/>
    <n v="-1093062.44"/>
    <n v="-85491"/>
    <n v="30671.8"/>
    <n v="30671.8"/>
    <n v="0"/>
    <n v="-120.82"/>
    <n v="30671.8"/>
    <n v="30550.98"/>
    <n v="0"/>
    <n v="0"/>
    <n v="0"/>
    <n v="0"/>
    <n v="0"/>
    <n v="0"/>
    <n v="-1007571.44"/>
    <n v="0"/>
    <n v="0"/>
    <n v="0"/>
    <n v="0"/>
    <n v="-1007571.44"/>
    <n v="0"/>
    <n v="-1007571.44"/>
    <n v="-120.82"/>
    <n v="0"/>
    <n v="120.82"/>
    <n v="0"/>
    <n v="0"/>
    <n v="120.82"/>
  </r>
  <r>
    <m/>
    <s v="069"/>
    <n v="2015"/>
    <n v="2015"/>
    <m/>
    <n v="1301"/>
    <n v="0"/>
    <s v="Operations (Reimbursable)"/>
    <n v="801"/>
    <n v="320"/>
    <s v="R"/>
    <n v="-10000"/>
    <n v="-10000"/>
    <n v="0"/>
    <n v="0"/>
    <n v="-10000"/>
    <n v="-10000"/>
    <n v="0"/>
    <n v="0"/>
    <n v="0"/>
    <n v="0"/>
    <n v="0"/>
    <n v="0"/>
    <n v="0"/>
    <n v="0"/>
    <n v="0"/>
    <n v="0"/>
    <n v="0"/>
    <n v="0"/>
    <n v="0"/>
    <n v="0"/>
    <n v="0"/>
    <n v="0"/>
    <n v="0"/>
    <n v="0"/>
    <n v="0"/>
    <n v="0"/>
    <n v="0"/>
    <n v="10000"/>
    <n v="0"/>
    <n v="0"/>
    <n v="0"/>
    <n v="10000"/>
  </r>
  <r>
    <m/>
    <s v="069"/>
    <n v="2015"/>
    <n v="2015"/>
    <m/>
    <n v="1301"/>
    <n v="0"/>
    <s v="Operations (Reimbursable)"/>
    <n v="801"/>
    <n v="440"/>
    <s v="R"/>
    <n v="0"/>
    <n v="0"/>
    <n v="0"/>
    <n v="0"/>
    <n v="0"/>
    <n v="0"/>
    <n v="0"/>
    <n v="0"/>
    <n v="0"/>
    <n v="0"/>
    <n v="0"/>
    <n v="0"/>
    <n v="0"/>
    <n v="0"/>
    <n v="0"/>
    <n v="0"/>
    <n v="0"/>
    <n v="0"/>
    <n v="-8093.42"/>
    <n v="0"/>
    <n v="0"/>
    <n v="0"/>
    <n v="0"/>
    <n v="-8093.42"/>
    <n v="0"/>
    <n v="-8093.42"/>
    <n v="-8093.42"/>
    <n v="0"/>
    <n v="0"/>
    <n v="0"/>
    <n v="0"/>
    <n v="0"/>
  </r>
  <r>
    <m/>
    <s v="069"/>
    <n v="2015"/>
    <n v="2015"/>
    <m/>
    <n v="8107"/>
    <n v="0"/>
    <s v="Personnel and related expenses"/>
    <n v="5"/>
    <n v="111"/>
    <s v="D"/>
    <n v="0"/>
    <n v="0"/>
    <n v="0"/>
    <n v="0"/>
    <n v="0"/>
    <n v="0"/>
    <n v="0"/>
    <n v="7543.19"/>
    <n v="0"/>
    <n v="-7543.19"/>
    <n v="0"/>
    <n v="0"/>
    <n v="0"/>
    <n v="0"/>
    <n v="0"/>
    <n v="0"/>
    <n v="0"/>
    <n v="0"/>
    <n v="-15364.67"/>
    <n v="0"/>
    <n v="0"/>
    <n v="0"/>
    <n v="0"/>
    <n v="-15364.67"/>
    <n v="0"/>
    <n v="-15364.67"/>
    <n v="-15364.67"/>
    <n v="0"/>
    <n v="0"/>
    <n v="0"/>
    <n v="967.25"/>
    <n v="967.25"/>
  </r>
  <r>
    <m/>
    <s v="069"/>
    <n v="2015"/>
    <n v="2015"/>
    <m/>
    <n v="8107"/>
    <n v="0"/>
    <s v="Personnel and related expenses"/>
    <n v="5"/>
    <n v="113"/>
    <s v="D"/>
    <n v="0"/>
    <n v="0"/>
    <n v="0"/>
    <n v="0"/>
    <n v="0"/>
    <n v="0"/>
    <n v="0"/>
    <n v="0"/>
    <n v="0"/>
    <n v="0"/>
    <n v="0"/>
    <n v="0"/>
    <n v="0"/>
    <n v="0"/>
    <n v="0"/>
    <n v="0"/>
    <n v="0"/>
    <n v="0"/>
    <n v="359.63"/>
    <n v="0"/>
    <n v="0"/>
    <n v="0"/>
    <n v="0"/>
    <n v="359.63"/>
    <n v="0"/>
    <n v="359.63"/>
    <n v="359.63"/>
    <n v="0"/>
    <n v="0"/>
    <n v="0"/>
    <n v="0"/>
    <n v="0"/>
  </r>
  <r>
    <m/>
    <s v="069"/>
    <n v="2015"/>
    <n v="2015"/>
    <m/>
    <n v="8107"/>
    <n v="0"/>
    <s v="Personnel and related expenses"/>
    <n v="5"/>
    <n v="115"/>
    <s v="D"/>
    <n v="0"/>
    <n v="0"/>
    <n v="0"/>
    <n v="0"/>
    <n v="0"/>
    <n v="0"/>
    <n v="1144.4000000000001"/>
    <n v="1144.4000000000001"/>
    <n v="0"/>
    <n v="0"/>
    <n v="1144.4000000000001"/>
    <n v="1144.4000000000001"/>
    <n v="0"/>
    <n v="0"/>
    <n v="0"/>
    <n v="0"/>
    <n v="0"/>
    <n v="0"/>
    <n v="-2414.46"/>
    <n v="0"/>
    <n v="0"/>
    <n v="0"/>
    <n v="0"/>
    <n v="-2414.46"/>
    <n v="0"/>
    <n v="-2414.46"/>
    <n v="-2414.46"/>
    <n v="0"/>
    <n v="0"/>
    <n v="0"/>
    <n v="0"/>
    <n v="0"/>
  </r>
  <r>
    <m/>
    <s v="069"/>
    <n v="2015"/>
    <n v="2015"/>
    <m/>
    <n v="8107"/>
    <n v="0"/>
    <s v="Personnel and related expenses"/>
    <n v="5"/>
    <n v="121"/>
    <s v="D"/>
    <n v="0"/>
    <n v="300.64999999999998"/>
    <n v="0"/>
    <n v="-300.64999999999998"/>
    <n v="0"/>
    <n v="0"/>
    <n v="-1110.6099999999999"/>
    <n v="-1110.6099999999999"/>
    <n v="0"/>
    <n v="0"/>
    <n v="-1110.6099999999999"/>
    <n v="-1110.6099999999999"/>
    <n v="0"/>
    <n v="0"/>
    <n v="0"/>
    <n v="0"/>
    <n v="0"/>
    <n v="0"/>
    <n v="-18774.72"/>
    <n v="0"/>
    <n v="0"/>
    <n v="0"/>
    <n v="0"/>
    <n v="-18774.72"/>
    <n v="0"/>
    <n v="-18774.72"/>
    <n v="-18774.72"/>
    <n v="0"/>
    <n v="0"/>
    <n v="0"/>
    <n v="0"/>
    <n v="0"/>
  </r>
  <r>
    <m/>
    <s v="069"/>
    <n v="2015"/>
    <n v="2015"/>
    <m/>
    <n v="8107"/>
    <n v="0"/>
    <s v="Personnel and related expenses"/>
    <n v="5"/>
    <n v="210"/>
    <s v="D"/>
    <n v="-9113.7800000000007"/>
    <n v="-22278.01"/>
    <n v="0"/>
    <n v="-36471.339999999997"/>
    <n v="-9113.7800000000007"/>
    <n v="-58749.35"/>
    <n v="0"/>
    <n v="-1669.74"/>
    <n v="0"/>
    <n v="-2336.7399999999998"/>
    <n v="0"/>
    <n v="-4006.48"/>
    <n v="0"/>
    <n v="0"/>
    <n v="0"/>
    <n v="0"/>
    <n v="0"/>
    <n v="0"/>
    <n v="-2631.45"/>
    <n v="0"/>
    <n v="0"/>
    <n v="-904.09"/>
    <n v="0"/>
    <n v="-3535.54"/>
    <n v="0"/>
    <n v="-3535.54"/>
    <n v="-57177.59"/>
    <n v="56433.26"/>
    <n v="4006.48"/>
    <n v="0"/>
    <n v="15920.01"/>
    <n v="76359.75"/>
  </r>
  <r>
    <m/>
    <s v="069"/>
    <n v="2015"/>
    <n v="2015"/>
    <m/>
    <n v="8107"/>
    <n v="0"/>
    <s v="Personnel and related expenses"/>
    <n v="5"/>
    <n v="220"/>
    <s v="D"/>
    <n v="-615"/>
    <n v="-615"/>
    <n v="0"/>
    <n v="0"/>
    <n v="-615"/>
    <n v="-615"/>
    <n v="4.6500000000000004"/>
    <n v="4.6500000000000004"/>
    <n v="0"/>
    <n v="0"/>
    <n v="4.6500000000000004"/>
    <n v="4.6500000000000004"/>
    <n v="0"/>
    <n v="0"/>
    <n v="0"/>
    <n v="0"/>
    <n v="0"/>
    <n v="0"/>
    <n v="0"/>
    <n v="0"/>
    <n v="0"/>
    <n v="0"/>
    <n v="0"/>
    <n v="0"/>
    <n v="0"/>
    <n v="0"/>
    <n v="0"/>
    <n v="0"/>
    <n v="0"/>
    <n v="0"/>
    <n v="10776.75"/>
    <n v="10776.75"/>
  </r>
  <r>
    <m/>
    <s v="069"/>
    <n v="2015"/>
    <n v="2015"/>
    <m/>
    <n v="8107"/>
    <n v="0"/>
    <s v="Personnel and related expenses"/>
    <n v="5"/>
    <n v="233"/>
    <s v="D"/>
    <n v="0"/>
    <n v="0"/>
    <n v="0"/>
    <n v="0"/>
    <n v="0"/>
    <n v="0"/>
    <n v="156.72999999999999"/>
    <n v="156.72999999999999"/>
    <n v="0"/>
    <n v="0"/>
    <n v="156.72999999999999"/>
    <n v="156.72999999999999"/>
    <n v="0"/>
    <n v="0"/>
    <n v="0"/>
    <n v="0"/>
    <n v="0"/>
    <n v="0"/>
    <n v="0"/>
    <n v="0"/>
    <n v="0"/>
    <n v="0"/>
    <n v="0"/>
    <n v="0"/>
    <n v="0"/>
    <n v="0"/>
    <n v="0"/>
    <n v="0"/>
    <n v="0"/>
    <n v="0"/>
    <n v="0"/>
    <n v="0"/>
  </r>
  <r>
    <m/>
    <s v="069"/>
    <n v="2015"/>
    <n v="2015"/>
    <m/>
    <n v="8107"/>
    <n v="0"/>
    <s v="Personnel and related expenses"/>
    <n v="5"/>
    <n v="240"/>
    <s v="D"/>
    <n v="0"/>
    <n v="0"/>
    <n v="0"/>
    <n v="0"/>
    <n v="0"/>
    <n v="0"/>
    <n v="0"/>
    <n v="0"/>
    <n v="0"/>
    <n v="0"/>
    <n v="0"/>
    <n v="0"/>
    <n v="-87.11"/>
    <n v="-87.11"/>
    <n v="0"/>
    <n v="0"/>
    <n v="-87.11"/>
    <n v="-87.11"/>
    <n v="0"/>
    <n v="0"/>
    <n v="0"/>
    <n v="0"/>
    <n v="0"/>
    <n v="0"/>
    <n v="-87.11"/>
    <n v="0"/>
    <n v="0"/>
    <n v="0"/>
    <n v="0"/>
    <n v="0"/>
    <n v="0"/>
    <n v="0"/>
  </r>
  <r>
    <m/>
    <s v="069"/>
    <n v="2015"/>
    <n v="2015"/>
    <m/>
    <n v="8107"/>
    <n v="0"/>
    <s v="Personnel and related expenses"/>
    <n v="5"/>
    <n v="251"/>
    <s v="D"/>
    <n v="-21764.69"/>
    <n v="-21764.69"/>
    <n v="0"/>
    <n v="0"/>
    <n v="-21764.69"/>
    <n v="-21764.69"/>
    <n v="-5712"/>
    <n v="-5712"/>
    <n v="0"/>
    <n v="0"/>
    <n v="-5712"/>
    <n v="-5712"/>
    <n v="0"/>
    <n v="0"/>
    <n v="0"/>
    <n v="0"/>
    <n v="0"/>
    <n v="0"/>
    <n v="0"/>
    <n v="0"/>
    <n v="0"/>
    <n v="0"/>
    <n v="0"/>
    <n v="0"/>
    <n v="0"/>
    <n v="0"/>
    <n v="0"/>
    <n v="0"/>
    <n v="0"/>
    <n v="0"/>
    <n v="0"/>
    <n v="0"/>
  </r>
  <r>
    <m/>
    <s v="069"/>
    <n v="2015"/>
    <n v="2015"/>
    <m/>
    <n v="8107"/>
    <n v="0"/>
    <s v="Personnel and related expenses"/>
    <n v="5"/>
    <n v="252"/>
    <s v="D"/>
    <n v="-23041.99"/>
    <n v="-23041.99"/>
    <n v="0"/>
    <n v="0"/>
    <n v="-23041.99"/>
    <n v="-23041.99"/>
    <n v="31813.78"/>
    <n v="27515.89"/>
    <n v="0"/>
    <n v="0"/>
    <n v="31813.78"/>
    <n v="27515.89"/>
    <n v="0"/>
    <n v="0"/>
    <n v="0"/>
    <n v="0"/>
    <n v="0"/>
    <n v="0"/>
    <n v="4297.8900000000003"/>
    <n v="0"/>
    <n v="0"/>
    <n v="0"/>
    <n v="0"/>
    <n v="4297.8900000000003"/>
    <n v="0"/>
    <n v="4297.8900000000003"/>
    <n v="0"/>
    <n v="0"/>
    <n v="0"/>
    <n v="0"/>
    <n v="0"/>
    <n v="0"/>
  </r>
  <r>
    <m/>
    <s v="069"/>
    <n v="2015"/>
    <n v="2015"/>
    <m/>
    <n v="8107"/>
    <n v="0"/>
    <s v="Personnel and related expenses"/>
    <n v="5"/>
    <n v="253"/>
    <s v="D"/>
    <n v="-3468.5"/>
    <n v="-3468.5"/>
    <n v="0"/>
    <n v="0"/>
    <n v="-3468.5"/>
    <n v="-3468.5"/>
    <n v="0"/>
    <n v="0"/>
    <n v="0"/>
    <n v="0"/>
    <n v="0"/>
    <n v="0"/>
    <n v="0"/>
    <n v="0"/>
    <n v="0"/>
    <n v="0"/>
    <n v="0"/>
    <n v="0"/>
    <n v="0"/>
    <n v="0"/>
    <n v="0"/>
    <n v="0"/>
    <n v="0"/>
    <n v="0"/>
    <n v="0"/>
    <n v="0"/>
    <n v="0"/>
    <n v="1757.5"/>
    <n v="0"/>
    <n v="0"/>
    <n v="0"/>
    <n v="1757.5"/>
  </r>
  <r>
    <m/>
    <s v="069"/>
    <n v="2015"/>
    <n v="2015"/>
    <m/>
    <n v="8107"/>
    <n v="0"/>
    <s v="Personnel and related expenses"/>
    <n v="5"/>
    <n v="254"/>
    <s v="D"/>
    <n v="0"/>
    <n v="0"/>
    <n v="0"/>
    <n v="0"/>
    <n v="0"/>
    <n v="0"/>
    <n v="-6000"/>
    <n v="45.76"/>
    <n v="0"/>
    <n v="-45.76"/>
    <n v="-6000"/>
    <n v="0"/>
    <n v="0"/>
    <n v="0"/>
    <n v="0"/>
    <n v="0"/>
    <n v="0"/>
    <n v="0"/>
    <n v="-6045.76"/>
    <n v="0"/>
    <n v="0"/>
    <n v="0"/>
    <n v="0"/>
    <n v="-6045.76"/>
    <n v="0"/>
    <n v="-6045.76"/>
    <n v="-45.76"/>
    <n v="0"/>
    <n v="0"/>
    <n v="0"/>
    <n v="0"/>
    <n v="0"/>
  </r>
  <r>
    <m/>
    <s v="069"/>
    <n v="2015"/>
    <n v="2015"/>
    <m/>
    <n v="8107"/>
    <n v="0"/>
    <s v="Personnel and related expenses"/>
    <n v="5"/>
    <n v="257"/>
    <s v="D"/>
    <n v="-45938.52"/>
    <n v="-45938.52"/>
    <n v="0"/>
    <n v="0"/>
    <n v="-45938.52"/>
    <n v="-45938.52"/>
    <n v="1402.29"/>
    <n v="1402.29"/>
    <n v="0"/>
    <n v="0"/>
    <n v="1402.29"/>
    <n v="1402.29"/>
    <n v="0"/>
    <n v="0"/>
    <n v="0"/>
    <n v="0"/>
    <n v="0"/>
    <n v="0"/>
    <n v="0"/>
    <n v="0"/>
    <n v="0"/>
    <n v="0"/>
    <n v="0"/>
    <n v="0"/>
    <n v="0"/>
    <n v="0"/>
    <n v="0"/>
    <n v="5512.89"/>
    <n v="0"/>
    <n v="0"/>
    <n v="0"/>
    <n v="5512.89"/>
  </r>
  <r>
    <m/>
    <s v="069"/>
    <n v="2015"/>
    <n v="2015"/>
    <m/>
    <n v="8107"/>
    <n v="0"/>
    <s v="Personnel and related expenses"/>
    <n v="5"/>
    <n v="260"/>
    <s v="D"/>
    <n v="0"/>
    <n v="0"/>
    <n v="0"/>
    <n v="0"/>
    <n v="0"/>
    <n v="0"/>
    <n v="-39657.72"/>
    <n v="-38578.410000000003"/>
    <n v="0"/>
    <n v="-1079.31"/>
    <n v="-39657.72"/>
    <n v="-39657.72"/>
    <n v="-1.82"/>
    <n v="-1.82"/>
    <n v="0"/>
    <n v="0"/>
    <n v="-1.82"/>
    <n v="-1.82"/>
    <n v="-1642.41"/>
    <n v="0"/>
    <n v="0"/>
    <n v="0"/>
    <n v="0"/>
    <n v="-1642.41"/>
    <n v="-1.82"/>
    <n v="-1642.41"/>
    <n v="-1642.41"/>
    <n v="0"/>
    <n v="0"/>
    <n v="0"/>
    <n v="0"/>
    <n v="0"/>
  </r>
  <r>
    <m/>
    <s v="069"/>
    <n v="2015"/>
    <n v="2015"/>
    <m/>
    <n v="8107"/>
    <n v="0"/>
    <s v="Personnel and related expenses"/>
    <n v="5"/>
    <n v="310"/>
    <s v="D"/>
    <n v="-5617.81"/>
    <n v="-4417.8100000000004"/>
    <n v="0"/>
    <n v="0"/>
    <n v="-5617.81"/>
    <n v="-4417.8100000000004"/>
    <n v="11634.05"/>
    <n v="11634.05"/>
    <n v="0"/>
    <n v="0"/>
    <n v="11634.05"/>
    <n v="11634.05"/>
    <n v="0"/>
    <n v="0"/>
    <n v="0"/>
    <n v="0"/>
    <n v="0"/>
    <n v="0"/>
    <n v="-1200"/>
    <n v="0"/>
    <n v="0"/>
    <n v="0"/>
    <n v="0"/>
    <n v="-1200"/>
    <n v="0"/>
    <n v="-1200"/>
    <n v="0"/>
    <n v="125"/>
    <n v="0"/>
    <n v="0"/>
    <n v="0"/>
    <n v="125"/>
  </r>
  <r>
    <m/>
    <s v="069"/>
    <n v="2015"/>
    <n v="2015"/>
    <m/>
    <n v="8107"/>
    <n v="0"/>
    <s v="Personnel and related expenses"/>
    <n v="5"/>
    <n v="320"/>
    <s v="D"/>
    <n v="-0.02"/>
    <n v="-0.02"/>
    <n v="0"/>
    <n v="0"/>
    <n v="-0.02"/>
    <n v="-0.02"/>
    <n v="0"/>
    <n v="0"/>
    <n v="0"/>
    <n v="0"/>
    <n v="0"/>
    <n v="0"/>
    <n v="0"/>
    <n v="0"/>
    <n v="0"/>
    <n v="0"/>
    <n v="0"/>
    <n v="0"/>
    <n v="0"/>
    <n v="0"/>
    <n v="0"/>
    <n v="0"/>
    <n v="0"/>
    <n v="0"/>
    <n v="0"/>
    <n v="0"/>
    <n v="0"/>
    <n v="0"/>
    <n v="0"/>
    <n v="0"/>
    <n v="0"/>
    <n v="0"/>
  </r>
  <r>
    <m/>
    <s v="069"/>
    <n v="2015"/>
    <n v="2017"/>
    <m/>
    <n v="8107"/>
    <n v="0"/>
    <s v="Engineering, development, test and evaluation"/>
    <n v="1"/>
    <n v="210"/>
    <s v="D"/>
    <n v="-48.31"/>
    <n v="-48.31"/>
    <n v="0"/>
    <n v="0"/>
    <n v="-48.31"/>
    <n v="-48.31"/>
    <n v="0"/>
    <n v="0"/>
    <n v="0"/>
    <n v="0"/>
    <n v="0"/>
    <n v="0"/>
    <n v="0"/>
    <n v="0"/>
    <n v="0"/>
    <n v="0"/>
    <n v="0"/>
    <n v="0"/>
    <n v="-1683.95"/>
    <n v="0"/>
    <n v="0"/>
    <n v="0"/>
    <n v="0"/>
    <n v="-1683.95"/>
    <n v="0"/>
    <n v="-1683.95"/>
    <n v="-1683.95"/>
    <n v="48.31"/>
    <n v="0"/>
    <n v="0"/>
    <n v="0"/>
    <n v="48.31"/>
  </r>
  <r>
    <m/>
    <s v="069"/>
    <n v="2015"/>
    <n v="2017"/>
    <m/>
    <n v="8107"/>
    <n v="0"/>
    <s v="Engineering, development, test and evaluation"/>
    <n v="1"/>
    <n v="220"/>
    <s v="D"/>
    <n v="0"/>
    <n v="-803.83"/>
    <n v="0"/>
    <n v="0"/>
    <n v="0"/>
    <n v="-803.83"/>
    <n v="0"/>
    <n v="0"/>
    <n v="0"/>
    <n v="0"/>
    <n v="0"/>
    <n v="0"/>
    <n v="0"/>
    <n v="0"/>
    <n v="0"/>
    <n v="0"/>
    <n v="0"/>
    <n v="0"/>
    <n v="-127.71"/>
    <n v="0"/>
    <n v="0"/>
    <n v="0"/>
    <n v="0"/>
    <n v="-127.71"/>
    <n v="0"/>
    <n v="-127.71"/>
    <n v="-931.54"/>
    <n v="0"/>
    <n v="0"/>
    <n v="0"/>
    <n v="0"/>
    <n v="0"/>
  </r>
  <r>
    <m/>
    <s v="069"/>
    <n v="2015"/>
    <n v="2017"/>
    <m/>
    <n v="8107"/>
    <n v="0"/>
    <s v="Engineering, development, test and evaluation"/>
    <n v="1"/>
    <n v="231"/>
    <s v="D"/>
    <n v="-375"/>
    <n v="-375"/>
    <n v="0"/>
    <n v="0"/>
    <n v="-375"/>
    <n v="-375"/>
    <n v="0"/>
    <n v="0"/>
    <n v="0"/>
    <n v="0"/>
    <n v="0"/>
    <n v="0"/>
    <n v="0"/>
    <n v="0"/>
    <n v="0"/>
    <n v="0"/>
    <n v="0"/>
    <n v="0"/>
    <n v="0"/>
    <n v="0"/>
    <n v="0"/>
    <n v="0"/>
    <n v="0"/>
    <n v="0"/>
    <n v="0"/>
    <n v="0"/>
    <n v="0"/>
    <n v="0"/>
    <n v="0"/>
    <n v="0"/>
    <n v="0"/>
    <n v="0"/>
  </r>
  <r>
    <m/>
    <s v="069"/>
    <n v="2015"/>
    <n v="2017"/>
    <m/>
    <n v="8107"/>
    <n v="0"/>
    <s v="Engineering, development, test and evaluation"/>
    <n v="1"/>
    <n v="232"/>
    <s v="D"/>
    <n v="0"/>
    <n v="-9600"/>
    <n v="0"/>
    <n v="0"/>
    <n v="0"/>
    <n v="-9600"/>
    <n v="0"/>
    <n v="0"/>
    <n v="0"/>
    <n v="0"/>
    <n v="0"/>
    <n v="0"/>
    <n v="0"/>
    <n v="0"/>
    <n v="0"/>
    <n v="0"/>
    <n v="0"/>
    <n v="0"/>
    <n v="-12800"/>
    <n v="0"/>
    <n v="0"/>
    <n v="0"/>
    <n v="0"/>
    <n v="-12800"/>
    <n v="0"/>
    <n v="-12800"/>
    <n v="-22400"/>
    <n v="0"/>
    <n v="0"/>
    <n v="0"/>
    <n v="0"/>
    <n v="0"/>
  </r>
  <r>
    <m/>
    <s v="069"/>
    <n v="2015"/>
    <n v="2017"/>
    <m/>
    <n v="8107"/>
    <n v="0"/>
    <s v="Engineering, development, test and evaluation"/>
    <n v="1"/>
    <n v="233"/>
    <s v="D"/>
    <n v="-74125.61"/>
    <n v="-31367.49"/>
    <n v="0"/>
    <n v="0"/>
    <n v="-74125.61"/>
    <n v="-31367.49"/>
    <n v="0"/>
    <n v="1481.04"/>
    <n v="0"/>
    <n v="-1481.04"/>
    <n v="0"/>
    <n v="0"/>
    <n v="0"/>
    <n v="0"/>
    <n v="0"/>
    <n v="0"/>
    <n v="0"/>
    <n v="0"/>
    <n v="-66851.399999999994"/>
    <n v="0"/>
    <n v="0"/>
    <n v="0"/>
    <n v="0"/>
    <n v="-66851.399999999994"/>
    <n v="0"/>
    <n v="-66851.399999999994"/>
    <n v="-24093.279999999999"/>
    <n v="0"/>
    <n v="0"/>
    <n v="0"/>
    <n v="0"/>
    <n v="0"/>
  </r>
  <r>
    <m/>
    <s v="069"/>
    <n v="2015"/>
    <n v="2017"/>
    <m/>
    <n v="8107"/>
    <n v="0"/>
    <s v="Engineering, development, test and evaluation"/>
    <n v="1"/>
    <n v="251"/>
    <s v="D"/>
    <n v="-21562606.050000001"/>
    <n v="-30004915.129999999"/>
    <n v="0"/>
    <n v="-280"/>
    <n v="-21562606.050000001"/>
    <n v="-30005195.129999999"/>
    <n v="-1621890.76"/>
    <n v="-1503996.48"/>
    <n v="0"/>
    <n v="-2514.5700000000002"/>
    <n v="-1621890.76"/>
    <n v="-1506511.05"/>
    <n v="-4770195.6399999997"/>
    <n v="-3520799.44"/>
    <n v="0"/>
    <n v="0"/>
    <n v="-4770195.6399999997"/>
    <n v="-3520799.44"/>
    <n v="-31205717.969999999"/>
    <n v="0"/>
    <n v="0"/>
    <n v="0"/>
    <n v="0"/>
    <n v="-31205717.969999999"/>
    <n v="-4770195.6399999997"/>
    <n v="-29956321.77"/>
    <n v="-38283531.140000001"/>
    <n v="394855.93"/>
    <n v="29.62"/>
    <n v="0"/>
    <n v="343.17"/>
    <n v="395228.72"/>
  </r>
  <r>
    <m/>
    <s v="069"/>
    <n v="2015"/>
    <n v="2017"/>
    <m/>
    <n v="8107"/>
    <n v="0"/>
    <s v="Engineering, development, test and evaluation"/>
    <n v="1"/>
    <n v="252"/>
    <s v="D"/>
    <n v="-18862837.5"/>
    <n v="-2794449.28"/>
    <n v="0"/>
    <n v="0"/>
    <n v="-18862837.5"/>
    <n v="-2794449.28"/>
    <n v="-89481.11"/>
    <n v="-10752.33"/>
    <n v="0"/>
    <n v="-2109955"/>
    <n v="-89481.11"/>
    <n v="-2120707.33"/>
    <n v="-3982367.22"/>
    <n v="-2896078.14"/>
    <n v="0"/>
    <n v="0"/>
    <n v="-3982367.22"/>
    <n v="-2896078.14"/>
    <n v="-21094217.100000001"/>
    <n v="0"/>
    <n v="0"/>
    <n v="0"/>
    <n v="0"/>
    <n v="-21094217.100000001"/>
    <n v="-3982367.22"/>
    <n v="-20007928.02"/>
    <n v="-5970766.0199999996"/>
    <n v="36123.949999999997"/>
    <n v="2109665.5"/>
    <n v="0"/>
    <n v="0"/>
    <n v="2145789.4500000002"/>
  </r>
  <r>
    <m/>
    <s v="069"/>
    <n v="2015"/>
    <n v="2017"/>
    <m/>
    <n v="8107"/>
    <n v="0"/>
    <s v="Engineering, development, test and evaluation"/>
    <n v="1"/>
    <n v="253"/>
    <s v="D"/>
    <n v="-13444"/>
    <n v="0"/>
    <n v="0"/>
    <n v="0"/>
    <n v="-13444"/>
    <n v="0"/>
    <n v="0"/>
    <n v="0"/>
    <n v="0"/>
    <n v="0"/>
    <n v="0"/>
    <n v="0"/>
    <n v="11198.72"/>
    <n v="0"/>
    <n v="0"/>
    <n v="0"/>
    <n v="11198.72"/>
    <n v="0"/>
    <n v="-2245.2800000000002"/>
    <n v="0"/>
    <n v="0"/>
    <n v="0"/>
    <n v="0"/>
    <n v="-2245.2800000000002"/>
    <n v="11198.72"/>
    <n v="-13444"/>
    <n v="0"/>
    <n v="0"/>
    <n v="0"/>
    <n v="0"/>
    <n v="0"/>
    <n v="0"/>
  </r>
  <r>
    <m/>
    <s v="069"/>
    <n v="2015"/>
    <n v="2017"/>
    <m/>
    <n v="8107"/>
    <n v="0"/>
    <s v="Engineering, development, test and evaluation"/>
    <n v="1"/>
    <n v="254"/>
    <s v="D"/>
    <n v="-49367.199999999997"/>
    <n v="-31825.18"/>
    <n v="0"/>
    <n v="0"/>
    <n v="-49367.199999999997"/>
    <n v="-31825.18"/>
    <n v="0"/>
    <n v="0.05"/>
    <n v="0"/>
    <n v="-0.05"/>
    <n v="0"/>
    <n v="0"/>
    <n v="0"/>
    <n v="0"/>
    <n v="0"/>
    <n v="0"/>
    <n v="0"/>
    <n v="0"/>
    <n v="-25660.44"/>
    <n v="0"/>
    <n v="0"/>
    <n v="0"/>
    <n v="0"/>
    <n v="-25660.44"/>
    <n v="0"/>
    <n v="-25660.44"/>
    <n v="-8118.42"/>
    <n v="0"/>
    <n v="0"/>
    <n v="0"/>
    <n v="0"/>
    <n v="0"/>
  </r>
  <r>
    <m/>
    <s v="069"/>
    <n v="2015"/>
    <n v="2017"/>
    <m/>
    <n v="8107"/>
    <n v="0"/>
    <s v="Engineering, development, test and evaluation"/>
    <n v="1"/>
    <n v="255"/>
    <s v="D"/>
    <n v="-74085"/>
    <n v="0"/>
    <n v="0"/>
    <n v="0"/>
    <n v="-74085"/>
    <n v="0"/>
    <n v="0"/>
    <n v="0"/>
    <n v="0"/>
    <n v="0"/>
    <n v="0"/>
    <n v="0"/>
    <n v="0"/>
    <n v="0"/>
    <n v="0"/>
    <n v="0"/>
    <n v="0"/>
    <n v="0"/>
    <n v="-74085"/>
    <n v="0"/>
    <n v="0"/>
    <n v="0"/>
    <n v="0"/>
    <n v="-74085"/>
    <n v="0"/>
    <n v="-74085"/>
    <n v="0"/>
    <n v="0"/>
    <n v="0"/>
    <n v="0"/>
    <n v="0"/>
    <n v="0"/>
  </r>
  <r>
    <m/>
    <s v="069"/>
    <n v="2015"/>
    <n v="2017"/>
    <m/>
    <n v="8107"/>
    <n v="0"/>
    <s v="Engineering, development, test and evaluation"/>
    <n v="1"/>
    <n v="257"/>
    <s v="D"/>
    <n v="-106963.57"/>
    <n v="-2335386.0699999998"/>
    <n v="0"/>
    <n v="0"/>
    <n v="-106963.57"/>
    <n v="-2335386.0699999998"/>
    <n v="-23136"/>
    <n v="-51.63"/>
    <n v="0"/>
    <n v="0"/>
    <n v="-23136"/>
    <n v="-51.63"/>
    <n v="0"/>
    <n v="0"/>
    <n v="0"/>
    <n v="0"/>
    <n v="0"/>
    <n v="0"/>
    <n v="-351735.87"/>
    <n v="0"/>
    <n v="0"/>
    <n v="0"/>
    <n v="0"/>
    <n v="-351735.87"/>
    <n v="0"/>
    <n v="-351735.87"/>
    <n v="-2557074"/>
    <n v="0"/>
    <n v="51.63"/>
    <n v="0"/>
    <n v="0"/>
    <n v="51.63"/>
  </r>
  <r>
    <m/>
    <s v="069"/>
    <n v="2015"/>
    <n v="2017"/>
    <m/>
    <n v="8107"/>
    <n v="0"/>
    <s v="Engineering, development, test and evaluation"/>
    <n v="1"/>
    <n v="260"/>
    <s v="D"/>
    <n v="-19220.54"/>
    <n v="-18000"/>
    <n v="0"/>
    <n v="0"/>
    <n v="-19220.54"/>
    <n v="-18000"/>
    <n v="2204.9499999999998"/>
    <n v="7835.67"/>
    <n v="0"/>
    <n v="-5630.72"/>
    <n v="2204.9499999999998"/>
    <n v="2204.9499999999998"/>
    <n v="0"/>
    <n v="0"/>
    <n v="0"/>
    <n v="0"/>
    <n v="0"/>
    <n v="0"/>
    <n v="-22475.57"/>
    <n v="0"/>
    <n v="0"/>
    <n v="0"/>
    <n v="0"/>
    <n v="-22475.57"/>
    <n v="0"/>
    <n v="-22475.57"/>
    <n v="-21255.03"/>
    <n v="0"/>
    <n v="0"/>
    <n v="0"/>
    <n v="0"/>
    <n v="0"/>
  </r>
  <r>
    <m/>
    <s v="069"/>
    <n v="2015"/>
    <n v="2017"/>
    <m/>
    <n v="8107"/>
    <n v="0"/>
    <s v="Engineering, development, test and evaluation"/>
    <n v="1"/>
    <n v="310"/>
    <s v="D"/>
    <n v="-406193.06"/>
    <n v="-289083.94"/>
    <n v="0"/>
    <n v="0"/>
    <n v="-406193.06"/>
    <n v="-289083.94"/>
    <n v="0"/>
    <n v="3661.29"/>
    <n v="0"/>
    <n v="-3661.29"/>
    <n v="0"/>
    <n v="0"/>
    <n v="0"/>
    <n v="0"/>
    <n v="0"/>
    <n v="0"/>
    <n v="0"/>
    <n v="0"/>
    <n v="-544494.30000000005"/>
    <n v="0"/>
    <n v="0"/>
    <n v="0"/>
    <n v="0"/>
    <n v="-544494.30000000005"/>
    <n v="0"/>
    <n v="-544494.30000000005"/>
    <n v="-427385.18"/>
    <n v="77.319999999999993"/>
    <n v="0"/>
    <n v="0"/>
    <n v="0"/>
    <n v="77.319999999999993"/>
  </r>
  <r>
    <m/>
    <s v="069"/>
    <n v="2015"/>
    <n v="2017"/>
    <m/>
    <n v="8107"/>
    <n v="0"/>
    <s v="Engineering, development, test and evaluation"/>
    <n v="1"/>
    <n v="320"/>
    <s v="D"/>
    <n v="-3272147.85"/>
    <n v="-3595005.53"/>
    <n v="0"/>
    <n v="0"/>
    <n v="-3272147.85"/>
    <n v="-3595005.53"/>
    <n v="-79462.78"/>
    <n v="718.98"/>
    <n v="0"/>
    <n v="-718.98"/>
    <n v="-79462.78"/>
    <n v="0"/>
    <n v="0"/>
    <n v="0"/>
    <n v="0"/>
    <n v="0"/>
    <n v="0"/>
    <n v="0"/>
    <n v="-3282853.43"/>
    <n v="0"/>
    <n v="0"/>
    <n v="0"/>
    <n v="0"/>
    <n v="-3282853.43"/>
    <n v="0"/>
    <n v="-3282853.43"/>
    <n v="-3526248.33"/>
    <n v="0"/>
    <n v="0"/>
    <n v="0"/>
    <n v="0"/>
    <n v="0"/>
  </r>
  <r>
    <m/>
    <s v="069"/>
    <n v="2015"/>
    <n v="2017"/>
    <m/>
    <n v="8107"/>
    <n v="0"/>
    <s v="Engineering, development, test and evaluation"/>
    <n v="1"/>
    <n v="410"/>
    <s v="D"/>
    <n v="-313818.46000000002"/>
    <n v="-11076.63"/>
    <n v="0"/>
    <n v="0"/>
    <n v="-313818.46000000002"/>
    <n v="-11076.63"/>
    <n v="0"/>
    <n v="0"/>
    <n v="0"/>
    <n v="0"/>
    <n v="0"/>
    <n v="0"/>
    <n v="0"/>
    <n v="0"/>
    <n v="0"/>
    <n v="0"/>
    <n v="0"/>
    <n v="0"/>
    <n v="-302776.23"/>
    <n v="0"/>
    <n v="0"/>
    <n v="0"/>
    <n v="0"/>
    <n v="-302776.23"/>
    <n v="0"/>
    <n v="-302776.23"/>
    <n v="-34.4"/>
    <n v="0"/>
    <n v="0"/>
    <n v="0"/>
    <n v="0"/>
    <n v="0"/>
  </r>
  <r>
    <m/>
    <s v="069"/>
    <n v="2015"/>
    <n v="2017"/>
    <m/>
    <n v="8107"/>
    <n v="0"/>
    <s v="Procurement and modernization of air traffic control (ATC) facilities and equipment"/>
    <n v="2"/>
    <n v="0"/>
    <s v="D"/>
    <n v="0"/>
    <n v="0"/>
    <n v="0"/>
    <n v="0"/>
    <n v="0"/>
    <n v="0"/>
    <n v="-640.07000000000005"/>
    <n v="0"/>
    <n v="0"/>
    <n v="-56.85"/>
    <n v="-640.07000000000005"/>
    <n v="-56.85"/>
    <n v="0"/>
    <n v="0"/>
    <n v="0"/>
    <n v="0"/>
    <n v="0"/>
    <n v="0"/>
    <n v="-593.34"/>
    <n v="0"/>
    <n v="0"/>
    <n v="0"/>
    <n v="0"/>
    <n v="-593.34"/>
    <n v="0"/>
    <n v="-593.34"/>
    <n v="-10.119999999999999"/>
    <n v="0"/>
    <n v="56.85"/>
    <n v="0"/>
    <n v="0"/>
    <n v="56.85"/>
  </r>
  <r>
    <m/>
    <s v="069"/>
    <n v="2015"/>
    <n v="2017"/>
    <m/>
    <n v="8107"/>
    <n v="0"/>
    <s v="Procurement and modernization of air traffic control (ATC) facilities and equipment"/>
    <n v="2"/>
    <n v="111"/>
    <s v="D"/>
    <n v="0"/>
    <n v="0"/>
    <n v="0"/>
    <n v="0"/>
    <n v="0"/>
    <n v="0"/>
    <n v="0"/>
    <n v="0"/>
    <n v="0"/>
    <n v="0"/>
    <n v="0"/>
    <n v="0"/>
    <n v="0"/>
    <n v="0"/>
    <n v="0"/>
    <n v="0"/>
    <n v="0"/>
    <n v="0"/>
    <n v="-2075"/>
    <n v="0"/>
    <n v="0"/>
    <n v="0"/>
    <n v="0"/>
    <n v="-2075"/>
    <n v="0"/>
    <n v="-2075"/>
    <n v="-2075"/>
    <n v="0"/>
    <n v="0"/>
    <n v="0"/>
    <n v="0"/>
    <n v="0"/>
  </r>
  <r>
    <m/>
    <s v="069"/>
    <n v="2015"/>
    <n v="2017"/>
    <m/>
    <n v="8107"/>
    <n v="0"/>
    <s v="Procurement and modernization of air traffic control (ATC) facilities and equipment"/>
    <n v="2"/>
    <n v="210"/>
    <s v="D"/>
    <n v="-10800"/>
    <n v="-4053.99"/>
    <n v="0"/>
    <n v="0"/>
    <n v="-10800"/>
    <n v="-4053.99"/>
    <n v="0"/>
    <n v="-339.22"/>
    <n v="0"/>
    <n v="-15.1"/>
    <n v="0"/>
    <n v="-354.32"/>
    <n v="0"/>
    <n v="0"/>
    <n v="0"/>
    <n v="0"/>
    <n v="0"/>
    <n v="0"/>
    <n v="-6376.59"/>
    <n v="0"/>
    <n v="0"/>
    <n v="0"/>
    <n v="0"/>
    <n v="-6376.59"/>
    <n v="0"/>
    <n v="-6376.59"/>
    <n v="15.1"/>
    <n v="4053.99"/>
    <n v="354.32"/>
    <n v="0"/>
    <n v="0"/>
    <n v="4408.3100000000004"/>
  </r>
  <r>
    <m/>
    <s v="069"/>
    <n v="2015"/>
    <n v="2017"/>
    <m/>
    <n v="8107"/>
    <n v="0"/>
    <s v="Procurement and modernization of air traffic control (ATC) facilities and equipment"/>
    <n v="2"/>
    <n v="220"/>
    <s v="D"/>
    <n v="-217462.88"/>
    <n v="-145061.63"/>
    <n v="0"/>
    <n v="0"/>
    <n v="-217462.88"/>
    <n v="-145061.63"/>
    <n v="5960.09"/>
    <n v="17140.21"/>
    <n v="0"/>
    <n v="-11678.78"/>
    <n v="5960.09"/>
    <n v="5461.43"/>
    <n v="-98331.33"/>
    <n v="-108501.49"/>
    <n v="0"/>
    <n v="0"/>
    <n v="-98331.33"/>
    <n v="-108501.49"/>
    <n v="-169447.49"/>
    <n v="0"/>
    <n v="0"/>
    <n v="0"/>
    <n v="0"/>
    <n v="-169447.49"/>
    <n v="-98331.33"/>
    <n v="-179617.65"/>
    <n v="-107715.06"/>
    <n v="0"/>
    <n v="199.66"/>
    <n v="0"/>
    <n v="0"/>
    <n v="199.66"/>
  </r>
  <r>
    <m/>
    <s v="069"/>
    <n v="2015"/>
    <n v="2017"/>
    <m/>
    <n v="8107"/>
    <n v="0"/>
    <s v="Procurement and modernization of air traffic control (ATC) facilities and equipment"/>
    <n v="2"/>
    <n v="231"/>
    <s v="D"/>
    <n v="-5137.93"/>
    <n v="-2059.88"/>
    <n v="0"/>
    <n v="0"/>
    <n v="-5137.93"/>
    <n v="-2059.88"/>
    <n v="-0.06"/>
    <n v="-0.06"/>
    <n v="0"/>
    <n v="0"/>
    <n v="-0.06"/>
    <n v="-0.06"/>
    <n v="0"/>
    <n v="0"/>
    <n v="0"/>
    <n v="0"/>
    <n v="0"/>
    <n v="0"/>
    <n v="-3816.39"/>
    <n v="0"/>
    <n v="0"/>
    <n v="0"/>
    <n v="0"/>
    <n v="-3816.39"/>
    <n v="0"/>
    <n v="-3816.39"/>
    <n v="-738.34"/>
    <n v="0"/>
    <n v="0"/>
    <n v="0"/>
    <n v="0"/>
    <n v="0"/>
  </r>
  <r>
    <m/>
    <s v="069"/>
    <n v="2015"/>
    <n v="2017"/>
    <m/>
    <n v="8107"/>
    <n v="0"/>
    <s v="Procurement and modernization of air traffic control (ATC) facilities and equipment"/>
    <n v="2"/>
    <n v="232"/>
    <s v="D"/>
    <n v="-11440"/>
    <n v="-3005"/>
    <n v="0"/>
    <n v="0"/>
    <n v="-11440"/>
    <n v="-3005"/>
    <n v="374"/>
    <n v="619"/>
    <n v="0"/>
    <n v="-240"/>
    <n v="374"/>
    <n v="379"/>
    <n v="0"/>
    <n v="0"/>
    <n v="0"/>
    <n v="0"/>
    <n v="0"/>
    <n v="0"/>
    <n v="-9373"/>
    <n v="0"/>
    <n v="0"/>
    <n v="0"/>
    <n v="0"/>
    <n v="-9373"/>
    <n v="0"/>
    <n v="-9373"/>
    <n v="-933"/>
    <n v="3000"/>
    <n v="0"/>
    <n v="0"/>
    <n v="0"/>
    <n v="3000"/>
  </r>
  <r>
    <m/>
    <s v="069"/>
    <n v="2015"/>
    <n v="2017"/>
    <m/>
    <n v="8107"/>
    <n v="0"/>
    <s v="Procurement and modernization of air traffic control (ATC) facilities and equipment"/>
    <n v="2"/>
    <n v="233"/>
    <s v="D"/>
    <n v="-4888907.8899999997"/>
    <n v="-5639163.96"/>
    <n v="0"/>
    <n v="0"/>
    <n v="-4888907.8899999997"/>
    <n v="-5639163.96"/>
    <n v="4886.45"/>
    <n v="10315.86"/>
    <n v="0"/>
    <n v="-5726.94"/>
    <n v="4886.45"/>
    <n v="4588.92"/>
    <n v="0"/>
    <n v="0"/>
    <n v="0"/>
    <n v="0"/>
    <n v="0"/>
    <n v="0"/>
    <n v="-3055454.03"/>
    <n v="0"/>
    <n v="0"/>
    <n v="0"/>
    <n v="0"/>
    <n v="-3055454.03"/>
    <n v="0"/>
    <n v="-3055454.03"/>
    <n v="-3806007.63"/>
    <n v="8601.1299999999992"/>
    <n v="297.52999999999997"/>
    <n v="0"/>
    <n v="0"/>
    <n v="8898.66"/>
  </r>
  <r>
    <m/>
    <s v="069"/>
    <n v="2015"/>
    <n v="2017"/>
    <m/>
    <n v="8107"/>
    <n v="0"/>
    <s v="Procurement and modernization of air traffic control (ATC) facilities and equipment"/>
    <n v="2"/>
    <n v="240"/>
    <s v="D"/>
    <n v="0"/>
    <n v="0"/>
    <n v="0"/>
    <n v="0"/>
    <n v="0"/>
    <n v="0"/>
    <n v="371.65"/>
    <n v="371.65"/>
    <n v="0"/>
    <n v="0"/>
    <n v="371.65"/>
    <n v="371.65"/>
    <n v="0"/>
    <n v="0"/>
    <n v="0"/>
    <n v="0"/>
    <n v="0"/>
    <n v="0"/>
    <n v="-348.32"/>
    <n v="0"/>
    <n v="0"/>
    <n v="0"/>
    <n v="0"/>
    <n v="-348.32"/>
    <n v="0"/>
    <n v="-348.32"/>
    <n v="-348.32"/>
    <n v="0"/>
    <n v="0"/>
    <n v="0"/>
    <n v="0"/>
    <n v="0"/>
  </r>
  <r>
    <m/>
    <s v="069"/>
    <n v="2015"/>
    <n v="2017"/>
    <m/>
    <n v="8107"/>
    <n v="0"/>
    <s v="Procurement and modernization of air traffic control (ATC) facilities and equipment"/>
    <n v="2"/>
    <n v="251"/>
    <s v="D"/>
    <n v="-192877046.61000001"/>
    <n v="-112384026.93000001"/>
    <n v="0"/>
    <n v="-4825132.5999999996"/>
    <n v="-192877046.61000001"/>
    <n v="-117209159.53"/>
    <n v="-16360350.73"/>
    <n v="-7653594.3499999996"/>
    <n v="0"/>
    <n v="-266399.63"/>
    <n v="-16360350.73"/>
    <n v="-7919993.9800000004"/>
    <n v="-29741272.109999999"/>
    <n v="-16352443.07"/>
    <n v="0"/>
    <n v="0"/>
    <n v="-29741272.109999999"/>
    <n v="-16352443.07"/>
    <n v="-177026479.37"/>
    <n v="0"/>
    <n v="0"/>
    <n v="0"/>
    <n v="0"/>
    <n v="-177026479.37"/>
    <n v="-29741272.109999999"/>
    <n v="-163637650.33000001"/>
    <n v="-79529406.5"/>
    <n v="23939606.170000002"/>
    <n v="235366.18"/>
    <n v="0"/>
    <n v="5370.19"/>
    <n v="24180342.539999999"/>
  </r>
  <r>
    <m/>
    <s v="069"/>
    <n v="2015"/>
    <n v="2017"/>
    <m/>
    <n v="8107"/>
    <n v="0"/>
    <s v="Procurement and modernization of air traffic control (ATC) facilities and equipment"/>
    <n v="2"/>
    <n v="252"/>
    <s v="D"/>
    <n v="-8130744.9299999997"/>
    <n v="-7251590.6799999997"/>
    <n v="0"/>
    <n v="-443214"/>
    <n v="-8130744.9299999997"/>
    <n v="-7694804.6799999997"/>
    <n v="-476319.9"/>
    <n v="756694.75"/>
    <n v="0"/>
    <n v="-44072.87"/>
    <n v="-476319.9"/>
    <n v="712621.88"/>
    <n v="-212809.78"/>
    <n v="-145556.24"/>
    <n v="0"/>
    <n v="0"/>
    <n v="-212809.78"/>
    <n v="-145556.24"/>
    <n v="-8485216"/>
    <n v="0"/>
    <n v="0"/>
    <n v="0"/>
    <n v="0"/>
    <n v="-8485216"/>
    <n v="-212809.78"/>
    <n v="-8417962.4600000009"/>
    <n v="-6793080.4299999997"/>
    <n v="261830.04"/>
    <n v="0.08"/>
    <n v="0"/>
    <n v="0"/>
    <n v="261830.12"/>
  </r>
  <r>
    <m/>
    <s v="069"/>
    <n v="2015"/>
    <n v="2017"/>
    <m/>
    <n v="8107"/>
    <n v="0"/>
    <s v="Procurement and modernization of air traffic control (ATC) facilities and equipment"/>
    <n v="2"/>
    <n v="253"/>
    <s v="D"/>
    <n v="-4225161.51"/>
    <n v="-3332843.41"/>
    <n v="0"/>
    <n v="-378"/>
    <n v="-4225161.51"/>
    <n v="-3333221.41"/>
    <n v="-589693.93000000005"/>
    <n v="-338401.85"/>
    <n v="0"/>
    <n v="-881.37"/>
    <n v="-589693.93000000005"/>
    <n v="-339283.22"/>
    <n v="712501.37"/>
    <n v="113544.36"/>
    <n v="0"/>
    <n v="0"/>
    <n v="712501.37"/>
    <n v="113544.36"/>
    <n v="-3879973.44"/>
    <n v="0"/>
    <n v="0"/>
    <n v="0"/>
    <n v="0"/>
    <n v="-3879973.44"/>
    <n v="712501.37"/>
    <n v="-4478930.45"/>
    <n v="-3336579.64"/>
    <n v="583602.44999999995"/>
    <n v="159.25"/>
    <n v="0"/>
    <n v="0"/>
    <n v="583761.69999999995"/>
  </r>
  <r>
    <m/>
    <s v="069"/>
    <n v="2015"/>
    <n v="2017"/>
    <m/>
    <n v="8107"/>
    <n v="0"/>
    <s v="Procurement and modernization of air traffic control (ATC) facilities and equipment"/>
    <n v="2"/>
    <n v="254"/>
    <s v="D"/>
    <n v="-8788448.4499999993"/>
    <n v="-3086327.84"/>
    <n v="0"/>
    <n v="-59819.72"/>
    <n v="-8788448.4499999993"/>
    <n v="-3146147.56"/>
    <n v="-938022.59"/>
    <n v="-124296.01"/>
    <n v="0"/>
    <n v="-21782.58"/>
    <n v="-938022.59"/>
    <n v="-146078.59"/>
    <n v="-1065243.18"/>
    <n v="-722661.01"/>
    <n v="0"/>
    <n v="0"/>
    <n v="-1065243.18"/>
    <n v="-722661.01"/>
    <n v="-7526455.9100000001"/>
    <n v="0"/>
    <n v="0"/>
    <n v="0"/>
    <n v="0"/>
    <n v="-7526455.9100000001"/>
    <n v="-1065243.18"/>
    <n v="-7183873.7400000002"/>
    <n v="-749628.85"/>
    <n v="429208.3"/>
    <n v="6553.77"/>
    <n v="0"/>
    <n v="0"/>
    <n v="435762.07"/>
  </r>
  <r>
    <m/>
    <s v="069"/>
    <n v="2015"/>
    <n v="2017"/>
    <m/>
    <n v="8107"/>
    <n v="0"/>
    <s v="Procurement and modernization of air traffic control (ATC) facilities and equipment"/>
    <n v="2"/>
    <n v="255"/>
    <s v="D"/>
    <n v="-200000"/>
    <n v="-241877.48"/>
    <n v="0"/>
    <n v="0"/>
    <n v="-200000"/>
    <n v="-241877.48"/>
    <n v="0"/>
    <n v="-14683.8"/>
    <n v="0"/>
    <n v="0"/>
    <n v="0"/>
    <n v="-14683.8"/>
    <n v="0"/>
    <n v="0"/>
    <n v="0"/>
    <n v="0"/>
    <n v="0"/>
    <n v="0"/>
    <n v="-129438.72"/>
    <n v="0"/>
    <n v="0"/>
    <n v="0"/>
    <n v="0"/>
    <n v="-129438.72"/>
    <n v="0"/>
    <n v="-129438.72"/>
    <n v="-186000"/>
    <n v="0"/>
    <n v="0"/>
    <n v="0"/>
    <n v="0"/>
    <n v="0"/>
  </r>
  <r>
    <m/>
    <s v="069"/>
    <n v="2015"/>
    <n v="2017"/>
    <m/>
    <n v="8107"/>
    <n v="0"/>
    <s v="Procurement and modernization of air traffic control (ATC) facilities and equipment"/>
    <n v="2"/>
    <n v="256"/>
    <s v="D"/>
    <n v="-8667"/>
    <n v="-8240"/>
    <n v="0"/>
    <n v="0"/>
    <n v="-8667"/>
    <n v="-8240"/>
    <n v="0"/>
    <n v="240"/>
    <n v="0"/>
    <n v="-240"/>
    <n v="0"/>
    <n v="0"/>
    <n v="0"/>
    <n v="0"/>
    <n v="0"/>
    <n v="0"/>
    <n v="0"/>
    <n v="0"/>
    <n v="-667"/>
    <n v="0"/>
    <n v="0"/>
    <n v="0"/>
    <n v="0"/>
    <n v="-667"/>
    <n v="0"/>
    <n v="-667"/>
    <n v="-240"/>
    <n v="0"/>
    <n v="0"/>
    <n v="0"/>
    <n v="0"/>
    <n v="0"/>
  </r>
  <r>
    <m/>
    <s v="069"/>
    <n v="2015"/>
    <n v="2017"/>
    <m/>
    <n v="8107"/>
    <n v="0"/>
    <s v="Procurement and modernization of air traffic control (ATC) facilities and equipment"/>
    <n v="2"/>
    <n v="257"/>
    <s v="D"/>
    <n v="-3260676.79"/>
    <n v="-2431830.8199999998"/>
    <n v="0"/>
    <n v="0"/>
    <n v="-3260676.79"/>
    <n v="-2431830.8199999998"/>
    <n v="-104824.66"/>
    <n v="-4143.47"/>
    <n v="0"/>
    <n v="-130.53"/>
    <n v="-104824.66"/>
    <n v="-4274"/>
    <n v="-2058995.18"/>
    <n v="-3328614.86"/>
    <n v="0"/>
    <n v="0"/>
    <n v="-2058995.18"/>
    <n v="-3328614.86"/>
    <n v="-4703655.22"/>
    <n v="0"/>
    <n v="0"/>
    <n v="0"/>
    <n v="0"/>
    <n v="-4703655.22"/>
    <n v="-2058995.18"/>
    <n v="-5973274.9000000004"/>
    <n v="-5043878.2699999996"/>
    <n v="231263.97"/>
    <n v="57"/>
    <n v="0"/>
    <n v="0"/>
    <n v="231320.97"/>
  </r>
  <r>
    <m/>
    <s v="069"/>
    <n v="2015"/>
    <n v="2017"/>
    <m/>
    <n v="8107"/>
    <n v="0"/>
    <s v="Procurement and modernization of air traffic control (ATC) facilities and equipment"/>
    <n v="2"/>
    <n v="258"/>
    <s v="D"/>
    <n v="8736"/>
    <n v="8736"/>
    <n v="0"/>
    <n v="0"/>
    <n v="8736"/>
    <n v="8736"/>
    <n v="0"/>
    <n v="0"/>
    <n v="0"/>
    <n v="0"/>
    <n v="0"/>
    <n v="0"/>
    <n v="-513294.06"/>
    <n v="-478110.18"/>
    <n v="0"/>
    <n v="0"/>
    <n v="-513294.06"/>
    <n v="-478110.18"/>
    <n v="-35183.879999999997"/>
    <n v="0"/>
    <n v="0"/>
    <n v="0"/>
    <n v="0"/>
    <n v="-35183.879999999997"/>
    <n v="-513294.06"/>
    <n v="0"/>
    <n v="0"/>
    <n v="0"/>
    <n v="0"/>
    <n v="0"/>
    <n v="0"/>
    <n v="0"/>
  </r>
  <r>
    <m/>
    <s v="069"/>
    <n v="2015"/>
    <n v="2017"/>
    <m/>
    <n v="8107"/>
    <n v="0"/>
    <s v="Procurement and modernization of air traffic control (ATC) facilities and equipment"/>
    <n v="2"/>
    <n v="260"/>
    <s v="D"/>
    <n v="-2388344.0499999998"/>
    <n v="-545363.94999999995"/>
    <n v="0"/>
    <n v="0"/>
    <n v="-2388344.0499999998"/>
    <n v="-545363.94999999995"/>
    <n v="-351853.36"/>
    <n v="516456.53"/>
    <n v="0"/>
    <n v="-324805.42"/>
    <n v="-351853.36"/>
    <n v="191651.11"/>
    <n v="-25473.439999999999"/>
    <n v="-24736"/>
    <n v="0"/>
    <n v="0"/>
    <n v="-25473.439999999999"/>
    <n v="-24736"/>
    <n v="-4413004.3099999996"/>
    <n v="0"/>
    <n v="0"/>
    <n v="0"/>
    <n v="0"/>
    <n v="-4413004.3099999996"/>
    <n v="-25473.439999999999"/>
    <n v="-4412266.87"/>
    <n v="-2025782.3"/>
    <n v="81717.789999999994"/>
    <n v="17829.310000000001"/>
    <n v="0"/>
    <n v="0"/>
    <n v="99547.1"/>
  </r>
  <r>
    <m/>
    <s v="069"/>
    <n v="2015"/>
    <n v="2017"/>
    <m/>
    <n v="8107"/>
    <n v="0"/>
    <s v="Procurement and modernization of air traffic control (ATC) facilities and equipment"/>
    <n v="2"/>
    <n v="310"/>
    <s v="D"/>
    <n v="-22715332.190000001"/>
    <n v="-25965305.039999999"/>
    <n v="0"/>
    <n v="-849801.02"/>
    <n v="-22715332.190000001"/>
    <n v="-26815106.059999999"/>
    <n v="18344.55"/>
    <n v="-280669.45"/>
    <n v="0"/>
    <n v="-138176.38"/>
    <n v="18344.55"/>
    <n v="-418845.83"/>
    <n v="-463761.58"/>
    <n v="-1346443.52"/>
    <n v="0"/>
    <n v="0"/>
    <n v="-463761.58"/>
    <n v="-1346443.52"/>
    <n v="-14800922.48"/>
    <n v="0"/>
    <n v="0"/>
    <n v="0"/>
    <n v="0"/>
    <n v="-14800922.48"/>
    <n v="-463761.58"/>
    <n v="-15683604.42"/>
    <n v="-20220568.670000002"/>
    <n v="83875.11"/>
    <n v="122752.51"/>
    <n v="0"/>
    <n v="0"/>
    <n v="206627.62"/>
  </r>
  <r>
    <m/>
    <s v="069"/>
    <n v="2015"/>
    <n v="2017"/>
    <m/>
    <n v="8107"/>
    <n v="0"/>
    <s v="Procurement and modernization of air traffic control (ATC) facilities and equipment"/>
    <n v="2"/>
    <n v="320"/>
    <s v="D"/>
    <n v="-51277069.390000001"/>
    <n v="-31870542.579999998"/>
    <n v="0"/>
    <n v="-135336"/>
    <n v="-51277069.390000001"/>
    <n v="-32005878.579999998"/>
    <n v="-596105.5"/>
    <n v="-1465689.62"/>
    <n v="0"/>
    <n v="-1923646.04"/>
    <n v="-596105.5"/>
    <n v="-3389335.66"/>
    <n v="-763060.09"/>
    <n v="-560649.12"/>
    <n v="0"/>
    <n v="0"/>
    <n v="-763060.09"/>
    <n v="-560649.12"/>
    <n v="-23818811.789999999"/>
    <n v="0"/>
    <n v="0"/>
    <n v="0"/>
    <n v="0"/>
    <n v="-23818811.789999999"/>
    <n v="-763060.09"/>
    <n v="-23616400.82"/>
    <n v="-7138440.1699999999"/>
    <n v="327240.82"/>
    <n v="3123655.65"/>
    <n v="0"/>
    <n v="0"/>
    <n v="3450896.47"/>
  </r>
  <r>
    <m/>
    <s v="069"/>
    <n v="2015"/>
    <n v="2017"/>
    <m/>
    <n v="8107"/>
    <n v="0"/>
    <s v="Procurement and modernization of air traffic control (ATC) facilities and equipment"/>
    <n v="2"/>
    <n v="420"/>
    <s v="D"/>
    <n v="0"/>
    <n v="0"/>
    <n v="0"/>
    <n v="0"/>
    <n v="0"/>
    <n v="0"/>
    <n v="0"/>
    <n v="0"/>
    <n v="0"/>
    <n v="0"/>
    <n v="0"/>
    <n v="0"/>
    <n v="0"/>
    <n v="0"/>
    <n v="0"/>
    <n v="0"/>
    <n v="0"/>
    <n v="0"/>
    <n v="-1389.82"/>
    <n v="0"/>
    <n v="0"/>
    <n v="0"/>
    <n v="0"/>
    <n v="-1389.82"/>
    <n v="0"/>
    <n v="-1389.82"/>
    <n v="-1389.82"/>
    <n v="0"/>
    <n v="0"/>
    <n v="0"/>
    <n v="0"/>
    <n v="0"/>
  </r>
  <r>
    <m/>
    <s v="069"/>
    <n v="2015"/>
    <n v="2017"/>
    <m/>
    <n v="8107"/>
    <n v="0"/>
    <s v="Procurement and modernization of non-ATC facilities and equipment"/>
    <n v="3"/>
    <n v="232"/>
    <s v="D"/>
    <n v="-342.45"/>
    <n v="0"/>
    <n v="0"/>
    <n v="0"/>
    <n v="-342.45"/>
    <n v="0"/>
    <n v="0"/>
    <n v="0"/>
    <n v="0"/>
    <n v="0"/>
    <n v="0"/>
    <n v="0"/>
    <n v="0"/>
    <n v="0"/>
    <n v="0"/>
    <n v="0"/>
    <n v="0"/>
    <n v="0"/>
    <n v="-342.45"/>
    <n v="0"/>
    <n v="0"/>
    <n v="0"/>
    <n v="0"/>
    <n v="-342.45"/>
    <n v="0"/>
    <n v="-342.45"/>
    <n v="0"/>
    <n v="0"/>
    <n v="0"/>
    <n v="0"/>
    <n v="0"/>
    <n v="0"/>
  </r>
  <r>
    <m/>
    <s v="069"/>
    <n v="2015"/>
    <n v="2017"/>
    <m/>
    <n v="8107"/>
    <n v="0"/>
    <s v="Procurement and modernization of non-ATC facilities and equipment"/>
    <n v="3"/>
    <n v="233"/>
    <s v="D"/>
    <n v="-22964.560000000001"/>
    <n v="-9426.58"/>
    <n v="0"/>
    <n v="0"/>
    <n v="-22964.560000000001"/>
    <n v="-9426.58"/>
    <n v="0"/>
    <n v="55.69"/>
    <n v="0"/>
    <n v="-55.69"/>
    <n v="0"/>
    <n v="0"/>
    <n v="0"/>
    <n v="0"/>
    <n v="0"/>
    <n v="0"/>
    <n v="0"/>
    <n v="0"/>
    <n v="-13593.67"/>
    <n v="0"/>
    <n v="0"/>
    <n v="0"/>
    <n v="0"/>
    <n v="-13593.67"/>
    <n v="0"/>
    <n v="-13593.67"/>
    <n v="-55.69"/>
    <n v="0"/>
    <n v="0"/>
    <n v="0"/>
    <n v="0"/>
    <n v="0"/>
  </r>
  <r>
    <m/>
    <s v="069"/>
    <n v="2015"/>
    <n v="2017"/>
    <m/>
    <n v="8107"/>
    <n v="0"/>
    <s v="Procurement and modernization of non-ATC facilities and equipment"/>
    <n v="3"/>
    <n v="251"/>
    <s v="D"/>
    <n v="-13634106.49"/>
    <n v="-6429937.8899999997"/>
    <n v="0"/>
    <n v="0"/>
    <n v="-13634106.49"/>
    <n v="-6429937.8899999997"/>
    <n v="-1081681.67"/>
    <n v="-528835.32999999996"/>
    <n v="0"/>
    <n v="-6280.7"/>
    <n v="-1081681.67"/>
    <n v="-535116.03"/>
    <n v="-3629984.88"/>
    <n v="-1042474.17"/>
    <n v="0"/>
    <n v="0"/>
    <n v="-3629984.88"/>
    <n v="-1042474.17"/>
    <n v="-11997599.83"/>
    <n v="0"/>
    <n v="0"/>
    <n v="0"/>
    <n v="0"/>
    <n v="-11997599.83"/>
    <n v="-3629984.88"/>
    <n v="-9410089.1199999992"/>
    <n v="-1659354.88"/>
    <n v="481069.34"/>
    <n v="7.0000000000000007E-2"/>
    <n v="0"/>
    <n v="2828.79"/>
    <n v="483898.2"/>
  </r>
  <r>
    <m/>
    <s v="069"/>
    <n v="2015"/>
    <n v="2017"/>
    <m/>
    <n v="8107"/>
    <n v="0"/>
    <s v="Procurement and modernization of non-ATC facilities and equipment"/>
    <n v="3"/>
    <n v="252"/>
    <s v="D"/>
    <n v="-3893613.45"/>
    <n v="-224817.71"/>
    <n v="0"/>
    <n v="0"/>
    <n v="-3893613.45"/>
    <n v="-224817.71"/>
    <n v="-123402.64"/>
    <n v="-104150.72"/>
    <n v="0"/>
    <n v="-27115.38"/>
    <n v="-123402.64"/>
    <n v="-131266.1"/>
    <n v="0"/>
    <n v="-2226.14"/>
    <n v="0"/>
    <n v="0"/>
    <n v="0"/>
    <n v="-2226.14"/>
    <n v="-3729232.61"/>
    <n v="0"/>
    <n v="0"/>
    <n v="0"/>
    <n v="0"/>
    <n v="-3729232.61"/>
    <n v="0"/>
    <n v="-3731458.75"/>
    <n v="-70526.47"/>
    <n v="52764.35"/>
    <n v="26294"/>
    <n v="0"/>
    <n v="0"/>
    <n v="79058.350000000006"/>
  </r>
  <r>
    <m/>
    <s v="069"/>
    <n v="2015"/>
    <n v="2017"/>
    <m/>
    <n v="8107"/>
    <n v="0"/>
    <s v="Procurement and modernization of non-ATC facilities and equipment"/>
    <n v="3"/>
    <n v="253"/>
    <s v="D"/>
    <n v="-4747302.05"/>
    <n v="-933261.38"/>
    <n v="0"/>
    <n v="0"/>
    <n v="-4747302.05"/>
    <n v="-933261.38"/>
    <n v="-181504.07"/>
    <n v="-4212.3599999999997"/>
    <n v="0"/>
    <n v="-543.27"/>
    <n v="-181504.07"/>
    <n v="-4755.63"/>
    <n v="19397.560000000001"/>
    <n v="7344.71"/>
    <n v="0"/>
    <n v="0"/>
    <n v="19397.560000000001"/>
    <n v="7344.71"/>
    <n v="-3986375.75"/>
    <n v="0"/>
    <n v="0"/>
    <n v="0"/>
    <n v="0"/>
    <n v="-3986375.75"/>
    <n v="19397.560000000001"/>
    <n v="-3998428.6"/>
    <n v="-7639.49"/>
    <n v="0"/>
    <n v="0"/>
    <n v="0"/>
    <n v="0"/>
    <n v="0"/>
  </r>
  <r>
    <m/>
    <s v="069"/>
    <n v="2015"/>
    <n v="2017"/>
    <m/>
    <n v="8107"/>
    <n v="0"/>
    <s v="Procurement and modernization of non-ATC facilities and equipment"/>
    <n v="3"/>
    <n v="254"/>
    <s v="D"/>
    <n v="-5296722.78"/>
    <n v="-671513.85"/>
    <n v="0"/>
    <n v="0"/>
    <n v="-5296722.78"/>
    <n v="-671513.85"/>
    <n v="-481295.04"/>
    <n v="-116957.99"/>
    <n v="0"/>
    <n v="-1679.56"/>
    <n v="-481295.04"/>
    <n v="-118637.55"/>
    <n v="-30000"/>
    <n v="-8077.69"/>
    <n v="0"/>
    <n v="0"/>
    <n v="-30000"/>
    <n v="-8077.69"/>
    <n v="-5136961.8099999996"/>
    <n v="0"/>
    <n v="0"/>
    <n v="0"/>
    <n v="0"/>
    <n v="-5136961.8099999996"/>
    <n v="-30000"/>
    <n v="-5115039.5"/>
    <n v="-127173.08"/>
    <n v="28283.81"/>
    <n v="72.06"/>
    <n v="0"/>
    <n v="0"/>
    <n v="28355.87"/>
  </r>
  <r>
    <m/>
    <s v="069"/>
    <n v="2015"/>
    <n v="2017"/>
    <m/>
    <n v="8107"/>
    <n v="0"/>
    <s v="Procurement and modernization of non-ATC facilities and equipment"/>
    <n v="3"/>
    <n v="257"/>
    <s v="D"/>
    <n v="-6500826.4800000004"/>
    <n v="-4463456.93"/>
    <n v="0"/>
    <n v="0"/>
    <n v="-6500826.4800000004"/>
    <n v="-4463456.93"/>
    <n v="-104998"/>
    <n v="254.21"/>
    <n v="0"/>
    <n v="-254.21"/>
    <n v="-104998"/>
    <n v="0"/>
    <n v="-150"/>
    <n v="0"/>
    <n v="0"/>
    <n v="0"/>
    <n v="-150"/>
    <n v="0"/>
    <n v="-2361821.35"/>
    <n v="0"/>
    <n v="0"/>
    <n v="0"/>
    <n v="0"/>
    <n v="-2361821.35"/>
    <n v="-150"/>
    <n v="-2361671.35"/>
    <n v="-219303.8"/>
    <n v="0"/>
    <n v="0"/>
    <n v="0"/>
    <n v="0"/>
    <n v="0"/>
  </r>
  <r>
    <m/>
    <s v="069"/>
    <n v="2015"/>
    <n v="2017"/>
    <m/>
    <n v="8107"/>
    <n v="0"/>
    <s v="Procurement and modernization of non-ATC facilities and equipment"/>
    <n v="3"/>
    <n v="260"/>
    <s v="D"/>
    <n v="-4050.3"/>
    <n v="0"/>
    <n v="0"/>
    <n v="0"/>
    <n v="-4050.3"/>
    <n v="0"/>
    <n v="0"/>
    <n v="6360.92"/>
    <n v="0"/>
    <n v="-6360.92"/>
    <n v="0"/>
    <n v="0"/>
    <n v="0"/>
    <n v="0"/>
    <n v="0"/>
    <n v="0"/>
    <n v="0"/>
    <n v="0"/>
    <n v="-46043.87"/>
    <n v="0"/>
    <n v="0"/>
    <n v="0"/>
    <n v="0"/>
    <n v="-46043.87"/>
    <n v="0"/>
    <n v="-46043.87"/>
    <n v="-41993.57"/>
    <n v="0"/>
    <n v="0"/>
    <n v="0"/>
    <n v="0"/>
    <n v="0"/>
  </r>
  <r>
    <m/>
    <s v="069"/>
    <n v="2015"/>
    <n v="2017"/>
    <m/>
    <n v="8107"/>
    <n v="0"/>
    <s v="Procurement and modernization of non-ATC facilities and equipment"/>
    <n v="3"/>
    <n v="310"/>
    <s v="D"/>
    <n v="-2404178.09"/>
    <n v="-1866121.68"/>
    <n v="0"/>
    <n v="0"/>
    <n v="-2404178.09"/>
    <n v="-1866121.68"/>
    <n v="-147687.49"/>
    <n v="-402760.17"/>
    <n v="0"/>
    <n v="-63219.33"/>
    <n v="-147687.49"/>
    <n v="-465979.5"/>
    <n v="0"/>
    <n v="0"/>
    <n v="0"/>
    <n v="0"/>
    <n v="0"/>
    <n v="0"/>
    <n v="-1769029.16"/>
    <n v="0"/>
    <n v="0"/>
    <n v="0"/>
    <n v="0"/>
    <n v="-1769029.16"/>
    <n v="0"/>
    <n v="-1769029.16"/>
    <n v="-1549264.76"/>
    <n v="70.150000000000006"/>
    <n v="0"/>
    <n v="0"/>
    <n v="0"/>
    <n v="70.150000000000006"/>
  </r>
  <r>
    <m/>
    <s v="069"/>
    <n v="2015"/>
    <n v="2017"/>
    <m/>
    <n v="8107"/>
    <n v="0"/>
    <s v="Procurement and modernization of non-ATC facilities and equipment"/>
    <n v="3"/>
    <n v="320"/>
    <s v="D"/>
    <n v="-5059075.5999999996"/>
    <n v="-3895363.41"/>
    <n v="0"/>
    <n v="0"/>
    <n v="-5059075.5999999996"/>
    <n v="-3895363.41"/>
    <n v="-76409"/>
    <n v="-804.16"/>
    <n v="0"/>
    <n v="-0.67"/>
    <n v="-76409"/>
    <n v="-804.83"/>
    <n v="0"/>
    <n v="0"/>
    <n v="0"/>
    <n v="0"/>
    <n v="0"/>
    <n v="0"/>
    <n v="-1239317.03"/>
    <n v="0"/>
    <n v="0"/>
    <n v="0"/>
    <n v="0"/>
    <n v="-1239317.03"/>
    <n v="0"/>
    <n v="-1239317.03"/>
    <n v="-0.67"/>
    <n v="0"/>
    <n v="0"/>
    <n v="0"/>
    <n v="0"/>
    <n v="0"/>
  </r>
  <r>
    <m/>
    <s v="069"/>
    <n v="2015"/>
    <n v="2017"/>
    <m/>
    <n v="8107"/>
    <n v="0"/>
    <s v="Mission support"/>
    <n v="4"/>
    <n v="231"/>
    <s v="D"/>
    <n v="-8208"/>
    <n v="-2052"/>
    <n v="0"/>
    <n v="0"/>
    <n v="-8208"/>
    <n v="-2052"/>
    <n v="0"/>
    <n v="0"/>
    <n v="0"/>
    <n v="0"/>
    <n v="0"/>
    <n v="0"/>
    <n v="0"/>
    <n v="0"/>
    <n v="0"/>
    <n v="0"/>
    <n v="0"/>
    <n v="0"/>
    <n v="-6156"/>
    <n v="0"/>
    <n v="0"/>
    <n v="0"/>
    <n v="0"/>
    <n v="-6156"/>
    <n v="0"/>
    <n v="-6156"/>
    <n v="0"/>
    <n v="0"/>
    <n v="0"/>
    <n v="0"/>
    <n v="0"/>
    <n v="0"/>
  </r>
  <r>
    <m/>
    <s v="069"/>
    <n v="2015"/>
    <n v="2017"/>
    <m/>
    <n v="8107"/>
    <n v="0"/>
    <s v="Mission support"/>
    <n v="4"/>
    <n v="232"/>
    <s v="D"/>
    <n v="-5919453.5"/>
    <n v="-3093249.81"/>
    <n v="0"/>
    <n v="-38752.639999999999"/>
    <n v="-5919453.5"/>
    <n v="-3132002.45"/>
    <n v="-72057.84"/>
    <n v="1482.87"/>
    <n v="0"/>
    <n v="-6681.69"/>
    <n v="-72057.84"/>
    <n v="-5198.82"/>
    <n v="0"/>
    <n v="0"/>
    <n v="0"/>
    <n v="0"/>
    <n v="0"/>
    <n v="0"/>
    <n v="-3699599.86"/>
    <n v="0"/>
    <n v="0"/>
    <n v="0"/>
    <n v="0"/>
    <n v="-3699599.86"/>
    <n v="0"/>
    <n v="-3699599.86"/>
    <n v="-845289.79"/>
    <n v="1316279.53"/>
    <n v="5198.8100000000004"/>
    <n v="0"/>
    <n v="0"/>
    <n v="1321478.3400000001"/>
  </r>
  <r>
    <m/>
    <s v="069"/>
    <n v="2015"/>
    <n v="2017"/>
    <m/>
    <n v="8107"/>
    <n v="0"/>
    <s v="Mission support"/>
    <n v="4"/>
    <n v="233"/>
    <s v="D"/>
    <n v="-70036.47"/>
    <n v="-25751.52"/>
    <n v="0"/>
    <n v="0"/>
    <n v="-70036.47"/>
    <n v="-25751.52"/>
    <n v="0"/>
    <n v="1.59"/>
    <n v="0"/>
    <n v="-1.59"/>
    <n v="0"/>
    <n v="0"/>
    <n v="0"/>
    <n v="0"/>
    <n v="0"/>
    <n v="0"/>
    <n v="0"/>
    <n v="0"/>
    <n v="-51680.6"/>
    <n v="0"/>
    <n v="0"/>
    <n v="0"/>
    <n v="0"/>
    <n v="-51680.6"/>
    <n v="0"/>
    <n v="-51680.6"/>
    <n v="-7395.65"/>
    <n v="0"/>
    <n v="0"/>
    <n v="0"/>
    <n v="0"/>
    <n v="0"/>
  </r>
  <r>
    <m/>
    <s v="069"/>
    <n v="2015"/>
    <n v="2017"/>
    <m/>
    <n v="8107"/>
    <n v="0"/>
    <s v="Mission support"/>
    <n v="4"/>
    <n v="240"/>
    <s v="D"/>
    <n v="0"/>
    <n v="0"/>
    <n v="0"/>
    <n v="0"/>
    <n v="0"/>
    <n v="0"/>
    <n v="0"/>
    <n v="0"/>
    <n v="0"/>
    <n v="0"/>
    <n v="0"/>
    <n v="0"/>
    <n v="-8459"/>
    <n v="-7967.77"/>
    <n v="0"/>
    <n v="0"/>
    <n v="-8459"/>
    <n v="-7967.77"/>
    <n v="-491.23"/>
    <n v="0"/>
    <n v="0"/>
    <n v="0"/>
    <n v="0"/>
    <n v="-491.23"/>
    <n v="-8459"/>
    <n v="0"/>
    <n v="0"/>
    <n v="0"/>
    <n v="0"/>
    <n v="0"/>
    <n v="0"/>
    <n v="0"/>
  </r>
  <r>
    <m/>
    <s v="069"/>
    <n v="2015"/>
    <n v="2017"/>
    <m/>
    <n v="8107"/>
    <n v="0"/>
    <s v="Mission support"/>
    <n v="4"/>
    <n v="251"/>
    <s v="D"/>
    <n v="-9558704.5999999996"/>
    <n v="-5670558.54"/>
    <n v="0"/>
    <n v="-10880"/>
    <n v="-9558704.5999999996"/>
    <n v="-5681438.54"/>
    <n v="-7630923.3700000001"/>
    <n v="-261502.11"/>
    <n v="0"/>
    <n v="-2781.63"/>
    <n v="-7630923.3700000001"/>
    <n v="-264283.74"/>
    <n v="-2244219.5"/>
    <n v="-547409.24"/>
    <n v="0"/>
    <n v="0"/>
    <n v="-2244219.5"/>
    <n v="-547409.24"/>
    <n v="-15053840.359999999"/>
    <n v="0"/>
    <n v="0"/>
    <n v="0"/>
    <n v="0"/>
    <n v="-15053840.359999999"/>
    <n v="-2244219.5"/>
    <n v="-13357030.1"/>
    <n v="-2113124.41"/>
    <n v="826639.86"/>
    <n v="0"/>
    <n v="0"/>
    <n v="1.69"/>
    <n v="826641.55"/>
  </r>
  <r>
    <m/>
    <s v="069"/>
    <n v="2015"/>
    <n v="2017"/>
    <m/>
    <n v="8107"/>
    <n v="0"/>
    <s v="Mission support"/>
    <n v="4"/>
    <n v="252"/>
    <s v="D"/>
    <n v="-128137.63"/>
    <n v="-46033.59"/>
    <n v="0"/>
    <n v="0"/>
    <n v="-128137.63"/>
    <n v="-46033.59"/>
    <n v="-54369.98"/>
    <n v="47.3"/>
    <n v="0"/>
    <n v="-47.3"/>
    <n v="-54369.98"/>
    <n v="0"/>
    <n v="0"/>
    <n v="0"/>
    <n v="0"/>
    <n v="0"/>
    <n v="0"/>
    <n v="0"/>
    <n v="-141972.57999999999"/>
    <n v="0"/>
    <n v="0"/>
    <n v="0"/>
    <n v="0"/>
    <n v="-141972.57999999999"/>
    <n v="0"/>
    <n v="-141972.57999999999"/>
    <n v="-5498.56"/>
    <n v="22979.51"/>
    <n v="0"/>
    <n v="0"/>
    <n v="0"/>
    <n v="22979.51"/>
  </r>
  <r>
    <m/>
    <s v="069"/>
    <n v="2015"/>
    <n v="2017"/>
    <m/>
    <n v="8107"/>
    <n v="0"/>
    <s v="Mission support"/>
    <n v="4"/>
    <n v="253"/>
    <s v="D"/>
    <n v="-7011753.5899999999"/>
    <n v="-938178.45"/>
    <n v="0"/>
    <n v="0"/>
    <n v="-7011753.5899999999"/>
    <n v="-938178.45"/>
    <n v="-73009.34"/>
    <n v="10.67"/>
    <n v="0"/>
    <n v="-10.68"/>
    <n v="-73009.34"/>
    <n v="-0.01"/>
    <n v="0"/>
    <n v="0"/>
    <n v="0"/>
    <n v="0"/>
    <n v="0"/>
    <n v="0"/>
    <n v="-6159084.1500000004"/>
    <n v="0"/>
    <n v="0"/>
    <n v="0"/>
    <n v="0"/>
    <n v="-6159084.1500000004"/>
    <n v="0"/>
    <n v="-6159084.1500000004"/>
    <n v="-12499.68"/>
    <n v="0"/>
    <n v="0"/>
    <n v="0"/>
    <n v="0"/>
    <n v="0"/>
  </r>
  <r>
    <m/>
    <s v="069"/>
    <n v="2015"/>
    <n v="2017"/>
    <m/>
    <n v="8107"/>
    <n v="0"/>
    <s v="Mission support"/>
    <n v="4"/>
    <n v="254"/>
    <s v="D"/>
    <n v="-279685.71999999997"/>
    <n v="-63716.68"/>
    <n v="0"/>
    <n v="0"/>
    <n v="-279685.71999999997"/>
    <n v="-63716.68"/>
    <n v="0"/>
    <n v="14.26"/>
    <n v="0"/>
    <n v="-14.26"/>
    <n v="0"/>
    <n v="0"/>
    <n v="0"/>
    <n v="0"/>
    <n v="0"/>
    <n v="0"/>
    <n v="0"/>
    <n v="0"/>
    <n v="-253983.3"/>
    <n v="0"/>
    <n v="0"/>
    <n v="0"/>
    <n v="0"/>
    <n v="-253983.3"/>
    <n v="0"/>
    <n v="-253983.3"/>
    <n v="-38014.26"/>
    <n v="10205.18"/>
    <n v="0"/>
    <n v="0"/>
    <n v="0"/>
    <n v="10205.18"/>
  </r>
  <r>
    <m/>
    <s v="069"/>
    <n v="2015"/>
    <n v="2017"/>
    <m/>
    <n v="8107"/>
    <n v="0"/>
    <s v="Mission support"/>
    <n v="4"/>
    <n v="257"/>
    <s v="D"/>
    <n v="-426779.34"/>
    <n v="-1883"/>
    <n v="0"/>
    <n v="0"/>
    <n v="-426779.34"/>
    <n v="-1883"/>
    <n v="0"/>
    <n v="155.55000000000001"/>
    <n v="0"/>
    <n v="-155.55000000000001"/>
    <n v="0"/>
    <n v="0"/>
    <n v="0"/>
    <n v="0"/>
    <n v="0"/>
    <n v="0"/>
    <n v="0"/>
    <n v="0"/>
    <n v="-615358.89"/>
    <n v="0"/>
    <n v="0"/>
    <n v="0"/>
    <n v="0"/>
    <n v="-615358.89"/>
    <n v="0"/>
    <n v="-615358.89"/>
    <n v="-190462.55"/>
    <n v="0"/>
    <n v="0"/>
    <n v="0"/>
    <n v="0"/>
    <n v="0"/>
  </r>
  <r>
    <m/>
    <s v="069"/>
    <n v="2015"/>
    <n v="2017"/>
    <m/>
    <n v="8107"/>
    <n v="0"/>
    <s v="Mission support"/>
    <n v="4"/>
    <n v="260"/>
    <s v="D"/>
    <n v="0"/>
    <n v="-1677.79"/>
    <n v="0"/>
    <n v="0"/>
    <n v="0"/>
    <n v="-1677.79"/>
    <n v="-287589.92"/>
    <n v="-319420.14"/>
    <n v="0"/>
    <n v="-6526.05"/>
    <n v="-287589.92"/>
    <n v="-325946.19"/>
    <n v="0"/>
    <n v="0"/>
    <n v="0"/>
    <n v="0"/>
    <n v="0"/>
    <n v="0"/>
    <n v="35337.53"/>
    <n v="0"/>
    <n v="0"/>
    <n v="0"/>
    <n v="0"/>
    <n v="35337.53"/>
    <n v="0"/>
    <n v="35337.53"/>
    <n v="-4696.53"/>
    <n v="0"/>
    <n v="37345.4"/>
    <n v="0"/>
    <n v="25"/>
    <n v="37370.400000000001"/>
  </r>
  <r>
    <m/>
    <s v="069"/>
    <n v="2015"/>
    <n v="2017"/>
    <m/>
    <n v="8107"/>
    <n v="0"/>
    <s v="Mission support"/>
    <n v="4"/>
    <n v="310"/>
    <s v="D"/>
    <n v="-250533.49"/>
    <n v="-6443.94"/>
    <n v="0"/>
    <n v="0"/>
    <n v="-250533.49"/>
    <n v="-6443.94"/>
    <n v="0"/>
    <n v="0"/>
    <n v="0"/>
    <n v="0"/>
    <n v="0"/>
    <n v="0"/>
    <n v="0"/>
    <n v="0"/>
    <n v="0"/>
    <n v="0"/>
    <n v="0"/>
    <n v="0"/>
    <n v="-246237.55"/>
    <n v="0"/>
    <n v="0"/>
    <n v="0"/>
    <n v="0"/>
    <n v="-246237.55"/>
    <n v="0"/>
    <n v="-246237.55"/>
    <n v="-2148"/>
    <n v="0"/>
    <n v="0"/>
    <n v="0"/>
    <n v="0"/>
    <n v="0"/>
  </r>
  <r>
    <m/>
    <s v="069"/>
    <n v="2015"/>
    <n v="2017"/>
    <m/>
    <n v="8107"/>
    <n v="0"/>
    <s v="Mission support"/>
    <n v="4"/>
    <n v="320"/>
    <s v="D"/>
    <n v="-194332.7"/>
    <n v="-29759.1"/>
    <n v="0"/>
    <n v="0"/>
    <n v="-194332.7"/>
    <n v="-29759.1"/>
    <n v="0"/>
    <n v="0"/>
    <n v="0"/>
    <n v="0"/>
    <n v="0"/>
    <n v="0"/>
    <n v="0"/>
    <n v="0"/>
    <n v="0"/>
    <n v="0"/>
    <n v="0"/>
    <n v="0"/>
    <n v="-164573.6"/>
    <n v="0"/>
    <n v="0"/>
    <n v="0"/>
    <n v="0"/>
    <n v="-164573.6"/>
    <n v="0"/>
    <n v="-164573.6"/>
    <n v="0"/>
    <n v="0"/>
    <n v="0"/>
    <n v="0"/>
    <n v="0"/>
    <n v="0"/>
  </r>
  <r>
    <m/>
    <s v="069"/>
    <n v="2015"/>
    <n v="2017"/>
    <m/>
    <n v="8107"/>
    <n v="0"/>
    <s v="Mission support"/>
    <n v="4"/>
    <n v="330"/>
    <s v="D"/>
    <n v="-81467.27"/>
    <n v="-20366.82"/>
    <n v="0"/>
    <n v="0"/>
    <n v="-81467.27"/>
    <n v="-20366.82"/>
    <n v="0"/>
    <n v="0"/>
    <n v="0"/>
    <n v="0"/>
    <n v="0"/>
    <n v="0"/>
    <n v="0"/>
    <n v="0"/>
    <n v="0"/>
    <n v="0"/>
    <n v="0"/>
    <n v="0"/>
    <n v="-61100.45"/>
    <n v="0"/>
    <n v="0"/>
    <n v="0"/>
    <n v="0"/>
    <n v="-61100.45"/>
    <n v="0"/>
    <n v="-61100.45"/>
    <n v="0"/>
    <n v="0"/>
    <n v="0"/>
    <n v="0"/>
    <n v="0"/>
    <n v="0"/>
  </r>
  <r>
    <m/>
    <s v="069"/>
    <n v="2015"/>
    <n v="2017"/>
    <m/>
    <n v="8107"/>
    <n v="0"/>
    <s v="Facilities and Equipment (Airport and Airway Trust Fund) (Reimbursable)"/>
    <n v="801"/>
    <n v="0"/>
    <s v="R"/>
    <n v="0"/>
    <n v="0"/>
    <n v="0"/>
    <n v="0"/>
    <n v="0"/>
    <n v="0"/>
    <n v="0"/>
    <n v="0"/>
    <n v="0"/>
    <n v="0"/>
    <n v="0"/>
    <n v="0"/>
    <n v="0"/>
    <n v="0"/>
    <n v="0"/>
    <n v="0"/>
    <n v="0"/>
    <n v="0"/>
    <n v="400000"/>
    <n v="0"/>
    <n v="0"/>
    <n v="0"/>
    <n v="0"/>
    <n v="400000"/>
    <n v="0"/>
    <n v="400000"/>
    <n v="400000"/>
    <n v="0"/>
    <n v="0"/>
    <n v="0"/>
    <n v="0"/>
    <n v="0"/>
  </r>
  <r>
    <m/>
    <s v="069"/>
    <n v="2015"/>
    <n v="2017"/>
    <m/>
    <n v="8107"/>
    <n v="0"/>
    <s v="Facilities and Equipment (Airport and Airway Trust Fund) (Reimbursable)"/>
    <n v="801"/>
    <n v="111"/>
    <s v="R"/>
    <n v="0"/>
    <n v="0"/>
    <n v="0"/>
    <n v="0"/>
    <n v="0"/>
    <n v="0"/>
    <n v="0"/>
    <n v="0"/>
    <n v="0"/>
    <n v="0"/>
    <n v="0"/>
    <n v="0"/>
    <n v="0"/>
    <n v="0"/>
    <n v="0"/>
    <n v="0"/>
    <n v="0"/>
    <n v="0"/>
    <n v="-22205.63"/>
    <n v="0"/>
    <n v="0"/>
    <n v="0"/>
    <n v="0"/>
    <n v="-22205.63"/>
    <n v="0"/>
    <n v="-22205.63"/>
    <n v="-22205.63"/>
    <n v="0"/>
    <n v="0"/>
    <n v="0"/>
    <n v="0"/>
    <n v="0"/>
  </r>
  <r>
    <m/>
    <s v="069"/>
    <n v="2015"/>
    <n v="2017"/>
    <m/>
    <n v="8107"/>
    <n v="0"/>
    <s v="Facilities and Equipment (Airport and Airway Trust Fund) (Reimbursable)"/>
    <n v="801"/>
    <n v="115"/>
    <s v="R"/>
    <n v="0"/>
    <n v="0"/>
    <n v="0"/>
    <n v="0"/>
    <n v="0"/>
    <n v="0"/>
    <n v="0"/>
    <n v="0"/>
    <n v="0"/>
    <n v="0"/>
    <n v="0"/>
    <n v="0"/>
    <n v="0"/>
    <n v="0"/>
    <n v="0"/>
    <n v="0"/>
    <n v="0"/>
    <n v="0"/>
    <n v="-16672.27"/>
    <n v="0"/>
    <n v="0"/>
    <n v="0"/>
    <n v="0"/>
    <n v="-16672.27"/>
    <n v="0"/>
    <n v="-16672.27"/>
    <n v="-16672.27"/>
    <n v="0"/>
    <n v="0"/>
    <n v="0"/>
    <n v="0"/>
    <n v="0"/>
  </r>
  <r>
    <m/>
    <s v="069"/>
    <n v="2015"/>
    <n v="2017"/>
    <m/>
    <n v="8107"/>
    <n v="0"/>
    <s v="Facilities and Equipment (Airport and Airway Trust Fund) (Reimbursable)"/>
    <n v="801"/>
    <n v="121"/>
    <s v="R"/>
    <n v="0"/>
    <n v="0"/>
    <n v="0"/>
    <n v="0"/>
    <n v="0"/>
    <n v="0"/>
    <n v="0"/>
    <n v="0"/>
    <n v="0"/>
    <n v="0"/>
    <n v="0"/>
    <n v="0"/>
    <n v="0"/>
    <n v="0"/>
    <n v="0"/>
    <n v="0"/>
    <n v="0"/>
    <n v="0"/>
    <n v="-7225.96"/>
    <n v="0"/>
    <n v="0"/>
    <n v="0"/>
    <n v="0"/>
    <n v="-7225.96"/>
    <n v="0"/>
    <n v="-7225.96"/>
    <n v="-7225.96"/>
    <n v="0"/>
    <n v="0"/>
    <n v="0"/>
    <n v="0"/>
    <n v="0"/>
  </r>
  <r>
    <m/>
    <s v="069"/>
    <n v="2015"/>
    <n v="2017"/>
    <m/>
    <n v="8107"/>
    <n v="0"/>
    <s v="Facilities and Equipment (Airport and Airway Trust Fund) (Reimbursable)"/>
    <n v="801"/>
    <n v="210"/>
    <s v="R"/>
    <n v="-9534.7999999999993"/>
    <n v="-905.17"/>
    <n v="0"/>
    <n v="-45.31"/>
    <n v="-9534.7999999999993"/>
    <n v="-950.48"/>
    <n v="0"/>
    <n v="0"/>
    <n v="0"/>
    <n v="0"/>
    <n v="0"/>
    <n v="0"/>
    <n v="0"/>
    <n v="0"/>
    <n v="0"/>
    <n v="0"/>
    <n v="0"/>
    <n v="0"/>
    <n v="-19014.55"/>
    <n v="0"/>
    <n v="0"/>
    <n v="0"/>
    <n v="0"/>
    <n v="-19014.55"/>
    <n v="0"/>
    <n v="-19014.55"/>
    <n v="-10430.23"/>
    <n v="950.48"/>
    <n v="0"/>
    <n v="0"/>
    <n v="0"/>
    <n v="950.48"/>
  </r>
  <r>
    <m/>
    <s v="069"/>
    <n v="2015"/>
    <n v="2017"/>
    <m/>
    <n v="8107"/>
    <n v="0"/>
    <s v="Facilities and Equipment (Airport and Airway Trust Fund) (Reimbursable)"/>
    <n v="801"/>
    <n v="232"/>
    <s v="R"/>
    <n v="0"/>
    <n v="0"/>
    <n v="0"/>
    <n v="0"/>
    <n v="0"/>
    <n v="0"/>
    <n v="0"/>
    <n v="0"/>
    <n v="0"/>
    <n v="0"/>
    <n v="0"/>
    <n v="0"/>
    <n v="0"/>
    <n v="0"/>
    <n v="0"/>
    <n v="0"/>
    <n v="0"/>
    <n v="0"/>
    <n v="-257535.66"/>
    <n v="0"/>
    <n v="0"/>
    <n v="0"/>
    <n v="0"/>
    <n v="-257535.66"/>
    <n v="0"/>
    <n v="-257535.66"/>
    <n v="-257535.66"/>
    <n v="0"/>
    <n v="0"/>
    <n v="0"/>
    <n v="0"/>
    <n v="0"/>
  </r>
  <r>
    <m/>
    <s v="069"/>
    <n v="2015"/>
    <n v="2017"/>
    <m/>
    <n v="8107"/>
    <n v="0"/>
    <s v="Facilities and Equipment (Airport and Airway Trust Fund) (Reimbursable)"/>
    <n v="801"/>
    <n v="233"/>
    <s v="R"/>
    <n v="-139339.54999999999"/>
    <n v="-86814.14"/>
    <n v="0"/>
    <n v="0"/>
    <n v="-139339.54999999999"/>
    <n v="-86814.14"/>
    <n v="0"/>
    <n v="-0.87"/>
    <n v="0"/>
    <n v="-2.1"/>
    <n v="0"/>
    <n v="-2.97"/>
    <n v="0"/>
    <n v="0"/>
    <n v="0"/>
    <n v="0"/>
    <n v="0"/>
    <n v="0"/>
    <n v="-87846.54"/>
    <n v="0"/>
    <n v="0"/>
    <n v="0"/>
    <n v="0"/>
    <n v="-87846.54"/>
    <n v="0"/>
    <n v="-87846.54"/>
    <n v="-35324.1"/>
    <n v="0"/>
    <n v="2.97"/>
    <n v="0"/>
    <n v="0"/>
    <n v="2.97"/>
  </r>
  <r>
    <m/>
    <s v="069"/>
    <n v="2015"/>
    <n v="2017"/>
    <m/>
    <n v="8107"/>
    <n v="0"/>
    <s v="Facilities and Equipment (Airport and Airway Trust Fund) (Reimbursable)"/>
    <n v="801"/>
    <n v="251"/>
    <s v="R"/>
    <n v="-10572244"/>
    <n v="-4807557.22"/>
    <n v="0"/>
    <n v="0"/>
    <n v="-10572244"/>
    <n v="-4807557.22"/>
    <n v="0"/>
    <n v="-78982.09"/>
    <n v="0"/>
    <n v="0"/>
    <n v="0"/>
    <n v="-78982.09"/>
    <n v="-31174"/>
    <n v="-6073.63"/>
    <n v="0"/>
    <n v="0"/>
    <n v="-31174"/>
    <n v="-6073.63"/>
    <n v="-8466341.8200000003"/>
    <n v="0"/>
    <n v="0"/>
    <n v="0"/>
    <n v="0"/>
    <n v="-8466341.8200000003"/>
    <n v="-31174"/>
    <n v="-8441241.4499999993"/>
    <n v="-2755536.76"/>
    <n v="0"/>
    <n v="0"/>
    <n v="0"/>
    <n v="0"/>
    <n v="0"/>
  </r>
  <r>
    <m/>
    <s v="069"/>
    <n v="2015"/>
    <n v="2017"/>
    <m/>
    <n v="8107"/>
    <n v="0"/>
    <s v="Facilities and Equipment (Airport and Airway Trust Fund) (Reimbursable)"/>
    <n v="801"/>
    <n v="252"/>
    <s v="R"/>
    <n v="0"/>
    <n v="0"/>
    <n v="0"/>
    <n v="0"/>
    <n v="0"/>
    <n v="0"/>
    <n v="0"/>
    <n v="-400000"/>
    <n v="0"/>
    <n v="0"/>
    <n v="0"/>
    <n v="-400000"/>
    <n v="0"/>
    <n v="0"/>
    <n v="0"/>
    <n v="0"/>
    <n v="0"/>
    <n v="0"/>
    <n v="0"/>
    <n v="0"/>
    <n v="0"/>
    <n v="0"/>
    <n v="0"/>
    <n v="0"/>
    <n v="0"/>
    <n v="0"/>
    <n v="-400000"/>
    <n v="0"/>
    <n v="0"/>
    <n v="0"/>
    <n v="0"/>
    <n v="0"/>
  </r>
  <r>
    <m/>
    <s v="069"/>
    <n v="2015"/>
    <n v="2017"/>
    <m/>
    <n v="8107"/>
    <n v="0"/>
    <s v="Facilities and Equipment (Airport and Airway Trust Fund) (Reimbursable)"/>
    <n v="801"/>
    <n v="310"/>
    <s v="R"/>
    <n v="-6796693.0899999999"/>
    <n v="-1395704.97"/>
    <n v="0"/>
    <n v="0"/>
    <n v="-6796693.0899999999"/>
    <n v="-1395704.97"/>
    <n v="0"/>
    <n v="-15109"/>
    <n v="0"/>
    <n v="-39.01"/>
    <n v="0"/>
    <n v="-15148.01"/>
    <n v="0"/>
    <n v="0"/>
    <n v="0"/>
    <n v="0"/>
    <n v="0"/>
    <n v="0"/>
    <n v="-5507151.1200000001"/>
    <n v="0"/>
    <n v="0"/>
    <n v="0"/>
    <n v="0"/>
    <n v="-5507151.1200000001"/>
    <n v="0"/>
    <n v="-5507151.1200000001"/>
    <n v="-121311.01"/>
    <n v="0"/>
    <n v="39.01"/>
    <n v="0"/>
    <n v="0"/>
    <n v="39.01"/>
  </r>
  <r>
    <m/>
    <s v="069"/>
    <n v="2015"/>
    <n v="2017"/>
    <m/>
    <n v="8107"/>
    <n v="0"/>
    <s v="Facilities and Equipment (Airport and Airway Trust Fund) (Reimbursable)"/>
    <n v="801"/>
    <n v="440"/>
    <s v="R"/>
    <n v="0"/>
    <n v="0"/>
    <n v="0"/>
    <n v="0"/>
    <n v="0"/>
    <n v="0"/>
    <n v="0"/>
    <n v="0"/>
    <n v="0"/>
    <n v="0"/>
    <n v="0"/>
    <n v="0"/>
    <n v="0"/>
    <n v="0"/>
    <n v="0"/>
    <n v="0"/>
    <n v="0"/>
    <n v="0"/>
    <n v="-124285.24"/>
    <n v="0"/>
    <n v="0"/>
    <n v="0"/>
    <n v="0"/>
    <n v="-124285.24"/>
    <n v="0"/>
    <n v="-124285.24"/>
    <n v="-124285.24"/>
    <n v="0"/>
    <n v="0"/>
    <n v="0"/>
    <n v="0"/>
    <n v="0"/>
  </r>
  <r>
    <m/>
    <s v="069"/>
    <n v="2015"/>
    <n v="2017"/>
    <m/>
    <n v="8108"/>
    <n v="0"/>
    <s v="Improve aviation safety"/>
    <n v="11"/>
    <n v="115"/>
    <s v="D"/>
    <n v="0"/>
    <n v="0"/>
    <n v="0"/>
    <n v="0"/>
    <n v="0"/>
    <n v="0"/>
    <n v="0"/>
    <n v="0"/>
    <n v="0"/>
    <n v="0"/>
    <n v="0"/>
    <n v="0"/>
    <n v="0"/>
    <n v="0"/>
    <n v="0"/>
    <n v="0"/>
    <n v="0"/>
    <n v="0"/>
    <n v="-750.22"/>
    <n v="0"/>
    <n v="0"/>
    <n v="0"/>
    <n v="0"/>
    <n v="-750.22"/>
    <n v="0"/>
    <n v="-750.22"/>
    <n v="-750.22"/>
    <n v="0"/>
    <n v="0"/>
    <n v="0"/>
    <n v="0"/>
    <n v="0"/>
  </r>
  <r>
    <m/>
    <s v="069"/>
    <n v="2015"/>
    <n v="2017"/>
    <m/>
    <n v="8108"/>
    <n v="0"/>
    <s v="Improve aviation safety"/>
    <n v="11"/>
    <n v="210"/>
    <s v="D"/>
    <n v="-984.88"/>
    <n v="-984.88"/>
    <n v="0"/>
    <n v="0"/>
    <n v="-984.88"/>
    <n v="-984.88"/>
    <n v="0"/>
    <n v="0"/>
    <n v="0"/>
    <n v="0"/>
    <n v="0"/>
    <n v="0"/>
    <n v="0"/>
    <n v="0"/>
    <n v="0"/>
    <n v="0"/>
    <n v="0"/>
    <n v="0"/>
    <n v="-1498.95"/>
    <n v="0"/>
    <n v="0"/>
    <n v="0"/>
    <n v="0"/>
    <n v="-1498.95"/>
    <n v="0"/>
    <n v="-1498.95"/>
    <n v="-1498.95"/>
    <n v="992.4"/>
    <n v="0"/>
    <n v="0"/>
    <n v="0"/>
    <n v="992.4"/>
  </r>
  <r>
    <m/>
    <s v="069"/>
    <n v="2015"/>
    <n v="2017"/>
    <m/>
    <n v="8108"/>
    <n v="0"/>
    <s v="Improve aviation safety"/>
    <n v="11"/>
    <n v="220"/>
    <s v="D"/>
    <n v="-4781.41"/>
    <n v="-729.91"/>
    <n v="0"/>
    <n v="0"/>
    <n v="-4781.41"/>
    <n v="-729.91"/>
    <n v="103.39"/>
    <n v="-16.61"/>
    <n v="0"/>
    <n v="0"/>
    <n v="103.39"/>
    <n v="-16.61"/>
    <n v="0"/>
    <n v="0"/>
    <n v="0"/>
    <n v="0"/>
    <n v="0"/>
    <n v="0"/>
    <n v="-18580.7"/>
    <n v="0"/>
    <n v="0"/>
    <n v="0"/>
    <n v="0"/>
    <n v="-18580.7"/>
    <n v="0"/>
    <n v="-18580.7"/>
    <n v="-14649.2"/>
    <n v="0.18"/>
    <n v="0"/>
    <n v="0"/>
    <n v="0"/>
    <n v="0.18"/>
  </r>
  <r>
    <m/>
    <s v="069"/>
    <n v="2015"/>
    <n v="2017"/>
    <m/>
    <n v="8108"/>
    <n v="0"/>
    <s v="Improve aviation safety"/>
    <n v="11"/>
    <n v="233"/>
    <s v="D"/>
    <n v="0"/>
    <n v="-10692.86"/>
    <n v="0"/>
    <n v="0"/>
    <n v="0"/>
    <n v="-10692.86"/>
    <n v="0"/>
    <n v="0"/>
    <n v="0"/>
    <n v="0"/>
    <n v="0"/>
    <n v="0"/>
    <n v="0"/>
    <n v="0"/>
    <n v="0"/>
    <n v="0"/>
    <n v="0"/>
    <n v="0"/>
    <n v="-3795.06"/>
    <n v="0"/>
    <n v="0"/>
    <n v="0"/>
    <n v="0"/>
    <n v="-3795.06"/>
    <n v="0"/>
    <n v="-3795.06"/>
    <n v="-14487.92"/>
    <n v="0"/>
    <n v="0"/>
    <n v="0"/>
    <n v="0"/>
    <n v="0"/>
  </r>
  <r>
    <m/>
    <s v="069"/>
    <n v="2015"/>
    <n v="2017"/>
    <m/>
    <n v="8108"/>
    <n v="0"/>
    <s v="Improve aviation safety"/>
    <n v="11"/>
    <n v="240"/>
    <s v="D"/>
    <n v="0"/>
    <n v="0"/>
    <n v="0"/>
    <n v="0"/>
    <n v="0"/>
    <n v="0"/>
    <n v="0"/>
    <n v="0"/>
    <n v="0"/>
    <n v="0"/>
    <n v="0"/>
    <n v="0"/>
    <n v="0"/>
    <n v="0"/>
    <n v="0"/>
    <n v="0"/>
    <n v="0"/>
    <n v="0"/>
    <n v="-15008.77"/>
    <n v="0"/>
    <n v="0"/>
    <n v="0"/>
    <n v="0"/>
    <n v="-15008.77"/>
    <n v="0"/>
    <n v="-15008.77"/>
    <n v="-15008.77"/>
    <n v="0"/>
    <n v="0"/>
    <n v="0"/>
    <n v="0"/>
    <n v="0"/>
  </r>
  <r>
    <m/>
    <s v="069"/>
    <n v="2015"/>
    <n v="2017"/>
    <m/>
    <n v="8108"/>
    <n v="0"/>
    <s v="Improve aviation safety"/>
    <n v="11"/>
    <n v="251"/>
    <s v="D"/>
    <n v="-4869298.84"/>
    <n v="-1718652.88"/>
    <n v="0"/>
    <n v="0"/>
    <n v="-4869298.84"/>
    <n v="-1718652.88"/>
    <n v="-252882.2"/>
    <n v="-32020.74"/>
    <n v="0"/>
    <n v="-1175.3499999999999"/>
    <n v="-252882.2"/>
    <n v="-33196.089999999997"/>
    <n v="-28502.25"/>
    <n v="-19382.77"/>
    <n v="0"/>
    <n v="0"/>
    <n v="-28502.25"/>
    <n v="-19382.77"/>
    <n v="-4614031.34"/>
    <n v="0"/>
    <n v="0"/>
    <n v="0"/>
    <n v="0"/>
    <n v="-4614031.34"/>
    <n v="-28502.25"/>
    <n v="-4604911.8600000003"/>
    <n v="-1234579.79"/>
    <n v="85500"/>
    <n v="0"/>
    <n v="0"/>
    <n v="0"/>
    <n v="85500"/>
  </r>
  <r>
    <m/>
    <s v="069"/>
    <n v="2015"/>
    <n v="2017"/>
    <m/>
    <n v="8108"/>
    <n v="0"/>
    <s v="Improve aviation safety"/>
    <n v="11"/>
    <n v="252"/>
    <s v="D"/>
    <n v="-2139849.75"/>
    <n v="-2475465.11"/>
    <n v="0"/>
    <n v="0"/>
    <n v="-2139849.75"/>
    <n v="-2475465.11"/>
    <n v="-278080.68"/>
    <n v="-774611.86"/>
    <n v="0"/>
    <n v="-632.97"/>
    <n v="-278080.68"/>
    <n v="-775244.83"/>
    <n v="-298635.84999999998"/>
    <n v="-39494.660000000003"/>
    <n v="0"/>
    <n v="0"/>
    <n v="-298635.84999999998"/>
    <n v="-39494.660000000003"/>
    <n v="-1284414.3600000001"/>
    <n v="0"/>
    <n v="0"/>
    <n v="0"/>
    <n v="0"/>
    <n v="-1284414.3600000001"/>
    <n v="-298635.84999999998"/>
    <n v="-1025273.17"/>
    <n v="-1858052.68"/>
    <n v="326545.09000000003"/>
    <n v="0"/>
    <n v="0"/>
    <n v="0"/>
    <n v="326545.09000000003"/>
  </r>
  <r>
    <m/>
    <s v="069"/>
    <n v="2015"/>
    <n v="2017"/>
    <m/>
    <n v="8108"/>
    <n v="0"/>
    <s v="Improve aviation safety"/>
    <n v="11"/>
    <n v="253"/>
    <s v="D"/>
    <n v="-695179.47"/>
    <n v="-823491.21"/>
    <n v="0"/>
    <n v="0"/>
    <n v="-695179.47"/>
    <n v="-823491.21"/>
    <n v="-26061.08"/>
    <n v="-21116.98"/>
    <n v="0"/>
    <n v="-1.5"/>
    <n v="-26061.08"/>
    <n v="-21118.48"/>
    <n v="0"/>
    <n v="0"/>
    <n v="0"/>
    <n v="0"/>
    <n v="0"/>
    <n v="0"/>
    <n v="-487033.56"/>
    <n v="0"/>
    <n v="0"/>
    <n v="0"/>
    <n v="0"/>
    <n v="-487033.56"/>
    <n v="0"/>
    <n v="-487033.56"/>
    <n v="-610402.69999999995"/>
    <n v="28034.720000000001"/>
    <n v="0"/>
    <n v="0"/>
    <n v="0"/>
    <n v="28034.720000000001"/>
  </r>
  <r>
    <m/>
    <s v="069"/>
    <n v="2015"/>
    <n v="2017"/>
    <m/>
    <n v="8108"/>
    <n v="0"/>
    <s v="Improve aviation safety"/>
    <n v="11"/>
    <n v="254"/>
    <s v="D"/>
    <n v="-199192"/>
    <n v="-43987.26"/>
    <n v="0"/>
    <n v="0"/>
    <n v="-199192"/>
    <n v="-43987.26"/>
    <n v="0"/>
    <n v="-3500"/>
    <n v="0"/>
    <n v="0"/>
    <n v="0"/>
    <n v="-3500"/>
    <n v="0"/>
    <n v="0"/>
    <n v="0"/>
    <n v="0"/>
    <n v="0"/>
    <n v="0"/>
    <n v="-225532.33"/>
    <n v="0"/>
    <n v="0"/>
    <n v="0"/>
    <n v="0"/>
    <n v="-225532.33"/>
    <n v="0"/>
    <n v="-225532.33"/>
    <n v="-73827.59"/>
    <n v="0"/>
    <n v="0"/>
    <n v="0"/>
    <n v="0"/>
    <n v="0"/>
  </r>
  <r>
    <m/>
    <s v="069"/>
    <n v="2015"/>
    <n v="2017"/>
    <m/>
    <n v="8108"/>
    <n v="0"/>
    <s v="Improve aviation safety"/>
    <n v="11"/>
    <n v="255"/>
    <s v="D"/>
    <n v="-5227434.75"/>
    <n v="-1065584.22"/>
    <n v="0"/>
    <n v="0"/>
    <n v="-5227434.75"/>
    <n v="-1065584.22"/>
    <n v="-887490.62"/>
    <n v="-95867.61"/>
    <n v="0"/>
    <n v="-250.72"/>
    <n v="-887490.62"/>
    <n v="-96118.33"/>
    <n v="-128080.59"/>
    <n v="-150950.22"/>
    <n v="0"/>
    <n v="0"/>
    <n v="-128080.59"/>
    <n v="-150950.22"/>
    <n v="-5336940.87"/>
    <n v="0"/>
    <n v="0"/>
    <n v="0"/>
    <n v="0"/>
    <n v="-5336940.87"/>
    <n v="-128080.59"/>
    <n v="-5359810.5"/>
    <n v="-406587.68"/>
    <n v="79427.25"/>
    <n v="0"/>
    <n v="0"/>
    <n v="0"/>
    <n v="79427.25"/>
  </r>
  <r>
    <m/>
    <s v="069"/>
    <n v="2015"/>
    <n v="2017"/>
    <m/>
    <n v="8108"/>
    <n v="0"/>
    <s v="Improve aviation safety"/>
    <n v="11"/>
    <n v="257"/>
    <s v="D"/>
    <n v="-76370.05"/>
    <n v="-98472.43"/>
    <n v="0"/>
    <n v="0"/>
    <n v="-76370.05"/>
    <n v="-98472.43"/>
    <n v="257"/>
    <n v="8436.5499999999993"/>
    <n v="0"/>
    <n v="-8179.55"/>
    <n v="257"/>
    <n v="257"/>
    <n v="0"/>
    <n v="0"/>
    <n v="0"/>
    <n v="0"/>
    <n v="0"/>
    <n v="0"/>
    <n v="-186979.57"/>
    <n v="0"/>
    <n v="0"/>
    <n v="0"/>
    <n v="0"/>
    <n v="-186979.57"/>
    <n v="0"/>
    <n v="-186979.57"/>
    <n v="-209081.95"/>
    <n v="0"/>
    <n v="0"/>
    <n v="0"/>
    <n v="0"/>
    <n v="0"/>
  </r>
  <r>
    <m/>
    <s v="069"/>
    <n v="2015"/>
    <n v="2017"/>
    <m/>
    <n v="8108"/>
    <n v="0"/>
    <s v="Improve aviation safety"/>
    <n v="11"/>
    <n v="260"/>
    <s v="D"/>
    <n v="-166.06"/>
    <n v="-166.06"/>
    <n v="0"/>
    <n v="0"/>
    <n v="-166.06"/>
    <n v="-166.06"/>
    <n v="-8878.8700000000008"/>
    <n v="-2799.6"/>
    <n v="0"/>
    <n v="-22010.97"/>
    <n v="-8878.8700000000008"/>
    <n v="-24810.57"/>
    <n v="0"/>
    <n v="0"/>
    <n v="0"/>
    <n v="0"/>
    <n v="0"/>
    <n v="0"/>
    <n v="-376128.29"/>
    <n v="0"/>
    <n v="0"/>
    <n v="0"/>
    <n v="0"/>
    <n v="-376128.29"/>
    <n v="0"/>
    <n v="-376128.29"/>
    <n v="-392059.99"/>
    <n v="34.229999999999997"/>
    <n v="15931.7"/>
    <n v="0"/>
    <n v="0"/>
    <n v="15965.93"/>
  </r>
  <r>
    <m/>
    <s v="069"/>
    <n v="2015"/>
    <n v="2017"/>
    <m/>
    <n v="8108"/>
    <n v="0"/>
    <s v="Improve aviation safety"/>
    <n v="11"/>
    <n v="310"/>
    <s v="D"/>
    <n v="-383914.97"/>
    <n v="-3990.72"/>
    <n v="0"/>
    <n v="0"/>
    <n v="-383914.97"/>
    <n v="-3990.72"/>
    <n v="5874.48"/>
    <n v="5874.72"/>
    <n v="0"/>
    <n v="-0.24"/>
    <n v="5874.48"/>
    <n v="5874.48"/>
    <n v="0"/>
    <n v="0"/>
    <n v="0"/>
    <n v="0"/>
    <n v="0"/>
    <n v="0"/>
    <n v="-624151.30000000005"/>
    <n v="0"/>
    <n v="0"/>
    <n v="0"/>
    <n v="0"/>
    <n v="-624151.30000000005"/>
    <n v="0"/>
    <n v="-624151.30000000005"/>
    <n v="-244227.05"/>
    <n v="0"/>
    <n v="0"/>
    <n v="0"/>
    <n v="0"/>
    <n v="0"/>
  </r>
  <r>
    <m/>
    <s v="069"/>
    <n v="2015"/>
    <n v="2017"/>
    <m/>
    <n v="8108"/>
    <n v="0"/>
    <s v="Improve aviation safety"/>
    <n v="11"/>
    <n v="410"/>
    <s v="D"/>
    <n v="-5851157.2800000003"/>
    <n v="-3333655.78"/>
    <n v="0"/>
    <n v="0"/>
    <n v="-5851157.2800000003"/>
    <n v="-3333655.78"/>
    <n v="-1921.06"/>
    <n v="0"/>
    <n v="0"/>
    <n v="0"/>
    <n v="-1921.06"/>
    <n v="0"/>
    <n v="0"/>
    <n v="0"/>
    <n v="0"/>
    <n v="0"/>
    <n v="0"/>
    <n v="0"/>
    <n v="-4085679.26"/>
    <n v="0"/>
    <n v="0"/>
    <n v="0"/>
    <n v="0"/>
    <n v="-4085679.26"/>
    <n v="0"/>
    <n v="-4085679.26"/>
    <n v="-1566256.7"/>
    <n v="90216.13"/>
    <n v="0"/>
    <n v="0"/>
    <n v="0"/>
    <n v="90216.13"/>
  </r>
  <r>
    <m/>
    <s v="069"/>
    <n v="2015"/>
    <n v="2017"/>
    <m/>
    <n v="8108"/>
    <n v="0"/>
    <s v="Economic Competitiveness"/>
    <n v="12"/>
    <n v="240"/>
    <s v="D"/>
    <n v="0"/>
    <n v="0"/>
    <n v="0"/>
    <n v="0"/>
    <n v="0"/>
    <n v="0"/>
    <n v="0"/>
    <n v="0"/>
    <n v="0"/>
    <n v="0"/>
    <n v="0"/>
    <n v="0"/>
    <n v="0"/>
    <n v="0"/>
    <n v="0"/>
    <n v="0"/>
    <n v="0"/>
    <n v="0"/>
    <n v="-300.62"/>
    <n v="0"/>
    <n v="0"/>
    <n v="0"/>
    <n v="0"/>
    <n v="-300.62"/>
    <n v="0"/>
    <n v="-300.62"/>
    <n v="-300.62"/>
    <n v="0"/>
    <n v="0"/>
    <n v="0"/>
    <n v="0"/>
    <n v="0"/>
  </r>
  <r>
    <m/>
    <s v="069"/>
    <n v="2015"/>
    <n v="2017"/>
    <m/>
    <n v="8108"/>
    <n v="0"/>
    <s v="Economic Competitiveness"/>
    <n v="12"/>
    <n v="251"/>
    <s v="D"/>
    <n v="-538538.89"/>
    <n v="-1228124.27"/>
    <n v="0"/>
    <n v="0"/>
    <n v="-538538.89"/>
    <n v="-1228124.27"/>
    <n v="0"/>
    <n v="-29295.599999999999"/>
    <n v="0"/>
    <n v="-17.829999999999998"/>
    <n v="0"/>
    <n v="-29313.43"/>
    <n v="0"/>
    <n v="-298638.26"/>
    <n v="0"/>
    <n v="0"/>
    <n v="0"/>
    <n v="-298638.26"/>
    <n v="-508047.76"/>
    <n v="0"/>
    <n v="0"/>
    <n v="0"/>
    <n v="0"/>
    <n v="-508047.76"/>
    <n v="0"/>
    <n v="-806686.02"/>
    <n v="-1525584.83"/>
    <n v="0"/>
    <n v="0"/>
    <n v="0"/>
    <n v="0"/>
    <n v="0"/>
  </r>
  <r>
    <m/>
    <s v="069"/>
    <n v="2015"/>
    <n v="2017"/>
    <m/>
    <n v="8108"/>
    <n v="0"/>
    <s v="Economic Competitiveness"/>
    <n v="12"/>
    <n v="252"/>
    <s v="D"/>
    <n v="-1079690.08"/>
    <n v="-575977.12"/>
    <n v="0"/>
    <n v="0"/>
    <n v="-1079690.08"/>
    <n v="-575977.12"/>
    <n v="-682191.68"/>
    <n v="-87335.31"/>
    <n v="0"/>
    <n v="-688.67"/>
    <n v="-682191.68"/>
    <n v="-88023.98"/>
    <n v="-2548708.41"/>
    <n v="-538575.22"/>
    <n v="0"/>
    <n v="0"/>
    <n v="-2548708.41"/>
    <n v="-538575.22"/>
    <n v="-3993645.21"/>
    <n v="0"/>
    <n v="0"/>
    <n v="0"/>
    <n v="0"/>
    <n v="-3993645.21"/>
    <n v="-2548708.41"/>
    <n v="-1983512.02"/>
    <n v="-885631.36"/>
    <n v="0"/>
    <n v="2939.54"/>
    <n v="0"/>
    <n v="0"/>
    <n v="2939.54"/>
  </r>
  <r>
    <m/>
    <s v="069"/>
    <n v="2015"/>
    <n v="2017"/>
    <m/>
    <n v="8108"/>
    <n v="0"/>
    <s v="Economic Competitiveness"/>
    <n v="12"/>
    <n v="253"/>
    <s v="D"/>
    <n v="0"/>
    <n v="-2623731.94"/>
    <n v="0"/>
    <n v="0"/>
    <n v="0"/>
    <n v="-2623731.94"/>
    <n v="0"/>
    <n v="0"/>
    <n v="0"/>
    <n v="0"/>
    <n v="0"/>
    <n v="0"/>
    <n v="0"/>
    <n v="-507016.45"/>
    <n v="0"/>
    <n v="0"/>
    <n v="0"/>
    <n v="-507016.45"/>
    <n v="-114241.68"/>
    <n v="0"/>
    <n v="0"/>
    <n v="0"/>
    <n v="0"/>
    <n v="-114241.68"/>
    <n v="0"/>
    <n v="-621258.13"/>
    <n v="-3244990.07"/>
    <n v="0"/>
    <n v="0"/>
    <n v="0"/>
    <n v="0"/>
    <n v="0"/>
  </r>
  <r>
    <m/>
    <s v="069"/>
    <n v="2015"/>
    <n v="2017"/>
    <m/>
    <n v="8108"/>
    <n v="0"/>
    <s v="Economic Competitiveness"/>
    <n v="12"/>
    <n v="255"/>
    <s v="D"/>
    <n v="-1714046.68"/>
    <n v="-524973.30000000005"/>
    <n v="0"/>
    <n v="0"/>
    <n v="-1714046.68"/>
    <n v="-524973.30000000005"/>
    <n v="-28492.98"/>
    <n v="-85369.08"/>
    <n v="0"/>
    <n v="-365.66"/>
    <n v="-28492.98"/>
    <n v="-85734.74"/>
    <n v="0"/>
    <n v="0"/>
    <n v="0"/>
    <n v="0"/>
    <n v="0"/>
    <n v="0"/>
    <n v="-1268697.28"/>
    <n v="0"/>
    <n v="0"/>
    <n v="0"/>
    <n v="0"/>
    <n v="-1268697.28"/>
    <n v="0"/>
    <n v="-1268697.28"/>
    <n v="-136865.66"/>
    <n v="0"/>
    <n v="0"/>
    <n v="0"/>
    <n v="0"/>
    <n v="0"/>
  </r>
  <r>
    <m/>
    <s v="069"/>
    <n v="2015"/>
    <n v="2017"/>
    <m/>
    <n v="8108"/>
    <n v="0"/>
    <s v="Economic Competitiveness"/>
    <n v="12"/>
    <n v="257"/>
    <s v="D"/>
    <n v="0"/>
    <n v="0"/>
    <n v="0"/>
    <n v="0"/>
    <n v="0"/>
    <n v="0"/>
    <n v="0"/>
    <n v="0"/>
    <n v="0"/>
    <n v="0"/>
    <n v="0"/>
    <n v="0"/>
    <n v="0"/>
    <n v="0"/>
    <n v="0"/>
    <n v="0"/>
    <n v="0"/>
    <n v="0"/>
    <n v="-6340"/>
    <n v="0"/>
    <n v="0"/>
    <n v="0"/>
    <n v="0"/>
    <n v="-6340"/>
    <n v="0"/>
    <n v="-6340"/>
    <n v="-6340"/>
    <n v="0"/>
    <n v="0"/>
    <n v="0"/>
    <n v="0"/>
    <n v="0"/>
  </r>
  <r>
    <m/>
    <s v="069"/>
    <n v="2015"/>
    <n v="2017"/>
    <m/>
    <n v="8108"/>
    <n v="0"/>
    <s v="Economic Competitiveness"/>
    <n v="12"/>
    <n v="260"/>
    <s v="D"/>
    <n v="0"/>
    <n v="0"/>
    <n v="0"/>
    <n v="0"/>
    <n v="0"/>
    <n v="0"/>
    <n v="0"/>
    <n v="0"/>
    <n v="0"/>
    <n v="0"/>
    <n v="0"/>
    <n v="0"/>
    <n v="0"/>
    <n v="0"/>
    <n v="0"/>
    <n v="0"/>
    <n v="0"/>
    <n v="0"/>
    <n v="-20191.330000000002"/>
    <n v="0"/>
    <n v="0"/>
    <n v="0"/>
    <n v="0"/>
    <n v="-20191.330000000002"/>
    <n v="0"/>
    <n v="-20191.330000000002"/>
    <n v="-20191.330000000002"/>
    <n v="0"/>
    <n v="0"/>
    <n v="0"/>
    <n v="0"/>
    <n v="0"/>
  </r>
  <r>
    <m/>
    <s v="069"/>
    <n v="2015"/>
    <n v="2017"/>
    <m/>
    <n v="8108"/>
    <n v="0"/>
    <s v="Economic Competitiveness"/>
    <n v="12"/>
    <n v="310"/>
    <s v="D"/>
    <n v="0"/>
    <n v="-238.14"/>
    <n v="0"/>
    <n v="0"/>
    <n v="0"/>
    <n v="-238.14"/>
    <n v="0"/>
    <n v="0"/>
    <n v="0"/>
    <n v="0"/>
    <n v="0"/>
    <n v="0"/>
    <n v="0"/>
    <n v="0"/>
    <n v="0"/>
    <n v="0"/>
    <n v="0"/>
    <n v="0"/>
    <n v="-66455.509999999995"/>
    <n v="0"/>
    <n v="0"/>
    <n v="0"/>
    <n v="0"/>
    <n v="-66455.509999999995"/>
    <n v="0"/>
    <n v="-66455.509999999995"/>
    <n v="-66693.649999999994"/>
    <n v="0"/>
    <n v="0"/>
    <n v="0"/>
    <n v="0"/>
    <n v="0"/>
  </r>
  <r>
    <m/>
    <s v="069"/>
    <n v="2015"/>
    <n v="2017"/>
    <m/>
    <n v="8108"/>
    <n v="0"/>
    <s v="Economic Competitiveness"/>
    <n v="12"/>
    <n v="410"/>
    <s v="D"/>
    <n v="-1227895.6399999999"/>
    <n v="-766358.62"/>
    <n v="0"/>
    <n v="0"/>
    <n v="-1227895.6399999999"/>
    <n v="-766358.62"/>
    <n v="0"/>
    <n v="0"/>
    <n v="0"/>
    <n v="0"/>
    <n v="0"/>
    <n v="0"/>
    <n v="0"/>
    <n v="0"/>
    <n v="0"/>
    <n v="0"/>
    <n v="0"/>
    <n v="0"/>
    <n v="-466537.02"/>
    <n v="0"/>
    <n v="0"/>
    <n v="0"/>
    <n v="0"/>
    <n v="-466537.02"/>
    <n v="0"/>
    <n v="-466537.02"/>
    <n v="-5000"/>
    <n v="0"/>
    <n v="0"/>
    <n v="0"/>
    <n v="0"/>
    <n v="0"/>
  </r>
  <r>
    <m/>
    <s v="069"/>
    <n v="2015"/>
    <n v="2017"/>
    <m/>
    <n v="8108"/>
    <n v="0"/>
    <s v="Reduce environmental impact of aviation"/>
    <n v="13"/>
    <n v="252"/>
    <s v="D"/>
    <n v="-10062063.619999999"/>
    <n v="-1859325.21"/>
    <n v="0"/>
    <n v="0"/>
    <n v="-10062063.619999999"/>
    <n v="-1859325.21"/>
    <n v="-1217263.98"/>
    <n v="1557.08"/>
    <n v="0"/>
    <n v="-1557.08"/>
    <n v="-1217263.98"/>
    <n v="0"/>
    <n v="-3058973.43"/>
    <n v="-812112.01"/>
    <n v="0"/>
    <n v="0"/>
    <n v="-3058973.43"/>
    <n v="-812112.01"/>
    <n v="-12320899.66"/>
    <n v="0"/>
    <n v="0"/>
    <n v="0"/>
    <n v="0"/>
    <n v="-12320899.66"/>
    <n v="-3058973.43"/>
    <n v="-10074038.24"/>
    <n v="-654035.85"/>
    <n v="56803.17"/>
    <n v="0"/>
    <n v="0"/>
    <n v="0"/>
    <n v="56803.17"/>
  </r>
  <r>
    <m/>
    <s v="069"/>
    <n v="2015"/>
    <n v="2017"/>
    <m/>
    <n v="8108"/>
    <n v="0"/>
    <s v="Reduce environmental impact of aviation"/>
    <n v="13"/>
    <n v="255"/>
    <s v="D"/>
    <n v="0"/>
    <n v="-1.19"/>
    <n v="0"/>
    <n v="0"/>
    <n v="0"/>
    <n v="-1.19"/>
    <n v="0"/>
    <n v="0"/>
    <n v="0"/>
    <n v="0"/>
    <n v="0"/>
    <n v="0"/>
    <n v="0"/>
    <n v="0"/>
    <n v="0"/>
    <n v="0"/>
    <n v="0"/>
    <n v="0"/>
    <n v="-24998.81"/>
    <n v="0"/>
    <n v="0"/>
    <n v="0"/>
    <n v="0"/>
    <n v="-24998.81"/>
    <n v="0"/>
    <n v="-24998.81"/>
    <n v="-25000"/>
    <n v="0"/>
    <n v="0"/>
    <n v="0"/>
    <n v="0"/>
    <n v="0"/>
  </r>
  <r>
    <m/>
    <s v="069"/>
    <n v="2015"/>
    <n v="2017"/>
    <m/>
    <n v="8108"/>
    <n v="0"/>
    <s v="Reduce environmental impact of aviation"/>
    <n v="13"/>
    <n v="257"/>
    <s v="D"/>
    <n v="0"/>
    <n v="0"/>
    <n v="0"/>
    <n v="0"/>
    <n v="0"/>
    <n v="0"/>
    <n v="0"/>
    <n v="0"/>
    <n v="0"/>
    <n v="0"/>
    <n v="0"/>
    <n v="0"/>
    <n v="0"/>
    <n v="0"/>
    <n v="0"/>
    <n v="0"/>
    <n v="0"/>
    <n v="0"/>
    <n v="-483.08"/>
    <n v="0"/>
    <n v="0"/>
    <n v="0"/>
    <n v="0"/>
    <n v="-483.08"/>
    <n v="0"/>
    <n v="-483.08"/>
    <n v="-483.08"/>
    <n v="0"/>
    <n v="0"/>
    <n v="0"/>
    <n v="0"/>
    <n v="0"/>
  </r>
  <r>
    <m/>
    <s v="069"/>
    <n v="2015"/>
    <n v="2017"/>
    <m/>
    <n v="8108"/>
    <n v="0"/>
    <s v="Reduce environmental impact of aviation"/>
    <n v="13"/>
    <n v="260"/>
    <s v="D"/>
    <n v="0"/>
    <n v="0"/>
    <n v="0"/>
    <n v="0"/>
    <n v="0"/>
    <n v="0"/>
    <n v="0"/>
    <n v="233.98"/>
    <n v="0"/>
    <n v="-233.98"/>
    <n v="0"/>
    <n v="0"/>
    <n v="0"/>
    <n v="0"/>
    <n v="0"/>
    <n v="0"/>
    <n v="0"/>
    <n v="0"/>
    <n v="-6914.09"/>
    <n v="0"/>
    <n v="0"/>
    <n v="0"/>
    <n v="0"/>
    <n v="-6914.09"/>
    <n v="0"/>
    <n v="-6914.09"/>
    <n v="-6914.09"/>
    <n v="0"/>
    <n v="0"/>
    <n v="0"/>
    <n v="0"/>
    <n v="0"/>
  </r>
  <r>
    <m/>
    <s v="069"/>
    <n v="2015"/>
    <n v="2017"/>
    <m/>
    <n v="8108"/>
    <n v="0"/>
    <s v="Reduce environmental impact of aviation"/>
    <n v="13"/>
    <n v="410"/>
    <s v="D"/>
    <n v="-2023337.39"/>
    <n v="-649151.5"/>
    <n v="0"/>
    <n v="0"/>
    <n v="-2023337.39"/>
    <n v="-649151.5"/>
    <n v="-15053.08"/>
    <n v="0"/>
    <n v="0"/>
    <n v="0"/>
    <n v="-15053.08"/>
    <n v="0"/>
    <n v="0"/>
    <n v="0"/>
    <n v="0"/>
    <n v="0"/>
    <n v="0"/>
    <n v="0"/>
    <n v="-1389238.97"/>
    <n v="0"/>
    <n v="0"/>
    <n v="0"/>
    <n v="0"/>
    <n v="-1389238.97"/>
    <n v="0"/>
    <n v="-1389238.97"/>
    <n v="0"/>
    <n v="0"/>
    <n v="0"/>
    <n v="0"/>
    <n v="0"/>
    <n v="0"/>
  </r>
  <r>
    <m/>
    <s v="069"/>
    <n v="2015"/>
    <n v="2017"/>
    <m/>
    <n v="8108"/>
    <n v="0"/>
    <s v="Improve the efficiency of mission support"/>
    <n v="14"/>
    <n v="251"/>
    <s v="D"/>
    <n v="-11151.32"/>
    <n v="-8875.06"/>
    <n v="0"/>
    <n v="0"/>
    <n v="-11151.32"/>
    <n v="-8875.06"/>
    <n v="0"/>
    <n v="0"/>
    <n v="0"/>
    <n v="0"/>
    <n v="0"/>
    <n v="0"/>
    <n v="0"/>
    <n v="0"/>
    <n v="0"/>
    <n v="0"/>
    <n v="0"/>
    <n v="0"/>
    <n v="-2276.2600000000002"/>
    <n v="0"/>
    <n v="0"/>
    <n v="0"/>
    <n v="0"/>
    <n v="-2276.2600000000002"/>
    <n v="0"/>
    <n v="-2276.2600000000002"/>
    <n v="0"/>
    <n v="0"/>
    <n v="0"/>
    <n v="0"/>
    <n v="0"/>
    <n v="0"/>
  </r>
  <r>
    <m/>
    <s v="069"/>
    <n v="2015"/>
    <n v="2017"/>
    <m/>
    <n v="8108"/>
    <n v="0"/>
    <s v="Improve the efficiency of mission support"/>
    <n v="14"/>
    <n v="252"/>
    <s v="D"/>
    <n v="-135871.57"/>
    <n v="-22731.33"/>
    <n v="0"/>
    <n v="0"/>
    <n v="-135871.57"/>
    <n v="-22731.33"/>
    <n v="0"/>
    <n v="57.46"/>
    <n v="0"/>
    <n v="-57.46"/>
    <n v="0"/>
    <n v="0"/>
    <n v="0"/>
    <n v="0"/>
    <n v="0"/>
    <n v="0"/>
    <n v="0"/>
    <n v="0"/>
    <n v="-151616.70000000001"/>
    <n v="0"/>
    <n v="0"/>
    <n v="0"/>
    <n v="0"/>
    <n v="-151616.70000000001"/>
    <n v="0"/>
    <n v="-151616.70000000001"/>
    <n v="-38476.46"/>
    <n v="79.8"/>
    <n v="0"/>
    <n v="0"/>
    <n v="0"/>
    <n v="79.8"/>
  </r>
  <r>
    <m/>
    <s v="069"/>
    <n v="2015"/>
    <n v="2017"/>
    <m/>
    <n v="8108"/>
    <n v="0"/>
    <s v="Improve the efficiency of mission support"/>
    <n v="14"/>
    <n v="260"/>
    <s v="D"/>
    <n v="0"/>
    <n v="0"/>
    <n v="0"/>
    <n v="0"/>
    <n v="0"/>
    <n v="0"/>
    <n v="0"/>
    <n v="30176.18"/>
    <n v="0"/>
    <n v="-46785.49"/>
    <n v="0"/>
    <n v="-16609.310000000001"/>
    <n v="0"/>
    <n v="0"/>
    <n v="0"/>
    <n v="0"/>
    <n v="0"/>
    <n v="0"/>
    <n v="-47307.21"/>
    <n v="0"/>
    <n v="0"/>
    <n v="0"/>
    <n v="0"/>
    <n v="-47307.21"/>
    <n v="0"/>
    <n v="-47307.21"/>
    <n v="-63916.52"/>
    <n v="0"/>
    <n v="16609.310000000001"/>
    <n v="0"/>
    <n v="0"/>
    <n v="16609.310000000001"/>
  </r>
  <r>
    <m/>
    <s v="069"/>
    <n v="2015"/>
    <n v="2017"/>
    <m/>
    <n v="8108"/>
    <n v="0"/>
    <s v="Improve the efficiency of mission support"/>
    <n v="14"/>
    <n v="410"/>
    <s v="D"/>
    <n v="0"/>
    <n v="-3009"/>
    <n v="0"/>
    <n v="0"/>
    <n v="0"/>
    <n v="-3009"/>
    <n v="0"/>
    <n v="0"/>
    <n v="0"/>
    <n v="0"/>
    <n v="0"/>
    <n v="0"/>
    <n v="0"/>
    <n v="0"/>
    <n v="0"/>
    <n v="0"/>
    <n v="0"/>
    <n v="0"/>
    <n v="0"/>
    <n v="0"/>
    <n v="0"/>
    <n v="0"/>
    <n v="0"/>
    <n v="0"/>
    <n v="0"/>
    <n v="0"/>
    <n v="-3009"/>
    <n v="0"/>
    <n v="0"/>
    <n v="0"/>
    <n v="0"/>
    <n v="0"/>
  </r>
  <r>
    <m/>
    <s v="069"/>
    <n v="2015"/>
    <n v="2017"/>
    <m/>
    <n v="8108"/>
    <n v="0"/>
    <s v="Research, Engineering and Development (Airport and Airway Trust (Reimbursable)"/>
    <n v="801"/>
    <n v="210"/>
    <s v="R"/>
    <n v="0"/>
    <n v="0"/>
    <n v="0"/>
    <n v="0"/>
    <n v="0"/>
    <n v="0"/>
    <n v="0"/>
    <n v="0"/>
    <n v="0"/>
    <n v="0"/>
    <n v="0"/>
    <n v="0"/>
    <n v="0"/>
    <n v="0"/>
    <n v="0"/>
    <n v="0"/>
    <n v="0"/>
    <n v="0"/>
    <n v="-3512.89"/>
    <n v="0"/>
    <n v="0"/>
    <n v="0"/>
    <n v="0"/>
    <n v="-3512.89"/>
    <n v="0"/>
    <n v="-3512.89"/>
    <n v="-3512.89"/>
    <n v="0"/>
    <n v="0"/>
    <n v="0"/>
    <n v="0"/>
    <n v="0"/>
  </r>
  <r>
    <m/>
    <s v="069"/>
    <n v="2015"/>
    <n v="2017"/>
    <m/>
    <n v="8108"/>
    <n v="0"/>
    <s v="Research, Engineering and Development (Airport and Airway Trust (Reimbursable)"/>
    <n v="801"/>
    <n v="251"/>
    <s v="R"/>
    <n v="0"/>
    <n v="0"/>
    <n v="0"/>
    <n v="0"/>
    <n v="0"/>
    <n v="0"/>
    <n v="0"/>
    <n v="0"/>
    <n v="0"/>
    <n v="0"/>
    <n v="0"/>
    <n v="0"/>
    <n v="0"/>
    <n v="0"/>
    <n v="0"/>
    <n v="0"/>
    <n v="0"/>
    <n v="0"/>
    <n v="-700000"/>
    <n v="0"/>
    <n v="0"/>
    <n v="0"/>
    <n v="0"/>
    <n v="-700000"/>
    <n v="0"/>
    <n v="-700000"/>
    <n v="-700000"/>
    <n v="0"/>
    <n v="0"/>
    <n v="0"/>
    <n v="0"/>
    <n v="0"/>
  </r>
  <r>
    <m/>
    <s v="069"/>
    <n v="2015"/>
    <n v="2017"/>
    <m/>
    <n v="8108"/>
    <n v="0"/>
    <s v="Research, Engineering and Development (Airport and Airway Trust (Reimbursable)"/>
    <n v="801"/>
    <n v="252"/>
    <s v="R"/>
    <n v="-2108209.36"/>
    <n v="-489709.88"/>
    <n v="0"/>
    <n v="0"/>
    <n v="-2108209.36"/>
    <n v="-489709.88"/>
    <n v="-1023.02"/>
    <n v="-637.9"/>
    <n v="0"/>
    <n v="0"/>
    <n v="-1023.02"/>
    <n v="-637.9"/>
    <n v="0"/>
    <n v="0"/>
    <n v="0"/>
    <n v="0"/>
    <n v="0"/>
    <n v="0"/>
    <n v="-1738377.16"/>
    <n v="0"/>
    <n v="0"/>
    <n v="0"/>
    <n v="0"/>
    <n v="-1738377.16"/>
    <n v="0"/>
    <n v="-1738377.16"/>
    <n v="-119492.56"/>
    <n v="0"/>
    <n v="0"/>
    <n v="0"/>
    <n v="0"/>
    <n v="0"/>
  </r>
  <r>
    <m/>
    <s v="069"/>
    <n v="2015"/>
    <n v="2017"/>
    <m/>
    <n v="8108"/>
    <n v="0"/>
    <s v="Research, Engineering and Development (Airport and Airway Trust (Reimbursable)"/>
    <n v="801"/>
    <n v="260"/>
    <s v="R"/>
    <n v="0"/>
    <n v="0"/>
    <n v="0"/>
    <n v="0"/>
    <n v="0"/>
    <n v="0"/>
    <n v="0"/>
    <n v="0"/>
    <n v="0"/>
    <n v="0"/>
    <n v="0"/>
    <n v="0"/>
    <n v="0"/>
    <n v="0"/>
    <n v="0"/>
    <n v="0"/>
    <n v="0"/>
    <n v="0"/>
    <n v="-6578.94"/>
    <n v="0"/>
    <n v="0"/>
    <n v="0"/>
    <n v="0"/>
    <n v="-6578.94"/>
    <n v="0"/>
    <n v="-6578.94"/>
    <n v="-6578.94"/>
    <n v="0"/>
    <n v="0"/>
    <n v="0"/>
    <n v="0"/>
    <n v="0"/>
  </r>
  <r>
    <m/>
    <s v="069"/>
    <n v="2015"/>
    <n v="2017"/>
    <m/>
    <n v="8108"/>
    <n v="0"/>
    <s v="Research, Engineering and Development (Airport and Airway Trust (Reimbursable)"/>
    <n v="801"/>
    <n v="410"/>
    <s v="R"/>
    <n v="-37966.04"/>
    <n v="0"/>
    <n v="0"/>
    <n v="0"/>
    <n v="-37966.04"/>
    <n v="0"/>
    <n v="0"/>
    <n v="0"/>
    <n v="0"/>
    <n v="0"/>
    <n v="0"/>
    <n v="0"/>
    <n v="0"/>
    <n v="0"/>
    <n v="0"/>
    <n v="0"/>
    <n v="0"/>
    <n v="0"/>
    <n v="-37966.04"/>
    <n v="0"/>
    <n v="0"/>
    <n v="0"/>
    <n v="0"/>
    <n v="-37966.04"/>
    <n v="0"/>
    <n v="-37966.04"/>
    <n v="0"/>
    <n v="0"/>
    <n v="0"/>
    <n v="0"/>
    <n v="0"/>
    <n v="0"/>
  </r>
  <r>
    <m/>
    <s v="069"/>
    <n v="2015"/>
    <n v="2017"/>
    <m/>
    <n v="8108"/>
    <n v="0"/>
    <s v="Research, Engineering and Development (Airport and Airway Trust (Reimbursable)"/>
    <n v="801"/>
    <n v="440"/>
    <s v="R"/>
    <n v="0"/>
    <n v="0"/>
    <n v="0"/>
    <n v="0"/>
    <n v="0"/>
    <n v="0"/>
    <n v="0"/>
    <n v="0"/>
    <n v="0"/>
    <n v="0"/>
    <n v="0"/>
    <n v="0"/>
    <n v="0"/>
    <n v="0"/>
    <n v="0"/>
    <n v="0"/>
    <n v="0"/>
    <n v="0"/>
    <n v="-4794.97"/>
    <n v="0"/>
    <n v="0"/>
    <n v="0"/>
    <n v="0"/>
    <n v="-4794.97"/>
    <n v="0"/>
    <n v="-4794.97"/>
    <n v="-4794.97"/>
    <n v="0"/>
    <n v="0"/>
    <n v="0"/>
    <n v="0"/>
    <n v="0"/>
  </r>
  <r>
    <m/>
    <s v="069"/>
    <n v="2016"/>
    <n v="2016"/>
    <m/>
    <n v="1301"/>
    <n v="0"/>
    <s v="Air Traffic Organization (ATO)"/>
    <n v="1"/>
    <n v="0"/>
    <s v="D"/>
    <n v="0"/>
    <n v="0"/>
    <n v="0"/>
    <n v="0"/>
    <n v="0"/>
    <n v="0"/>
    <n v="0"/>
    <n v="305913.43"/>
    <n v="0"/>
    <n v="-1046511.52"/>
    <n v="0"/>
    <n v="-740598.09"/>
    <n v="0"/>
    <n v="0"/>
    <n v="0"/>
    <n v="0"/>
    <n v="0"/>
    <n v="0"/>
    <n v="-305913.43"/>
    <n v="0"/>
    <n v="0"/>
    <n v="0"/>
    <n v="0"/>
    <n v="-305913.43"/>
    <n v="0"/>
    <n v="-305913.43"/>
    <n v="-1046511.52"/>
    <n v="0"/>
    <n v="1046511.52"/>
    <n v="0"/>
    <n v="0"/>
    <n v="1046511.52"/>
  </r>
  <r>
    <m/>
    <s v="069"/>
    <n v="2016"/>
    <n v="2016"/>
    <m/>
    <n v="1301"/>
    <n v="0"/>
    <s v="Air Traffic Organization (ATO)"/>
    <n v="1"/>
    <n v="111"/>
    <s v="D"/>
    <n v="0"/>
    <n v="0"/>
    <n v="0"/>
    <n v="0"/>
    <n v="0"/>
    <n v="0"/>
    <n v="-128881354.76000001"/>
    <n v="-65151.44"/>
    <n v="0"/>
    <n v="-15537.9"/>
    <n v="-128881354.76000001"/>
    <n v="-80689.34"/>
    <n v="0"/>
    <n v="0"/>
    <n v="0"/>
    <n v="0"/>
    <n v="0"/>
    <n v="0"/>
    <n v="-126290321.51000001"/>
    <n v="0"/>
    <n v="0"/>
    <n v="0"/>
    <n v="0"/>
    <n v="-126290321.51000001"/>
    <n v="0"/>
    <n v="-126290321.51000001"/>
    <n v="2510343.91"/>
    <n v="0"/>
    <n v="30102.58"/>
    <n v="0"/>
    <n v="476473.11"/>
    <n v="506575.69"/>
  </r>
  <r>
    <m/>
    <s v="069"/>
    <n v="2016"/>
    <n v="2016"/>
    <m/>
    <n v="1301"/>
    <n v="0"/>
    <s v="Air Traffic Organization (ATO)"/>
    <n v="1"/>
    <n v="113"/>
    <s v="D"/>
    <n v="0"/>
    <n v="0"/>
    <n v="0"/>
    <n v="0"/>
    <n v="0"/>
    <n v="0"/>
    <n v="-865144.14"/>
    <n v="1227.26"/>
    <n v="0"/>
    <n v="-2762.69"/>
    <n v="-865144.14"/>
    <n v="-1535.43"/>
    <n v="0"/>
    <n v="0"/>
    <n v="0"/>
    <n v="0"/>
    <n v="0"/>
    <n v="0"/>
    <n v="-820381.67"/>
    <n v="0"/>
    <n v="0"/>
    <n v="0"/>
    <n v="0"/>
    <n v="-820381.67"/>
    <n v="0"/>
    <n v="-820381.67"/>
    <n v="43227.040000000001"/>
    <n v="0"/>
    <n v="0"/>
    <n v="0"/>
    <n v="0"/>
    <n v="0"/>
  </r>
  <r>
    <m/>
    <s v="069"/>
    <n v="2016"/>
    <n v="2016"/>
    <m/>
    <n v="1301"/>
    <n v="0"/>
    <s v="Air Traffic Organization (ATO)"/>
    <n v="1"/>
    <n v="115"/>
    <s v="D"/>
    <n v="0"/>
    <n v="0"/>
    <n v="0"/>
    <n v="0"/>
    <n v="0"/>
    <n v="0"/>
    <n v="-10904422.449999999"/>
    <n v="-7809.65"/>
    <n v="0"/>
    <n v="-33190.83"/>
    <n v="-10904422.449999999"/>
    <n v="-41000.480000000003"/>
    <n v="0"/>
    <n v="0"/>
    <n v="0"/>
    <n v="0"/>
    <n v="0"/>
    <n v="0"/>
    <n v="-12265123.119999999"/>
    <n v="0"/>
    <n v="0"/>
    <n v="0"/>
    <n v="0"/>
    <n v="-12265123.119999999"/>
    <n v="0"/>
    <n v="-12265123.119999999"/>
    <n v="-1401701.15"/>
    <n v="0"/>
    <n v="27472.23"/>
    <n v="0"/>
    <n v="0"/>
    <n v="27472.23"/>
  </r>
  <r>
    <m/>
    <s v="069"/>
    <n v="2016"/>
    <n v="2016"/>
    <m/>
    <n v="1301"/>
    <n v="0"/>
    <s v="Air Traffic Organization (ATO)"/>
    <n v="1"/>
    <n v="118"/>
    <s v="D"/>
    <n v="0"/>
    <n v="-154526"/>
    <n v="0"/>
    <n v="0"/>
    <n v="0"/>
    <n v="-154526"/>
    <n v="-209106.81"/>
    <n v="335771.5"/>
    <n v="0"/>
    <n v="-335771.5"/>
    <n v="-209106.81"/>
    <n v="0"/>
    <n v="0"/>
    <n v="0"/>
    <n v="0"/>
    <n v="0"/>
    <n v="0"/>
    <n v="0"/>
    <n v="-389688.9"/>
    <n v="0"/>
    <n v="0"/>
    <n v="0"/>
    <n v="0"/>
    <n v="-389688.9"/>
    <n v="0"/>
    <n v="-389688.9"/>
    <n v="-335108.09000000003"/>
    <n v="154526"/>
    <n v="0"/>
    <n v="0"/>
    <n v="0"/>
    <n v="154526"/>
  </r>
  <r>
    <m/>
    <s v="069"/>
    <n v="2016"/>
    <n v="2016"/>
    <m/>
    <n v="1301"/>
    <n v="0"/>
    <s v="Air Traffic Organization (ATO)"/>
    <n v="1"/>
    <n v="121"/>
    <s v="D"/>
    <n v="-1769795.27"/>
    <n v="-1341954.3"/>
    <n v="0"/>
    <n v="-866109.55"/>
    <n v="-1769795.27"/>
    <n v="-2208063.85"/>
    <n v="-57350314.93"/>
    <n v="11131.51"/>
    <n v="0"/>
    <n v="-56523.9"/>
    <n v="-57350314.93"/>
    <n v="-45392.39"/>
    <n v="0"/>
    <n v="0"/>
    <n v="0"/>
    <n v="0"/>
    <n v="0"/>
    <n v="0"/>
    <n v="-54647749.469999999"/>
    <n v="0"/>
    <n v="0"/>
    <n v="0"/>
    <n v="0"/>
    <n v="-54647749.469999999"/>
    <n v="0"/>
    <n v="-54647749.469999999"/>
    <n v="2218904.4900000002"/>
    <n v="714124.28"/>
    <n v="3439.73"/>
    <n v="0"/>
    <n v="112"/>
    <n v="717676.01"/>
  </r>
  <r>
    <m/>
    <s v="069"/>
    <n v="2016"/>
    <n v="2016"/>
    <m/>
    <n v="1301"/>
    <n v="0"/>
    <s v="Air Traffic Organization (ATO)"/>
    <n v="1"/>
    <n v="210"/>
    <s v="D"/>
    <n v="-5542275.9900000002"/>
    <n v="-1149926.17"/>
    <n v="0"/>
    <n v="-910208.23"/>
    <n v="-5542275.9900000002"/>
    <n v="-2060134.3999999999"/>
    <n v="-71297.429999999993"/>
    <n v="431892.34"/>
    <n v="0"/>
    <n v="-468156.15999999997"/>
    <n v="-71297.429999999993"/>
    <n v="-36263.82"/>
    <n v="-503372.53"/>
    <n v="-32564.16"/>
    <n v="0"/>
    <n v="0"/>
    <n v="-503372.53"/>
    <n v="-32564.16"/>
    <n v="-5453580.6600000001"/>
    <n v="0"/>
    <n v="0"/>
    <n v="-1174.42"/>
    <n v="0"/>
    <n v="-5454755.0800000001"/>
    <n v="-503372.53"/>
    <n v="-4983946.71"/>
    <n v="-1466771.51"/>
    <n v="1982337.99"/>
    <n v="34606.49"/>
    <n v="0"/>
    <n v="98038.81"/>
    <n v="2114983.29"/>
  </r>
  <r>
    <m/>
    <s v="069"/>
    <n v="2016"/>
    <n v="2016"/>
    <m/>
    <n v="1301"/>
    <n v="0"/>
    <s v="Air Traffic Organization (ATO)"/>
    <n v="1"/>
    <n v="220"/>
    <s v="D"/>
    <n v="-931790.1"/>
    <n v="-1849496.36"/>
    <n v="0"/>
    <n v="-45409.69"/>
    <n v="-931790.1"/>
    <n v="-1894906.05"/>
    <n v="-1163077.76"/>
    <n v="1671754.07"/>
    <n v="0"/>
    <n v="-1654595.97"/>
    <n v="-1163077.76"/>
    <n v="17158.099999999999"/>
    <n v="0"/>
    <n v="0"/>
    <n v="0"/>
    <n v="0"/>
    <n v="0"/>
    <n v="0"/>
    <n v="-1916421.57"/>
    <n v="0"/>
    <n v="0"/>
    <n v="0"/>
    <n v="0"/>
    <n v="-1916421.57"/>
    <n v="0"/>
    <n v="-1916421.57"/>
    <n v="-1699301.66"/>
    <n v="1718228.01"/>
    <n v="3793.51"/>
    <n v="0"/>
    <n v="0"/>
    <n v="1722021.52"/>
  </r>
  <r>
    <m/>
    <s v="069"/>
    <n v="2016"/>
    <n v="2016"/>
    <m/>
    <n v="1301"/>
    <n v="0"/>
    <s v="Air Traffic Organization (ATO)"/>
    <n v="1"/>
    <n v="231"/>
    <s v="D"/>
    <n v="-81584.350000000006"/>
    <n v="-79866.78"/>
    <n v="0"/>
    <n v="0"/>
    <n v="-81584.350000000006"/>
    <n v="-79866.78"/>
    <n v="0"/>
    <n v="1232.92"/>
    <n v="0"/>
    <n v="-763.92"/>
    <n v="0"/>
    <n v="469"/>
    <n v="0"/>
    <n v="0"/>
    <n v="0"/>
    <n v="0"/>
    <n v="0"/>
    <n v="0"/>
    <n v="-2950.49"/>
    <n v="0"/>
    <n v="0"/>
    <n v="0"/>
    <n v="0"/>
    <n v="-2950.49"/>
    <n v="0"/>
    <n v="-2950.49"/>
    <n v="-763.92"/>
    <n v="18458.78"/>
    <n v="0"/>
    <n v="0"/>
    <n v="0"/>
    <n v="18458.78"/>
  </r>
  <r>
    <m/>
    <s v="069"/>
    <n v="2016"/>
    <n v="2016"/>
    <m/>
    <n v="1301"/>
    <n v="0"/>
    <s v="Air Traffic Organization (ATO)"/>
    <n v="1"/>
    <n v="232"/>
    <s v="D"/>
    <n v="-1083249.1499999999"/>
    <n v="-880366.48"/>
    <n v="0"/>
    <n v="-2487.8200000000002"/>
    <n v="-1083249.1499999999"/>
    <n v="-882854.3"/>
    <n v="-86624.99"/>
    <n v="491.28"/>
    <n v="0"/>
    <n v="-14149.22"/>
    <n v="-86624.99"/>
    <n v="-13657.94"/>
    <n v="0"/>
    <n v="0"/>
    <n v="0"/>
    <n v="0"/>
    <n v="0"/>
    <n v="0"/>
    <n v="-128373.95"/>
    <n v="0"/>
    <n v="0"/>
    <n v="0"/>
    <n v="0"/>
    <n v="-128373.95"/>
    <n v="0"/>
    <n v="-128373.95"/>
    <n v="144987.95000000001"/>
    <n v="200134.02"/>
    <n v="5062.49"/>
    <n v="0"/>
    <n v="0"/>
    <n v="205196.51"/>
  </r>
  <r>
    <m/>
    <s v="069"/>
    <n v="2016"/>
    <n v="2016"/>
    <m/>
    <n v="1301"/>
    <n v="0"/>
    <s v="Air Traffic Organization (ATO)"/>
    <n v="1"/>
    <n v="233"/>
    <s v="D"/>
    <n v="-54307116.479999997"/>
    <n v="-12108516.210000001"/>
    <n v="0"/>
    <n v="-37994.44"/>
    <n v="-54307116.479999997"/>
    <n v="-12146510.65"/>
    <n v="-21730267.82"/>
    <n v="673348.19"/>
    <n v="0"/>
    <n v="-6731588.25"/>
    <n v="-21730267.82"/>
    <n v="-6058240.0599999996"/>
    <n v="-2643101.29"/>
    <n v="-63717.09"/>
    <n v="0"/>
    <n v="0"/>
    <n v="-2643101.29"/>
    <n v="-63717.09"/>
    <n v="-67503146.75"/>
    <n v="0"/>
    <n v="0"/>
    <n v="0"/>
    <n v="0"/>
    <n v="-67503146.75"/>
    <n v="-2643101.29"/>
    <n v="-64923762.549999997"/>
    <n v="-7091128.96"/>
    <n v="7464463.7999999998"/>
    <n v="11722.84"/>
    <n v="0"/>
    <n v="373772.44"/>
    <n v="7849959.0800000001"/>
  </r>
  <r>
    <m/>
    <s v="069"/>
    <n v="2016"/>
    <n v="2016"/>
    <m/>
    <n v="1301"/>
    <n v="0"/>
    <s v="Air Traffic Organization (ATO)"/>
    <n v="1"/>
    <n v="240"/>
    <s v="D"/>
    <n v="-343477.19"/>
    <n v="147561.51"/>
    <n v="0"/>
    <n v="-188730.35"/>
    <n v="-343477.19"/>
    <n v="-41168.839999999997"/>
    <n v="-10625.64"/>
    <n v="-147007.12"/>
    <n v="0"/>
    <n v="-4974.3500000000004"/>
    <n v="-10625.64"/>
    <n v="-151981.47"/>
    <n v="-312337.34000000003"/>
    <n v="-137371.39000000001"/>
    <n v="0"/>
    <n v="0"/>
    <n v="-312337.34000000003"/>
    <n v="-137371.39000000001"/>
    <n v="-518997.53"/>
    <n v="0"/>
    <n v="0"/>
    <n v="0"/>
    <n v="0"/>
    <n v="-518997.53"/>
    <n v="-312337.34000000003"/>
    <n v="-344031.58"/>
    <n v="-183079.06"/>
    <n v="41168.839999999997"/>
    <n v="180628.88"/>
    <n v="0"/>
    <n v="0"/>
    <n v="221797.72"/>
  </r>
  <r>
    <m/>
    <s v="069"/>
    <n v="2016"/>
    <n v="2016"/>
    <m/>
    <n v="1301"/>
    <n v="0"/>
    <s v="Air Traffic Organization (ATO)"/>
    <n v="1"/>
    <n v="251"/>
    <s v="D"/>
    <n v="-275894781.68000001"/>
    <n v="-35430545.159999996"/>
    <n v="0"/>
    <n v="-17427.759999999998"/>
    <n v="-275894781.68000001"/>
    <n v="-35447972.920000002"/>
    <n v="-39499175.969999999"/>
    <n v="-4751495.43"/>
    <n v="0"/>
    <n v="-120282.83"/>
    <n v="-39499175.969999999"/>
    <n v="-4871778.26"/>
    <n v="-11872330.289999999"/>
    <n v="-3198261.04"/>
    <n v="0"/>
    <n v="0"/>
    <n v="-11872330.289999999"/>
    <n v="-3198261.04"/>
    <n v="-283826588.75"/>
    <n v="0"/>
    <n v="0"/>
    <n v="0"/>
    <n v="0"/>
    <n v="-283826588.75"/>
    <n v="-11872330.289999999"/>
    <n v="-275152519.5"/>
    <n v="-78313.03"/>
    <n v="622132.24"/>
    <n v="73482.259999999995"/>
    <n v="0"/>
    <n v="0"/>
    <n v="695614.5"/>
  </r>
  <r>
    <m/>
    <s v="069"/>
    <n v="2016"/>
    <n v="2016"/>
    <m/>
    <n v="1301"/>
    <n v="0"/>
    <s v="Air Traffic Organization (ATO)"/>
    <n v="1"/>
    <n v="252"/>
    <s v="D"/>
    <n v="-157850436.66"/>
    <n v="-4468763.29"/>
    <n v="0"/>
    <n v="-28957580.890000001"/>
    <n v="-157850436.66"/>
    <n v="-33426344.18"/>
    <n v="-45636176.82"/>
    <n v="-4505966.29"/>
    <n v="0"/>
    <n v="-166635.01"/>
    <n v="-45636176.82"/>
    <n v="-4672601.3"/>
    <n v="-10897057.109999999"/>
    <n v="-4751935.26"/>
    <n v="0"/>
    <n v="0"/>
    <n v="-10897057.109999999"/>
    <n v="-4751935.26"/>
    <n v="-172495397.75"/>
    <n v="0"/>
    <n v="0"/>
    <n v="-38.75"/>
    <n v="0"/>
    <n v="-172495436.5"/>
    <n v="-10897057.109999999"/>
    <n v="-166350314.65000001"/>
    <n v="-962646.65"/>
    <n v="212848.88"/>
    <n v="27642.02"/>
    <n v="0"/>
    <n v="13196.53"/>
    <n v="253687.43"/>
  </r>
  <r>
    <m/>
    <s v="069"/>
    <n v="2016"/>
    <n v="2016"/>
    <m/>
    <n v="1301"/>
    <n v="0"/>
    <s v="Air Traffic Organization (ATO)"/>
    <n v="1"/>
    <n v="253"/>
    <s v="D"/>
    <n v="-12613849.949999999"/>
    <n v="-2794629.07"/>
    <n v="0"/>
    <n v="-46714.51"/>
    <n v="-12613849.949999999"/>
    <n v="-2841343.58"/>
    <n v="-4157447.21"/>
    <n v="-29737.47"/>
    <n v="0"/>
    <n v="-184476.28"/>
    <n v="-4157447.21"/>
    <n v="-214213.75"/>
    <n v="-3038500.39"/>
    <n v="-2525859.39"/>
    <n v="0"/>
    <n v="0"/>
    <n v="-3038500.39"/>
    <n v="-2525859.39"/>
    <n v="-14184041.6"/>
    <n v="0"/>
    <n v="0"/>
    <n v="0"/>
    <n v="0"/>
    <n v="-14184041.6"/>
    <n v="-3038500.39"/>
    <n v="-13671400.6"/>
    <n v="44339.23"/>
    <n v="104625.37"/>
    <n v="2079.4299999999998"/>
    <n v="0"/>
    <n v="0.01"/>
    <n v="106704.81"/>
  </r>
  <r>
    <m/>
    <s v="069"/>
    <n v="2016"/>
    <n v="2016"/>
    <m/>
    <n v="1301"/>
    <n v="0"/>
    <s v="Air Traffic Organization (ATO)"/>
    <n v="1"/>
    <n v="254"/>
    <s v="D"/>
    <n v="-69571846.730000004"/>
    <n v="-12699584.93"/>
    <n v="0"/>
    <n v="-212791.74"/>
    <n v="-69571846.730000004"/>
    <n v="-12912376.67"/>
    <n v="-16165092.91"/>
    <n v="163350.21"/>
    <n v="0"/>
    <n v="-193902.48"/>
    <n v="-16165092.91"/>
    <n v="-30552.27"/>
    <n v="-4236218.8899999997"/>
    <n v="-3038179"/>
    <n v="0"/>
    <n v="0"/>
    <n v="-4236218.8899999997"/>
    <n v="-3038179"/>
    <n v="-74308855.480000004"/>
    <n v="0"/>
    <n v="0"/>
    <n v="0"/>
    <n v="0"/>
    <n v="-74308855.480000004"/>
    <n v="-4236218.8899999997"/>
    <n v="-73110815.590000004"/>
    <n v="-316804.89"/>
    <n v="861122.18"/>
    <n v="13727.68"/>
    <n v="0"/>
    <n v="0"/>
    <n v="874849.86"/>
  </r>
  <r>
    <m/>
    <s v="069"/>
    <n v="2016"/>
    <n v="2016"/>
    <m/>
    <n v="1301"/>
    <n v="0"/>
    <s v="Air Traffic Organization (ATO)"/>
    <n v="1"/>
    <n v="255"/>
    <s v="D"/>
    <n v="0"/>
    <n v="42512.32"/>
    <n v="0"/>
    <n v="0"/>
    <n v="0"/>
    <n v="42512.32"/>
    <n v="0"/>
    <n v="0"/>
    <n v="0"/>
    <n v="0"/>
    <n v="0"/>
    <n v="0"/>
    <n v="0"/>
    <n v="0"/>
    <n v="0"/>
    <n v="0"/>
    <n v="0"/>
    <n v="0"/>
    <n v="-42512.32"/>
    <n v="0"/>
    <n v="0"/>
    <n v="0"/>
    <n v="0"/>
    <n v="-42512.32"/>
    <n v="0"/>
    <n v="-42512.32"/>
    <n v="0"/>
    <n v="0"/>
    <n v="0"/>
    <n v="0"/>
    <n v="0"/>
    <n v="0"/>
  </r>
  <r>
    <m/>
    <s v="069"/>
    <n v="2016"/>
    <n v="2016"/>
    <m/>
    <n v="1301"/>
    <n v="0"/>
    <s v="Air Traffic Organization (ATO)"/>
    <n v="1"/>
    <n v="256"/>
    <s v="D"/>
    <n v="-159000"/>
    <n v="-136750"/>
    <n v="0"/>
    <n v="0"/>
    <n v="-159000"/>
    <n v="-136750"/>
    <n v="0"/>
    <n v="89584.84"/>
    <n v="0"/>
    <n v="-89534.84"/>
    <n v="0"/>
    <n v="50"/>
    <n v="0"/>
    <n v="0"/>
    <n v="0"/>
    <n v="0"/>
    <n v="0"/>
    <n v="0"/>
    <n v="-111834.84"/>
    <n v="0"/>
    <n v="0"/>
    <n v="0"/>
    <n v="0"/>
    <n v="-111834.84"/>
    <n v="0"/>
    <n v="-111834.84"/>
    <n v="-89534.84"/>
    <n v="130000"/>
    <n v="0"/>
    <n v="0"/>
    <n v="2703.38"/>
    <n v="132703.38"/>
  </r>
  <r>
    <m/>
    <s v="069"/>
    <n v="2016"/>
    <n v="2016"/>
    <m/>
    <n v="1301"/>
    <n v="0"/>
    <s v="Air Traffic Organization (ATO)"/>
    <n v="1"/>
    <n v="257"/>
    <s v="D"/>
    <n v="-107866662.42"/>
    <n v="-17350236.43"/>
    <n v="0"/>
    <n v="-1339332.42"/>
    <n v="-107866662.42"/>
    <n v="-18689568.850000001"/>
    <n v="-3423625.37"/>
    <n v="-4888097.6900000004"/>
    <n v="0"/>
    <n v="-1222392.53"/>
    <n v="-3423625.37"/>
    <n v="-6110490.2199999997"/>
    <n v="-16029752.17"/>
    <n v="-11023904.18"/>
    <n v="0"/>
    <n v="0"/>
    <n v="-16029752.17"/>
    <n v="-11023904.18"/>
    <n v="-94025432.239999995"/>
    <n v="0"/>
    <n v="0"/>
    <n v="0"/>
    <n v="0"/>
    <n v="-94025432.239999995"/>
    <n v="-16029752.17"/>
    <n v="-89019584.25"/>
    <n v="-2529355.5299999998"/>
    <n v="381617.34"/>
    <n v="2760042.88"/>
    <n v="0"/>
    <n v="0"/>
    <n v="3141660.22"/>
  </r>
  <r>
    <m/>
    <s v="069"/>
    <n v="2016"/>
    <n v="2016"/>
    <m/>
    <n v="1301"/>
    <n v="0"/>
    <s v="Air Traffic Organization (ATO)"/>
    <n v="1"/>
    <n v="258"/>
    <s v="D"/>
    <n v="-21575"/>
    <n v="0"/>
    <n v="0"/>
    <n v="0"/>
    <n v="-21575"/>
    <n v="0"/>
    <n v="0"/>
    <n v="0"/>
    <n v="0"/>
    <n v="0"/>
    <n v="0"/>
    <n v="0"/>
    <n v="0"/>
    <n v="0"/>
    <n v="0"/>
    <n v="0"/>
    <n v="0"/>
    <n v="0"/>
    <n v="-21575"/>
    <n v="0"/>
    <n v="0"/>
    <n v="0"/>
    <n v="0"/>
    <n v="-21575"/>
    <n v="0"/>
    <n v="-21575"/>
    <n v="0"/>
    <n v="0"/>
    <n v="0"/>
    <n v="0"/>
    <n v="0"/>
    <n v="0"/>
  </r>
  <r>
    <m/>
    <s v="069"/>
    <n v="2016"/>
    <n v="2016"/>
    <m/>
    <n v="1301"/>
    <n v="0"/>
    <s v="Air Traffic Organization (ATO)"/>
    <n v="1"/>
    <n v="260"/>
    <s v="D"/>
    <n v="-6145553.8399999999"/>
    <n v="-5038418.7"/>
    <n v="0"/>
    <n v="-181.94"/>
    <n v="-6145553.8399999999"/>
    <n v="-5038600.6399999997"/>
    <n v="-1473629.43"/>
    <n v="2199536.48"/>
    <n v="0"/>
    <n v="-3812912.03"/>
    <n v="-1473629.43"/>
    <n v="-1613375.55"/>
    <n v="-8346305.4000000004"/>
    <n v="-1826144.55"/>
    <n v="0"/>
    <n v="0"/>
    <n v="-8346305.4000000004"/>
    <n v="-1826144.55"/>
    <n v="-10095464.529999999"/>
    <n v="0"/>
    <n v="0"/>
    <n v="-60.12"/>
    <n v="0"/>
    <n v="-10095524.65"/>
    <n v="-8346305.4000000004"/>
    <n v="-3575363.8"/>
    <n v="-2608156.7200000002"/>
    <n v="3375089.9"/>
    <n v="500581.83"/>
    <n v="0"/>
    <n v="960.23"/>
    <n v="3876631.96"/>
  </r>
  <r>
    <m/>
    <s v="069"/>
    <n v="2016"/>
    <n v="2016"/>
    <m/>
    <n v="1301"/>
    <n v="0"/>
    <s v="Air Traffic Organization (ATO)"/>
    <n v="1"/>
    <n v="310"/>
    <s v="D"/>
    <n v="-27819897.59"/>
    <n v="-3834557.85"/>
    <n v="0"/>
    <n v="-127856.52"/>
    <n v="-27819897.59"/>
    <n v="-3962414.37"/>
    <n v="-2870802.72"/>
    <n v="912483.93"/>
    <n v="0"/>
    <n v="-670557.73"/>
    <n v="-2870802.72"/>
    <n v="241926.2"/>
    <n v="-1277530.9099999999"/>
    <n v="-1262289.9099999999"/>
    <n v="0"/>
    <n v="0"/>
    <n v="-1277530.9099999999"/>
    <n v="-1262289.9099999999"/>
    <n v="-26453276.449999999"/>
    <n v="0"/>
    <n v="0"/>
    <n v="-846"/>
    <n v="0"/>
    <n v="-26454122.449999999"/>
    <n v="-1277530.9099999999"/>
    <n v="-26438881.449999999"/>
    <n v="531330.68999999994"/>
    <n v="130970.51"/>
    <n v="33064.660000000003"/>
    <n v="0"/>
    <n v="1692"/>
    <n v="165727.17000000001"/>
  </r>
  <r>
    <m/>
    <s v="069"/>
    <n v="2016"/>
    <n v="2016"/>
    <m/>
    <n v="1301"/>
    <n v="0"/>
    <s v="Air Traffic Organization (ATO)"/>
    <n v="1"/>
    <n v="320"/>
    <s v="D"/>
    <n v="-6114872.29"/>
    <n v="-3239700.47"/>
    <n v="0"/>
    <n v="0"/>
    <n v="-6114872.29"/>
    <n v="-3239700.47"/>
    <n v="-12138.12"/>
    <n v="22393.919999999998"/>
    <n v="0"/>
    <n v="-19485.23"/>
    <n v="-12138.12"/>
    <n v="2908.69"/>
    <n v="-158043.87"/>
    <n v="-152368.26"/>
    <n v="0"/>
    <n v="0"/>
    <n v="-158043.87"/>
    <n v="-152368.26"/>
    <n v="-2915379.47"/>
    <n v="0"/>
    <n v="0"/>
    <n v="0"/>
    <n v="0"/>
    <n v="-2915379.47"/>
    <n v="-158043.87"/>
    <n v="-2909703.86"/>
    <n v="-19485.23"/>
    <n v="0"/>
    <n v="0"/>
    <n v="0"/>
    <n v="0"/>
    <n v="0"/>
  </r>
  <r>
    <m/>
    <s v="069"/>
    <n v="2016"/>
    <n v="2016"/>
    <m/>
    <n v="1301"/>
    <n v="0"/>
    <s v="Air Traffic Organization (ATO)"/>
    <n v="1"/>
    <n v="410"/>
    <s v="D"/>
    <n v="-5000000"/>
    <n v="-4551565.21"/>
    <n v="0"/>
    <n v="0"/>
    <n v="-5000000"/>
    <n v="-4551565.21"/>
    <n v="0"/>
    <n v="0"/>
    <n v="0"/>
    <n v="0"/>
    <n v="0"/>
    <n v="0"/>
    <n v="0"/>
    <n v="0"/>
    <n v="0"/>
    <n v="0"/>
    <n v="0"/>
    <n v="0"/>
    <n v="-448434.79"/>
    <n v="0"/>
    <n v="0"/>
    <n v="0"/>
    <n v="0"/>
    <n v="-448434.79"/>
    <n v="0"/>
    <n v="-448434.79"/>
    <n v="0"/>
    <n v="0"/>
    <n v="0"/>
    <n v="0"/>
    <n v="0"/>
    <n v="0"/>
  </r>
  <r>
    <m/>
    <s v="069"/>
    <n v="2016"/>
    <n v="2016"/>
    <m/>
    <n v="1301"/>
    <n v="0"/>
    <s v="Air Traffic Organization (ATO)"/>
    <n v="1"/>
    <n v="420"/>
    <s v="D"/>
    <n v="0"/>
    <n v="414.1"/>
    <n v="0"/>
    <n v="-427.21"/>
    <n v="0"/>
    <n v="-13.11"/>
    <n v="-132321.87"/>
    <n v="184943.74"/>
    <n v="0"/>
    <n v="-184943.74"/>
    <n v="-132321.87"/>
    <n v="0"/>
    <n v="0"/>
    <n v="0"/>
    <n v="0"/>
    <n v="0"/>
    <n v="0"/>
    <n v="0"/>
    <n v="-185357.84"/>
    <n v="0"/>
    <n v="0"/>
    <n v="0"/>
    <n v="0"/>
    <n v="-185357.84"/>
    <n v="0"/>
    <n v="-185357.84"/>
    <n v="-53049.08"/>
    <n v="13.11"/>
    <n v="0"/>
    <n v="0"/>
    <n v="0"/>
    <n v="13.11"/>
  </r>
  <r>
    <m/>
    <s v="069"/>
    <n v="2016"/>
    <n v="2016"/>
    <m/>
    <n v="1301"/>
    <n v="0"/>
    <s v="Air Traffic Organization (ATO)"/>
    <n v="1"/>
    <n v="440"/>
    <s v="D"/>
    <n v="0"/>
    <n v="0"/>
    <n v="0"/>
    <n v="0"/>
    <n v="0"/>
    <n v="0"/>
    <n v="0"/>
    <n v="0"/>
    <n v="0"/>
    <n v="0"/>
    <n v="0"/>
    <n v="0"/>
    <n v="0"/>
    <n v="0"/>
    <n v="0"/>
    <n v="0"/>
    <n v="0"/>
    <n v="0"/>
    <n v="87591.81"/>
    <n v="0"/>
    <n v="0"/>
    <n v="0"/>
    <n v="0"/>
    <n v="87591.81"/>
    <n v="0"/>
    <n v="87591.81"/>
    <n v="87591.81"/>
    <n v="0"/>
    <n v="0"/>
    <n v="0"/>
    <n v="0"/>
    <n v="0"/>
  </r>
  <r>
    <m/>
    <s v="069"/>
    <n v="2016"/>
    <n v="2016"/>
    <m/>
    <n v="1301"/>
    <n v="0"/>
    <s v="NextGen"/>
    <n v="2"/>
    <n v="111"/>
    <s v="D"/>
    <n v="0"/>
    <n v="-36248.5"/>
    <n v="0"/>
    <n v="0"/>
    <n v="0"/>
    <n v="-36248.5"/>
    <n v="-848839.1"/>
    <n v="3785.58"/>
    <n v="0"/>
    <n v="-3785.58"/>
    <n v="-848839.1"/>
    <n v="0"/>
    <n v="0"/>
    <n v="0"/>
    <n v="0"/>
    <n v="0"/>
    <n v="0"/>
    <n v="0"/>
    <n v="-858105.68"/>
    <n v="0"/>
    <n v="0"/>
    <n v="0"/>
    <n v="0"/>
    <n v="-858105.68"/>
    <n v="0"/>
    <n v="-858105.68"/>
    <n v="-45515.08"/>
    <n v="36248.5"/>
    <n v="0"/>
    <n v="0"/>
    <n v="164.2"/>
    <n v="36412.699999999997"/>
  </r>
  <r>
    <m/>
    <s v="069"/>
    <n v="2016"/>
    <n v="2016"/>
    <m/>
    <n v="1301"/>
    <n v="0"/>
    <s v="NextGen"/>
    <n v="2"/>
    <n v="113"/>
    <s v="D"/>
    <n v="0"/>
    <n v="0"/>
    <n v="0"/>
    <n v="0"/>
    <n v="0"/>
    <n v="0"/>
    <n v="-15844"/>
    <n v="0"/>
    <n v="0"/>
    <n v="0"/>
    <n v="-15844"/>
    <n v="0"/>
    <n v="0"/>
    <n v="0"/>
    <n v="0"/>
    <n v="0"/>
    <n v="0"/>
    <n v="0"/>
    <n v="-15844"/>
    <n v="0"/>
    <n v="0"/>
    <n v="0"/>
    <n v="0"/>
    <n v="-15844"/>
    <n v="0"/>
    <n v="-15844"/>
    <n v="0"/>
    <n v="0"/>
    <n v="0"/>
    <n v="0"/>
    <n v="0"/>
    <n v="0"/>
  </r>
  <r>
    <m/>
    <s v="069"/>
    <n v="2016"/>
    <n v="2016"/>
    <m/>
    <n v="1301"/>
    <n v="0"/>
    <s v="NextGen"/>
    <n v="2"/>
    <n v="115"/>
    <s v="D"/>
    <n v="0"/>
    <n v="0"/>
    <n v="0"/>
    <n v="0"/>
    <n v="0"/>
    <n v="0"/>
    <n v="-668.91"/>
    <n v="0"/>
    <n v="0"/>
    <n v="0"/>
    <n v="-668.91"/>
    <n v="0"/>
    <n v="0"/>
    <n v="0"/>
    <n v="0"/>
    <n v="0"/>
    <n v="0"/>
    <n v="0"/>
    <n v="-3366.55"/>
    <n v="0"/>
    <n v="0"/>
    <n v="0"/>
    <n v="0"/>
    <n v="-3366.55"/>
    <n v="0"/>
    <n v="-3366.55"/>
    <n v="-2697.64"/>
    <n v="0"/>
    <n v="0"/>
    <n v="0"/>
    <n v="0"/>
    <n v="0"/>
  </r>
  <r>
    <m/>
    <s v="069"/>
    <n v="2016"/>
    <n v="2016"/>
    <m/>
    <n v="1301"/>
    <n v="0"/>
    <s v="NextGen"/>
    <n v="2"/>
    <n v="121"/>
    <s v="D"/>
    <n v="-32504.799999999999"/>
    <n v="-551.5"/>
    <n v="0"/>
    <n v="0"/>
    <n v="-32504.799999999999"/>
    <n v="-551.5"/>
    <n v="-267431.43"/>
    <n v="86.07"/>
    <n v="0"/>
    <n v="-86.07"/>
    <n v="-267431.43"/>
    <n v="0"/>
    <n v="0"/>
    <n v="0"/>
    <n v="0"/>
    <n v="0"/>
    <n v="0"/>
    <n v="0"/>
    <n v="-308162.13"/>
    <n v="0"/>
    <n v="0"/>
    <n v="0"/>
    <n v="0"/>
    <n v="-308162.13"/>
    <n v="0"/>
    <n v="-308162.13"/>
    <n v="-8777.4"/>
    <n v="551.5"/>
    <n v="0"/>
    <n v="0"/>
    <n v="0"/>
    <n v="551.5"/>
  </r>
  <r>
    <m/>
    <s v="069"/>
    <n v="2016"/>
    <n v="2016"/>
    <m/>
    <n v="1301"/>
    <n v="0"/>
    <s v="NextGen"/>
    <n v="2"/>
    <n v="210"/>
    <s v="D"/>
    <n v="-15511.46"/>
    <n v="-5578.53"/>
    <n v="0"/>
    <n v="-723.56"/>
    <n v="-15511.46"/>
    <n v="-6302.09"/>
    <n v="0"/>
    <n v="2154.88"/>
    <n v="0"/>
    <n v="-2154.88"/>
    <n v="0"/>
    <n v="0"/>
    <n v="0"/>
    <n v="0"/>
    <n v="0"/>
    <n v="0"/>
    <n v="0"/>
    <n v="0"/>
    <n v="-12341.81"/>
    <n v="0"/>
    <n v="0"/>
    <n v="0"/>
    <n v="0"/>
    <n v="-12341.81"/>
    <n v="0"/>
    <n v="-12341.81"/>
    <n v="-3132.44"/>
    <n v="4744.5200000000004"/>
    <n v="0"/>
    <n v="0"/>
    <n v="254"/>
    <n v="4998.5200000000004"/>
  </r>
  <r>
    <m/>
    <s v="069"/>
    <n v="2016"/>
    <n v="2016"/>
    <m/>
    <n v="1301"/>
    <n v="0"/>
    <s v="NextGen"/>
    <n v="2"/>
    <n v="220"/>
    <s v="D"/>
    <n v="0"/>
    <n v="-225825"/>
    <n v="0"/>
    <n v="0"/>
    <n v="0"/>
    <n v="-225825"/>
    <n v="-225825"/>
    <n v="14200.11"/>
    <n v="0"/>
    <n v="-14200.11"/>
    <n v="-225825"/>
    <n v="0"/>
    <n v="0"/>
    <n v="0"/>
    <n v="0"/>
    <n v="0"/>
    <n v="0"/>
    <n v="0"/>
    <n v="-14200.11"/>
    <n v="0"/>
    <n v="0"/>
    <n v="0"/>
    <n v="0"/>
    <n v="-14200.11"/>
    <n v="0"/>
    <n v="-14200.11"/>
    <n v="-14200.11"/>
    <n v="225825"/>
    <n v="0"/>
    <n v="0"/>
    <n v="0"/>
    <n v="225825"/>
  </r>
  <r>
    <m/>
    <s v="069"/>
    <n v="2016"/>
    <n v="2016"/>
    <m/>
    <n v="1301"/>
    <n v="0"/>
    <s v="NextGen"/>
    <n v="2"/>
    <n v="233"/>
    <s v="D"/>
    <n v="0"/>
    <n v="-1106243.1499999999"/>
    <n v="0"/>
    <n v="0"/>
    <n v="0"/>
    <n v="-1106243.1499999999"/>
    <n v="-1106243.1499999999"/>
    <n v="1021205.19"/>
    <n v="0"/>
    <n v="-1021205.19"/>
    <n v="-1106243.1499999999"/>
    <n v="0"/>
    <n v="-61044.2"/>
    <n v="0"/>
    <n v="0"/>
    <n v="0"/>
    <n v="-61044.2"/>
    <n v="0"/>
    <n v="-1082249.3899999999"/>
    <n v="0"/>
    <n v="0"/>
    <n v="0"/>
    <n v="0"/>
    <n v="-1082249.3899999999"/>
    <n v="-61044.2"/>
    <n v="-1021205.19"/>
    <n v="-1021205.19"/>
    <n v="1106243.1499999999"/>
    <n v="0"/>
    <n v="0"/>
    <n v="0"/>
    <n v="1106243.1499999999"/>
  </r>
  <r>
    <m/>
    <s v="069"/>
    <n v="2016"/>
    <n v="2016"/>
    <m/>
    <n v="1301"/>
    <n v="0"/>
    <s v="NextGen"/>
    <n v="2"/>
    <n v="251"/>
    <s v="D"/>
    <n v="-66463.789999999994"/>
    <n v="0"/>
    <n v="0"/>
    <n v="0"/>
    <n v="-66463.789999999994"/>
    <n v="0"/>
    <n v="-10874.08"/>
    <n v="290.06"/>
    <n v="0"/>
    <n v="-290.06"/>
    <n v="-10874.08"/>
    <n v="0"/>
    <n v="0"/>
    <n v="0"/>
    <n v="0"/>
    <n v="0"/>
    <n v="0"/>
    <n v="0"/>
    <n v="-77627.929999999993"/>
    <n v="0"/>
    <n v="0"/>
    <n v="0"/>
    <n v="0"/>
    <n v="-77627.929999999993"/>
    <n v="0"/>
    <n v="-77627.929999999993"/>
    <n v="-290.06"/>
    <n v="0"/>
    <n v="0"/>
    <n v="0"/>
    <n v="0"/>
    <n v="0"/>
  </r>
  <r>
    <m/>
    <s v="069"/>
    <n v="2016"/>
    <n v="2016"/>
    <m/>
    <n v="1301"/>
    <n v="0"/>
    <s v="NextGen"/>
    <n v="2"/>
    <n v="252"/>
    <s v="D"/>
    <n v="-824178.64"/>
    <n v="-34912.82"/>
    <n v="0"/>
    <n v="0"/>
    <n v="-824178.64"/>
    <n v="-34912.82"/>
    <n v="-530391.93000000005"/>
    <n v="13299.48"/>
    <n v="0"/>
    <n v="-11649.48"/>
    <n v="-530391.93000000005"/>
    <n v="1650"/>
    <n v="-196460"/>
    <n v="-16371"/>
    <n v="0"/>
    <n v="0"/>
    <n v="-196460"/>
    <n v="-16371"/>
    <n v="-1357160.97"/>
    <n v="0"/>
    <n v="0"/>
    <n v="0"/>
    <n v="0"/>
    <n v="-1357160.97"/>
    <n v="-196460"/>
    <n v="-1177071.97"/>
    <n v="144235.78"/>
    <n v="1173.82"/>
    <n v="0"/>
    <n v="0"/>
    <n v="0"/>
    <n v="1173.82"/>
  </r>
  <r>
    <m/>
    <s v="069"/>
    <n v="2016"/>
    <n v="2016"/>
    <m/>
    <n v="1301"/>
    <n v="0"/>
    <s v="NextGen"/>
    <n v="2"/>
    <n v="253"/>
    <s v="D"/>
    <n v="-635635.63"/>
    <n v="-88705.45"/>
    <n v="0"/>
    <n v="-806"/>
    <n v="-635635.63"/>
    <n v="-89511.45"/>
    <n v="0"/>
    <n v="-8851.5300000000007"/>
    <n v="0"/>
    <n v="0"/>
    <n v="0"/>
    <n v="-8851.5300000000007"/>
    <n v="0"/>
    <n v="0"/>
    <n v="0"/>
    <n v="0"/>
    <n v="0"/>
    <n v="0"/>
    <n v="-538078.65"/>
    <n v="0"/>
    <n v="0"/>
    <n v="0"/>
    <n v="0"/>
    <n v="-538078.65"/>
    <n v="0"/>
    <n v="-538078.65"/>
    <n v="-806"/>
    <n v="415.5"/>
    <n v="0"/>
    <n v="0"/>
    <n v="0"/>
    <n v="415.5"/>
  </r>
  <r>
    <m/>
    <s v="069"/>
    <n v="2016"/>
    <n v="2016"/>
    <m/>
    <n v="1301"/>
    <n v="0"/>
    <s v="NextGen"/>
    <n v="2"/>
    <n v="254"/>
    <s v="D"/>
    <n v="-5467633.9800000004"/>
    <n v="-330473.2"/>
    <n v="0"/>
    <n v="0"/>
    <n v="-5467633.9800000004"/>
    <n v="-330473.2"/>
    <n v="-12749.72"/>
    <n v="-33746.660000000003"/>
    <n v="0"/>
    <n v="-728.46"/>
    <n v="-12749.72"/>
    <n v="-34475.120000000003"/>
    <n v="-349349.37"/>
    <n v="-35028.480000000003"/>
    <n v="0"/>
    <n v="0"/>
    <n v="-349349.37"/>
    <n v="-35028.480000000003"/>
    <n v="-5430484.7300000004"/>
    <n v="0"/>
    <n v="0"/>
    <n v="0"/>
    <n v="0"/>
    <n v="-5430484.7300000004"/>
    <n v="-349349.37"/>
    <n v="-5116163.84"/>
    <n v="-728.46"/>
    <n v="5198.87"/>
    <n v="174"/>
    <n v="0"/>
    <n v="0"/>
    <n v="5372.87"/>
  </r>
  <r>
    <m/>
    <s v="069"/>
    <n v="2016"/>
    <n v="2016"/>
    <m/>
    <n v="1301"/>
    <n v="0"/>
    <s v="NextGen"/>
    <n v="2"/>
    <n v="257"/>
    <s v="D"/>
    <n v="-64919.21"/>
    <n v="-46893.11"/>
    <n v="0"/>
    <n v="0"/>
    <n v="-64919.21"/>
    <n v="-46893.11"/>
    <n v="0"/>
    <n v="2840.51"/>
    <n v="0"/>
    <n v="-2840.51"/>
    <n v="0"/>
    <n v="0"/>
    <n v="0"/>
    <n v="0"/>
    <n v="0"/>
    <n v="0"/>
    <n v="0"/>
    <n v="0"/>
    <n v="-20866.61"/>
    <n v="0"/>
    <n v="0"/>
    <n v="0"/>
    <n v="0"/>
    <n v="-20866.61"/>
    <n v="0"/>
    <n v="-20866.61"/>
    <n v="-2840.51"/>
    <n v="0"/>
    <n v="0"/>
    <n v="0"/>
    <n v="0"/>
    <n v="0"/>
  </r>
  <r>
    <m/>
    <s v="069"/>
    <n v="2016"/>
    <n v="2016"/>
    <m/>
    <n v="1301"/>
    <n v="0"/>
    <s v="NextGen"/>
    <n v="2"/>
    <n v="260"/>
    <s v="D"/>
    <n v="0"/>
    <n v="6719.29"/>
    <n v="0"/>
    <n v="0"/>
    <n v="0"/>
    <n v="6719.29"/>
    <n v="0"/>
    <n v="46492.33"/>
    <n v="0"/>
    <n v="-69044.94"/>
    <n v="0"/>
    <n v="-22552.61"/>
    <n v="-39435.980000000003"/>
    <n v="-39435.980000000003"/>
    <n v="0"/>
    <n v="0"/>
    <n v="-39435.980000000003"/>
    <n v="-39435.980000000003"/>
    <n v="-53211.62"/>
    <n v="0"/>
    <n v="0"/>
    <n v="0"/>
    <n v="0"/>
    <n v="-53211.62"/>
    <n v="-39435.980000000003"/>
    <n v="-53211.62"/>
    <n v="-69044.94"/>
    <n v="0"/>
    <n v="15796.8"/>
    <n v="0"/>
    <n v="4231.03"/>
    <n v="20027.830000000002"/>
  </r>
  <r>
    <m/>
    <s v="069"/>
    <n v="2016"/>
    <n v="2016"/>
    <m/>
    <n v="1301"/>
    <n v="0"/>
    <s v="NextGen"/>
    <n v="2"/>
    <n v="310"/>
    <s v="D"/>
    <n v="-332554.84000000003"/>
    <n v="-52194.1"/>
    <n v="0"/>
    <n v="0"/>
    <n v="-332554.84000000003"/>
    <n v="-52194.1"/>
    <n v="0"/>
    <n v="64325.35"/>
    <n v="0"/>
    <n v="-70775.94"/>
    <n v="0"/>
    <n v="-6450.59"/>
    <n v="0"/>
    <n v="0"/>
    <n v="0"/>
    <n v="0"/>
    <n v="0"/>
    <n v="0"/>
    <n v="-344686.09"/>
    <n v="0"/>
    <n v="0"/>
    <n v="0"/>
    <n v="0"/>
    <n v="-344686.09"/>
    <n v="0"/>
    <n v="-344686.09"/>
    <n v="-70775.94"/>
    <n v="0"/>
    <n v="6450.58"/>
    <n v="0"/>
    <n v="0"/>
    <n v="6450.58"/>
  </r>
  <r>
    <m/>
    <s v="069"/>
    <n v="2016"/>
    <n v="2016"/>
    <m/>
    <n v="1301"/>
    <n v="0"/>
    <s v="NextGen"/>
    <n v="2"/>
    <n v="420"/>
    <s v="D"/>
    <n v="0"/>
    <n v="0"/>
    <n v="0"/>
    <n v="0"/>
    <n v="0"/>
    <n v="0"/>
    <n v="0"/>
    <n v="200000"/>
    <n v="0"/>
    <n v="-200000"/>
    <n v="0"/>
    <n v="0"/>
    <n v="0"/>
    <n v="0"/>
    <n v="0"/>
    <n v="0"/>
    <n v="0"/>
    <n v="0"/>
    <n v="-200000"/>
    <n v="0"/>
    <n v="0"/>
    <n v="0"/>
    <n v="0"/>
    <n v="-200000"/>
    <n v="0"/>
    <n v="-200000"/>
    <n v="-200000"/>
    <n v="0"/>
    <n v="0"/>
    <n v="0"/>
    <n v="0"/>
    <n v="0"/>
  </r>
  <r>
    <m/>
    <s v="069"/>
    <n v="2016"/>
    <n v="2016"/>
    <m/>
    <n v="1301"/>
    <n v="0"/>
    <s v="Finance &amp; Management"/>
    <n v="3"/>
    <n v="0"/>
    <s v="D"/>
    <n v="0"/>
    <n v="0"/>
    <n v="0"/>
    <n v="0"/>
    <n v="0"/>
    <n v="0"/>
    <n v="9360"/>
    <n v="9360"/>
    <n v="0"/>
    <n v="0"/>
    <n v="9360"/>
    <n v="9360"/>
    <n v="0"/>
    <n v="0"/>
    <n v="0"/>
    <n v="0"/>
    <n v="0"/>
    <n v="0"/>
    <n v="0"/>
    <n v="0"/>
    <n v="0"/>
    <n v="0"/>
    <n v="0"/>
    <n v="0"/>
    <n v="0"/>
    <n v="0"/>
    <n v="0"/>
    <n v="0"/>
    <n v="0"/>
    <n v="0"/>
    <n v="0"/>
    <n v="0"/>
  </r>
  <r>
    <m/>
    <s v="069"/>
    <n v="2016"/>
    <n v="2016"/>
    <m/>
    <n v="1301"/>
    <n v="0"/>
    <s v="Finance &amp; Management"/>
    <n v="3"/>
    <n v="111"/>
    <s v="D"/>
    <n v="0"/>
    <n v="-22941"/>
    <n v="0"/>
    <n v="0"/>
    <n v="0"/>
    <n v="-22941"/>
    <n v="-7092096.3700000001"/>
    <n v="56.92"/>
    <n v="0"/>
    <n v="-57.73"/>
    <n v="-7092096.3700000001"/>
    <n v="-0.81"/>
    <n v="0"/>
    <n v="0"/>
    <n v="0"/>
    <n v="0"/>
    <n v="0"/>
    <n v="0"/>
    <n v="-7110484.4199999999"/>
    <n v="0"/>
    <n v="0"/>
    <n v="0"/>
    <n v="0"/>
    <n v="-7110484.4199999999"/>
    <n v="0"/>
    <n v="-7110484.4199999999"/>
    <n v="-41329.86"/>
    <n v="22941"/>
    <n v="0.81"/>
    <n v="0"/>
    <n v="11034.63"/>
    <n v="33976.44"/>
  </r>
  <r>
    <m/>
    <s v="069"/>
    <n v="2016"/>
    <n v="2016"/>
    <m/>
    <n v="1301"/>
    <n v="0"/>
    <s v="Finance &amp; Management"/>
    <n v="3"/>
    <n v="113"/>
    <s v="D"/>
    <n v="0"/>
    <n v="-6000"/>
    <n v="0"/>
    <n v="0"/>
    <n v="0"/>
    <n v="-6000"/>
    <n v="-81450.149999999994"/>
    <n v="8660.6299999999992"/>
    <n v="0"/>
    <n v="-9428.2999999999993"/>
    <n v="-81450.149999999994"/>
    <n v="-767.67"/>
    <n v="0"/>
    <n v="0"/>
    <n v="0"/>
    <n v="0"/>
    <n v="0"/>
    <n v="0"/>
    <n v="-88860.01"/>
    <n v="0"/>
    <n v="0"/>
    <n v="0"/>
    <n v="0"/>
    <n v="-88860.01"/>
    <n v="0"/>
    <n v="-88860.01"/>
    <n v="-14177.53"/>
    <n v="6000"/>
    <n v="0"/>
    <n v="0"/>
    <n v="0"/>
    <n v="6000"/>
  </r>
  <r>
    <m/>
    <s v="069"/>
    <n v="2016"/>
    <n v="2016"/>
    <m/>
    <n v="1301"/>
    <n v="0"/>
    <s v="Finance &amp; Management"/>
    <n v="3"/>
    <n v="115"/>
    <s v="D"/>
    <n v="0"/>
    <n v="-49000"/>
    <n v="0"/>
    <n v="0"/>
    <n v="0"/>
    <n v="-49000"/>
    <n v="-74665.119999999995"/>
    <n v="0"/>
    <n v="0"/>
    <n v="0"/>
    <n v="-74665.119999999995"/>
    <n v="0"/>
    <n v="0"/>
    <n v="0"/>
    <n v="0"/>
    <n v="0"/>
    <n v="0"/>
    <n v="0"/>
    <n v="-44634.6"/>
    <n v="0"/>
    <n v="0"/>
    <n v="0"/>
    <n v="0"/>
    <n v="-44634.6"/>
    <n v="0"/>
    <n v="-44634.6"/>
    <n v="-18969.48"/>
    <n v="49000"/>
    <n v="0"/>
    <n v="0"/>
    <n v="0"/>
    <n v="49000"/>
  </r>
  <r>
    <m/>
    <s v="069"/>
    <n v="2016"/>
    <n v="2016"/>
    <m/>
    <n v="1301"/>
    <n v="0"/>
    <s v="Finance &amp; Management"/>
    <n v="3"/>
    <n v="118"/>
    <s v="D"/>
    <n v="0"/>
    <n v="0"/>
    <n v="0"/>
    <n v="0"/>
    <n v="0"/>
    <n v="0"/>
    <n v="-744.8"/>
    <n v="0"/>
    <n v="0"/>
    <n v="0"/>
    <n v="-744.8"/>
    <n v="0"/>
    <n v="0"/>
    <n v="0"/>
    <n v="0"/>
    <n v="0"/>
    <n v="0"/>
    <n v="0"/>
    <n v="-744.8"/>
    <n v="0"/>
    <n v="0"/>
    <n v="0"/>
    <n v="0"/>
    <n v="-744.8"/>
    <n v="0"/>
    <n v="-744.8"/>
    <n v="0"/>
    <n v="0"/>
    <n v="0"/>
    <n v="0"/>
    <n v="0"/>
    <n v="0"/>
  </r>
  <r>
    <m/>
    <s v="069"/>
    <n v="2016"/>
    <n v="2016"/>
    <m/>
    <n v="1301"/>
    <n v="0"/>
    <s v="Finance &amp; Management"/>
    <n v="3"/>
    <n v="121"/>
    <s v="D"/>
    <n v="-286640.71999999997"/>
    <n v="-133961.35999999999"/>
    <n v="0"/>
    <n v="-24226.98"/>
    <n v="-286640.71999999997"/>
    <n v="-158188.34"/>
    <n v="-2317976.2999999998"/>
    <n v="-2766.7"/>
    <n v="0"/>
    <n v="-16323.47"/>
    <n v="-2317976.2999999998"/>
    <n v="-19090.169999999998"/>
    <n v="0"/>
    <n v="0"/>
    <n v="0"/>
    <n v="0"/>
    <n v="0"/>
    <n v="0"/>
    <n v="-2461527.83"/>
    <n v="0"/>
    <n v="0"/>
    <n v="0"/>
    <n v="0"/>
    <n v="-2461527.83"/>
    <n v="0"/>
    <n v="-2461527.83"/>
    <n v="-34189.32"/>
    <n v="62022.17"/>
    <n v="3740.81"/>
    <n v="0"/>
    <n v="0"/>
    <n v="65762.98"/>
  </r>
  <r>
    <m/>
    <s v="069"/>
    <n v="2016"/>
    <n v="2016"/>
    <m/>
    <n v="1301"/>
    <n v="0"/>
    <s v="Finance &amp; Management"/>
    <n v="3"/>
    <n v="210"/>
    <s v="D"/>
    <n v="-406719.87"/>
    <n v="-73889.3"/>
    <n v="0"/>
    <n v="-20129.95"/>
    <n v="-406719.87"/>
    <n v="-94019.25"/>
    <n v="-21197.63"/>
    <n v="5286.89"/>
    <n v="0"/>
    <n v="-6333.49"/>
    <n v="-21197.63"/>
    <n v="-1046.5999999999999"/>
    <n v="0"/>
    <n v="0"/>
    <n v="0"/>
    <n v="0"/>
    <n v="0"/>
    <n v="0"/>
    <n v="-359630.54"/>
    <n v="0"/>
    <n v="0"/>
    <n v="0"/>
    <n v="0"/>
    <n v="-359630.54"/>
    <n v="0"/>
    <n v="-359630.54"/>
    <n v="-26778.89"/>
    <n v="67785.320000000007"/>
    <n v="1046.5999999999999"/>
    <n v="0"/>
    <n v="315.45"/>
    <n v="69147.37"/>
  </r>
  <r>
    <m/>
    <s v="069"/>
    <n v="2016"/>
    <n v="2016"/>
    <m/>
    <n v="1301"/>
    <n v="0"/>
    <s v="Finance &amp; Management"/>
    <n v="3"/>
    <n v="220"/>
    <s v="D"/>
    <n v="-61816.28"/>
    <n v="-89734.28"/>
    <n v="0"/>
    <n v="-4744.28"/>
    <n v="-61816.28"/>
    <n v="-94478.56"/>
    <n v="-51397.23"/>
    <n v="42005.71"/>
    <n v="0"/>
    <n v="-30728.66"/>
    <n v="-51397.23"/>
    <n v="11277.05"/>
    <n v="-242974.21"/>
    <n v="-147026.99"/>
    <n v="0"/>
    <n v="0"/>
    <n v="-242974.21"/>
    <n v="-147026.99"/>
    <n v="-161432.16"/>
    <n v="0"/>
    <n v="0"/>
    <n v="0"/>
    <n v="0"/>
    <n v="-161432.16"/>
    <n v="-242974.21"/>
    <n v="-65484.94"/>
    <n v="-35472.94"/>
    <n v="61463.040000000001"/>
    <n v="0"/>
    <n v="0"/>
    <n v="0"/>
    <n v="61463.040000000001"/>
  </r>
  <r>
    <m/>
    <s v="069"/>
    <n v="2016"/>
    <n v="2016"/>
    <m/>
    <n v="1301"/>
    <n v="0"/>
    <s v="Finance &amp; Management"/>
    <n v="3"/>
    <n v="231"/>
    <s v="D"/>
    <n v="-4754.05"/>
    <n v="-2810957.47"/>
    <n v="0"/>
    <n v="0"/>
    <n v="-4754.05"/>
    <n v="-2810957.47"/>
    <n v="0"/>
    <n v="0"/>
    <n v="0"/>
    <n v="0"/>
    <n v="0"/>
    <n v="0"/>
    <n v="0"/>
    <n v="0"/>
    <n v="0"/>
    <n v="0"/>
    <n v="0"/>
    <n v="0"/>
    <n v="-3306"/>
    <n v="0"/>
    <n v="0"/>
    <n v="-2680410.64"/>
    <n v="0"/>
    <n v="-2683716.64"/>
    <n v="0"/>
    <n v="-2683716.64"/>
    <n v="-5489920.0599999996"/>
    <n v="2809509.42"/>
    <n v="0"/>
    <n v="0"/>
    <n v="5489920.0599999996"/>
    <n v="8299429.4800000004"/>
  </r>
  <r>
    <m/>
    <s v="069"/>
    <n v="2016"/>
    <n v="2016"/>
    <m/>
    <n v="1301"/>
    <n v="0"/>
    <s v="Finance &amp; Management"/>
    <n v="3"/>
    <n v="232"/>
    <s v="D"/>
    <n v="-247717.2"/>
    <n v="-1891482.06"/>
    <n v="0"/>
    <n v="-36841.24"/>
    <n v="-247717.2"/>
    <n v="-1928323.3"/>
    <n v="-1731704.59"/>
    <n v="6516.09"/>
    <n v="0"/>
    <n v="-6857.34"/>
    <n v="-1731704.59"/>
    <n v="-341.25"/>
    <n v="0"/>
    <n v="0"/>
    <n v="0"/>
    <n v="0"/>
    <n v="0"/>
    <n v="0"/>
    <n v="-94455.82"/>
    <n v="0"/>
    <n v="0"/>
    <n v="0"/>
    <n v="0"/>
    <n v="-94455.82"/>
    <n v="0"/>
    <n v="-94455.82"/>
    <n v="-43698.58"/>
    <n v="1717736.23"/>
    <n v="85.78"/>
    <n v="0"/>
    <n v="6290"/>
    <n v="1724112.01"/>
  </r>
  <r>
    <m/>
    <s v="069"/>
    <n v="2016"/>
    <n v="2016"/>
    <m/>
    <n v="1301"/>
    <n v="0"/>
    <s v="Finance &amp; Management"/>
    <n v="3"/>
    <n v="233"/>
    <s v="D"/>
    <n v="-1607643.74"/>
    <n v="-546257.41"/>
    <n v="0"/>
    <n v="0"/>
    <n v="-1607643.74"/>
    <n v="-546257.41"/>
    <n v="-20903.39"/>
    <n v="11028.8"/>
    <n v="0"/>
    <n v="-18856.8"/>
    <n v="-20903.39"/>
    <n v="-7828"/>
    <n v="-752140.35"/>
    <n v="0"/>
    <n v="0"/>
    <n v="0"/>
    <n v="-752140.35"/>
    <n v="0"/>
    <n v="-1849013.68"/>
    <n v="0"/>
    <n v="0"/>
    <n v="0"/>
    <n v="0"/>
    <n v="-1849013.68"/>
    <n v="-752140.35"/>
    <n v="-1096873.33"/>
    <n v="-22411.61"/>
    <n v="60116.36"/>
    <n v="69.540000000000006"/>
    <n v="0"/>
    <n v="3747.66"/>
    <n v="63933.56"/>
  </r>
  <r>
    <m/>
    <s v="069"/>
    <n v="2016"/>
    <n v="2016"/>
    <m/>
    <n v="1301"/>
    <n v="0"/>
    <s v="Finance &amp; Management"/>
    <n v="3"/>
    <n v="240"/>
    <s v="D"/>
    <n v="-330606"/>
    <n v="-83544.479999999996"/>
    <n v="0"/>
    <n v="0"/>
    <n v="-330606"/>
    <n v="-83544.479999999996"/>
    <n v="-400"/>
    <n v="68"/>
    <n v="0"/>
    <n v="0"/>
    <n v="-400"/>
    <n v="68"/>
    <n v="-29707.54"/>
    <n v="-4641.99"/>
    <n v="0"/>
    <n v="0"/>
    <n v="-29707.54"/>
    <n v="-4641.99"/>
    <n v="-272595.07"/>
    <n v="0"/>
    <n v="0"/>
    <n v="0"/>
    <n v="0"/>
    <n v="-272595.07"/>
    <n v="-29707.54"/>
    <n v="-247529.52"/>
    <n v="0"/>
    <n v="400"/>
    <n v="0"/>
    <n v="0"/>
    <n v="0"/>
    <n v="400"/>
  </r>
  <r>
    <m/>
    <s v="069"/>
    <n v="2016"/>
    <n v="2016"/>
    <m/>
    <n v="1301"/>
    <n v="0"/>
    <s v="Finance &amp; Management"/>
    <n v="3"/>
    <n v="251"/>
    <s v="D"/>
    <n v="-13046834.73"/>
    <n v="-3058312.1"/>
    <n v="0"/>
    <n v="0"/>
    <n v="-13046834.73"/>
    <n v="-3058312.1"/>
    <n v="-319759.53999999998"/>
    <n v="-439306.66"/>
    <n v="0"/>
    <n v="-801.38"/>
    <n v="-319759.53999999998"/>
    <n v="-440108.04"/>
    <n v="-188266.58"/>
    <n v="-76945.539999999994"/>
    <n v="0"/>
    <n v="0"/>
    <n v="-188266.58"/>
    <n v="-76945.539999999994"/>
    <n v="-9980296.5500000007"/>
    <n v="0"/>
    <n v="0"/>
    <n v="0"/>
    <n v="0"/>
    <n v="-9980296.5500000007"/>
    <n v="-188266.58"/>
    <n v="-9868975.5099999998"/>
    <n v="-801.38"/>
    <n v="9936.66"/>
    <n v="0"/>
    <n v="0"/>
    <n v="0"/>
    <n v="9936.66"/>
  </r>
  <r>
    <m/>
    <s v="069"/>
    <n v="2016"/>
    <n v="2016"/>
    <m/>
    <n v="1301"/>
    <n v="0"/>
    <s v="Finance &amp; Management"/>
    <n v="3"/>
    <n v="252"/>
    <s v="D"/>
    <n v="-22871864.16"/>
    <n v="-6404611.8799999999"/>
    <n v="0"/>
    <n v="-130833.32"/>
    <n v="-22871864.16"/>
    <n v="-6535445.2000000002"/>
    <n v="-781335.99"/>
    <n v="-1034004.21"/>
    <n v="0"/>
    <n v="-26447.24"/>
    <n v="-781335.99"/>
    <n v="-1060451.45"/>
    <n v="-2803340.62"/>
    <n v="-833218.4"/>
    <n v="0"/>
    <n v="0"/>
    <n v="-2803340.62"/>
    <n v="-833218.4"/>
    <n v="-17987759.949999999"/>
    <n v="0"/>
    <n v="0"/>
    <n v="0"/>
    <n v="0"/>
    <n v="-17987759.949999999"/>
    <n v="-2803340.62"/>
    <n v="-16017637.73"/>
    <n v="39665.769999999997"/>
    <n v="44471.16"/>
    <n v="41231.980000000003"/>
    <n v="0"/>
    <n v="593.72"/>
    <n v="86296.86"/>
  </r>
  <r>
    <m/>
    <s v="069"/>
    <n v="2016"/>
    <n v="2016"/>
    <m/>
    <n v="1301"/>
    <n v="0"/>
    <s v="Finance &amp; Management"/>
    <n v="3"/>
    <n v="253"/>
    <s v="D"/>
    <n v="-40870371.119999997"/>
    <n v="-3566036.87"/>
    <n v="0"/>
    <n v="-22426.06"/>
    <n v="-40870371.119999997"/>
    <n v="-3588462.93"/>
    <n v="-4405683.84"/>
    <n v="-1892622.78"/>
    <n v="0"/>
    <n v="-10956.84"/>
    <n v="-4405683.84"/>
    <n v="-1903579.62"/>
    <n v="-3376856.43"/>
    <n v="-1336860.26"/>
    <n v="0"/>
    <n v="0"/>
    <n v="-3376856.43"/>
    <n v="-1336860.26"/>
    <n v="-41857391.479999997"/>
    <n v="0"/>
    <n v="0"/>
    <n v="0"/>
    <n v="0"/>
    <n v="-41857391.479999997"/>
    <n v="-3376856.43"/>
    <n v="-39817395.310000002"/>
    <n v="-33382.9"/>
    <n v="54883.68"/>
    <n v="6049.4"/>
    <n v="0"/>
    <n v="0"/>
    <n v="60933.08"/>
  </r>
  <r>
    <m/>
    <s v="069"/>
    <n v="2016"/>
    <n v="2016"/>
    <m/>
    <n v="1301"/>
    <n v="0"/>
    <s v="Finance &amp; Management"/>
    <n v="3"/>
    <n v="254"/>
    <s v="D"/>
    <n v="-6399384.3600000003"/>
    <n v="-2796493.45"/>
    <n v="0"/>
    <n v="-2809509.42"/>
    <n v="-6399384.3600000003"/>
    <n v="-5606002.8700000001"/>
    <n v="-631138.01"/>
    <n v="-13865.58"/>
    <n v="0"/>
    <n v="-3151.2"/>
    <n v="-631138.01"/>
    <n v="-17016.78"/>
    <n v="-23549.040000000001"/>
    <n v="-23549.040000000001"/>
    <n v="0"/>
    <n v="0"/>
    <n v="-23549.040000000001"/>
    <n v="-23549.040000000001"/>
    <n v="-4220163.34"/>
    <n v="0"/>
    <n v="0"/>
    <n v="0"/>
    <n v="0"/>
    <n v="-4220163.34"/>
    <n v="-23549.040000000001"/>
    <n v="-4220163.34"/>
    <n v="-2812660.62"/>
    <n v="45519.38"/>
    <n v="0"/>
    <n v="0"/>
    <n v="723.65"/>
    <n v="46243.03"/>
  </r>
  <r>
    <m/>
    <s v="069"/>
    <n v="2016"/>
    <n v="2016"/>
    <m/>
    <n v="1301"/>
    <n v="0"/>
    <s v="Finance &amp; Management"/>
    <n v="3"/>
    <n v="257"/>
    <s v="D"/>
    <n v="-16980003.120000001"/>
    <n v="-1292214.31"/>
    <n v="0"/>
    <n v="-5640.83"/>
    <n v="-16980003.120000001"/>
    <n v="-1297855.1399999999"/>
    <n v="-1809596.03"/>
    <n v="-74130.649999999994"/>
    <n v="0"/>
    <n v="-190678.61"/>
    <n v="-1809596.03"/>
    <n v="-264809.26"/>
    <n v="-217665.82"/>
    <n v="-18260.11"/>
    <n v="0"/>
    <n v="0"/>
    <n v="-217665.82"/>
    <n v="-18260.11"/>
    <n v="-17618019.07"/>
    <n v="0"/>
    <n v="0"/>
    <n v="-300378.13"/>
    <n v="0"/>
    <n v="-17918397.199999999"/>
    <n v="-217665.82"/>
    <n v="-17718991.489999998"/>
    <n v="-492056.74"/>
    <n v="45568.9"/>
    <n v="176596.67"/>
    <n v="0"/>
    <n v="178178"/>
    <n v="400343.57"/>
  </r>
  <r>
    <m/>
    <s v="069"/>
    <n v="2016"/>
    <n v="2016"/>
    <m/>
    <n v="1301"/>
    <n v="0"/>
    <s v="Finance &amp; Management"/>
    <n v="3"/>
    <n v="258"/>
    <s v="D"/>
    <n v="0"/>
    <n v="-24936.68"/>
    <n v="0"/>
    <n v="0"/>
    <n v="0"/>
    <n v="-24936.68"/>
    <n v="0"/>
    <n v="0"/>
    <n v="0"/>
    <n v="0"/>
    <n v="0"/>
    <n v="0"/>
    <n v="-77283.929999999993"/>
    <n v="0"/>
    <n v="0"/>
    <n v="0"/>
    <n v="-77283.929999999993"/>
    <n v="0"/>
    <n v="-52347.25"/>
    <n v="0"/>
    <n v="0"/>
    <n v="-10487.05"/>
    <n v="0"/>
    <n v="-62834.3"/>
    <n v="-77283.929999999993"/>
    <n v="14449.63"/>
    <n v="-10487.05"/>
    <n v="24936.68"/>
    <n v="0"/>
    <n v="0"/>
    <n v="0"/>
    <n v="24936.68"/>
  </r>
  <r>
    <m/>
    <s v="069"/>
    <n v="2016"/>
    <n v="2016"/>
    <m/>
    <n v="1301"/>
    <n v="0"/>
    <s v="Finance &amp; Management"/>
    <n v="3"/>
    <n v="260"/>
    <s v="D"/>
    <n v="-519979.69"/>
    <n v="-71102.149999999994"/>
    <n v="0"/>
    <n v="-2777.91"/>
    <n v="-519979.69"/>
    <n v="-73880.06"/>
    <n v="-158849.62"/>
    <n v="-91276.13"/>
    <n v="0"/>
    <n v="-15368.7"/>
    <n v="-158849.62"/>
    <n v="-106644.83"/>
    <n v="0"/>
    <n v="0"/>
    <n v="0"/>
    <n v="0"/>
    <n v="0"/>
    <n v="0"/>
    <n v="-420178.88"/>
    <n v="0"/>
    <n v="0"/>
    <n v="0"/>
    <n v="0"/>
    <n v="-420178.88"/>
    <n v="0"/>
    <n v="-420178.88"/>
    <n v="78125.539999999994"/>
    <n v="62577.47"/>
    <n v="18005.77"/>
    <n v="0"/>
    <n v="0"/>
    <n v="80583.240000000005"/>
  </r>
  <r>
    <m/>
    <s v="069"/>
    <n v="2016"/>
    <n v="2016"/>
    <m/>
    <n v="1301"/>
    <n v="0"/>
    <s v="Finance &amp; Management"/>
    <n v="3"/>
    <n v="310"/>
    <s v="D"/>
    <n v="-3178383.58"/>
    <n v="-435255.23"/>
    <n v="0"/>
    <n v="-33357.33"/>
    <n v="-3178383.58"/>
    <n v="-468612.56"/>
    <n v="-92668.94"/>
    <n v="60453.99"/>
    <n v="0"/>
    <n v="-34907.08"/>
    <n v="-92668.94"/>
    <n v="25546.91"/>
    <n v="-4013"/>
    <n v="-4013"/>
    <n v="0"/>
    <n v="0"/>
    <n v="-4013"/>
    <n v="-4013"/>
    <n v="-2862893.95"/>
    <n v="0"/>
    <n v="0"/>
    <n v="0"/>
    <n v="0"/>
    <n v="-2862893.95"/>
    <n v="-4013"/>
    <n v="-2862893.95"/>
    <n v="-34907.08"/>
    <n v="20569.61"/>
    <n v="563.57000000000005"/>
    <n v="0"/>
    <n v="121190.95"/>
    <n v="142324.13"/>
  </r>
  <r>
    <m/>
    <s v="069"/>
    <n v="2016"/>
    <n v="2016"/>
    <m/>
    <n v="1301"/>
    <n v="0"/>
    <s v="Regulation and certification"/>
    <n v="4"/>
    <n v="111"/>
    <s v="D"/>
    <n v="0"/>
    <n v="-92657.79"/>
    <n v="0"/>
    <n v="0"/>
    <n v="0"/>
    <n v="-92657.79"/>
    <n v="-30033980.010000002"/>
    <n v="-25165.82"/>
    <n v="0"/>
    <n v="-7551.66"/>
    <n v="-30033980.010000002"/>
    <n v="-32717.48"/>
    <n v="0"/>
    <n v="0"/>
    <n v="0"/>
    <n v="0"/>
    <n v="0"/>
    <n v="0"/>
    <n v="-30190255.989999998"/>
    <n v="0"/>
    <n v="0"/>
    <n v="0"/>
    <n v="0"/>
    <n v="-30190255.989999998"/>
    <n v="0"/>
    <n v="-30190255.989999998"/>
    <n v="-281651.25"/>
    <n v="92657.79"/>
    <n v="32717.48"/>
    <n v="0"/>
    <n v="54320.07"/>
    <n v="179695.34"/>
  </r>
  <r>
    <m/>
    <s v="069"/>
    <n v="2016"/>
    <n v="2016"/>
    <m/>
    <n v="1301"/>
    <n v="0"/>
    <s v="Regulation and certification"/>
    <n v="4"/>
    <n v="113"/>
    <s v="D"/>
    <n v="-16117.25"/>
    <n v="-12907.37"/>
    <n v="0"/>
    <n v="0"/>
    <n v="-16117.25"/>
    <n v="-12907.37"/>
    <n v="-47622.09"/>
    <n v="6663.86"/>
    <n v="0"/>
    <n v="-9059.82"/>
    <n v="-47622.09"/>
    <n v="-2395.96"/>
    <n v="0"/>
    <n v="0"/>
    <n v="0"/>
    <n v="0"/>
    <n v="0"/>
    <n v="0"/>
    <n v="-61351.93"/>
    <n v="0"/>
    <n v="0"/>
    <n v="0"/>
    <n v="0"/>
    <n v="-61351.93"/>
    <n v="0"/>
    <n v="-61351.93"/>
    <n v="-12915.92"/>
    <n v="0"/>
    <n v="0"/>
    <n v="0"/>
    <n v="0"/>
    <n v="0"/>
  </r>
  <r>
    <m/>
    <s v="069"/>
    <n v="2016"/>
    <n v="2016"/>
    <m/>
    <n v="1301"/>
    <n v="0"/>
    <s v="Regulation and certification"/>
    <n v="4"/>
    <n v="115"/>
    <s v="D"/>
    <n v="0"/>
    <n v="0"/>
    <n v="0"/>
    <n v="0"/>
    <n v="0"/>
    <n v="0"/>
    <n v="-144599.35999999999"/>
    <n v="0"/>
    <n v="0"/>
    <n v="0"/>
    <n v="-144599.35999999999"/>
    <n v="0"/>
    <n v="0"/>
    <n v="0"/>
    <n v="0"/>
    <n v="0"/>
    <n v="0"/>
    <n v="0"/>
    <n v="-140181.47"/>
    <n v="0"/>
    <n v="0"/>
    <n v="0"/>
    <n v="0"/>
    <n v="-140181.47"/>
    <n v="0"/>
    <n v="-140181.47"/>
    <n v="4417.8900000000003"/>
    <n v="0"/>
    <n v="0"/>
    <n v="0"/>
    <n v="0"/>
    <n v="0"/>
  </r>
  <r>
    <m/>
    <s v="069"/>
    <n v="2016"/>
    <n v="2016"/>
    <m/>
    <n v="1301"/>
    <n v="0"/>
    <s v="Regulation and certification"/>
    <n v="4"/>
    <n v="118"/>
    <s v="D"/>
    <n v="0"/>
    <n v="0"/>
    <n v="0"/>
    <n v="0"/>
    <n v="0"/>
    <n v="0"/>
    <n v="-12528.03"/>
    <n v="50654.14"/>
    <n v="0"/>
    <n v="-51749.52"/>
    <n v="-12528.03"/>
    <n v="-1095.3800000000001"/>
    <n v="0"/>
    <n v="0"/>
    <n v="0"/>
    <n v="0"/>
    <n v="0"/>
    <n v="0"/>
    <n v="-65694.509999999995"/>
    <n v="0"/>
    <n v="0"/>
    <n v="0"/>
    <n v="0"/>
    <n v="-65694.509999999995"/>
    <n v="0"/>
    <n v="-65694.509999999995"/>
    <n v="-54261.86"/>
    <n v="0"/>
    <n v="1095.3800000000001"/>
    <n v="0"/>
    <n v="0"/>
    <n v="1095.3800000000001"/>
  </r>
  <r>
    <m/>
    <s v="069"/>
    <n v="2016"/>
    <n v="2016"/>
    <m/>
    <n v="1301"/>
    <n v="0"/>
    <s v="Regulation and certification"/>
    <n v="4"/>
    <n v="121"/>
    <s v="D"/>
    <n v="-2105424.11"/>
    <n v="-1064615.3"/>
    <n v="0"/>
    <n v="-93346.64"/>
    <n v="-2105424.11"/>
    <n v="-1157961.94"/>
    <n v="-9893900.2799999993"/>
    <n v="-10880.61"/>
    <n v="0"/>
    <n v="-16497.57"/>
    <n v="-9893900.2799999993"/>
    <n v="-27378.18"/>
    <n v="0"/>
    <n v="0"/>
    <n v="0"/>
    <n v="0"/>
    <n v="0"/>
    <n v="0"/>
    <n v="-10956153.609999999"/>
    <n v="0"/>
    <n v="0"/>
    <n v="0"/>
    <n v="0"/>
    <n v="-10956153.609999999"/>
    <n v="0"/>
    <n v="-10956153.609999999"/>
    <n v="-142169.34"/>
    <n v="331377.09000000003"/>
    <n v="0"/>
    <n v="0"/>
    <n v="3509.9"/>
    <n v="334886.99"/>
  </r>
  <r>
    <m/>
    <s v="069"/>
    <n v="2016"/>
    <n v="2016"/>
    <m/>
    <n v="1301"/>
    <n v="0"/>
    <s v="Regulation and certification"/>
    <n v="4"/>
    <n v="210"/>
    <s v="D"/>
    <n v="-2317703.12"/>
    <n v="-369286.07"/>
    <n v="0"/>
    <n v="-240502.1"/>
    <n v="-2317703.12"/>
    <n v="-609788.17000000004"/>
    <n v="-145075.54"/>
    <n v="172016.73"/>
    <n v="0"/>
    <n v="-174060.63"/>
    <n v="-145075.54"/>
    <n v="-2043.9"/>
    <n v="-722"/>
    <n v="0"/>
    <n v="0"/>
    <n v="0"/>
    <n v="-722"/>
    <n v="0"/>
    <n v="-2298880.92"/>
    <n v="0"/>
    <n v="0"/>
    <n v="-538.39"/>
    <n v="0"/>
    <n v="-2299419.31"/>
    <n v="-722"/>
    <n v="-2298697.31"/>
    <n v="-447750.72"/>
    <n v="576148.52"/>
    <n v="2655.05"/>
    <n v="0"/>
    <n v="25835.01"/>
    <n v="604638.57999999996"/>
  </r>
  <r>
    <m/>
    <s v="069"/>
    <n v="2016"/>
    <n v="2016"/>
    <m/>
    <n v="1301"/>
    <n v="0"/>
    <s v="Regulation and certification"/>
    <n v="4"/>
    <n v="220"/>
    <s v="D"/>
    <n v="-529553.92000000004"/>
    <n v="-481514.17"/>
    <n v="0"/>
    <n v="-28483.439999999999"/>
    <n v="-529553.92000000004"/>
    <n v="-509997.61"/>
    <n v="-131938"/>
    <n v="172255.6"/>
    <n v="0"/>
    <n v="-214981.31"/>
    <n v="-131938"/>
    <n v="-42725.71"/>
    <n v="0"/>
    <n v="0"/>
    <n v="0"/>
    <n v="0"/>
    <n v="0"/>
    <n v="0"/>
    <n v="-352233.35"/>
    <n v="0"/>
    <n v="0"/>
    <n v="0"/>
    <n v="0"/>
    <n v="-352233.35"/>
    <n v="0"/>
    <n v="-352233.35"/>
    <n v="-243464.75"/>
    <n v="319217.06"/>
    <n v="831.58"/>
    <n v="0"/>
    <n v="1007.52"/>
    <n v="321056.15999999997"/>
  </r>
  <r>
    <m/>
    <s v="069"/>
    <n v="2016"/>
    <n v="2016"/>
    <m/>
    <n v="1301"/>
    <n v="0"/>
    <s v="Regulation and certification"/>
    <n v="4"/>
    <n v="231"/>
    <s v="D"/>
    <n v="0"/>
    <n v="0"/>
    <n v="0"/>
    <n v="0"/>
    <n v="0"/>
    <n v="0"/>
    <n v="0"/>
    <n v="220"/>
    <n v="0"/>
    <n v="0"/>
    <n v="0"/>
    <n v="220"/>
    <n v="0"/>
    <n v="0"/>
    <n v="0"/>
    <n v="0"/>
    <n v="0"/>
    <n v="0"/>
    <n v="-220"/>
    <n v="0"/>
    <n v="0"/>
    <n v="0"/>
    <n v="0"/>
    <n v="-220"/>
    <n v="0"/>
    <n v="-220"/>
    <n v="0"/>
    <n v="0"/>
    <n v="0"/>
    <n v="0"/>
    <n v="0"/>
    <n v="0"/>
  </r>
  <r>
    <m/>
    <s v="069"/>
    <n v="2016"/>
    <n v="2016"/>
    <m/>
    <n v="1301"/>
    <n v="0"/>
    <s v="Regulation and certification"/>
    <n v="4"/>
    <n v="232"/>
    <s v="D"/>
    <n v="-101563.52"/>
    <n v="-61235.81"/>
    <n v="0"/>
    <n v="0"/>
    <n v="-101563.52"/>
    <n v="-61235.81"/>
    <n v="-2889.78"/>
    <n v="2212.6999999999998"/>
    <n v="0"/>
    <n v="-7200.91"/>
    <n v="-2889.78"/>
    <n v="-4988.21"/>
    <n v="0"/>
    <n v="0"/>
    <n v="0"/>
    <n v="0"/>
    <n v="0"/>
    <n v="0"/>
    <n v="-45430.19"/>
    <n v="0"/>
    <n v="0"/>
    <n v="0"/>
    <n v="0"/>
    <n v="-45430.19"/>
    <n v="0"/>
    <n v="-45430.19"/>
    <n v="-7200.91"/>
    <n v="0"/>
    <n v="257.35000000000002"/>
    <n v="0"/>
    <n v="0"/>
    <n v="257.35000000000002"/>
  </r>
  <r>
    <m/>
    <s v="069"/>
    <n v="2016"/>
    <n v="2016"/>
    <m/>
    <n v="1301"/>
    <n v="0"/>
    <s v="Regulation and certification"/>
    <n v="4"/>
    <n v="233"/>
    <s v="D"/>
    <n v="-128724.24"/>
    <n v="-59023.81"/>
    <n v="0"/>
    <n v="0"/>
    <n v="-128724.24"/>
    <n v="-59023.81"/>
    <n v="-40267.300000000003"/>
    <n v="33892.15"/>
    <n v="0"/>
    <n v="-29211.38"/>
    <n v="-40267.300000000003"/>
    <n v="4680.7700000000004"/>
    <n v="-82494.460000000006"/>
    <n v="0"/>
    <n v="0"/>
    <n v="0"/>
    <n v="-82494.460000000006"/>
    <n v="0"/>
    <n v="-226354.34"/>
    <n v="0"/>
    <n v="0"/>
    <n v="0"/>
    <n v="0"/>
    <n v="-226354.34"/>
    <n v="-82494.460000000006"/>
    <n v="-143859.88"/>
    <n v="-29211.38"/>
    <n v="39282"/>
    <n v="801.77"/>
    <n v="0"/>
    <n v="0"/>
    <n v="40083.769999999997"/>
  </r>
  <r>
    <m/>
    <s v="069"/>
    <n v="2016"/>
    <n v="2016"/>
    <m/>
    <n v="1301"/>
    <n v="0"/>
    <s v="Regulation and certification"/>
    <n v="4"/>
    <n v="240"/>
    <s v="D"/>
    <n v="-36417.26"/>
    <n v="49209.33"/>
    <n v="0"/>
    <n v="-59452.77"/>
    <n v="-36417.26"/>
    <n v="-10243.44"/>
    <n v="0"/>
    <n v="2495.89"/>
    <n v="0"/>
    <n v="-1265.8399999999999"/>
    <n v="0"/>
    <n v="1230.05"/>
    <n v="-11459.42"/>
    <n v="-8013.23"/>
    <n v="0"/>
    <n v="0"/>
    <n v="-11459.42"/>
    <n v="-8013.23"/>
    <n v="-91568.67"/>
    <n v="0"/>
    <n v="0"/>
    <n v="0"/>
    <n v="0"/>
    <n v="-91568.67"/>
    <n v="-11459.42"/>
    <n v="-88122.48"/>
    <n v="-60718.61"/>
    <n v="4282.5"/>
    <n v="0"/>
    <n v="0"/>
    <n v="0"/>
    <n v="4282.5"/>
  </r>
  <r>
    <m/>
    <s v="069"/>
    <n v="2016"/>
    <n v="2016"/>
    <m/>
    <n v="1301"/>
    <n v="0"/>
    <s v="Regulation and certification"/>
    <n v="4"/>
    <n v="251"/>
    <s v="D"/>
    <n v="-17895105.940000001"/>
    <n v="-4408322.1399999997"/>
    <n v="0"/>
    <n v="0"/>
    <n v="-17895105.940000001"/>
    <n v="-4408322.1399999997"/>
    <n v="-440421.78"/>
    <n v="-286985.69"/>
    <n v="0"/>
    <n v="-121948.19"/>
    <n v="-440421.78"/>
    <n v="-408933.88"/>
    <n v="-144367.62"/>
    <n v="-29547.71"/>
    <n v="0"/>
    <n v="0"/>
    <n v="-144367.62"/>
    <n v="-29547.71"/>
    <n v="-13755039.800000001"/>
    <n v="0"/>
    <n v="0"/>
    <n v="0"/>
    <n v="0"/>
    <n v="-13755039.800000001"/>
    <n v="-144367.62"/>
    <n v="-13640219.890000001"/>
    <n v="-121948.19"/>
    <n v="42360.9"/>
    <n v="489.63"/>
    <n v="0"/>
    <n v="0"/>
    <n v="42850.53"/>
  </r>
  <r>
    <m/>
    <s v="069"/>
    <n v="2016"/>
    <n v="2016"/>
    <m/>
    <n v="1301"/>
    <n v="0"/>
    <s v="Regulation and certification"/>
    <n v="4"/>
    <n v="252"/>
    <s v="D"/>
    <n v="-39184989.93"/>
    <n v="-7314343.1299999999"/>
    <n v="0"/>
    <n v="0"/>
    <n v="-39184989.93"/>
    <n v="-7314343.1299999999"/>
    <n v="-3318067.88"/>
    <n v="-2869187.19"/>
    <n v="0"/>
    <n v="-18739.21"/>
    <n v="-3318067.88"/>
    <n v="-2887926.4"/>
    <n v="-5498422.96"/>
    <n v="-2723399.92"/>
    <n v="0"/>
    <n v="0"/>
    <n v="-5498422.96"/>
    <n v="-2723399.92"/>
    <n v="-35094550.530000001"/>
    <n v="0"/>
    <n v="0"/>
    <n v="0"/>
    <n v="0"/>
    <n v="-35094550.530000001"/>
    <n v="-5498422.96"/>
    <n v="-32319527.489999998"/>
    <n v="-18739.21"/>
    <n v="77606.11"/>
    <n v="140.32"/>
    <n v="0"/>
    <n v="2026.88"/>
    <n v="79773.31"/>
  </r>
  <r>
    <m/>
    <s v="069"/>
    <n v="2016"/>
    <n v="2016"/>
    <m/>
    <n v="1301"/>
    <n v="0"/>
    <s v="Regulation and certification"/>
    <n v="4"/>
    <n v="253"/>
    <s v="D"/>
    <n v="-4481328.13"/>
    <n v="-627201.16"/>
    <n v="0"/>
    <n v="-53639.64"/>
    <n v="-4481328.13"/>
    <n v="-680840.8"/>
    <n v="-183174.39999999999"/>
    <n v="-61772.3"/>
    <n v="0"/>
    <n v="-20190.599999999999"/>
    <n v="-183174.39999999999"/>
    <n v="-81962.899999999994"/>
    <n v="-4322.3900000000003"/>
    <n v="0"/>
    <n v="0"/>
    <n v="0"/>
    <n v="-4322.3900000000003"/>
    <n v="0"/>
    <n v="-3979851.46"/>
    <n v="0"/>
    <n v="0"/>
    <n v="0"/>
    <n v="0"/>
    <n v="-3979851.46"/>
    <n v="-4322.3900000000003"/>
    <n v="-3975529.07"/>
    <n v="-73830.240000000005"/>
    <n v="48813.14"/>
    <n v="25873"/>
    <n v="0"/>
    <n v="0"/>
    <n v="74686.14"/>
  </r>
  <r>
    <m/>
    <s v="069"/>
    <n v="2016"/>
    <n v="2016"/>
    <m/>
    <n v="1301"/>
    <n v="0"/>
    <s v="Regulation and certification"/>
    <n v="4"/>
    <n v="254"/>
    <s v="D"/>
    <n v="-1019135.93"/>
    <n v="-90014.99"/>
    <n v="0"/>
    <n v="0"/>
    <n v="-1019135.93"/>
    <n v="-90014.99"/>
    <n v="-137593.5"/>
    <n v="-13796.65"/>
    <n v="0"/>
    <n v="-3220.94"/>
    <n v="-137593.5"/>
    <n v="-17017.59"/>
    <n v="-371"/>
    <n v="-371"/>
    <n v="0"/>
    <n v="0"/>
    <n v="-371"/>
    <n v="-371"/>
    <n v="-1052917.79"/>
    <n v="0"/>
    <n v="0"/>
    <n v="0"/>
    <n v="0"/>
    <n v="-1052917.79"/>
    <n v="-371"/>
    <n v="-1052917.79"/>
    <n v="-3220.94"/>
    <n v="3000.5"/>
    <n v="479.54"/>
    <n v="0"/>
    <n v="0"/>
    <n v="3480.04"/>
  </r>
  <r>
    <m/>
    <s v="069"/>
    <n v="2016"/>
    <n v="2016"/>
    <m/>
    <n v="1301"/>
    <n v="0"/>
    <s v="Regulation and certification"/>
    <n v="4"/>
    <n v="256"/>
    <s v="D"/>
    <n v="715228.05"/>
    <n v="11.9"/>
    <n v="0"/>
    <n v="-11.9"/>
    <n v="715228.05"/>
    <n v="0"/>
    <n v="-857203.05"/>
    <n v="95416.52"/>
    <n v="0"/>
    <n v="-93492.27"/>
    <n v="-857203.05"/>
    <n v="1924.25"/>
    <n v="-2957577.5"/>
    <n v="-129241.34"/>
    <n v="0"/>
    <n v="0"/>
    <n v="-2957577.5"/>
    <n v="-129241.34"/>
    <n v="-2924739.58"/>
    <n v="0"/>
    <n v="0"/>
    <n v="0"/>
    <n v="0"/>
    <n v="-2924739.58"/>
    <n v="-2957577.5"/>
    <n v="-96403.42"/>
    <n v="47495.83"/>
    <n v="0"/>
    <n v="350.75"/>
    <n v="0"/>
    <n v="0"/>
    <n v="350.75"/>
  </r>
  <r>
    <m/>
    <s v="069"/>
    <n v="2016"/>
    <n v="2016"/>
    <m/>
    <n v="1301"/>
    <n v="0"/>
    <s v="Regulation and certification"/>
    <n v="4"/>
    <n v="257"/>
    <s v="D"/>
    <n v="-1027141.19"/>
    <n v="-365557.8"/>
    <n v="0"/>
    <n v="-17808.88"/>
    <n v="-1027141.19"/>
    <n v="-383366.68"/>
    <n v="-174557.83"/>
    <n v="79595.199999999997"/>
    <n v="0"/>
    <n v="-7645.23"/>
    <n v="-174557.83"/>
    <n v="71949.97"/>
    <n v="-448412.31"/>
    <n v="-135205"/>
    <n v="0"/>
    <n v="0"/>
    <n v="-448412.31"/>
    <n v="-135205"/>
    <n v="-1228943.73"/>
    <n v="0"/>
    <n v="0"/>
    <n v="0"/>
    <n v="0"/>
    <n v="-1228943.73"/>
    <n v="-448412.31"/>
    <n v="-915736.42"/>
    <n v="-25454.11"/>
    <n v="126717.44"/>
    <n v="0"/>
    <n v="0"/>
    <n v="0"/>
    <n v="126717.44"/>
  </r>
  <r>
    <m/>
    <s v="069"/>
    <n v="2016"/>
    <n v="2016"/>
    <m/>
    <n v="1301"/>
    <n v="0"/>
    <s v="Regulation and certification"/>
    <n v="4"/>
    <n v="258"/>
    <s v="D"/>
    <n v="-3219.2"/>
    <n v="-3219.2"/>
    <n v="0"/>
    <n v="0"/>
    <n v="-3219.2"/>
    <n v="-3219.2"/>
    <n v="0"/>
    <n v="0"/>
    <n v="0"/>
    <n v="0"/>
    <n v="0"/>
    <n v="0"/>
    <n v="0"/>
    <n v="0"/>
    <n v="0"/>
    <n v="0"/>
    <n v="0"/>
    <n v="0"/>
    <n v="0"/>
    <n v="0"/>
    <n v="0"/>
    <n v="0"/>
    <n v="0"/>
    <n v="0"/>
    <n v="0"/>
    <n v="0"/>
    <n v="0"/>
    <n v="0"/>
    <n v="0"/>
    <n v="0"/>
    <n v="0"/>
    <n v="0"/>
  </r>
  <r>
    <m/>
    <s v="069"/>
    <n v="2016"/>
    <n v="2016"/>
    <m/>
    <n v="1301"/>
    <n v="0"/>
    <s v="Regulation and certification"/>
    <n v="4"/>
    <n v="260"/>
    <s v="D"/>
    <n v="-76201.740000000005"/>
    <n v="-874.67"/>
    <n v="0"/>
    <n v="-2147"/>
    <n v="-76201.740000000005"/>
    <n v="-3021.67"/>
    <n v="-407.14"/>
    <n v="6391.83"/>
    <n v="0"/>
    <n v="-122888.16"/>
    <n v="-407.14"/>
    <n v="-116496.33"/>
    <n v="-3082.63"/>
    <n v="-358.03"/>
    <n v="0"/>
    <n v="0"/>
    <n v="-3082.63"/>
    <n v="-358.03"/>
    <n v="-84850.64"/>
    <n v="0"/>
    <n v="0"/>
    <n v="0"/>
    <n v="0"/>
    <n v="-84850.64"/>
    <n v="-3082.63"/>
    <n v="-82126.039999999994"/>
    <n v="-125035.16"/>
    <n v="2000"/>
    <n v="15123.1"/>
    <n v="0"/>
    <n v="0"/>
    <n v="17123.099999999999"/>
  </r>
  <r>
    <m/>
    <s v="069"/>
    <n v="2016"/>
    <n v="2016"/>
    <m/>
    <n v="1301"/>
    <n v="0"/>
    <s v="Regulation and certification"/>
    <n v="4"/>
    <n v="310"/>
    <s v="D"/>
    <n v="-1481294.05"/>
    <n v="-113070.14"/>
    <n v="0"/>
    <n v="0"/>
    <n v="-1481294.05"/>
    <n v="-113070.14"/>
    <n v="-3125.2"/>
    <n v="38375.81"/>
    <n v="0"/>
    <n v="-15839.74"/>
    <n v="-3125.2"/>
    <n v="22536.07"/>
    <n v="0"/>
    <n v="0"/>
    <n v="0"/>
    <n v="0"/>
    <n v="0"/>
    <n v="0"/>
    <n v="-1409724.92"/>
    <n v="0"/>
    <n v="0"/>
    <n v="0"/>
    <n v="0"/>
    <n v="-1409724.92"/>
    <n v="0"/>
    <n v="-1409724.92"/>
    <n v="-15839.74"/>
    <n v="0"/>
    <n v="9161.6200000000008"/>
    <n v="0"/>
    <n v="0"/>
    <n v="9161.6200000000008"/>
  </r>
  <r>
    <m/>
    <s v="069"/>
    <n v="2016"/>
    <n v="2016"/>
    <m/>
    <n v="1301"/>
    <n v="0"/>
    <s v="Regulation and certification"/>
    <n v="4"/>
    <n v="320"/>
    <s v="D"/>
    <n v="-7339.88"/>
    <n v="-7339.88"/>
    <n v="0"/>
    <n v="0"/>
    <n v="-7339.88"/>
    <n v="-7339.88"/>
    <n v="0"/>
    <n v="0"/>
    <n v="0"/>
    <n v="0"/>
    <n v="0"/>
    <n v="0"/>
    <n v="0"/>
    <n v="0"/>
    <n v="0"/>
    <n v="0"/>
    <n v="0"/>
    <n v="0"/>
    <n v="0"/>
    <n v="0"/>
    <n v="0"/>
    <n v="0"/>
    <n v="0"/>
    <n v="0"/>
    <n v="0"/>
    <n v="0"/>
    <n v="0"/>
    <n v="0"/>
    <n v="0"/>
    <n v="0"/>
    <n v="0"/>
    <n v="0"/>
  </r>
  <r>
    <m/>
    <s v="069"/>
    <n v="2016"/>
    <n v="2016"/>
    <m/>
    <n v="1301"/>
    <n v="0"/>
    <s v="Regulation and certification"/>
    <n v="4"/>
    <n v="410"/>
    <s v="D"/>
    <n v="-1829505.84"/>
    <n v="-661388"/>
    <n v="0"/>
    <n v="0"/>
    <n v="-1829505.84"/>
    <n v="-661388"/>
    <n v="0"/>
    <n v="0"/>
    <n v="0"/>
    <n v="0"/>
    <n v="0"/>
    <n v="0"/>
    <n v="0"/>
    <n v="0"/>
    <n v="0"/>
    <n v="0"/>
    <n v="0"/>
    <n v="0"/>
    <n v="-1168117.8400000001"/>
    <n v="0"/>
    <n v="0"/>
    <n v="0"/>
    <n v="0"/>
    <n v="-1168117.8400000001"/>
    <n v="0"/>
    <n v="-1168117.8400000001"/>
    <n v="0"/>
    <n v="0"/>
    <n v="0"/>
    <n v="0"/>
    <n v="0"/>
    <n v="0"/>
  </r>
  <r>
    <m/>
    <s v="069"/>
    <n v="2016"/>
    <n v="2016"/>
    <m/>
    <n v="1301"/>
    <n v="0"/>
    <s v="Regulation and certification"/>
    <n v="4"/>
    <n v="420"/>
    <s v="D"/>
    <n v="0"/>
    <n v="0"/>
    <n v="0"/>
    <n v="0"/>
    <n v="0"/>
    <n v="0"/>
    <n v="0"/>
    <n v="0"/>
    <n v="0"/>
    <n v="-65000"/>
    <n v="0"/>
    <n v="-65000"/>
    <n v="0"/>
    <n v="0"/>
    <n v="0"/>
    <n v="0"/>
    <n v="0"/>
    <n v="0"/>
    <n v="0"/>
    <n v="0"/>
    <n v="0"/>
    <n v="0"/>
    <n v="0"/>
    <n v="0"/>
    <n v="0"/>
    <n v="0"/>
    <n v="-65000"/>
    <n v="0"/>
    <n v="65000"/>
    <n v="0"/>
    <n v="0"/>
    <n v="65000"/>
  </r>
  <r>
    <m/>
    <s v="069"/>
    <n v="2016"/>
    <n v="2016"/>
    <m/>
    <n v="1301"/>
    <n v="0"/>
    <s v="Commercial space transportation"/>
    <n v="5"/>
    <n v="111"/>
    <s v="D"/>
    <n v="0"/>
    <n v="0"/>
    <n v="0"/>
    <n v="0"/>
    <n v="0"/>
    <n v="0"/>
    <n v="-434076.45"/>
    <n v="1.48"/>
    <n v="0"/>
    <n v="-1.48"/>
    <n v="-434076.45"/>
    <n v="0"/>
    <n v="0"/>
    <n v="0"/>
    <n v="0"/>
    <n v="0"/>
    <n v="0"/>
    <n v="0"/>
    <n v="-439015.6"/>
    <n v="0"/>
    <n v="0"/>
    <n v="0"/>
    <n v="0"/>
    <n v="-439015.6"/>
    <n v="0"/>
    <n v="-439015.6"/>
    <n v="-4939.1499999999996"/>
    <n v="0"/>
    <n v="0"/>
    <n v="0"/>
    <n v="0"/>
    <n v="0"/>
  </r>
  <r>
    <m/>
    <s v="069"/>
    <n v="2016"/>
    <n v="2016"/>
    <m/>
    <n v="1301"/>
    <n v="0"/>
    <s v="Commercial space transportation"/>
    <n v="5"/>
    <n v="113"/>
    <s v="D"/>
    <n v="0"/>
    <n v="0"/>
    <n v="0"/>
    <n v="0"/>
    <n v="0"/>
    <n v="0"/>
    <n v="-4845.74"/>
    <n v="0"/>
    <n v="0"/>
    <n v="0"/>
    <n v="-4845.74"/>
    <n v="0"/>
    <n v="0"/>
    <n v="0"/>
    <n v="0"/>
    <n v="0"/>
    <n v="0"/>
    <n v="0"/>
    <n v="-5111.26"/>
    <n v="0"/>
    <n v="0"/>
    <n v="0"/>
    <n v="0"/>
    <n v="-5111.26"/>
    <n v="0"/>
    <n v="-5111.26"/>
    <n v="-265.52"/>
    <n v="0"/>
    <n v="0"/>
    <n v="0"/>
    <n v="0"/>
    <n v="0"/>
  </r>
  <r>
    <m/>
    <s v="069"/>
    <n v="2016"/>
    <n v="2016"/>
    <m/>
    <n v="1301"/>
    <n v="0"/>
    <s v="Commercial space transportation"/>
    <n v="5"/>
    <n v="115"/>
    <s v="D"/>
    <n v="0"/>
    <n v="0"/>
    <n v="0"/>
    <n v="0"/>
    <n v="0"/>
    <n v="0"/>
    <n v="-1699.05"/>
    <n v="0"/>
    <n v="0"/>
    <n v="0"/>
    <n v="-1699.05"/>
    <n v="0"/>
    <n v="0"/>
    <n v="0"/>
    <n v="0"/>
    <n v="0"/>
    <n v="0"/>
    <n v="0"/>
    <n v="-1068.1500000000001"/>
    <n v="0"/>
    <n v="0"/>
    <n v="0"/>
    <n v="0"/>
    <n v="-1068.1500000000001"/>
    <n v="0"/>
    <n v="-1068.1500000000001"/>
    <n v="630.9"/>
    <n v="0"/>
    <n v="0"/>
    <n v="0"/>
    <n v="0"/>
    <n v="0"/>
  </r>
  <r>
    <m/>
    <s v="069"/>
    <n v="2016"/>
    <n v="2016"/>
    <m/>
    <n v="1301"/>
    <n v="0"/>
    <s v="Commercial space transportation"/>
    <n v="5"/>
    <n v="118"/>
    <s v="D"/>
    <n v="0"/>
    <n v="0"/>
    <n v="0"/>
    <n v="0"/>
    <n v="0"/>
    <n v="0"/>
    <n v="-2921.6"/>
    <n v="0"/>
    <n v="0"/>
    <n v="0"/>
    <n v="-2921.6"/>
    <n v="0"/>
    <n v="0"/>
    <n v="0"/>
    <n v="0"/>
    <n v="0"/>
    <n v="0"/>
    <n v="0"/>
    <n v="-2921.62"/>
    <n v="0"/>
    <n v="0"/>
    <n v="0"/>
    <n v="0"/>
    <n v="-2921.62"/>
    <n v="0"/>
    <n v="-2921.62"/>
    <n v="-0.02"/>
    <n v="0"/>
    <n v="0"/>
    <n v="0"/>
    <n v="0"/>
    <n v="0"/>
  </r>
  <r>
    <m/>
    <s v="069"/>
    <n v="2016"/>
    <n v="2016"/>
    <m/>
    <n v="1301"/>
    <n v="0"/>
    <s v="Commercial space transportation"/>
    <n v="5"/>
    <n v="121"/>
    <s v="D"/>
    <n v="-2000"/>
    <n v="0"/>
    <n v="0"/>
    <n v="0"/>
    <n v="-2000"/>
    <n v="0"/>
    <n v="-146114.54"/>
    <n v="0.38"/>
    <n v="0"/>
    <n v="-0.38"/>
    <n v="-146114.54"/>
    <n v="0"/>
    <n v="0"/>
    <n v="0"/>
    <n v="0"/>
    <n v="0"/>
    <n v="0"/>
    <n v="0"/>
    <n v="-153067.07"/>
    <n v="0"/>
    <n v="0"/>
    <n v="0"/>
    <n v="0"/>
    <n v="-153067.07"/>
    <n v="0"/>
    <n v="-153067.07"/>
    <n v="-4952.53"/>
    <n v="0"/>
    <n v="0"/>
    <n v="0"/>
    <n v="0"/>
    <n v="0"/>
  </r>
  <r>
    <m/>
    <s v="069"/>
    <n v="2016"/>
    <n v="2016"/>
    <m/>
    <n v="1301"/>
    <n v="0"/>
    <s v="Commercial space transportation"/>
    <n v="5"/>
    <n v="210"/>
    <s v="D"/>
    <n v="-35664.1"/>
    <n v="-6298.2"/>
    <n v="0"/>
    <n v="-5179.04"/>
    <n v="-35664.1"/>
    <n v="-11477.24"/>
    <n v="0"/>
    <n v="1177.8699999999999"/>
    <n v="0"/>
    <n v="-1177.8699999999999"/>
    <n v="0"/>
    <n v="0"/>
    <n v="0"/>
    <n v="0"/>
    <n v="0"/>
    <n v="0"/>
    <n v="0"/>
    <n v="0"/>
    <n v="-30573.94"/>
    <n v="0"/>
    <n v="0"/>
    <n v="0"/>
    <n v="0"/>
    <n v="-30573.94"/>
    <n v="0"/>
    <n v="-30573.94"/>
    <n v="-6387.08"/>
    <n v="10661.42"/>
    <n v="0"/>
    <n v="0"/>
    <n v="30.17"/>
    <n v="10691.59"/>
  </r>
  <r>
    <m/>
    <s v="069"/>
    <n v="2016"/>
    <n v="2016"/>
    <m/>
    <n v="1301"/>
    <n v="0"/>
    <s v="Commercial space transportation"/>
    <n v="5"/>
    <n v="220"/>
    <s v="D"/>
    <n v="0"/>
    <n v="0"/>
    <n v="0"/>
    <n v="0"/>
    <n v="0"/>
    <n v="0"/>
    <n v="0"/>
    <n v="120.65"/>
    <n v="0"/>
    <n v="0"/>
    <n v="0"/>
    <n v="120.65"/>
    <n v="0"/>
    <n v="0"/>
    <n v="0"/>
    <n v="0"/>
    <n v="0"/>
    <n v="0"/>
    <n v="-120.65"/>
    <n v="0"/>
    <n v="0"/>
    <n v="0"/>
    <n v="0"/>
    <n v="-120.65"/>
    <n v="0"/>
    <n v="-120.65"/>
    <n v="0"/>
    <n v="0"/>
    <n v="0"/>
    <n v="0"/>
    <n v="0"/>
    <n v="0"/>
  </r>
  <r>
    <m/>
    <s v="069"/>
    <n v="2016"/>
    <n v="2016"/>
    <m/>
    <n v="1301"/>
    <n v="0"/>
    <s v="Commercial space transportation"/>
    <n v="5"/>
    <n v="233"/>
    <s v="D"/>
    <n v="0"/>
    <n v="0"/>
    <n v="0"/>
    <n v="0"/>
    <n v="0"/>
    <n v="0"/>
    <n v="0"/>
    <n v="336.23"/>
    <n v="0"/>
    <n v="0"/>
    <n v="0"/>
    <n v="336.23"/>
    <n v="-36765.9"/>
    <n v="-10683.17"/>
    <n v="0"/>
    <n v="0"/>
    <n v="-36765.9"/>
    <n v="-10683.17"/>
    <n v="-26418.959999999999"/>
    <n v="0"/>
    <n v="0"/>
    <n v="0"/>
    <n v="0"/>
    <n v="-26418.959999999999"/>
    <n v="-36765.9"/>
    <n v="-336.23"/>
    <n v="0"/>
    <n v="0"/>
    <n v="0"/>
    <n v="0"/>
    <n v="0"/>
    <n v="0"/>
  </r>
  <r>
    <m/>
    <s v="069"/>
    <n v="2016"/>
    <n v="2016"/>
    <m/>
    <n v="1301"/>
    <n v="0"/>
    <s v="Commercial space transportation"/>
    <n v="5"/>
    <n v="240"/>
    <s v="D"/>
    <n v="0"/>
    <n v="0"/>
    <n v="0"/>
    <n v="0"/>
    <n v="0"/>
    <n v="0"/>
    <n v="0"/>
    <n v="669.5"/>
    <n v="0"/>
    <n v="0"/>
    <n v="0"/>
    <n v="669.5"/>
    <n v="0"/>
    <n v="0"/>
    <n v="0"/>
    <n v="0"/>
    <n v="0"/>
    <n v="0"/>
    <n v="-669.5"/>
    <n v="0"/>
    <n v="0"/>
    <n v="0"/>
    <n v="0"/>
    <n v="-669.5"/>
    <n v="0"/>
    <n v="-669.5"/>
    <n v="0"/>
    <n v="0"/>
    <n v="0"/>
    <n v="0"/>
    <n v="0"/>
    <n v="0"/>
  </r>
  <r>
    <m/>
    <s v="069"/>
    <n v="2016"/>
    <n v="2016"/>
    <m/>
    <n v="1301"/>
    <n v="0"/>
    <s v="Commercial space transportation"/>
    <n v="5"/>
    <n v="251"/>
    <s v="D"/>
    <n v="-1233602.8899999999"/>
    <n v="-157395.39000000001"/>
    <n v="0"/>
    <n v="0"/>
    <n v="-1233602.8899999999"/>
    <n v="-157395.39000000001"/>
    <n v="-29449.7"/>
    <n v="635.12"/>
    <n v="0"/>
    <n v="-122.13"/>
    <n v="-29449.7"/>
    <n v="512.99"/>
    <n v="-50000"/>
    <n v="-33163.68"/>
    <n v="0"/>
    <n v="0"/>
    <n v="-50000"/>
    <n v="-33163.68"/>
    <n v="-1123128.6399999999"/>
    <n v="0"/>
    <n v="0"/>
    <n v="0"/>
    <n v="0"/>
    <n v="-1123128.6399999999"/>
    <n v="-50000"/>
    <n v="-1106292.32"/>
    <n v="-122.13"/>
    <n v="0"/>
    <n v="0"/>
    <n v="0"/>
    <n v="0"/>
    <n v="0"/>
  </r>
  <r>
    <m/>
    <s v="069"/>
    <n v="2016"/>
    <n v="2016"/>
    <m/>
    <n v="1301"/>
    <n v="0"/>
    <s v="Commercial space transportation"/>
    <n v="5"/>
    <n v="252"/>
    <s v="D"/>
    <n v="-148118.13"/>
    <n v="-91983.13"/>
    <n v="0"/>
    <n v="0"/>
    <n v="-148118.13"/>
    <n v="-91983.13"/>
    <n v="-597.27"/>
    <n v="0"/>
    <n v="0"/>
    <n v="0"/>
    <n v="-597.27"/>
    <n v="0"/>
    <n v="-54291"/>
    <n v="0"/>
    <n v="0"/>
    <n v="0"/>
    <n v="-54291"/>
    <n v="0"/>
    <n v="-110426"/>
    <n v="0"/>
    <n v="0"/>
    <n v="0"/>
    <n v="0"/>
    <n v="-110426"/>
    <n v="-54291"/>
    <n v="-56135"/>
    <n v="597.27"/>
    <n v="0"/>
    <n v="0"/>
    <n v="0"/>
    <n v="0"/>
    <n v="0"/>
  </r>
  <r>
    <m/>
    <s v="069"/>
    <n v="2016"/>
    <n v="2016"/>
    <m/>
    <n v="1301"/>
    <n v="0"/>
    <s v="Commercial space transportation"/>
    <n v="5"/>
    <n v="253"/>
    <s v="D"/>
    <n v="-6977"/>
    <n v="635.75"/>
    <n v="0"/>
    <n v="-1612.75"/>
    <n v="-6977"/>
    <n v="-977"/>
    <n v="0"/>
    <n v="0"/>
    <n v="0"/>
    <n v="0"/>
    <n v="0"/>
    <n v="0"/>
    <n v="0"/>
    <n v="0"/>
    <n v="0"/>
    <n v="0"/>
    <n v="0"/>
    <n v="0"/>
    <n v="-7612.75"/>
    <n v="0"/>
    <n v="0"/>
    <n v="0"/>
    <n v="0"/>
    <n v="-7612.75"/>
    <n v="0"/>
    <n v="-7612.75"/>
    <n v="-1612.75"/>
    <n v="0"/>
    <n v="0"/>
    <n v="0"/>
    <n v="0"/>
    <n v="0"/>
  </r>
  <r>
    <m/>
    <s v="069"/>
    <n v="2016"/>
    <n v="2016"/>
    <m/>
    <n v="1301"/>
    <n v="0"/>
    <s v="Commercial space transportation"/>
    <n v="5"/>
    <n v="260"/>
    <s v="D"/>
    <n v="0"/>
    <n v="0"/>
    <n v="0"/>
    <n v="0"/>
    <n v="0"/>
    <n v="0"/>
    <n v="0"/>
    <n v="-9304.64"/>
    <n v="0"/>
    <n v="-58.86"/>
    <n v="0"/>
    <n v="-9363.5"/>
    <n v="0"/>
    <n v="0"/>
    <n v="0"/>
    <n v="0"/>
    <n v="0"/>
    <n v="0"/>
    <n v="9304.64"/>
    <n v="0"/>
    <n v="0"/>
    <n v="0"/>
    <n v="0"/>
    <n v="9304.64"/>
    <n v="0"/>
    <n v="9304.64"/>
    <n v="-58.86"/>
    <n v="0"/>
    <n v="7807.28"/>
    <n v="0"/>
    <n v="0"/>
    <n v="7807.28"/>
  </r>
  <r>
    <m/>
    <s v="069"/>
    <n v="2016"/>
    <n v="2016"/>
    <m/>
    <n v="1301"/>
    <n v="0"/>
    <s v="Commercial space transportation"/>
    <n v="5"/>
    <n v="310"/>
    <s v="D"/>
    <n v="-72549"/>
    <n v="0"/>
    <n v="0"/>
    <n v="0"/>
    <n v="-72549"/>
    <n v="0"/>
    <n v="0"/>
    <n v="0"/>
    <n v="0"/>
    <n v="0"/>
    <n v="0"/>
    <n v="0"/>
    <n v="0"/>
    <n v="0"/>
    <n v="0"/>
    <n v="0"/>
    <n v="0"/>
    <n v="0"/>
    <n v="-72549"/>
    <n v="0"/>
    <n v="0"/>
    <n v="0"/>
    <n v="0"/>
    <n v="-72549"/>
    <n v="0"/>
    <n v="-72549"/>
    <n v="0"/>
    <n v="0"/>
    <n v="0"/>
    <n v="0"/>
    <n v="0"/>
    <n v="0"/>
  </r>
  <r>
    <m/>
    <s v="069"/>
    <n v="2016"/>
    <n v="2016"/>
    <m/>
    <n v="1301"/>
    <n v="0"/>
    <s v="Security &amp; Hazardous Materials Safety"/>
    <n v="6"/>
    <n v="111"/>
    <s v="D"/>
    <n v="0"/>
    <n v="-34163"/>
    <n v="0"/>
    <n v="0"/>
    <n v="0"/>
    <n v="-34163"/>
    <n v="-2062935.12"/>
    <n v="-6606"/>
    <n v="0"/>
    <n v="-35.64"/>
    <n v="-2062935.12"/>
    <n v="-6641.64"/>
    <n v="0"/>
    <n v="0"/>
    <n v="0"/>
    <n v="0"/>
    <n v="0"/>
    <n v="0"/>
    <n v="-2041131.8"/>
    <n v="0"/>
    <n v="0"/>
    <n v="0"/>
    <n v="0"/>
    <n v="-2041131.8"/>
    <n v="0"/>
    <n v="-2041131.8"/>
    <n v="-19001.32"/>
    <n v="34163"/>
    <n v="6641.64"/>
    <n v="0"/>
    <n v="1286.18"/>
    <n v="42090.82"/>
  </r>
  <r>
    <m/>
    <s v="069"/>
    <n v="2016"/>
    <n v="2016"/>
    <m/>
    <n v="1301"/>
    <n v="0"/>
    <s v="Security &amp; Hazardous Materials Safety"/>
    <n v="6"/>
    <n v="113"/>
    <s v="D"/>
    <n v="0"/>
    <n v="0"/>
    <n v="0"/>
    <n v="0"/>
    <n v="0"/>
    <n v="0"/>
    <n v="-9161.6"/>
    <n v="0"/>
    <n v="0"/>
    <n v="0"/>
    <n v="-9161.6"/>
    <n v="0"/>
    <n v="0"/>
    <n v="0"/>
    <n v="0"/>
    <n v="0"/>
    <n v="0"/>
    <n v="0"/>
    <n v="-9161.6"/>
    <n v="0"/>
    <n v="0"/>
    <n v="0"/>
    <n v="0"/>
    <n v="-9161.6"/>
    <n v="0"/>
    <n v="-9161.6"/>
    <n v="0"/>
    <n v="0"/>
    <n v="0"/>
    <n v="0"/>
    <n v="0"/>
    <n v="0"/>
  </r>
  <r>
    <m/>
    <s v="069"/>
    <n v="2016"/>
    <n v="2016"/>
    <m/>
    <n v="1301"/>
    <n v="0"/>
    <s v="Security &amp; Hazardous Materials Safety"/>
    <n v="6"/>
    <n v="115"/>
    <s v="D"/>
    <n v="0"/>
    <n v="-10494"/>
    <n v="0"/>
    <n v="0"/>
    <n v="0"/>
    <n v="-10494"/>
    <n v="-24417.43"/>
    <n v="0"/>
    <n v="0"/>
    <n v="0"/>
    <n v="-24417.43"/>
    <n v="0"/>
    <n v="0"/>
    <n v="0"/>
    <n v="0"/>
    <n v="0"/>
    <n v="0"/>
    <n v="0"/>
    <n v="-13972.73"/>
    <n v="0"/>
    <n v="0"/>
    <n v="0"/>
    <n v="0"/>
    <n v="-13972.73"/>
    <n v="0"/>
    <n v="-13972.73"/>
    <n v="-49.3"/>
    <n v="10494"/>
    <n v="0"/>
    <n v="0"/>
    <n v="0"/>
    <n v="10494"/>
  </r>
  <r>
    <m/>
    <s v="069"/>
    <n v="2016"/>
    <n v="2016"/>
    <m/>
    <n v="1301"/>
    <n v="0"/>
    <s v="Security &amp; Hazardous Materials Safety"/>
    <n v="6"/>
    <n v="118"/>
    <s v="D"/>
    <n v="0"/>
    <n v="0"/>
    <n v="0"/>
    <n v="0"/>
    <n v="0"/>
    <n v="0"/>
    <n v="-1855.21"/>
    <n v="0"/>
    <n v="0"/>
    <n v="0"/>
    <n v="-1855.21"/>
    <n v="0"/>
    <n v="0"/>
    <n v="0"/>
    <n v="0"/>
    <n v="0"/>
    <n v="0"/>
    <n v="0"/>
    <n v="-1855.23"/>
    <n v="0"/>
    <n v="0"/>
    <n v="0"/>
    <n v="0"/>
    <n v="-1855.23"/>
    <n v="0"/>
    <n v="-1855.23"/>
    <n v="-0.02"/>
    <n v="0"/>
    <n v="0"/>
    <n v="0"/>
    <n v="0"/>
    <n v="0"/>
  </r>
  <r>
    <m/>
    <s v="069"/>
    <n v="2016"/>
    <n v="2016"/>
    <m/>
    <n v="1301"/>
    <n v="0"/>
    <s v="Security &amp; Hazardous Materials Safety"/>
    <n v="6"/>
    <n v="121"/>
    <s v="D"/>
    <n v="-42914.2"/>
    <n v="0"/>
    <n v="0"/>
    <n v="0"/>
    <n v="-42914.2"/>
    <n v="0"/>
    <n v="-663550.18000000005"/>
    <n v="257"/>
    <n v="0"/>
    <n v="-257"/>
    <n v="-663550.18000000005"/>
    <n v="0"/>
    <n v="0"/>
    <n v="0"/>
    <n v="0"/>
    <n v="0"/>
    <n v="0"/>
    <n v="0"/>
    <n v="-690727.31"/>
    <n v="0"/>
    <n v="0"/>
    <n v="0"/>
    <n v="0"/>
    <n v="-690727.31"/>
    <n v="0"/>
    <n v="-690727.31"/>
    <n v="15737.07"/>
    <n v="0"/>
    <n v="0"/>
    <n v="0"/>
    <n v="0"/>
    <n v="0"/>
  </r>
  <r>
    <m/>
    <s v="069"/>
    <n v="2016"/>
    <n v="2016"/>
    <m/>
    <n v="1301"/>
    <n v="0"/>
    <s v="Security &amp; Hazardous Materials Safety"/>
    <n v="6"/>
    <n v="210"/>
    <s v="D"/>
    <n v="-42581.77"/>
    <n v="-34136.050000000003"/>
    <n v="0"/>
    <n v="-4318.6400000000003"/>
    <n v="-42581.77"/>
    <n v="-38454.69"/>
    <n v="-29200"/>
    <n v="26215.25"/>
    <n v="0"/>
    <n v="-26251.919999999998"/>
    <n v="-29200"/>
    <n v="-36.67"/>
    <n v="0"/>
    <n v="0"/>
    <n v="0"/>
    <n v="0"/>
    <n v="0"/>
    <n v="0"/>
    <n v="-66092.210000000006"/>
    <n v="0"/>
    <n v="0"/>
    <n v="0"/>
    <n v="0"/>
    <n v="-66092.210000000006"/>
    <n v="0"/>
    <n v="-66092.210000000006"/>
    <n v="-32801.800000000003"/>
    <n v="38454.69"/>
    <n v="315.17"/>
    <n v="0"/>
    <n v="2231.2399999999998"/>
    <n v="41001.1"/>
  </r>
  <r>
    <m/>
    <s v="069"/>
    <n v="2016"/>
    <n v="2016"/>
    <m/>
    <n v="1301"/>
    <n v="0"/>
    <s v="Security &amp; Hazardous Materials Safety"/>
    <n v="6"/>
    <n v="220"/>
    <s v="D"/>
    <n v="0"/>
    <n v="-11300"/>
    <n v="0"/>
    <n v="0"/>
    <n v="0"/>
    <n v="-11300"/>
    <n v="-11300"/>
    <n v="4164.03"/>
    <n v="0"/>
    <n v="-14245.65"/>
    <n v="-11300"/>
    <n v="-10081.620000000001"/>
    <n v="0"/>
    <n v="0"/>
    <n v="0"/>
    <n v="0"/>
    <n v="0"/>
    <n v="0"/>
    <n v="-4164.03"/>
    <n v="0"/>
    <n v="0"/>
    <n v="0"/>
    <n v="0"/>
    <n v="-4164.03"/>
    <n v="0"/>
    <n v="-4164.03"/>
    <n v="-14245.65"/>
    <n v="11300"/>
    <n v="0"/>
    <n v="0"/>
    <n v="0"/>
    <n v="11300"/>
  </r>
  <r>
    <m/>
    <s v="069"/>
    <n v="2016"/>
    <n v="2016"/>
    <m/>
    <n v="1301"/>
    <n v="0"/>
    <s v="Security &amp; Hazardous Materials Safety"/>
    <n v="6"/>
    <n v="231"/>
    <s v="D"/>
    <n v="-269559.48"/>
    <n v="-48203.4"/>
    <n v="0"/>
    <n v="0"/>
    <n v="-269559.48"/>
    <n v="-48203.4"/>
    <n v="0"/>
    <n v="0"/>
    <n v="0"/>
    <n v="0"/>
    <n v="0"/>
    <n v="0"/>
    <n v="0"/>
    <n v="0"/>
    <n v="0"/>
    <n v="0"/>
    <n v="0"/>
    <n v="0"/>
    <n v="-221356.08"/>
    <n v="0"/>
    <n v="0"/>
    <n v="0"/>
    <n v="0"/>
    <n v="-221356.08"/>
    <n v="0"/>
    <n v="-221356.08"/>
    <n v="0"/>
    <n v="0"/>
    <n v="0"/>
    <n v="0"/>
    <n v="0"/>
    <n v="0"/>
  </r>
  <r>
    <m/>
    <s v="069"/>
    <n v="2016"/>
    <n v="2016"/>
    <m/>
    <n v="1301"/>
    <n v="0"/>
    <s v="Security &amp; Hazardous Materials Safety"/>
    <n v="6"/>
    <n v="232"/>
    <s v="D"/>
    <n v="-4821.74"/>
    <n v="0"/>
    <n v="0"/>
    <n v="0"/>
    <n v="-4821.74"/>
    <n v="0"/>
    <n v="0"/>
    <n v="0"/>
    <n v="0"/>
    <n v="0"/>
    <n v="0"/>
    <n v="0"/>
    <n v="0"/>
    <n v="0"/>
    <n v="0"/>
    <n v="0"/>
    <n v="0"/>
    <n v="0"/>
    <n v="-4821.74"/>
    <n v="0"/>
    <n v="0"/>
    <n v="0"/>
    <n v="0"/>
    <n v="-4821.74"/>
    <n v="0"/>
    <n v="-4821.74"/>
    <n v="0"/>
    <n v="0"/>
    <n v="0"/>
    <n v="0"/>
    <n v="0"/>
    <n v="0"/>
  </r>
  <r>
    <m/>
    <s v="069"/>
    <n v="2016"/>
    <n v="2016"/>
    <m/>
    <n v="1301"/>
    <n v="0"/>
    <s v="Security &amp; Hazardous Materials Safety"/>
    <n v="6"/>
    <n v="233"/>
    <s v="D"/>
    <n v="-427127.69"/>
    <n v="-389495.39"/>
    <n v="0"/>
    <n v="0"/>
    <n v="-427127.69"/>
    <n v="-389495.39"/>
    <n v="0"/>
    <n v="3092.09"/>
    <n v="0"/>
    <n v="-48.93"/>
    <n v="0"/>
    <n v="3043.16"/>
    <n v="-399587.56"/>
    <n v="-70796.100000000006"/>
    <n v="0"/>
    <n v="0"/>
    <n v="-399587.56"/>
    <n v="-70796.100000000006"/>
    <n v="-375037.56"/>
    <n v="0"/>
    <n v="0"/>
    <n v="0"/>
    <n v="0"/>
    <n v="-375037.56"/>
    <n v="-399587.56"/>
    <n v="-46246.1"/>
    <n v="-5570.64"/>
    <n v="0"/>
    <n v="0"/>
    <n v="0"/>
    <n v="0"/>
    <n v="0"/>
  </r>
  <r>
    <m/>
    <s v="069"/>
    <n v="2016"/>
    <n v="2016"/>
    <m/>
    <n v="1301"/>
    <n v="0"/>
    <s v="Security &amp; Hazardous Materials Safety"/>
    <n v="6"/>
    <n v="240"/>
    <s v="D"/>
    <n v="0"/>
    <n v="72.069999999999993"/>
    <n v="0"/>
    <n v="-72.069999999999993"/>
    <n v="0"/>
    <n v="0"/>
    <n v="0"/>
    <n v="0"/>
    <n v="0"/>
    <n v="0"/>
    <n v="0"/>
    <n v="0"/>
    <n v="-8401.09"/>
    <n v="0"/>
    <n v="0"/>
    <n v="0"/>
    <n v="-8401.09"/>
    <n v="0"/>
    <n v="-8473.16"/>
    <n v="0"/>
    <n v="0"/>
    <n v="0"/>
    <n v="0"/>
    <n v="-8473.16"/>
    <n v="-8401.09"/>
    <n v="-72.069999999999993"/>
    <n v="-72.069999999999993"/>
    <n v="0"/>
    <n v="0"/>
    <n v="0"/>
    <n v="0"/>
    <n v="0"/>
  </r>
  <r>
    <m/>
    <s v="069"/>
    <n v="2016"/>
    <n v="2016"/>
    <m/>
    <n v="1301"/>
    <n v="0"/>
    <s v="Security &amp; Hazardous Materials Safety"/>
    <n v="6"/>
    <n v="251"/>
    <s v="D"/>
    <n v="-29682.53"/>
    <n v="-25.1"/>
    <n v="0"/>
    <n v="0"/>
    <n v="-29682.53"/>
    <n v="-25.1"/>
    <n v="0"/>
    <n v="95.26"/>
    <n v="0"/>
    <n v="-95.26"/>
    <n v="0"/>
    <n v="0"/>
    <n v="0"/>
    <n v="0"/>
    <n v="0"/>
    <n v="0"/>
    <n v="0"/>
    <n v="0"/>
    <n v="-30117.4"/>
    <n v="0"/>
    <n v="0"/>
    <n v="0"/>
    <n v="0"/>
    <n v="-30117.4"/>
    <n v="0"/>
    <n v="-30117.4"/>
    <n v="-459.97"/>
    <n v="25.1"/>
    <n v="0"/>
    <n v="0"/>
    <n v="0"/>
    <n v="25.1"/>
  </r>
  <r>
    <m/>
    <s v="069"/>
    <n v="2016"/>
    <n v="2016"/>
    <m/>
    <n v="1301"/>
    <n v="0"/>
    <s v="Security &amp; Hazardous Materials Safety"/>
    <n v="6"/>
    <n v="252"/>
    <s v="D"/>
    <n v="-4817893.82"/>
    <n v="-1357463.17"/>
    <n v="0"/>
    <n v="0"/>
    <n v="-4817893.82"/>
    <n v="-1357463.17"/>
    <n v="277456.82"/>
    <n v="321789.08"/>
    <n v="0"/>
    <n v="-985.32"/>
    <n v="277456.82"/>
    <n v="320803.76"/>
    <n v="-2781369.09"/>
    <n v="-1177120.3999999999"/>
    <n v="0"/>
    <n v="0"/>
    <n v="-2781369.09"/>
    <n v="-1177120.3999999999"/>
    <n v="-5109011.5999999996"/>
    <n v="0"/>
    <n v="0"/>
    <n v="0"/>
    <n v="0"/>
    <n v="-5109011.5999999996"/>
    <n v="-2781369.09"/>
    <n v="-3504762.91"/>
    <n v="-985.32"/>
    <n v="0"/>
    <n v="0"/>
    <n v="0"/>
    <n v="0"/>
    <n v="0"/>
  </r>
  <r>
    <m/>
    <s v="069"/>
    <n v="2016"/>
    <n v="2016"/>
    <m/>
    <n v="1301"/>
    <n v="0"/>
    <s v="Security &amp; Hazardous Materials Safety"/>
    <n v="6"/>
    <n v="253"/>
    <s v="D"/>
    <n v="-5633072.4000000004"/>
    <n v="-478911.57"/>
    <n v="0"/>
    <n v="-118923"/>
    <n v="-5633072.4000000004"/>
    <n v="-597834.56999999995"/>
    <n v="-1210567.95"/>
    <n v="-334730.14"/>
    <n v="0"/>
    <n v="-1168.3699999999999"/>
    <n v="-1210567.95"/>
    <n v="-335898.51"/>
    <n v="0"/>
    <n v="0"/>
    <n v="0"/>
    <n v="0"/>
    <n v="0"/>
    <n v="0"/>
    <n v="-5911998.6399999997"/>
    <n v="0"/>
    <n v="0"/>
    <n v="-854"/>
    <n v="0"/>
    <n v="-5912852.6399999997"/>
    <n v="0"/>
    <n v="-5912852.6399999997"/>
    <n v="-2945.37"/>
    <n v="334846"/>
    <n v="0"/>
    <n v="0"/>
    <n v="854"/>
    <n v="335700"/>
  </r>
  <r>
    <m/>
    <s v="069"/>
    <n v="2016"/>
    <n v="2016"/>
    <m/>
    <n v="1301"/>
    <n v="0"/>
    <s v="Security &amp; Hazardous Materials Safety"/>
    <n v="6"/>
    <n v="254"/>
    <s v="D"/>
    <n v="-42785.45"/>
    <n v="-35466.06"/>
    <n v="0"/>
    <n v="0"/>
    <n v="-42785.45"/>
    <n v="-35466.06"/>
    <n v="0"/>
    <n v="1.32"/>
    <n v="0"/>
    <n v="-1.32"/>
    <n v="0"/>
    <n v="0"/>
    <n v="0"/>
    <n v="0"/>
    <n v="0"/>
    <n v="0"/>
    <n v="0"/>
    <n v="0"/>
    <n v="-7547.73"/>
    <n v="0"/>
    <n v="0"/>
    <n v="0"/>
    <n v="0"/>
    <n v="-7547.73"/>
    <n v="0"/>
    <n v="-7547.73"/>
    <n v="-228.34"/>
    <n v="0"/>
    <n v="0"/>
    <n v="0"/>
    <n v="0"/>
    <n v="0"/>
  </r>
  <r>
    <m/>
    <s v="069"/>
    <n v="2016"/>
    <n v="2016"/>
    <m/>
    <n v="1301"/>
    <n v="0"/>
    <s v="Security &amp; Hazardous Materials Safety"/>
    <n v="6"/>
    <n v="257"/>
    <s v="D"/>
    <n v="-31872.400000000001"/>
    <n v="-6232.32"/>
    <n v="0"/>
    <n v="0"/>
    <n v="-31872.400000000001"/>
    <n v="-6232.32"/>
    <n v="-309141.15999999997"/>
    <n v="48316.92"/>
    <n v="0"/>
    <n v="-8779.08"/>
    <n v="-309141.15999999997"/>
    <n v="39537.839999999997"/>
    <n v="-134414"/>
    <n v="-38855.199999999997"/>
    <n v="0"/>
    <n v="0"/>
    <n v="-134414"/>
    <n v="-38855.199999999997"/>
    <n v="-445083.96"/>
    <n v="0"/>
    <n v="0"/>
    <n v="0"/>
    <n v="0"/>
    <n v="-445083.96"/>
    <n v="-134414"/>
    <n v="-349525.16"/>
    <n v="24793.919999999998"/>
    <n v="0"/>
    <n v="6966"/>
    <n v="0"/>
    <n v="0"/>
    <n v="6966"/>
  </r>
  <r>
    <m/>
    <s v="069"/>
    <n v="2016"/>
    <n v="2016"/>
    <m/>
    <n v="1301"/>
    <n v="0"/>
    <s v="Security &amp; Hazardous Materials Safety"/>
    <n v="6"/>
    <n v="260"/>
    <s v="D"/>
    <n v="0"/>
    <n v="0"/>
    <n v="0"/>
    <n v="0"/>
    <n v="0"/>
    <n v="0"/>
    <n v="-10724"/>
    <n v="-40019.58"/>
    <n v="0"/>
    <n v="-122286.21"/>
    <n v="-10724"/>
    <n v="-162305.79"/>
    <n v="0"/>
    <n v="0"/>
    <n v="0"/>
    <n v="0"/>
    <n v="0"/>
    <n v="0"/>
    <n v="45768.31"/>
    <n v="0"/>
    <n v="0"/>
    <n v="0"/>
    <n v="0"/>
    <n v="45768.31"/>
    <n v="0"/>
    <n v="45768.31"/>
    <n v="-105813.48"/>
    <n v="0"/>
    <n v="43254.98"/>
    <n v="0"/>
    <n v="0"/>
    <n v="43254.98"/>
  </r>
  <r>
    <m/>
    <s v="069"/>
    <n v="2016"/>
    <n v="2016"/>
    <m/>
    <n v="1301"/>
    <n v="0"/>
    <s v="Security &amp; Hazardous Materials Safety"/>
    <n v="6"/>
    <n v="310"/>
    <s v="D"/>
    <n v="-1599484.9"/>
    <n v="-387556.17"/>
    <n v="0"/>
    <n v="0"/>
    <n v="-1599484.9"/>
    <n v="-387556.17"/>
    <n v="0"/>
    <n v="34279.589999999997"/>
    <n v="0"/>
    <n v="-81.94"/>
    <n v="0"/>
    <n v="34197.65"/>
    <n v="0"/>
    <n v="0"/>
    <n v="0"/>
    <n v="0"/>
    <n v="0"/>
    <n v="0"/>
    <n v="-1246208.32"/>
    <n v="0"/>
    <n v="0"/>
    <n v="0"/>
    <n v="0"/>
    <n v="-1246208.32"/>
    <n v="0"/>
    <n v="-1246208.32"/>
    <n v="-81.94"/>
    <n v="0"/>
    <n v="0"/>
    <n v="0"/>
    <n v="0"/>
    <n v="0"/>
  </r>
  <r>
    <m/>
    <s v="069"/>
    <n v="2016"/>
    <n v="2016"/>
    <m/>
    <n v="1301"/>
    <n v="0"/>
    <s v="Staff offices"/>
    <n v="7"/>
    <n v="0"/>
    <s v="D"/>
    <n v="0"/>
    <n v="0"/>
    <n v="0"/>
    <n v="0"/>
    <n v="0"/>
    <n v="0"/>
    <n v="0"/>
    <n v="0"/>
    <n v="0"/>
    <n v="0"/>
    <n v="0"/>
    <n v="0"/>
    <n v="-130000"/>
    <n v="0"/>
    <n v="0"/>
    <n v="0"/>
    <n v="-130000"/>
    <n v="0"/>
    <n v="0"/>
    <n v="0"/>
    <n v="0"/>
    <n v="0"/>
    <n v="0"/>
    <n v="0"/>
    <n v="-130000"/>
    <n v="130000"/>
    <n v="130000"/>
    <n v="0"/>
    <n v="0"/>
    <n v="0"/>
    <n v="0"/>
    <n v="0"/>
  </r>
  <r>
    <m/>
    <s v="069"/>
    <n v="2016"/>
    <n v="2016"/>
    <m/>
    <n v="1301"/>
    <n v="0"/>
    <s v="Staff offices"/>
    <n v="7"/>
    <n v="111"/>
    <s v="D"/>
    <n v="0"/>
    <n v="-40372"/>
    <n v="0"/>
    <n v="0"/>
    <n v="0"/>
    <n v="-40372"/>
    <n v="-4284876.42"/>
    <n v="59.77"/>
    <n v="0"/>
    <n v="-63.89"/>
    <n v="-4284876.42"/>
    <n v="-4.12"/>
    <n v="0"/>
    <n v="0"/>
    <n v="0"/>
    <n v="0"/>
    <n v="0"/>
    <n v="0"/>
    <n v="-4294928.13"/>
    <n v="0"/>
    <n v="0"/>
    <n v="0"/>
    <n v="0"/>
    <n v="-4294928.13"/>
    <n v="0"/>
    <n v="-4294928.13"/>
    <n v="-50427.83"/>
    <n v="40372"/>
    <n v="4.12"/>
    <n v="0"/>
    <n v="5409.84"/>
    <n v="45785.96"/>
  </r>
  <r>
    <m/>
    <s v="069"/>
    <n v="2016"/>
    <n v="2016"/>
    <m/>
    <n v="1301"/>
    <n v="0"/>
    <s v="Staff offices"/>
    <n v="7"/>
    <n v="113"/>
    <s v="D"/>
    <n v="-193027.99"/>
    <n v="-34871.089999999997"/>
    <n v="0"/>
    <n v="0"/>
    <n v="-193027.99"/>
    <n v="-34871.089999999997"/>
    <n v="-70737.960000000006"/>
    <n v="-28094.5"/>
    <n v="0"/>
    <n v="-22954.080000000002"/>
    <n v="-70737.960000000006"/>
    <n v="-51048.58"/>
    <n v="0"/>
    <n v="0"/>
    <n v="0"/>
    <n v="0"/>
    <n v="0"/>
    <n v="0"/>
    <n v="-206173.36"/>
    <n v="0"/>
    <n v="0"/>
    <n v="0"/>
    <n v="0"/>
    <n v="-206173.36"/>
    <n v="0"/>
    <n v="-206173.36"/>
    <n v="-28327.08"/>
    <n v="0"/>
    <n v="1.78"/>
    <n v="0"/>
    <n v="0"/>
    <n v="1.78"/>
  </r>
  <r>
    <m/>
    <s v="069"/>
    <n v="2016"/>
    <n v="2016"/>
    <m/>
    <n v="1301"/>
    <n v="0"/>
    <s v="Staff offices"/>
    <n v="7"/>
    <n v="115"/>
    <s v="D"/>
    <n v="0"/>
    <n v="0"/>
    <n v="0"/>
    <n v="0"/>
    <n v="0"/>
    <n v="0"/>
    <n v="-10777.35"/>
    <n v="0"/>
    <n v="0"/>
    <n v="0"/>
    <n v="-10777.35"/>
    <n v="0"/>
    <n v="0"/>
    <n v="0"/>
    <n v="0"/>
    <n v="0"/>
    <n v="0"/>
    <n v="0"/>
    <n v="-30099.74"/>
    <n v="0"/>
    <n v="0"/>
    <n v="0"/>
    <n v="0"/>
    <n v="-30099.74"/>
    <n v="0"/>
    <n v="-30099.74"/>
    <n v="-19322.39"/>
    <n v="0"/>
    <n v="0"/>
    <n v="0"/>
    <n v="0"/>
    <n v="0"/>
  </r>
  <r>
    <m/>
    <s v="069"/>
    <n v="2016"/>
    <n v="2016"/>
    <m/>
    <n v="1301"/>
    <n v="0"/>
    <s v="Staff offices"/>
    <n v="7"/>
    <n v="118"/>
    <s v="D"/>
    <n v="0"/>
    <n v="0"/>
    <n v="0"/>
    <n v="0"/>
    <n v="0"/>
    <n v="0"/>
    <n v="0"/>
    <n v="122.04"/>
    <n v="0"/>
    <n v="-122.04"/>
    <n v="0"/>
    <n v="0"/>
    <n v="0"/>
    <n v="0"/>
    <n v="0"/>
    <n v="0"/>
    <n v="0"/>
    <n v="0"/>
    <n v="-122.04"/>
    <n v="0"/>
    <n v="0"/>
    <n v="0"/>
    <n v="0"/>
    <n v="-122.04"/>
    <n v="0"/>
    <n v="-122.04"/>
    <n v="-122.04"/>
    <n v="0"/>
    <n v="0"/>
    <n v="0"/>
    <n v="0"/>
    <n v="0"/>
  </r>
  <r>
    <m/>
    <s v="069"/>
    <n v="2016"/>
    <n v="2016"/>
    <m/>
    <n v="1301"/>
    <n v="0"/>
    <s v="Staff offices"/>
    <n v="7"/>
    <n v="121"/>
    <s v="D"/>
    <n v="-253405.73"/>
    <n v="-92563.33"/>
    <n v="0"/>
    <n v="0"/>
    <n v="-253405.73"/>
    <n v="-92563.33"/>
    <n v="-1411627.04"/>
    <n v="-190971.12"/>
    <n v="0"/>
    <n v="-2906.76"/>
    <n v="-1411627.04"/>
    <n v="-193877.88"/>
    <n v="0"/>
    <n v="0"/>
    <n v="0"/>
    <n v="0"/>
    <n v="0"/>
    <n v="0"/>
    <n v="-1360373.64"/>
    <n v="0"/>
    <n v="0"/>
    <n v="0"/>
    <n v="0"/>
    <n v="-1360373.64"/>
    <n v="0"/>
    <n v="-1360373.64"/>
    <n v="18217.919999999998"/>
    <n v="1015"/>
    <n v="69247.08"/>
    <n v="0"/>
    <n v="0"/>
    <n v="70262.080000000002"/>
  </r>
  <r>
    <m/>
    <s v="069"/>
    <n v="2016"/>
    <n v="2016"/>
    <m/>
    <n v="1301"/>
    <n v="0"/>
    <s v="Staff offices"/>
    <n v="7"/>
    <n v="130"/>
    <s v="D"/>
    <n v="0"/>
    <n v="-50863.11"/>
    <n v="0"/>
    <n v="0"/>
    <n v="0"/>
    <n v="-50863.11"/>
    <n v="0"/>
    <n v="0"/>
    <n v="0"/>
    <n v="0"/>
    <n v="0"/>
    <n v="0"/>
    <n v="-1541535"/>
    <n v="-511565.69"/>
    <n v="0"/>
    <n v="0"/>
    <n v="-1541535"/>
    <n v="-511565.69"/>
    <n v="-979106.2"/>
    <n v="0"/>
    <n v="0"/>
    <n v="0"/>
    <n v="0"/>
    <n v="-979106.2"/>
    <n v="-1541535"/>
    <n v="50863.11"/>
    <n v="0"/>
    <n v="0"/>
    <n v="0"/>
    <n v="0"/>
    <n v="0"/>
    <n v="0"/>
  </r>
  <r>
    <m/>
    <s v="069"/>
    <n v="2016"/>
    <n v="2016"/>
    <m/>
    <n v="1301"/>
    <n v="0"/>
    <s v="Staff offices"/>
    <n v="7"/>
    <n v="210"/>
    <s v="D"/>
    <n v="-359029.68"/>
    <n v="-76956.08"/>
    <n v="0"/>
    <n v="-24466.02"/>
    <n v="-359029.68"/>
    <n v="-101422.1"/>
    <n v="0"/>
    <n v="14458.36"/>
    <n v="0"/>
    <n v="-14214.22"/>
    <n v="0"/>
    <n v="244.14"/>
    <n v="0"/>
    <n v="0"/>
    <n v="0"/>
    <n v="0"/>
    <n v="0"/>
    <n v="0"/>
    <n v="-299819.28000000003"/>
    <n v="0"/>
    <n v="0"/>
    <n v="0"/>
    <n v="0"/>
    <n v="-299819.28000000003"/>
    <n v="0"/>
    <n v="-299819.28000000003"/>
    <n v="-41967.56"/>
    <n v="82119.03"/>
    <n v="504.44"/>
    <n v="0"/>
    <n v="3813.88"/>
    <n v="86437.35"/>
  </r>
  <r>
    <m/>
    <s v="069"/>
    <n v="2016"/>
    <n v="2016"/>
    <m/>
    <n v="1301"/>
    <n v="0"/>
    <s v="Staff offices"/>
    <n v="7"/>
    <n v="220"/>
    <s v="D"/>
    <n v="-69000"/>
    <n v="-25009.279999999999"/>
    <n v="0"/>
    <n v="-49137.09"/>
    <n v="-69000"/>
    <n v="-74146.37"/>
    <n v="0"/>
    <n v="311.5"/>
    <n v="0"/>
    <n v="-4327.95"/>
    <n v="0"/>
    <n v="-4016.45"/>
    <n v="0"/>
    <n v="0"/>
    <n v="0"/>
    <n v="0"/>
    <n v="0"/>
    <n v="0"/>
    <n v="-44302.22"/>
    <n v="0"/>
    <n v="0"/>
    <n v="0"/>
    <n v="0"/>
    <n v="-44302.22"/>
    <n v="0"/>
    <n v="-44302.22"/>
    <n v="-53465.04"/>
    <n v="47002.33"/>
    <n v="0"/>
    <n v="0"/>
    <n v="0"/>
    <n v="47002.33"/>
  </r>
  <r>
    <m/>
    <s v="069"/>
    <n v="2016"/>
    <n v="2016"/>
    <m/>
    <n v="1301"/>
    <n v="0"/>
    <s v="Staff offices"/>
    <n v="7"/>
    <n v="232"/>
    <s v="D"/>
    <n v="-77116.639999999999"/>
    <n v="-10178.870000000001"/>
    <n v="0"/>
    <n v="0"/>
    <n v="-77116.639999999999"/>
    <n v="-10178.870000000001"/>
    <n v="0"/>
    <n v="-6834.29"/>
    <n v="0"/>
    <n v="0"/>
    <n v="0"/>
    <n v="-6834.29"/>
    <n v="0"/>
    <n v="0"/>
    <n v="0"/>
    <n v="0"/>
    <n v="0"/>
    <n v="0"/>
    <n v="-60103.48"/>
    <n v="0"/>
    <n v="0"/>
    <n v="0"/>
    <n v="0"/>
    <n v="-60103.48"/>
    <n v="0"/>
    <n v="-60103.48"/>
    <n v="0"/>
    <n v="0"/>
    <n v="171.57"/>
    <n v="0"/>
    <n v="0"/>
    <n v="171.57"/>
  </r>
  <r>
    <m/>
    <s v="069"/>
    <n v="2016"/>
    <n v="2016"/>
    <m/>
    <n v="1301"/>
    <n v="0"/>
    <s v="Staff offices"/>
    <n v="7"/>
    <n v="233"/>
    <s v="D"/>
    <n v="0"/>
    <n v="0"/>
    <n v="0"/>
    <n v="0"/>
    <n v="0"/>
    <n v="0"/>
    <n v="0"/>
    <n v="1153.77"/>
    <n v="0"/>
    <n v="-921.44"/>
    <n v="0"/>
    <n v="232.33"/>
    <n v="-100223.67999999999"/>
    <n v="-21261.279999999999"/>
    <n v="0"/>
    <n v="0"/>
    <n v="-100223.67999999999"/>
    <n v="-21261.279999999999"/>
    <n v="-80116.17"/>
    <n v="0"/>
    <n v="0"/>
    <n v="0"/>
    <n v="0"/>
    <n v="-80116.17"/>
    <n v="-100223.67999999999"/>
    <n v="-1153.77"/>
    <n v="-921.44"/>
    <n v="0"/>
    <n v="114.81"/>
    <n v="0"/>
    <n v="0"/>
    <n v="114.81"/>
  </r>
  <r>
    <m/>
    <s v="069"/>
    <n v="2016"/>
    <n v="2016"/>
    <m/>
    <n v="1301"/>
    <n v="0"/>
    <s v="Staff offices"/>
    <n v="7"/>
    <n v="240"/>
    <s v="D"/>
    <n v="0"/>
    <n v="466.15"/>
    <n v="0"/>
    <n v="-466.15"/>
    <n v="0"/>
    <n v="0"/>
    <n v="0"/>
    <n v="0"/>
    <n v="0"/>
    <n v="0"/>
    <n v="0"/>
    <n v="0"/>
    <n v="-343"/>
    <n v="-343"/>
    <n v="0"/>
    <n v="0"/>
    <n v="-343"/>
    <n v="-343"/>
    <n v="-466.15"/>
    <n v="0"/>
    <n v="0"/>
    <n v="0"/>
    <n v="0"/>
    <n v="-466.15"/>
    <n v="-343"/>
    <n v="-466.15"/>
    <n v="-466.15"/>
    <n v="0"/>
    <n v="0"/>
    <n v="0"/>
    <n v="0"/>
    <n v="0"/>
  </r>
  <r>
    <m/>
    <s v="069"/>
    <n v="2016"/>
    <n v="2016"/>
    <m/>
    <n v="1301"/>
    <n v="0"/>
    <s v="Staff offices"/>
    <n v="7"/>
    <n v="251"/>
    <s v="D"/>
    <n v="-548735.85"/>
    <n v="-49957.83"/>
    <n v="0"/>
    <n v="0"/>
    <n v="-548735.85"/>
    <n v="-49957.83"/>
    <n v="-23544.5"/>
    <n v="867.11"/>
    <n v="0"/>
    <n v="-167.11"/>
    <n v="-23544.5"/>
    <n v="700"/>
    <n v="0"/>
    <n v="0"/>
    <n v="0"/>
    <n v="0"/>
    <n v="0"/>
    <n v="0"/>
    <n v="-523189.63"/>
    <n v="0"/>
    <n v="0"/>
    <n v="0"/>
    <n v="0"/>
    <n v="-523189.63"/>
    <n v="0"/>
    <n v="-523189.63"/>
    <n v="-167.11"/>
    <n v="0"/>
    <n v="0"/>
    <n v="0"/>
    <n v="0"/>
    <n v="0"/>
  </r>
  <r>
    <m/>
    <s v="069"/>
    <n v="2016"/>
    <n v="2016"/>
    <m/>
    <n v="1301"/>
    <n v="0"/>
    <s v="Staff offices"/>
    <n v="7"/>
    <n v="252"/>
    <s v="D"/>
    <n v="-9795429.0399999991"/>
    <n v="-4037897.44"/>
    <n v="0"/>
    <n v="-46200"/>
    <n v="-9795429.0399999991"/>
    <n v="-4084097.44"/>
    <n v="-1422005.05"/>
    <n v="-1392605.21"/>
    <n v="0"/>
    <n v="-53214.48"/>
    <n v="-1422005.05"/>
    <n v="-1445819.69"/>
    <n v="-4890087.53"/>
    <n v="-1294401.08"/>
    <n v="0"/>
    <n v="0"/>
    <n v="-4890087.53"/>
    <n v="-1294401.08"/>
    <n v="-9642618.3200000003"/>
    <n v="0"/>
    <n v="0"/>
    <n v="0"/>
    <n v="0"/>
    <n v="-9642618.3200000003"/>
    <n v="-4890087.53"/>
    <n v="-6046931.8700000001"/>
    <n v="-359414.91"/>
    <n v="104567.67999999999"/>
    <n v="159027.23000000001"/>
    <n v="0"/>
    <n v="0"/>
    <n v="263594.90999999997"/>
  </r>
  <r>
    <m/>
    <s v="069"/>
    <n v="2016"/>
    <n v="2016"/>
    <m/>
    <n v="1301"/>
    <n v="0"/>
    <s v="Staff offices"/>
    <n v="7"/>
    <n v="253"/>
    <s v="D"/>
    <n v="-1510057.29"/>
    <n v="-34646.69"/>
    <n v="0"/>
    <n v="-12106"/>
    <n v="-1510057.29"/>
    <n v="-46752.69"/>
    <n v="-2578.84"/>
    <n v="21302.22"/>
    <n v="0"/>
    <n v="-900.51"/>
    <n v="-2578.84"/>
    <n v="20401.71"/>
    <n v="-1535270.76"/>
    <n v="-480434.63"/>
    <n v="0"/>
    <n v="0"/>
    <n v="-1535270.76"/>
    <n v="-480434.63"/>
    <n v="-2554127.79"/>
    <n v="0"/>
    <n v="0"/>
    <n v="0"/>
    <n v="0"/>
    <n v="-2554127.79"/>
    <n v="-1535270.76"/>
    <n v="-1499291.66"/>
    <n v="-13006.51"/>
    <n v="26134.11"/>
    <n v="860.91"/>
    <n v="0"/>
    <n v="0"/>
    <n v="26995.02"/>
  </r>
  <r>
    <m/>
    <s v="069"/>
    <n v="2016"/>
    <n v="2016"/>
    <m/>
    <n v="1301"/>
    <n v="0"/>
    <s v="Staff offices"/>
    <n v="7"/>
    <n v="254"/>
    <s v="D"/>
    <n v="-68656.800000000003"/>
    <n v="-9495.4699999999993"/>
    <n v="0"/>
    <n v="0"/>
    <n v="-68656.800000000003"/>
    <n v="-9495.4699999999993"/>
    <n v="0"/>
    <n v="8540.1299999999992"/>
    <n v="0"/>
    <n v="-7286.36"/>
    <n v="0"/>
    <n v="1253.77"/>
    <n v="0"/>
    <n v="0"/>
    <n v="0"/>
    <n v="0"/>
    <n v="0"/>
    <n v="0"/>
    <n v="-67701.460000000006"/>
    <n v="0"/>
    <n v="0"/>
    <n v="0"/>
    <n v="0"/>
    <n v="-67701.460000000006"/>
    <n v="0"/>
    <n v="-67701.460000000006"/>
    <n v="-7286.36"/>
    <n v="0"/>
    <n v="1225.08"/>
    <n v="0"/>
    <n v="0"/>
    <n v="1225.08"/>
  </r>
  <r>
    <m/>
    <s v="069"/>
    <n v="2016"/>
    <n v="2016"/>
    <m/>
    <n v="1301"/>
    <n v="0"/>
    <s v="Staff offices"/>
    <n v="7"/>
    <n v="256"/>
    <s v="D"/>
    <n v="-18000"/>
    <n v="-14021.77"/>
    <n v="0"/>
    <n v="0"/>
    <n v="-18000"/>
    <n v="-14021.77"/>
    <n v="0"/>
    <n v="-3846.43"/>
    <n v="0"/>
    <n v="0"/>
    <n v="0"/>
    <n v="-3846.43"/>
    <n v="0"/>
    <n v="0"/>
    <n v="0"/>
    <n v="0"/>
    <n v="0"/>
    <n v="0"/>
    <n v="-131.80000000000001"/>
    <n v="0"/>
    <n v="0"/>
    <n v="0"/>
    <n v="0"/>
    <n v="-131.80000000000001"/>
    <n v="0"/>
    <n v="-131.80000000000001"/>
    <n v="0"/>
    <n v="0"/>
    <n v="0"/>
    <n v="0"/>
    <n v="0"/>
    <n v="0"/>
  </r>
  <r>
    <m/>
    <s v="069"/>
    <n v="2016"/>
    <n v="2016"/>
    <m/>
    <n v="1301"/>
    <n v="0"/>
    <s v="Staff offices"/>
    <n v="7"/>
    <n v="257"/>
    <s v="D"/>
    <n v="-150329.76"/>
    <n v="-17023.18"/>
    <n v="0"/>
    <n v="-10000"/>
    <n v="-150329.76"/>
    <n v="-27023.18"/>
    <n v="96609.59"/>
    <n v="195009.7"/>
    <n v="0"/>
    <n v="-1499.79"/>
    <n v="96609.59"/>
    <n v="193509.91"/>
    <n v="-180130.55"/>
    <n v="0"/>
    <n v="0"/>
    <n v="0"/>
    <n v="-180130.55"/>
    <n v="0"/>
    <n v="-411837.24"/>
    <n v="0"/>
    <n v="0"/>
    <n v="0"/>
    <n v="0"/>
    <n v="-411837.24"/>
    <n v="-180130.55"/>
    <n v="-231706.69"/>
    <n v="-11499.79"/>
    <n v="10524.62"/>
    <n v="498.48"/>
    <n v="0"/>
    <n v="0"/>
    <n v="11023.1"/>
  </r>
  <r>
    <m/>
    <s v="069"/>
    <n v="2016"/>
    <n v="2016"/>
    <m/>
    <n v="1301"/>
    <n v="0"/>
    <s v="Staff offices"/>
    <n v="7"/>
    <n v="260"/>
    <s v="D"/>
    <n v="-18095"/>
    <n v="0"/>
    <n v="0"/>
    <n v="0"/>
    <n v="-18095"/>
    <n v="0"/>
    <n v="-12000"/>
    <n v="-15075.11"/>
    <n v="0"/>
    <n v="-5002.6899999999996"/>
    <n v="-12000"/>
    <n v="-20077.8"/>
    <n v="0"/>
    <n v="0"/>
    <n v="0"/>
    <n v="0"/>
    <n v="0"/>
    <n v="0"/>
    <n v="-3019.89"/>
    <n v="0"/>
    <n v="0"/>
    <n v="0"/>
    <n v="0"/>
    <n v="-3019.89"/>
    <n v="0"/>
    <n v="-3019.89"/>
    <n v="6997.31"/>
    <n v="0"/>
    <n v="13103.9"/>
    <n v="0"/>
    <n v="0"/>
    <n v="13103.9"/>
  </r>
  <r>
    <m/>
    <s v="069"/>
    <n v="2016"/>
    <n v="2016"/>
    <m/>
    <n v="1301"/>
    <n v="0"/>
    <s v="Staff offices"/>
    <n v="7"/>
    <n v="310"/>
    <s v="D"/>
    <n v="-2172227.67"/>
    <n v="-481676.34"/>
    <n v="0"/>
    <n v="0"/>
    <n v="-2172227.67"/>
    <n v="-481676.34"/>
    <n v="0"/>
    <n v="3031.5"/>
    <n v="0"/>
    <n v="-483.33"/>
    <n v="0"/>
    <n v="2548.17"/>
    <n v="0"/>
    <n v="0"/>
    <n v="0"/>
    <n v="0"/>
    <n v="0"/>
    <n v="0"/>
    <n v="-1693582.83"/>
    <n v="0"/>
    <n v="0"/>
    <n v="0"/>
    <n v="0"/>
    <n v="-1693582.83"/>
    <n v="0"/>
    <n v="-1693582.83"/>
    <n v="-483.33"/>
    <n v="5160.0200000000004"/>
    <n v="0"/>
    <n v="0"/>
    <n v="0"/>
    <n v="5160.0200000000004"/>
  </r>
  <r>
    <m/>
    <s v="069"/>
    <n v="2016"/>
    <n v="2016"/>
    <m/>
    <n v="1301"/>
    <n v="0"/>
    <s v="Staff offices"/>
    <n v="7"/>
    <n v="420"/>
    <s v="D"/>
    <n v="0"/>
    <n v="0"/>
    <n v="0"/>
    <n v="0"/>
    <n v="0"/>
    <n v="0"/>
    <n v="0"/>
    <n v="958.93"/>
    <n v="0"/>
    <n v="0"/>
    <n v="0"/>
    <n v="958.93"/>
    <n v="0"/>
    <n v="0"/>
    <n v="0"/>
    <n v="0"/>
    <n v="0"/>
    <n v="0"/>
    <n v="-958.93"/>
    <n v="0"/>
    <n v="0"/>
    <n v="0"/>
    <n v="0"/>
    <n v="-958.93"/>
    <n v="0"/>
    <n v="-958.93"/>
    <n v="0"/>
    <n v="0"/>
    <n v="0"/>
    <n v="0"/>
    <n v="0"/>
    <n v="0"/>
  </r>
  <r>
    <m/>
    <s v="069"/>
    <n v="2016"/>
    <n v="2016"/>
    <m/>
    <n v="1301"/>
    <n v="0"/>
    <s v="Staff offices"/>
    <n v="7"/>
    <n v="440"/>
    <s v="D"/>
    <n v="0"/>
    <n v="0"/>
    <n v="0"/>
    <n v="0"/>
    <n v="0"/>
    <n v="0"/>
    <n v="0"/>
    <n v="-1847.11"/>
    <n v="0"/>
    <n v="0"/>
    <n v="0"/>
    <n v="-1847.11"/>
    <n v="0"/>
    <n v="0"/>
    <n v="0"/>
    <n v="0"/>
    <n v="0"/>
    <n v="0"/>
    <n v="1847.11"/>
    <n v="0"/>
    <n v="0"/>
    <n v="0"/>
    <n v="0"/>
    <n v="1847.11"/>
    <n v="0"/>
    <n v="1847.11"/>
    <n v="0"/>
    <n v="0"/>
    <n v="1847.11"/>
    <n v="0"/>
    <n v="0"/>
    <n v="1847.11"/>
  </r>
  <r>
    <m/>
    <s v="069"/>
    <n v="2016"/>
    <n v="2016"/>
    <m/>
    <n v="1301"/>
    <n v="0"/>
    <s v="Operations (Reimbursable)"/>
    <n v="801"/>
    <n v="0"/>
    <s v="R"/>
    <n v="-6801394.9800000004"/>
    <n v="0"/>
    <n v="0"/>
    <n v="0"/>
    <n v="-6801394.9800000004"/>
    <n v="0"/>
    <n v="0"/>
    <n v="0"/>
    <n v="0"/>
    <n v="0"/>
    <n v="0"/>
    <n v="0"/>
    <n v="0"/>
    <n v="0"/>
    <n v="0"/>
    <n v="0"/>
    <n v="0"/>
    <n v="0"/>
    <n v="1006017.12"/>
    <n v="0"/>
    <n v="0"/>
    <n v="0"/>
    <n v="0"/>
    <n v="1006017.12"/>
    <n v="0"/>
    <n v="1006017.12"/>
    <n v="7807412.0999999996"/>
    <n v="0"/>
    <n v="0"/>
    <n v="0"/>
    <n v="0"/>
    <n v="0"/>
  </r>
  <r>
    <m/>
    <s v="069"/>
    <n v="2016"/>
    <n v="2016"/>
    <m/>
    <n v="1301"/>
    <n v="0"/>
    <s v="Operations (Reimbursable)"/>
    <n v="801"/>
    <n v="111"/>
    <s v="R"/>
    <n v="0"/>
    <n v="-447884.77"/>
    <n v="0"/>
    <n v="0"/>
    <n v="0"/>
    <n v="-447884.77"/>
    <n v="-995509.8"/>
    <n v="-6206.89"/>
    <n v="0"/>
    <n v="-2142.36"/>
    <n v="-995509.8"/>
    <n v="-8349.25"/>
    <n v="0"/>
    <n v="0"/>
    <n v="0"/>
    <n v="0"/>
    <n v="0"/>
    <n v="0"/>
    <n v="-701898.02"/>
    <n v="0"/>
    <n v="0"/>
    <n v="0"/>
    <n v="0"/>
    <n v="-701898.02"/>
    <n v="0"/>
    <n v="-701898.02"/>
    <n v="-162622.24"/>
    <n v="447884.77"/>
    <n v="58936.01"/>
    <n v="0"/>
    <n v="0"/>
    <n v="506820.78"/>
  </r>
  <r>
    <m/>
    <s v="069"/>
    <n v="2016"/>
    <n v="2016"/>
    <m/>
    <n v="1301"/>
    <n v="0"/>
    <s v="Operations (Reimbursable)"/>
    <n v="801"/>
    <n v="115"/>
    <s v="R"/>
    <n v="0"/>
    <n v="0"/>
    <n v="0"/>
    <n v="0"/>
    <n v="0"/>
    <n v="0"/>
    <n v="-21438.560000000001"/>
    <n v="12151.25"/>
    <n v="0"/>
    <n v="0"/>
    <n v="-21438.560000000001"/>
    <n v="12151.25"/>
    <n v="0"/>
    <n v="0"/>
    <n v="0"/>
    <n v="0"/>
    <n v="0"/>
    <n v="0"/>
    <n v="-84661.2"/>
    <n v="0"/>
    <n v="0"/>
    <n v="0"/>
    <n v="0"/>
    <n v="-84661.2"/>
    <n v="0"/>
    <n v="-84661.2"/>
    <n v="-51071.39"/>
    <n v="0"/>
    <n v="1156.32"/>
    <n v="0"/>
    <n v="0"/>
    <n v="1156.32"/>
  </r>
  <r>
    <m/>
    <s v="069"/>
    <n v="2016"/>
    <n v="2016"/>
    <m/>
    <n v="1301"/>
    <n v="0"/>
    <s v="Operations (Reimbursable)"/>
    <n v="801"/>
    <n v="118"/>
    <s v="R"/>
    <n v="0"/>
    <n v="0"/>
    <n v="0"/>
    <n v="0"/>
    <n v="0"/>
    <n v="0"/>
    <n v="0"/>
    <n v="0"/>
    <n v="0"/>
    <n v="-1095.3800000000001"/>
    <n v="0"/>
    <n v="-1095.3800000000001"/>
    <n v="0"/>
    <n v="0"/>
    <n v="0"/>
    <n v="0"/>
    <n v="0"/>
    <n v="0"/>
    <n v="0"/>
    <n v="0"/>
    <n v="0"/>
    <n v="0"/>
    <n v="0"/>
    <n v="0"/>
    <n v="0"/>
    <n v="0"/>
    <n v="-1095.3800000000001"/>
    <n v="0"/>
    <n v="1095.3800000000001"/>
    <n v="0"/>
    <n v="0"/>
    <n v="1095.3800000000001"/>
  </r>
  <r>
    <m/>
    <s v="069"/>
    <n v="2016"/>
    <n v="2016"/>
    <m/>
    <n v="1301"/>
    <n v="0"/>
    <s v="Operations (Reimbursable)"/>
    <n v="801"/>
    <n v="121"/>
    <s v="R"/>
    <n v="0"/>
    <n v="0"/>
    <n v="0"/>
    <n v="0"/>
    <n v="0"/>
    <n v="0"/>
    <n v="-140986.59"/>
    <n v="10212.18"/>
    <n v="0"/>
    <n v="0"/>
    <n v="-140986.59"/>
    <n v="10212.18"/>
    <n v="0"/>
    <n v="0"/>
    <n v="0"/>
    <n v="0"/>
    <n v="0"/>
    <n v="0"/>
    <n v="-239717.64"/>
    <n v="0"/>
    <n v="0"/>
    <n v="0"/>
    <n v="0"/>
    <n v="-239717.64"/>
    <n v="0"/>
    <n v="-239717.64"/>
    <n v="-88518.87"/>
    <n v="0"/>
    <n v="16251.24"/>
    <n v="0"/>
    <n v="0"/>
    <n v="16251.24"/>
  </r>
  <r>
    <m/>
    <s v="069"/>
    <n v="2016"/>
    <n v="2016"/>
    <m/>
    <n v="1301"/>
    <n v="0"/>
    <s v="Operations (Reimbursable)"/>
    <n v="801"/>
    <n v="210"/>
    <s v="R"/>
    <n v="-138408.99"/>
    <n v="-463207.94"/>
    <n v="0"/>
    <n v="-19823.740000000002"/>
    <n v="-138408.99"/>
    <n v="-483031.68"/>
    <n v="-417652.52"/>
    <n v="1386.5"/>
    <n v="0"/>
    <n v="-1761.99"/>
    <n v="-417652.52"/>
    <n v="-375.49"/>
    <n v="0"/>
    <n v="0"/>
    <n v="0"/>
    <n v="0"/>
    <n v="0"/>
    <n v="0"/>
    <n v="-113829.77"/>
    <n v="0"/>
    <n v="0"/>
    <n v="0"/>
    <n v="0"/>
    <n v="-113829.77"/>
    <n v="0"/>
    <n v="-113829.77"/>
    <n v="-41175.43"/>
    <n v="476928.12"/>
    <n v="375.49"/>
    <n v="0"/>
    <n v="5177.26"/>
    <n v="482480.87"/>
  </r>
  <r>
    <m/>
    <s v="069"/>
    <n v="2016"/>
    <n v="2016"/>
    <m/>
    <n v="1301"/>
    <n v="0"/>
    <s v="Operations (Reimbursable)"/>
    <n v="801"/>
    <n v="220"/>
    <s v="R"/>
    <n v="-8315"/>
    <n v="-4263.54"/>
    <n v="0"/>
    <n v="0"/>
    <n v="-8315"/>
    <n v="-4263.54"/>
    <n v="-5553.54"/>
    <n v="15035.65"/>
    <n v="0"/>
    <n v="-10013.56"/>
    <n v="-5553.54"/>
    <n v="5022.09"/>
    <n v="0"/>
    <n v="0"/>
    <n v="0"/>
    <n v="0"/>
    <n v="0"/>
    <n v="0"/>
    <n v="-22240.65"/>
    <n v="0"/>
    <n v="0"/>
    <n v="0"/>
    <n v="0"/>
    <n v="-22240.65"/>
    <n v="0"/>
    <n v="-22240.65"/>
    <n v="-7613.56"/>
    <n v="3153.54"/>
    <n v="44.8"/>
    <n v="0"/>
    <n v="0"/>
    <n v="3198.34"/>
  </r>
  <r>
    <m/>
    <s v="069"/>
    <n v="2016"/>
    <n v="2016"/>
    <m/>
    <n v="1301"/>
    <n v="0"/>
    <s v="Operations (Reimbursable)"/>
    <n v="801"/>
    <n v="232"/>
    <s v="R"/>
    <n v="-316033.99"/>
    <n v="-19827.580000000002"/>
    <n v="0"/>
    <n v="0"/>
    <n v="-316033.99"/>
    <n v="-19827.580000000002"/>
    <n v="-2782.59"/>
    <n v="0"/>
    <n v="0"/>
    <n v="0"/>
    <n v="-2782.59"/>
    <n v="0"/>
    <n v="0"/>
    <n v="0"/>
    <n v="0"/>
    <n v="0"/>
    <n v="0"/>
    <n v="0"/>
    <n v="-298989"/>
    <n v="0"/>
    <n v="0"/>
    <n v="0"/>
    <n v="0"/>
    <n v="-298989"/>
    <n v="0"/>
    <n v="-298989"/>
    <n v="0"/>
    <n v="2782.62"/>
    <n v="0"/>
    <n v="0"/>
    <n v="0"/>
    <n v="2782.62"/>
  </r>
  <r>
    <m/>
    <s v="069"/>
    <n v="2016"/>
    <n v="2016"/>
    <m/>
    <n v="1301"/>
    <n v="0"/>
    <s v="Operations (Reimbursable)"/>
    <n v="801"/>
    <n v="233"/>
    <s v="R"/>
    <n v="-47705.59"/>
    <n v="-221067.81"/>
    <n v="0"/>
    <n v="-10994.44"/>
    <n v="-47705.59"/>
    <n v="-232062.25"/>
    <n v="-174061.48"/>
    <n v="333445.53000000003"/>
    <n v="0"/>
    <n v="-326119.21000000002"/>
    <n v="-174061.48"/>
    <n v="7326.32"/>
    <n v="0"/>
    <n v="0"/>
    <n v="0"/>
    <n v="0"/>
    <n v="0"/>
    <n v="0"/>
    <n v="-334607.03999999998"/>
    <n v="0"/>
    <n v="0"/>
    <n v="0"/>
    <n v="0"/>
    <n v="-334607.03999999998"/>
    <n v="0"/>
    <n v="-334607.03999999998"/>
    <n v="-337575.9"/>
    <n v="162229.85"/>
    <n v="0"/>
    <n v="0"/>
    <n v="0"/>
    <n v="162229.85"/>
  </r>
  <r>
    <m/>
    <s v="069"/>
    <n v="2016"/>
    <n v="2016"/>
    <m/>
    <n v="1301"/>
    <n v="0"/>
    <s v="Operations (Reimbursable)"/>
    <n v="801"/>
    <n v="251"/>
    <s v="R"/>
    <n v="-4752284.99"/>
    <n v="-1196166.2"/>
    <n v="0"/>
    <n v="0"/>
    <n v="-4752284.99"/>
    <n v="-1196166.2"/>
    <n v="-139799.20000000001"/>
    <n v="-924643.23"/>
    <n v="0"/>
    <n v="-370.19"/>
    <n v="-139799.20000000001"/>
    <n v="-925013.42"/>
    <n v="0"/>
    <n v="0"/>
    <n v="0"/>
    <n v="0"/>
    <n v="0"/>
    <n v="0"/>
    <n v="-2750835.76"/>
    <n v="0"/>
    <n v="0"/>
    <n v="0"/>
    <n v="0"/>
    <n v="-2750835.76"/>
    <n v="0"/>
    <n v="-2750835.76"/>
    <n v="20068.810000000001"/>
    <n v="55.65"/>
    <n v="896463.75"/>
    <n v="0"/>
    <n v="0"/>
    <n v="896519.4"/>
  </r>
  <r>
    <m/>
    <s v="069"/>
    <n v="2016"/>
    <n v="2016"/>
    <m/>
    <n v="1301"/>
    <n v="0"/>
    <s v="Operations (Reimbursable)"/>
    <n v="801"/>
    <n v="252"/>
    <s v="R"/>
    <n v="-6375204.9100000001"/>
    <n v="-1340562.8600000001"/>
    <n v="0"/>
    <n v="-40320"/>
    <n v="-6375204.9100000001"/>
    <n v="-1380882.86"/>
    <n v="-50320"/>
    <n v="-496189.5"/>
    <n v="0"/>
    <n v="-51334.18"/>
    <n v="-50320"/>
    <n v="-547523.68000000005"/>
    <n v="0"/>
    <n v="0"/>
    <n v="0"/>
    <n v="0"/>
    <n v="0"/>
    <n v="0"/>
    <n v="-4548452.55"/>
    <n v="0"/>
    <n v="0"/>
    <n v="0"/>
    <n v="0"/>
    <n v="-4548452.55"/>
    <n v="0"/>
    <n v="-4548452.55"/>
    <n v="-51334.18"/>
    <n v="10000"/>
    <n v="855.49"/>
    <n v="0"/>
    <n v="0"/>
    <n v="10855.49"/>
  </r>
  <r>
    <m/>
    <s v="069"/>
    <n v="2016"/>
    <n v="2016"/>
    <m/>
    <n v="1301"/>
    <n v="0"/>
    <s v="Operations (Reimbursable)"/>
    <n v="801"/>
    <n v="253"/>
    <s v="R"/>
    <n v="-4017739.72"/>
    <n v="-1766476.29"/>
    <n v="0"/>
    <n v="-1233"/>
    <n v="-4017739.72"/>
    <n v="-1767709.29"/>
    <n v="-2202080.41"/>
    <n v="1284928.02"/>
    <n v="0"/>
    <n v="-1312477.8700000001"/>
    <n v="-2202080.41"/>
    <n v="-27549.85"/>
    <n v="30948.7"/>
    <n v="75002.38"/>
    <n v="0"/>
    <n v="0"/>
    <n v="30948.7"/>
    <n v="75002.38"/>
    <n v="-5782325.54"/>
    <n v="0"/>
    <n v="0"/>
    <n v="0"/>
    <n v="0"/>
    <n v="-5782325.54"/>
    <n v="30948.7"/>
    <n v="-5738271.8600000003"/>
    <n v="-1313710.8700000001"/>
    <n v="1564005.57"/>
    <n v="16275.27"/>
    <n v="0"/>
    <n v="0"/>
    <n v="1580280.84"/>
  </r>
  <r>
    <m/>
    <s v="069"/>
    <n v="2016"/>
    <n v="2016"/>
    <m/>
    <n v="1301"/>
    <n v="0"/>
    <s v="Operations (Reimbursable)"/>
    <n v="801"/>
    <n v="254"/>
    <s v="R"/>
    <n v="-1702507.51"/>
    <n v="-152187.87"/>
    <n v="0"/>
    <n v="-1938.37"/>
    <n v="-1702507.51"/>
    <n v="-154126.24"/>
    <n v="-109053.66"/>
    <n v="7641.52"/>
    <n v="0"/>
    <n v="-3536.01"/>
    <n v="-109053.66"/>
    <n v="4105.51"/>
    <n v="0"/>
    <n v="0"/>
    <n v="0"/>
    <n v="0"/>
    <n v="0"/>
    <n v="0"/>
    <n v="-1667014.82"/>
    <n v="0"/>
    <n v="0"/>
    <n v="0"/>
    <n v="0"/>
    <n v="-1667014.82"/>
    <n v="0"/>
    <n v="-1667014.82"/>
    <n v="-5474.38"/>
    <n v="5130.37"/>
    <n v="123.38"/>
    <n v="0"/>
    <n v="0"/>
    <n v="5253.75"/>
  </r>
  <r>
    <m/>
    <s v="069"/>
    <n v="2016"/>
    <n v="2016"/>
    <m/>
    <n v="1301"/>
    <n v="0"/>
    <s v="Operations (Reimbursable)"/>
    <n v="801"/>
    <n v="255"/>
    <s v="R"/>
    <n v="-36652.800000000003"/>
    <n v="-18123.86"/>
    <n v="0"/>
    <n v="0"/>
    <n v="-36652.800000000003"/>
    <n v="-18123.86"/>
    <n v="0"/>
    <n v="0"/>
    <n v="0"/>
    <n v="0"/>
    <n v="0"/>
    <n v="0"/>
    <n v="0"/>
    <n v="0"/>
    <n v="0"/>
    <n v="0"/>
    <n v="0"/>
    <n v="0"/>
    <n v="-18528.939999999999"/>
    <n v="0"/>
    <n v="0"/>
    <n v="0"/>
    <n v="0"/>
    <n v="-18528.939999999999"/>
    <n v="0"/>
    <n v="-18528.939999999999"/>
    <n v="0"/>
    <n v="0"/>
    <n v="0"/>
    <n v="0"/>
    <n v="0"/>
    <n v="0"/>
  </r>
  <r>
    <m/>
    <s v="069"/>
    <n v="2016"/>
    <n v="2016"/>
    <m/>
    <n v="1301"/>
    <n v="0"/>
    <s v="Operations (Reimbursable)"/>
    <n v="801"/>
    <n v="257"/>
    <s v="R"/>
    <n v="-439336.11"/>
    <n v="-103532.51"/>
    <n v="0"/>
    <n v="0"/>
    <n v="-439336.11"/>
    <n v="-103532.51"/>
    <n v="-85154.82"/>
    <n v="557.36"/>
    <n v="0"/>
    <n v="-761.76"/>
    <n v="-85154.82"/>
    <n v="-204.4"/>
    <n v="-103364.25"/>
    <n v="-71537.23"/>
    <n v="0"/>
    <n v="0"/>
    <n v="-103364.25"/>
    <n v="-71537.23"/>
    <n v="-453342.8"/>
    <n v="0"/>
    <n v="0"/>
    <n v="0"/>
    <n v="0"/>
    <n v="-453342.8"/>
    <n v="-103364.25"/>
    <n v="-421515.78"/>
    <n v="-761.76"/>
    <n v="84807.32"/>
    <n v="1235.43"/>
    <n v="0"/>
    <n v="0"/>
    <n v="86042.75"/>
  </r>
  <r>
    <m/>
    <s v="069"/>
    <n v="2016"/>
    <n v="2016"/>
    <m/>
    <n v="1301"/>
    <n v="0"/>
    <s v="Operations (Reimbursable)"/>
    <n v="801"/>
    <n v="260"/>
    <s v="R"/>
    <n v="-2021766.01"/>
    <n v="-5555899.21"/>
    <n v="0"/>
    <n v="-313438.93"/>
    <n v="-2021766.01"/>
    <n v="-5869338.1399999997"/>
    <n v="-5116596.4400000004"/>
    <n v="104166.8"/>
    <n v="0"/>
    <n v="-82437.09"/>
    <n v="-5116596.4400000004"/>
    <n v="21729.71"/>
    <n v="-8553438.3000000007"/>
    <n v="-6731110.1299999999"/>
    <n v="0"/>
    <n v="0"/>
    <n v="-8553438.3000000007"/>
    <n v="-6731110.1299999999"/>
    <n v="-3508958.21"/>
    <n v="0"/>
    <n v="0"/>
    <n v="0"/>
    <n v="0"/>
    <n v="-3508958.21"/>
    <n v="-8553438.3000000007"/>
    <n v="-1686630.04"/>
    <n v="-395876.02"/>
    <n v="4032859.37"/>
    <n v="689.09"/>
    <n v="0"/>
    <n v="0"/>
    <n v="4033548.46"/>
  </r>
  <r>
    <m/>
    <s v="069"/>
    <n v="2016"/>
    <n v="2016"/>
    <m/>
    <n v="1301"/>
    <n v="0"/>
    <s v="Operations (Reimbursable)"/>
    <n v="801"/>
    <n v="310"/>
    <s v="R"/>
    <n v="-7846606.4299999997"/>
    <n v="-1530257.4"/>
    <n v="0"/>
    <n v="0"/>
    <n v="-7846606.4299999997"/>
    <n v="-1530257.4"/>
    <n v="-148650.57"/>
    <n v="-611045.11"/>
    <n v="0"/>
    <n v="-21574.17"/>
    <n v="-148650.57"/>
    <n v="-632619.28"/>
    <n v="-150000"/>
    <n v="-150000"/>
    <n v="0"/>
    <n v="0"/>
    <n v="-150000"/>
    <n v="-150000"/>
    <n v="-5853954.4900000002"/>
    <n v="0"/>
    <n v="0"/>
    <n v="0"/>
    <n v="0"/>
    <n v="-5853954.4900000002"/>
    <n v="-150000"/>
    <n v="-5853954.4900000002"/>
    <n v="-21574.17"/>
    <n v="58104.75"/>
    <n v="12671.5"/>
    <n v="0"/>
    <n v="0"/>
    <n v="70776.25"/>
  </r>
  <r>
    <m/>
    <s v="069"/>
    <n v="2016"/>
    <n v="2016"/>
    <m/>
    <n v="1301"/>
    <n v="0"/>
    <s v="Operations (Reimbursable)"/>
    <n v="801"/>
    <n v="320"/>
    <s v="R"/>
    <n v="0"/>
    <n v="0"/>
    <n v="0"/>
    <n v="0"/>
    <n v="0"/>
    <n v="0"/>
    <n v="0"/>
    <n v="0"/>
    <n v="0"/>
    <n v="0"/>
    <n v="0"/>
    <n v="0"/>
    <n v="-1200000"/>
    <n v="-1200000"/>
    <n v="0"/>
    <n v="0"/>
    <n v="-1200000"/>
    <n v="-1200000"/>
    <n v="0"/>
    <n v="0"/>
    <n v="0"/>
    <n v="0"/>
    <n v="0"/>
    <n v="0"/>
    <n v="-1200000"/>
    <n v="0"/>
    <n v="0"/>
    <n v="0"/>
    <n v="0"/>
    <n v="0"/>
    <n v="0"/>
    <n v="0"/>
  </r>
  <r>
    <m/>
    <s v="069"/>
    <n v="2016"/>
    <n v="2016"/>
    <m/>
    <n v="1301"/>
    <n v="0"/>
    <s v="Operations (Reimbursable)"/>
    <n v="801"/>
    <n v="420"/>
    <s v="R"/>
    <n v="0"/>
    <n v="0"/>
    <n v="0"/>
    <n v="0"/>
    <n v="0"/>
    <n v="0"/>
    <n v="0"/>
    <n v="79731"/>
    <n v="0"/>
    <n v="-79731"/>
    <n v="0"/>
    <n v="0"/>
    <n v="0"/>
    <n v="0"/>
    <n v="0"/>
    <n v="0"/>
    <n v="0"/>
    <n v="0"/>
    <n v="-79731"/>
    <n v="0"/>
    <n v="0"/>
    <n v="0"/>
    <n v="0"/>
    <n v="-79731"/>
    <n v="0"/>
    <n v="-79731"/>
    <n v="-79731"/>
    <n v="0"/>
    <n v="0"/>
    <n v="0"/>
    <n v="0"/>
    <n v="0"/>
  </r>
  <r>
    <m/>
    <s v="069"/>
    <n v="2016"/>
    <n v="2016"/>
    <m/>
    <n v="1301"/>
    <n v="0"/>
    <s v="Operations (Reimbursable)"/>
    <n v="801"/>
    <n v="440"/>
    <s v="R"/>
    <n v="0"/>
    <n v="0"/>
    <n v="0"/>
    <n v="0"/>
    <n v="0"/>
    <n v="0"/>
    <n v="0"/>
    <n v="0"/>
    <n v="0"/>
    <n v="0"/>
    <n v="0"/>
    <n v="0"/>
    <n v="0"/>
    <n v="0"/>
    <n v="0"/>
    <n v="0"/>
    <n v="0"/>
    <n v="0"/>
    <n v="-35128.800000000003"/>
    <n v="0"/>
    <n v="0"/>
    <n v="0"/>
    <n v="0"/>
    <n v="-35128.800000000003"/>
    <n v="0"/>
    <n v="-35128.800000000003"/>
    <n v="-35128.800000000003"/>
    <n v="0"/>
    <n v="0"/>
    <n v="0"/>
    <n v="0"/>
    <n v="0"/>
  </r>
  <r>
    <m/>
    <s v="069"/>
    <n v="2016"/>
    <n v="2016"/>
    <m/>
    <n v="8104"/>
    <n v="0"/>
    <s v="All Programs"/>
    <n v="6011"/>
    <n v="0"/>
    <s v="D"/>
    <n v="0"/>
    <n v="0"/>
    <n v="0"/>
    <n v="0"/>
    <n v="0"/>
    <n v="0"/>
    <n v="5422000000"/>
    <n v="0"/>
    <n v="0"/>
    <n v="0"/>
    <n v="5422000000"/>
    <n v="0"/>
    <n v="0"/>
    <n v="0"/>
    <n v="0"/>
    <n v="0"/>
    <n v="0"/>
    <n v="0"/>
    <n v="0"/>
    <n v="0"/>
    <n v="0"/>
    <n v="0"/>
    <n v="0"/>
    <n v="0"/>
    <n v="0"/>
    <n v="0"/>
    <n v="-5422000000"/>
    <n v="0"/>
    <n v="0"/>
    <n v="0"/>
    <n v="0"/>
    <n v="0"/>
  </r>
  <r>
    <m/>
    <s v="069"/>
    <n v="2016"/>
    <n v="2016"/>
    <m/>
    <n v="8104"/>
    <n v="0"/>
    <s v="All Programs"/>
    <n v="6011"/>
    <n v="940"/>
    <s v="D"/>
    <n v="0"/>
    <n v="0"/>
    <n v="0"/>
    <n v="0"/>
    <n v="0"/>
    <n v="0"/>
    <n v="-5422000000"/>
    <n v="0"/>
    <n v="0"/>
    <n v="0"/>
    <n v="-5422000000"/>
    <n v="0"/>
    <n v="0"/>
    <n v="0"/>
    <n v="0"/>
    <n v="0"/>
    <n v="0"/>
    <n v="0"/>
    <n v="0"/>
    <n v="0"/>
    <n v="0"/>
    <n v="0"/>
    <n v="0"/>
    <n v="0"/>
    <n v="0"/>
    <n v="0"/>
    <n v="5422000000"/>
    <n v="0"/>
    <n v="0"/>
    <n v="0"/>
    <n v="0"/>
    <n v="0"/>
  </r>
  <r>
    <m/>
    <s v="069"/>
    <n v="2016"/>
    <n v="2016"/>
    <m/>
    <n v="8107"/>
    <n v="0"/>
    <s v="Personnel and related expenses"/>
    <n v="5"/>
    <n v="111"/>
    <s v="D"/>
    <n v="0"/>
    <n v="-102966"/>
    <n v="0"/>
    <n v="0"/>
    <n v="0"/>
    <n v="-102966"/>
    <n v="-12237038.85"/>
    <n v="639730.18999999994"/>
    <n v="0"/>
    <n v="-641872.55000000005"/>
    <n v="-12237038.85"/>
    <n v="-2142.36"/>
    <n v="0"/>
    <n v="0"/>
    <n v="0"/>
    <n v="0"/>
    <n v="0"/>
    <n v="0"/>
    <n v="-12119127.91"/>
    <n v="0"/>
    <n v="0"/>
    <n v="0"/>
    <n v="0"/>
    <n v="-12119127.91"/>
    <n v="0"/>
    <n v="-12119127.91"/>
    <n v="12802.58"/>
    <n v="102966"/>
    <n v="2142.36"/>
    <n v="0"/>
    <n v="21980.82"/>
    <n v="127089.18"/>
  </r>
  <r>
    <m/>
    <s v="069"/>
    <n v="2016"/>
    <n v="2016"/>
    <m/>
    <n v="8107"/>
    <n v="0"/>
    <s v="Personnel and related expenses"/>
    <n v="5"/>
    <n v="113"/>
    <s v="D"/>
    <n v="0"/>
    <n v="0"/>
    <n v="0"/>
    <n v="0"/>
    <n v="0"/>
    <n v="0"/>
    <n v="-37867.08"/>
    <n v="0"/>
    <n v="0"/>
    <n v="0"/>
    <n v="-37867.08"/>
    <n v="0"/>
    <n v="0"/>
    <n v="0"/>
    <n v="0"/>
    <n v="0"/>
    <n v="0"/>
    <n v="0"/>
    <n v="-36265.29"/>
    <n v="0"/>
    <n v="0"/>
    <n v="0"/>
    <n v="0"/>
    <n v="-36265.29"/>
    <n v="0"/>
    <n v="-36265.29"/>
    <n v="1601.79"/>
    <n v="0"/>
    <n v="0"/>
    <n v="0"/>
    <n v="0"/>
    <n v="0"/>
  </r>
  <r>
    <m/>
    <s v="069"/>
    <n v="2016"/>
    <n v="2016"/>
    <m/>
    <n v="8107"/>
    <n v="0"/>
    <s v="Personnel and related expenses"/>
    <n v="5"/>
    <n v="115"/>
    <s v="D"/>
    <n v="0"/>
    <n v="0"/>
    <n v="0"/>
    <n v="-620.04"/>
    <n v="0"/>
    <n v="-620.04"/>
    <n v="-279552.56"/>
    <n v="0"/>
    <n v="0"/>
    <n v="0"/>
    <n v="-279552.56"/>
    <n v="0"/>
    <n v="0"/>
    <n v="0"/>
    <n v="0"/>
    <n v="0"/>
    <n v="0"/>
    <n v="0"/>
    <n v="-222410.58"/>
    <n v="0"/>
    <n v="0"/>
    <n v="0"/>
    <n v="0"/>
    <n v="-222410.58"/>
    <n v="0"/>
    <n v="-222410.58"/>
    <n v="56521.94"/>
    <n v="620.04"/>
    <n v="0"/>
    <n v="0"/>
    <n v="0"/>
    <n v="620.04"/>
  </r>
  <r>
    <m/>
    <s v="069"/>
    <n v="2016"/>
    <n v="2016"/>
    <m/>
    <n v="8107"/>
    <n v="0"/>
    <s v="Personnel and related expenses"/>
    <n v="5"/>
    <n v="118"/>
    <s v="D"/>
    <n v="0"/>
    <n v="0"/>
    <n v="0"/>
    <n v="0"/>
    <n v="0"/>
    <n v="0"/>
    <n v="-3169.6"/>
    <n v="0"/>
    <n v="0"/>
    <n v="0"/>
    <n v="-3169.6"/>
    <n v="0"/>
    <n v="0"/>
    <n v="0"/>
    <n v="0"/>
    <n v="0"/>
    <n v="0"/>
    <n v="0"/>
    <n v="-3169.6"/>
    <n v="0"/>
    <n v="0"/>
    <n v="0"/>
    <n v="0"/>
    <n v="-3169.6"/>
    <n v="0"/>
    <n v="-3169.6"/>
    <n v="0"/>
    <n v="0"/>
    <n v="0"/>
    <n v="0"/>
    <n v="0"/>
    <n v="0"/>
  </r>
  <r>
    <m/>
    <s v="069"/>
    <n v="2016"/>
    <n v="2016"/>
    <m/>
    <n v="8107"/>
    <n v="0"/>
    <s v="Personnel and related expenses"/>
    <n v="5"/>
    <n v="121"/>
    <s v="D"/>
    <n v="-29065.5"/>
    <n v="-22289.599999999999"/>
    <n v="0"/>
    <n v="0"/>
    <n v="-29065.5"/>
    <n v="-22289.599999999999"/>
    <n v="-3742997.07"/>
    <n v="2543.12"/>
    <n v="0"/>
    <n v="-2543.12"/>
    <n v="-3742997.07"/>
    <n v="0"/>
    <n v="0"/>
    <n v="0"/>
    <n v="0"/>
    <n v="0"/>
    <n v="0"/>
    <n v="0"/>
    <n v="-3677451.83"/>
    <n v="0"/>
    <n v="0"/>
    <n v="0"/>
    <n v="0"/>
    <n v="-3677451.83"/>
    <n v="0"/>
    <n v="-3677451.83"/>
    <n v="72321.14"/>
    <n v="9659"/>
    <n v="0"/>
    <n v="0"/>
    <n v="6924.82"/>
    <n v="16583.82"/>
  </r>
  <r>
    <m/>
    <s v="069"/>
    <n v="2016"/>
    <n v="2016"/>
    <m/>
    <n v="8107"/>
    <n v="0"/>
    <s v="Personnel and related expenses"/>
    <n v="5"/>
    <n v="210"/>
    <s v="D"/>
    <n v="-2929675"/>
    <n v="-706067.63"/>
    <n v="0"/>
    <n v="-402919.94"/>
    <n v="-2929675"/>
    <n v="-1108987.57"/>
    <n v="-18229.64"/>
    <n v="56350.19"/>
    <n v="0"/>
    <n v="-58337.48"/>
    <n v="-18229.64"/>
    <n v="-1987.29"/>
    <n v="-1350"/>
    <n v="-49.8"/>
    <n v="0"/>
    <n v="0"/>
    <n v="-1350"/>
    <n v="-49.8"/>
    <n v="-2331638.96"/>
    <n v="0"/>
    <n v="0"/>
    <n v="-1193.96"/>
    <n v="0"/>
    <n v="-2332832.92"/>
    <n v="-1350"/>
    <n v="-2331532.7200000002"/>
    <n v="-494602.94"/>
    <n v="1049178.21"/>
    <n v="1987.29"/>
    <n v="0"/>
    <n v="29730.1"/>
    <n v="1080895.6000000001"/>
  </r>
  <r>
    <m/>
    <s v="069"/>
    <n v="2016"/>
    <n v="2016"/>
    <m/>
    <n v="8107"/>
    <n v="0"/>
    <s v="Personnel and related expenses"/>
    <n v="5"/>
    <n v="220"/>
    <s v="D"/>
    <n v="0"/>
    <n v="-102000"/>
    <n v="0"/>
    <n v="0"/>
    <n v="0"/>
    <n v="-102000"/>
    <n v="-102000"/>
    <n v="99091.91"/>
    <n v="0"/>
    <n v="-100442.63"/>
    <n v="-102000"/>
    <n v="-1350.72"/>
    <n v="0"/>
    <n v="0"/>
    <n v="0"/>
    <n v="0"/>
    <n v="0"/>
    <n v="0"/>
    <n v="-99249.91"/>
    <n v="0"/>
    <n v="0"/>
    <n v="0"/>
    <n v="0"/>
    <n v="-99249.91"/>
    <n v="0"/>
    <n v="-99249.91"/>
    <n v="-100600.63"/>
    <n v="102000"/>
    <n v="1431.77"/>
    <n v="0"/>
    <n v="0"/>
    <n v="103431.77"/>
  </r>
  <r>
    <m/>
    <s v="069"/>
    <n v="2016"/>
    <n v="2016"/>
    <m/>
    <n v="8107"/>
    <n v="0"/>
    <s v="Personnel and related expenses"/>
    <n v="5"/>
    <n v="232"/>
    <s v="D"/>
    <n v="-25486.3"/>
    <n v="0"/>
    <n v="0"/>
    <n v="0"/>
    <n v="-25486.3"/>
    <n v="0"/>
    <n v="0"/>
    <n v="0"/>
    <n v="0"/>
    <n v="0"/>
    <n v="0"/>
    <n v="0"/>
    <n v="0"/>
    <n v="0"/>
    <n v="0"/>
    <n v="0"/>
    <n v="0"/>
    <n v="0"/>
    <n v="-25486.3"/>
    <n v="0"/>
    <n v="0"/>
    <n v="0"/>
    <n v="0"/>
    <n v="-25486.3"/>
    <n v="0"/>
    <n v="-25486.3"/>
    <n v="0"/>
    <n v="0"/>
    <n v="0"/>
    <n v="0"/>
    <n v="0"/>
    <n v="0"/>
  </r>
  <r>
    <m/>
    <s v="069"/>
    <n v="2016"/>
    <n v="2016"/>
    <m/>
    <n v="8107"/>
    <n v="0"/>
    <s v="Personnel and related expenses"/>
    <n v="5"/>
    <n v="233"/>
    <s v="D"/>
    <n v="0"/>
    <n v="0"/>
    <n v="0"/>
    <n v="0"/>
    <n v="0"/>
    <n v="0"/>
    <n v="0"/>
    <n v="3132.32"/>
    <n v="0"/>
    <n v="-2920.69"/>
    <n v="0"/>
    <n v="211.63"/>
    <n v="0"/>
    <n v="0"/>
    <n v="0"/>
    <n v="0"/>
    <n v="0"/>
    <n v="0"/>
    <n v="-7729.46"/>
    <n v="0"/>
    <n v="0"/>
    <n v="0"/>
    <n v="0"/>
    <n v="-7729.46"/>
    <n v="0"/>
    <n v="-7729.46"/>
    <n v="-7517.83"/>
    <n v="0"/>
    <n v="0"/>
    <n v="0"/>
    <n v="0"/>
    <n v="0"/>
  </r>
  <r>
    <m/>
    <s v="069"/>
    <n v="2016"/>
    <n v="2016"/>
    <m/>
    <n v="8107"/>
    <n v="0"/>
    <s v="Personnel and related expenses"/>
    <n v="5"/>
    <n v="240"/>
    <s v="D"/>
    <n v="0"/>
    <n v="1998.15"/>
    <n v="0"/>
    <n v="-1998.15"/>
    <n v="0"/>
    <n v="0"/>
    <n v="-2450"/>
    <n v="2659.74"/>
    <n v="0"/>
    <n v="-2659.74"/>
    <n v="-2450"/>
    <n v="0"/>
    <n v="0"/>
    <n v="0"/>
    <n v="0"/>
    <n v="0"/>
    <n v="0"/>
    <n v="0"/>
    <n v="-4657.8900000000003"/>
    <n v="0"/>
    <n v="0"/>
    <n v="0"/>
    <n v="0"/>
    <n v="-4657.8900000000003"/>
    <n v="0"/>
    <n v="-4657.8900000000003"/>
    <n v="-2207.89"/>
    <n v="0"/>
    <n v="0"/>
    <n v="0"/>
    <n v="0"/>
    <n v="0"/>
  </r>
  <r>
    <m/>
    <s v="069"/>
    <n v="2016"/>
    <n v="2016"/>
    <m/>
    <n v="8107"/>
    <n v="0"/>
    <s v="Personnel and related expenses"/>
    <n v="5"/>
    <n v="251"/>
    <s v="D"/>
    <n v="-112922"/>
    <n v="-19795.34"/>
    <n v="0"/>
    <n v="0"/>
    <n v="-112922"/>
    <n v="-19795.34"/>
    <n v="0"/>
    <n v="-2531.67"/>
    <n v="0"/>
    <n v="-418.47"/>
    <n v="0"/>
    <n v="-2950.14"/>
    <n v="0"/>
    <n v="0"/>
    <n v="0"/>
    <n v="0"/>
    <n v="0"/>
    <n v="0"/>
    <n v="-90594.99"/>
    <n v="0"/>
    <n v="0"/>
    <n v="0"/>
    <n v="0"/>
    <n v="-90594.99"/>
    <n v="0"/>
    <n v="-90594.99"/>
    <n v="-418.47"/>
    <n v="0"/>
    <n v="506.12"/>
    <n v="0"/>
    <n v="0"/>
    <n v="506.12"/>
  </r>
  <r>
    <m/>
    <s v="069"/>
    <n v="2016"/>
    <n v="2016"/>
    <m/>
    <n v="8107"/>
    <n v="0"/>
    <s v="Personnel and related expenses"/>
    <n v="5"/>
    <n v="252"/>
    <s v="D"/>
    <n v="-1132418.4099999999"/>
    <n v="-37950.339999999997"/>
    <n v="0"/>
    <n v="0"/>
    <n v="-1132418.4099999999"/>
    <n v="-37950.339999999997"/>
    <n v="-776861.32"/>
    <n v="9386.86"/>
    <n v="0"/>
    <n v="-51496.34"/>
    <n v="-776861.32"/>
    <n v="-42109.48"/>
    <n v="0"/>
    <n v="0"/>
    <n v="0"/>
    <n v="0"/>
    <n v="0"/>
    <n v="0"/>
    <n v="-1754986.7"/>
    <n v="0"/>
    <n v="0"/>
    <n v="0"/>
    <n v="0"/>
    <n v="-1754986.7"/>
    <n v="0"/>
    <n v="-1754986.7"/>
    <n v="74233.210000000006"/>
    <n v="0"/>
    <n v="2739.88"/>
    <n v="0"/>
    <n v="0"/>
    <n v="2739.88"/>
  </r>
  <r>
    <m/>
    <s v="069"/>
    <n v="2016"/>
    <n v="2016"/>
    <m/>
    <n v="8107"/>
    <n v="0"/>
    <s v="Personnel and related expenses"/>
    <n v="5"/>
    <n v="253"/>
    <s v="D"/>
    <n v="-3108480.97"/>
    <n v="-915811.04"/>
    <n v="0"/>
    <n v="-8602.75"/>
    <n v="-3108480.97"/>
    <n v="-924413.79"/>
    <n v="0"/>
    <n v="4074.89"/>
    <n v="0"/>
    <n v="-4074.89"/>
    <n v="0"/>
    <n v="0"/>
    <n v="-9833"/>
    <n v="0"/>
    <n v="0"/>
    <n v="0"/>
    <n v="-9833"/>
    <n v="0"/>
    <n v="-2206577.8199999998"/>
    <n v="0"/>
    <n v="0"/>
    <n v="0"/>
    <n v="0"/>
    <n v="-2206577.8199999998"/>
    <n v="-9833"/>
    <n v="-2196744.8199999998"/>
    <n v="-12677.64"/>
    <n v="2435.5"/>
    <n v="0"/>
    <n v="0"/>
    <n v="0"/>
    <n v="2435.5"/>
  </r>
  <r>
    <m/>
    <s v="069"/>
    <n v="2016"/>
    <n v="2016"/>
    <m/>
    <n v="8107"/>
    <n v="0"/>
    <s v="Personnel and related expenses"/>
    <n v="5"/>
    <n v="254"/>
    <s v="D"/>
    <n v="-110565"/>
    <n v="0"/>
    <n v="0"/>
    <n v="0"/>
    <n v="-110565"/>
    <n v="0"/>
    <n v="-1500"/>
    <n v="11.44"/>
    <n v="0"/>
    <n v="-11.44"/>
    <n v="-1500"/>
    <n v="0"/>
    <n v="0"/>
    <n v="0"/>
    <n v="0"/>
    <n v="0"/>
    <n v="0"/>
    <n v="0"/>
    <n v="-112076.44"/>
    <n v="0"/>
    <n v="0"/>
    <n v="0"/>
    <n v="0"/>
    <n v="-112076.44"/>
    <n v="0"/>
    <n v="-112076.44"/>
    <n v="-11.44"/>
    <n v="0"/>
    <n v="0"/>
    <n v="0"/>
    <n v="0"/>
    <n v="0"/>
  </r>
  <r>
    <m/>
    <s v="069"/>
    <n v="2016"/>
    <n v="2016"/>
    <m/>
    <n v="8107"/>
    <n v="0"/>
    <s v="Personnel and related expenses"/>
    <n v="5"/>
    <n v="257"/>
    <s v="D"/>
    <n v="-1698907.1"/>
    <n v="-455.65"/>
    <n v="0"/>
    <n v="0"/>
    <n v="-1698907.1"/>
    <n v="-455.65"/>
    <n v="-1575701.92"/>
    <n v="448.84"/>
    <n v="0"/>
    <n v="-448.84"/>
    <n v="-1575701.92"/>
    <n v="0"/>
    <n v="0"/>
    <n v="0"/>
    <n v="0"/>
    <n v="0"/>
    <n v="0"/>
    <n v="0"/>
    <n v="-3274602.21"/>
    <n v="0"/>
    <n v="0"/>
    <n v="0"/>
    <n v="0"/>
    <n v="-3274602.21"/>
    <n v="0"/>
    <n v="-3274602.21"/>
    <n v="-448.84"/>
    <n v="0"/>
    <n v="0"/>
    <n v="0"/>
    <n v="0"/>
    <n v="0"/>
  </r>
  <r>
    <m/>
    <s v="069"/>
    <n v="2016"/>
    <n v="2016"/>
    <m/>
    <n v="8107"/>
    <n v="0"/>
    <s v="Personnel and related expenses"/>
    <n v="5"/>
    <n v="260"/>
    <s v="D"/>
    <n v="-17316"/>
    <n v="-32"/>
    <n v="0"/>
    <n v="0"/>
    <n v="-17316"/>
    <n v="-32"/>
    <n v="-152377.59"/>
    <n v="116461.87"/>
    <n v="0"/>
    <n v="-144320.68"/>
    <n v="-152377.59"/>
    <n v="-27858.81"/>
    <n v="-1412.24"/>
    <n v="-1412.24"/>
    <n v="0"/>
    <n v="0"/>
    <n v="-1412.24"/>
    <n v="-1412.24"/>
    <n v="-133857.87"/>
    <n v="0"/>
    <n v="0"/>
    <n v="0"/>
    <n v="0"/>
    <n v="-133857.87"/>
    <n v="-1412.24"/>
    <n v="-133857.87"/>
    <n v="7944.91"/>
    <n v="32"/>
    <n v="11710.73"/>
    <n v="0"/>
    <n v="0"/>
    <n v="11742.73"/>
  </r>
  <r>
    <m/>
    <s v="069"/>
    <n v="2016"/>
    <n v="2016"/>
    <m/>
    <n v="8107"/>
    <n v="0"/>
    <s v="Personnel and related expenses"/>
    <n v="5"/>
    <n v="310"/>
    <s v="D"/>
    <n v="-2413992.29"/>
    <n v="-1739280.14"/>
    <n v="0"/>
    <n v="-240786.68"/>
    <n v="-2413992.29"/>
    <n v="-1980066.82"/>
    <n v="-418103.96"/>
    <n v="184716.89"/>
    <n v="0"/>
    <n v="-174751.39"/>
    <n v="-418103.96"/>
    <n v="9965.5"/>
    <n v="0"/>
    <n v="0"/>
    <n v="0"/>
    <n v="0"/>
    <n v="0"/>
    <n v="0"/>
    <n v="-872956.63"/>
    <n v="0"/>
    <n v="0"/>
    <n v="0"/>
    <n v="0"/>
    <n v="-872956.63"/>
    <n v="0"/>
    <n v="-872956.63"/>
    <n v="-10961.7"/>
    <n v="54181.68"/>
    <n v="1368.68"/>
    <n v="0"/>
    <n v="0"/>
    <n v="55550.36"/>
  </r>
  <r>
    <m/>
    <s v="069"/>
    <n v="2016"/>
    <n v="2016"/>
    <m/>
    <n v="8107"/>
    <n v="0"/>
    <s v="Personnel and related expenses"/>
    <n v="5"/>
    <n v="420"/>
    <s v="D"/>
    <n v="0"/>
    <n v="0"/>
    <n v="0"/>
    <n v="0"/>
    <n v="0"/>
    <n v="0"/>
    <n v="0"/>
    <n v="1720.74"/>
    <n v="0"/>
    <n v="-1720.74"/>
    <n v="0"/>
    <n v="0"/>
    <n v="0"/>
    <n v="0"/>
    <n v="0"/>
    <n v="0"/>
    <n v="0"/>
    <n v="0"/>
    <n v="-1720.74"/>
    <n v="0"/>
    <n v="0"/>
    <n v="0"/>
    <n v="0"/>
    <n v="-1720.74"/>
    <n v="0"/>
    <n v="-1720.74"/>
    <n v="-1720.74"/>
    <n v="0"/>
    <n v="0"/>
    <n v="0"/>
    <n v="0"/>
    <n v="0"/>
  </r>
  <r>
    <m/>
    <s v="069"/>
    <n v="2016"/>
    <n v="2018"/>
    <m/>
    <n v="8107"/>
    <n v="0"/>
    <s v="Engineering, development, test and evaluation"/>
    <n v="1"/>
    <n v="220"/>
    <s v="D"/>
    <n v="-2400"/>
    <n v="-100"/>
    <n v="0"/>
    <n v="0"/>
    <n v="-2400"/>
    <n v="-100"/>
    <n v="0"/>
    <n v="0"/>
    <n v="0"/>
    <n v="0"/>
    <n v="0"/>
    <n v="0"/>
    <n v="0"/>
    <n v="0"/>
    <n v="0"/>
    <n v="0"/>
    <n v="0"/>
    <n v="0"/>
    <n v="-2463.65"/>
    <n v="0"/>
    <n v="0"/>
    <n v="0"/>
    <n v="0"/>
    <n v="-2463.65"/>
    <n v="0"/>
    <n v="-2463.65"/>
    <n v="-163.65"/>
    <n v="0"/>
    <n v="0"/>
    <n v="0"/>
    <n v="0"/>
    <n v="0"/>
  </r>
  <r>
    <m/>
    <s v="069"/>
    <n v="2016"/>
    <n v="2018"/>
    <m/>
    <n v="8107"/>
    <n v="0"/>
    <s v="Engineering, development, test and evaluation"/>
    <n v="1"/>
    <n v="231"/>
    <s v="D"/>
    <n v="-4575"/>
    <n v="-4237.5"/>
    <n v="0"/>
    <n v="0"/>
    <n v="-4575"/>
    <n v="-4237.5"/>
    <n v="0"/>
    <n v="0"/>
    <n v="0"/>
    <n v="0"/>
    <n v="0"/>
    <n v="0"/>
    <n v="0"/>
    <n v="0"/>
    <n v="0"/>
    <n v="0"/>
    <n v="0"/>
    <n v="0"/>
    <n v="-337.5"/>
    <n v="0"/>
    <n v="0"/>
    <n v="0"/>
    <n v="0"/>
    <n v="-337.5"/>
    <n v="0"/>
    <n v="-337.5"/>
    <n v="0"/>
    <n v="0"/>
    <n v="0"/>
    <n v="0"/>
    <n v="0"/>
    <n v="0"/>
  </r>
  <r>
    <m/>
    <s v="069"/>
    <n v="2016"/>
    <n v="2018"/>
    <m/>
    <n v="8107"/>
    <n v="0"/>
    <s v="Engineering, development, test and evaluation"/>
    <n v="1"/>
    <n v="233"/>
    <s v="D"/>
    <n v="0"/>
    <n v="-29966.31"/>
    <n v="0"/>
    <n v="-12475.75"/>
    <n v="0"/>
    <n v="-42442.06"/>
    <n v="0"/>
    <n v="3247.61"/>
    <n v="0"/>
    <n v="-3247.61"/>
    <n v="0"/>
    <n v="0"/>
    <n v="0"/>
    <n v="0"/>
    <n v="0"/>
    <n v="0"/>
    <n v="0"/>
    <n v="0"/>
    <n v="-30001.64"/>
    <n v="0"/>
    <n v="0"/>
    <n v="0"/>
    <n v="0"/>
    <n v="-30001.64"/>
    <n v="0"/>
    <n v="-30001.64"/>
    <n v="-72443.7"/>
    <n v="0"/>
    <n v="0"/>
    <n v="0"/>
    <n v="0"/>
    <n v="0"/>
  </r>
  <r>
    <m/>
    <s v="069"/>
    <n v="2016"/>
    <n v="2018"/>
    <m/>
    <n v="8107"/>
    <n v="0"/>
    <s v="Engineering, development, test and evaluation"/>
    <n v="1"/>
    <n v="251"/>
    <s v="D"/>
    <n v="-23343716.41"/>
    <n v="-21850822.920000002"/>
    <n v="0"/>
    <n v="-1792899.95"/>
    <n v="-23343716.41"/>
    <n v="-23643722.870000001"/>
    <n v="-1067595.26"/>
    <n v="-1093493.44"/>
    <n v="0"/>
    <n v="-3703.63"/>
    <n v="-1067595.26"/>
    <n v="-1097197.07"/>
    <n v="-739336.5"/>
    <n v="-10190696.630000001"/>
    <n v="0"/>
    <n v="0"/>
    <n v="-739336.5"/>
    <n v="-10190696.630000001"/>
    <n v="-27669967.91"/>
    <n v="0"/>
    <n v="0"/>
    <n v="0"/>
    <n v="0"/>
    <n v="-27669967.91"/>
    <n v="-739336.5"/>
    <n v="-37121328.039999999"/>
    <n v="-37450936.310000002"/>
    <n v="1052556.76"/>
    <n v="212.88"/>
    <n v="0"/>
    <n v="0"/>
    <n v="1052769.6399999999"/>
  </r>
  <r>
    <m/>
    <s v="069"/>
    <n v="2016"/>
    <n v="2018"/>
    <m/>
    <n v="8107"/>
    <n v="0"/>
    <s v="Engineering, development, test and evaluation"/>
    <n v="1"/>
    <n v="252"/>
    <s v="D"/>
    <n v="-13659529.99"/>
    <n v="-8531826.75"/>
    <n v="0"/>
    <n v="0"/>
    <n v="-13659529.99"/>
    <n v="-8531826.75"/>
    <n v="-9500"/>
    <n v="-204625"/>
    <n v="0"/>
    <n v="-5.36"/>
    <n v="-9500"/>
    <n v="-204630.36"/>
    <n v="-873669.93"/>
    <n v="-1062954.72"/>
    <n v="0"/>
    <n v="0"/>
    <n v="-873669.93"/>
    <n v="-1062954.72"/>
    <n v="-16245935.720000001"/>
    <n v="0"/>
    <n v="0"/>
    <n v="0"/>
    <n v="0"/>
    <n v="-16245935.720000001"/>
    <n v="-873669.93"/>
    <n v="-16435220.51"/>
    <n v="-11502647.630000001"/>
    <n v="300000"/>
    <n v="0"/>
    <n v="0"/>
    <n v="0"/>
    <n v="300000"/>
  </r>
  <r>
    <m/>
    <s v="069"/>
    <n v="2016"/>
    <n v="2018"/>
    <m/>
    <n v="8107"/>
    <n v="0"/>
    <s v="Engineering, development, test and evaluation"/>
    <n v="1"/>
    <n v="253"/>
    <s v="D"/>
    <n v="-106815.52"/>
    <n v="795"/>
    <n v="0"/>
    <n v="-795"/>
    <n v="-106815.52"/>
    <n v="0"/>
    <n v="0"/>
    <n v="-26961.94"/>
    <n v="0"/>
    <n v="0"/>
    <n v="0"/>
    <n v="-26961.94"/>
    <n v="0"/>
    <n v="35131.24"/>
    <n v="0"/>
    <n v="0"/>
    <n v="0"/>
    <n v="35131.24"/>
    <n v="-289984.82"/>
    <n v="0"/>
    <n v="0"/>
    <n v="0"/>
    <n v="0"/>
    <n v="-289984.82"/>
    <n v="0"/>
    <n v="-254853.58"/>
    <n v="-175000"/>
    <n v="0"/>
    <n v="0"/>
    <n v="0"/>
    <n v="0"/>
    <n v="0"/>
  </r>
  <r>
    <m/>
    <s v="069"/>
    <n v="2016"/>
    <n v="2018"/>
    <m/>
    <n v="8107"/>
    <n v="0"/>
    <s v="Engineering, development, test and evaluation"/>
    <n v="1"/>
    <n v="254"/>
    <s v="D"/>
    <n v="-7517.05"/>
    <n v="-189064.15"/>
    <n v="0"/>
    <n v="0"/>
    <n v="-7517.05"/>
    <n v="-189064.15"/>
    <n v="0"/>
    <n v="6792.53"/>
    <n v="0"/>
    <n v="-6792.53"/>
    <n v="0"/>
    <n v="0"/>
    <n v="0"/>
    <n v="0"/>
    <n v="0"/>
    <n v="0"/>
    <n v="0"/>
    <n v="0"/>
    <n v="-61071.5"/>
    <n v="0"/>
    <n v="0"/>
    <n v="0"/>
    <n v="0"/>
    <n v="-61071.5"/>
    <n v="0"/>
    <n v="-61071.5"/>
    <n v="-242618.6"/>
    <n v="0"/>
    <n v="0"/>
    <n v="0"/>
    <n v="0"/>
    <n v="0"/>
  </r>
  <r>
    <m/>
    <s v="069"/>
    <n v="2016"/>
    <n v="2018"/>
    <m/>
    <n v="8107"/>
    <n v="0"/>
    <s v="Engineering, development, test and evaluation"/>
    <n v="1"/>
    <n v="255"/>
    <s v="D"/>
    <n v="-5000"/>
    <n v="0"/>
    <n v="0"/>
    <n v="0"/>
    <n v="-5000"/>
    <n v="0"/>
    <n v="0"/>
    <n v="0"/>
    <n v="0"/>
    <n v="0"/>
    <n v="0"/>
    <n v="0"/>
    <n v="0"/>
    <n v="0"/>
    <n v="0"/>
    <n v="0"/>
    <n v="0"/>
    <n v="0"/>
    <n v="-5000"/>
    <n v="0"/>
    <n v="0"/>
    <n v="0"/>
    <n v="0"/>
    <n v="-5000"/>
    <n v="0"/>
    <n v="-5000"/>
    <n v="0"/>
    <n v="0"/>
    <n v="0"/>
    <n v="0"/>
    <n v="0"/>
    <n v="0"/>
  </r>
  <r>
    <m/>
    <s v="069"/>
    <n v="2016"/>
    <n v="2018"/>
    <m/>
    <n v="8107"/>
    <n v="0"/>
    <s v="Engineering, development, test and evaluation"/>
    <n v="1"/>
    <n v="257"/>
    <s v="D"/>
    <n v="-1210082.42"/>
    <n v="-1498419.18"/>
    <n v="0"/>
    <n v="0"/>
    <n v="-1210082.42"/>
    <n v="-1498419.18"/>
    <n v="0"/>
    <n v="-6819.86"/>
    <n v="0"/>
    <n v="-482.55"/>
    <n v="0"/>
    <n v="-7302.41"/>
    <n v="0"/>
    <n v="0"/>
    <n v="0"/>
    <n v="0"/>
    <n v="0"/>
    <n v="0"/>
    <n v="-1772590.24"/>
    <n v="0"/>
    <n v="0"/>
    <n v="0"/>
    <n v="0"/>
    <n v="-1772590.24"/>
    <n v="0"/>
    <n v="-1772590.24"/>
    <n v="-2068229.41"/>
    <n v="0"/>
    <n v="0"/>
    <n v="0"/>
    <n v="0"/>
    <n v="0"/>
  </r>
  <r>
    <m/>
    <s v="069"/>
    <n v="2016"/>
    <n v="2018"/>
    <m/>
    <n v="8107"/>
    <n v="0"/>
    <s v="Engineering, development, test and evaluation"/>
    <n v="1"/>
    <n v="260"/>
    <s v="D"/>
    <n v="-75000"/>
    <n v="0"/>
    <n v="0"/>
    <n v="0"/>
    <n v="-75000"/>
    <n v="0"/>
    <n v="-23355"/>
    <n v="94.44"/>
    <n v="0"/>
    <n v="-2356.63"/>
    <n v="-23355"/>
    <n v="-2262.19"/>
    <n v="0"/>
    <n v="0"/>
    <n v="0"/>
    <n v="0"/>
    <n v="0"/>
    <n v="0"/>
    <n v="-120830.39"/>
    <n v="0"/>
    <n v="0"/>
    <n v="0"/>
    <n v="0"/>
    <n v="-120830.39"/>
    <n v="0"/>
    <n v="-120830.39"/>
    <n v="-24737.58"/>
    <n v="0"/>
    <n v="2262.19"/>
    <n v="0"/>
    <n v="0"/>
    <n v="2262.19"/>
  </r>
  <r>
    <m/>
    <s v="069"/>
    <n v="2016"/>
    <n v="2018"/>
    <m/>
    <n v="8107"/>
    <n v="0"/>
    <s v="Engineering, development, test and evaluation"/>
    <n v="1"/>
    <n v="310"/>
    <s v="D"/>
    <n v="-679710.87"/>
    <n v="-131805.35999999999"/>
    <n v="0"/>
    <n v="0"/>
    <n v="-679710.87"/>
    <n v="-131805.35999999999"/>
    <n v="-7440.77"/>
    <n v="13677.51"/>
    <n v="0"/>
    <n v="-13677.61"/>
    <n v="-7440.77"/>
    <n v="-0.1"/>
    <n v="0"/>
    <n v="0"/>
    <n v="0"/>
    <n v="0"/>
    <n v="0"/>
    <n v="0"/>
    <n v="-607188.25"/>
    <n v="0"/>
    <n v="0"/>
    <n v="0"/>
    <n v="0"/>
    <n v="-607188.25"/>
    <n v="0"/>
    <n v="-607188.25"/>
    <n v="-51842.07"/>
    <n v="1076.0899999999999"/>
    <n v="0.1"/>
    <n v="0"/>
    <n v="0"/>
    <n v="1076.19"/>
  </r>
  <r>
    <m/>
    <s v="069"/>
    <n v="2016"/>
    <n v="2018"/>
    <m/>
    <n v="8107"/>
    <n v="0"/>
    <s v="Engineering, development, test and evaluation"/>
    <n v="1"/>
    <n v="320"/>
    <s v="D"/>
    <n v="-2417651.06"/>
    <n v="-8816253.0999999996"/>
    <n v="0"/>
    <n v="0"/>
    <n v="-2417651.06"/>
    <n v="-8816253.0999999996"/>
    <n v="0"/>
    <n v="0"/>
    <n v="0"/>
    <n v="0"/>
    <n v="0"/>
    <n v="0"/>
    <n v="0"/>
    <n v="0"/>
    <n v="0"/>
    <n v="0"/>
    <n v="0"/>
    <n v="0"/>
    <n v="-966840.89"/>
    <n v="0"/>
    <n v="0"/>
    <n v="0"/>
    <n v="0"/>
    <n v="-966840.89"/>
    <n v="0"/>
    <n v="-966840.89"/>
    <n v="-7365442.9299999997"/>
    <n v="0"/>
    <n v="0"/>
    <n v="0"/>
    <n v="0"/>
    <n v="0"/>
  </r>
  <r>
    <m/>
    <s v="069"/>
    <n v="2016"/>
    <n v="2018"/>
    <m/>
    <n v="8107"/>
    <n v="0"/>
    <s v="Procurement and modernization of air traffic control (ATC) facilities and equipment"/>
    <n v="2"/>
    <n v="210"/>
    <s v="D"/>
    <n v="-1782.96"/>
    <n v="-83489.56"/>
    <n v="0"/>
    <n v="0"/>
    <n v="-1782.96"/>
    <n v="-83489.56"/>
    <n v="0"/>
    <n v="-2100"/>
    <n v="0"/>
    <n v="0"/>
    <n v="0"/>
    <n v="-2100"/>
    <n v="0"/>
    <n v="-5000"/>
    <n v="0"/>
    <n v="0"/>
    <n v="0"/>
    <n v="-5000"/>
    <n v="-25567.22"/>
    <n v="0"/>
    <n v="0"/>
    <n v="0"/>
    <n v="0"/>
    <n v="-25567.22"/>
    <n v="0"/>
    <n v="-30567.22"/>
    <n v="-114373.82"/>
    <n v="0"/>
    <n v="2100"/>
    <n v="0"/>
    <n v="0"/>
    <n v="2100"/>
  </r>
  <r>
    <m/>
    <s v="069"/>
    <n v="2016"/>
    <n v="2018"/>
    <m/>
    <n v="8107"/>
    <n v="0"/>
    <s v="Procurement and modernization of air traffic control (ATC) facilities and equipment"/>
    <n v="2"/>
    <n v="220"/>
    <s v="D"/>
    <n v="-346118.17"/>
    <n v="-765753.74"/>
    <n v="0"/>
    <n v="0"/>
    <n v="-346118.17"/>
    <n v="-765753.74"/>
    <n v="-4810.54"/>
    <n v="44663.57"/>
    <n v="0"/>
    <n v="-28173.64"/>
    <n v="-4810.54"/>
    <n v="16489.93"/>
    <n v="-1458.27"/>
    <n v="-6519.25"/>
    <n v="0"/>
    <n v="0"/>
    <n v="-1458.27"/>
    <n v="-6519.25"/>
    <n v="-649885.93000000005"/>
    <n v="0"/>
    <n v="0"/>
    <n v="0"/>
    <n v="0"/>
    <n v="-649885.93000000005"/>
    <n v="-1458.27"/>
    <n v="-654946.91"/>
    <n v="-1053282.01"/>
    <n v="0"/>
    <n v="4168.9399999999996"/>
    <n v="0"/>
    <n v="0"/>
    <n v="4168.9399999999996"/>
  </r>
  <r>
    <m/>
    <s v="069"/>
    <n v="2016"/>
    <n v="2018"/>
    <m/>
    <n v="8107"/>
    <n v="0"/>
    <s v="Procurement and modernization of air traffic control (ATC) facilities and equipment"/>
    <n v="2"/>
    <n v="231"/>
    <s v="D"/>
    <n v="-305479.26"/>
    <n v="-202089.94"/>
    <n v="0"/>
    <n v="0"/>
    <n v="-305479.26"/>
    <n v="-202089.94"/>
    <n v="0"/>
    <n v="535"/>
    <n v="0"/>
    <n v="-535"/>
    <n v="0"/>
    <n v="0"/>
    <n v="0"/>
    <n v="0"/>
    <n v="0"/>
    <n v="0"/>
    <n v="0"/>
    <n v="0"/>
    <n v="-122428.22"/>
    <n v="0"/>
    <n v="0"/>
    <n v="0"/>
    <n v="0"/>
    <n v="-122428.22"/>
    <n v="0"/>
    <n v="-122428.22"/>
    <n v="-19038.900000000001"/>
    <n v="0"/>
    <n v="0"/>
    <n v="0"/>
    <n v="0"/>
    <n v="0"/>
  </r>
  <r>
    <m/>
    <s v="069"/>
    <n v="2016"/>
    <n v="2018"/>
    <m/>
    <n v="8107"/>
    <n v="0"/>
    <s v="Procurement and modernization of air traffic control (ATC) facilities and equipment"/>
    <n v="2"/>
    <n v="232"/>
    <s v="D"/>
    <n v="-11872.22"/>
    <n v="-8565.7800000000007"/>
    <n v="0"/>
    <n v="0"/>
    <n v="-11872.22"/>
    <n v="-8565.7800000000007"/>
    <n v="-24504"/>
    <n v="904.82"/>
    <n v="0"/>
    <n v="-586"/>
    <n v="-24504"/>
    <n v="318.82"/>
    <n v="0"/>
    <n v="0"/>
    <n v="0"/>
    <n v="0"/>
    <n v="0"/>
    <n v="0"/>
    <n v="-34238.639999999999"/>
    <n v="0"/>
    <n v="0"/>
    <n v="0"/>
    <n v="0"/>
    <n v="-34238.639999999999"/>
    <n v="0"/>
    <n v="-34238.639999999999"/>
    <n v="-6109.38"/>
    <n v="0"/>
    <n v="0"/>
    <n v="0"/>
    <n v="0"/>
    <n v="0"/>
  </r>
  <r>
    <m/>
    <s v="069"/>
    <n v="2016"/>
    <n v="2018"/>
    <m/>
    <n v="8107"/>
    <n v="0"/>
    <s v="Procurement and modernization of air traffic control (ATC) facilities and equipment"/>
    <n v="2"/>
    <n v="233"/>
    <s v="D"/>
    <n v="-8625342.8499999996"/>
    <n v="-2781967.81"/>
    <n v="0"/>
    <n v="-9331.51"/>
    <n v="-8625342.8499999996"/>
    <n v="-2791299.32"/>
    <n v="-10920"/>
    <n v="10309.98"/>
    <n v="0"/>
    <n v="-9334.26"/>
    <n v="-10920"/>
    <n v="975.72"/>
    <n v="0"/>
    <n v="-0.01"/>
    <n v="0"/>
    <n v="0"/>
    <n v="0"/>
    <n v="-0.01"/>
    <n v="-9467501.3000000007"/>
    <n v="0"/>
    <n v="0"/>
    <n v="0"/>
    <n v="0"/>
    <n v="-9467501.3000000007"/>
    <n v="0"/>
    <n v="-9467501.3100000005"/>
    <n v="-3621562.06"/>
    <n v="0"/>
    <n v="95.75"/>
    <n v="0"/>
    <n v="0"/>
    <n v="95.75"/>
  </r>
  <r>
    <m/>
    <s v="069"/>
    <n v="2016"/>
    <n v="2018"/>
    <m/>
    <n v="8107"/>
    <n v="0"/>
    <s v="Procurement and modernization of air traffic control (ATC) facilities and equipment"/>
    <n v="2"/>
    <n v="240"/>
    <s v="D"/>
    <n v="0"/>
    <n v="0"/>
    <n v="0"/>
    <n v="0"/>
    <n v="0"/>
    <n v="0"/>
    <n v="0"/>
    <n v="327.5"/>
    <n v="0"/>
    <n v="-630.19000000000005"/>
    <n v="0"/>
    <n v="-302.69"/>
    <n v="0"/>
    <n v="0"/>
    <n v="0"/>
    <n v="0"/>
    <n v="0"/>
    <n v="0"/>
    <n v="-4353.83"/>
    <n v="0"/>
    <n v="0"/>
    <n v="0"/>
    <n v="0"/>
    <n v="-4353.83"/>
    <n v="0"/>
    <n v="-4353.83"/>
    <n v="-4656.5200000000004"/>
    <n v="0"/>
    <n v="323.93"/>
    <n v="0"/>
    <n v="0"/>
    <n v="323.93"/>
  </r>
  <r>
    <m/>
    <s v="069"/>
    <n v="2016"/>
    <n v="2018"/>
    <m/>
    <n v="8107"/>
    <n v="0"/>
    <s v="Procurement and modernization of air traffic control (ATC) facilities and equipment"/>
    <n v="2"/>
    <n v="251"/>
    <s v="D"/>
    <n v="-463590147.72000003"/>
    <n v="-294878196.43000001"/>
    <n v="0"/>
    <n v="-4427793.0199999996"/>
    <n v="-463590147.72000003"/>
    <n v="-299305989.44999999"/>
    <n v="-80012877.469999999"/>
    <n v="-49806829.719999999"/>
    <n v="0"/>
    <n v="-5869929.4000000004"/>
    <n v="-80012877.469999999"/>
    <n v="-55676759.119999997"/>
    <n v="-23391694.699999999"/>
    <n v="-28757706.890000001"/>
    <n v="0"/>
    <n v="0"/>
    <n v="-23391694.699999999"/>
    <n v="-28757706.890000001"/>
    <n v="-500846430.70999998"/>
    <n v="0"/>
    <n v="0"/>
    <n v="0"/>
    <n v="0"/>
    <n v="-500846430.70999998"/>
    <n v="-23391694.699999999"/>
    <n v="-506212442.89999998"/>
    <n v="-317592166.27999997"/>
    <n v="6270949.8399999999"/>
    <n v="6451107.5999999996"/>
    <n v="0"/>
    <n v="239.57"/>
    <n v="12722297.01"/>
  </r>
  <r>
    <m/>
    <s v="069"/>
    <n v="2016"/>
    <n v="2018"/>
    <m/>
    <n v="8107"/>
    <n v="0"/>
    <s v="Procurement and modernization of air traffic control (ATC) facilities and equipment"/>
    <n v="2"/>
    <n v="252"/>
    <s v="D"/>
    <n v="-17964222.73"/>
    <n v="-15428529.220000001"/>
    <n v="0"/>
    <n v="-115000"/>
    <n v="-17964222.73"/>
    <n v="-15543529.220000001"/>
    <n v="18456.8"/>
    <n v="-144570.73000000001"/>
    <n v="0"/>
    <n v="-13149.6"/>
    <n v="18456.8"/>
    <n v="-157720.32999999999"/>
    <n v="-712622.51"/>
    <n v="-635778.14"/>
    <n v="0"/>
    <n v="0"/>
    <n v="-712622.51"/>
    <n v="-635778.14"/>
    <n v="-15597091.83"/>
    <n v="0"/>
    <n v="0"/>
    <n v="0"/>
    <n v="0"/>
    <n v="-15597091.83"/>
    <n v="-712622.51"/>
    <n v="-15520247.460000001"/>
    <n v="-13275731.08"/>
    <n v="71555"/>
    <n v="69645.63"/>
    <n v="0"/>
    <n v="0"/>
    <n v="141200.63"/>
  </r>
  <r>
    <m/>
    <s v="069"/>
    <n v="2016"/>
    <n v="2018"/>
    <m/>
    <n v="8107"/>
    <n v="0"/>
    <s v="Procurement and modernization of air traffic control (ATC) facilities and equipment"/>
    <n v="2"/>
    <n v="253"/>
    <s v="D"/>
    <n v="-2940732.37"/>
    <n v="-5973847.4299999997"/>
    <n v="0"/>
    <n v="-1584"/>
    <n v="-2940732.37"/>
    <n v="-5975431.4299999997"/>
    <n v="-127871.03999999999"/>
    <n v="-171603.18"/>
    <n v="0"/>
    <n v="-61.4"/>
    <n v="-127871.03999999999"/>
    <n v="-171664.58"/>
    <n v="411180.91"/>
    <n v="377343.71"/>
    <n v="0"/>
    <n v="0"/>
    <n v="411180.91"/>
    <n v="377343.71"/>
    <n v="-2577883.04"/>
    <n v="0"/>
    <n v="0"/>
    <n v="0"/>
    <n v="0"/>
    <n v="-2577883.04"/>
    <n v="411180.91"/>
    <n v="-2611720.2400000002"/>
    <n v="-5690212.8399999999"/>
    <n v="141646.04999999999"/>
    <n v="0"/>
    <n v="0"/>
    <n v="0"/>
    <n v="141646.04999999999"/>
  </r>
  <r>
    <m/>
    <s v="069"/>
    <n v="2016"/>
    <n v="2018"/>
    <m/>
    <n v="8107"/>
    <n v="0"/>
    <s v="Procurement and modernization of air traffic control (ATC) facilities and equipment"/>
    <n v="2"/>
    <n v="254"/>
    <s v="D"/>
    <n v="-20378455.510000002"/>
    <n v="-25896464"/>
    <n v="0"/>
    <n v="-181827.11"/>
    <n v="-20378455.510000002"/>
    <n v="-26078291.109999999"/>
    <n v="-242685.77"/>
    <n v="-484056.66"/>
    <n v="0"/>
    <n v="-8056.83"/>
    <n v="-242685.77"/>
    <n v="-492113.49"/>
    <n v="-75274.44"/>
    <n v="-69653.440000000002"/>
    <n v="0"/>
    <n v="0"/>
    <n v="-75274.44"/>
    <n v="-69653.440000000002"/>
    <n v="-11014073.949999999"/>
    <n v="0"/>
    <n v="0"/>
    <n v="0"/>
    <n v="0"/>
    <n v="-11014073.949999999"/>
    <n v="-75274.44"/>
    <n v="-11008452.949999999"/>
    <n v="-16957716.27"/>
    <n v="6315541.5"/>
    <n v="0"/>
    <n v="0"/>
    <n v="0"/>
    <n v="6315541.5"/>
  </r>
  <r>
    <m/>
    <s v="069"/>
    <n v="2016"/>
    <n v="2018"/>
    <m/>
    <n v="8107"/>
    <n v="0"/>
    <s v="Procurement and modernization of air traffic control (ATC) facilities and equipment"/>
    <n v="2"/>
    <n v="255"/>
    <s v="D"/>
    <n v="0"/>
    <n v="0"/>
    <n v="0"/>
    <n v="0"/>
    <n v="0"/>
    <n v="0"/>
    <n v="0"/>
    <n v="0"/>
    <n v="0"/>
    <n v="0"/>
    <n v="0"/>
    <n v="0"/>
    <n v="0"/>
    <n v="0"/>
    <n v="0"/>
    <n v="0"/>
    <n v="0"/>
    <n v="0"/>
    <n v="-33"/>
    <n v="0"/>
    <n v="0"/>
    <n v="0"/>
    <n v="0"/>
    <n v="-33"/>
    <n v="0"/>
    <n v="-33"/>
    <n v="-33"/>
    <n v="0"/>
    <n v="0"/>
    <n v="0"/>
    <n v="0"/>
    <n v="0"/>
  </r>
  <r>
    <m/>
    <s v="069"/>
    <n v="2016"/>
    <n v="2018"/>
    <m/>
    <n v="8107"/>
    <n v="0"/>
    <s v="Procurement and modernization of air traffic control (ATC) facilities and equipment"/>
    <n v="2"/>
    <n v="257"/>
    <s v="D"/>
    <n v="-11764788.5"/>
    <n v="-8705101.1799999997"/>
    <n v="0"/>
    <n v="-38184"/>
    <n v="-11764788.5"/>
    <n v="-8743285.1799999997"/>
    <n v="-40500.65"/>
    <n v="-309383.53000000003"/>
    <n v="0"/>
    <n v="-4529.96"/>
    <n v="-40500.65"/>
    <n v="-313913.49"/>
    <n v="-7940"/>
    <n v="-8558.2900000000009"/>
    <n v="0"/>
    <n v="0"/>
    <n v="-7940"/>
    <n v="-8558.2900000000009"/>
    <n v="-8501933.0099999998"/>
    <n v="0"/>
    <n v="0"/>
    <n v="0"/>
    <n v="0"/>
    <n v="-8501933.0099999998"/>
    <n v="-7940"/>
    <n v="-8502551.3000000007"/>
    <n v="-5754460.8200000003"/>
    <n v="71060.88"/>
    <n v="2962.5"/>
    <n v="0"/>
    <n v="0"/>
    <n v="74023.38"/>
  </r>
  <r>
    <m/>
    <s v="069"/>
    <n v="2016"/>
    <n v="2018"/>
    <m/>
    <n v="8107"/>
    <n v="0"/>
    <s v="Procurement and modernization of air traffic control (ATC) facilities and equipment"/>
    <n v="2"/>
    <n v="258"/>
    <s v="D"/>
    <n v="0"/>
    <n v="0"/>
    <n v="0"/>
    <n v="0"/>
    <n v="0"/>
    <n v="0"/>
    <n v="0"/>
    <n v="0"/>
    <n v="0"/>
    <n v="0"/>
    <n v="0"/>
    <n v="0"/>
    <n v="-10512"/>
    <n v="-14869.6"/>
    <n v="0"/>
    <n v="0"/>
    <n v="-10512"/>
    <n v="-14869.6"/>
    <n v="-80"/>
    <n v="0"/>
    <n v="0"/>
    <n v="0"/>
    <n v="0"/>
    <n v="-80"/>
    <n v="-10512"/>
    <n v="-4437.6000000000004"/>
    <n v="-4437.6000000000004"/>
    <n v="0"/>
    <n v="0"/>
    <n v="0"/>
    <n v="0"/>
    <n v="0"/>
  </r>
  <r>
    <m/>
    <s v="069"/>
    <n v="2016"/>
    <n v="2018"/>
    <m/>
    <n v="8107"/>
    <n v="0"/>
    <s v="Procurement and modernization of air traffic control (ATC) facilities and equipment"/>
    <n v="2"/>
    <n v="260"/>
    <s v="D"/>
    <n v="-3654007.84"/>
    <n v="-4998672.55"/>
    <n v="0"/>
    <n v="0"/>
    <n v="-3654007.84"/>
    <n v="-4998672.55"/>
    <n v="-367154.9"/>
    <n v="296518.13"/>
    <n v="0"/>
    <n v="-286757.24"/>
    <n v="-367154.9"/>
    <n v="9760.89"/>
    <n v="-750000"/>
    <n v="-425551.5"/>
    <n v="0"/>
    <n v="0"/>
    <n v="-750000"/>
    <n v="-425551.5"/>
    <n v="-8944118.9199999999"/>
    <n v="0"/>
    <n v="0"/>
    <n v="0"/>
    <n v="0"/>
    <n v="-8944118.9199999999"/>
    <n v="-750000"/>
    <n v="-8619670.4199999999"/>
    <n v="-9587419.3399999999"/>
    <n v="3111676.17"/>
    <n v="35327.4"/>
    <n v="0"/>
    <n v="0"/>
    <n v="3147003.57"/>
  </r>
  <r>
    <m/>
    <s v="069"/>
    <n v="2016"/>
    <n v="2018"/>
    <m/>
    <n v="8107"/>
    <n v="0"/>
    <s v="Procurement and modernization of air traffic control (ATC) facilities and equipment"/>
    <n v="2"/>
    <n v="310"/>
    <s v="D"/>
    <n v="-82158144.689999998"/>
    <n v="-47202548.490000002"/>
    <n v="0"/>
    <n v="-913263.48"/>
    <n v="-82158144.689999998"/>
    <n v="-48115811.969999999"/>
    <n v="-2423244"/>
    <n v="-5870345.71"/>
    <n v="0"/>
    <n v="-274075.99"/>
    <n v="-2423244"/>
    <n v="-6144421.7000000002"/>
    <n v="-95000"/>
    <n v="-318714.62"/>
    <n v="0"/>
    <n v="0"/>
    <n v="-95000"/>
    <n v="-318714.62"/>
    <n v="-45390476.079999998"/>
    <n v="0"/>
    <n v="0"/>
    <n v="0"/>
    <n v="0"/>
    <n v="-45390476.079999998"/>
    <n v="-95000"/>
    <n v="-45614190.700000003"/>
    <n v="-15293035.68"/>
    <n v="327731.94"/>
    <n v="164758"/>
    <n v="0"/>
    <n v="0"/>
    <n v="492489.94"/>
  </r>
  <r>
    <m/>
    <s v="069"/>
    <n v="2016"/>
    <n v="2018"/>
    <m/>
    <n v="8107"/>
    <n v="0"/>
    <s v="Procurement and modernization of air traffic control (ATC) facilities and equipment"/>
    <n v="2"/>
    <n v="320"/>
    <s v="D"/>
    <n v="-35904981.5"/>
    <n v="-57192959.530000001"/>
    <n v="0"/>
    <n v="-539884.89"/>
    <n v="-35904981.5"/>
    <n v="-57732844.420000002"/>
    <n v="-216325.79"/>
    <n v="-616494.23"/>
    <n v="0"/>
    <n v="-2006.96"/>
    <n v="-216325.79"/>
    <n v="-618501.18999999994"/>
    <n v="-1301825.79"/>
    <n v="-884641.45"/>
    <n v="0"/>
    <n v="0"/>
    <n v="-1301825.79"/>
    <n v="-884641.45"/>
    <n v="-23076749.030000001"/>
    <n v="0"/>
    <n v="0"/>
    <n v="0"/>
    <n v="0"/>
    <n v="-23076749.030000001"/>
    <n v="-1301825.79"/>
    <n v="-22659564.690000001"/>
    <n v="-44889603.009999998"/>
    <n v="765456.4"/>
    <n v="0"/>
    <n v="0"/>
    <n v="0"/>
    <n v="765456.4"/>
  </r>
  <r>
    <m/>
    <s v="069"/>
    <n v="2016"/>
    <n v="2018"/>
    <m/>
    <n v="8107"/>
    <n v="0"/>
    <s v="Procurement and modernization of air traffic control (ATC) facilities and equipment"/>
    <n v="2"/>
    <n v="410"/>
    <s v="D"/>
    <n v="-27792.15"/>
    <n v="0"/>
    <n v="0"/>
    <n v="0"/>
    <n v="-27792.15"/>
    <n v="0"/>
    <n v="0"/>
    <n v="0"/>
    <n v="0"/>
    <n v="0"/>
    <n v="0"/>
    <n v="0"/>
    <n v="0"/>
    <n v="0"/>
    <n v="0"/>
    <n v="0"/>
    <n v="0"/>
    <n v="0"/>
    <n v="-27792.15"/>
    <n v="0"/>
    <n v="0"/>
    <n v="0"/>
    <n v="0"/>
    <n v="-27792.15"/>
    <n v="0"/>
    <n v="-27792.15"/>
    <n v="0"/>
    <n v="0"/>
    <n v="0"/>
    <n v="0"/>
    <n v="0"/>
    <n v="0"/>
  </r>
  <r>
    <m/>
    <s v="069"/>
    <n v="2016"/>
    <n v="2018"/>
    <m/>
    <n v="8107"/>
    <n v="0"/>
    <s v="Procurement and modernization of non-ATC facilities and equipment"/>
    <n v="3"/>
    <n v="0"/>
    <s v="D"/>
    <n v="0"/>
    <n v="-84463.46"/>
    <n v="0"/>
    <n v="0"/>
    <n v="0"/>
    <n v="-84463.46"/>
    <n v="0"/>
    <n v="0"/>
    <n v="0"/>
    <n v="0"/>
    <n v="0"/>
    <n v="0"/>
    <n v="0"/>
    <n v="0"/>
    <n v="0"/>
    <n v="0"/>
    <n v="0"/>
    <n v="0"/>
    <n v="-170426.54"/>
    <n v="0"/>
    <n v="0"/>
    <n v="0"/>
    <n v="0"/>
    <n v="-170426.54"/>
    <n v="0"/>
    <n v="-170426.54"/>
    <n v="-254890"/>
    <n v="0"/>
    <n v="0"/>
    <n v="0"/>
    <n v="0"/>
    <n v="0"/>
  </r>
  <r>
    <m/>
    <s v="069"/>
    <n v="2016"/>
    <n v="2018"/>
    <m/>
    <n v="8107"/>
    <n v="0"/>
    <s v="Procurement and modernization of non-ATC facilities and equipment"/>
    <n v="3"/>
    <n v="220"/>
    <s v="D"/>
    <n v="0"/>
    <n v="0"/>
    <n v="0"/>
    <n v="0"/>
    <n v="0"/>
    <n v="0"/>
    <n v="0"/>
    <n v="0"/>
    <n v="0"/>
    <n v="0"/>
    <n v="0"/>
    <n v="0"/>
    <n v="0"/>
    <n v="0"/>
    <n v="0"/>
    <n v="0"/>
    <n v="0"/>
    <n v="0"/>
    <n v="-391.88"/>
    <n v="0"/>
    <n v="0"/>
    <n v="0"/>
    <n v="0"/>
    <n v="-391.88"/>
    <n v="0"/>
    <n v="-391.88"/>
    <n v="-391.88"/>
    <n v="0"/>
    <n v="0"/>
    <n v="0"/>
    <n v="0"/>
    <n v="0"/>
  </r>
  <r>
    <m/>
    <s v="069"/>
    <n v="2016"/>
    <n v="2018"/>
    <m/>
    <n v="8107"/>
    <n v="0"/>
    <s v="Procurement and modernization of non-ATC facilities and equipment"/>
    <n v="3"/>
    <n v="232"/>
    <s v="D"/>
    <n v="0"/>
    <n v="-1415.44"/>
    <n v="0"/>
    <n v="0"/>
    <n v="0"/>
    <n v="-1415.44"/>
    <n v="0"/>
    <n v="0"/>
    <n v="0"/>
    <n v="0"/>
    <n v="0"/>
    <n v="0"/>
    <n v="0"/>
    <n v="0"/>
    <n v="0"/>
    <n v="0"/>
    <n v="0"/>
    <n v="0"/>
    <n v="-2969.28"/>
    <n v="0"/>
    <n v="0"/>
    <n v="0"/>
    <n v="0"/>
    <n v="-2969.28"/>
    <n v="0"/>
    <n v="-2969.28"/>
    <n v="-4384.72"/>
    <n v="0"/>
    <n v="0"/>
    <n v="0"/>
    <n v="0"/>
    <n v="0"/>
  </r>
  <r>
    <m/>
    <s v="069"/>
    <n v="2016"/>
    <n v="2018"/>
    <m/>
    <n v="8107"/>
    <n v="0"/>
    <s v="Procurement and modernization of non-ATC facilities and equipment"/>
    <n v="3"/>
    <n v="233"/>
    <s v="D"/>
    <n v="0"/>
    <n v="0"/>
    <n v="0"/>
    <n v="0"/>
    <n v="0"/>
    <n v="0"/>
    <n v="0"/>
    <n v="0"/>
    <n v="0"/>
    <n v="0"/>
    <n v="0"/>
    <n v="0"/>
    <n v="0"/>
    <n v="0"/>
    <n v="0"/>
    <n v="0"/>
    <n v="0"/>
    <n v="0"/>
    <n v="-5381.22"/>
    <n v="0"/>
    <n v="0"/>
    <n v="0"/>
    <n v="0"/>
    <n v="-5381.22"/>
    <n v="0"/>
    <n v="-5381.22"/>
    <n v="-5381.22"/>
    <n v="0"/>
    <n v="0"/>
    <n v="0"/>
    <n v="0"/>
    <n v="0"/>
  </r>
  <r>
    <m/>
    <s v="069"/>
    <n v="2016"/>
    <n v="2018"/>
    <m/>
    <n v="8107"/>
    <n v="0"/>
    <s v="Procurement and modernization of non-ATC facilities and equipment"/>
    <n v="3"/>
    <n v="251"/>
    <s v="D"/>
    <n v="-26900041.309999999"/>
    <n v="-18405827.34"/>
    <n v="0"/>
    <n v="-11906"/>
    <n v="-26900041.309999999"/>
    <n v="-18417733.34"/>
    <n v="-758548.44"/>
    <n v="-1882647.68"/>
    <n v="0"/>
    <n v="-3547.93"/>
    <n v="-758548.44"/>
    <n v="-1886195.61"/>
    <n v="-16000917.880000001"/>
    <n v="-4558762.08"/>
    <n v="0"/>
    <n v="0"/>
    <n v="-16000917.880000001"/>
    <n v="-4558762.08"/>
    <n v="-32301778.390000001"/>
    <n v="0"/>
    <n v="0"/>
    <n v="0"/>
    <n v="0"/>
    <n v="-32301778.390000001"/>
    <n v="-16000917.880000001"/>
    <n v="-20859622.59"/>
    <n v="-13504961.789999999"/>
    <n v="0"/>
    <n v="32.32"/>
    <n v="0"/>
    <n v="0"/>
    <n v="32.32"/>
  </r>
  <r>
    <m/>
    <s v="069"/>
    <n v="2016"/>
    <n v="2018"/>
    <m/>
    <n v="8107"/>
    <n v="0"/>
    <s v="Procurement and modernization of non-ATC facilities and equipment"/>
    <n v="3"/>
    <n v="252"/>
    <s v="D"/>
    <n v="-2796649.55"/>
    <n v="-5539473.2800000003"/>
    <n v="0"/>
    <n v="0"/>
    <n v="-2796649.55"/>
    <n v="-5539473.2800000003"/>
    <n v="0"/>
    <n v="-942003.79"/>
    <n v="0"/>
    <n v="-189.9"/>
    <n v="0"/>
    <n v="-942193.69"/>
    <n v="0"/>
    <n v="-327063"/>
    <n v="0"/>
    <n v="0"/>
    <n v="0"/>
    <n v="-327063"/>
    <n v="-2292410.58"/>
    <n v="0"/>
    <n v="0"/>
    <n v="0"/>
    <n v="0"/>
    <n v="-2292410.58"/>
    <n v="0"/>
    <n v="-2619473.58"/>
    <n v="-6304491"/>
    <n v="0"/>
    <n v="0"/>
    <n v="0"/>
    <n v="0"/>
    <n v="0"/>
  </r>
  <r>
    <m/>
    <s v="069"/>
    <n v="2016"/>
    <n v="2018"/>
    <m/>
    <n v="8107"/>
    <n v="0"/>
    <s v="Procurement and modernization of non-ATC facilities and equipment"/>
    <n v="3"/>
    <n v="253"/>
    <s v="D"/>
    <n v="-286658.17"/>
    <n v="-1516792.64"/>
    <n v="0"/>
    <n v="0"/>
    <n v="-286658.17"/>
    <n v="-1516792.64"/>
    <n v="0"/>
    <n v="1.45"/>
    <n v="0"/>
    <n v="-1.45"/>
    <n v="0"/>
    <n v="0"/>
    <n v="252254.84"/>
    <n v="-50436.480000000003"/>
    <n v="0"/>
    <n v="0"/>
    <n v="252254.84"/>
    <n v="-50436.480000000003"/>
    <n v="-2325859.04"/>
    <n v="0"/>
    <n v="0"/>
    <n v="0"/>
    <n v="0"/>
    <n v="-2325859.04"/>
    <n v="252254.84"/>
    <n v="-2628550.36"/>
    <n v="-3858684.83"/>
    <n v="60159.61"/>
    <n v="0"/>
    <n v="0"/>
    <n v="0"/>
    <n v="60159.61"/>
  </r>
  <r>
    <m/>
    <s v="069"/>
    <n v="2016"/>
    <n v="2018"/>
    <m/>
    <n v="8107"/>
    <n v="0"/>
    <s v="Procurement and modernization of non-ATC facilities and equipment"/>
    <n v="3"/>
    <n v="254"/>
    <s v="D"/>
    <n v="-8296181.9800000004"/>
    <n v="-9315521.1699999999"/>
    <n v="0"/>
    <n v="0"/>
    <n v="-8296181.9800000004"/>
    <n v="-9315521.1699999999"/>
    <n v="-45601.87"/>
    <n v="-470470.52"/>
    <n v="0"/>
    <n v="-97.52"/>
    <n v="-45601.87"/>
    <n v="-470568.04"/>
    <n v="-867253.12"/>
    <n v="-345852.17"/>
    <n v="0"/>
    <n v="0"/>
    <n v="-867253.12"/>
    <n v="-345852.17"/>
    <n v="-10300987.189999999"/>
    <n v="0"/>
    <n v="0"/>
    <n v="0"/>
    <n v="0"/>
    <n v="-10300987.189999999"/>
    <n v="-867253.12"/>
    <n v="-9779586.2400000002"/>
    <n v="-11223891.6"/>
    <n v="0"/>
    <n v="0"/>
    <n v="0"/>
    <n v="0"/>
    <n v="0"/>
  </r>
  <r>
    <m/>
    <s v="069"/>
    <n v="2016"/>
    <n v="2018"/>
    <m/>
    <n v="8107"/>
    <n v="0"/>
    <s v="Procurement and modernization of non-ATC facilities and equipment"/>
    <n v="3"/>
    <n v="257"/>
    <s v="D"/>
    <n v="-4206080.96"/>
    <n v="-5808987.0899999999"/>
    <n v="0"/>
    <n v="-254038.05"/>
    <n v="-4206080.96"/>
    <n v="-6063025.1399999997"/>
    <n v="-3549596.91"/>
    <n v="-1065135.95"/>
    <n v="0"/>
    <n v="-194.81"/>
    <n v="-3549596.91"/>
    <n v="-1065330.76"/>
    <n v="-3882212.08"/>
    <n v="0"/>
    <n v="0"/>
    <n v="0"/>
    <n v="-3882212.08"/>
    <n v="0"/>
    <n v="-9595296.7400000002"/>
    <n v="0"/>
    <n v="0"/>
    <n v="0"/>
    <n v="0"/>
    <n v="-9595296.7400000002"/>
    <n v="-3882212.08"/>
    <n v="-5713084.6600000001"/>
    <n v="-5085762.6900000004"/>
    <n v="513783.4"/>
    <n v="0"/>
    <n v="0"/>
    <n v="0"/>
    <n v="513783.4"/>
  </r>
  <r>
    <m/>
    <s v="069"/>
    <n v="2016"/>
    <n v="2018"/>
    <m/>
    <n v="8107"/>
    <n v="0"/>
    <s v="Procurement and modernization of non-ATC facilities and equipment"/>
    <n v="3"/>
    <n v="260"/>
    <s v="D"/>
    <n v="-113481"/>
    <n v="-481319.36"/>
    <n v="0"/>
    <n v="0"/>
    <n v="-113481"/>
    <n v="-481319.36"/>
    <n v="0"/>
    <n v="-2809.13"/>
    <n v="0"/>
    <n v="-2678.42"/>
    <n v="0"/>
    <n v="-5487.55"/>
    <n v="0"/>
    <n v="0"/>
    <n v="0"/>
    <n v="0"/>
    <n v="0"/>
    <n v="0"/>
    <n v="-282567.40000000002"/>
    <n v="0"/>
    <n v="0"/>
    <n v="0"/>
    <n v="0"/>
    <n v="-282567.40000000002"/>
    <n v="0"/>
    <n v="-282567.40000000002"/>
    <n v="-655893.31000000006"/>
    <n v="0"/>
    <n v="5487.55"/>
    <n v="0"/>
    <n v="0"/>
    <n v="5487.55"/>
  </r>
  <r>
    <m/>
    <s v="069"/>
    <n v="2016"/>
    <n v="2018"/>
    <m/>
    <n v="8107"/>
    <n v="0"/>
    <s v="Procurement and modernization of non-ATC facilities and equipment"/>
    <n v="3"/>
    <n v="310"/>
    <s v="D"/>
    <n v="-1001796.7"/>
    <n v="-4294442.0999999996"/>
    <n v="0"/>
    <n v="-249910"/>
    <n v="-1001796.7"/>
    <n v="-4544352.0999999996"/>
    <n v="-119685.87"/>
    <n v="-217311"/>
    <n v="0"/>
    <n v="-6462.11"/>
    <n v="-119685.87"/>
    <n v="-223773.11"/>
    <n v="0"/>
    <n v="-5851.34"/>
    <n v="0"/>
    <n v="0"/>
    <n v="0"/>
    <n v="-5851.34"/>
    <n v="-3377264.13"/>
    <n v="0"/>
    <n v="0"/>
    <n v="0"/>
    <n v="0"/>
    <n v="-3377264.13"/>
    <n v="0"/>
    <n v="-3383115.47"/>
    <n v="-7029758.1100000003"/>
    <n v="0"/>
    <n v="0"/>
    <n v="0"/>
    <n v="6.79"/>
    <n v="6.79"/>
  </r>
  <r>
    <m/>
    <s v="069"/>
    <n v="2016"/>
    <n v="2018"/>
    <m/>
    <n v="8107"/>
    <n v="0"/>
    <s v="Procurement and modernization of non-ATC facilities and equipment"/>
    <n v="3"/>
    <n v="320"/>
    <s v="D"/>
    <n v="-290334.09999999998"/>
    <n v="-498374"/>
    <n v="0"/>
    <n v="0"/>
    <n v="-290334.09999999998"/>
    <n v="-498374"/>
    <n v="0"/>
    <n v="0.19"/>
    <n v="0"/>
    <n v="-198298.19"/>
    <n v="0"/>
    <n v="-198298"/>
    <n v="0"/>
    <n v="0"/>
    <n v="0"/>
    <n v="0"/>
    <n v="0"/>
    <n v="0"/>
    <n v="-357714.26"/>
    <n v="0"/>
    <n v="0"/>
    <n v="0"/>
    <n v="0"/>
    <n v="-357714.26"/>
    <n v="0"/>
    <n v="-357714.26"/>
    <n v="-764052.16"/>
    <n v="0"/>
    <n v="198298"/>
    <n v="0"/>
    <n v="0"/>
    <n v="198298"/>
  </r>
  <r>
    <m/>
    <s v="069"/>
    <n v="2016"/>
    <n v="2018"/>
    <m/>
    <n v="8107"/>
    <n v="0"/>
    <s v="Mission support"/>
    <n v="4"/>
    <n v="220"/>
    <s v="D"/>
    <n v="0"/>
    <n v="0"/>
    <n v="0"/>
    <n v="0"/>
    <n v="0"/>
    <n v="0"/>
    <n v="0"/>
    <n v="0"/>
    <n v="0"/>
    <n v="0"/>
    <n v="0"/>
    <n v="0"/>
    <n v="0"/>
    <n v="0"/>
    <n v="0"/>
    <n v="0"/>
    <n v="0"/>
    <n v="0"/>
    <n v="-1702.71"/>
    <n v="0"/>
    <n v="0"/>
    <n v="0"/>
    <n v="0"/>
    <n v="-1702.71"/>
    <n v="0"/>
    <n v="-1702.71"/>
    <n v="-1702.71"/>
    <n v="0"/>
    <n v="0"/>
    <n v="0"/>
    <n v="0"/>
    <n v="0"/>
  </r>
  <r>
    <m/>
    <s v="069"/>
    <n v="2016"/>
    <n v="2018"/>
    <m/>
    <n v="8107"/>
    <n v="0"/>
    <s v="Mission support"/>
    <n v="4"/>
    <n v="231"/>
    <s v="D"/>
    <n v="-11700"/>
    <n v="-7507"/>
    <n v="0"/>
    <n v="0"/>
    <n v="-11700"/>
    <n v="-7507"/>
    <n v="0"/>
    <n v="0"/>
    <n v="0"/>
    <n v="0"/>
    <n v="0"/>
    <n v="0"/>
    <n v="0"/>
    <n v="0"/>
    <n v="0"/>
    <n v="0"/>
    <n v="0"/>
    <n v="0"/>
    <n v="-8775"/>
    <n v="0"/>
    <n v="0"/>
    <n v="0"/>
    <n v="0"/>
    <n v="-8775"/>
    <n v="0"/>
    <n v="-8775"/>
    <n v="-4582"/>
    <n v="0"/>
    <n v="0"/>
    <n v="0"/>
    <n v="0"/>
    <n v="0"/>
  </r>
  <r>
    <m/>
    <s v="069"/>
    <n v="2016"/>
    <n v="2018"/>
    <m/>
    <n v="8107"/>
    <n v="0"/>
    <s v="Mission support"/>
    <n v="4"/>
    <n v="232"/>
    <s v="D"/>
    <n v="-13920849.33"/>
    <n v="-9077674.4900000002"/>
    <n v="0"/>
    <n v="-238086.96"/>
    <n v="-13920849.33"/>
    <n v="-9315761.4499999993"/>
    <n v="0"/>
    <n v="-29281.48"/>
    <n v="0"/>
    <n v="0"/>
    <n v="0"/>
    <n v="-29281.48"/>
    <n v="0"/>
    <n v="-25435.57"/>
    <n v="0"/>
    <n v="0"/>
    <n v="0"/>
    <n v="-25435.57"/>
    <n v="-16167778.73"/>
    <n v="0"/>
    <n v="0"/>
    <n v="0"/>
    <n v="0"/>
    <n v="-16167778.73"/>
    <n v="0"/>
    <n v="-16193214.300000001"/>
    <n v="-11617407.9"/>
    <n v="3539682.47"/>
    <n v="0"/>
    <n v="0"/>
    <n v="488.94"/>
    <n v="3540171.41"/>
  </r>
  <r>
    <m/>
    <s v="069"/>
    <n v="2016"/>
    <n v="2018"/>
    <m/>
    <n v="8107"/>
    <n v="0"/>
    <s v="Mission support"/>
    <n v="4"/>
    <n v="233"/>
    <s v="D"/>
    <n v="-920"/>
    <n v="-7175.97"/>
    <n v="0"/>
    <n v="0"/>
    <n v="-920"/>
    <n v="-7175.97"/>
    <n v="0"/>
    <n v="0"/>
    <n v="0"/>
    <n v="0"/>
    <n v="0"/>
    <n v="0"/>
    <n v="0"/>
    <n v="0"/>
    <n v="0"/>
    <n v="0"/>
    <n v="0"/>
    <n v="0"/>
    <n v="-760"/>
    <n v="0"/>
    <n v="0"/>
    <n v="0"/>
    <n v="0"/>
    <n v="-760"/>
    <n v="0"/>
    <n v="-760"/>
    <n v="-7015.97"/>
    <n v="0"/>
    <n v="0"/>
    <n v="0"/>
    <n v="0"/>
    <n v="0"/>
  </r>
  <r>
    <m/>
    <s v="069"/>
    <n v="2016"/>
    <n v="2018"/>
    <m/>
    <n v="8107"/>
    <n v="0"/>
    <s v="Mission support"/>
    <n v="4"/>
    <n v="251"/>
    <s v="D"/>
    <n v="-48436096.670000002"/>
    <n v="-25041368.489999998"/>
    <n v="0"/>
    <n v="-29969.02"/>
    <n v="-48436096.670000002"/>
    <n v="-25071337.510000002"/>
    <n v="-11571514.33"/>
    <n v="-2403741.2200000002"/>
    <n v="0"/>
    <n v="-3630.88"/>
    <n v="-11571514.33"/>
    <n v="-2407372.1"/>
    <n v="-1702407.51"/>
    <n v="-2798742.39"/>
    <n v="0"/>
    <n v="0"/>
    <n v="-1702407.51"/>
    <n v="-2798742.39"/>
    <n v="-51351330.219999999"/>
    <n v="0"/>
    <n v="0"/>
    <n v="0"/>
    <n v="0"/>
    <n v="-51351330.219999999"/>
    <n v="-1702407.51"/>
    <n v="-52447665.100000001"/>
    <n v="-19918763.710000001"/>
    <n v="331327.76"/>
    <n v="5.74"/>
    <n v="0"/>
    <n v="0"/>
    <n v="331333.5"/>
  </r>
  <r>
    <m/>
    <s v="069"/>
    <n v="2016"/>
    <n v="2018"/>
    <m/>
    <n v="8107"/>
    <n v="0"/>
    <s v="Mission support"/>
    <n v="4"/>
    <n v="252"/>
    <s v="D"/>
    <n v="-1333827.98"/>
    <n v="-248143.61"/>
    <n v="0"/>
    <n v="0"/>
    <n v="-1333827.98"/>
    <n v="-248143.61"/>
    <n v="-17201.8"/>
    <n v="2108.38"/>
    <n v="0"/>
    <n v="-2108.38"/>
    <n v="-17201.8"/>
    <n v="0"/>
    <n v="0"/>
    <n v="0"/>
    <n v="0"/>
    <n v="0"/>
    <n v="0"/>
    <n v="0"/>
    <n v="-1249542.9099999999"/>
    <n v="0"/>
    <n v="0"/>
    <n v="0"/>
    <n v="0"/>
    <n v="-1249542.9099999999"/>
    <n v="0"/>
    <n v="-1249542.9099999999"/>
    <n v="-146656.74"/>
    <n v="2857.33"/>
    <n v="0"/>
    <n v="0"/>
    <n v="0"/>
    <n v="2857.33"/>
  </r>
  <r>
    <m/>
    <s v="069"/>
    <n v="2016"/>
    <n v="2018"/>
    <m/>
    <n v="8107"/>
    <n v="0"/>
    <s v="Mission support"/>
    <n v="4"/>
    <n v="253"/>
    <s v="D"/>
    <n v="-1060066.6299999999"/>
    <n v="-244060.71"/>
    <n v="0"/>
    <n v="-1491.25"/>
    <n v="-1060066.6299999999"/>
    <n v="-245551.96"/>
    <n v="-1925.1"/>
    <n v="-71499.06"/>
    <n v="0"/>
    <n v="-70.58"/>
    <n v="-1925.1"/>
    <n v="-71569.64"/>
    <n v="0"/>
    <n v="0"/>
    <n v="0"/>
    <n v="0"/>
    <n v="0"/>
    <n v="0"/>
    <n v="-802234"/>
    <n v="0"/>
    <n v="0"/>
    <n v="0"/>
    <n v="0"/>
    <n v="-802234"/>
    <n v="0"/>
    <n v="-802234"/>
    <n v="-57363.87"/>
    <n v="91"/>
    <n v="0"/>
    <n v="0"/>
    <n v="0"/>
    <n v="91"/>
  </r>
  <r>
    <m/>
    <s v="069"/>
    <n v="2016"/>
    <n v="2018"/>
    <m/>
    <n v="8107"/>
    <n v="0"/>
    <s v="Mission support"/>
    <n v="4"/>
    <n v="254"/>
    <s v="D"/>
    <n v="-1818927.38"/>
    <n v="-3516874.14"/>
    <n v="0"/>
    <n v="0"/>
    <n v="-1818927.38"/>
    <n v="-3516874.14"/>
    <n v="-2617.91"/>
    <n v="-6978.44"/>
    <n v="0"/>
    <n v="-26.33"/>
    <n v="-2617.91"/>
    <n v="-7004.77"/>
    <n v="0"/>
    <n v="0"/>
    <n v="0"/>
    <n v="0"/>
    <n v="0"/>
    <n v="0"/>
    <n v="-1345372.55"/>
    <n v="0"/>
    <n v="0"/>
    <n v="0"/>
    <n v="0"/>
    <n v="-1345372.55"/>
    <n v="0"/>
    <n v="-1345372.55"/>
    <n v="-3047706.17"/>
    <n v="1151688"/>
    <n v="0"/>
    <n v="0"/>
    <n v="0"/>
    <n v="1151688"/>
  </r>
  <r>
    <m/>
    <s v="069"/>
    <n v="2016"/>
    <n v="2018"/>
    <m/>
    <n v="8107"/>
    <n v="0"/>
    <s v="Mission support"/>
    <n v="4"/>
    <n v="257"/>
    <s v="D"/>
    <n v="-24464"/>
    <n v="0"/>
    <n v="0"/>
    <n v="0"/>
    <n v="-24464"/>
    <n v="0"/>
    <n v="-201244.64"/>
    <n v="0"/>
    <n v="0"/>
    <n v="0"/>
    <n v="-201244.64"/>
    <n v="0"/>
    <n v="0"/>
    <n v="0"/>
    <n v="0"/>
    <n v="0"/>
    <n v="0"/>
    <n v="0"/>
    <n v="-229626.68"/>
    <n v="0"/>
    <n v="0"/>
    <n v="0"/>
    <n v="0"/>
    <n v="-229626.68"/>
    <n v="0"/>
    <n v="-229626.68"/>
    <n v="-3918.04"/>
    <n v="0"/>
    <n v="0"/>
    <n v="0"/>
    <n v="0"/>
    <n v="0"/>
  </r>
  <r>
    <m/>
    <s v="069"/>
    <n v="2016"/>
    <n v="2018"/>
    <m/>
    <n v="8107"/>
    <n v="0"/>
    <s v="Mission support"/>
    <n v="4"/>
    <n v="260"/>
    <s v="D"/>
    <n v="0"/>
    <n v="-24468.18"/>
    <n v="0"/>
    <n v="0"/>
    <n v="0"/>
    <n v="-24468.18"/>
    <n v="0"/>
    <n v="-901181.7"/>
    <n v="0"/>
    <n v="-106044.88"/>
    <n v="0"/>
    <n v="-1007226.58"/>
    <n v="0"/>
    <n v="0"/>
    <n v="0"/>
    <n v="0"/>
    <n v="0"/>
    <n v="0"/>
    <n v="891773.26"/>
    <n v="0"/>
    <n v="0"/>
    <n v="0"/>
    <n v="0"/>
    <n v="891773.26"/>
    <n v="0"/>
    <n v="891773.26"/>
    <n v="-139921.5"/>
    <n v="0"/>
    <n v="760773.26"/>
    <n v="0"/>
    <n v="8"/>
    <n v="760781.26"/>
  </r>
  <r>
    <m/>
    <s v="069"/>
    <n v="2016"/>
    <n v="2018"/>
    <m/>
    <n v="8107"/>
    <n v="0"/>
    <s v="Mission support"/>
    <n v="4"/>
    <n v="310"/>
    <s v="D"/>
    <n v="0"/>
    <n v="-1408289.51"/>
    <n v="0"/>
    <n v="0"/>
    <n v="0"/>
    <n v="-1408289.51"/>
    <n v="0"/>
    <n v="-1301836.18"/>
    <n v="0"/>
    <n v="0"/>
    <n v="0"/>
    <n v="-1301836.18"/>
    <n v="0"/>
    <n v="0"/>
    <n v="0"/>
    <n v="0"/>
    <n v="0"/>
    <n v="0"/>
    <n v="-4230071.66"/>
    <n v="0"/>
    <n v="0"/>
    <n v="0"/>
    <n v="0"/>
    <n v="-4230071.66"/>
    <n v="0"/>
    <n v="-4230071.66"/>
    <n v="-6940197.3499999996"/>
    <n v="0"/>
    <n v="0"/>
    <n v="0"/>
    <n v="0"/>
    <n v="0"/>
  </r>
  <r>
    <m/>
    <s v="069"/>
    <n v="2016"/>
    <n v="2018"/>
    <m/>
    <n v="8107"/>
    <n v="0"/>
    <s v="Mission support"/>
    <n v="4"/>
    <n v="320"/>
    <s v="D"/>
    <n v="-1395816"/>
    <n v="-2076155.38"/>
    <n v="0"/>
    <n v="0"/>
    <n v="-1395816"/>
    <n v="-2076155.38"/>
    <n v="0"/>
    <n v="-198715"/>
    <n v="0"/>
    <n v="0"/>
    <n v="0"/>
    <n v="-198715"/>
    <n v="0"/>
    <n v="0"/>
    <n v="0"/>
    <n v="0"/>
    <n v="0"/>
    <n v="0"/>
    <n v="-532882.43999999994"/>
    <n v="0"/>
    <n v="0"/>
    <n v="0"/>
    <n v="0"/>
    <n v="-532882.43999999994"/>
    <n v="0"/>
    <n v="-532882.43999999994"/>
    <n v="-1411936.82"/>
    <n v="0"/>
    <n v="0"/>
    <n v="0"/>
    <n v="0"/>
    <n v="0"/>
  </r>
  <r>
    <m/>
    <s v="069"/>
    <n v="2016"/>
    <n v="2018"/>
    <m/>
    <n v="8107"/>
    <n v="0"/>
    <s v="Mission support"/>
    <n v="4"/>
    <n v="430"/>
    <s v="D"/>
    <n v="0"/>
    <n v="-589728.56000000006"/>
    <n v="0"/>
    <n v="0"/>
    <n v="0"/>
    <n v="-589728.56000000006"/>
    <n v="0"/>
    <n v="0"/>
    <n v="0"/>
    <n v="0"/>
    <n v="0"/>
    <n v="0"/>
    <n v="0"/>
    <n v="0"/>
    <n v="0"/>
    <n v="0"/>
    <n v="0"/>
    <n v="0"/>
    <n v="-1837875.43"/>
    <n v="0"/>
    <n v="0"/>
    <n v="0"/>
    <n v="0"/>
    <n v="-1837875.43"/>
    <n v="0"/>
    <n v="-1837875.43"/>
    <n v="-2427603.9900000002"/>
    <n v="0"/>
    <n v="0"/>
    <n v="0"/>
    <n v="0"/>
    <n v="0"/>
  </r>
  <r>
    <m/>
    <s v="069"/>
    <n v="2016"/>
    <n v="2018"/>
    <m/>
    <n v="8107"/>
    <n v="0"/>
    <s v="Facilities and Equipment (Airport and Airway Trust Fund) (Reimbursable)"/>
    <n v="801"/>
    <n v="233"/>
    <s v="R"/>
    <n v="0"/>
    <n v="-81636.070000000007"/>
    <n v="0"/>
    <n v="0"/>
    <n v="0"/>
    <n v="-81636.070000000007"/>
    <n v="0"/>
    <n v="0"/>
    <n v="0"/>
    <n v="0"/>
    <n v="0"/>
    <n v="0"/>
    <n v="0"/>
    <n v="0"/>
    <n v="0"/>
    <n v="0"/>
    <n v="0"/>
    <n v="0"/>
    <n v="-31635.24"/>
    <n v="0"/>
    <n v="0"/>
    <n v="0"/>
    <n v="0"/>
    <n v="-31635.24"/>
    <n v="0"/>
    <n v="-31635.24"/>
    <n v="-113271.31"/>
    <n v="0"/>
    <n v="0"/>
    <n v="0"/>
    <n v="0"/>
    <n v="0"/>
  </r>
  <r>
    <m/>
    <s v="069"/>
    <n v="2016"/>
    <n v="2018"/>
    <m/>
    <n v="8107"/>
    <n v="0"/>
    <s v="Facilities and Equipment (Airport and Airway Trust Fund) (Reimbursable)"/>
    <n v="801"/>
    <n v="251"/>
    <s v="R"/>
    <n v="-3537455.49"/>
    <n v="-4608982"/>
    <n v="0"/>
    <n v="0"/>
    <n v="-3537455.49"/>
    <n v="-4608982"/>
    <n v="0"/>
    <n v="0"/>
    <n v="0"/>
    <n v="0"/>
    <n v="0"/>
    <n v="0"/>
    <n v="0"/>
    <n v="0"/>
    <n v="0"/>
    <n v="0"/>
    <n v="0"/>
    <n v="0"/>
    <n v="-486455.49"/>
    <n v="0"/>
    <n v="0"/>
    <n v="0"/>
    <n v="0"/>
    <n v="-486455.49"/>
    <n v="0"/>
    <n v="-486455.49"/>
    <n v="-1557982"/>
    <n v="0"/>
    <n v="0"/>
    <n v="0"/>
    <n v="0"/>
    <n v="0"/>
  </r>
  <r>
    <m/>
    <s v="069"/>
    <n v="2016"/>
    <n v="2018"/>
    <m/>
    <n v="8107"/>
    <n v="0"/>
    <s v="Facilities and Equipment (Airport and Airway Trust Fund) (Reimbursable)"/>
    <n v="801"/>
    <n v="252"/>
    <s v="R"/>
    <n v="0"/>
    <n v="-74636.69"/>
    <n v="0"/>
    <n v="0"/>
    <n v="0"/>
    <n v="-74636.69"/>
    <n v="0"/>
    <n v="0"/>
    <n v="0"/>
    <n v="0"/>
    <n v="0"/>
    <n v="0"/>
    <n v="0"/>
    <n v="0"/>
    <n v="0"/>
    <n v="0"/>
    <n v="0"/>
    <n v="0"/>
    <n v="-41363.31"/>
    <n v="0"/>
    <n v="0"/>
    <n v="0"/>
    <n v="0"/>
    <n v="-41363.31"/>
    <n v="0"/>
    <n v="-41363.31"/>
    <n v="-116000"/>
    <n v="0"/>
    <n v="0"/>
    <n v="0"/>
    <n v="0"/>
    <n v="0"/>
  </r>
  <r>
    <m/>
    <s v="069"/>
    <n v="2016"/>
    <n v="2018"/>
    <m/>
    <n v="8107"/>
    <n v="0"/>
    <s v="Facilities and Equipment (Airport and Airway Trust Fund) (Reimbursable)"/>
    <n v="801"/>
    <n v="310"/>
    <s v="R"/>
    <n v="-3734629.87"/>
    <n v="-1199844.21"/>
    <n v="0"/>
    <n v="0"/>
    <n v="-3734629.87"/>
    <n v="-1199844.21"/>
    <n v="-1695574.75"/>
    <n v="0"/>
    <n v="0"/>
    <n v="-15.86"/>
    <n v="-1695574.75"/>
    <n v="-15.86"/>
    <n v="0"/>
    <n v="0"/>
    <n v="0"/>
    <n v="0"/>
    <n v="0"/>
    <n v="0"/>
    <n v="-5918669.4100000001"/>
    <n v="0"/>
    <n v="0"/>
    <n v="0"/>
    <n v="0"/>
    <n v="-5918669.4100000001"/>
    <n v="0"/>
    <n v="-5918669.4100000001"/>
    <n v="-1688324.86"/>
    <n v="0"/>
    <n v="15.86"/>
    <n v="0"/>
    <n v="0"/>
    <n v="15.86"/>
  </r>
  <r>
    <m/>
    <s v="069"/>
    <n v="2016"/>
    <n v="2018"/>
    <m/>
    <n v="8108"/>
    <n v="0"/>
    <s v="Improve aviation safety"/>
    <n v="11"/>
    <n v="111"/>
    <s v="D"/>
    <n v="0"/>
    <n v="0"/>
    <n v="0"/>
    <n v="0"/>
    <n v="0"/>
    <n v="0"/>
    <n v="-821011.82"/>
    <n v="0"/>
    <n v="0"/>
    <n v="0"/>
    <n v="-821011.82"/>
    <n v="0"/>
    <n v="0"/>
    <n v="0"/>
    <n v="0"/>
    <n v="0"/>
    <n v="0"/>
    <n v="0"/>
    <n v="-817438.74"/>
    <n v="0"/>
    <n v="0"/>
    <n v="0"/>
    <n v="0"/>
    <n v="-817438.74"/>
    <n v="0"/>
    <n v="-817438.74"/>
    <n v="3573.08"/>
    <n v="0"/>
    <n v="0"/>
    <n v="0"/>
    <n v="0"/>
    <n v="0"/>
  </r>
  <r>
    <m/>
    <s v="069"/>
    <n v="2016"/>
    <n v="2018"/>
    <m/>
    <n v="8108"/>
    <n v="0"/>
    <s v="Improve aviation safety"/>
    <n v="11"/>
    <n v="115"/>
    <s v="D"/>
    <n v="0"/>
    <n v="0"/>
    <n v="0"/>
    <n v="0"/>
    <n v="0"/>
    <n v="0"/>
    <n v="-3.89"/>
    <n v="0"/>
    <n v="0"/>
    <n v="0"/>
    <n v="-3.89"/>
    <n v="0"/>
    <n v="0"/>
    <n v="0"/>
    <n v="0"/>
    <n v="0"/>
    <n v="0"/>
    <n v="0"/>
    <n v="-6019.12"/>
    <n v="0"/>
    <n v="0"/>
    <n v="0"/>
    <n v="0"/>
    <n v="-6019.12"/>
    <n v="0"/>
    <n v="-6019.12"/>
    <n v="-6015.23"/>
    <n v="0"/>
    <n v="0"/>
    <n v="0"/>
    <n v="0"/>
    <n v="0"/>
  </r>
  <r>
    <m/>
    <s v="069"/>
    <n v="2016"/>
    <n v="2018"/>
    <m/>
    <n v="8108"/>
    <n v="0"/>
    <s v="Improve aviation safety"/>
    <n v="11"/>
    <n v="121"/>
    <s v="D"/>
    <n v="0"/>
    <n v="0"/>
    <n v="0"/>
    <n v="0"/>
    <n v="0"/>
    <n v="0"/>
    <n v="-252486.67"/>
    <n v="0"/>
    <n v="0"/>
    <n v="0"/>
    <n v="-252486.67"/>
    <n v="0"/>
    <n v="0"/>
    <n v="0"/>
    <n v="0"/>
    <n v="0"/>
    <n v="0"/>
    <n v="0"/>
    <n v="-246960.04"/>
    <n v="0"/>
    <n v="0"/>
    <n v="0"/>
    <n v="0"/>
    <n v="-246960.04"/>
    <n v="0"/>
    <n v="-246960.04"/>
    <n v="5526.63"/>
    <n v="0"/>
    <n v="0"/>
    <n v="0"/>
    <n v="0"/>
    <n v="0"/>
  </r>
  <r>
    <m/>
    <s v="069"/>
    <n v="2016"/>
    <n v="2018"/>
    <m/>
    <n v="8108"/>
    <n v="0"/>
    <s v="Improve aviation safety"/>
    <n v="11"/>
    <n v="210"/>
    <s v="D"/>
    <n v="-76909.31"/>
    <n v="-4688.28"/>
    <n v="0"/>
    <n v="0"/>
    <n v="-76909.31"/>
    <n v="-4688.28"/>
    <n v="0"/>
    <n v="162.47999999999999"/>
    <n v="0"/>
    <n v="-162.47999999999999"/>
    <n v="0"/>
    <n v="0"/>
    <n v="0"/>
    <n v="0"/>
    <n v="0"/>
    <n v="0"/>
    <n v="0"/>
    <n v="0"/>
    <n v="-65870.320000000007"/>
    <n v="0"/>
    <n v="0"/>
    <n v="0"/>
    <n v="0"/>
    <n v="-65870.320000000007"/>
    <n v="0"/>
    <n v="-65870.320000000007"/>
    <n v="6350.71"/>
    <n v="5.76"/>
    <n v="0"/>
    <n v="0"/>
    <n v="0"/>
    <n v="5.76"/>
  </r>
  <r>
    <m/>
    <s v="069"/>
    <n v="2016"/>
    <n v="2018"/>
    <m/>
    <n v="8108"/>
    <n v="0"/>
    <s v="Improve aviation safety"/>
    <n v="11"/>
    <n v="220"/>
    <s v="D"/>
    <n v="-14326.28"/>
    <n v="-6870.59"/>
    <n v="0"/>
    <n v="0"/>
    <n v="-14326.28"/>
    <n v="-6870.59"/>
    <n v="0"/>
    <n v="1.25"/>
    <n v="0"/>
    <n v="-1.25"/>
    <n v="0"/>
    <n v="0"/>
    <n v="0"/>
    <n v="0"/>
    <n v="0"/>
    <n v="0"/>
    <n v="0"/>
    <n v="0"/>
    <n v="-18078.78"/>
    <n v="0"/>
    <n v="0"/>
    <n v="0"/>
    <n v="0"/>
    <n v="-18078.78"/>
    <n v="0"/>
    <n v="-18078.78"/>
    <n v="-10623.09"/>
    <n v="0"/>
    <n v="0"/>
    <n v="0"/>
    <n v="0"/>
    <n v="0"/>
  </r>
  <r>
    <m/>
    <s v="069"/>
    <n v="2016"/>
    <n v="2018"/>
    <m/>
    <n v="8108"/>
    <n v="0"/>
    <s v="Improve aviation safety"/>
    <n v="11"/>
    <n v="233"/>
    <s v="D"/>
    <n v="0"/>
    <n v="0"/>
    <n v="0"/>
    <n v="0"/>
    <n v="0"/>
    <n v="0"/>
    <n v="0"/>
    <n v="0"/>
    <n v="0"/>
    <n v="0"/>
    <n v="0"/>
    <n v="0"/>
    <n v="0"/>
    <n v="0"/>
    <n v="0"/>
    <n v="0"/>
    <n v="0"/>
    <n v="0"/>
    <n v="-164.6"/>
    <n v="0"/>
    <n v="0"/>
    <n v="0"/>
    <n v="0"/>
    <n v="-164.6"/>
    <n v="0"/>
    <n v="-164.6"/>
    <n v="-164.6"/>
    <n v="0"/>
    <n v="0"/>
    <n v="0"/>
    <n v="0"/>
    <n v="0"/>
  </r>
  <r>
    <m/>
    <s v="069"/>
    <n v="2016"/>
    <n v="2018"/>
    <m/>
    <n v="8108"/>
    <n v="0"/>
    <s v="Improve aviation safety"/>
    <n v="11"/>
    <n v="240"/>
    <s v="D"/>
    <n v="0"/>
    <n v="0"/>
    <n v="0"/>
    <n v="0"/>
    <n v="0"/>
    <n v="0"/>
    <n v="0"/>
    <n v="0"/>
    <n v="0"/>
    <n v="0"/>
    <n v="0"/>
    <n v="0"/>
    <n v="0"/>
    <n v="0"/>
    <n v="0"/>
    <n v="0"/>
    <n v="0"/>
    <n v="0"/>
    <n v="-468"/>
    <n v="0"/>
    <n v="0"/>
    <n v="0"/>
    <n v="0"/>
    <n v="-468"/>
    <n v="0"/>
    <n v="-468"/>
    <n v="-468"/>
    <n v="0"/>
    <n v="0"/>
    <n v="0"/>
    <n v="0"/>
    <n v="0"/>
  </r>
  <r>
    <m/>
    <s v="069"/>
    <n v="2016"/>
    <n v="2018"/>
    <m/>
    <n v="8108"/>
    <n v="0"/>
    <s v="Improve aviation safety"/>
    <n v="11"/>
    <n v="251"/>
    <s v="D"/>
    <n v="-9220037.7300000004"/>
    <n v="-6876115.2000000002"/>
    <n v="0"/>
    <n v="0"/>
    <n v="-9220037.7300000004"/>
    <n v="-6876115.2000000002"/>
    <n v="-37893.379999999997"/>
    <n v="-352366.03"/>
    <n v="0"/>
    <n v="-108.48"/>
    <n v="-37893.379999999997"/>
    <n v="-352474.51"/>
    <n v="-1051973.21"/>
    <n v="-31081.48"/>
    <n v="0"/>
    <n v="0"/>
    <n v="-1051973.21"/>
    <n v="-31081.48"/>
    <n v="-7173763.3300000001"/>
    <n v="0"/>
    <n v="0"/>
    <n v="0"/>
    <n v="0"/>
    <n v="-7173763.3300000001"/>
    <n v="-1051973.21"/>
    <n v="-6152871.5999999996"/>
    <n v="-4123530.2"/>
    <n v="1490.3"/>
    <n v="0"/>
    <n v="0"/>
    <n v="0"/>
    <n v="1490.3"/>
  </r>
  <r>
    <m/>
    <s v="069"/>
    <n v="2016"/>
    <n v="2018"/>
    <m/>
    <n v="8108"/>
    <n v="0"/>
    <s v="Improve aviation safety"/>
    <n v="11"/>
    <n v="252"/>
    <s v="D"/>
    <n v="-2473983.62"/>
    <n v="-2819231.73"/>
    <n v="0"/>
    <n v="-171000"/>
    <n v="-2473983.62"/>
    <n v="-2990231.73"/>
    <n v="-34723.199999999997"/>
    <n v="-72368.84"/>
    <n v="0"/>
    <n v="-35.32"/>
    <n v="-34723.199999999997"/>
    <n v="-72404.160000000003"/>
    <n v="0"/>
    <n v="0"/>
    <n v="0"/>
    <n v="0"/>
    <n v="0"/>
    <n v="0"/>
    <n v="-2062790.86"/>
    <n v="0"/>
    <n v="0"/>
    <n v="0"/>
    <n v="0"/>
    <n v="-2062790.86"/>
    <n v="0"/>
    <n v="-2062790.86"/>
    <n v="-2616719.9300000002"/>
    <n v="820"/>
    <n v="0"/>
    <n v="0"/>
    <n v="0"/>
    <n v="820"/>
  </r>
  <r>
    <m/>
    <s v="069"/>
    <n v="2016"/>
    <n v="2018"/>
    <m/>
    <n v="8108"/>
    <n v="0"/>
    <s v="Improve aviation safety"/>
    <n v="11"/>
    <n v="253"/>
    <s v="D"/>
    <n v="-33779.1"/>
    <n v="-71859"/>
    <n v="0"/>
    <n v="0"/>
    <n v="-33779.1"/>
    <n v="-71859"/>
    <n v="0"/>
    <n v="-12692.32"/>
    <n v="0"/>
    <n v="0"/>
    <n v="0"/>
    <n v="-12692.32"/>
    <n v="0"/>
    <n v="0"/>
    <n v="0"/>
    <n v="0"/>
    <n v="0"/>
    <n v="0"/>
    <n v="-99142.78"/>
    <n v="0"/>
    <n v="0"/>
    <n v="0"/>
    <n v="0"/>
    <n v="-99142.78"/>
    <n v="0"/>
    <n v="-99142.78"/>
    <n v="-149915"/>
    <n v="0"/>
    <n v="0"/>
    <n v="0"/>
    <n v="0"/>
    <n v="0"/>
  </r>
  <r>
    <m/>
    <s v="069"/>
    <n v="2016"/>
    <n v="2018"/>
    <m/>
    <n v="8108"/>
    <n v="0"/>
    <s v="Improve aviation safety"/>
    <n v="11"/>
    <n v="254"/>
    <s v="D"/>
    <n v="-21293"/>
    <n v="0"/>
    <n v="0"/>
    <n v="0"/>
    <n v="-21293"/>
    <n v="0"/>
    <n v="0"/>
    <n v="0"/>
    <n v="0"/>
    <n v="0"/>
    <n v="0"/>
    <n v="0"/>
    <n v="0"/>
    <n v="0"/>
    <n v="0"/>
    <n v="0"/>
    <n v="0"/>
    <n v="0"/>
    <n v="-47071.38"/>
    <n v="0"/>
    <n v="0"/>
    <n v="0"/>
    <n v="0"/>
    <n v="-47071.38"/>
    <n v="0"/>
    <n v="-47071.38"/>
    <n v="-25778.38"/>
    <n v="0"/>
    <n v="0"/>
    <n v="0"/>
    <n v="0"/>
    <n v="0"/>
  </r>
  <r>
    <m/>
    <s v="069"/>
    <n v="2016"/>
    <n v="2018"/>
    <m/>
    <n v="8108"/>
    <n v="0"/>
    <s v="Improve aviation safety"/>
    <n v="11"/>
    <n v="255"/>
    <s v="D"/>
    <n v="-7966562.7000000002"/>
    <n v="-6788052.9800000004"/>
    <n v="0"/>
    <n v="0"/>
    <n v="-7966562.7000000002"/>
    <n v="-6788052.9800000004"/>
    <n v="-197135.2"/>
    <n v="-987138.35"/>
    <n v="0"/>
    <n v="-565.96"/>
    <n v="-197135.2"/>
    <n v="-987704.31"/>
    <n v="0"/>
    <n v="-147000"/>
    <n v="0"/>
    <n v="0"/>
    <n v="0"/>
    <n v="-147000"/>
    <n v="-4826108.59"/>
    <n v="0"/>
    <n v="0"/>
    <n v="0"/>
    <n v="0"/>
    <n v="-4826108.59"/>
    <n v="0"/>
    <n v="-4973108.59"/>
    <n v="-4585167.9800000004"/>
    <n v="22568.47"/>
    <n v="0"/>
    <n v="0"/>
    <n v="0"/>
    <n v="22568.47"/>
  </r>
  <r>
    <m/>
    <s v="069"/>
    <n v="2016"/>
    <n v="2018"/>
    <m/>
    <n v="8108"/>
    <n v="0"/>
    <s v="Improve aviation safety"/>
    <n v="11"/>
    <n v="257"/>
    <s v="D"/>
    <n v="-614054.29"/>
    <n v="-419111.86"/>
    <n v="0"/>
    <n v="0"/>
    <n v="-614054.29"/>
    <n v="-419111.86"/>
    <n v="0"/>
    <n v="0"/>
    <n v="0"/>
    <n v="0"/>
    <n v="0"/>
    <n v="0"/>
    <n v="0"/>
    <n v="0"/>
    <n v="0"/>
    <n v="0"/>
    <n v="0"/>
    <n v="0"/>
    <n v="-391477.98"/>
    <n v="0"/>
    <n v="0"/>
    <n v="0"/>
    <n v="0"/>
    <n v="-391477.98"/>
    <n v="0"/>
    <n v="-391477.98"/>
    <n v="-196535.55"/>
    <n v="0"/>
    <n v="0"/>
    <n v="0"/>
    <n v="0"/>
    <n v="0"/>
  </r>
  <r>
    <m/>
    <s v="069"/>
    <n v="2016"/>
    <n v="2018"/>
    <m/>
    <n v="8108"/>
    <n v="0"/>
    <s v="Improve aviation safety"/>
    <n v="11"/>
    <n v="260"/>
    <s v="D"/>
    <n v="-559084.5"/>
    <n v="-158020.31"/>
    <n v="0"/>
    <n v="0"/>
    <n v="-559084.5"/>
    <n v="-158020.31"/>
    <n v="-15398.07"/>
    <n v="-9549.31"/>
    <n v="0"/>
    <n v="-2409.23"/>
    <n v="-15398.07"/>
    <n v="-11958.54"/>
    <n v="0"/>
    <n v="0"/>
    <n v="0"/>
    <n v="0"/>
    <n v="0"/>
    <n v="0"/>
    <n v="-568848.43000000005"/>
    <n v="0"/>
    <n v="0"/>
    <n v="0"/>
    <n v="0"/>
    <n v="-568848.43000000005"/>
    <n v="0"/>
    <n v="-568848.43000000005"/>
    <n v="-164344.71"/>
    <n v="0"/>
    <n v="11575.47"/>
    <n v="0"/>
    <n v="0"/>
    <n v="11575.47"/>
  </r>
  <r>
    <m/>
    <s v="069"/>
    <n v="2016"/>
    <n v="2018"/>
    <m/>
    <n v="8108"/>
    <n v="0"/>
    <s v="Improve aviation safety"/>
    <n v="11"/>
    <n v="310"/>
    <s v="D"/>
    <n v="-656781.67000000004"/>
    <n v="-209492.48000000001"/>
    <n v="0"/>
    <n v="0"/>
    <n v="-656781.67000000004"/>
    <n v="-209492.48000000001"/>
    <n v="0"/>
    <n v="2807.19"/>
    <n v="0"/>
    <n v="-2807.19"/>
    <n v="0"/>
    <n v="0"/>
    <n v="0"/>
    <n v="0"/>
    <n v="0"/>
    <n v="0"/>
    <n v="0"/>
    <n v="0"/>
    <n v="-859312.28"/>
    <n v="0"/>
    <n v="0"/>
    <n v="0"/>
    <n v="0"/>
    <n v="-859312.28"/>
    <n v="0"/>
    <n v="-859312.28"/>
    <n v="-412023.09"/>
    <n v="0"/>
    <n v="0"/>
    <n v="0"/>
    <n v="0"/>
    <n v="0"/>
  </r>
  <r>
    <m/>
    <s v="069"/>
    <n v="2016"/>
    <n v="2018"/>
    <m/>
    <n v="8108"/>
    <n v="0"/>
    <s v="Improve aviation safety"/>
    <n v="11"/>
    <n v="410"/>
    <s v="D"/>
    <n v="-10314834.85"/>
    <n v="-7797095.2999999998"/>
    <n v="0"/>
    <n v="0"/>
    <n v="-10314834.85"/>
    <n v="-7797095.2999999998"/>
    <n v="0"/>
    <n v="-28488.28"/>
    <n v="0"/>
    <n v="0"/>
    <n v="0"/>
    <n v="-28488.28"/>
    <n v="0"/>
    <n v="0"/>
    <n v="0"/>
    <n v="0"/>
    <n v="0"/>
    <n v="0"/>
    <n v="-4984717.7"/>
    <n v="0"/>
    <n v="0"/>
    <n v="0"/>
    <n v="0"/>
    <n v="-4984717.7"/>
    <n v="0"/>
    <n v="-4984717.7"/>
    <n v="-2495466.4300000002"/>
    <n v="458.5"/>
    <n v="0"/>
    <n v="0"/>
    <n v="0"/>
    <n v="458.5"/>
  </r>
  <r>
    <m/>
    <s v="069"/>
    <n v="2016"/>
    <n v="2018"/>
    <m/>
    <n v="8108"/>
    <n v="0"/>
    <s v="Economic Competitiveness"/>
    <n v="12"/>
    <n v="111"/>
    <s v="D"/>
    <n v="0"/>
    <n v="0"/>
    <n v="0"/>
    <n v="0"/>
    <n v="0"/>
    <n v="0"/>
    <n v="-55723.199999999997"/>
    <n v="0"/>
    <n v="0"/>
    <n v="0"/>
    <n v="-55723.199999999997"/>
    <n v="0"/>
    <n v="0"/>
    <n v="0"/>
    <n v="0"/>
    <n v="0"/>
    <n v="0"/>
    <n v="0"/>
    <n v="-60000.25"/>
    <n v="0"/>
    <n v="0"/>
    <n v="0"/>
    <n v="0"/>
    <n v="-60000.25"/>
    <n v="0"/>
    <n v="-60000.25"/>
    <n v="-4277.05"/>
    <n v="0"/>
    <n v="0"/>
    <n v="0"/>
    <n v="0"/>
    <n v="0"/>
  </r>
  <r>
    <m/>
    <s v="069"/>
    <n v="2016"/>
    <n v="2018"/>
    <m/>
    <n v="8108"/>
    <n v="0"/>
    <s v="Economic Competitiveness"/>
    <n v="12"/>
    <n v="115"/>
    <s v="D"/>
    <n v="0"/>
    <n v="0"/>
    <n v="0"/>
    <n v="0"/>
    <n v="0"/>
    <n v="0"/>
    <n v="-4.05"/>
    <n v="0"/>
    <n v="0"/>
    <n v="0"/>
    <n v="-4.05"/>
    <n v="0"/>
    <n v="0"/>
    <n v="0"/>
    <n v="0"/>
    <n v="0"/>
    <n v="0"/>
    <n v="0"/>
    <n v="-2.0299999999999998"/>
    <n v="0"/>
    <n v="0"/>
    <n v="0"/>
    <n v="0"/>
    <n v="-2.0299999999999998"/>
    <n v="0"/>
    <n v="-2.0299999999999998"/>
    <n v="2.02"/>
    <n v="0"/>
    <n v="0"/>
    <n v="0"/>
    <n v="0"/>
    <n v="0"/>
  </r>
  <r>
    <m/>
    <s v="069"/>
    <n v="2016"/>
    <n v="2018"/>
    <m/>
    <n v="8108"/>
    <n v="0"/>
    <s v="Economic Competitiveness"/>
    <n v="12"/>
    <n v="121"/>
    <s v="D"/>
    <n v="0"/>
    <n v="0"/>
    <n v="0"/>
    <n v="0"/>
    <n v="0"/>
    <n v="0"/>
    <n v="-16252.65"/>
    <n v="0"/>
    <n v="0"/>
    <n v="0"/>
    <n v="-16252.65"/>
    <n v="0"/>
    <n v="0"/>
    <n v="0"/>
    <n v="0"/>
    <n v="0"/>
    <n v="0"/>
    <n v="0"/>
    <n v="-18054.439999999999"/>
    <n v="0"/>
    <n v="0"/>
    <n v="0"/>
    <n v="0"/>
    <n v="-18054.439999999999"/>
    <n v="0"/>
    <n v="-18054.439999999999"/>
    <n v="-1801.79"/>
    <n v="0"/>
    <n v="0"/>
    <n v="0"/>
    <n v="0"/>
    <n v="0"/>
  </r>
  <r>
    <m/>
    <s v="069"/>
    <n v="2016"/>
    <n v="2018"/>
    <m/>
    <n v="8108"/>
    <n v="0"/>
    <s v="Economic Competitiveness"/>
    <n v="12"/>
    <n v="210"/>
    <s v="D"/>
    <n v="-2118.0700000000002"/>
    <n v="0"/>
    <n v="0"/>
    <n v="0"/>
    <n v="-2118.0700000000002"/>
    <n v="0"/>
    <n v="0"/>
    <n v="0"/>
    <n v="0"/>
    <n v="0"/>
    <n v="0"/>
    <n v="0"/>
    <n v="0"/>
    <n v="0"/>
    <n v="0"/>
    <n v="0"/>
    <n v="0"/>
    <n v="0"/>
    <n v="-2278.87"/>
    <n v="0"/>
    <n v="0"/>
    <n v="0"/>
    <n v="0"/>
    <n v="-2278.87"/>
    <n v="0"/>
    <n v="-2278.87"/>
    <n v="-160.80000000000001"/>
    <n v="0"/>
    <n v="0"/>
    <n v="0"/>
    <n v="0"/>
    <n v="0"/>
  </r>
  <r>
    <m/>
    <s v="069"/>
    <n v="2016"/>
    <n v="2018"/>
    <m/>
    <n v="8108"/>
    <n v="0"/>
    <s v="Economic Competitiveness"/>
    <n v="12"/>
    <n v="251"/>
    <s v="D"/>
    <n v="-134398.96"/>
    <n v="-1308889.76"/>
    <n v="0"/>
    <n v="0"/>
    <n v="-134398.96"/>
    <n v="-1308889.76"/>
    <n v="0"/>
    <n v="-41310.97"/>
    <n v="0"/>
    <n v="0"/>
    <n v="0"/>
    <n v="-41310.97"/>
    <n v="0"/>
    <n v="-474156.33"/>
    <n v="0"/>
    <n v="0"/>
    <n v="0"/>
    <n v="-474156.33"/>
    <n v="-425388.92"/>
    <n v="0"/>
    <n v="0"/>
    <n v="0"/>
    <n v="0"/>
    <n v="-425388.92"/>
    <n v="0"/>
    <n v="-899545.25"/>
    <n v="-2115347.02"/>
    <n v="0"/>
    <n v="0"/>
    <n v="0"/>
    <n v="0"/>
    <n v="0"/>
  </r>
  <r>
    <m/>
    <s v="069"/>
    <n v="2016"/>
    <n v="2018"/>
    <m/>
    <n v="8108"/>
    <n v="0"/>
    <s v="Economic Competitiveness"/>
    <n v="12"/>
    <n v="252"/>
    <s v="D"/>
    <n v="-87968.74"/>
    <n v="-1645672.48"/>
    <n v="0"/>
    <n v="0"/>
    <n v="-87968.74"/>
    <n v="-1645672.48"/>
    <n v="0"/>
    <n v="-5287.65"/>
    <n v="0"/>
    <n v="-0.98"/>
    <n v="0"/>
    <n v="-5288.63"/>
    <n v="-5420000"/>
    <n v="-3793799.2"/>
    <n v="0"/>
    <n v="0"/>
    <n v="-5420000"/>
    <n v="-3793799.2"/>
    <n v="-2822594.39"/>
    <n v="0"/>
    <n v="0"/>
    <n v="0"/>
    <n v="0"/>
    <n v="-2822594.39"/>
    <n v="-5420000"/>
    <n v="-1196393.5900000001"/>
    <n v="-2759385.96"/>
    <n v="0"/>
    <n v="0"/>
    <n v="0"/>
    <n v="0"/>
    <n v="0"/>
  </r>
  <r>
    <m/>
    <s v="069"/>
    <n v="2016"/>
    <n v="2018"/>
    <m/>
    <n v="8108"/>
    <n v="0"/>
    <s v="Economic Competitiveness"/>
    <n v="12"/>
    <n v="254"/>
    <s v="D"/>
    <n v="-2481"/>
    <n v="0"/>
    <n v="0"/>
    <n v="0"/>
    <n v="-2481"/>
    <n v="0"/>
    <n v="0"/>
    <n v="0"/>
    <n v="0"/>
    <n v="0"/>
    <n v="0"/>
    <n v="0"/>
    <n v="0"/>
    <n v="0"/>
    <n v="0"/>
    <n v="0"/>
    <n v="0"/>
    <n v="0"/>
    <n v="-2481"/>
    <n v="0"/>
    <n v="0"/>
    <n v="0"/>
    <n v="0"/>
    <n v="-2481"/>
    <n v="0"/>
    <n v="-2481"/>
    <n v="0"/>
    <n v="0"/>
    <n v="0"/>
    <n v="0"/>
    <n v="0"/>
    <n v="0"/>
  </r>
  <r>
    <m/>
    <s v="069"/>
    <n v="2016"/>
    <n v="2018"/>
    <m/>
    <n v="8108"/>
    <n v="0"/>
    <s v="Economic Competitiveness"/>
    <n v="12"/>
    <n v="255"/>
    <s v="D"/>
    <n v="0"/>
    <n v="-1169409.29"/>
    <n v="0"/>
    <n v="0"/>
    <n v="0"/>
    <n v="-1169409.29"/>
    <n v="0"/>
    <n v="-5238.72"/>
    <n v="0"/>
    <n v="0"/>
    <n v="0"/>
    <n v="-5238.72"/>
    <n v="0"/>
    <n v="0"/>
    <n v="0"/>
    <n v="0"/>
    <n v="0"/>
    <n v="0"/>
    <n v="-126534.99"/>
    <n v="0"/>
    <n v="0"/>
    <n v="0"/>
    <n v="0"/>
    <n v="-126534.99"/>
    <n v="0"/>
    <n v="-126534.99"/>
    <n v="-1301183"/>
    <n v="0"/>
    <n v="0"/>
    <n v="0"/>
    <n v="0"/>
    <n v="0"/>
  </r>
  <r>
    <m/>
    <s v="069"/>
    <n v="2016"/>
    <n v="2018"/>
    <m/>
    <n v="8108"/>
    <n v="0"/>
    <s v="Economic Competitiveness"/>
    <n v="12"/>
    <n v="260"/>
    <s v="D"/>
    <n v="0"/>
    <n v="0"/>
    <n v="0"/>
    <n v="0"/>
    <n v="0"/>
    <n v="0"/>
    <n v="0"/>
    <n v="0"/>
    <n v="0"/>
    <n v="0"/>
    <n v="0"/>
    <n v="0"/>
    <n v="0"/>
    <n v="0"/>
    <n v="0"/>
    <n v="0"/>
    <n v="0"/>
    <n v="0"/>
    <n v="-699.98"/>
    <n v="0"/>
    <n v="0"/>
    <n v="0"/>
    <n v="0"/>
    <n v="-699.98"/>
    <n v="0"/>
    <n v="-699.98"/>
    <n v="-699.98"/>
    <n v="0"/>
    <n v="0"/>
    <n v="0"/>
    <n v="0"/>
    <n v="0"/>
  </r>
  <r>
    <m/>
    <s v="069"/>
    <n v="2016"/>
    <n v="2018"/>
    <m/>
    <n v="8108"/>
    <n v="0"/>
    <s v="Economic Competitiveness"/>
    <n v="12"/>
    <n v="310"/>
    <s v="D"/>
    <n v="-8596"/>
    <n v="0"/>
    <n v="0"/>
    <n v="0"/>
    <n v="-8596"/>
    <n v="0"/>
    <n v="0"/>
    <n v="0"/>
    <n v="0"/>
    <n v="0"/>
    <n v="0"/>
    <n v="0"/>
    <n v="0"/>
    <n v="0"/>
    <n v="0"/>
    <n v="0"/>
    <n v="0"/>
    <n v="0"/>
    <n v="-8596"/>
    <n v="0"/>
    <n v="0"/>
    <n v="0"/>
    <n v="0"/>
    <n v="-8596"/>
    <n v="0"/>
    <n v="-8596"/>
    <n v="0"/>
    <n v="0"/>
    <n v="0"/>
    <n v="0"/>
    <n v="0"/>
    <n v="0"/>
  </r>
  <r>
    <m/>
    <s v="069"/>
    <n v="2016"/>
    <n v="2018"/>
    <m/>
    <n v="8108"/>
    <n v="0"/>
    <s v="Economic Competitiveness"/>
    <n v="12"/>
    <n v="410"/>
    <s v="D"/>
    <n v="-469515.81"/>
    <n v="-603888.04"/>
    <n v="0"/>
    <n v="0"/>
    <n v="-469515.81"/>
    <n v="-603888.04"/>
    <n v="0"/>
    <n v="0"/>
    <n v="0"/>
    <n v="0"/>
    <n v="0"/>
    <n v="0"/>
    <n v="0"/>
    <n v="0"/>
    <n v="0"/>
    <n v="0"/>
    <n v="0"/>
    <n v="0"/>
    <n v="-363063.77"/>
    <n v="0"/>
    <n v="0"/>
    <n v="0"/>
    <n v="0"/>
    <n v="-363063.77"/>
    <n v="0"/>
    <n v="-363063.77"/>
    <n v="-497436"/>
    <n v="0"/>
    <n v="0"/>
    <n v="0"/>
    <n v="0"/>
    <n v="0"/>
  </r>
  <r>
    <m/>
    <s v="069"/>
    <n v="2016"/>
    <n v="2018"/>
    <m/>
    <n v="8108"/>
    <n v="0"/>
    <s v="Reduce environmental impact of aviation"/>
    <n v="13"/>
    <n v="111"/>
    <s v="D"/>
    <n v="0"/>
    <n v="0"/>
    <n v="0"/>
    <n v="0"/>
    <n v="0"/>
    <n v="0"/>
    <n v="-78696.81"/>
    <n v="0"/>
    <n v="0"/>
    <n v="0"/>
    <n v="-78696.81"/>
    <n v="0"/>
    <n v="0"/>
    <n v="0"/>
    <n v="0"/>
    <n v="0"/>
    <n v="0"/>
    <n v="0"/>
    <n v="-78696.83"/>
    <n v="0"/>
    <n v="0"/>
    <n v="0"/>
    <n v="0"/>
    <n v="-78696.83"/>
    <n v="0"/>
    <n v="-78696.83"/>
    <n v="-0.02"/>
    <n v="0"/>
    <n v="0"/>
    <n v="0"/>
    <n v="0"/>
    <n v="0"/>
  </r>
  <r>
    <m/>
    <s v="069"/>
    <n v="2016"/>
    <n v="2018"/>
    <m/>
    <n v="8108"/>
    <n v="0"/>
    <s v="Reduce environmental impact of aviation"/>
    <n v="13"/>
    <n v="113"/>
    <s v="D"/>
    <n v="0"/>
    <n v="0"/>
    <n v="0"/>
    <n v="0"/>
    <n v="0"/>
    <n v="0"/>
    <n v="-3362.24"/>
    <n v="0"/>
    <n v="0"/>
    <n v="0"/>
    <n v="-3362.24"/>
    <n v="0"/>
    <n v="0"/>
    <n v="0"/>
    <n v="0"/>
    <n v="0"/>
    <n v="0"/>
    <n v="0"/>
    <n v="-3362.24"/>
    <n v="0"/>
    <n v="0"/>
    <n v="0"/>
    <n v="0"/>
    <n v="-3362.24"/>
    <n v="0"/>
    <n v="-3362.24"/>
    <n v="0"/>
    <n v="0"/>
    <n v="0"/>
    <n v="0"/>
    <n v="0"/>
    <n v="0"/>
  </r>
  <r>
    <m/>
    <s v="069"/>
    <n v="2016"/>
    <n v="2018"/>
    <m/>
    <n v="8108"/>
    <n v="0"/>
    <s v="Reduce environmental impact of aviation"/>
    <n v="13"/>
    <n v="121"/>
    <s v="D"/>
    <n v="0"/>
    <n v="0"/>
    <n v="0"/>
    <n v="0"/>
    <n v="0"/>
    <n v="0"/>
    <n v="-26011.919999999998"/>
    <n v="0"/>
    <n v="0"/>
    <n v="0"/>
    <n v="-26011.919999999998"/>
    <n v="0"/>
    <n v="0"/>
    <n v="0"/>
    <n v="0"/>
    <n v="0"/>
    <n v="0"/>
    <n v="0"/>
    <n v="-23991.63"/>
    <n v="0"/>
    <n v="0"/>
    <n v="0"/>
    <n v="0"/>
    <n v="-23991.63"/>
    <n v="0"/>
    <n v="-23991.63"/>
    <n v="2020.29"/>
    <n v="0"/>
    <n v="0"/>
    <n v="0"/>
    <n v="0"/>
    <n v="0"/>
  </r>
  <r>
    <m/>
    <s v="069"/>
    <n v="2016"/>
    <n v="2018"/>
    <m/>
    <n v="8108"/>
    <n v="0"/>
    <s v="Reduce environmental impact of aviation"/>
    <n v="13"/>
    <n v="210"/>
    <s v="D"/>
    <n v="-8004.38"/>
    <n v="-1723.93"/>
    <n v="0"/>
    <n v="0"/>
    <n v="-8004.38"/>
    <n v="-1723.93"/>
    <n v="0"/>
    <n v="15.1"/>
    <n v="0"/>
    <n v="-15.1"/>
    <n v="0"/>
    <n v="0"/>
    <n v="0"/>
    <n v="0"/>
    <n v="0"/>
    <n v="0"/>
    <n v="0"/>
    <n v="0"/>
    <n v="-8298.5"/>
    <n v="0"/>
    <n v="0"/>
    <n v="0"/>
    <n v="0"/>
    <n v="-8298.5"/>
    <n v="0"/>
    <n v="-8298.5"/>
    <n v="-2018.05"/>
    <n v="76.94"/>
    <n v="0"/>
    <n v="0"/>
    <n v="0"/>
    <n v="76.94"/>
  </r>
  <r>
    <m/>
    <s v="069"/>
    <n v="2016"/>
    <n v="2018"/>
    <m/>
    <n v="8108"/>
    <n v="0"/>
    <s v="Reduce environmental impact of aviation"/>
    <n v="13"/>
    <n v="251"/>
    <s v="D"/>
    <n v="0"/>
    <n v="0"/>
    <n v="0"/>
    <n v="0"/>
    <n v="0"/>
    <n v="0"/>
    <n v="0"/>
    <n v="0"/>
    <n v="0"/>
    <n v="0"/>
    <n v="0"/>
    <n v="0"/>
    <n v="0"/>
    <n v="0"/>
    <n v="0"/>
    <n v="0"/>
    <n v="0"/>
    <n v="0"/>
    <n v="-648.87"/>
    <n v="0"/>
    <n v="0"/>
    <n v="0"/>
    <n v="0"/>
    <n v="-648.87"/>
    <n v="0"/>
    <n v="-648.87"/>
    <n v="-648.87"/>
    <n v="0"/>
    <n v="0"/>
    <n v="0"/>
    <n v="0"/>
    <n v="0"/>
  </r>
  <r>
    <m/>
    <s v="069"/>
    <n v="2016"/>
    <n v="2018"/>
    <m/>
    <n v="8108"/>
    <n v="0"/>
    <s v="Reduce environmental impact of aviation"/>
    <n v="13"/>
    <n v="252"/>
    <s v="D"/>
    <n v="-21774297.809999999"/>
    <n v="-8503006.3200000003"/>
    <n v="0"/>
    <n v="0"/>
    <n v="-21774297.809999999"/>
    <n v="-8503006.3200000003"/>
    <n v="0"/>
    <n v="-485145.67"/>
    <n v="0"/>
    <n v="-177.21"/>
    <n v="0"/>
    <n v="-485322.88"/>
    <n v="-2600332.6"/>
    <n v="-2318256.9900000002"/>
    <n v="0"/>
    <n v="0"/>
    <n v="-2600332.6"/>
    <n v="-2318256.9900000002"/>
    <n v="-14942613.189999999"/>
    <n v="0"/>
    <n v="0"/>
    <n v="0"/>
    <n v="0"/>
    <n v="-14942613.189999999"/>
    <n v="-2600332.6"/>
    <n v="-14660537.58"/>
    <n v="-1874568.97"/>
    <n v="0"/>
    <n v="0"/>
    <n v="0"/>
    <n v="0"/>
    <n v="0"/>
  </r>
  <r>
    <m/>
    <s v="069"/>
    <n v="2016"/>
    <n v="2018"/>
    <m/>
    <n v="8108"/>
    <n v="0"/>
    <s v="Reduce environmental impact of aviation"/>
    <n v="13"/>
    <n v="253"/>
    <s v="D"/>
    <n v="0"/>
    <n v="0"/>
    <n v="0"/>
    <n v="-795"/>
    <n v="0"/>
    <n v="-795"/>
    <n v="0"/>
    <n v="0"/>
    <n v="0"/>
    <n v="0"/>
    <n v="0"/>
    <n v="0"/>
    <n v="0"/>
    <n v="0"/>
    <n v="0"/>
    <n v="0"/>
    <n v="0"/>
    <n v="0"/>
    <n v="0"/>
    <n v="0"/>
    <n v="0"/>
    <n v="0"/>
    <n v="0"/>
    <n v="0"/>
    <n v="0"/>
    <n v="0"/>
    <n v="-795"/>
    <n v="0"/>
    <n v="0"/>
    <n v="0"/>
    <n v="0"/>
    <n v="0"/>
  </r>
  <r>
    <m/>
    <s v="069"/>
    <n v="2016"/>
    <n v="2018"/>
    <m/>
    <n v="8108"/>
    <n v="0"/>
    <s v="Reduce environmental impact of aviation"/>
    <n v="13"/>
    <n v="255"/>
    <s v="D"/>
    <n v="-41150.07"/>
    <n v="-241302.31"/>
    <n v="0"/>
    <n v="0"/>
    <n v="-41150.07"/>
    <n v="-241302.31"/>
    <n v="-124604.35"/>
    <n v="0"/>
    <n v="0"/>
    <n v="0"/>
    <n v="-124604.35"/>
    <n v="0"/>
    <n v="0"/>
    <n v="0"/>
    <n v="0"/>
    <n v="0"/>
    <n v="0"/>
    <n v="0"/>
    <n v="-219555.95"/>
    <n v="0"/>
    <n v="0"/>
    <n v="0"/>
    <n v="0"/>
    <n v="-219555.95"/>
    <n v="0"/>
    <n v="-219555.95"/>
    <n v="-295103.84000000003"/>
    <n v="0"/>
    <n v="0"/>
    <n v="0"/>
    <n v="0"/>
    <n v="0"/>
  </r>
  <r>
    <m/>
    <s v="069"/>
    <n v="2016"/>
    <n v="2018"/>
    <m/>
    <n v="8108"/>
    <n v="0"/>
    <s v="Reduce environmental impact of aviation"/>
    <n v="13"/>
    <n v="260"/>
    <s v="D"/>
    <n v="0"/>
    <n v="0"/>
    <n v="0"/>
    <n v="0"/>
    <n v="0"/>
    <n v="0"/>
    <n v="0"/>
    <n v="-233.98"/>
    <n v="0"/>
    <n v="0"/>
    <n v="0"/>
    <n v="-233.98"/>
    <n v="0"/>
    <n v="0"/>
    <n v="0"/>
    <n v="0"/>
    <n v="0"/>
    <n v="0"/>
    <n v="205.02"/>
    <n v="0"/>
    <n v="0"/>
    <n v="0"/>
    <n v="0"/>
    <n v="205.02"/>
    <n v="0"/>
    <n v="205.02"/>
    <n v="-28.96"/>
    <n v="0"/>
    <n v="233.98"/>
    <n v="0"/>
    <n v="0"/>
    <n v="233.98"/>
  </r>
  <r>
    <m/>
    <s v="069"/>
    <n v="2016"/>
    <n v="2018"/>
    <m/>
    <n v="8108"/>
    <n v="0"/>
    <s v="Reduce environmental impact of aviation"/>
    <n v="13"/>
    <n v="310"/>
    <s v="D"/>
    <n v="-16408"/>
    <n v="0"/>
    <n v="0"/>
    <n v="0"/>
    <n v="-16408"/>
    <n v="0"/>
    <n v="0"/>
    <n v="0"/>
    <n v="0"/>
    <n v="0"/>
    <n v="0"/>
    <n v="0"/>
    <n v="0"/>
    <n v="0"/>
    <n v="0"/>
    <n v="0"/>
    <n v="0"/>
    <n v="0"/>
    <n v="-16408"/>
    <n v="0"/>
    <n v="0"/>
    <n v="0"/>
    <n v="0"/>
    <n v="-16408"/>
    <n v="0"/>
    <n v="-16408"/>
    <n v="0"/>
    <n v="0"/>
    <n v="0"/>
    <n v="0"/>
    <n v="0"/>
    <n v="0"/>
  </r>
  <r>
    <m/>
    <s v="069"/>
    <n v="2016"/>
    <n v="2018"/>
    <m/>
    <n v="8108"/>
    <n v="0"/>
    <s v="Reduce environmental impact of aviation"/>
    <n v="13"/>
    <n v="410"/>
    <s v="D"/>
    <n v="-9076849.9299999997"/>
    <n v="-5715119.9699999997"/>
    <n v="0"/>
    <n v="0"/>
    <n v="-9076849.9299999997"/>
    <n v="-5715119.9699999997"/>
    <n v="0"/>
    <n v="0"/>
    <n v="0"/>
    <n v="0"/>
    <n v="0"/>
    <n v="0"/>
    <n v="0"/>
    <n v="0"/>
    <n v="0"/>
    <n v="0"/>
    <n v="0"/>
    <n v="0"/>
    <n v="-4009223.96"/>
    <n v="0"/>
    <n v="0"/>
    <n v="0"/>
    <n v="0"/>
    <n v="-4009223.96"/>
    <n v="0"/>
    <n v="-4009223.96"/>
    <n v="-647494"/>
    <n v="0"/>
    <n v="0"/>
    <n v="0"/>
    <n v="0"/>
    <n v="0"/>
  </r>
  <r>
    <m/>
    <s v="069"/>
    <n v="2016"/>
    <n v="2018"/>
    <m/>
    <n v="8108"/>
    <n v="0"/>
    <s v="Improve the efficiency of mission support"/>
    <n v="14"/>
    <n v="111"/>
    <s v="D"/>
    <n v="0"/>
    <n v="0"/>
    <n v="0"/>
    <n v="0"/>
    <n v="0"/>
    <n v="0"/>
    <n v="-84805.61"/>
    <n v="0"/>
    <n v="0"/>
    <n v="0"/>
    <n v="-84805.61"/>
    <n v="0"/>
    <n v="0"/>
    <n v="0"/>
    <n v="0"/>
    <n v="0"/>
    <n v="0"/>
    <n v="0"/>
    <n v="-91283.199999999997"/>
    <n v="0"/>
    <n v="0"/>
    <n v="0"/>
    <n v="0"/>
    <n v="-91283.199999999997"/>
    <n v="0"/>
    <n v="-91283.199999999997"/>
    <n v="-6477.59"/>
    <n v="0"/>
    <n v="0"/>
    <n v="0"/>
    <n v="0"/>
    <n v="0"/>
  </r>
  <r>
    <m/>
    <s v="069"/>
    <n v="2016"/>
    <n v="2018"/>
    <m/>
    <n v="8108"/>
    <n v="0"/>
    <s v="Improve the efficiency of mission support"/>
    <n v="14"/>
    <n v="113"/>
    <s v="D"/>
    <n v="0"/>
    <n v="0"/>
    <n v="0"/>
    <n v="0"/>
    <n v="0"/>
    <n v="0"/>
    <n v="-3466.24"/>
    <n v="0"/>
    <n v="0"/>
    <n v="0"/>
    <n v="-3466.24"/>
    <n v="0"/>
    <n v="0"/>
    <n v="0"/>
    <n v="0"/>
    <n v="0"/>
    <n v="0"/>
    <n v="0"/>
    <n v="-3466.24"/>
    <n v="0"/>
    <n v="0"/>
    <n v="0"/>
    <n v="0"/>
    <n v="-3466.24"/>
    <n v="0"/>
    <n v="-3466.24"/>
    <n v="0"/>
    <n v="0"/>
    <n v="0"/>
    <n v="0"/>
    <n v="0"/>
    <n v="0"/>
  </r>
  <r>
    <m/>
    <s v="069"/>
    <n v="2016"/>
    <n v="2018"/>
    <m/>
    <n v="8108"/>
    <n v="0"/>
    <s v="Improve the efficiency of mission support"/>
    <n v="14"/>
    <n v="121"/>
    <s v="D"/>
    <n v="0"/>
    <n v="0"/>
    <n v="0"/>
    <n v="0"/>
    <n v="0"/>
    <n v="0"/>
    <n v="-28285.26"/>
    <n v="0"/>
    <n v="0"/>
    <n v="0"/>
    <n v="-28285.26"/>
    <n v="0"/>
    <n v="0"/>
    <n v="0"/>
    <n v="0"/>
    <n v="0"/>
    <n v="0"/>
    <n v="0"/>
    <n v="-30087.439999999999"/>
    <n v="0"/>
    <n v="0"/>
    <n v="0"/>
    <n v="0"/>
    <n v="-30087.439999999999"/>
    <n v="0"/>
    <n v="-30087.439999999999"/>
    <n v="-1802.18"/>
    <n v="0"/>
    <n v="0"/>
    <n v="0"/>
    <n v="0"/>
    <n v="0"/>
  </r>
  <r>
    <m/>
    <s v="069"/>
    <n v="2016"/>
    <n v="2018"/>
    <m/>
    <n v="8108"/>
    <n v="0"/>
    <s v="Improve the efficiency of mission support"/>
    <n v="14"/>
    <n v="210"/>
    <s v="D"/>
    <n v="-4992.24"/>
    <n v="-985.46"/>
    <n v="0"/>
    <n v="0"/>
    <n v="-4992.24"/>
    <n v="-985.46"/>
    <n v="0"/>
    <n v="0"/>
    <n v="0"/>
    <n v="0"/>
    <n v="0"/>
    <n v="0"/>
    <n v="0"/>
    <n v="0"/>
    <n v="0"/>
    <n v="0"/>
    <n v="0"/>
    <n v="0"/>
    <n v="-1672.14"/>
    <n v="0"/>
    <n v="0"/>
    <n v="0"/>
    <n v="0"/>
    <n v="-1672.14"/>
    <n v="0"/>
    <n v="-1672.14"/>
    <n v="2334.64"/>
    <n v="0"/>
    <n v="0"/>
    <n v="0"/>
    <n v="0"/>
    <n v="0"/>
  </r>
  <r>
    <m/>
    <s v="069"/>
    <n v="2016"/>
    <n v="2018"/>
    <m/>
    <n v="8108"/>
    <n v="0"/>
    <s v="Improve the efficiency of mission support"/>
    <n v="14"/>
    <n v="251"/>
    <s v="D"/>
    <n v="-59703.6"/>
    <n v="-101727.83"/>
    <n v="0"/>
    <n v="0"/>
    <n v="-59703.6"/>
    <n v="-101727.83"/>
    <n v="0"/>
    <n v="0"/>
    <n v="0"/>
    <n v="0"/>
    <n v="0"/>
    <n v="0"/>
    <n v="0"/>
    <n v="0"/>
    <n v="0"/>
    <n v="0"/>
    <n v="0"/>
    <n v="0"/>
    <n v="-394975.77"/>
    <n v="0"/>
    <n v="0"/>
    <n v="0"/>
    <n v="0"/>
    <n v="-394975.77"/>
    <n v="0"/>
    <n v="-394975.77"/>
    <n v="-437000"/>
    <n v="43.53"/>
    <n v="0"/>
    <n v="0"/>
    <n v="0"/>
    <n v="43.53"/>
  </r>
  <r>
    <m/>
    <s v="069"/>
    <n v="2016"/>
    <n v="2018"/>
    <m/>
    <n v="8108"/>
    <n v="0"/>
    <s v="Improve the efficiency of mission support"/>
    <n v="14"/>
    <n v="252"/>
    <s v="D"/>
    <n v="-198648.47"/>
    <n v="-23877.86"/>
    <n v="0"/>
    <n v="0"/>
    <n v="-198648.47"/>
    <n v="-23877.86"/>
    <n v="-0.56000000000000005"/>
    <n v="-88576.9"/>
    <n v="0"/>
    <n v="-5.4"/>
    <n v="-0.56000000000000005"/>
    <n v="-88582.3"/>
    <n v="0"/>
    <n v="0"/>
    <n v="0"/>
    <n v="0"/>
    <n v="0"/>
    <n v="0"/>
    <n v="-159824.81"/>
    <n v="0"/>
    <n v="0"/>
    <n v="0"/>
    <n v="0"/>
    <n v="-159824.81"/>
    <n v="0"/>
    <n v="-159824.81"/>
    <n v="-73635.94"/>
    <n v="0.56000000000000005"/>
    <n v="0"/>
    <n v="0"/>
    <n v="0"/>
    <n v="0.56000000000000005"/>
  </r>
  <r>
    <m/>
    <s v="069"/>
    <n v="2016"/>
    <n v="2018"/>
    <m/>
    <n v="8108"/>
    <n v="0"/>
    <s v="Improve the efficiency of mission support"/>
    <n v="14"/>
    <n v="253"/>
    <s v="D"/>
    <n v="0"/>
    <n v="0"/>
    <n v="0"/>
    <n v="0"/>
    <n v="0"/>
    <n v="0"/>
    <n v="0"/>
    <n v="0"/>
    <n v="0"/>
    <n v="0"/>
    <n v="0"/>
    <n v="0"/>
    <n v="0"/>
    <n v="0"/>
    <n v="0"/>
    <n v="0"/>
    <n v="0"/>
    <n v="0"/>
    <n v="-1515"/>
    <n v="0"/>
    <n v="0"/>
    <n v="0"/>
    <n v="0"/>
    <n v="-1515"/>
    <n v="0"/>
    <n v="-1515"/>
    <n v="-1515"/>
    <n v="0"/>
    <n v="0"/>
    <n v="0"/>
    <n v="0"/>
    <n v="0"/>
  </r>
  <r>
    <m/>
    <s v="069"/>
    <n v="2016"/>
    <n v="2018"/>
    <m/>
    <n v="8108"/>
    <n v="0"/>
    <s v="Improve the efficiency of mission support"/>
    <n v="14"/>
    <n v="254"/>
    <s v="D"/>
    <n v="-3928"/>
    <n v="0"/>
    <n v="0"/>
    <n v="0"/>
    <n v="-3928"/>
    <n v="0"/>
    <n v="0"/>
    <n v="0"/>
    <n v="0"/>
    <n v="0"/>
    <n v="0"/>
    <n v="0"/>
    <n v="0"/>
    <n v="0"/>
    <n v="0"/>
    <n v="0"/>
    <n v="0"/>
    <n v="0"/>
    <n v="-3928"/>
    <n v="0"/>
    <n v="0"/>
    <n v="0"/>
    <n v="0"/>
    <n v="-3928"/>
    <n v="0"/>
    <n v="-3928"/>
    <n v="0"/>
    <n v="0"/>
    <n v="0"/>
    <n v="0"/>
    <n v="0"/>
    <n v="0"/>
  </r>
  <r>
    <m/>
    <s v="069"/>
    <n v="2016"/>
    <n v="2018"/>
    <m/>
    <n v="8108"/>
    <n v="0"/>
    <s v="Improve the efficiency of mission support"/>
    <n v="14"/>
    <n v="256"/>
    <s v="D"/>
    <n v="0"/>
    <n v="0"/>
    <n v="0"/>
    <n v="0"/>
    <n v="0"/>
    <n v="0"/>
    <n v="0"/>
    <n v="0"/>
    <n v="0"/>
    <n v="0"/>
    <n v="0"/>
    <n v="0"/>
    <n v="0"/>
    <n v="0"/>
    <n v="0"/>
    <n v="0"/>
    <n v="0"/>
    <n v="0"/>
    <n v="-320"/>
    <n v="0"/>
    <n v="0"/>
    <n v="0"/>
    <n v="0"/>
    <n v="-320"/>
    <n v="0"/>
    <n v="-320"/>
    <n v="-320"/>
    <n v="0"/>
    <n v="0"/>
    <n v="0"/>
    <n v="0"/>
    <n v="0"/>
  </r>
  <r>
    <m/>
    <s v="069"/>
    <n v="2016"/>
    <n v="2018"/>
    <m/>
    <n v="8108"/>
    <n v="0"/>
    <s v="Improve the efficiency of mission support"/>
    <n v="14"/>
    <n v="257"/>
    <s v="D"/>
    <n v="-113225.8"/>
    <n v="0"/>
    <n v="0"/>
    <n v="0"/>
    <n v="-113225.8"/>
    <n v="0"/>
    <n v="0"/>
    <n v="0"/>
    <n v="0"/>
    <n v="0"/>
    <n v="0"/>
    <n v="0"/>
    <n v="0"/>
    <n v="0"/>
    <n v="0"/>
    <n v="0"/>
    <n v="0"/>
    <n v="0"/>
    <n v="-113225.8"/>
    <n v="0"/>
    <n v="0"/>
    <n v="0"/>
    <n v="0"/>
    <n v="-113225.8"/>
    <n v="0"/>
    <n v="-113225.8"/>
    <n v="0"/>
    <n v="0"/>
    <n v="0"/>
    <n v="0"/>
    <n v="0"/>
    <n v="0"/>
  </r>
  <r>
    <m/>
    <s v="069"/>
    <n v="2016"/>
    <n v="2018"/>
    <m/>
    <n v="8108"/>
    <n v="0"/>
    <s v="Improve the efficiency of mission support"/>
    <n v="14"/>
    <n v="260"/>
    <s v="D"/>
    <n v="0"/>
    <n v="0"/>
    <n v="0"/>
    <n v="0"/>
    <n v="0"/>
    <n v="0"/>
    <n v="0"/>
    <n v="0"/>
    <n v="0"/>
    <n v="-16801.05"/>
    <n v="0"/>
    <n v="-16801.05"/>
    <n v="0"/>
    <n v="0"/>
    <n v="0"/>
    <n v="0"/>
    <n v="0"/>
    <n v="0"/>
    <n v="148.97"/>
    <n v="0"/>
    <n v="0"/>
    <n v="0"/>
    <n v="0"/>
    <n v="148.97"/>
    <n v="0"/>
    <n v="148.97"/>
    <n v="-16652.080000000002"/>
    <n v="0"/>
    <n v="16801.05"/>
    <n v="0"/>
    <n v="0"/>
    <n v="16801.05"/>
  </r>
  <r>
    <m/>
    <s v="069"/>
    <n v="2016"/>
    <n v="2018"/>
    <m/>
    <n v="8108"/>
    <n v="0"/>
    <s v="Improve the efficiency of mission support"/>
    <n v="14"/>
    <n v="310"/>
    <s v="D"/>
    <n v="-13602.1"/>
    <n v="-15969.73"/>
    <n v="0"/>
    <n v="0"/>
    <n v="-13602.1"/>
    <n v="-15969.73"/>
    <n v="0"/>
    <n v="0"/>
    <n v="0"/>
    <n v="0"/>
    <n v="0"/>
    <n v="0"/>
    <n v="0"/>
    <n v="0"/>
    <n v="0"/>
    <n v="0"/>
    <n v="0"/>
    <n v="0"/>
    <n v="-14139.61"/>
    <n v="0"/>
    <n v="0"/>
    <n v="0"/>
    <n v="0"/>
    <n v="-14139.61"/>
    <n v="0"/>
    <n v="-14139.61"/>
    <n v="-16507.240000000002"/>
    <n v="0"/>
    <n v="0"/>
    <n v="0"/>
    <n v="0"/>
    <n v="0"/>
  </r>
  <r>
    <m/>
    <s v="069"/>
    <n v="2016"/>
    <n v="2018"/>
    <m/>
    <n v="8108"/>
    <n v="0"/>
    <s v="Research, Engineering and Development (Airport and Airway Trust (Reimbursable)"/>
    <n v="801"/>
    <n v="252"/>
    <s v="R"/>
    <n v="0"/>
    <n v="-287500"/>
    <n v="0"/>
    <n v="0"/>
    <n v="0"/>
    <n v="-287500"/>
    <n v="0"/>
    <n v="0"/>
    <n v="0"/>
    <n v="0"/>
    <n v="0"/>
    <n v="0"/>
    <n v="0"/>
    <n v="0"/>
    <n v="0"/>
    <n v="0"/>
    <n v="0"/>
    <n v="0"/>
    <n v="0"/>
    <n v="0"/>
    <n v="0"/>
    <n v="0"/>
    <n v="0"/>
    <n v="0"/>
    <n v="0"/>
    <n v="0"/>
    <n v="-287500"/>
    <n v="0"/>
    <n v="0"/>
    <n v="0"/>
    <n v="0"/>
    <n v="0"/>
  </r>
  <r>
    <m/>
    <s v="069"/>
    <n v="2016"/>
    <n v="2018"/>
    <m/>
    <n v="8108"/>
    <n v="0"/>
    <s v="Research, Engineering and Development (Airport and Airway Trust (Reimbursable)"/>
    <n v="801"/>
    <n v="410"/>
    <s v="R"/>
    <n v="-87113"/>
    <n v="-145041.17000000001"/>
    <n v="0"/>
    <n v="0"/>
    <n v="-87113"/>
    <n v="-145041.17000000001"/>
    <n v="0"/>
    <n v="0"/>
    <n v="0"/>
    <n v="0"/>
    <n v="0"/>
    <n v="0"/>
    <n v="0"/>
    <n v="0"/>
    <n v="0"/>
    <n v="0"/>
    <n v="0"/>
    <n v="0"/>
    <n v="-140641.41"/>
    <n v="0"/>
    <n v="0"/>
    <n v="0"/>
    <n v="0"/>
    <n v="-140641.41"/>
    <n v="0"/>
    <n v="-140641.41"/>
    <n v="-198569.58"/>
    <n v="0"/>
    <n v="0"/>
    <n v="0"/>
    <n v="0"/>
    <n v="0"/>
  </r>
  <r>
    <m/>
    <s v="069"/>
    <n v="2016"/>
    <n v="2018"/>
    <m/>
    <n v="8108"/>
    <n v="0"/>
    <s v="Research, Engineering and Development (Airport and Airway Trust (Reimbursable)"/>
    <n v="801"/>
    <n v="440"/>
    <s v="R"/>
    <n v="0"/>
    <n v="0"/>
    <n v="0"/>
    <n v="0"/>
    <n v="0"/>
    <n v="0"/>
    <n v="0"/>
    <n v="0"/>
    <n v="0"/>
    <n v="0"/>
    <n v="0"/>
    <n v="0"/>
    <n v="0"/>
    <n v="0"/>
    <n v="0"/>
    <n v="0"/>
    <n v="0"/>
    <n v="0"/>
    <n v="-8444.67"/>
    <n v="0"/>
    <n v="0"/>
    <n v="0"/>
    <n v="0"/>
    <n v="-8444.67"/>
    <n v="0"/>
    <n v="-8444.67"/>
    <n v="-8444.67"/>
    <n v="0"/>
    <n v="0"/>
    <n v="0"/>
    <n v="0"/>
    <n v="0"/>
  </r>
  <r>
    <m/>
    <s v="069"/>
    <n v="2017"/>
    <n v="2017"/>
    <m/>
    <n v="8107"/>
    <n v="0"/>
    <s v="Personnel and related expenses"/>
    <n v="5"/>
    <n v="111"/>
    <s v="D"/>
    <n v="0"/>
    <n v="0"/>
    <n v="0"/>
    <n v="0"/>
    <n v="0"/>
    <n v="0"/>
    <n v="0"/>
    <n v="-18551088.449999999"/>
    <n v="0"/>
    <n v="0"/>
    <n v="0"/>
    <n v="-18551088.449999999"/>
    <n v="0"/>
    <n v="0"/>
    <n v="0"/>
    <n v="0"/>
    <n v="0"/>
    <n v="0"/>
    <n v="-216896098.16999999"/>
    <n v="0"/>
    <n v="0"/>
    <n v="0"/>
    <n v="0"/>
    <n v="-216896098.16999999"/>
    <n v="0"/>
    <n v="-216896098.16999999"/>
    <n v="-235447186.62"/>
    <n v="0"/>
    <n v="0"/>
    <n v="0"/>
    <n v="0"/>
    <n v="0"/>
  </r>
  <r>
    <m/>
    <s v="069"/>
    <n v="2017"/>
    <n v="2017"/>
    <m/>
    <n v="8107"/>
    <n v="0"/>
    <s v="Personnel and related expenses"/>
    <n v="5"/>
    <n v="113"/>
    <s v="D"/>
    <n v="0"/>
    <n v="0"/>
    <n v="0"/>
    <n v="0"/>
    <n v="0"/>
    <n v="0"/>
    <n v="0"/>
    <n v="-79993.240000000005"/>
    <n v="0"/>
    <n v="0"/>
    <n v="0"/>
    <n v="-79993.240000000005"/>
    <n v="0"/>
    <n v="0"/>
    <n v="0"/>
    <n v="0"/>
    <n v="0"/>
    <n v="0"/>
    <n v="-960341.04"/>
    <n v="0"/>
    <n v="0"/>
    <n v="0"/>
    <n v="0"/>
    <n v="-960341.04"/>
    <n v="0"/>
    <n v="-960341.04"/>
    <n v="-1040334.28"/>
    <n v="0"/>
    <n v="0"/>
    <n v="0"/>
    <n v="0"/>
    <n v="0"/>
  </r>
  <r>
    <m/>
    <s v="069"/>
    <n v="2017"/>
    <n v="2017"/>
    <m/>
    <n v="8107"/>
    <n v="0"/>
    <s v="Personnel and related expenses"/>
    <n v="5"/>
    <n v="115"/>
    <s v="D"/>
    <n v="0"/>
    <n v="0"/>
    <n v="0"/>
    <n v="0"/>
    <n v="0"/>
    <n v="0"/>
    <n v="0"/>
    <n v="-279193.03000000003"/>
    <n v="0"/>
    <n v="0"/>
    <n v="0"/>
    <n v="-279193.03000000003"/>
    <n v="0"/>
    <n v="0"/>
    <n v="0"/>
    <n v="0"/>
    <n v="0"/>
    <n v="0"/>
    <n v="-3937457.27"/>
    <n v="0"/>
    <n v="0"/>
    <n v="0"/>
    <n v="0"/>
    <n v="-3937457.27"/>
    <n v="0"/>
    <n v="-3937457.27"/>
    <n v="-4216650.3"/>
    <n v="0"/>
    <n v="0"/>
    <n v="0"/>
    <n v="0"/>
    <n v="0"/>
  </r>
  <r>
    <m/>
    <s v="069"/>
    <n v="2017"/>
    <n v="2017"/>
    <m/>
    <n v="8107"/>
    <n v="0"/>
    <s v="Personnel and related expenses"/>
    <n v="5"/>
    <n v="118"/>
    <s v="D"/>
    <n v="0"/>
    <n v="0"/>
    <n v="0"/>
    <n v="0"/>
    <n v="0"/>
    <n v="0"/>
    <n v="0"/>
    <n v="-2502"/>
    <n v="0"/>
    <n v="0"/>
    <n v="0"/>
    <n v="-2502"/>
    <n v="0"/>
    <n v="0"/>
    <n v="0"/>
    <n v="0"/>
    <n v="0"/>
    <n v="0"/>
    <n v="-40242.82"/>
    <n v="0"/>
    <n v="0"/>
    <n v="0"/>
    <n v="0"/>
    <n v="-40242.82"/>
    <n v="0"/>
    <n v="-40242.82"/>
    <n v="-42744.82"/>
    <n v="0"/>
    <n v="0"/>
    <n v="0"/>
    <n v="0"/>
    <n v="0"/>
  </r>
  <r>
    <m/>
    <s v="069"/>
    <n v="2017"/>
    <n v="2017"/>
    <m/>
    <n v="8107"/>
    <n v="0"/>
    <s v="Personnel and related expenses"/>
    <n v="5"/>
    <n v="121"/>
    <s v="D"/>
    <n v="0"/>
    <n v="0"/>
    <n v="0"/>
    <n v="0"/>
    <n v="0"/>
    <n v="0"/>
    <n v="0"/>
    <n v="-6047714.6399999997"/>
    <n v="0"/>
    <n v="0"/>
    <n v="0"/>
    <n v="-6047714.6399999997"/>
    <n v="0"/>
    <n v="0"/>
    <n v="0"/>
    <n v="0"/>
    <n v="0"/>
    <n v="0"/>
    <n v="-68977764.670000002"/>
    <n v="0"/>
    <n v="0"/>
    <n v="0"/>
    <n v="0"/>
    <n v="-68977764.670000002"/>
    <n v="0"/>
    <n v="-68977764.670000002"/>
    <n v="-75025479.310000002"/>
    <n v="0"/>
    <n v="0"/>
    <n v="0"/>
    <n v="0"/>
    <n v="0"/>
  </r>
  <r>
    <m/>
    <s v="069"/>
    <n v="2017"/>
    <n v="2017"/>
    <m/>
    <n v="8107"/>
    <n v="0"/>
    <s v="Personnel and related expenses"/>
    <n v="5"/>
    <n v="210"/>
    <s v="D"/>
    <n v="0"/>
    <n v="-4096364.84"/>
    <n v="0"/>
    <n v="0"/>
    <n v="0"/>
    <n v="-4096364.84"/>
    <n v="0"/>
    <n v="-128858.2"/>
    <n v="0"/>
    <n v="0"/>
    <n v="0"/>
    <n v="-128858.2"/>
    <n v="0"/>
    <n v="0"/>
    <n v="0"/>
    <n v="0"/>
    <n v="0"/>
    <n v="0"/>
    <n v="-24620512.969999999"/>
    <n v="0"/>
    <n v="0"/>
    <n v="0"/>
    <n v="0"/>
    <n v="-24620512.969999999"/>
    <n v="0"/>
    <n v="-24620512.969999999"/>
    <n v="-28845736.010000002"/>
    <n v="0"/>
    <n v="0"/>
    <n v="0"/>
    <n v="0"/>
    <n v="0"/>
  </r>
  <r>
    <m/>
    <s v="069"/>
    <n v="2017"/>
    <n v="2017"/>
    <m/>
    <n v="8107"/>
    <n v="0"/>
    <s v="Personnel and related expenses"/>
    <n v="5"/>
    <n v="220"/>
    <s v="D"/>
    <n v="0"/>
    <n v="0"/>
    <n v="0"/>
    <n v="0"/>
    <n v="0"/>
    <n v="0"/>
    <n v="0"/>
    <n v="0"/>
    <n v="0"/>
    <n v="0"/>
    <n v="0"/>
    <n v="0"/>
    <n v="0"/>
    <n v="0"/>
    <n v="0"/>
    <n v="0"/>
    <n v="0"/>
    <n v="0"/>
    <n v="-673316.23"/>
    <n v="0"/>
    <n v="0"/>
    <n v="0"/>
    <n v="0"/>
    <n v="-673316.23"/>
    <n v="0"/>
    <n v="-673316.23"/>
    <n v="-673316.23"/>
    <n v="0"/>
    <n v="0"/>
    <n v="0"/>
    <n v="0"/>
    <n v="0"/>
  </r>
  <r>
    <m/>
    <s v="069"/>
    <n v="2017"/>
    <n v="2017"/>
    <m/>
    <n v="8107"/>
    <n v="0"/>
    <s v="Personnel and related expenses"/>
    <n v="5"/>
    <n v="232"/>
    <s v="D"/>
    <n v="0"/>
    <n v="0"/>
    <n v="0"/>
    <n v="0"/>
    <n v="0"/>
    <n v="0"/>
    <n v="0"/>
    <n v="0"/>
    <n v="0"/>
    <n v="0"/>
    <n v="0"/>
    <n v="0"/>
    <n v="0"/>
    <n v="0"/>
    <n v="0"/>
    <n v="0"/>
    <n v="0"/>
    <n v="0"/>
    <n v="-3412.61"/>
    <n v="0"/>
    <n v="0"/>
    <n v="0"/>
    <n v="0"/>
    <n v="-3412.61"/>
    <n v="0"/>
    <n v="-3412.61"/>
    <n v="-3412.61"/>
    <n v="0"/>
    <n v="0"/>
    <n v="0"/>
    <n v="0"/>
    <n v="0"/>
  </r>
  <r>
    <m/>
    <s v="069"/>
    <n v="2017"/>
    <n v="2017"/>
    <m/>
    <n v="8107"/>
    <n v="0"/>
    <s v="Personnel and related expenses"/>
    <n v="5"/>
    <n v="233"/>
    <s v="D"/>
    <n v="0"/>
    <n v="0"/>
    <n v="0"/>
    <n v="0"/>
    <n v="0"/>
    <n v="0"/>
    <n v="0"/>
    <n v="0"/>
    <n v="0"/>
    <n v="0"/>
    <n v="0"/>
    <n v="0"/>
    <n v="0"/>
    <n v="0"/>
    <n v="0"/>
    <n v="0"/>
    <n v="0"/>
    <n v="0"/>
    <n v="-50432.34"/>
    <n v="0"/>
    <n v="0"/>
    <n v="0"/>
    <n v="0"/>
    <n v="-50432.34"/>
    <n v="0"/>
    <n v="-50432.34"/>
    <n v="-50432.34"/>
    <n v="0"/>
    <n v="0"/>
    <n v="0"/>
    <n v="0"/>
    <n v="0"/>
  </r>
  <r>
    <m/>
    <s v="069"/>
    <n v="2017"/>
    <n v="2017"/>
    <m/>
    <n v="8107"/>
    <n v="0"/>
    <s v="Personnel and related expenses"/>
    <n v="5"/>
    <n v="240"/>
    <s v="D"/>
    <n v="0"/>
    <n v="0"/>
    <n v="0"/>
    <n v="0"/>
    <n v="0"/>
    <n v="0"/>
    <n v="0"/>
    <n v="0"/>
    <n v="0"/>
    <n v="0"/>
    <n v="0"/>
    <n v="0"/>
    <n v="0"/>
    <n v="0"/>
    <n v="0"/>
    <n v="0"/>
    <n v="0"/>
    <n v="0"/>
    <n v="-10285.290000000001"/>
    <n v="0"/>
    <n v="0"/>
    <n v="0"/>
    <n v="0"/>
    <n v="-10285.290000000001"/>
    <n v="0"/>
    <n v="-10285.290000000001"/>
    <n v="-10285.290000000001"/>
    <n v="0"/>
    <n v="0"/>
    <n v="0"/>
    <n v="0"/>
    <n v="0"/>
  </r>
  <r>
    <m/>
    <s v="069"/>
    <n v="2017"/>
    <n v="2017"/>
    <m/>
    <n v="8107"/>
    <n v="0"/>
    <s v="Personnel and related expenses"/>
    <n v="5"/>
    <n v="251"/>
    <s v="D"/>
    <n v="0"/>
    <n v="0"/>
    <n v="0"/>
    <n v="0"/>
    <n v="0"/>
    <n v="0"/>
    <n v="0"/>
    <n v="0"/>
    <n v="0"/>
    <n v="0"/>
    <n v="0"/>
    <n v="0"/>
    <n v="0"/>
    <n v="0"/>
    <n v="0"/>
    <n v="0"/>
    <n v="0"/>
    <n v="0"/>
    <n v="-10265.68"/>
    <n v="0"/>
    <n v="0"/>
    <n v="0"/>
    <n v="0"/>
    <n v="-10265.68"/>
    <n v="0"/>
    <n v="-10265.68"/>
    <n v="-10265.68"/>
    <n v="0"/>
    <n v="0"/>
    <n v="0"/>
    <n v="0"/>
    <n v="0"/>
  </r>
  <r>
    <m/>
    <s v="069"/>
    <n v="2017"/>
    <n v="2017"/>
    <m/>
    <n v="8107"/>
    <n v="0"/>
    <s v="Personnel and related expenses"/>
    <n v="5"/>
    <n v="252"/>
    <s v="D"/>
    <n v="0"/>
    <n v="-1558754.92"/>
    <n v="0"/>
    <n v="0"/>
    <n v="0"/>
    <n v="-1558754.92"/>
    <n v="0"/>
    <n v="-5175.71"/>
    <n v="0"/>
    <n v="0"/>
    <n v="0"/>
    <n v="-5175.71"/>
    <n v="0"/>
    <n v="0"/>
    <n v="0"/>
    <n v="0"/>
    <n v="0"/>
    <n v="0"/>
    <n v="-433023.95"/>
    <n v="0"/>
    <n v="0"/>
    <n v="0"/>
    <n v="0"/>
    <n v="-433023.95"/>
    <n v="0"/>
    <n v="-433023.95"/>
    <n v="-1996954.58"/>
    <n v="0"/>
    <n v="0"/>
    <n v="0"/>
    <n v="0"/>
    <n v="0"/>
  </r>
  <r>
    <m/>
    <s v="069"/>
    <n v="2017"/>
    <n v="2017"/>
    <m/>
    <n v="8107"/>
    <n v="0"/>
    <s v="Personnel and related expenses"/>
    <n v="5"/>
    <n v="253"/>
    <s v="D"/>
    <n v="0"/>
    <n v="-10488.75"/>
    <n v="0"/>
    <n v="0"/>
    <n v="0"/>
    <n v="-10488.75"/>
    <n v="0"/>
    <n v="0"/>
    <n v="0"/>
    <n v="0"/>
    <n v="0"/>
    <n v="0"/>
    <n v="0"/>
    <n v="-37505"/>
    <n v="0"/>
    <n v="0"/>
    <n v="0"/>
    <n v="-37505"/>
    <n v="-2638787.34"/>
    <n v="0"/>
    <n v="0"/>
    <n v="0"/>
    <n v="0"/>
    <n v="-2638787.34"/>
    <n v="0"/>
    <n v="-2676292.34"/>
    <n v="-2686781.09"/>
    <n v="0"/>
    <n v="0"/>
    <n v="0"/>
    <n v="0"/>
    <n v="0"/>
  </r>
  <r>
    <m/>
    <s v="069"/>
    <n v="2017"/>
    <n v="2017"/>
    <m/>
    <n v="8107"/>
    <n v="0"/>
    <s v="Personnel and related expenses"/>
    <n v="5"/>
    <n v="254"/>
    <s v="D"/>
    <n v="0"/>
    <n v="0"/>
    <n v="0"/>
    <n v="0"/>
    <n v="0"/>
    <n v="0"/>
    <n v="0"/>
    <n v="0"/>
    <n v="0"/>
    <n v="0"/>
    <n v="0"/>
    <n v="0"/>
    <n v="0"/>
    <n v="0"/>
    <n v="0"/>
    <n v="0"/>
    <n v="0"/>
    <n v="0"/>
    <n v="-3060"/>
    <n v="0"/>
    <n v="0"/>
    <n v="0"/>
    <n v="0"/>
    <n v="-3060"/>
    <n v="0"/>
    <n v="-3060"/>
    <n v="-3060"/>
    <n v="0"/>
    <n v="0"/>
    <n v="0"/>
    <n v="0"/>
    <n v="0"/>
  </r>
  <r>
    <m/>
    <s v="069"/>
    <n v="2017"/>
    <n v="2017"/>
    <m/>
    <n v="8107"/>
    <n v="0"/>
    <s v="Personnel and related expenses"/>
    <n v="5"/>
    <n v="257"/>
    <s v="D"/>
    <n v="0"/>
    <n v="-1178817"/>
    <n v="0"/>
    <n v="0"/>
    <n v="0"/>
    <n v="-1178817"/>
    <n v="0"/>
    <n v="-590099"/>
    <n v="0"/>
    <n v="0"/>
    <n v="0"/>
    <n v="-590099"/>
    <n v="0"/>
    <n v="0"/>
    <n v="0"/>
    <n v="0"/>
    <n v="0"/>
    <n v="0"/>
    <n v="-727751.94"/>
    <n v="0"/>
    <n v="0"/>
    <n v="0"/>
    <n v="0"/>
    <n v="-727751.94"/>
    <n v="0"/>
    <n v="-727751.94"/>
    <n v="-2496667.94"/>
    <n v="0"/>
    <n v="0"/>
    <n v="0"/>
    <n v="0"/>
    <n v="0"/>
  </r>
  <r>
    <m/>
    <s v="069"/>
    <n v="2017"/>
    <n v="2017"/>
    <m/>
    <n v="8107"/>
    <n v="0"/>
    <s v="Personnel and related expenses"/>
    <n v="5"/>
    <n v="260"/>
    <s v="D"/>
    <n v="0"/>
    <n v="-186.51"/>
    <n v="0"/>
    <n v="0"/>
    <n v="0"/>
    <n v="-186.51"/>
    <n v="0"/>
    <n v="0"/>
    <n v="0"/>
    <n v="0"/>
    <n v="0"/>
    <n v="0"/>
    <n v="0"/>
    <n v="0"/>
    <n v="0"/>
    <n v="0"/>
    <n v="0"/>
    <n v="0"/>
    <n v="-207863.51"/>
    <n v="0"/>
    <n v="0"/>
    <n v="0"/>
    <n v="0"/>
    <n v="-207863.51"/>
    <n v="0"/>
    <n v="-207863.51"/>
    <n v="-208050.02"/>
    <n v="0"/>
    <n v="0"/>
    <n v="0"/>
    <n v="0"/>
    <n v="0"/>
  </r>
  <r>
    <m/>
    <s v="069"/>
    <n v="2017"/>
    <n v="2017"/>
    <m/>
    <n v="8107"/>
    <n v="0"/>
    <s v="Personnel and related expenses"/>
    <n v="5"/>
    <n v="310"/>
    <s v="D"/>
    <n v="0"/>
    <n v="-9063.2000000000007"/>
    <n v="0"/>
    <n v="0"/>
    <n v="0"/>
    <n v="-9063.2000000000007"/>
    <n v="0"/>
    <n v="0"/>
    <n v="0"/>
    <n v="0"/>
    <n v="0"/>
    <n v="0"/>
    <n v="0"/>
    <n v="0"/>
    <n v="0"/>
    <n v="0"/>
    <n v="0"/>
    <n v="0"/>
    <n v="-556189.97"/>
    <n v="0"/>
    <n v="0"/>
    <n v="0"/>
    <n v="0"/>
    <n v="-556189.97"/>
    <n v="0"/>
    <n v="-556189.97"/>
    <n v="-565253.17000000004"/>
    <n v="0"/>
    <n v="0"/>
    <n v="0"/>
    <n v="0"/>
    <n v="0"/>
  </r>
  <r>
    <m/>
    <s v="069"/>
    <n v="2017"/>
    <n v="2017"/>
    <m/>
    <n v="8107"/>
    <n v="0"/>
    <s v="Personnel and related expenses"/>
    <n v="5"/>
    <n v="420"/>
    <s v="D"/>
    <n v="0"/>
    <n v="0"/>
    <n v="0"/>
    <n v="0"/>
    <n v="0"/>
    <n v="0"/>
    <n v="0"/>
    <n v="0"/>
    <n v="0"/>
    <n v="0"/>
    <n v="0"/>
    <n v="0"/>
    <n v="0"/>
    <n v="0"/>
    <n v="0"/>
    <n v="0"/>
    <n v="0"/>
    <n v="0"/>
    <n v="-4224.2700000000004"/>
    <n v="0"/>
    <n v="0"/>
    <n v="0"/>
    <n v="0"/>
    <n v="-4224.2700000000004"/>
    <n v="0"/>
    <n v="-4224.2700000000004"/>
    <n v="-4224.2700000000004"/>
    <n v="0"/>
    <n v="0"/>
    <n v="0"/>
    <n v="0"/>
    <n v="0"/>
  </r>
  <r>
    <m/>
    <s v="069"/>
    <n v="2017"/>
    <n v="2018"/>
    <m/>
    <n v="1301"/>
    <n v="0"/>
    <s v="Air Traffic Organization (ATO)"/>
    <n v="1"/>
    <n v="0"/>
    <s v="D"/>
    <n v="0"/>
    <n v="-20"/>
    <n v="0"/>
    <n v="0"/>
    <n v="0"/>
    <n v="-20"/>
    <n v="0"/>
    <n v="6214"/>
    <n v="0"/>
    <n v="0"/>
    <n v="0"/>
    <n v="6214"/>
    <n v="0"/>
    <n v="0"/>
    <n v="0"/>
    <n v="0"/>
    <n v="0"/>
    <n v="0"/>
    <n v="-7060.82"/>
    <n v="0"/>
    <n v="0"/>
    <n v="0"/>
    <n v="0"/>
    <n v="-7060.82"/>
    <n v="0"/>
    <n v="-7060.82"/>
    <n v="-866.82"/>
    <n v="0"/>
    <n v="0"/>
    <n v="0"/>
    <n v="0"/>
    <n v="0"/>
  </r>
  <r>
    <m/>
    <s v="069"/>
    <n v="2017"/>
    <n v="2018"/>
    <m/>
    <n v="1301"/>
    <n v="0"/>
    <s v="Air Traffic Organization (ATO)"/>
    <n v="1"/>
    <n v="111"/>
    <s v="D"/>
    <n v="0"/>
    <n v="-5545"/>
    <n v="0"/>
    <n v="0"/>
    <n v="0"/>
    <n v="-5545"/>
    <n v="0"/>
    <n v="-195192237.81999999"/>
    <n v="0"/>
    <n v="0"/>
    <n v="0"/>
    <n v="-195192237.81999999"/>
    <n v="0"/>
    <n v="0"/>
    <n v="0"/>
    <n v="0"/>
    <n v="0"/>
    <n v="0"/>
    <n v="-2352956734.9699998"/>
    <n v="0"/>
    <n v="0"/>
    <n v="0"/>
    <n v="0"/>
    <n v="-2352956734.9699998"/>
    <n v="0"/>
    <n v="-2352956734.9699998"/>
    <n v="-2548154517.79"/>
    <n v="0"/>
    <n v="0"/>
    <n v="0"/>
    <n v="0"/>
    <n v="0"/>
  </r>
  <r>
    <m/>
    <s v="069"/>
    <n v="2017"/>
    <n v="2018"/>
    <m/>
    <n v="1301"/>
    <n v="0"/>
    <s v="Air Traffic Organization (ATO)"/>
    <n v="1"/>
    <n v="113"/>
    <s v="D"/>
    <n v="0"/>
    <n v="0"/>
    <n v="0"/>
    <n v="0"/>
    <n v="0"/>
    <n v="0"/>
    <n v="0"/>
    <n v="-1362317.13"/>
    <n v="0"/>
    <n v="0"/>
    <n v="0"/>
    <n v="-1362317.13"/>
    <n v="0"/>
    <n v="0"/>
    <n v="0"/>
    <n v="0"/>
    <n v="0"/>
    <n v="0"/>
    <n v="-15803968.34"/>
    <n v="0"/>
    <n v="0"/>
    <n v="0"/>
    <n v="0"/>
    <n v="-15803968.34"/>
    <n v="0"/>
    <n v="-15803968.34"/>
    <n v="-17166285.469999999"/>
    <n v="0"/>
    <n v="0"/>
    <n v="0"/>
    <n v="0"/>
    <n v="0"/>
  </r>
  <r>
    <m/>
    <s v="069"/>
    <n v="2017"/>
    <n v="2018"/>
    <m/>
    <n v="1301"/>
    <n v="0"/>
    <s v="Air Traffic Organization (ATO)"/>
    <n v="1"/>
    <n v="115"/>
    <s v="D"/>
    <n v="0"/>
    <n v="0"/>
    <n v="0"/>
    <n v="0"/>
    <n v="0"/>
    <n v="0"/>
    <n v="0"/>
    <n v="-19226962.52"/>
    <n v="0"/>
    <n v="0"/>
    <n v="0"/>
    <n v="-19226962.52"/>
    <n v="0"/>
    <n v="0"/>
    <n v="0"/>
    <n v="0"/>
    <n v="0"/>
    <n v="0"/>
    <n v="-284927205.41000003"/>
    <n v="0"/>
    <n v="0"/>
    <n v="0"/>
    <n v="0"/>
    <n v="-284927205.41000003"/>
    <n v="0"/>
    <n v="-284927205.41000003"/>
    <n v="-304154167.93000001"/>
    <n v="0"/>
    <n v="0"/>
    <n v="0"/>
    <n v="0"/>
    <n v="0"/>
  </r>
  <r>
    <m/>
    <s v="069"/>
    <n v="2017"/>
    <n v="2018"/>
    <m/>
    <n v="1301"/>
    <n v="0"/>
    <s v="Air Traffic Organization (ATO)"/>
    <n v="1"/>
    <n v="118"/>
    <s v="D"/>
    <n v="0"/>
    <n v="0"/>
    <n v="0"/>
    <n v="0"/>
    <n v="0"/>
    <n v="0"/>
    <n v="0"/>
    <n v="-73960.22"/>
    <n v="0"/>
    <n v="0"/>
    <n v="0"/>
    <n v="-73960.22"/>
    <n v="0"/>
    <n v="0"/>
    <n v="0"/>
    <n v="0"/>
    <n v="0"/>
    <n v="0"/>
    <n v="-890143.33"/>
    <n v="0"/>
    <n v="0"/>
    <n v="0"/>
    <n v="0"/>
    <n v="-890143.33"/>
    <n v="0"/>
    <n v="-890143.33"/>
    <n v="-964103.55"/>
    <n v="0"/>
    <n v="0"/>
    <n v="0"/>
    <n v="0"/>
    <n v="0"/>
  </r>
  <r>
    <m/>
    <s v="069"/>
    <n v="2017"/>
    <n v="2018"/>
    <m/>
    <n v="1301"/>
    <n v="0"/>
    <s v="Air Traffic Organization (ATO)"/>
    <n v="1"/>
    <n v="121"/>
    <s v="D"/>
    <n v="0"/>
    <n v="-1920998.65"/>
    <n v="0"/>
    <n v="0"/>
    <n v="0"/>
    <n v="-1920998.65"/>
    <n v="0"/>
    <n v="-89441111.010000005"/>
    <n v="0"/>
    <n v="0"/>
    <n v="0"/>
    <n v="-89441111.010000005"/>
    <n v="0"/>
    <n v="0"/>
    <n v="0"/>
    <n v="0"/>
    <n v="0"/>
    <n v="0"/>
    <n v="-1124072290.2"/>
    <n v="0"/>
    <n v="0"/>
    <n v="0"/>
    <n v="0"/>
    <n v="-1124072290.2"/>
    <n v="0"/>
    <n v="-1124072290.2"/>
    <n v="-1215434399.8599999"/>
    <n v="0"/>
    <n v="0"/>
    <n v="0"/>
    <n v="0"/>
    <n v="0"/>
  </r>
  <r>
    <m/>
    <s v="069"/>
    <n v="2017"/>
    <n v="2018"/>
    <m/>
    <n v="1301"/>
    <n v="0"/>
    <s v="Air Traffic Organization (ATO)"/>
    <n v="1"/>
    <n v="210"/>
    <s v="D"/>
    <n v="0"/>
    <n v="-12554062.810000001"/>
    <n v="0"/>
    <n v="0"/>
    <n v="0"/>
    <n v="-12554062.810000001"/>
    <n v="0"/>
    <n v="-378629.5"/>
    <n v="0"/>
    <n v="0"/>
    <n v="0"/>
    <n v="-378629.5"/>
    <n v="0"/>
    <n v="-644369.92000000004"/>
    <n v="0"/>
    <n v="0"/>
    <n v="0"/>
    <n v="-644369.92000000004"/>
    <n v="-61824002.990000002"/>
    <n v="0"/>
    <n v="0"/>
    <n v="0"/>
    <n v="0"/>
    <n v="-61824002.990000002"/>
    <n v="0"/>
    <n v="-62468372.909999996"/>
    <n v="-75401065.219999999"/>
    <n v="0"/>
    <n v="0"/>
    <n v="0"/>
    <n v="0"/>
    <n v="0"/>
  </r>
  <r>
    <m/>
    <s v="069"/>
    <n v="2017"/>
    <n v="2018"/>
    <m/>
    <n v="1301"/>
    <n v="0"/>
    <s v="Air Traffic Organization (ATO)"/>
    <n v="1"/>
    <n v="220"/>
    <s v="D"/>
    <n v="0"/>
    <n v="-237676.98"/>
    <n v="0"/>
    <n v="0"/>
    <n v="0"/>
    <n v="-237676.98"/>
    <n v="0"/>
    <n v="-383.89"/>
    <n v="0"/>
    <n v="0"/>
    <n v="0"/>
    <n v="-383.89"/>
    <n v="0"/>
    <n v="-22000"/>
    <n v="0"/>
    <n v="0"/>
    <n v="0"/>
    <n v="-22000"/>
    <n v="-12305715"/>
    <n v="0"/>
    <n v="0"/>
    <n v="0"/>
    <n v="0"/>
    <n v="-12305715"/>
    <n v="0"/>
    <n v="-12327715"/>
    <n v="-12565775.869999999"/>
    <n v="0"/>
    <n v="0"/>
    <n v="0"/>
    <n v="0"/>
    <n v="0"/>
  </r>
  <r>
    <m/>
    <s v="069"/>
    <n v="2017"/>
    <n v="2018"/>
    <m/>
    <n v="1301"/>
    <n v="0"/>
    <s v="Air Traffic Organization (ATO)"/>
    <n v="1"/>
    <n v="231"/>
    <s v="D"/>
    <n v="0"/>
    <n v="-86198.37"/>
    <n v="0"/>
    <n v="0"/>
    <n v="0"/>
    <n v="-86198.37"/>
    <n v="0"/>
    <n v="0"/>
    <n v="0"/>
    <n v="0"/>
    <n v="0"/>
    <n v="0"/>
    <n v="0"/>
    <n v="0"/>
    <n v="0"/>
    <n v="0"/>
    <n v="0"/>
    <n v="0"/>
    <n v="-3639910.54"/>
    <n v="0"/>
    <n v="0"/>
    <n v="0"/>
    <n v="0"/>
    <n v="-3639910.54"/>
    <n v="0"/>
    <n v="-3639910.54"/>
    <n v="-3726108.91"/>
    <n v="0"/>
    <n v="0"/>
    <n v="0"/>
    <n v="0"/>
    <n v="0"/>
  </r>
  <r>
    <m/>
    <s v="069"/>
    <n v="2017"/>
    <n v="2018"/>
    <m/>
    <n v="1301"/>
    <n v="0"/>
    <s v="Air Traffic Organization (ATO)"/>
    <n v="1"/>
    <n v="232"/>
    <s v="D"/>
    <n v="0"/>
    <n v="-3183895.31"/>
    <n v="0"/>
    <n v="0"/>
    <n v="0"/>
    <n v="-3183895.31"/>
    <n v="0"/>
    <n v="-11811"/>
    <n v="0"/>
    <n v="0"/>
    <n v="0"/>
    <n v="-11811"/>
    <n v="0"/>
    <n v="-756.76"/>
    <n v="0"/>
    <n v="0"/>
    <n v="0"/>
    <n v="-756.76"/>
    <n v="-11183663.199999999"/>
    <n v="0"/>
    <n v="0"/>
    <n v="0"/>
    <n v="0"/>
    <n v="-11183663.199999999"/>
    <n v="0"/>
    <n v="-11184419.960000001"/>
    <n v="-14380126.27"/>
    <n v="0"/>
    <n v="0"/>
    <n v="0"/>
    <n v="0"/>
    <n v="0"/>
  </r>
  <r>
    <m/>
    <s v="069"/>
    <n v="2017"/>
    <n v="2018"/>
    <m/>
    <n v="1301"/>
    <n v="0"/>
    <s v="Air Traffic Organization (ATO)"/>
    <n v="1"/>
    <n v="233"/>
    <s v="D"/>
    <n v="0"/>
    <n v="-8395062.6999999993"/>
    <n v="0"/>
    <n v="0"/>
    <n v="0"/>
    <n v="-8395062.6999999993"/>
    <n v="0"/>
    <n v="-6518568.21"/>
    <n v="0"/>
    <n v="0"/>
    <n v="0"/>
    <n v="-6518568.21"/>
    <n v="0"/>
    <n v="-4238820.1100000003"/>
    <n v="0"/>
    <n v="0"/>
    <n v="0"/>
    <n v="-4238820.1100000003"/>
    <n v="-151726755.44999999"/>
    <n v="0"/>
    <n v="0"/>
    <n v="0"/>
    <n v="0"/>
    <n v="-151726755.44999999"/>
    <n v="0"/>
    <n v="-155965575.56"/>
    <n v="-170879206.47"/>
    <n v="0"/>
    <n v="0"/>
    <n v="0"/>
    <n v="0"/>
    <n v="0"/>
  </r>
  <r>
    <m/>
    <s v="069"/>
    <n v="2017"/>
    <n v="2018"/>
    <m/>
    <n v="1301"/>
    <n v="0"/>
    <s v="Air Traffic Organization (ATO)"/>
    <n v="1"/>
    <n v="240"/>
    <s v="D"/>
    <n v="0"/>
    <n v="-313103.05"/>
    <n v="0"/>
    <n v="0"/>
    <n v="0"/>
    <n v="-313103.05"/>
    <n v="0"/>
    <n v="0"/>
    <n v="0"/>
    <n v="0"/>
    <n v="0"/>
    <n v="0"/>
    <n v="0"/>
    <n v="-731128.54"/>
    <n v="0"/>
    <n v="0"/>
    <n v="0"/>
    <n v="-731128.54"/>
    <n v="-1549894.64"/>
    <n v="0"/>
    <n v="0"/>
    <n v="0"/>
    <n v="0"/>
    <n v="-1549894.64"/>
    <n v="0"/>
    <n v="-2281023.1800000002"/>
    <n v="-2594126.23"/>
    <n v="0"/>
    <n v="0"/>
    <n v="0"/>
    <n v="0"/>
    <n v="0"/>
  </r>
  <r>
    <m/>
    <s v="069"/>
    <n v="2017"/>
    <n v="2018"/>
    <m/>
    <n v="1301"/>
    <n v="0"/>
    <s v="Air Traffic Organization (ATO)"/>
    <n v="1"/>
    <n v="251"/>
    <s v="D"/>
    <n v="0"/>
    <n v="-156220650.46000001"/>
    <n v="0"/>
    <n v="0"/>
    <n v="0"/>
    <n v="-156220650.46000001"/>
    <n v="0"/>
    <n v="-38552637.280000001"/>
    <n v="0"/>
    <n v="0"/>
    <n v="0"/>
    <n v="-38552637.280000001"/>
    <n v="0"/>
    <n v="-5027462.97"/>
    <n v="0"/>
    <n v="0"/>
    <n v="0"/>
    <n v="-5027462.97"/>
    <n v="-146149466.87"/>
    <n v="0"/>
    <n v="0"/>
    <n v="0"/>
    <n v="0"/>
    <n v="-146149466.87"/>
    <n v="0"/>
    <n v="-151176929.84"/>
    <n v="-345950217.57999998"/>
    <n v="0"/>
    <n v="0"/>
    <n v="0"/>
    <n v="0"/>
    <n v="0"/>
  </r>
  <r>
    <m/>
    <s v="069"/>
    <n v="2017"/>
    <n v="2018"/>
    <m/>
    <n v="1301"/>
    <n v="0"/>
    <s v="Air Traffic Organization (ATO)"/>
    <n v="1"/>
    <n v="252"/>
    <s v="D"/>
    <n v="0"/>
    <n v="-59944942.75"/>
    <n v="0"/>
    <n v="0"/>
    <n v="0"/>
    <n v="-59944942.75"/>
    <n v="0"/>
    <n v="-35737764.18"/>
    <n v="0"/>
    <n v="0"/>
    <n v="0"/>
    <n v="-35737764.18"/>
    <n v="0"/>
    <n v="-1632933.7"/>
    <n v="0"/>
    <n v="0"/>
    <n v="0"/>
    <n v="-1632933.7"/>
    <n v="-82227312.549999997"/>
    <n v="0"/>
    <n v="0"/>
    <n v="0"/>
    <n v="0"/>
    <n v="-82227312.549999997"/>
    <n v="0"/>
    <n v="-83860246.25"/>
    <n v="-179542953.18000001"/>
    <n v="0"/>
    <n v="0"/>
    <n v="0"/>
    <n v="0"/>
    <n v="0"/>
  </r>
  <r>
    <m/>
    <s v="069"/>
    <n v="2017"/>
    <n v="2018"/>
    <m/>
    <n v="1301"/>
    <n v="0"/>
    <s v="Air Traffic Organization (ATO)"/>
    <n v="1"/>
    <n v="253"/>
    <s v="D"/>
    <n v="0"/>
    <n v="-8728571"/>
    <n v="0"/>
    <n v="0"/>
    <n v="0"/>
    <n v="-8728571"/>
    <n v="0"/>
    <n v="-1085242.57"/>
    <n v="0"/>
    <n v="0"/>
    <n v="0"/>
    <n v="-1085242.57"/>
    <n v="0"/>
    <n v="-41240.43"/>
    <n v="0"/>
    <n v="0"/>
    <n v="0"/>
    <n v="-41240.43"/>
    <n v="-26493818.440000001"/>
    <n v="0"/>
    <n v="0"/>
    <n v="0"/>
    <n v="0"/>
    <n v="-26493818.440000001"/>
    <n v="0"/>
    <n v="-26535058.870000001"/>
    <n v="-36348872.439999998"/>
    <n v="0"/>
    <n v="0"/>
    <n v="0"/>
    <n v="0"/>
    <n v="0"/>
  </r>
  <r>
    <m/>
    <s v="069"/>
    <n v="2017"/>
    <n v="2018"/>
    <m/>
    <n v="1301"/>
    <n v="0"/>
    <s v="Air Traffic Organization (ATO)"/>
    <n v="1"/>
    <n v="254"/>
    <s v="D"/>
    <n v="0"/>
    <n v="-53364662.799999997"/>
    <n v="0"/>
    <n v="0"/>
    <n v="0"/>
    <n v="-53364662.799999997"/>
    <n v="0"/>
    <n v="-14386143.359999999"/>
    <n v="0"/>
    <n v="0"/>
    <n v="0"/>
    <n v="-14386143.359999999"/>
    <n v="0"/>
    <n v="-103086.66"/>
    <n v="0"/>
    <n v="0"/>
    <n v="0"/>
    <n v="-103086.66"/>
    <n v="-118679004.29000001"/>
    <n v="0"/>
    <n v="0"/>
    <n v="0"/>
    <n v="0"/>
    <n v="-118679004.29000001"/>
    <n v="0"/>
    <n v="-118782090.95"/>
    <n v="-186532897.11000001"/>
    <n v="0"/>
    <n v="0"/>
    <n v="0"/>
    <n v="0"/>
    <n v="0"/>
  </r>
  <r>
    <m/>
    <s v="069"/>
    <n v="2017"/>
    <n v="2018"/>
    <m/>
    <n v="1301"/>
    <n v="0"/>
    <s v="Air Traffic Organization (ATO)"/>
    <n v="1"/>
    <n v="255"/>
    <s v="D"/>
    <n v="0"/>
    <n v="0"/>
    <n v="0"/>
    <n v="0"/>
    <n v="0"/>
    <n v="0"/>
    <n v="0"/>
    <n v="0"/>
    <n v="0"/>
    <n v="0"/>
    <n v="0"/>
    <n v="0"/>
    <n v="0"/>
    <n v="0"/>
    <n v="0"/>
    <n v="0"/>
    <n v="0"/>
    <n v="0"/>
    <n v="-1895.2"/>
    <n v="0"/>
    <n v="0"/>
    <n v="0"/>
    <n v="0"/>
    <n v="-1895.2"/>
    <n v="0"/>
    <n v="-1895.2"/>
    <n v="-1895.2"/>
    <n v="0"/>
    <n v="0"/>
    <n v="0"/>
    <n v="0"/>
    <n v="0"/>
  </r>
  <r>
    <m/>
    <s v="069"/>
    <n v="2017"/>
    <n v="2018"/>
    <m/>
    <n v="1301"/>
    <n v="0"/>
    <s v="Air Traffic Organization (ATO)"/>
    <n v="1"/>
    <n v="256"/>
    <s v="D"/>
    <n v="0"/>
    <n v="0"/>
    <n v="0"/>
    <n v="0"/>
    <n v="0"/>
    <n v="0"/>
    <n v="0"/>
    <n v="0"/>
    <n v="0"/>
    <n v="0"/>
    <n v="0"/>
    <n v="0"/>
    <n v="0"/>
    <n v="0"/>
    <n v="0"/>
    <n v="0"/>
    <n v="0"/>
    <n v="0"/>
    <n v="-165316.41"/>
    <n v="0"/>
    <n v="0"/>
    <n v="0"/>
    <n v="0"/>
    <n v="-165316.41"/>
    <n v="0"/>
    <n v="-165316.41"/>
    <n v="-165316.41"/>
    <n v="0"/>
    <n v="0"/>
    <n v="0"/>
    <n v="0"/>
    <n v="0"/>
  </r>
  <r>
    <m/>
    <s v="069"/>
    <n v="2017"/>
    <n v="2018"/>
    <m/>
    <n v="1301"/>
    <n v="0"/>
    <s v="Air Traffic Organization (ATO)"/>
    <n v="1"/>
    <n v="257"/>
    <s v="D"/>
    <n v="0"/>
    <n v="-47951108.530000001"/>
    <n v="0"/>
    <n v="0"/>
    <n v="0"/>
    <n v="-47951108.530000001"/>
    <n v="0"/>
    <n v="-11901462.939999999"/>
    <n v="0"/>
    <n v="0"/>
    <n v="0"/>
    <n v="-11901462.939999999"/>
    <n v="0"/>
    <n v="-8278525.0499999998"/>
    <n v="0"/>
    <n v="0"/>
    <n v="0"/>
    <n v="-8278525.0499999998"/>
    <n v="-96955561.269999996"/>
    <n v="0"/>
    <n v="0"/>
    <n v="0"/>
    <n v="0"/>
    <n v="-96955561.269999996"/>
    <n v="0"/>
    <n v="-105234086.31999999"/>
    <n v="-165086657.78999999"/>
    <n v="0"/>
    <n v="0"/>
    <n v="0"/>
    <n v="0"/>
    <n v="0"/>
  </r>
  <r>
    <m/>
    <s v="069"/>
    <n v="2017"/>
    <n v="2018"/>
    <m/>
    <n v="1301"/>
    <n v="0"/>
    <s v="Air Traffic Organization (ATO)"/>
    <n v="1"/>
    <n v="258"/>
    <s v="D"/>
    <n v="0"/>
    <n v="0"/>
    <n v="0"/>
    <n v="0"/>
    <n v="0"/>
    <n v="0"/>
    <n v="0"/>
    <n v="0"/>
    <n v="0"/>
    <n v="0"/>
    <n v="0"/>
    <n v="0"/>
    <n v="0"/>
    <n v="0"/>
    <n v="0"/>
    <n v="0"/>
    <n v="0"/>
    <n v="0"/>
    <n v="-5186.5600000000004"/>
    <n v="0"/>
    <n v="0"/>
    <n v="0"/>
    <n v="0"/>
    <n v="-5186.5600000000004"/>
    <n v="0"/>
    <n v="-5186.5600000000004"/>
    <n v="-5186.5600000000004"/>
    <n v="0"/>
    <n v="0"/>
    <n v="0"/>
    <n v="0"/>
    <n v="0"/>
  </r>
  <r>
    <m/>
    <s v="069"/>
    <n v="2017"/>
    <n v="2018"/>
    <m/>
    <n v="1301"/>
    <n v="0"/>
    <s v="Air Traffic Organization (ATO)"/>
    <n v="1"/>
    <n v="260"/>
    <s v="D"/>
    <n v="0"/>
    <n v="4029349.14"/>
    <n v="0"/>
    <n v="0"/>
    <n v="0"/>
    <n v="4029349.14"/>
    <n v="0"/>
    <n v="-6030624.4000000004"/>
    <n v="0"/>
    <n v="0"/>
    <n v="0"/>
    <n v="-6030624.4000000004"/>
    <n v="0"/>
    <n v="-6712038.7699999996"/>
    <n v="0"/>
    <n v="0"/>
    <n v="0"/>
    <n v="-6712038.7699999996"/>
    <n v="-63348808.25"/>
    <n v="0"/>
    <n v="0"/>
    <n v="0"/>
    <n v="0"/>
    <n v="-63348808.25"/>
    <n v="0"/>
    <n v="-70060847.019999996"/>
    <n v="-72062122.280000001"/>
    <n v="0"/>
    <n v="0"/>
    <n v="0"/>
    <n v="0"/>
    <n v="0"/>
  </r>
  <r>
    <m/>
    <s v="069"/>
    <n v="2017"/>
    <n v="2018"/>
    <m/>
    <n v="1301"/>
    <n v="0"/>
    <s v="Air Traffic Organization (ATO)"/>
    <n v="1"/>
    <n v="310"/>
    <s v="D"/>
    <n v="0"/>
    <n v="-1399741.13"/>
    <n v="0"/>
    <n v="0"/>
    <n v="0"/>
    <n v="-1399741.13"/>
    <n v="0"/>
    <n v="-15140.3"/>
    <n v="0"/>
    <n v="0"/>
    <n v="0"/>
    <n v="-15140.3"/>
    <n v="0"/>
    <n v="-45060.65"/>
    <n v="0"/>
    <n v="0"/>
    <n v="0"/>
    <n v="-45060.65"/>
    <n v="-3087854.72"/>
    <n v="0"/>
    <n v="0"/>
    <n v="0"/>
    <n v="0"/>
    <n v="-3087854.72"/>
    <n v="0"/>
    <n v="-3132915.37"/>
    <n v="-4547796.8"/>
    <n v="0"/>
    <n v="0"/>
    <n v="0"/>
    <n v="0"/>
    <n v="0"/>
  </r>
  <r>
    <m/>
    <s v="069"/>
    <n v="2017"/>
    <n v="2018"/>
    <m/>
    <n v="1301"/>
    <n v="0"/>
    <s v="Air Traffic Organization (ATO)"/>
    <n v="1"/>
    <n v="320"/>
    <s v="D"/>
    <n v="0"/>
    <n v="-5813"/>
    <n v="0"/>
    <n v="0"/>
    <n v="0"/>
    <n v="-5813"/>
    <n v="0"/>
    <n v="0"/>
    <n v="0"/>
    <n v="0"/>
    <n v="0"/>
    <n v="0"/>
    <n v="0"/>
    <n v="-84309.81"/>
    <n v="0"/>
    <n v="0"/>
    <n v="0"/>
    <n v="-84309.81"/>
    <n v="-23045.52"/>
    <n v="0"/>
    <n v="0"/>
    <n v="0"/>
    <n v="0"/>
    <n v="-23045.52"/>
    <n v="0"/>
    <n v="-107355.33"/>
    <n v="-113168.33"/>
    <n v="0"/>
    <n v="0"/>
    <n v="0"/>
    <n v="0"/>
    <n v="0"/>
  </r>
  <r>
    <m/>
    <s v="069"/>
    <n v="2017"/>
    <n v="2018"/>
    <m/>
    <n v="1301"/>
    <n v="0"/>
    <s v="Air Traffic Organization (ATO)"/>
    <n v="1"/>
    <n v="420"/>
    <s v="D"/>
    <n v="0"/>
    <n v="0"/>
    <n v="0"/>
    <n v="0"/>
    <n v="0"/>
    <n v="0"/>
    <n v="0"/>
    <n v="-146"/>
    <n v="0"/>
    <n v="0"/>
    <n v="0"/>
    <n v="-146"/>
    <n v="0"/>
    <n v="0"/>
    <n v="0"/>
    <n v="0"/>
    <n v="0"/>
    <n v="0"/>
    <n v="-447983.34"/>
    <n v="0"/>
    <n v="0"/>
    <n v="0"/>
    <n v="0"/>
    <n v="-447983.34"/>
    <n v="0"/>
    <n v="-447983.34"/>
    <n v="-448129.34"/>
    <n v="0"/>
    <n v="0"/>
    <n v="0"/>
    <n v="0"/>
    <n v="0"/>
  </r>
  <r>
    <m/>
    <s v="069"/>
    <n v="2017"/>
    <n v="2018"/>
    <m/>
    <n v="1301"/>
    <n v="0"/>
    <s v="Air Traffic Organization (ATO)"/>
    <n v="1"/>
    <n v="430"/>
    <s v="D"/>
    <n v="0"/>
    <n v="-24407.63"/>
    <n v="0"/>
    <n v="0"/>
    <n v="0"/>
    <n v="-24407.63"/>
    <n v="0"/>
    <n v="0"/>
    <n v="0"/>
    <n v="0"/>
    <n v="0"/>
    <n v="0"/>
    <n v="0"/>
    <n v="0"/>
    <n v="0"/>
    <n v="0"/>
    <n v="0"/>
    <n v="0"/>
    <n v="-87689.09"/>
    <n v="0"/>
    <n v="0"/>
    <n v="0"/>
    <n v="0"/>
    <n v="-87689.09"/>
    <n v="0"/>
    <n v="-87689.09"/>
    <n v="-112096.72"/>
    <n v="0"/>
    <n v="0"/>
    <n v="0"/>
    <n v="0"/>
    <n v="0"/>
  </r>
  <r>
    <m/>
    <s v="069"/>
    <n v="2017"/>
    <n v="2018"/>
    <m/>
    <n v="1301"/>
    <n v="0"/>
    <s v="Air Traffic Organization (ATO)"/>
    <n v="1"/>
    <n v="440"/>
    <s v="D"/>
    <n v="0"/>
    <n v="0"/>
    <n v="0"/>
    <n v="0"/>
    <n v="0"/>
    <n v="0"/>
    <n v="0"/>
    <n v="0"/>
    <n v="0"/>
    <n v="0"/>
    <n v="0"/>
    <n v="0"/>
    <n v="0"/>
    <n v="0"/>
    <n v="0"/>
    <n v="0"/>
    <n v="0"/>
    <n v="0"/>
    <n v="-417348.22"/>
    <n v="0"/>
    <n v="0"/>
    <n v="0"/>
    <n v="0"/>
    <n v="-417348.22"/>
    <n v="0"/>
    <n v="-417348.22"/>
    <n v="-417348.22"/>
    <n v="0"/>
    <n v="0"/>
    <n v="0"/>
    <n v="0"/>
    <n v="0"/>
  </r>
  <r>
    <m/>
    <s v="069"/>
    <n v="2017"/>
    <n v="2018"/>
    <m/>
    <n v="1301"/>
    <n v="0"/>
    <s v="NextGen"/>
    <n v="2"/>
    <n v="111"/>
    <s v="D"/>
    <n v="0"/>
    <n v="0"/>
    <n v="0"/>
    <n v="0"/>
    <n v="0"/>
    <n v="0"/>
    <n v="0"/>
    <n v="-1247981.67"/>
    <n v="0"/>
    <n v="0"/>
    <n v="0"/>
    <n v="-1247981.67"/>
    <n v="0"/>
    <n v="0"/>
    <n v="0"/>
    <n v="0"/>
    <n v="0"/>
    <n v="0"/>
    <n v="-14924728.720000001"/>
    <n v="0"/>
    <n v="0"/>
    <n v="0"/>
    <n v="0"/>
    <n v="-14924728.720000001"/>
    <n v="0"/>
    <n v="-14924728.720000001"/>
    <n v="-16172710.390000001"/>
    <n v="0"/>
    <n v="0"/>
    <n v="0"/>
    <n v="0"/>
    <n v="0"/>
  </r>
  <r>
    <m/>
    <s v="069"/>
    <n v="2017"/>
    <n v="2018"/>
    <m/>
    <n v="1301"/>
    <n v="0"/>
    <s v="NextGen"/>
    <n v="2"/>
    <n v="113"/>
    <s v="D"/>
    <n v="0"/>
    <n v="0"/>
    <n v="0"/>
    <n v="0"/>
    <n v="0"/>
    <n v="0"/>
    <n v="0"/>
    <n v="-24430.82"/>
    <n v="0"/>
    <n v="0"/>
    <n v="0"/>
    <n v="-24430.82"/>
    <n v="0"/>
    <n v="0"/>
    <n v="0"/>
    <n v="0"/>
    <n v="0"/>
    <n v="0"/>
    <n v="-290067.25"/>
    <n v="0"/>
    <n v="0"/>
    <n v="0"/>
    <n v="0"/>
    <n v="-290067.25"/>
    <n v="0"/>
    <n v="-290067.25"/>
    <n v="-314498.07"/>
    <n v="0"/>
    <n v="0"/>
    <n v="0"/>
    <n v="0"/>
    <n v="0"/>
  </r>
  <r>
    <m/>
    <s v="069"/>
    <n v="2017"/>
    <n v="2018"/>
    <m/>
    <n v="1301"/>
    <n v="0"/>
    <s v="NextGen"/>
    <n v="2"/>
    <n v="115"/>
    <s v="D"/>
    <n v="0"/>
    <n v="0"/>
    <n v="0"/>
    <n v="0"/>
    <n v="0"/>
    <n v="0"/>
    <n v="0"/>
    <n v="-1964.25"/>
    <n v="0"/>
    <n v="0"/>
    <n v="0"/>
    <n v="-1964.25"/>
    <n v="0"/>
    <n v="0"/>
    <n v="0"/>
    <n v="0"/>
    <n v="0"/>
    <n v="0"/>
    <n v="-129817.74"/>
    <n v="0"/>
    <n v="0"/>
    <n v="0"/>
    <n v="0"/>
    <n v="-129817.74"/>
    <n v="0"/>
    <n v="-129817.74"/>
    <n v="-131781.99"/>
    <n v="0"/>
    <n v="0"/>
    <n v="0"/>
    <n v="0"/>
    <n v="0"/>
  </r>
  <r>
    <m/>
    <s v="069"/>
    <n v="2017"/>
    <n v="2018"/>
    <m/>
    <n v="1301"/>
    <n v="0"/>
    <s v="NextGen"/>
    <n v="2"/>
    <n v="121"/>
    <s v="D"/>
    <n v="0"/>
    <n v="-46875.199999999997"/>
    <n v="0"/>
    <n v="0"/>
    <n v="0"/>
    <n v="-46875.199999999997"/>
    <n v="0"/>
    <n v="-394497.25"/>
    <n v="0"/>
    <n v="0"/>
    <n v="0"/>
    <n v="-394497.25"/>
    <n v="0"/>
    <n v="0"/>
    <n v="0"/>
    <n v="0"/>
    <n v="0"/>
    <n v="0"/>
    <n v="-4854617.18"/>
    <n v="0"/>
    <n v="0"/>
    <n v="0"/>
    <n v="0"/>
    <n v="-4854617.18"/>
    <n v="0"/>
    <n v="-4854617.18"/>
    <n v="-5295989.63"/>
    <n v="0"/>
    <n v="0"/>
    <n v="0"/>
    <n v="0"/>
    <n v="0"/>
  </r>
  <r>
    <m/>
    <s v="069"/>
    <n v="2017"/>
    <n v="2018"/>
    <m/>
    <n v="1301"/>
    <n v="0"/>
    <s v="NextGen"/>
    <n v="2"/>
    <n v="210"/>
    <s v="D"/>
    <n v="0"/>
    <n v="-40074.58"/>
    <n v="0"/>
    <n v="0"/>
    <n v="0"/>
    <n v="-40074.58"/>
    <n v="0"/>
    <n v="-1381.5"/>
    <n v="0"/>
    <n v="0"/>
    <n v="0"/>
    <n v="-1381.5"/>
    <n v="0"/>
    <n v="0"/>
    <n v="0"/>
    <n v="0"/>
    <n v="0"/>
    <n v="0"/>
    <n v="-145760.91"/>
    <n v="0"/>
    <n v="0"/>
    <n v="0"/>
    <n v="0"/>
    <n v="-145760.91"/>
    <n v="0"/>
    <n v="-145760.91"/>
    <n v="-187216.99"/>
    <n v="0"/>
    <n v="0"/>
    <n v="0"/>
    <n v="0"/>
    <n v="0"/>
  </r>
  <r>
    <m/>
    <s v="069"/>
    <n v="2017"/>
    <n v="2018"/>
    <m/>
    <n v="1301"/>
    <n v="0"/>
    <s v="NextGen"/>
    <n v="2"/>
    <n v="220"/>
    <s v="D"/>
    <n v="0"/>
    <n v="0"/>
    <n v="0"/>
    <n v="0"/>
    <n v="0"/>
    <n v="0"/>
    <n v="0"/>
    <n v="0"/>
    <n v="0"/>
    <n v="0"/>
    <n v="0"/>
    <n v="0"/>
    <n v="0"/>
    <n v="0"/>
    <n v="0"/>
    <n v="0"/>
    <n v="0"/>
    <n v="0"/>
    <n v="-115945.60000000001"/>
    <n v="0"/>
    <n v="0"/>
    <n v="0"/>
    <n v="0"/>
    <n v="-115945.60000000001"/>
    <n v="0"/>
    <n v="-115945.60000000001"/>
    <n v="-115945.60000000001"/>
    <n v="0"/>
    <n v="0"/>
    <n v="0"/>
    <n v="0"/>
    <n v="0"/>
  </r>
  <r>
    <m/>
    <s v="069"/>
    <n v="2017"/>
    <n v="2018"/>
    <m/>
    <n v="1301"/>
    <n v="0"/>
    <s v="NextGen"/>
    <n v="2"/>
    <n v="233"/>
    <s v="D"/>
    <n v="0"/>
    <n v="0"/>
    <n v="0"/>
    <n v="0"/>
    <n v="0"/>
    <n v="0"/>
    <n v="0"/>
    <n v="-140.63"/>
    <n v="0"/>
    <n v="0"/>
    <n v="0"/>
    <n v="-140.63"/>
    <n v="0"/>
    <n v="-130863.05"/>
    <n v="0"/>
    <n v="0"/>
    <n v="0"/>
    <n v="-130863.05"/>
    <n v="-4262407.3600000003"/>
    <n v="0"/>
    <n v="0"/>
    <n v="0"/>
    <n v="0"/>
    <n v="-4262407.3600000003"/>
    <n v="0"/>
    <n v="-4393270.41"/>
    <n v="-4393411.04"/>
    <n v="0"/>
    <n v="0"/>
    <n v="0"/>
    <n v="0"/>
    <n v="0"/>
  </r>
  <r>
    <m/>
    <s v="069"/>
    <n v="2017"/>
    <n v="2018"/>
    <m/>
    <n v="1301"/>
    <n v="0"/>
    <s v="NextGen"/>
    <n v="2"/>
    <n v="240"/>
    <s v="D"/>
    <n v="0"/>
    <n v="0"/>
    <n v="0"/>
    <n v="0"/>
    <n v="0"/>
    <n v="0"/>
    <n v="0"/>
    <n v="0"/>
    <n v="0"/>
    <n v="0"/>
    <n v="0"/>
    <n v="0"/>
    <n v="0"/>
    <n v="-80.28"/>
    <n v="0"/>
    <n v="0"/>
    <n v="0"/>
    <n v="-80.28"/>
    <n v="-548.58000000000004"/>
    <n v="0"/>
    <n v="0"/>
    <n v="0"/>
    <n v="0"/>
    <n v="-548.58000000000004"/>
    <n v="0"/>
    <n v="-628.86"/>
    <n v="-628.86"/>
    <n v="0"/>
    <n v="0"/>
    <n v="0"/>
    <n v="0"/>
    <n v="0"/>
  </r>
  <r>
    <m/>
    <s v="069"/>
    <n v="2017"/>
    <n v="2018"/>
    <m/>
    <n v="1301"/>
    <n v="0"/>
    <s v="NextGen"/>
    <n v="2"/>
    <n v="251"/>
    <s v="D"/>
    <n v="0"/>
    <n v="-65000"/>
    <n v="0"/>
    <n v="0"/>
    <n v="0"/>
    <n v="-65000"/>
    <n v="0"/>
    <n v="0"/>
    <n v="0"/>
    <n v="0"/>
    <n v="0"/>
    <n v="0"/>
    <n v="0"/>
    <n v="0"/>
    <n v="0"/>
    <n v="0"/>
    <n v="0"/>
    <n v="0"/>
    <n v="0"/>
    <n v="0"/>
    <n v="0"/>
    <n v="0"/>
    <n v="0"/>
    <n v="0"/>
    <n v="0"/>
    <n v="0"/>
    <n v="-65000"/>
    <n v="0"/>
    <n v="0"/>
    <n v="0"/>
    <n v="0"/>
    <n v="0"/>
  </r>
  <r>
    <m/>
    <s v="069"/>
    <n v="2017"/>
    <n v="2018"/>
    <m/>
    <n v="1301"/>
    <n v="0"/>
    <s v="NextGen"/>
    <n v="2"/>
    <n v="252"/>
    <s v="D"/>
    <n v="0"/>
    <n v="-333653.09999999998"/>
    <n v="0"/>
    <n v="0"/>
    <n v="0"/>
    <n v="-333653.09999999998"/>
    <n v="0"/>
    <n v="0"/>
    <n v="0"/>
    <n v="0"/>
    <n v="0"/>
    <n v="0"/>
    <n v="0"/>
    <n v="-98035.25"/>
    <n v="0"/>
    <n v="0"/>
    <n v="0"/>
    <n v="-98035.25"/>
    <n v="-1220309.53"/>
    <n v="0"/>
    <n v="0"/>
    <n v="0"/>
    <n v="0"/>
    <n v="-1220309.53"/>
    <n v="0"/>
    <n v="-1318344.78"/>
    <n v="-1651997.88"/>
    <n v="0"/>
    <n v="0"/>
    <n v="0"/>
    <n v="0"/>
    <n v="0"/>
  </r>
  <r>
    <m/>
    <s v="069"/>
    <n v="2017"/>
    <n v="2018"/>
    <m/>
    <n v="1301"/>
    <n v="0"/>
    <s v="NextGen"/>
    <n v="2"/>
    <n v="253"/>
    <s v="D"/>
    <n v="0"/>
    <n v="-482914.14"/>
    <n v="0"/>
    <n v="0"/>
    <n v="0"/>
    <n v="-482914.14"/>
    <n v="0"/>
    <n v="-56635.26"/>
    <n v="0"/>
    <n v="0"/>
    <n v="0"/>
    <n v="-56635.26"/>
    <n v="0"/>
    <n v="0"/>
    <n v="0"/>
    <n v="0"/>
    <n v="0"/>
    <n v="0"/>
    <n v="-547108.54"/>
    <n v="0"/>
    <n v="0"/>
    <n v="0"/>
    <n v="0"/>
    <n v="-547108.54"/>
    <n v="0"/>
    <n v="-547108.54"/>
    <n v="-1086657.94"/>
    <n v="0"/>
    <n v="0"/>
    <n v="0"/>
    <n v="0"/>
    <n v="0"/>
  </r>
  <r>
    <m/>
    <s v="069"/>
    <n v="2017"/>
    <n v="2018"/>
    <m/>
    <n v="1301"/>
    <n v="0"/>
    <s v="NextGen"/>
    <n v="2"/>
    <n v="254"/>
    <s v="D"/>
    <n v="0"/>
    <n v="-2561296.25"/>
    <n v="0"/>
    <n v="0"/>
    <n v="0"/>
    <n v="-2561296.25"/>
    <n v="0"/>
    <n v="-7799.78"/>
    <n v="0"/>
    <n v="0"/>
    <n v="0"/>
    <n v="-7799.78"/>
    <n v="0"/>
    <n v="0"/>
    <n v="0"/>
    <n v="0"/>
    <n v="0"/>
    <n v="0"/>
    <n v="-8788981.3599999994"/>
    <n v="0"/>
    <n v="0"/>
    <n v="0"/>
    <n v="0"/>
    <n v="-8788981.3599999994"/>
    <n v="0"/>
    <n v="-8788981.3599999994"/>
    <n v="-11358077.390000001"/>
    <n v="0"/>
    <n v="0"/>
    <n v="0"/>
    <n v="0"/>
    <n v="0"/>
  </r>
  <r>
    <m/>
    <s v="069"/>
    <n v="2017"/>
    <n v="2018"/>
    <m/>
    <n v="1301"/>
    <n v="0"/>
    <s v="NextGen"/>
    <n v="2"/>
    <n v="256"/>
    <s v="D"/>
    <n v="0"/>
    <n v="0"/>
    <n v="0"/>
    <n v="0"/>
    <n v="0"/>
    <n v="0"/>
    <n v="0"/>
    <n v="0"/>
    <n v="0"/>
    <n v="0"/>
    <n v="0"/>
    <n v="0"/>
    <n v="0"/>
    <n v="0"/>
    <n v="0"/>
    <n v="0"/>
    <n v="0"/>
    <n v="0"/>
    <n v="-190"/>
    <n v="0"/>
    <n v="0"/>
    <n v="0"/>
    <n v="0"/>
    <n v="-190"/>
    <n v="0"/>
    <n v="-190"/>
    <n v="-190"/>
    <n v="0"/>
    <n v="0"/>
    <n v="0"/>
    <n v="0"/>
    <n v="0"/>
  </r>
  <r>
    <m/>
    <s v="069"/>
    <n v="2017"/>
    <n v="2018"/>
    <m/>
    <n v="1301"/>
    <n v="0"/>
    <s v="NextGen"/>
    <n v="2"/>
    <n v="257"/>
    <s v="D"/>
    <n v="0"/>
    <n v="0"/>
    <n v="0"/>
    <n v="0"/>
    <n v="0"/>
    <n v="0"/>
    <n v="0"/>
    <n v="0"/>
    <n v="0"/>
    <n v="0"/>
    <n v="0"/>
    <n v="0"/>
    <n v="0"/>
    <n v="0"/>
    <n v="0"/>
    <n v="0"/>
    <n v="0"/>
    <n v="0"/>
    <n v="-84149.55"/>
    <n v="0"/>
    <n v="0"/>
    <n v="0"/>
    <n v="0"/>
    <n v="-84149.55"/>
    <n v="0"/>
    <n v="-84149.55"/>
    <n v="-84149.55"/>
    <n v="0"/>
    <n v="0"/>
    <n v="0"/>
    <n v="0"/>
    <n v="0"/>
  </r>
  <r>
    <m/>
    <s v="069"/>
    <n v="2017"/>
    <n v="2018"/>
    <m/>
    <n v="1301"/>
    <n v="0"/>
    <s v="NextGen"/>
    <n v="2"/>
    <n v="260"/>
    <s v="D"/>
    <n v="0"/>
    <n v="2459.3000000000002"/>
    <n v="0"/>
    <n v="0"/>
    <n v="0"/>
    <n v="2459.3000000000002"/>
    <n v="0"/>
    <n v="-2459.3000000000002"/>
    <n v="0"/>
    <n v="0"/>
    <n v="0"/>
    <n v="-2459.3000000000002"/>
    <n v="0"/>
    <n v="-2475.52"/>
    <n v="0"/>
    <n v="0"/>
    <n v="0"/>
    <n v="-2475.52"/>
    <n v="-336243.94"/>
    <n v="0"/>
    <n v="0"/>
    <n v="0"/>
    <n v="0"/>
    <n v="-336243.94"/>
    <n v="0"/>
    <n v="-338719.46"/>
    <n v="-338719.46"/>
    <n v="0"/>
    <n v="0"/>
    <n v="0"/>
    <n v="0"/>
    <n v="0"/>
  </r>
  <r>
    <m/>
    <s v="069"/>
    <n v="2017"/>
    <n v="2018"/>
    <m/>
    <n v="1301"/>
    <n v="0"/>
    <s v="NextGen"/>
    <n v="2"/>
    <n v="310"/>
    <s v="D"/>
    <n v="0"/>
    <n v="-34568.61"/>
    <n v="0"/>
    <n v="0"/>
    <n v="0"/>
    <n v="-34568.61"/>
    <n v="0"/>
    <n v="0"/>
    <n v="0"/>
    <n v="0"/>
    <n v="0"/>
    <n v="0"/>
    <n v="0"/>
    <n v="0"/>
    <n v="0"/>
    <n v="0"/>
    <n v="0"/>
    <n v="0"/>
    <n v="-16365.32"/>
    <n v="0"/>
    <n v="0"/>
    <n v="0"/>
    <n v="0"/>
    <n v="-16365.32"/>
    <n v="0"/>
    <n v="-16365.32"/>
    <n v="-50933.93"/>
    <n v="0"/>
    <n v="0"/>
    <n v="0"/>
    <n v="0"/>
    <n v="0"/>
  </r>
  <r>
    <m/>
    <s v="069"/>
    <n v="2017"/>
    <n v="2018"/>
    <m/>
    <n v="1301"/>
    <n v="0"/>
    <s v="Finance &amp; Management"/>
    <n v="3"/>
    <n v="111"/>
    <s v="D"/>
    <n v="0"/>
    <n v="0"/>
    <n v="0"/>
    <n v="0"/>
    <n v="0"/>
    <n v="0"/>
    <n v="0"/>
    <n v="-10786094.869999999"/>
    <n v="0"/>
    <n v="0"/>
    <n v="0"/>
    <n v="-10786094.869999999"/>
    <n v="0"/>
    <n v="0"/>
    <n v="0"/>
    <n v="0"/>
    <n v="0"/>
    <n v="0"/>
    <n v="-130314279.61"/>
    <n v="0"/>
    <n v="0"/>
    <n v="0"/>
    <n v="0"/>
    <n v="-130314279.61"/>
    <n v="0"/>
    <n v="-130314279.61"/>
    <n v="-141100374.47999999"/>
    <n v="0"/>
    <n v="0"/>
    <n v="0"/>
    <n v="0"/>
    <n v="0"/>
  </r>
  <r>
    <m/>
    <s v="069"/>
    <n v="2017"/>
    <n v="2018"/>
    <m/>
    <n v="1301"/>
    <n v="0"/>
    <s v="Finance &amp; Management"/>
    <n v="3"/>
    <n v="113"/>
    <s v="D"/>
    <n v="0"/>
    <n v="0"/>
    <n v="0"/>
    <n v="0"/>
    <n v="0"/>
    <n v="0"/>
    <n v="0"/>
    <n v="-107096.39"/>
    <n v="0"/>
    <n v="0"/>
    <n v="0"/>
    <n v="-107096.39"/>
    <n v="0"/>
    <n v="0"/>
    <n v="0"/>
    <n v="0"/>
    <n v="0"/>
    <n v="0"/>
    <n v="-1414103.99"/>
    <n v="0"/>
    <n v="0"/>
    <n v="0"/>
    <n v="0"/>
    <n v="-1414103.99"/>
    <n v="0"/>
    <n v="-1414103.99"/>
    <n v="-1521200.38"/>
    <n v="0"/>
    <n v="0"/>
    <n v="0"/>
    <n v="0"/>
    <n v="0"/>
  </r>
  <r>
    <m/>
    <s v="069"/>
    <n v="2017"/>
    <n v="2018"/>
    <m/>
    <n v="1301"/>
    <n v="0"/>
    <s v="Finance &amp; Management"/>
    <n v="3"/>
    <n v="115"/>
    <s v="D"/>
    <n v="0"/>
    <n v="0"/>
    <n v="0"/>
    <n v="0"/>
    <n v="0"/>
    <n v="0"/>
    <n v="0"/>
    <n v="-34860.35"/>
    <n v="0"/>
    <n v="0"/>
    <n v="0"/>
    <n v="-34860.35"/>
    <n v="0"/>
    <n v="0"/>
    <n v="0"/>
    <n v="0"/>
    <n v="0"/>
    <n v="0"/>
    <n v="-2043736.53"/>
    <n v="0"/>
    <n v="0"/>
    <n v="0"/>
    <n v="0"/>
    <n v="-2043736.53"/>
    <n v="0"/>
    <n v="-2043736.53"/>
    <n v="-2078596.88"/>
    <n v="0"/>
    <n v="0"/>
    <n v="0"/>
    <n v="0"/>
    <n v="0"/>
  </r>
  <r>
    <m/>
    <s v="069"/>
    <n v="2017"/>
    <n v="2018"/>
    <m/>
    <n v="1301"/>
    <n v="0"/>
    <s v="Finance &amp; Management"/>
    <n v="3"/>
    <n v="118"/>
    <s v="D"/>
    <n v="0"/>
    <n v="0"/>
    <n v="0"/>
    <n v="0"/>
    <n v="0"/>
    <n v="0"/>
    <n v="0"/>
    <n v="-6429.6"/>
    <n v="0"/>
    <n v="0"/>
    <n v="0"/>
    <n v="-6429.6"/>
    <n v="0"/>
    <n v="0"/>
    <n v="0"/>
    <n v="0"/>
    <n v="0"/>
    <n v="0"/>
    <n v="223352.58"/>
    <n v="0"/>
    <n v="0"/>
    <n v="0"/>
    <n v="0"/>
    <n v="223352.58"/>
    <n v="0"/>
    <n v="223352.58"/>
    <n v="216922.98"/>
    <n v="0"/>
    <n v="0"/>
    <n v="0"/>
    <n v="0"/>
    <n v="0"/>
  </r>
  <r>
    <m/>
    <s v="069"/>
    <n v="2017"/>
    <n v="2018"/>
    <m/>
    <n v="1301"/>
    <n v="0"/>
    <s v="Finance &amp; Management"/>
    <n v="3"/>
    <n v="121"/>
    <s v="D"/>
    <n v="0"/>
    <n v="-601904.94999999995"/>
    <n v="0"/>
    <n v="0"/>
    <n v="0"/>
    <n v="-601904.94999999995"/>
    <n v="0"/>
    <n v="-3477832.55"/>
    <n v="0"/>
    <n v="0"/>
    <n v="0"/>
    <n v="-3477832.55"/>
    <n v="0"/>
    <n v="0"/>
    <n v="0"/>
    <n v="0"/>
    <n v="0"/>
    <n v="0"/>
    <n v="-41688491.25"/>
    <n v="0"/>
    <n v="0"/>
    <n v="0"/>
    <n v="0"/>
    <n v="-41688491.25"/>
    <n v="0"/>
    <n v="-41688491.25"/>
    <n v="-45768228.75"/>
    <n v="0"/>
    <n v="0"/>
    <n v="0"/>
    <n v="0"/>
    <n v="0"/>
  </r>
  <r>
    <m/>
    <s v="069"/>
    <n v="2017"/>
    <n v="2018"/>
    <m/>
    <n v="1301"/>
    <n v="0"/>
    <s v="Finance &amp; Management"/>
    <n v="3"/>
    <n v="210"/>
    <s v="D"/>
    <n v="0"/>
    <n v="-407885.93"/>
    <n v="0"/>
    <n v="0"/>
    <n v="0"/>
    <n v="-407885.93"/>
    <n v="0"/>
    <n v="-15571.43"/>
    <n v="0"/>
    <n v="0"/>
    <n v="0"/>
    <n v="-15571.43"/>
    <n v="0"/>
    <n v="0"/>
    <n v="0"/>
    <n v="0"/>
    <n v="0"/>
    <n v="0"/>
    <n v="-2359762.42"/>
    <n v="0"/>
    <n v="0"/>
    <n v="0"/>
    <n v="0"/>
    <n v="-2359762.42"/>
    <n v="0"/>
    <n v="-2359762.42"/>
    <n v="-2783219.78"/>
    <n v="0"/>
    <n v="0"/>
    <n v="0"/>
    <n v="0"/>
    <n v="0"/>
  </r>
  <r>
    <m/>
    <s v="069"/>
    <n v="2017"/>
    <n v="2018"/>
    <m/>
    <n v="1301"/>
    <n v="0"/>
    <s v="Finance &amp; Management"/>
    <n v="3"/>
    <n v="220"/>
    <s v="D"/>
    <n v="0"/>
    <n v="-123535.33"/>
    <n v="0"/>
    <n v="0"/>
    <n v="0"/>
    <n v="-123535.33"/>
    <n v="0"/>
    <n v="30367.33"/>
    <n v="0"/>
    <n v="0"/>
    <n v="0"/>
    <n v="30367.33"/>
    <n v="0"/>
    <n v="-531675.06999999995"/>
    <n v="0"/>
    <n v="0"/>
    <n v="0"/>
    <n v="-531675.06999999995"/>
    <n v="-885563.85"/>
    <n v="0"/>
    <n v="0"/>
    <n v="0"/>
    <n v="0"/>
    <n v="-885563.85"/>
    <n v="0"/>
    <n v="-1417238.92"/>
    <n v="-1510406.92"/>
    <n v="0"/>
    <n v="0"/>
    <n v="0"/>
    <n v="0"/>
    <n v="0"/>
  </r>
  <r>
    <m/>
    <s v="069"/>
    <n v="2017"/>
    <n v="2018"/>
    <m/>
    <n v="1301"/>
    <n v="0"/>
    <s v="Finance &amp; Management"/>
    <n v="3"/>
    <n v="231"/>
    <s v="D"/>
    <n v="0"/>
    <n v="0"/>
    <n v="0"/>
    <n v="0"/>
    <n v="0"/>
    <n v="0"/>
    <n v="0"/>
    <n v="0"/>
    <n v="0"/>
    <n v="0"/>
    <n v="0"/>
    <n v="0"/>
    <n v="0"/>
    <n v="0"/>
    <n v="0"/>
    <n v="0"/>
    <n v="0"/>
    <n v="0"/>
    <n v="-77002021.680000007"/>
    <n v="0"/>
    <n v="0"/>
    <n v="0"/>
    <n v="0"/>
    <n v="-77002021.680000007"/>
    <n v="0"/>
    <n v="-77002021.680000007"/>
    <n v="-77002021.680000007"/>
    <n v="0"/>
    <n v="0"/>
    <n v="0"/>
    <n v="0"/>
    <n v="0"/>
  </r>
  <r>
    <m/>
    <s v="069"/>
    <n v="2017"/>
    <n v="2018"/>
    <m/>
    <n v="1301"/>
    <n v="0"/>
    <s v="Finance &amp; Management"/>
    <n v="3"/>
    <n v="232"/>
    <s v="D"/>
    <n v="0"/>
    <n v="-6611252.3899999997"/>
    <n v="0"/>
    <n v="0"/>
    <n v="0"/>
    <n v="-6611252.3899999997"/>
    <n v="0"/>
    <n v="-147759.75"/>
    <n v="0"/>
    <n v="0"/>
    <n v="0"/>
    <n v="-147759.75"/>
    <n v="0"/>
    <n v="0"/>
    <n v="0"/>
    <n v="0"/>
    <n v="0"/>
    <n v="0"/>
    <n v="-22722121.329999998"/>
    <n v="0"/>
    <n v="0"/>
    <n v="0"/>
    <n v="0"/>
    <n v="-22722121.329999998"/>
    <n v="0"/>
    <n v="-22722121.329999998"/>
    <n v="-29481133.469999999"/>
    <n v="0"/>
    <n v="0"/>
    <n v="0"/>
    <n v="0"/>
    <n v="0"/>
  </r>
  <r>
    <m/>
    <s v="069"/>
    <n v="2017"/>
    <n v="2018"/>
    <m/>
    <n v="1301"/>
    <n v="0"/>
    <s v="Finance &amp; Management"/>
    <n v="3"/>
    <n v="233"/>
    <s v="D"/>
    <n v="0"/>
    <n v="-761466.13"/>
    <n v="0"/>
    <n v="0"/>
    <n v="0"/>
    <n v="-761466.13"/>
    <n v="0"/>
    <n v="-4293.12"/>
    <n v="0"/>
    <n v="0"/>
    <n v="0"/>
    <n v="-4293.12"/>
    <n v="0"/>
    <n v="-1107620.29"/>
    <n v="0"/>
    <n v="0"/>
    <n v="0"/>
    <n v="-1107620.29"/>
    <n v="-5832605.4400000004"/>
    <n v="0"/>
    <n v="0"/>
    <n v="0"/>
    <n v="0"/>
    <n v="-5832605.4400000004"/>
    <n v="0"/>
    <n v="-6940225.7300000004"/>
    <n v="-7705984.9800000004"/>
    <n v="0"/>
    <n v="0"/>
    <n v="0"/>
    <n v="0"/>
    <n v="0"/>
  </r>
  <r>
    <m/>
    <s v="069"/>
    <n v="2017"/>
    <n v="2018"/>
    <m/>
    <n v="1301"/>
    <n v="0"/>
    <s v="Finance &amp; Management"/>
    <n v="3"/>
    <n v="240"/>
    <s v="D"/>
    <n v="0"/>
    <n v="-7208"/>
    <n v="0"/>
    <n v="0"/>
    <n v="0"/>
    <n v="-7208"/>
    <n v="0"/>
    <n v="0"/>
    <n v="0"/>
    <n v="0"/>
    <n v="0"/>
    <n v="0"/>
    <n v="0"/>
    <n v="0"/>
    <n v="0"/>
    <n v="0"/>
    <n v="0"/>
    <n v="0"/>
    <n v="-932548.02"/>
    <n v="0"/>
    <n v="0"/>
    <n v="0"/>
    <n v="0"/>
    <n v="-932548.02"/>
    <n v="0"/>
    <n v="-932548.02"/>
    <n v="-939756.02"/>
    <n v="0"/>
    <n v="0"/>
    <n v="0"/>
    <n v="0"/>
    <n v="0"/>
  </r>
  <r>
    <m/>
    <s v="069"/>
    <n v="2017"/>
    <n v="2018"/>
    <m/>
    <n v="1301"/>
    <n v="0"/>
    <s v="Finance &amp; Management"/>
    <n v="3"/>
    <n v="251"/>
    <s v="D"/>
    <n v="0"/>
    <n v="-2119047.42"/>
    <n v="0"/>
    <n v="0"/>
    <n v="0"/>
    <n v="-2119047.42"/>
    <n v="0"/>
    <n v="-208990.5"/>
    <n v="0"/>
    <n v="0"/>
    <n v="0"/>
    <n v="-208990.5"/>
    <n v="0"/>
    <n v="-1856836.02"/>
    <n v="0"/>
    <n v="0"/>
    <n v="0"/>
    <n v="-1856836.02"/>
    <n v="-25809831.850000001"/>
    <n v="0"/>
    <n v="0"/>
    <n v="0"/>
    <n v="0"/>
    <n v="-25809831.850000001"/>
    <n v="0"/>
    <n v="-27666667.870000001"/>
    <n v="-29994705.789999999"/>
    <n v="0"/>
    <n v="0"/>
    <n v="0"/>
    <n v="0"/>
    <n v="0"/>
  </r>
  <r>
    <m/>
    <s v="069"/>
    <n v="2017"/>
    <n v="2018"/>
    <m/>
    <n v="1301"/>
    <n v="0"/>
    <s v="Finance &amp; Management"/>
    <n v="3"/>
    <n v="252"/>
    <s v="D"/>
    <n v="0"/>
    <n v="-6175888.2599999998"/>
    <n v="0"/>
    <n v="0"/>
    <n v="0"/>
    <n v="-6175888.2599999998"/>
    <n v="0"/>
    <n v="-263476.56"/>
    <n v="0"/>
    <n v="0"/>
    <n v="0"/>
    <n v="-263476.56"/>
    <n v="0"/>
    <n v="-522095.13"/>
    <n v="0"/>
    <n v="0"/>
    <n v="0"/>
    <n v="-522095.13"/>
    <n v="-10632735.859999999"/>
    <n v="0"/>
    <n v="0"/>
    <n v="0"/>
    <n v="0"/>
    <n v="-10632735.859999999"/>
    <n v="0"/>
    <n v="-11154830.99"/>
    <n v="-17594195.809999999"/>
    <n v="0"/>
    <n v="0"/>
    <n v="0"/>
    <n v="0"/>
    <n v="0"/>
  </r>
  <r>
    <m/>
    <s v="069"/>
    <n v="2017"/>
    <n v="2018"/>
    <m/>
    <n v="1301"/>
    <n v="0"/>
    <s v="Finance &amp; Management"/>
    <n v="3"/>
    <n v="253"/>
    <s v="D"/>
    <n v="0"/>
    <n v="-21616951.52"/>
    <n v="0"/>
    <n v="0"/>
    <n v="0"/>
    <n v="-21616951.52"/>
    <n v="0"/>
    <n v="-7381323.29"/>
    <n v="0"/>
    <n v="0"/>
    <n v="0"/>
    <n v="-7381323.29"/>
    <n v="0"/>
    <n v="-3191580.56"/>
    <n v="0"/>
    <n v="0"/>
    <n v="0"/>
    <n v="-3191580.56"/>
    <n v="-45781911.490000002"/>
    <n v="0"/>
    <n v="0"/>
    <n v="0"/>
    <n v="0"/>
    <n v="-45781911.490000002"/>
    <n v="0"/>
    <n v="-48973492.049999997"/>
    <n v="-77971766.859999999"/>
    <n v="0"/>
    <n v="0"/>
    <n v="0"/>
    <n v="0"/>
    <n v="0"/>
  </r>
  <r>
    <m/>
    <s v="069"/>
    <n v="2017"/>
    <n v="2018"/>
    <m/>
    <n v="1301"/>
    <n v="0"/>
    <s v="Finance &amp; Management"/>
    <n v="3"/>
    <n v="254"/>
    <s v="D"/>
    <n v="0"/>
    <n v="-8388129.8399999999"/>
    <n v="0"/>
    <n v="0"/>
    <n v="0"/>
    <n v="-8388129.8399999999"/>
    <n v="0"/>
    <n v="-25728.98"/>
    <n v="0"/>
    <n v="0"/>
    <n v="0"/>
    <n v="-25728.98"/>
    <n v="0"/>
    <n v="-137581.76000000001"/>
    <n v="0"/>
    <n v="0"/>
    <n v="0"/>
    <n v="-137581.76000000001"/>
    <n v="-15730780.98"/>
    <n v="0"/>
    <n v="0"/>
    <n v="0"/>
    <n v="0"/>
    <n v="-15730780.98"/>
    <n v="0"/>
    <n v="-15868362.74"/>
    <n v="-24282221.559999999"/>
    <n v="0"/>
    <n v="0"/>
    <n v="0"/>
    <n v="0"/>
    <n v="0"/>
  </r>
  <r>
    <m/>
    <s v="069"/>
    <n v="2017"/>
    <n v="2018"/>
    <m/>
    <n v="1301"/>
    <n v="0"/>
    <s v="Finance &amp; Management"/>
    <n v="3"/>
    <n v="257"/>
    <s v="D"/>
    <n v="0"/>
    <n v="-22344209.620000001"/>
    <n v="0"/>
    <n v="0"/>
    <n v="0"/>
    <n v="-22344209.620000001"/>
    <n v="0"/>
    <n v="-944606.73"/>
    <n v="0"/>
    <n v="0"/>
    <n v="0"/>
    <n v="-944606.73"/>
    <n v="0"/>
    <n v="-95234.25"/>
    <n v="0"/>
    <n v="0"/>
    <n v="0"/>
    <n v="-95234.25"/>
    <n v="-32193858.239999998"/>
    <n v="0"/>
    <n v="0"/>
    <n v="0"/>
    <n v="0"/>
    <n v="-32193858.239999998"/>
    <n v="0"/>
    <n v="-32289092.489999998"/>
    <n v="-55577908.840000004"/>
    <n v="0"/>
    <n v="0"/>
    <n v="0"/>
    <n v="0"/>
    <n v="0"/>
  </r>
  <r>
    <m/>
    <s v="069"/>
    <n v="2017"/>
    <n v="2018"/>
    <m/>
    <n v="1301"/>
    <n v="0"/>
    <s v="Finance &amp; Management"/>
    <n v="3"/>
    <n v="258"/>
    <s v="D"/>
    <n v="0"/>
    <n v="0"/>
    <n v="0"/>
    <n v="0"/>
    <n v="0"/>
    <n v="0"/>
    <n v="0"/>
    <n v="0"/>
    <n v="0"/>
    <n v="0"/>
    <n v="0"/>
    <n v="0"/>
    <n v="0"/>
    <n v="-58312.83"/>
    <n v="0"/>
    <n v="0"/>
    <n v="0"/>
    <n v="-58312.83"/>
    <n v="-323715.96000000002"/>
    <n v="0"/>
    <n v="0"/>
    <n v="0"/>
    <n v="0"/>
    <n v="-323715.96000000002"/>
    <n v="0"/>
    <n v="-382028.79"/>
    <n v="-382028.79"/>
    <n v="0"/>
    <n v="0"/>
    <n v="0"/>
    <n v="0"/>
    <n v="0"/>
  </r>
  <r>
    <m/>
    <s v="069"/>
    <n v="2017"/>
    <n v="2018"/>
    <m/>
    <n v="1301"/>
    <n v="0"/>
    <s v="Finance &amp; Management"/>
    <n v="3"/>
    <n v="260"/>
    <s v="D"/>
    <n v="0"/>
    <n v="-420725.4"/>
    <n v="0"/>
    <n v="0"/>
    <n v="0"/>
    <n v="-420725.4"/>
    <n v="0"/>
    <n v="-146271.03"/>
    <n v="0"/>
    <n v="0"/>
    <n v="0"/>
    <n v="-146271.03"/>
    <n v="0"/>
    <n v="0"/>
    <n v="0"/>
    <n v="0"/>
    <n v="0"/>
    <n v="0"/>
    <n v="-4081907.07"/>
    <n v="0"/>
    <n v="0"/>
    <n v="0"/>
    <n v="0"/>
    <n v="-4081907.07"/>
    <n v="0"/>
    <n v="-4081907.07"/>
    <n v="-4648903.5"/>
    <n v="0"/>
    <n v="0"/>
    <n v="0"/>
    <n v="0"/>
    <n v="0"/>
  </r>
  <r>
    <m/>
    <s v="069"/>
    <n v="2017"/>
    <n v="2018"/>
    <m/>
    <n v="1301"/>
    <n v="0"/>
    <s v="Finance &amp; Management"/>
    <n v="3"/>
    <n v="310"/>
    <s v="D"/>
    <n v="0"/>
    <n v="-380419.4"/>
    <n v="0"/>
    <n v="0"/>
    <n v="0"/>
    <n v="-380419.4"/>
    <n v="0"/>
    <n v="0"/>
    <n v="0"/>
    <n v="0"/>
    <n v="0"/>
    <n v="0"/>
    <n v="0"/>
    <n v="0"/>
    <n v="0"/>
    <n v="0"/>
    <n v="0"/>
    <n v="0"/>
    <n v="-1687804.42"/>
    <n v="0"/>
    <n v="0"/>
    <n v="0"/>
    <n v="0"/>
    <n v="-1687804.42"/>
    <n v="0"/>
    <n v="-1687804.42"/>
    <n v="-2068223.82"/>
    <n v="0"/>
    <n v="0"/>
    <n v="0"/>
    <n v="0"/>
    <n v="0"/>
  </r>
  <r>
    <m/>
    <s v="069"/>
    <n v="2017"/>
    <n v="2018"/>
    <m/>
    <n v="1301"/>
    <n v="0"/>
    <s v="Finance &amp; Management"/>
    <n v="3"/>
    <n v="420"/>
    <s v="D"/>
    <n v="0"/>
    <n v="0"/>
    <n v="0"/>
    <n v="0"/>
    <n v="0"/>
    <n v="0"/>
    <n v="0"/>
    <n v="0"/>
    <n v="0"/>
    <n v="0"/>
    <n v="0"/>
    <n v="0"/>
    <n v="0"/>
    <n v="0"/>
    <n v="0"/>
    <n v="0"/>
    <n v="0"/>
    <n v="0"/>
    <n v="-128296"/>
    <n v="0"/>
    <n v="0"/>
    <n v="0"/>
    <n v="0"/>
    <n v="-128296"/>
    <n v="0"/>
    <n v="-128296"/>
    <n v="-128296"/>
    <n v="0"/>
    <n v="0"/>
    <n v="0"/>
    <n v="0"/>
    <n v="0"/>
  </r>
  <r>
    <m/>
    <s v="069"/>
    <n v="2017"/>
    <n v="2018"/>
    <m/>
    <n v="1301"/>
    <n v="0"/>
    <s v="Finance &amp; Management"/>
    <n v="3"/>
    <n v="430"/>
    <s v="D"/>
    <n v="0"/>
    <n v="-98380.46"/>
    <n v="0"/>
    <n v="0"/>
    <n v="0"/>
    <n v="-98380.46"/>
    <n v="0"/>
    <n v="0"/>
    <n v="0"/>
    <n v="0"/>
    <n v="0"/>
    <n v="0"/>
    <n v="0"/>
    <n v="0"/>
    <n v="0"/>
    <n v="0"/>
    <n v="0"/>
    <n v="0"/>
    <n v="-206892.48"/>
    <n v="0"/>
    <n v="0"/>
    <n v="0"/>
    <n v="0"/>
    <n v="-206892.48"/>
    <n v="0"/>
    <n v="-206892.48"/>
    <n v="-305272.94"/>
    <n v="0"/>
    <n v="0"/>
    <n v="0"/>
    <n v="0"/>
    <n v="0"/>
  </r>
  <r>
    <m/>
    <s v="069"/>
    <n v="2017"/>
    <n v="2018"/>
    <m/>
    <n v="1301"/>
    <n v="0"/>
    <s v="Regulation and certification"/>
    <n v="4"/>
    <n v="0"/>
    <s v="D"/>
    <n v="0"/>
    <n v="0"/>
    <n v="0"/>
    <n v="0"/>
    <n v="0"/>
    <n v="0"/>
    <n v="0"/>
    <n v="0"/>
    <n v="0"/>
    <n v="0"/>
    <n v="0"/>
    <n v="0"/>
    <n v="0"/>
    <n v="0"/>
    <n v="0"/>
    <n v="0"/>
    <n v="0"/>
    <n v="0"/>
    <n v="21.43"/>
    <n v="0"/>
    <n v="0"/>
    <n v="0"/>
    <n v="0"/>
    <n v="21.43"/>
    <n v="0"/>
    <n v="21.43"/>
    <n v="21.43"/>
    <n v="0"/>
    <n v="0"/>
    <n v="0"/>
    <n v="0"/>
    <n v="0"/>
  </r>
  <r>
    <m/>
    <s v="069"/>
    <n v="2017"/>
    <n v="2018"/>
    <m/>
    <n v="1301"/>
    <n v="0"/>
    <s v="Regulation and certification"/>
    <n v="4"/>
    <n v="111"/>
    <s v="D"/>
    <n v="0"/>
    <n v="0"/>
    <n v="0"/>
    <n v="0"/>
    <n v="0"/>
    <n v="0"/>
    <n v="0"/>
    <n v="-46008016.409999996"/>
    <n v="0"/>
    <n v="0"/>
    <n v="0"/>
    <n v="-46008016.409999996"/>
    <n v="0"/>
    <n v="0"/>
    <n v="0"/>
    <n v="0"/>
    <n v="0"/>
    <n v="0"/>
    <n v="-552279506.13999999"/>
    <n v="0"/>
    <n v="0"/>
    <n v="0"/>
    <n v="0"/>
    <n v="-552279506.13999999"/>
    <n v="0"/>
    <n v="-552279506.13999999"/>
    <n v="-598287522.54999995"/>
    <n v="0"/>
    <n v="0"/>
    <n v="0"/>
    <n v="0"/>
    <n v="0"/>
  </r>
  <r>
    <m/>
    <s v="069"/>
    <n v="2017"/>
    <n v="2018"/>
    <m/>
    <n v="1301"/>
    <n v="0"/>
    <s v="Regulation and certification"/>
    <n v="4"/>
    <n v="113"/>
    <s v="D"/>
    <n v="0"/>
    <n v="0"/>
    <n v="0"/>
    <n v="0"/>
    <n v="0"/>
    <n v="0"/>
    <n v="0"/>
    <n v="-94928.8"/>
    <n v="0"/>
    <n v="0"/>
    <n v="0"/>
    <n v="-94928.8"/>
    <n v="0"/>
    <n v="0"/>
    <n v="0"/>
    <n v="0"/>
    <n v="0"/>
    <n v="0"/>
    <n v="-1177856.8600000001"/>
    <n v="0"/>
    <n v="0"/>
    <n v="0"/>
    <n v="0"/>
    <n v="-1177856.8600000001"/>
    <n v="0"/>
    <n v="-1177856.8600000001"/>
    <n v="-1272785.6599999999"/>
    <n v="0"/>
    <n v="0"/>
    <n v="0"/>
    <n v="0"/>
    <n v="0"/>
  </r>
  <r>
    <m/>
    <s v="069"/>
    <n v="2017"/>
    <n v="2018"/>
    <m/>
    <n v="1301"/>
    <n v="0"/>
    <s v="Regulation and certification"/>
    <n v="4"/>
    <n v="115"/>
    <s v="D"/>
    <n v="0"/>
    <n v="0"/>
    <n v="0"/>
    <n v="0"/>
    <n v="0"/>
    <n v="0"/>
    <n v="0"/>
    <n v="-177788.29"/>
    <n v="0"/>
    <n v="0"/>
    <n v="0"/>
    <n v="-177788.29"/>
    <n v="0"/>
    <n v="0"/>
    <n v="0"/>
    <n v="0"/>
    <n v="0"/>
    <n v="0"/>
    <n v="-4478997.5"/>
    <n v="0"/>
    <n v="0"/>
    <n v="0"/>
    <n v="0"/>
    <n v="-4478997.5"/>
    <n v="0"/>
    <n v="-4478997.5"/>
    <n v="-4656785.79"/>
    <n v="0"/>
    <n v="0"/>
    <n v="0"/>
    <n v="0"/>
    <n v="0"/>
  </r>
  <r>
    <m/>
    <s v="069"/>
    <n v="2017"/>
    <n v="2018"/>
    <m/>
    <n v="1301"/>
    <n v="0"/>
    <s v="Regulation and certification"/>
    <n v="4"/>
    <n v="118"/>
    <s v="D"/>
    <n v="0"/>
    <n v="0"/>
    <n v="0"/>
    <n v="0"/>
    <n v="0"/>
    <n v="0"/>
    <n v="0"/>
    <n v="-22377.09"/>
    <n v="0"/>
    <n v="0"/>
    <n v="0"/>
    <n v="-22377.09"/>
    <n v="0"/>
    <n v="0"/>
    <n v="0"/>
    <n v="0"/>
    <n v="0"/>
    <n v="0"/>
    <n v="-263816.86"/>
    <n v="0"/>
    <n v="0"/>
    <n v="0"/>
    <n v="0"/>
    <n v="-263816.86"/>
    <n v="0"/>
    <n v="-263816.86"/>
    <n v="-286193.95"/>
    <n v="0"/>
    <n v="0"/>
    <n v="0"/>
    <n v="0"/>
    <n v="0"/>
  </r>
  <r>
    <m/>
    <s v="069"/>
    <n v="2017"/>
    <n v="2018"/>
    <m/>
    <n v="1301"/>
    <n v="0"/>
    <s v="Regulation and certification"/>
    <n v="4"/>
    <n v="121"/>
    <s v="D"/>
    <n v="0"/>
    <n v="-1013664.46"/>
    <n v="0"/>
    <n v="0"/>
    <n v="0"/>
    <n v="-1013664.46"/>
    <n v="0"/>
    <n v="-15329259.359999999"/>
    <n v="0"/>
    <n v="0"/>
    <n v="0"/>
    <n v="-15329259.359999999"/>
    <n v="0"/>
    <n v="0"/>
    <n v="0"/>
    <n v="0"/>
    <n v="0"/>
    <n v="0"/>
    <n v="-186921275.84999999"/>
    <n v="0"/>
    <n v="0"/>
    <n v="0"/>
    <n v="0"/>
    <n v="-186921275.84999999"/>
    <n v="0"/>
    <n v="-186921275.84999999"/>
    <n v="-203264199.66999999"/>
    <n v="0"/>
    <n v="0"/>
    <n v="0"/>
    <n v="0"/>
    <n v="0"/>
  </r>
  <r>
    <m/>
    <s v="069"/>
    <n v="2017"/>
    <n v="2018"/>
    <m/>
    <n v="1301"/>
    <n v="0"/>
    <s v="Regulation and certification"/>
    <n v="4"/>
    <n v="210"/>
    <s v="D"/>
    <n v="0"/>
    <n v="-4732084.6100000003"/>
    <n v="0"/>
    <n v="0"/>
    <n v="0"/>
    <n v="-4732084.6100000003"/>
    <n v="0"/>
    <n v="-258125.54"/>
    <n v="0"/>
    <n v="0"/>
    <n v="0"/>
    <n v="-258125.54"/>
    <n v="0"/>
    <n v="-726"/>
    <n v="0"/>
    <n v="0"/>
    <n v="0"/>
    <n v="-726"/>
    <n v="-34240475.460000001"/>
    <n v="0"/>
    <n v="0"/>
    <n v="0"/>
    <n v="0"/>
    <n v="-34240475.460000001"/>
    <n v="0"/>
    <n v="-34241201.460000001"/>
    <n v="-39231411.609999999"/>
    <n v="0"/>
    <n v="0"/>
    <n v="0"/>
    <n v="0"/>
    <n v="0"/>
  </r>
  <r>
    <m/>
    <s v="069"/>
    <n v="2017"/>
    <n v="2018"/>
    <m/>
    <n v="1301"/>
    <n v="0"/>
    <s v="Regulation and certification"/>
    <n v="4"/>
    <n v="220"/>
    <s v="D"/>
    <n v="0"/>
    <n v="-223000"/>
    <n v="0"/>
    <n v="0"/>
    <n v="0"/>
    <n v="-223000"/>
    <n v="0"/>
    <n v="0"/>
    <n v="0"/>
    <n v="0"/>
    <n v="0"/>
    <n v="0"/>
    <n v="0"/>
    <n v="0"/>
    <n v="0"/>
    <n v="0"/>
    <n v="0"/>
    <n v="0"/>
    <n v="-1050600.53"/>
    <n v="0"/>
    <n v="0"/>
    <n v="0"/>
    <n v="0"/>
    <n v="-1050600.53"/>
    <n v="0"/>
    <n v="-1050600.53"/>
    <n v="-1273600.53"/>
    <n v="0"/>
    <n v="0"/>
    <n v="0"/>
    <n v="0"/>
    <n v="0"/>
  </r>
  <r>
    <m/>
    <s v="069"/>
    <n v="2017"/>
    <n v="2018"/>
    <m/>
    <n v="1301"/>
    <n v="0"/>
    <s v="Regulation and certification"/>
    <n v="4"/>
    <n v="231"/>
    <s v="D"/>
    <n v="0"/>
    <n v="-840"/>
    <n v="0"/>
    <n v="0"/>
    <n v="0"/>
    <n v="-840"/>
    <n v="0"/>
    <n v="0"/>
    <n v="0"/>
    <n v="0"/>
    <n v="0"/>
    <n v="0"/>
    <n v="0"/>
    <n v="0"/>
    <n v="0"/>
    <n v="0"/>
    <n v="0"/>
    <n v="0"/>
    <n v="-1852741"/>
    <n v="0"/>
    <n v="0"/>
    <n v="0"/>
    <n v="0"/>
    <n v="-1852741"/>
    <n v="0"/>
    <n v="-1852741"/>
    <n v="-1853581"/>
    <n v="0"/>
    <n v="0"/>
    <n v="0"/>
    <n v="0"/>
    <n v="0"/>
  </r>
  <r>
    <m/>
    <s v="069"/>
    <n v="2017"/>
    <n v="2018"/>
    <m/>
    <n v="1301"/>
    <n v="0"/>
    <s v="Regulation and certification"/>
    <n v="4"/>
    <n v="232"/>
    <s v="D"/>
    <n v="0"/>
    <n v="-1675256.15"/>
    <n v="0"/>
    <n v="0"/>
    <n v="0"/>
    <n v="-1675256.15"/>
    <n v="0"/>
    <n v="-115615.75"/>
    <n v="0"/>
    <n v="0"/>
    <n v="0"/>
    <n v="-115615.75"/>
    <n v="0"/>
    <n v="0"/>
    <n v="0"/>
    <n v="0"/>
    <n v="0"/>
    <n v="0"/>
    <n v="-2889280.62"/>
    <n v="0"/>
    <n v="0"/>
    <n v="0"/>
    <n v="0"/>
    <n v="-2889280.62"/>
    <n v="0"/>
    <n v="-2889280.62"/>
    <n v="-4680152.5199999996"/>
    <n v="0"/>
    <n v="0"/>
    <n v="0"/>
    <n v="0"/>
    <n v="0"/>
  </r>
  <r>
    <m/>
    <s v="069"/>
    <n v="2017"/>
    <n v="2018"/>
    <m/>
    <n v="1301"/>
    <n v="0"/>
    <s v="Regulation and certification"/>
    <n v="4"/>
    <n v="233"/>
    <s v="D"/>
    <n v="0"/>
    <n v="-9513.35"/>
    <n v="0"/>
    <n v="0"/>
    <n v="0"/>
    <n v="-9513.35"/>
    <n v="0"/>
    <n v="-918.88"/>
    <n v="0"/>
    <n v="0"/>
    <n v="0"/>
    <n v="-918.88"/>
    <n v="0"/>
    <n v="-213659.67"/>
    <n v="0"/>
    <n v="0"/>
    <n v="0"/>
    <n v="-213659.67"/>
    <n v="-778602.92"/>
    <n v="0"/>
    <n v="0"/>
    <n v="0"/>
    <n v="0"/>
    <n v="-778602.92"/>
    <n v="0"/>
    <n v="-992262.59"/>
    <n v="-1002694.82"/>
    <n v="0"/>
    <n v="0"/>
    <n v="0"/>
    <n v="0"/>
    <n v="0"/>
  </r>
  <r>
    <m/>
    <s v="069"/>
    <n v="2017"/>
    <n v="2018"/>
    <m/>
    <n v="1301"/>
    <n v="0"/>
    <s v="Regulation and certification"/>
    <n v="4"/>
    <n v="240"/>
    <s v="D"/>
    <n v="0"/>
    <n v="0.01"/>
    <n v="0"/>
    <n v="0"/>
    <n v="0"/>
    <n v="0.01"/>
    <n v="0"/>
    <n v="0"/>
    <n v="0"/>
    <n v="0"/>
    <n v="0"/>
    <n v="0"/>
    <n v="0"/>
    <n v="-81973.81"/>
    <n v="0"/>
    <n v="0"/>
    <n v="0"/>
    <n v="-81973.81"/>
    <n v="-124963.1"/>
    <n v="0"/>
    <n v="0"/>
    <n v="0"/>
    <n v="0"/>
    <n v="-124963.1"/>
    <n v="0"/>
    <n v="-206936.91"/>
    <n v="-206936.9"/>
    <n v="0"/>
    <n v="0"/>
    <n v="0"/>
    <n v="0"/>
    <n v="0"/>
  </r>
  <r>
    <m/>
    <s v="069"/>
    <n v="2017"/>
    <n v="2018"/>
    <m/>
    <n v="1301"/>
    <n v="0"/>
    <s v="Regulation and certification"/>
    <n v="4"/>
    <n v="251"/>
    <s v="D"/>
    <n v="0"/>
    <n v="-8587393.8499999996"/>
    <n v="0"/>
    <n v="0"/>
    <n v="0"/>
    <n v="-8587393.8499999996"/>
    <n v="0"/>
    <n v="-876600.67"/>
    <n v="0"/>
    <n v="0"/>
    <n v="0"/>
    <n v="-876600.67"/>
    <n v="0"/>
    <n v="-188641.46"/>
    <n v="0"/>
    <n v="0"/>
    <n v="0"/>
    <n v="-188641.46"/>
    <n v="-6900561.2000000002"/>
    <n v="0"/>
    <n v="0"/>
    <n v="0"/>
    <n v="0"/>
    <n v="-6900561.2000000002"/>
    <n v="0"/>
    <n v="-7089202.6600000001"/>
    <n v="-16553197.18"/>
    <n v="0"/>
    <n v="0"/>
    <n v="0"/>
    <n v="0"/>
    <n v="0"/>
  </r>
  <r>
    <m/>
    <s v="069"/>
    <n v="2017"/>
    <n v="2018"/>
    <m/>
    <n v="1301"/>
    <n v="0"/>
    <s v="Regulation and certification"/>
    <n v="4"/>
    <n v="252"/>
    <s v="D"/>
    <n v="0"/>
    <n v="-15326343.26"/>
    <n v="0"/>
    <n v="0"/>
    <n v="0"/>
    <n v="-15326343.26"/>
    <n v="0"/>
    <n v="-1610943.04"/>
    <n v="0"/>
    <n v="0"/>
    <n v="0"/>
    <n v="-1610943.04"/>
    <n v="0"/>
    <n v="-2256651.65"/>
    <n v="0"/>
    <n v="0"/>
    <n v="0"/>
    <n v="-2256651.65"/>
    <n v="-17471521.199999999"/>
    <n v="0"/>
    <n v="0"/>
    <n v="0"/>
    <n v="0"/>
    <n v="-17471521.199999999"/>
    <n v="0"/>
    <n v="-19728172.850000001"/>
    <n v="-36665459.149999999"/>
    <n v="0"/>
    <n v="0"/>
    <n v="0"/>
    <n v="0"/>
    <n v="0"/>
  </r>
  <r>
    <m/>
    <s v="069"/>
    <n v="2017"/>
    <n v="2018"/>
    <m/>
    <n v="1301"/>
    <n v="0"/>
    <s v="Regulation and certification"/>
    <n v="4"/>
    <n v="253"/>
    <s v="D"/>
    <n v="0"/>
    <n v="-2578600.92"/>
    <n v="0"/>
    <n v="0"/>
    <n v="0"/>
    <n v="-2578600.92"/>
    <n v="0"/>
    <n v="-204395.62"/>
    <n v="0"/>
    <n v="0"/>
    <n v="0"/>
    <n v="-204395.62"/>
    <n v="0"/>
    <n v="-33002.19"/>
    <n v="0"/>
    <n v="0"/>
    <n v="0"/>
    <n v="-33002.19"/>
    <n v="-1757276.97"/>
    <n v="0"/>
    <n v="0"/>
    <n v="0"/>
    <n v="0"/>
    <n v="-1757276.97"/>
    <n v="0"/>
    <n v="-1790279.16"/>
    <n v="-4573275.7"/>
    <n v="0"/>
    <n v="0"/>
    <n v="0"/>
    <n v="0"/>
    <n v="0"/>
  </r>
  <r>
    <m/>
    <s v="069"/>
    <n v="2017"/>
    <n v="2018"/>
    <m/>
    <n v="1301"/>
    <n v="0"/>
    <s v="Regulation and certification"/>
    <n v="4"/>
    <n v="254"/>
    <s v="D"/>
    <n v="0"/>
    <n v="-740519.81"/>
    <n v="0"/>
    <n v="0"/>
    <n v="0"/>
    <n v="-740519.81"/>
    <n v="0"/>
    <n v="0"/>
    <n v="0"/>
    <n v="0"/>
    <n v="0"/>
    <n v="0"/>
    <n v="0"/>
    <n v="0"/>
    <n v="0"/>
    <n v="0"/>
    <n v="0"/>
    <n v="0"/>
    <n v="-508283.92"/>
    <n v="0"/>
    <n v="0"/>
    <n v="0"/>
    <n v="0"/>
    <n v="-508283.92"/>
    <n v="0"/>
    <n v="-508283.92"/>
    <n v="-1248803.73"/>
    <n v="0"/>
    <n v="0"/>
    <n v="0"/>
    <n v="0"/>
    <n v="0"/>
  </r>
  <r>
    <m/>
    <s v="069"/>
    <n v="2017"/>
    <n v="2018"/>
    <m/>
    <n v="1301"/>
    <n v="0"/>
    <s v="Regulation and certification"/>
    <n v="4"/>
    <n v="256"/>
    <s v="D"/>
    <n v="0"/>
    <n v="-9358.6200000000008"/>
    <n v="0"/>
    <n v="0"/>
    <n v="0"/>
    <n v="-9358.6200000000008"/>
    <n v="0"/>
    <n v="-10200.49"/>
    <n v="0"/>
    <n v="0"/>
    <n v="0"/>
    <n v="-10200.49"/>
    <n v="0"/>
    <n v="-3697319"/>
    <n v="0"/>
    <n v="0"/>
    <n v="0"/>
    <n v="-3697319"/>
    <n v="-1035176.65"/>
    <n v="0"/>
    <n v="0"/>
    <n v="0"/>
    <n v="0"/>
    <n v="-1035176.65"/>
    <n v="0"/>
    <n v="-4732495.6500000004"/>
    <n v="-4752054.76"/>
    <n v="0"/>
    <n v="0"/>
    <n v="0"/>
    <n v="0"/>
    <n v="0"/>
  </r>
  <r>
    <m/>
    <s v="069"/>
    <n v="2017"/>
    <n v="2018"/>
    <m/>
    <n v="1301"/>
    <n v="0"/>
    <s v="Regulation and certification"/>
    <n v="4"/>
    <n v="257"/>
    <s v="D"/>
    <n v="0"/>
    <n v="-1145541.08"/>
    <n v="0"/>
    <n v="0"/>
    <n v="0"/>
    <n v="-1145541.08"/>
    <n v="0"/>
    <n v="-141692.89000000001"/>
    <n v="0"/>
    <n v="0"/>
    <n v="0"/>
    <n v="-141692.89000000001"/>
    <n v="0"/>
    <n v="-1705107.81"/>
    <n v="0"/>
    <n v="0"/>
    <n v="0"/>
    <n v="-1705107.81"/>
    <n v="-9178099.0700000003"/>
    <n v="0"/>
    <n v="0"/>
    <n v="0"/>
    <n v="0"/>
    <n v="-9178099.0700000003"/>
    <n v="0"/>
    <n v="-10883206.880000001"/>
    <n v="-12170440.85"/>
    <n v="0"/>
    <n v="0"/>
    <n v="0"/>
    <n v="0"/>
    <n v="0"/>
  </r>
  <r>
    <m/>
    <s v="069"/>
    <n v="2017"/>
    <n v="2018"/>
    <m/>
    <n v="1301"/>
    <n v="0"/>
    <s v="Regulation and certification"/>
    <n v="4"/>
    <n v="260"/>
    <s v="D"/>
    <n v="0"/>
    <n v="-53.84"/>
    <n v="0"/>
    <n v="0"/>
    <n v="0"/>
    <n v="-53.84"/>
    <n v="0"/>
    <n v="-147.5"/>
    <n v="0"/>
    <n v="0"/>
    <n v="0"/>
    <n v="-147.5"/>
    <n v="0"/>
    <n v="-5293.43"/>
    <n v="0"/>
    <n v="0"/>
    <n v="0"/>
    <n v="-5293.43"/>
    <n v="-1624424.67"/>
    <n v="0"/>
    <n v="0"/>
    <n v="0"/>
    <n v="0"/>
    <n v="-1624424.67"/>
    <n v="0"/>
    <n v="-1629718.1"/>
    <n v="-1629919.44"/>
    <n v="0"/>
    <n v="0"/>
    <n v="0"/>
    <n v="0"/>
    <n v="0"/>
  </r>
  <r>
    <m/>
    <s v="069"/>
    <n v="2017"/>
    <n v="2018"/>
    <m/>
    <n v="1301"/>
    <n v="0"/>
    <s v="Regulation and certification"/>
    <n v="4"/>
    <n v="310"/>
    <s v="D"/>
    <n v="0"/>
    <n v="-265677.34999999998"/>
    <n v="0"/>
    <n v="0"/>
    <n v="0"/>
    <n v="-265677.34999999998"/>
    <n v="0"/>
    <n v="0"/>
    <n v="0"/>
    <n v="0"/>
    <n v="0"/>
    <n v="0"/>
    <n v="0"/>
    <n v="0"/>
    <n v="0"/>
    <n v="0"/>
    <n v="0"/>
    <n v="0"/>
    <n v="-408545.06"/>
    <n v="0"/>
    <n v="0"/>
    <n v="0"/>
    <n v="0"/>
    <n v="-408545.06"/>
    <n v="0"/>
    <n v="-408545.06"/>
    <n v="-674222.41"/>
    <n v="0"/>
    <n v="0"/>
    <n v="0"/>
    <n v="0"/>
    <n v="0"/>
  </r>
  <r>
    <m/>
    <s v="069"/>
    <n v="2017"/>
    <n v="2018"/>
    <m/>
    <n v="1301"/>
    <n v="0"/>
    <s v="Regulation and certification"/>
    <n v="4"/>
    <n v="420"/>
    <s v="D"/>
    <n v="0"/>
    <n v="0"/>
    <n v="0"/>
    <n v="0"/>
    <n v="0"/>
    <n v="0"/>
    <n v="0"/>
    <n v="0"/>
    <n v="0"/>
    <n v="0"/>
    <n v="0"/>
    <n v="0"/>
    <n v="0"/>
    <n v="0"/>
    <n v="0"/>
    <n v="0"/>
    <n v="0"/>
    <n v="0"/>
    <n v="-579782.61"/>
    <n v="0"/>
    <n v="0"/>
    <n v="0"/>
    <n v="0"/>
    <n v="-579782.61"/>
    <n v="0"/>
    <n v="-579782.61"/>
    <n v="-579782.61"/>
    <n v="0"/>
    <n v="0"/>
    <n v="0"/>
    <n v="0"/>
    <n v="0"/>
  </r>
  <r>
    <m/>
    <s v="069"/>
    <n v="2017"/>
    <n v="2018"/>
    <m/>
    <n v="1301"/>
    <n v="0"/>
    <s v="Commercial space transportation"/>
    <n v="5"/>
    <n v="111"/>
    <s v="D"/>
    <n v="0"/>
    <n v="0"/>
    <n v="0"/>
    <n v="0"/>
    <n v="0"/>
    <n v="0"/>
    <n v="0"/>
    <n v="-684396.26"/>
    <n v="0"/>
    <n v="0"/>
    <n v="0"/>
    <n v="-684396.26"/>
    <n v="0"/>
    <n v="0"/>
    <n v="0"/>
    <n v="0"/>
    <n v="0"/>
    <n v="0"/>
    <n v="-8281353.2800000003"/>
    <n v="0"/>
    <n v="0"/>
    <n v="0"/>
    <n v="0"/>
    <n v="-8281353.2800000003"/>
    <n v="0"/>
    <n v="-8281353.2800000003"/>
    <n v="-8965749.5399999991"/>
    <n v="0"/>
    <n v="0"/>
    <n v="0"/>
    <n v="0"/>
    <n v="0"/>
  </r>
  <r>
    <m/>
    <s v="069"/>
    <n v="2017"/>
    <n v="2018"/>
    <m/>
    <n v="1301"/>
    <n v="0"/>
    <s v="Commercial space transportation"/>
    <n v="5"/>
    <n v="113"/>
    <s v="D"/>
    <n v="0"/>
    <n v="0"/>
    <n v="0"/>
    <n v="0"/>
    <n v="0"/>
    <n v="0"/>
    <n v="0"/>
    <n v="0"/>
    <n v="0"/>
    <n v="0"/>
    <n v="0"/>
    <n v="0"/>
    <n v="0"/>
    <n v="0"/>
    <n v="0"/>
    <n v="0"/>
    <n v="0"/>
    <n v="0"/>
    <n v="-87928.04"/>
    <n v="0"/>
    <n v="0"/>
    <n v="0"/>
    <n v="0"/>
    <n v="-87928.04"/>
    <n v="0"/>
    <n v="-87928.04"/>
    <n v="-87928.04"/>
    <n v="0"/>
    <n v="0"/>
    <n v="0"/>
    <n v="0"/>
    <n v="0"/>
  </r>
  <r>
    <m/>
    <s v="069"/>
    <n v="2017"/>
    <n v="2018"/>
    <m/>
    <n v="1301"/>
    <n v="0"/>
    <s v="Commercial space transportation"/>
    <n v="5"/>
    <n v="115"/>
    <s v="D"/>
    <n v="0"/>
    <n v="0"/>
    <n v="0"/>
    <n v="0"/>
    <n v="0"/>
    <n v="0"/>
    <n v="0"/>
    <n v="-6469.2"/>
    <n v="0"/>
    <n v="0"/>
    <n v="0"/>
    <n v="-6469.2"/>
    <n v="0"/>
    <n v="0"/>
    <n v="0"/>
    <n v="0"/>
    <n v="0"/>
    <n v="0"/>
    <n v="-130043.59"/>
    <n v="0"/>
    <n v="0"/>
    <n v="0"/>
    <n v="0"/>
    <n v="-130043.59"/>
    <n v="0"/>
    <n v="-130043.59"/>
    <n v="-136512.79"/>
    <n v="0"/>
    <n v="0"/>
    <n v="0"/>
    <n v="0"/>
    <n v="0"/>
  </r>
  <r>
    <m/>
    <s v="069"/>
    <n v="2017"/>
    <n v="2018"/>
    <m/>
    <n v="1301"/>
    <n v="0"/>
    <s v="Commercial space transportation"/>
    <n v="5"/>
    <n v="118"/>
    <s v="D"/>
    <n v="0"/>
    <n v="0"/>
    <n v="0"/>
    <n v="0"/>
    <n v="0"/>
    <n v="0"/>
    <n v="0"/>
    <n v="-4382.3999999999996"/>
    <n v="0"/>
    <n v="0"/>
    <n v="0"/>
    <n v="-4382.3999999999996"/>
    <n v="0"/>
    <n v="0"/>
    <n v="0"/>
    <n v="0"/>
    <n v="0"/>
    <n v="0"/>
    <n v="-52588.800000000003"/>
    <n v="0"/>
    <n v="0"/>
    <n v="0"/>
    <n v="0"/>
    <n v="-52588.800000000003"/>
    <n v="0"/>
    <n v="-52588.800000000003"/>
    <n v="-56971.199999999997"/>
    <n v="0"/>
    <n v="0"/>
    <n v="0"/>
    <n v="0"/>
    <n v="0"/>
  </r>
  <r>
    <m/>
    <s v="069"/>
    <n v="2017"/>
    <n v="2018"/>
    <m/>
    <n v="1301"/>
    <n v="0"/>
    <s v="Commercial space transportation"/>
    <n v="5"/>
    <n v="121"/>
    <s v="D"/>
    <n v="0"/>
    <n v="-21564.15"/>
    <n v="0"/>
    <n v="0"/>
    <n v="0"/>
    <n v="-21564.15"/>
    <n v="0"/>
    <n v="-222333.31"/>
    <n v="0"/>
    <n v="0"/>
    <n v="0"/>
    <n v="-222333.31"/>
    <n v="0"/>
    <n v="0"/>
    <n v="0"/>
    <n v="0"/>
    <n v="0"/>
    <n v="0"/>
    <n v="-2656396.37"/>
    <n v="0"/>
    <n v="0"/>
    <n v="0"/>
    <n v="0"/>
    <n v="-2656396.37"/>
    <n v="0"/>
    <n v="-2656396.37"/>
    <n v="-2900293.83"/>
    <n v="0"/>
    <n v="0"/>
    <n v="0"/>
    <n v="0"/>
    <n v="0"/>
  </r>
  <r>
    <m/>
    <s v="069"/>
    <n v="2017"/>
    <n v="2018"/>
    <m/>
    <n v="1301"/>
    <n v="0"/>
    <s v="Commercial space transportation"/>
    <n v="5"/>
    <n v="210"/>
    <s v="D"/>
    <n v="0"/>
    <n v="-58295"/>
    <n v="0"/>
    <n v="0"/>
    <n v="0"/>
    <n v="-58295"/>
    <n v="0"/>
    <n v="0"/>
    <n v="0"/>
    <n v="0"/>
    <n v="0"/>
    <n v="0"/>
    <n v="0"/>
    <n v="0"/>
    <n v="0"/>
    <n v="0"/>
    <n v="0"/>
    <n v="0"/>
    <n v="-274810.23"/>
    <n v="0"/>
    <n v="0"/>
    <n v="0"/>
    <n v="0"/>
    <n v="-274810.23"/>
    <n v="0"/>
    <n v="-274810.23"/>
    <n v="-333105.23"/>
    <n v="0"/>
    <n v="0"/>
    <n v="0"/>
    <n v="0"/>
    <n v="0"/>
  </r>
  <r>
    <m/>
    <s v="069"/>
    <n v="2017"/>
    <n v="2018"/>
    <m/>
    <n v="1301"/>
    <n v="0"/>
    <s v="Commercial space transportation"/>
    <n v="5"/>
    <n v="220"/>
    <s v="D"/>
    <n v="0"/>
    <n v="0"/>
    <n v="0"/>
    <n v="0"/>
    <n v="0"/>
    <n v="0"/>
    <n v="0"/>
    <n v="0"/>
    <n v="0"/>
    <n v="0"/>
    <n v="0"/>
    <n v="0"/>
    <n v="0"/>
    <n v="0"/>
    <n v="0"/>
    <n v="0"/>
    <n v="0"/>
    <n v="0"/>
    <n v="-2827.48"/>
    <n v="0"/>
    <n v="0"/>
    <n v="0"/>
    <n v="0"/>
    <n v="-2827.48"/>
    <n v="0"/>
    <n v="-2827.48"/>
    <n v="-2827.48"/>
    <n v="0"/>
    <n v="0"/>
    <n v="0"/>
    <n v="0"/>
    <n v="0"/>
  </r>
  <r>
    <m/>
    <s v="069"/>
    <n v="2017"/>
    <n v="2018"/>
    <m/>
    <n v="1301"/>
    <n v="0"/>
    <s v="Commercial space transportation"/>
    <n v="5"/>
    <n v="232"/>
    <s v="D"/>
    <n v="0"/>
    <n v="0"/>
    <n v="0"/>
    <n v="0"/>
    <n v="0"/>
    <n v="0"/>
    <n v="0"/>
    <n v="0"/>
    <n v="0"/>
    <n v="0"/>
    <n v="0"/>
    <n v="0"/>
    <n v="0"/>
    <n v="0"/>
    <n v="0"/>
    <n v="0"/>
    <n v="0"/>
    <n v="0"/>
    <n v="-2404.9899999999998"/>
    <n v="0"/>
    <n v="0"/>
    <n v="0"/>
    <n v="0"/>
    <n v="-2404.9899999999998"/>
    <n v="0"/>
    <n v="-2404.9899999999998"/>
    <n v="-2404.9899999999998"/>
    <n v="0"/>
    <n v="0"/>
    <n v="0"/>
    <n v="0"/>
    <n v="0"/>
  </r>
  <r>
    <m/>
    <s v="069"/>
    <n v="2017"/>
    <n v="2018"/>
    <m/>
    <n v="1301"/>
    <n v="0"/>
    <s v="Commercial space transportation"/>
    <n v="5"/>
    <n v="233"/>
    <s v="D"/>
    <n v="0"/>
    <n v="-26343.439999999999"/>
    <n v="0"/>
    <n v="0"/>
    <n v="0"/>
    <n v="-26343.439999999999"/>
    <n v="0"/>
    <n v="0"/>
    <n v="0"/>
    <n v="0"/>
    <n v="0"/>
    <n v="0"/>
    <n v="0"/>
    <n v="-50000"/>
    <n v="0"/>
    <n v="0"/>
    <n v="0"/>
    <n v="-50000"/>
    <n v="-3029.76"/>
    <n v="0"/>
    <n v="0"/>
    <n v="0"/>
    <n v="0"/>
    <n v="-3029.76"/>
    <n v="0"/>
    <n v="-53029.760000000002"/>
    <n v="-79373.2"/>
    <n v="0"/>
    <n v="0"/>
    <n v="0"/>
    <n v="0"/>
    <n v="0"/>
  </r>
  <r>
    <m/>
    <s v="069"/>
    <n v="2017"/>
    <n v="2018"/>
    <m/>
    <n v="1301"/>
    <n v="0"/>
    <s v="Commercial space transportation"/>
    <n v="5"/>
    <n v="240"/>
    <s v="D"/>
    <n v="0"/>
    <n v="0"/>
    <n v="0"/>
    <n v="0"/>
    <n v="0"/>
    <n v="0"/>
    <n v="0"/>
    <n v="0"/>
    <n v="0"/>
    <n v="0"/>
    <n v="0"/>
    <n v="0"/>
    <n v="0"/>
    <n v="-180"/>
    <n v="0"/>
    <n v="0"/>
    <n v="0"/>
    <n v="-180"/>
    <n v="-1382.64"/>
    <n v="0"/>
    <n v="0"/>
    <n v="0"/>
    <n v="0"/>
    <n v="-1382.64"/>
    <n v="0"/>
    <n v="-1562.64"/>
    <n v="-1562.64"/>
    <n v="0"/>
    <n v="0"/>
    <n v="0"/>
    <n v="0"/>
    <n v="0"/>
  </r>
  <r>
    <m/>
    <s v="069"/>
    <n v="2017"/>
    <n v="2018"/>
    <m/>
    <n v="1301"/>
    <n v="0"/>
    <s v="Commercial space transportation"/>
    <n v="5"/>
    <n v="251"/>
    <s v="D"/>
    <n v="0"/>
    <n v="-606150.91"/>
    <n v="0"/>
    <n v="0"/>
    <n v="0"/>
    <n v="-606150.91"/>
    <n v="0"/>
    <n v="0"/>
    <n v="0"/>
    <n v="0"/>
    <n v="0"/>
    <n v="0"/>
    <n v="0"/>
    <n v="0"/>
    <n v="0"/>
    <n v="0"/>
    <n v="0"/>
    <n v="0"/>
    <n v="-364414.1"/>
    <n v="0"/>
    <n v="0"/>
    <n v="0"/>
    <n v="0"/>
    <n v="-364414.1"/>
    <n v="0"/>
    <n v="-364414.1"/>
    <n v="-970565.01"/>
    <n v="0"/>
    <n v="0"/>
    <n v="0"/>
    <n v="0"/>
    <n v="0"/>
  </r>
  <r>
    <m/>
    <s v="069"/>
    <n v="2017"/>
    <n v="2018"/>
    <m/>
    <n v="1301"/>
    <n v="0"/>
    <s v="Commercial space transportation"/>
    <n v="5"/>
    <n v="252"/>
    <s v="D"/>
    <n v="0"/>
    <n v="-2280"/>
    <n v="0"/>
    <n v="0"/>
    <n v="0"/>
    <n v="-2280"/>
    <n v="0"/>
    <n v="0"/>
    <n v="0"/>
    <n v="0"/>
    <n v="0"/>
    <n v="0"/>
    <n v="0"/>
    <n v="0"/>
    <n v="0"/>
    <n v="0"/>
    <n v="0"/>
    <n v="0"/>
    <n v="-91262.83"/>
    <n v="0"/>
    <n v="0"/>
    <n v="0"/>
    <n v="0"/>
    <n v="-91262.83"/>
    <n v="0"/>
    <n v="-91262.83"/>
    <n v="-93542.83"/>
    <n v="0"/>
    <n v="0"/>
    <n v="0"/>
    <n v="0"/>
    <n v="0"/>
  </r>
  <r>
    <m/>
    <s v="069"/>
    <n v="2017"/>
    <n v="2018"/>
    <m/>
    <n v="1301"/>
    <n v="0"/>
    <s v="Commercial space transportation"/>
    <n v="5"/>
    <n v="253"/>
    <s v="D"/>
    <n v="0"/>
    <n v="-5389"/>
    <n v="0"/>
    <n v="0"/>
    <n v="0"/>
    <n v="-5389"/>
    <n v="0"/>
    <n v="0"/>
    <n v="0"/>
    <n v="0"/>
    <n v="0"/>
    <n v="0"/>
    <n v="0"/>
    <n v="0"/>
    <n v="0"/>
    <n v="0"/>
    <n v="0"/>
    <n v="0"/>
    <n v="-7811"/>
    <n v="0"/>
    <n v="0"/>
    <n v="0"/>
    <n v="0"/>
    <n v="-7811"/>
    <n v="0"/>
    <n v="-7811"/>
    <n v="-13200"/>
    <n v="0"/>
    <n v="0"/>
    <n v="0"/>
    <n v="0"/>
    <n v="0"/>
  </r>
  <r>
    <m/>
    <s v="069"/>
    <n v="2017"/>
    <n v="2018"/>
    <m/>
    <n v="1301"/>
    <n v="0"/>
    <s v="Commercial space transportation"/>
    <n v="5"/>
    <n v="254"/>
    <s v="D"/>
    <n v="0"/>
    <n v="-12646"/>
    <n v="0"/>
    <n v="0"/>
    <n v="0"/>
    <n v="-12646"/>
    <n v="0"/>
    <n v="0"/>
    <n v="0"/>
    <n v="0"/>
    <n v="0"/>
    <n v="0"/>
    <n v="0"/>
    <n v="0"/>
    <n v="0"/>
    <n v="0"/>
    <n v="0"/>
    <n v="0"/>
    <n v="-884.86"/>
    <n v="0"/>
    <n v="0"/>
    <n v="0"/>
    <n v="0"/>
    <n v="-884.86"/>
    <n v="0"/>
    <n v="-884.86"/>
    <n v="-13530.86"/>
    <n v="0"/>
    <n v="0"/>
    <n v="0"/>
    <n v="0"/>
    <n v="0"/>
  </r>
  <r>
    <m/>
    <s v="069"/>
    <n v="2017"/>
    <n v="2018"/>
    <m/>
    <n v="1301"/>
    <n v="0"/>
    <s v="Commercial space transportation"/>
    <n v="5"/>
    <n v="257"/>
    <s v="D"/>
    <n v="0"/>
    <n v="0"/>
    <n v="0"/>
    <n v="0"/>
    <n v="0"/>
    <n v="0"/>
    <n v="0"/>
    <n v="0"/>
    <n v="0"/>
    <n v="0"/>
    <n v="0"/>
    <n v="0"/>
    <n v="0"/>
    <n v="0"/>
    <n v="0"/>
    <n v="0"/>
    <n v="0"/>
    <n v="0"/>
    <n v="-8283.57"/>
    <n v="0"/>
    <n v="0"/>
    <n v="0"/>
    <n v="0"/>
    <n v="-8283.57"/>
    <n v="0"/>
    <n v="-8283.57"/>
    <n v="-8283.57"/>
    <n v="0"/>
    <n v="0"/>
    <n v="0"/>
    <n v="0"/>
    <n v="0"/>
  </r>
  <r>
    <m/>
    <s v="069"/>
    <n v="2017"/>
    <n v="2018"/>
    <m/>
    <n v="1301"/>
    <n v="0"/>
    <s v="Commercial space transportation"/>
    <n v="5"/>
    <n v="260"/>
    <s v="D"/>
    <n v="0"/>
    <n v="0"/>
    <n v="0"/>
    <n v="0"/>
    <n v="0"/>
    <n v="0"/>
    <n v="0"/>
    <n v="0"/>
    <n v="0"/>
    <n v="0"/>
    <n v="0"/>
    <n v="0"/>
    <n v="0"/>
    <n v="0"/>
    <n v="0"/>
    <n v="0"/>
    <n v="0"/>
    <n v="0"/>
    <n v="-26323.41"/>
    <n v="0"/>
    <n v="0"/>
    <n v="0"/>
    <n v="0"/>
    <n v="-26323.41"/>
    <n v="0"/>
    <n v="-26323.41"/>
    <n v="-26323.41"/>
    <n v="0"/>
    <n v="0"/>
    <n v="0"/>
    <n v="0"/>
    <n v="0"/>
  </r>
  <r>
    <m/>
    <s v="069"/>
    <n v="2017"/>
    <n v="2018"/>
    <m/>
    <n v="1301"/>
    <n v="0"/>
    <s v="Commercial space transportation"/>
    <n v="5"/>
    <n v="310"/>
    <s v="D"/>
    <n v="0"/>
    <n v="0"/>
    <n v="0"/>
    <n v="0"/>
    <n v="0"/>
    <n v="0"/>
    <n v="0"/>
    <n v="0"/>
    <n v="0"/>
    <n v="0"/>
    <n v="0"/>
    <n v="0"/>
    <n v="0"/>
    <n v="0"/>
    <n v="0"/>
    <n v="0"/>
    <n v="0"/>
    <n v="0"/>
    <n v="-695.49"/>
    <n v="0"/>
    <n v="0"/>
    <n v="0"/>
    <n v="0"/>
    <n v="-695.49"/>
    <n v="0"/>
    <n v="-695.49"/>
    <n v="-695.49"/>
    <n v="0"/>
    <n v="0"/>
    <n v="0"/>
    <n v="0"/>
    <n v="0"/>
  </r>
  <r>
    <m/>
    <s v="069"/>
    <n v="2017"/>
    <n v="2018"/>
    <m/>
    <n v="1301"/>
    <n v="0"/>
    <s v="Security &amp; Hazardous Materials Safety"/>
    <n v="6"/>
    <n v="111"/>
    <s v="D"/>
    <n v="0"/>
    <n v="0"/>
    <n v="0"/>
    <n v="0"/>
    <n v="0"/>
    <n v="0"/>
    <n v="0"/>
    <n v="-3170166.25"/>
    <n v="0"/>
    <n v="0"/>
    <n v="0"/>
    <n v="-3170166.25"/>
    <n v="0"/>
    <n v="0"/>
    <n v="0"/>
    <n v="0"/>
    <n v="0"/>
    <n v="0"/>
    <n v="-38059040.189999998"/>
    <n v="0"/>
    <n v="0"/>
    <n v="0"/>
    <n v="0"/>
    <n v="-38059040.189999998"/>
    <n v="0"/>
    <n v="-38059040.189999998"/>
    <n v="-41229206.439999998"/>
    <n v="0"/>
    <n v="0"/>
    <n v="0"/>
    <n v="0"/>
    <n v="0"/>
  </r>
  <r>
    <m/>
    <s v="069"/>
    <n v="2017"/>
    <n v="2018"/>
    <m/>
    <n v="1301"/>
    <n v="0"/>
    <s v="Security &amp; Hazardous Materials Safety"/>
    <n v="6"/>
    <n v="113"/>
    <s v="D"/>
    <n v="0"/>
    <n v="0"/>
    <n v="0"/>
    <n v="0"/>
    <n v="0"/>
    <n v="0"/>
    <n v="0"/>
    <n v="-5125.2"/>
    <n v="0"/>
    <n v="0"/>
    <n v="0"/>
    <n v="-5125.2"/>
    <n v="0"/>
    <n v="0"/>
    <n v="0"/>
    <n v="0"/>
    <n v="0"/>
    <n v="0"/>
    <n v="-132809.76999999999"/>
    <n v="0"/>
    <n v="0"/>
    <n v="0"/>
    <n v="0"/>
    <n v="-132809.76999999999"/>
    <n v="0"/>
    <n v="-132809.76999999999"/>
    <n v="-137934.97"/>
    <n v="0"/>
    <n v="0"/>
    <n v="0"/>
    <n v="0"/>
    <n v="0"/>
  </r>
  <r>
    <m/>
    <s v="069"/>
    <n v="2017"/>
    <n v="2018"/>
    <m/>
    <n v="1301"/>
    <n v="0"/>
    <s v="Security &amp; Hazardous Materials Safety"/>
    <n v="6"/>
    <n v="115"/>
    <s v="D"/>
    <n v="0"/>
    <n v="0"/>
    <n v="0"/>
    <n v="0"/>
    <n v="0"/>
    <n v="0"/>
    <n v="0"/>
    <n v="-17173.650000000001"/>
    <n v="0"/>
    <n v="0"/>
    <n v="0"/>
    <n v="-17173.650000000001"/>
    <n v="0"/>
    <n v="0"/>
    <n v="0"/>
    <n v="0"/>
    <n v="0"/>
    <n v="0"/>
    <n v="-601658.06000000006"/>
    <n v="0"/>
    <n v="0"/>
    <n v="0"/>
    <n v="0"/>
    <n v="-601658.06000000006"/>
    <n v="0"/>
    <n v="-601658.06000000006"/>
    <n v="-618831.71"/>
    <n v="0"/>
    <n v="0"/>
    <n v="0"/>
    <n v="0"/>
    <n v="0"/>
  </r>
  <r>
    <m/>
    <s v="069"/>
    <n v="2017"/>
    <n v="2018"/>
    <m/>
    <n v="1301"/>
    <n v="0"/>
    <s v="Security &amp; Hazardous Materials Safety"/>
    <n v="6"/>
    <n v="118"/>
    <s v="D"/>
    <n v="0"/>
    <n v="0"/>
    <n v="0"/>
    <n v="0"/>
    <n v="0"/>
    <n v="0"/>
    <n v="0"/>
    <n v="-817.22"/>
    <n v="0"/>
    <n v="0"/>
    <n v="0"/>
    <n v="-817.22"/>
    <n v="0"/>
    <n v="0"/>
    <n v="0"/>
    <n v="0"/>
    <n v="0"/>
    <n v="0"/>
    <n v="-18988.53"/>
    <n v="0"/>
    <n v="0"/>
    <n v="0"/>
    <n v="0"/>
    <n v="-18988.53"/>
    <n v="0"/>
    <n v="-18988.53"/>
    <n v="-19805.75"/>
    <n v="0"/>
    <n v="0"/>
    <n v="0"/>
    <n v="0"/>
    <n v="0"/>
  </r>
  <r>
    <m/>
    <s v="069"/>
    <n v="2017"/>
    <n v="2018"/>
    <m/>
    <n v="1301"/>
    <n v="0"/>
    <s v="Security &amp; Hazardous Materials Safety"/>
    <n v="6"/>
    <n v="121"/>
    <s v="D"/>
    <n v="0"/>
    <n v="-34378.449999999997"/>
    <n v="0"/>
    <n v="0"/>
    <n v="0"/>
    <n v="-34378.449999999997"/>
    <n v="0"/>
    <n v="-1037284.28"/>
    <n v="0"/>
    <n v="0"/>
    <n v="0"/>
    <n v="-1037284.28"/>
    <n v="0"/>
    <n v="0"/>
    <n v="0"/>
    <n v="0"/>
    <n v="0"/>
    <n v="0"/>
    <n v="-12490559.84"/>
    <n v="0"/>
    <n v="0"/>
    <n v="0"/>
    <n v="0"/>
    <n v="-12490559.84"/>
    <n v="0"/>
    <n v="-12490559.84"/>
    <n v="-13562222.57"/>
    <n v="0"/>
    <n v="0"/>
    <n v="0"/>
    <n v="0"/>
    <n v="0"/>
  </r>
  <r>
    <m/>
    <s v="069"/>
    <n v="2017"/>
    <n v="2018"/>
    <m/>
    <n v="1301"/>
    <n v="0"/>
    <s v="Security &amp; Hazardous Materials Safety"/>
    <n v="6"/>
    <n v="210"/>
    <s v="D"/>
    <n v="0"/>
    <n v="-150797.48000000001"/>
    <n v="0"/>
    <n v="0"/>
    <n v="0"/>
    <n v="-150797.48000000001"/>
    <n v="0"/>
    <n v="-6062.28"/>
    <n v="0"/>
    <n v="0"/>
    <n v="0"/>
    <n v="-6062.28"/>
    <n v="0"/>
    <n v="0"/>
    <n v="0"/>
    <n v="0"/>
    <n v="0"/>
    <n v="0"/>
    <n v="-1452606.14"/>
    <n v="0"/>
    <n v="0"/>
    <n v="0"/>
    <n v="0"/>
    <n v="-1452606.14"/>
    <n v="0"/>
    <n v="-1452606.14"/>
    <n v="-1609465.9"/>
    <n v="0"/>
    <n v="0"/>
    <n v="0"/>
    <n v="0"/>
    <n v="0"/>
  </r>
  <r>
    <m/>
    <s v="069"/>
    <n v="2017"/>
    <n v="2018"/>
    <m/>
    <n v="1301"/>
    <n v="0"/>
    <s v="Security &amp; Hazardous Materials Safety"/>
    <n v="6"/>
    <n v="220"/>
    <s v="D"/>
    <n v="0"/>
    <n v="0"/>
    <n v="0"/>
    <n v="0"/>
    <n v="0"/>
    <n v="0"/>
    <n v="0"/>
    <n v="0"/>
    <n v="0"/>
    <n v="0"/>
    <n v="0"/>
    <n v="0"/>
    <n v="0"/>
    <n v="0"/>
    <n v="0"/>
    <n v="0"/>
    <n v="0"/>
    <n v="0"/>
    <n v="-164257.47"/>
    <n v="0"/>
    <n v="0"/>
    <n v="0"/>
    <n v="0"/>
    <n v="-164257.47"/>
    <n v="0"/>
    <n v="-164257.47"/>
    <n v="-164257.47"/>
    <n v="0"/>
    <n v="0"/>
    <n v="0"/>
    <n v="0"/>
    <n v="0"/>
  </r>
  <r>
    <m/>
    <s v="069"/>
    <n v="2017"/>
    <n v="2018"/>
    <m/>
    <n v="1301"/>
    <n v="0"/>
    <s v="Security &amp; Hazardous Materials Safety"/>
    <n v="6"/>
    <n v="231"/>
    <s v="D"/>
    <n v="0"/>
    <n v="-136800"/>
    <n v="0"/>
    <n v="0"/>
    <n v="0"/>
    <n v="-136800"/>
    <n v="0"/>
    <n v="0"/>
    <n v="0"/>
    <n v="0"/>
    <n v="0"/>
    <n v="0"/>
    <n v="0"/>
    <n v="0"/>
    <n v="0"/>
    <n v="0"/>
    <n v="0"/>
    <n v="0"/>
    <n v="0"/>
    <n v="0"/>
    <n v="0"/>
    <n v="0"/>
    <n v="0"/>
    <n v="0"/>
    <n v="0"/>
    <n v="0"/>
    <n v="-136800"/>
    <n v="0"/>
    <n v="0"/>
    <n v="0"/>
    <n v="0"/>
    <n v="0"/>
  </r>
  <r>
    <m/>
    <s v="069"/>
    <n v="2017"/>
    <n v="2018"/>
    <m/>
    <n v="1301"/>
    <n v="0"/>
    <s v="Security &amp; Hazardous Materials Safety"/>
    <n v="6"/>
    <n v="232"/>
    <s v="D"/>
    <n v="0"/>
    <n v="-64998"/>
    <n v="0"/>
    <n v="0"/>
    <n v="0"/>
    <n v="-64998"/>
    <n v="0"/>
    <n v="0"/>
    <n v="0"/>
    <n v="0"/>
    <n v="0"/>
    <n v="0"/>
    <n v="0"/>
    <n v="0"/>
    <n v="0"/>
    <n v="0"/>
    <n v="0"/>
    <n v="0"/>
    <n v="-196240.05"/>
    <n v="0"/>
    <n v="0"/>
    <n v="0"/>
    <n v="0"/>
    <n v="-196240.05"/>
    <n v="0"/>
    <n v="-196240.05"/>
    <n v="-261238.05"/>
    <n v="0"/>
    <n v="0"/>
    <n v="0"/>
    <n v="0"/>
    <n v="0"/>
  </r>
  <r>
    <m/>
    <s v="069"/>
    <n v="2017"/>
    <n v="2018"/>
    <m/>
    <n v="1301"/>
    <n v="0"/>
    <s v="Security &amp; Hazardous Materials Safety"/>
    <n v="6"/>
    <n v="233"/>
    <s v="D"/>
    <n v="0"/>
    <n v="-2404.66"/>
    <n v="0"/>
    <n v="0"/>
    <n v="0"/>
    <n v="-2404.66"/>
    <n v="0"/>
    <n v="0"/>
    <n v="0"/>
    <n v="0"/>
    <n v="0"/>
    <n v="0"/>
    <n v="0"/>
    <n v="0"/>
    <n v="0"/>
    <n v="0"/>
    <n v="0"/>
    <n v="0"/>
    <n v="-132224.76999999999"/>
    <n v="0"/>
    <n v="0"/>
    <n v="0"/>
    <n v="0"/>
    <n v="-132224.76999999999"/>
    <n v="0"/>
    <n v="-132224.76999999999"/>
    <n v="-134629.43"/>
    <n v="0"/>
    <n v="0"/>
    <n v="0"/>
    <n v="0"/>
    <n v="0"/>
  </r>
  <r>
    <m/>
    <s v="069"/>
    <n v="2017"/>
    <n v="2018"/>
    <m/>
    <n v="1301"/>
    <n v="0"/>
    <s v="Security &amp; Hazardous Materials Safety"/>
    <n v="6"/>
    <n v="240"/>
    <s v="D"/>
    <n v="0"/>
    <n v="0"/>
    <n v="0"/>
    <n v="0"/>
    <n v="0"/>
    <n v="0"/>
    <n v="0"/>
    <n v="0"/>
    <n v="0"/>
    <n v="0"/>
    <n v="0"/>
    <n v="0"/>
    <n v="0"/>
    <n v="-10279.120000000001"/>
    <n v="0"/>
    <n v="0"/>
    <n v="0"/>
    <n v="-10279.120000000001"/>
    <n v="-20445.310000000001"/>
    <n v="0"/>
    <n v="0"/>
    <n v="0"/>
    <n v="0"/>
    <n v="-20445.310000000001"/>
    <n v="0"/>
    <n v="-30724.43"/>
    <n v="-30724.43"/>
    <n v="0"/>
    <n v="0"/>
    <n v="0"/>
    <n v="0"/>
    <n v="0"/>
  </r>
  <r>
    <m/>
    <s v="069"/>
    <n v="2017"/>
    <n v="2018"/>
    <m/>
    <n v="1301"/>
    <n v="0"/>
    <s v="Security &amp; Hazardous Materials Safety"/>
    <n v="6"/>
    <n v="251"/>
    <s v="D"/>
    <n v="0"/>
    <n v="-60800.02"/>
    <n v="0"/>
    <n v="0"/>
    <n v="0"/>
    <n v="-60800.02"/>
    <n v="0"/>
    <n v="0"/>
    <n v="0"/>
    <n v="0"/>
    <n v="0"/>
    <n v="0"/>
    <n v="0"/>
    <n v="0"/>
    <n v="0"/>
    <n v="0"/>
    <n v="0"/>
    <n v="0"/>
    <n v="-215917.7"/>
    <n v="0"/>
    <n v="0"/>
    <n v="0"/>
    <n v="0"/>
    <n v="-215917.7"/>
    <n v="0"/>
    <n v="-215917.7"/>
    <n v="-276717.71999999997"/>
    <n v="0"/>
    <n v="0"/>
    <n v="0"/>
    <n v="0"/>
    <n v="0"/>
  </r>
  <r>
    <m/>
    <s v="069"/>
    <n v="2017"/>
    <n v="2018"/>
    <m/>
    <n v="1301"/>
    <n v="0"/>
    <s v="Security &amp; Hazardous Materials Safety"/>
    <n v="6"/>
    <n v="252"/>
    <s v="D"/>
    <n v="0"/>
    <n v="-151138.26999999999"/>
    <n v="0"/>
    <n v="0"/>
    <n v="0"/>
    <n v="-151138.26999999999"/>
    <n v="0"/>
    <n v="-277337.75"/>
    <n v="0"/>
    <n v="0"/>
    <n v="0"/>
    <n v="-277337.75"/>
    <n v="0"/>
    <n v="-352674.57"/>
    <n v="0"/>
    <n v="0"/>
    <n v="0"/>
    <n v="-352674.57"/>
    <n v="-1358805.72"/>
    <n v="0"/>
    <n v="0"/>
    <n v="0"/>
    <n v="0"/>
    <n v="-1358805.72"/>
    <n v="0"/>
    <n v="-1711480.29"/>
    <n v="-2139956.31"/>
    <n v="0"/>
    <n v="0"/>
    <n v="0"/>
    <n v="0"/>
    <n v="0"/>
  </r>
  <r>
    <m/>
    <s v="069"/>
    <n v="2017"/>
    <n v="2018"/>
    <m/>
    <n v="1301"/>
    <n v="0"/>
    <s v="Security &amp; Hazardous Materials Safety"/>
    <n v="6"/>
    <n v="253"/>
    <s v="D"/>
    <n v="0"/>
    <n v="-1409778.28"/>
    <n v="0"/>
    <n v="0"/>
    <n v="0"/>
    <n v="-1409778.28"/>
    <n v="0"/>
    <n v="-162644.32"/>
    <n v="0"/>
    <n v="0"/>
    <n v="0"/>
    <n v="-162644.32"/>
    <n v="0"/>
    <n v="0"/>
    <n v="0"/>
    <n v="0"/>
    <n v="0"/>
    <n v="0"/>
    <n v="-3282722.28"/>
    <n v="0"/>
    <n v="0"/>
    <n v="0"/>
    <n v="0"/>
    <n v="-3282722.28"/>
    <n v="0"/>
    <n v="-3282722.28"/>
    <n v="-4855144.88"/>
    <n v="0"/>
    <n v="0"/>
    <n v="0"/>
    <n v="0"/>
    <n v="0"/>
  </r>
  <r>
    <m/>
    <s v="069"/>
    <n v="2017"/>
    <n v="2018"/>
    <m/>
    <n v="1301"/>
    <n v="0"/>
    <s v="Security &amp; Hazardous Materials Safety"/>
    <n v="6"/>
    <n v="254"/>
    <s v="D"/>
    <n v="0"/>
    <n v="-145261.51999999999"/>
    <n v="0"/>
    <n v="0"/>
    <n v="0"/>
    <n v="-145261.51999999999"/>
    <n v="0"/>
    <n v="0"/>
    <n v="0"/>
    <n v="0"/>
    <n v="0"/>
    <n v="0"/>
    <n v="0"/>
    <n v="0"/>
    <n v="0"/>
    <n v="0"/>
    <n v="0"/>
    <n v="0"/>
    <n v="-98429.05"/>
    <n v="0"/>
    <n v="0"/>
    <n v="0"/>
    <n v="0"/>
    <n v="-98429.05"/>
    <n v="0"/>
    <n v="-98429.05"/>
    <n v="-243690.57"/>
    <n v="0"/>
    <n v="0"/>
    <n v="0"/>
    <n v="0"/>
    <n v="0"/>
  </r>
  <r>
    <m/>
    <s v="069"/>
    <n v="2017"/>
    <n v="2018"/>
    <m/>
    <n v="1301"/>
    <n v="0"/>
    <s v="Security &amp; Hazardous Materials Safety"/>
    <n v="6"/>
    <n v="257"/>
    <s v="D"/>
    <n v="0"/>
    <n v="-33232.32"/>
    <n v="0"/>
    <n v="0"/>
    <n v="0"/>
    <n v="-33232.32"/>
    <n v="0"/>
    <n v="-5500"/>
    <n v="0"/>
    <n v="0"/>
    <n v="0"/>
    <n v="-5500"/>
    <n v="0"/>
    <n v="0"/>
    <n v="0"/>
    <n v="0"/>
    <n v="0"/>
    <n v="0"/>
    <n v="-95741"/>
    <n v="0"/>
    <n v="0"/>
    <n v="0"/>
    <n v="0"/>
    <n v="-95741"/>
    <n v="0"/>
    <n v="-95741"/>
    <n v="-134473.32"/>
    <n v="0"/>
    <n v="0"/>
    <n v="0"/>
    <n v="0"/>
    <n v="0"/>
  </r>
  <r>
    <m/>
    <s v="069"/>
    <n v="2017"/>
    <n v="2018"/>
    <m/>
    <n v="1301"/>
    <n v="0"/>
    <s v="Security &amp; Hazardous Materials Safety"/>
    <n v="6"/>
    <n v="260"/>
    <s v="D"/>
    <n v="0"/>
    <n v="0"/>
    <n v="0"/>
    <n v="0"/>
    <n v="0"/>
    <n v="0"/>
    <n v="0"/>
    <n v="0"/>
    <n v="0"/>
    <n v="0"/>
    <n v="0"/>
    <n v="0"/>
    <n v="0"/>
    <n v="0"/>
    <n v="0"/>
    <n v="0"/>
    <n v="0"/>
    <n v="0"/>
    <n v="-187204.36"/>
    <n v="0"/>
    <n v="0"/>
    <n v="0"/>
    <n v="0"/>
    <n v="-187204.36"/>
    <n v="0"/>
    <n v="-187204.36"/>
    <n v="-187204.36"/>
    <n v="0"/>
    <n v="0"/>
    <n v="0"/>
    <n v="0"/>
    <n v="0"/>
  </r>
  <r>
    <m/>
    <s v="069"/>
    <n v="2017"/>
    <n v="2018"/>
    <m/>
    <n v="1301"/>
    <n v="0"/>
    <s v="Security &amp; Hazardous Materials Safety"/>
    <n v="6"/>
    <n v="310"/>
    <s v="D"/>
    <n v="0"/>
    <n v="0"/>
    <n v="0"/>
    <n v="0"/>
    <n v="0"/>
    <n v="0"/>
    <n v="0"/>
    <n v="-8517"/>
    <n v="0"/>
    <n v="0"/>
    <n v="0"/>
    <n v="-8517"/>
    <n v="0"/>
    <n v="0"/>
    <n v="0"/>
    <n v="0"/>
    <n v="0"/>
    <n v="0"/>
    <n v="-98423.679999999993"/>
    <n v="0"/>
    <n v="0"/>
    <n v="0"/>
    <n v="0"/>
    <n v="-98423.679999999993"/>
    <n v="0"/>
    <n v="-98423.679999999993"/>
    <n v="-106940.68"/>
    <n v="0"/>
    <n v="0"/>
    <n v="0"/>
    <n v="0"/>
    <n v="0"/>
  </r>
  <r>
    <m/>
    <s v="069"/>
    <n v="2017"/>
    <n v="2018"/>
    <m/>
    <n v="1301"/>
    <n v="0"/>
    <s v="Security &amp; Hazardous Materials Safety"/>
    <n v="6"/>
    <n v="420"/>
    <s v="D"/>
    <n v="0"/>
    <n v="0"/>
    <n v="0"/>
    <n v="0"/>
    <n v="0"/>
    <n v="0"/>
    <n v="0"/>
    <n v="0"/>
    <n v="0"/>
    <n v="0"/>
    <n v="0"/>
    <n v="0"/>
    <n v="0"/>
    <n v="0"/>
    <n v="0"/>
    <n v="0"/>
    <n v="0"/>
    <n v="0"/>
    <n v="-61000"/>
    <n v="0"/>
    <n v="0"/>
    <n v="0"/>
    <n v="0"/>
    <n v="-61000"/>
    <n v="0"/>
    <n v="-61000"/>
    <n v="-61000"/>
    <n v="0"/>
    <n v="0"/>
    <n v="0"/>
    <n v="0"/>
    <n v="0"/>
  </r>
  <r>
    <m/>
    <s v="069"/>
    <n v="2017"/>
    <n v="2018"/>
    <m/>
    <n v="1301"/>
    <n v="0"/>
    <s v="Staff offices"/>
    <n v="7"/>
    <n v="0"/>
    <s v="D"/>
    <n v="0"/>
    <n v="0"/>
    <n v="0"/>
    <n v="0"/>
    <n v="0"/>
    <n v="0"/>
    <n v="0"/>
    <n v="0"/>
    <n v="0"/>
    <n v="0"/>
    <n v="0"/>
    <n v="0"/>
    <n v="0"/>
    <n v="0"/>
    <n v="0"/>
    <n v="0"/>
    <n v="0"/>
    <n v="0"/>
    <n v="-30"/>
    <n v="0"/>
    <n v="0"/>
    <n v="0"/>
    <n v="0"/>
    <n v="-30"/>
    <n v="0"/>
    <n v="-30"/>
    <n v="-30"/>
    <n v="0"/>
    <n v="0"/>
    <n v="0"/>
    <n v="0"/>
    <n v="0"/>
  </r>
  <r>
    <m/>
    <s v="069"/>
    <n v="2017"/>
    <n v="2018"/>
    <m/>
    <n v="1301"/>
    <n v="0"/>
    <s v="Staff offices"/>
    <n v="7"/>
    <n v="111"/>
    <s v="D"/>
    <n v="0"/>
    <n v="0"/>
    <n v="0"/>
    <n v="0"/>
    <n v="0"/>
    <n v="0"/>
    <n v="0"/>
    <n v="-6514581.1799999997"/>
    <n v="0"/>
    <n v="0"/>
    <n v="0"/>
    <n v="-6514581.1799999997"/>
    <n v="0"/>
    <n v="0"/>
    <n v="0"/>
    <n v="0"/>
    <n v="0"/>
    <n v="0"/>
    <n v="-77946822.140000001"/>
    <n v="0"/>
    <n v="0"/>
    <n v="0"/>
    <n v="0"/>
    <n v="-77946822.140000001"/>
    <n v="0"/>
    <n v="-77946822.140000001"/>
    <n v="-84461403.319999993"/>
    <n v="0"/>
    <n v="0"/>
    <n v="0"/>
    <n v="0"/>
    <n v="0"/>
  </r>
  <r>
    <m/>
    <s v="069"/>
    <n v="2017"/>
    <n v="2018"/>
    <m/>
    <n v="1301"/>
    <n v="0"/>
    <s v="Staff offices"/>
    <n v="7"/>
    <n v="113"/>
    <s v="D"/>
    <n v="0"/>
    <n v="0"/>
    <n v="0"/>
    <n v="0"/>
    <n v="0"/>
    <n v="0"/>
    <n v="0"/>
    <n v="-113735.58"/>
    <n v="0"/>
    <n v="0"/>
    <n v="0"/>
    <n v="-113735.58"/>
    <n v="0"/>
    <n v="0"/>
    <n v="0"/>
    <n v="0"/>
    <n v="0"/>
    <n v="0"/>
    <n v="-1940762.55"/>
    <n v="0"/>
    <n v="0"/>
    <n v="0"/>
    <n v="0"/>
    <n v="-1940762.55"/>
    <n v="0"/>
    <n v="-1940762.55"/>
    <n v="-2054498.13"/>
    <n v="0"/>
    <n v="0"/>
    <n v="0"/>
    <n v="0"/>
    <n v="0"/>
  </r>
  <r>
    <m/>
    <s v="069"/>
    <n v="2017"/>
    <n v="2018"/>
    <m/>
    <n v="1301"/>
    <n v="0"/>
    <s v="Staff offices"/>
    <n v="7"/>
    <n v="115"/>
    <s v="D"/>
    <n v="0"/>
    <n v="0"/>
    <n v="0"/>
    <n v="0"/>
    <n v="0"/>
    <n v="0"/>
    <n v="0"/>
    <n v="-9913.3700000000008"/>
    <n v="0"/>
    <n v="0"/>
    <n v="0"/>
    <n v="-9913.3700000000008"/>
    <n v="0"/>
    <n v="0"/>
    <n v="0"/>
    <n v="0"/>
    <n v="0"/>
    <n v="0"/>
    <n v="-1349334.06"/>
    <n v="0"/>
    <n v="0"/>
    <n v="0"/>
    <n v="0"/>
    <n v="-1349334.06"/>
    <n v="0"/>
    <n v="-1349334.06"/>
    <n v="-1359247.43"/>
    <n v="0"/>
    <n v="0"/>
    <n v="0"/>
    <n v="0"/>
    <n v="0"/>
  </r>
  <r>
    <m/>
    <s v="069"/>
    <n v="2017"/>
    <n v="2018"/>
    <m/>
    <n v="1301"/>
    <n v="0"/>
    <s v="Staff offices"/>
    <n v="7"/>
    <n v="118"/>
    <s v="D"/>
    <n v="0"/>
    <n v="0"/>
    <n v="0"/>
    <n v="0"/>
    <n v="0"/>
    <n v="0"/>
    <n v="0"/>
    <n v="0"/>
    <n v="0"/>
    <n v="0"/>
    <n v="0"/>
    <n v="0"/>
    <n v="0"/>
    <n v="0"/>
    <n v="0"/>
    <n v="0"/>
    <n v="0"/>
    <n v="0"/>
    <n v="-3132.36"/>
    <n v="0"/>
    <n v="0"/>
    <n v="0"/>
    <n v="0"/>
    <n v="-3132.36"/>
    <n v="0"/>
    <n v="-3132.36"/>
    <n v="-3132.36"/>
    <n v="0"/>
    <n v="0"/>
    <n v="0"/>
    <n v="0"/>
    <n v="0"/>
  </r>
  <r>
    <m/>
    <s v="069"/>
    <n v="2017"/>
    <n v="2018"/>
    <m/>
    <n v="1301"/>
    <n v="0"/>
    <s v="Staff offices"/>
    <n v="7"/>
    <n v="121"/>
    <s v="D"/>
    <n v="0"/>
    <n v="-500955.05"/>
    <n v="0"/>
    <n v="0"/>
    <n v="0"/>
    <n v="-500955.05"/>
    <n v="0"/>
    <n v="-2099944.91"/>
    <n v="0"/>
    <n v="0"/>
    <n v="0"/>
    <n v="-2099944.91"/>
    <n v="0"/>
    <n v="0"/>
    <n v="0"/>
    <n v="0"/>
    <n v="0"/>
    <n v="0"/>
    <n v="-26607486.280000001"/>
    <n v="0"/>
    <n v="0"/>
    <n v="0"/>
    <n v="0"/>
    <n v="-26607486.280000001"/>
    <n v="0"/>
    <n v="-26607486.280000001"/>
    <n v="-29208386.239999998"/>
    <n v="0"/>
    <n v="0"/>
    <n v="0"/>
    <n v="0"/>
    <n v="0"/>
  </r>
  <r>
    <m/>
    <s v="069"/>
    <n v="2017"/>
    <n v="2018"/>
    <m/>
    <n v="1301"/>
    <n v="0"/>
    <s v="Staff offices"/>
    <n v="7"/>
    <n v="130"/>
    <s v="D"/>
    <n v="0"/>
    <n v="-80323.55"/>
    <n v="0"/>
    <n v="0"/>
    <n v="0"/>
    <n v="-80323.55"/>
    <n v="0"/>
    <n v="0"/>
    <n v="0"/>
    <n v="0"/>
    <n v="0"/>
    <n v="0"/>
    <n v="0"/>
    <n v="-1086451.45"/>
    <n v="0"/>
    <n v="0"/>
    <n v="0"/>
    <n v="-1086451.45"/>
    <n v="0"/>
    <n v="0"/>
    <n v="0"/>
    <n v="0"/>
    <n v="0"/>
    <n v="0"/>
    <n v="0"/>
    <n v="-1086451.45"/>
    <n v="-1166775"/>
    <n v="0"/>
    <n v="0"/>
    <n v="0"/>
    <n v="0"/>
    <n v="0"/>
  </r>
  <r>
    <m/>
    <s v="069"/>
    <n v="2017"/>
    <n v="2018"/>
    <m/>
    <n v="1301"/>
    <n v="0"/>
    <s v="Staff offices"/>
    <n v="7"/>
    <n v="210"/>
    <s v="D"/>
    <n v="0"/>
    <n v="-734520.58"/>
    <n v="0"/>
    <n v="0"/>
    <n v="0"/>
    <n v="-734520.58"/>
    <n v="0"/>
    <n v="-36696.97"/>
    <n v="0"/>
    <n v="0"/>
    <n v="0"/>
    <n v="-36696.97"/>
    <n v="0"/>
    <n v="0"/>
    <n v="0"/>
    <n v="0"/>
    <n v="0"/>
    <n v="0"/>
    <n v="-4166221.07"/>
    <n v="0"/>
    <n v="0"/>
    <n v="0"/>
    <n v="0"/>
    <n v="-4166221.07"/>
    <n v="0"/>
    <n v="-4166221.07"/>
    <n v="-4937438.62"/>
    <n v="0"/>
    <n v="0"/>
    <n v="0"/>
    <n v="0"/>
    <n v="0"/>
  </r>
  <r>
    <m/>
    <s v="069"/>
    <n v="2017"/>
    <n v="2018"/>
    <m/>
    <n v="1301"/>
    <n v="0"/>
    <s v="Staff offices"/>
    <n v="7"/>
    <n v="220"/>
    <s v="D"/>
    <n v="0"/>
    <n v="-59000"/>
    <n v="0"/>
    <n v="0"/>
    <n v="0"/>
    <n v="-59000"/>
    <n v="0"/>
    <n v="0"/>
    <n v="0"/>
    <n v="0"/>
    <n v="0"/>
    <n v="0"/>
    <n v="0"/>
    <n v="0"/>
    <n v="0"/>
    <n v="0"/>
    <n v="0"/>
    <n v="0"/>
    <n v="-28947.69"/>
    <n v="0"/>
    <n v="0"/>
    <n v="0"/>
    <n v="0"/>
    <n v="-28947.69"/>
    <n v="0"/>
    <n v="-28947.69"/>
    <n v="-87947.69"/>
    <n v="0"/>
    <n v="0"/>
    <n v="0"/>
    <n v="0"/>
    <n v="0"/>
  </r>
  <r>
    <m/>
    <s v="069"/>
    <n v="2017"/>
    <n v="2018"/>
    <m/>
    <n v="1301"/>
    <n v="0"/>
    <s v="Staff offices"/>
    <n v="7"/>
    <n v="231"/>
    <s v="D"/>
    <n v="0"/>
    <n v="-73785"/>
    <n v="0"/>
    <n v="0"/>
    <n v="0"/>
    <n v="-73785"/>
    <n v="0"/>
    <n v="0"/>
    <n v="0"/>
    <n v="0"/>
    <n v="0"/>
    <n v="0"/>
    <n v="0"/>
    <n v="0"/>
    <n v="0"/>
    <n v="0"/>
    <n v="0"/>
    <n v="0"/>
    <n v="-15.1"/>
    <n v="0"/>
    <n v="0"/>
    <n v="0"/>
    <n v="0"/>
    <n v="-15.1"/>
    <n v="0"/>
    <n v="-15.1"/>
    <n v="-73800.100000000006"/>
    <n v="0"/>
    <n v="0"/>
    <n v="0"/>
    <n v="0"/>
    <n v="0"/>
  </r>
  <r>
    <m/>
    <s v="069"/>
    <n v="2017"/>
    <n v="2018"/>
    <m/>
    <n v="1301"/>
    <n v="0"/>
    <s v="Staff offices"/>
    <n v="7"/>
    <n v="232"/>
    <s v="D"/>
    <n v="0"/>
    <n v="0"/>
    <n v="0"/>
    <n v="0"/>
    <n v="0"/>
    <n v="0"/>
    <n v="0"/>
    <n v="0"/>
    <n v="0"/>
    <n v="0"/>
    <n v="0"/>
    <n v="0"/>
    <n v="0"/>
    <n v="0"/>
    <n v="0"/>
    <n v="0"/>
    <n v="0"/>
    <n v="0"/>
    <n v="-49376.5"/>
    <n v="0"/>
    <n v="0"/>
    <n v="0"/>
    <n v="0"/>
    <n v="-49376.5"/>
    <n v="0"/>
    <n v="-49376.5"/>
    <n v="-49376.5"/>
    <n v="0"/>
    <n v="0"/>
    <n v="0"/>
    <n v="0"/>
    <n v="0"/>
  </r>
  <r>
    <m/>
    <s v="069"/>
    <n v="2017"/>
    <n v="2018"/>
    <m/>
    <n v="1301"/>
    <n v="0"/>
    <s v="Staff offices"/>
    <n v="7"/>
    <n v="233"/>
    <s v="D"/>
    <n v="0"/>
    <n v="0"/>
    <n v="0"/>
    <n v="0"/>
    <n v="0"/>
    <n v="0"/>
    <n v="0"/>
    <n v="0"/>
    <n v="0"/>
    <n v="0"/>
    <n v="0"/>
    <n v="0"/>
    <n v="0"/>
    <n v="-250555.12"/>
    <n v="0"/>
    <n v="0"/>
    <n v="0"/>
    <n v="-250555.12"/>
    <n v="-189416.66"/>
    <n v="0"/>
    <n v="0"/>
    <n v="0"/>
    <n v="0"/>
    <n v="-189416.66"/>
    <n v="0"/>
    <n v="-439971.78"/>
    <n v="-439971.78"/>
    <n v="0"/>
    <n v="0"/>
    <n v="0"/>
    <n v="0"/>
    <n v="0"/>
  </r>
  <r>
    <m/>
    <s v="069"/>
    <n v="2017"/>
    <n v="2018"/>
    <m/>
    <n v="1301"/>
    <n v="0"/>
    <s v="Staff offices"/>
    <n v="7"/>
    <n v="240"/>
    <s v="D"/>
    <n v="0"/>
    <n v="0"/>
    <n v="0"/>
    <n v="0"/>
    <n v="0"/>
    <n v="0"/>
    <n v="0"/>
    <n v="0"/>
    <n v="0"/>
    <n v="0"/>
    <n v="0"/>
    <n v="0"/>
    <n v="0"/>
    <n v="-73.8"/>
    <n v="0"/>
    <n v="0"/>
    <n v="0"/>
    <n v="-73.8"/>
    <n v="-7331.69"/>
    <n v="0"/>
    <n v="0"/>
    <n v="0"/>
    <n v="0"/>
    <n v="-7331.69"/>
    <n v="0"/>
    <n v="-7405.49"/>
    <n v="-7405.49"/>
    <n v="0"/>
    <n v="0"/>
    <n v="0"/>
    <n v="0"/>
    <n v="0"/>
  </r>
  <r>
    <m/>
    <s v="069"/>
    <n v="2017"/>
    <n v="2018"/>
    <m/>
    <n v="1301"/>
    <n v="0"/>
    <s v="Staff offices"/>
    <n v="7"/>
    <n v="251"/>
    <s v="D"/>
    <n v="0"/>
    <n v="-107942.78"/>
    <n v="0"/>
    <n v="0"/>
    <n v="0"/>
    <n v="-107942.78"/>
    <n v="0"/>
    <n v="-6920.61"/>
    <n v="0"/>
    <n v="0"/>
    <n v="0"/>
    <n v="-6920.61"/>
    <n v="0"/>
    <n v="-5697"/>
    <n v="0"/>
    <n v="0"/>
    <n v="0"/>
    <n v="-5697"/>
    <n v="-208786.58"/>
    <n v="0"/>
    <n v="0"/>
    <n v="0"/>
    <n v="0"/>
    <n v="-208786.58"/>
    <n v="0"/>
    <n v="-214483.58"/>
    <n v="-329346.96999999997"/>
    <n v="0"/>
    <n v="0"/>
    <n v="0"/>
    <n v="0"/>
    <n v="0"/>
  </r>
  <r>
    <m/>
    <s v="069"/>
    <n v="2017"/>
    <n v="2018"/>
    <m/>
    <n v="1301"/>
    <n v="0"/>
    <s v="Staff offices"/>
    <n v="7"/>
    <n v="252"/>
    <s v="D"/>
    <n v="0"/>
    <n v="-522521.35"/>
    <n v="0"/>
    <n v="0"/>
    <n v="0"/>
    <n v="-522521.35"/>
    <n v="0"/>
    <n v="-824093.57"/>
    <n v="0"/>
    <n v="0"/>
    <n v="0"/>
    <n v="-824093.57"/>
    <n v="0"/>
    <n v="-1633722.86"/>
    <n v="0"/>
    <n v="0"/>
    <n v="0"/>
    <n v="-1633722.86"/>
    <n v="-3741693.64"/>
    <n v="0"/>
    <n v="0"/>
    <n v="0"/>
    <n v="0"/>
    <n v="-3741693.64"/>
    <n v="0"/>
    <n v="-5375416.5"/>
    <n v="-6722031.4199999999"/>
    <n v="0"/>
    <n v="0"/>
    <n v="0"/>
    <n v="0"/>
    <n v="0"/>
  </r>
  <r>
    <m/>
    <s v="069"/>
    <n v="2017"/>
    <n v="2018"/>
    <m/>
    <n v="1301"/>
    <n v="0"/>
    <s v="Staff offices"/>
    <n v="7"/>
    <n v="253"/>
    <s v="D"/>
    <n v="0"/>
    <n v="-1235157.3899999999"/>
    <n v="0"/>
    <n v="0"/>
    <n v="0"/>
    <n v="-1235157.3899999999"/>
    <n v="0"/>
    <n v="-478858.06"/>
    <n v="0"/>
    <n v="0"/>
    <n v="0"/>
    <n v="-478858.06"/>
    <n v="0"/>
    <n v="-2324244.98"/>
    <n v="0"/>
    <n v="0"/>
    <n v="0"/>
    <n v="-2324244.98"/>
    <n v="-5094805.6399999997"/>
    <n v="0"/>
    <n v="0"/>
    <n v="0"/>
    <n v="0"/>
    <n v="-5094805.6399999997"/>
    <n v="0"/>
    <n v="-7419050.6200000001"/>
    <n v="-9133066.0700000003"/>
    <n v="0"/>
    <n v="0"/>
    <n v="0"/>
    <n v="0"/>
    <n v="0"/>
  </r>
  <r>
    <m/>
    <s v="069"/>
    <n v="2017"/>
    <n v="2018"/>
    <m/>
    <n v="1301"/>
    <n v="0"/>
    <s v="Staff offices"/>
    <n v="7"/>
    <n v="254"/>
    <s v="D"/>
    <n v="0"/>
    <n v="-249341"/>
    <n v="0"/>
    <n v="0"/>
    <n v="0"/>
    <n v="-249341"/>
    <n v="0"/>
    <n v="-70.03"/>
    <n v="0"/>
    <n v="0"/>
    <n v="0"/>
    <n v="-70.03"/>
    <n v="0"/>
    <n v="0"/>
    <n v="0"/>
    <n v="0"/>
    <n v="0"/>
    <n v="0"/>
    <n v="-4412.7"/>
    <n v="0"/>
    <n v="0"/>
    <n v="0"/>
    <n v="0"/>
    <n v="-4412.7"/>
    <n v="0"/>
    <n v="-4412.7"/>
    <n v="-253823.73"/>
    <n v="0"/>
    <n v="0"/>
    <n v="0"/>
    <n v="0"/>
    <n v="0"/>
  </r>
  <r>
    <m/>
    <s v="069"/>
    <n v="2017"/>
    <n v="2018"/>
    <m/>
    <n v="1301"/>
    <n v="0"/>
    <s v="Staff offices"/>
    <n v="7"/>
    <n v="255"/>
    <s v="D"/>
    <n v="0"/>
    <n v="0"/>
    <n v="0"/>
    <n v="0"/>
    <n v="0"/>
    <n v="0"/>
    <n v="0"/>
    <n v="0"/>
    <n v="0"/>
    <n v="0"/>
    <n v="0"/>
    <n v="0"/>
    <n v="0"/>
    <n v="0"/>
    <n v="0"/>
    <n v="0"/>
    <n v="0"/>
    <n v="0"/>
    <n v="-147.9"/>
    <n v="0"/>
    <n v="0"/>
    <n v="0"/>
    <n v="0"/>
    <n v="-147.9"/>
    <n v="0"/>
    <n v="-147.9"/>
    <n v="-147.9"/>
    <n v="0"/>
    <n v="0"/>
    <n v="0"/>
    <n v="0"/>
    <n v="0"/>
  </r>
  <r>
    <m/>
    <s v="069"/>
    <n v="2017"/>
    <n v="2018"/>
    <m/>
    <n v="1301"/>
    <n v="0"/>
    <s v="Staff offices"/>
    <n v="7"/>
    <n v="256"/>
    <s v="D"/>
    <n v="0"/>
    <n v="-4067"/>
    <n v="0"/>
    <n v="0"/>
    <n v="0"/>
    <n v="-4067"/>
    <n v="0"/>
    <n v="0"/>
    <n v="0"/>
    <n v="0"/>
    <n v="0"/>
    <n v="0"/>
    <n v="0"/>
    <n v="0"/>
    <n v="0"/>
    <n v="0"/>
    <n v="0"/>
    <n v="0"/>
    <n v="0"/>
    <n v="0"/>
    <n v="0"/>
    <n v="0"/>
    <n v="0"/>
    <n v="0"/>
    <n v="0"/>
    <n v="0"/>
    <n v="-4067"/>
    <n v="0"/>
    <n v="0"/>
    <n v="0"/>
    <n v="0"/>
    <n v="0"/>
  </r>
  <r>
    <m/>
    <s v="069"/>
    <n v="2017"/>
    <n v="2018"/>
    <m/>
    <n v="1301"/>
    <n v="0"/>
    <s v="Staff offices"/>
    <n v="7"/>
    <n v="257"/>
    <s v="D"/>
    <n v="0"/>
    <n v="-89683.72"/>
    <n v="0"/>
    <n v="0"/>
    <n v="0"/>
    <n v="-89683.72"/>
    <n v="0"/>
    <n v="0"/>
    <n v="0"/>
    <n v="0"/>
    <n v="0"/>
    <n v="0"/>
    <n v="0"/>
    <n v="0"/>
    <n v="0"/>
    <n v="0"/>
    <n v="0"/>
    <n v="0"/>
    <n v="-3245560.61"/>
    <n v="0"/>
    <n v="0"/>
    <n v="0"/>
    <n v="0"/>
    <n v="-3245560.61"/>
    <n v="0"/>
    <n v="-3245560.61"/>
    <n v="-3335244.33"/>
    <n v="0"/>
    <n v="0"/>
    <n v="0"/>
    <n v="0"/>
    <n v="0"/>
  </r>
  <r>
    <m/>
    <s v="069"/>
    <n v="2017"/>
    <n v="2018"/>
    <m/>
    <n v="1301"/>
    <n v="0"/>
    <s v="Staff offices"/>
    <n v="7"/>
    <n v="260"/>
    <s v="D"/>
    <n v="0"/>
    <n v="0"/>
    <n v="0"/>
    <n v="0"/>
    <n v="0"/>
    <n v="0"/>
    <n v="0"/>
    <n v="0"/>
    <n v="0"/>
    <n v="0"/>
    <n v="0"/>
    <n v="0"/>
    <n v="0"/>
    <n v="0"/>
    <n v="0"/>
    <n v="0"/>
    <n v="0"/>
    <n v="0"/>
    <n v="-296643.07"/>
    <n v="0"/>
    <n v="0"/>
    <n v="0"/>
    <n v="0"/>
    <n v="-296643.07"/>
    <n v="0"/>
    <n v="-296643.07"/>
    <n v="-296643.07"/>
    <n v="0"/>
    <n v="0"/>
    <n v="0"/>
    <n v="0"/>
    <n v="0"/>
  </r>
  <r>
    <m/>
    <s v="069"/>
    <n v="2017"/>
    <n v="2018"/>
    <m/>
    <n v="1301"/>
    <n v="0"/>
    <s v="Staff offices"/>
    <n v="7"/>
    <n v="310"/>
    <s v="D"/>
    <n v="0"/>
    <n v="-7323.88"/>
    <n v="0"/>
    <n v="0"/>
    <n v="0"/>
    <n v="-7323.88"/>
    <n v="0"/>
    <n v="0"/>
    <n v="0"/>
    <n v="0"/>
    <n v="0"/>
    <n v="0"/>
    <n v="0"/>
    <n v="0"/>
    <n v="0"/>
    <n v="0"/>
    <n v="0"/>
    <n v="0"/>
    <n v="-47203.06"/>
    <n v="0"/>
    <n v="0"/>
    <n v="0"/>
    <n v="0"/>
    <n v="-47203.06"/>
    <n v="0"/>
    <n v="-47203.06"/>
    <n v="-54526.94"/>
    <n v="0"/>
    <n v="0"/>
    <n v="0"/>
    <n v="0"/>
    <n v="0"/>
  </r>
  <r>
    <m/>
    <s v="069"/>
    <n v="2017"/>
    <n v="2018"/>
    <m/>
    <n v="1301"/>
    <n v="0"/>
    <s v="Staff offices"/>
    <n v="7"/>
    <n v="420"/>
    <s v="D"/>
    <n v="0"/>
    <n v="0"/>
    <n v="0"/>
    <n v="0"/>
    <n v="0"/>
    <n v="0"/>
    <n v="0"/>
    <n v="0"/>
    <n v="0"/>
    <n v="0"/>
    <n v="0"/>
    <n v="0"/>
    <n v="0"/>
    <n v="0"/>
    <n v="0"/>
    <n v="0"/>
    <n v="0"/>
    <n v="0"/>
    <n v="-108700"/>
    <n v="0"/>
    <n v="0"/>
    <n v="0"/>
    <n v="0"/>
    <n v="-108700"/>
    <n v="0"/>
    <n v="-108700"/>
    <n v="-108700"/>
    <n v="0"/>
    <n v="0"/>
    <n v="0"/>
    <n v="0"/>
    <n v="0"/>
  </r>
  <r>
    <m/>
    <s v="069"/>
    <n v="2017"/>
    <n v="2018"/>
    <m/>
    <n v="1301"/>
    <n v="0"/>
    <s v="Staff offices"/>
    <n v="7"/>
    <n v="440"/>
    <s v="D"/>
    <n v="0"/>
    <n v="0"/>
    <n v="0"/>
    <n v="0"/>
    <n v="0"/>
    <n v="0"/>
    <n v="0"/>
    <n v="0"/>
    <n v="0"/>
    <n v="0"/>
    <n v="0"/>
    <n v="0"/>
    <n v="0"/>
    <n v="0"/>
    <n v="0"/>
    <n v="0"/>
    <n v="0"/>
    <n v="0"/>
    <n v="1659.35"/>
    <n v="0"/>
    <n v="0"/>
    <n v="0"/>
    <n v="0"/>
    <n v="1659.35"/>
    <n v="0"/>
    <n v="1659.35"/>
    <n v="1659.35"/>
    <n v="0"/>
    <n v="0"/>
    <n v="0"/>
    <n v="0"/>
    <n v="0"/>
  </r>
  <r>
    <m/>
    <s v="069"/>
    <n v="2017"/>
    <n v="2018"/>
    <m/>
    <n v="1301"/>
    <n v="0"/>
    <s v="Operations (Reimbursable)"/>
    <n v="801"/>
    <n v="0"/>
    <s v="R"/>
    <n v="0"/>
    <n v="0"/>
    <n v="0"/>
    <n v="0"/>
    <n v="0"/>
    <n v="0"/>
    <n v="0"/>
    <n v="0"/>
    <n v="0"/>
    <n v="0"/>
    <n v="0"/>
    <n v="0"/>
    <n v="0"/>
    <n v="0"/>
    <n v="0"/>
    <n v="0"/>
    <n v="0"/>
    <n v="0"/>
    <n v="-15.1"/>
    <n v="0"/>
    <n v="0"/>
    <n v="0"/>
    <n v="0"/>
    <n v="-15.1"/>
    <n v="0"/>
    <n v="-15.1"/>
    <n v="-15.1"/>
    <n v="0"/>
    <n v="0"/>
    <n v="0"/>
    <n v="0"/>
    <n v="0"/>
  </r>
  <r>
    <m/>
    <s v="069"/>
    <n v="2017"/>
    <n v="2018"/>
    <m/>
    <n v="1301"/>
    <n v="0"/>
    <s v="Operations (Reimbursable)"/>
    <n v="801"/>
    <n v="111"/>
    <s v="R"/>
    <n v="0"/>
    <n v="0"/>
    <n v="0"/>
    <n v="0"/>
    <n v="0"/>
    <n v="0"/>
    <n v="0"/>
    <n v="-608554.99"/>
    <n v="0"/>
    <n v="0"/>
    <n v="0"/>
    <n v="-608554.99"/>
    <n v="0"/>
    <n v="0"/>
    <n v="0"/>
    <n v="0"/>
    <n v="0"/>
    <n v="0"/>
    <n v="-14448280.49"/>
    <n v="0"/>
    <n v="0"/>
    <n v="0"/>
    <n v="0"/>
    <n v="-14448280.49"/>
    <n v="0"/>
    <n v="-14448280.49"/>
    <n v="-15056835.48"/>
    <n v="0"/>
    <n v="0"/>
    <n v="0"/>
    <n v="0"/>
    <n v="0"/>
  </r>
  <r>
    <m/>
    <s v="069"/>
    <n v="2017"/>
    <n v="2018"/>
    <m/>
    <n v="1301"/>
    <n v="0"/>
    <s v="Operations (Reimbursable)"/>
    <n v="801"/>
    <n v="113"/>
    <s v="R"/>
    <n v="0"/>
    <n v="0"/>
    <n v="0"/>
    <n v="0"/>
    <n v="0"/>
    <n v="0"/>
    <n v="0"/>
    <n v="-4194"/>
    <n v="0"/>
    <n v="0"/>
    <n v="0"/>
    <n v="-4194"/>
    <n v="0"/>
    <n v="0"/>
    <n v="0"/>
    <n v="0"/>
    <n v="0"/>
    <n v="0"/>
    <n v="-6953.6"/>
    <n v="0"/>
    <n v="0"/>
    <n v="0"/>
    <n v="0"/>
    <n v="-6953.6"/>
    <n v="0"/>
    <n v="-6953.6"/>
    <n v="-11147.6"/>
    <n v="0"/>
    <n v="0"/>
    <n v="0"/>
    <n v="0"/>
    <n v="0"/>
  </r>
  <r>
    <m/>
    <s v="069"/>
    <n v="2017"/>
    <n v="2018"/>
    <m/>
    <n v="1301"/>
    <n v="0"/>
    <s v="Operations (Reimbursable)"/>
    <n v="801"/>
    <n v="115"/>
    <s v="R"/>
    <n v="0"/>
    <n v="0"/>
    <n v="0"/>
    <n v="0"/>
    <n v="0"/>
    <n v="0"/>
    <n v="0"/>
    <n v="-18011.43"/>
    <n v="0"/>
    <n v="0"/>
    <n v="0"/>
    <n v="-18011.43"/>
    <n v="0"/>
    <n v="0"/>
    <n v="0"/>
    <n v="0"/>
    <n v="0"/>
    <n v="0"/>
    <n v="-1361972.92"/>
    <n v="0"/>
    <n v="0"/>
    <n v="0"/>
    <n v="0"/>
    <n v="-1361972.92"/>
    <n v="0"/>
    <n v="-1361972.92"/>
    <n v="-1379984.35"/>
    <n v="0"/>
    <n v="0"/>
    <n v="0"/>
    <n v="0"/>
    <n v="0"/>
  </r>
  <r>
    <m/>
    <s v="069"/>
    <n v="2017"/>
    <n v="2018"/>
    <m/>
    <n v="1301"/>
    <n v="0"/>
    <s v="Operations (Reimbursable)"/>
    <n v="801"/>
    <n v="121"/>
    <s v="R"/>
    <n v="0"/>
    <n v="0"/>
    <n v="0"/>
    <n v="0"/>
    <n v="0"/>
    <n v="0"/>
    <n v="0"/>
    <n v="-203153.6"/>
    <n v="0"/>
    <n v="0"/>
    <n v="0"/>
    <n v="-203153.6"/>
    <n v="0"/>
    <n v="0"/>
    <n v="0"/>
    <n v="0"/>
    <n v="0"/>
    <n v="0"/>
    <n v="-5030421.05"/>
    <n v="0"/>
    <n v="0"/>
    <n v="0"/>
    <n v="0"/>
    <n v="-5030421.05"/>
    <n v="0"/>
    <n v="-5030421.05"/>
    <n v="-5233574.6500000004"/>
    <n v="0"/>
    <n v="0"/>
    <n v="0"/>
    <n v="0"/>
    <n v="0"/>
  </r>
  <r>
    <m/>
    <s v="069"/>
    <n v="2017"/>
    <n v="2018"/>
    <m/>
    <n v="1301"/>
    <n v="0"/>
    <s v="Operations (Reimbursable)"/>
    <n v="801"/>
    <n v="210"/>
    <s v="R"/>
    <n v="0"/>
    <n v="-297936.09999999998"/>
    <n v="0"/>
    <n v="0"/>
    <n v="0"/>
    <n v="-297936.09999999998"/>
    <n v="0"/>
    <n v="-7011.21"/>
    <n v="0"/>
    <n v="0"/>
    <n v="0"/>
    <n v="-7011.21"/>
    <n v="0"/>
    <n v="-8379"/>
    <n v="0"/>
    <n v="0"/>
    <n v="0"/>
    <n v="-8379"/>
    <n v="-1657459.03"/>
    <n v="0"/>
    <n v="0"/>
    <n v="0"/>
    <n v="0"/>
    <n v="-1657459.03"/>
    <n v="0"/>
    <n v="-1665838.03"/>
    <n v="-1970785.34"/>
    <n v="0"/>
    <n v="0"/>
    <n v="0"/>
    <n v="0"/>
    <n v="0"/>
  </r>
  <r>
    <m/>
    <s v="069"/>
    <n v="2017"/>
    <n v="2018"/>
    <m/>
    <n v="1301"/>
    <n v="0"/>
    <s v="Operations (Reimbursable)"/>
    <n v="801"/>
    <n v="220"/>
    <s v="R"/>
    <n v="0"/>
    <n v="-10118.98"/>
    <n v="0"/>
    <n v="0"/>
    <n v="0"/>
    <n v="-10118.98"/>
    <n v="0"/>
    <n v="0"/>
    <n v="0"/>
    <n v="0"/>
    <n v="0"/>
    <n v="0"/>
    <n v="0"/>
    <n v="0"/>
    <n v="0"/>
    <n v="0"/>
    <n v="0"/>
    <n v="0"/>
    <n v="-176255.49"/>
    <n v="0"/>
    <n v="0"/>
    <n v="0"/>
    <n v="0"/>
    <n v="-176255.49"/>
    <n v="0"/>
    <n v="-176255.49"/>
    <n v="-186374.47"/>
    <n v="0"/>
    <n v="0"/>
    <n v="0"/>
    <n v="0"/>
    <n v="0"/>
  </r>
  <r>
    <m/>
    <s v="069"/>
    <n v="2017"/>
    <n v="2018"/>
    <m/>
    <n v="1301"/>
    <n v="0"/>
    <s v="Operations (Reimbursable)"/>
    <n v="801"/>
    <n v="231"/>
    <s v="R"/>
    <n v="0"/>
    <n v="0"/>
    <n v="0"/>
    <n v="0"/>
    <n v="0"/>
    <n v="0"/>
    <n v="0"/>
    <n v="0"/>
    <n v="0"/>
    <n v="0"/>
    <n v="0"/>
    <n v="0"/>
    <n v="0"/>
    <n v="0"/>
    <n v="0"/>
    <n v="0"/>
    <n v="0"/>
    <n v="0"/>
    <n v="-14198.4"/>
    <n v="0"/>
    <n v="0"/>
    <n v="0"/>
    <n v="0"/>
    <n v="-14198.4"/>
    <n v="0"/>
    <n v="-14198.4"/>
    <n v="-14198.4"/>
    <n v="0"/>
    <n v="0"/>
    <n v="0"/>
    <n v="0"/>
    <n v="0"/>
  </r>
  <r>
    <m/>
    <s v="069"/>
    <n v="2017"/>
    <n v="2018"/>
    <m/>
    <n v="1301"/>
    <n v="0"/>
    <s v="Operations (Reimbursable)"/>
    <n v="801"/>
    <n v="232"/>
    <s v="R"/>
    <n v="0"/>
    <n v="-134716.1"/>
    <n v="0"/>
    <n v="0"/>
    <n v="0"/>
    <n v="-134716.1"/>
    <n v="0"/>
    <n v="0"/>
    <n v="0"/>
    <n v="0"/>
    <n v="0"/>
    <n v="0"/>
    <n v="0"/>
    <n v="-375"/>
    <n v="0"/>
    <n v="0"/>
    <n v="0"/>
    <n v="-375"/>
    <n v="-536712.77"/>
    <n v="0"/>
    <n v="0"/>
    <n v="0"/>
    <n v="0"/>
    <n v="-536712.77"/>
    <n v="0"/>
    <n v="-537087.77"/>
    <n v="-671803.87"/>
    <n v="0"/>
    <n v="0"/>
    <n v="0"/>
    <n v="0"/>
    <n v="0"/>
  </r>
  <r>
    <m/>
    <s v="069"/>
    <n v="2017"/>
    <n v="2018"/>
    <m/>
    <n v="1301"/>
    <n v="0"/>
    <s v="Operations (Reimbursable)"/>
    <n v="801"/>
    <n v="233"/>
    <s v="R"/>
    <n v="0"/>
    <n v="-77583.5"/>
    <n v="0"/>
    <n v="0"/>
    <n v="0"/>
    <n v="-77583.5"/>
    <n v="0"/>
    <n v="-21855.01"/>
    <n v="0"/>
    <n v="0"/>
    <n v="0"/>
    <n v="-21855.01"/>
    <n v="0"/>
    <n v="0"/>
    <n v="0"/>
    <n v="0"/>
    <n v="0"/>
    <n v="0"/>
    <n v="-2790329.97"/>
    <n v="0"/>
    <n v="0"/>
    <n v="0"/>
    <n v="0"/>
    <n v="-2790329.97"/>
    <n v="0"/>
    <n v="-2790329.97"/>
    <n v="-2889768.48"/>
    <n v="0"/>
    <n v="0"/>
    <n v="0"/>
    <n v="0"/>
    <n v="0"/>
  </r>
  <r>
    <m/>
    <s v="069"/>
    <n v="2017"/>
    <n v="2018"/>
    <m/>
    <n v="1301"/>
    <n v="0"/>
    <s v="Operations (Reimbursable)"/>
    <n v="801"/>
    <n v="240"/>
    <s v="R"/>
    <n v="0"/>
    <n v="0"/>
    <n v="0"/>
    <n v="0"/>
    <n v="0"/>
    <n v="0"/>
    <n v="0"/>
    <n v="0"/>
    <n v="0"/>
    <n v="0"/>
    <n v="0"/>
    <n v="0"/>
    <n v="0"/>
    <n v="0"/>
    <n v="0"/>
    <n v="0"/>
    <n v="0"/>
    <n v="0"/>
    <n v="-186.28"/>
    <n v="0"/>
    <n v="0"/>
    <n v="0"/>
    <n v="0"/>
    <n v="-186.28"/>
    <n v="0"/>
    <n v="-186.28"/>
    <n v="-186.28"/>
    <n v="0"/>
    <n v="0"/>
    <n v="0"/>
    <n v="0"/>
    <n v="0"/>
  </r>
  <r>
    <m/>
    <s v="069"/>
    <n v="2017"/>
    <n v="2018"/>
    <m/>
    <n v="1301"/>
    <n v="0"/>
    <s v="Operations (Reimbursable)"/>
    <n v="801"/>
    <n v="251"/>
    <s v="R"/>
    <n v="0"/>
    <n v="-4830178.9000000004"/>
    <n v="0"/>
    <n v="0"/>
    <n v="0"/>
    <n v="-4830178.9000000004"/>
    <n v="0"/>
    <n v="-255734.8"/>
    <n v="0"/>
    <n v="0"/>
    <n v="0"/>
    <n v="-255734.8"/>
    <n v="0"/>
    <n v="0"/>
    <n v="0"/>
    <n v="0"/>
    <n v="0"/>
    <n v="0"/>
    <n v="-886285.69"/>
    <n v="0"/>
    <n v="0"/>
    <n v="0"/>
    <n v="0"/>
    <n v="-886285.69"/>
    <n v="0"/>
    <n v="-886285.69"/>
    <n v="-5972199.3899999997"/>
    <n v="0"/>
    <n v="0"/>
    <n v="0"/>
    <n v="0"/>
    <n v="0"/>
  </r>
  <r>
    <m/>
    <s v="069"/>
    <n v="2017"/>
    <n v="2018"/>
    <m/>
    <n v="1301"/>
    <n v="0"/>
    <s v="Operations (Reimbursable)"/>
    <n v="801"/>
    <n v="252"/>
    <s v="R"/>
    <n v="0"/>
    <n v="-1930165.78"/>
    <n v="0"/>
    <n v="0"/>
    <n v="0"/>
    <n v="-1930165.78"/>
    <n v="0"/>
    <n v="-180138.79"/>
    <n v="0"/>
    <n v="0"/>
    <n v="0"/>
    <n v="-180138.79"/>
    <n v="0"/>
    <n v="0"/>
    <n v="0"/>
    <n v="0"/>
    <n v="0"/>
    <n v="0"/>
    <n v="-385307.02"/>
    <n v="0"/>
    <n v="0"/>
    <n v="0"/>
    <n v="0"/>
    <n v="-385307.02"/>
    <n v="0"/>
    <n v="-385307.02"/>
    <n v="-2495611.59"/>
    <n v="0"/>
    <n v="0"/>
    <n v="0"/>
    <n v="0"/>
    <n v="0"/>
  </r>
  <r>
    <m/>
    <s v="069"/>
    <n v="2017"/>
    <n v="2018"/>
    <m/>
    <n v="1301"/>
    <n v="0"/>
    <s v="Operations (Reimbursable)"/>
    <n v="801"/>
    <n v="253"/>
    <s v="R"/>
    <n v="0"/>
    <n v="-2398694.9900000002"/>
    <n v="0"/>
    <n v="0"/>
    <n v="0"/>
    <n v="-2398694.9900000002"/>
    <n v="0"/>
    <n v="-331767.09000000003"/>
    <n v="0"/>
    <n v="0"/>
    <n v="0"/>
    <n v="-331767.09000000003"/>
    <n v="0"/>
    <n v="3480.25"/>
    <n v="0"/>
    <n v="0"/>
    <n v="0"/>
    <n v="3480.25"/>
    <n v="-2575253.17"/>
    <n v="0"/>
    <n v="0"/>
    <n v="0"/>
    <n v="0"/>
    <n v="-2575253.17"/>
    <n v="0"/>
    <n v="-2571772.92"/>
    <n v="-5302235"/>
    <n v="0"/>
    <n v="0"/>
    <n v="0"/>
    <n v="0"/>
    <n v="0"/>
  </r>
  <r>
    <m/>
    <s v="069"/>
    <n v="2017"/>
    <n v="2018"/>
    <m/>
    <n v="1301"/>
    <n v="0"/>
    <s v="Operations (Reimbursable)"/>
    <n v="801"/>
    <n v="254"/>
    <s v="R"/>
    <n v="0"/>
    <n v="-1046619.71"/>
    <n v="0"/>
    <n v="0"/>
    <n v="0"/>
    <n v="-1046619.71"/>
    <n v="0"/>
    <n v="-2374.5"/>
    <n v="0"/>
    <n v="0"/>
    <n v="0"/>
    <n v="-2374.5"/>
    <n v="0"/>
    <n v="0"/>
    <n v="0"/>
    <n v="0"/>
    <n v="0"/>
    <n v="0"/>
    <n v="-1938271.7"/>
    <n v="0"/>
    <n v="0"/>
    <n v="0"/>
    <n v="0"/>
    <n v="-1938271.7"/>
    <n v="0"/>
    <n v="-1938271.7"/>
    <n v="-2987265.91"/>
    <n v="0"/>
    <n v="0"/>
    <n v="0"/>
    <n v="0"/>
    <n v="0"/>
  </r>
  <r>
    <m/>
    <s v="069"/>
    <n v="2017"/>
    <n v="2018"/>
    <m/>
    <n v="1301"/>
    <n v="0"/>
    <s v="Operations (Reimbursable)"/>
    <n v="801"/>
    <n v="257"/>
    <s v="R"/>
    <n v="0"/>
    <n v="-78122.64"/>
    <n v="0"/>
    <n v="0"/>
    <n v="0"/>
    <n v="-78122.64"/>
    <n v="0"/>
    <n v="0"/>
    <n v="0"/>
    <n v="0"/>
    <n v="0"/>
    <n v="0"/>
    <n v="0"/>
    <n v="0"/>
    <n v="0"/>
    <n v="0"/>
    <n v="0"/>
    <n v="0"/>
    <n v="-1391849.88"/>
    <n v="0"/>
    <n v="0"/>
    <n v="0"/>
    <n v="0"/>
    <n v="-1391849.88"/>
    <n v="0"/>
    <n v="-1391849.88"/>
    <n v="-1469972.52"/>
    <n v="0"/>
    <n v="0"/>
    <n v="0"/>
    <n v="0"/>
    <n v="0"/>
  </r>
  <r>
    <m/>
    <s v="069"/>
    <n v="2017"/>
    <n v="2018"/>
    <m/>
    <n v="1301"/>
    <n v="0"/>
    <s v="Operations (Reimbursable)"/>
    <n v="801"/>
    <n v="260"/>
    <s v="R"/>
    <n v="0"/>
    <n v="-887504.13"/>
    <n v="0"/>
    <n v="0"/>
    <n v="0"/>
    <n v="-887504.13"/>
    <n v="0"/>
    <n v="-29758.67"/>
    <n v="0"/>
    <n v="0"/>
    <n v="0"/>
    <n v="-29758.67"/>
    <n v="0"/>
    <n v="-151960.41"/>
    <n v="0"/>
    <n v="0"/>
    <n v="0"/>
    <n v="-151960.41"/>
    <n v="-3986393.22"/>
    <n v="0"/>
    <n v="0"/>
    <n v="0"/>
    <n v="0"/>
    <n v="-3986393.22"/>
    <n v="0"/>
    <n v="-4138353.63"/>
    <n v="-5055616.43"/>
    <n v="0"/>
    <n v="0"/>
    <n v="0"/>
    <n v="0"/>
    <n v="0"/>
  </r>
  <r>
    <m/>
    <s v="069"/>
    <n v="2017"/>
    <n v="2018"/>
    <m/>
    <n v="1301"/>
    <n v="0"/>
    <s v="Operations (Reimbursable)"/>
    <n v="801"/>
    <n v="310"/>
    <s v="R"/>
    <n v="0"/>
    <n v="-430096.29"/>
    <n v="0"/>
    <n v="0"/>
    <n v="0"/>
    <n v="-430096.29"/>
    <n v="0"/>
    <n v="0"/>
    <n v="0"/>
    <n v="0"/>
    <n v="0"/>
    <n v="0"/>
    <n v="0"/>
    <n v="0"/>
    <n v="0"/>
    <n v="0"/>
    <n v="0"/>
    <n v="0"/>
    <n v="-210075.82"/>
    <n v="0"/>
    <n v="0"/>
    <n v="0"/>
    <n v="0"/>
    <n v="-210075.82"/>
    <n v="0"/>
    <n v="-210075.82"/>
    <n v="-640172.11"/>
    <n v="0"/>
    <n v="0"/>
    <n v="0"/>
    <n v="0"/>
    <n v="0"/>
  </r>
  <r>
    <m/>
    <s v="069"/>
    <n v="2017"/>
    <n v="2018"/>
    <m/>
    <n v="1301"/>
    <n v="0"/>
    <s v="Operations (Reimbursable)"/>
    <n v="801"/>
    <n v="320"/>
    <s v="R"/>
    <n v="0"/>
    <n v="0"/>
    <n v="0"/>
    <n v="0"/>
    <n v="0"/>
    <n v="0"/>
    <n v="0"/>
    <n v="0"/>
    <n v="0"/>
    <n v="0"/>
    <n v="0"/>
    <n v="0"/>
    <n v="0"/>
    <n v="0"/>
    <n v="0"/>
    <n v="0"/>
    <n v="0"/>
    <n v="0"/>
    <n v="-2139.86"/>
    <n v="0"/>
    <n v="0"/>
    <n v="0"/>
    <n v="0"/>
    <n v="-2139.86"/>
    <n v="0"/>
    <n v="-2139.86"/>
    <n v="-2139.86"/>
    <n v="0"/>
    <n v="0"/>
    <n v="0"/>
    <n v="0"/>
    <n v="0"/>
  </r>
  <r>
    <m/>
    <s v="069"/>
    <n v="2017"/>
    <n v="2018"/>
    <m/>
    <n v="1301"/>
    <n v="0"/>
    <s v="Operations (Reimbursable)"/>
    <n v="801"/>
    <n v="440"/>
    <s v="R"/>
    <n v="0"/>
    <n v="0"/>
    <n v="0"/>
    <n v="0"/>
    <n v="0"/>
    <n v="0"/>
    <n v="0"/>
    <n v="0"/>
    <n v="0"/>
    <n v="0"/>
    <n v="0"/>
    <n v="0"/>
    <n v="0"/>
    <n v="0"/>
    <n v="0"/>
    <n v="0"/>
    <n v="0"/>
    <n v="0"/>
    <n v="-375871.12"/>
    <n v="0"/>
    <n v="0"/>
    <n v="0"/>
    <n v="0"/>
    <n v="-375871.12"/>
    <n v="0"/>
    <n v="-375871.12"/>
    <n v="-375871.12"/>
    <n v="0"/>
    <n v="0"/>
    <n v="0"/>
    <n v="0"/>
    <n v="0"/>
  </r>
  <r>
    <m/>
    <s v="069"/>
    <n v="2017"/>
    <n v="2018"/>
    <m/>
    <n v="8104"/>
    <n v="0"/>
    <s v="Payment to Operations"/>
    <n v="1"/>
    <n v="940"/>
    <s v="D"/>
    <n v="0"/>
    <n v="0"/>
    <n v="0"/>
    <n v="0"/>
    <n v="0"/>
    <n v="0"/>
    <n v="0"/>
    <n v="62284979"/>
    <n v="0"/>
    <n v="0"/>
    <n v="0"/>
    <n v="62284979"/>
    <n v="0"/>
    <n v="0"/>
    <n v="0"/>
    <n v="0"/>
    <n v="0"/>
    <n v="0"/>
    <n v="-6245005471"/>
    <n v="0"/>
    <n v="0"/>
    <n v="0"/>
    <n v="0"/>
    <n v="-6245005471"/>
    <n v="0"/>
    <n v="-6245005471"/>
    <n v="-6182720492"/>
    <n v="0"/>
    <n v="0"/>
    <n v="0"/>
    <n v="0"/>
    <n v="0"/>
  </r>
  <r>
    <m/>
    <s v="069"/>
    <n v="2017"/>
    <n v="2019"/>
    <m/>
    <n v="8107"/>
    <n v="0"/>
    <s v="Engineering, development, test and evaluation"/>
    <n v="1"/>
    <n v="220"/>
    <s v="D"/>
    <n v="0"/>
    <n v="-200"/>
    <n v="0"/>
    <n v="0"/>
    <n v="0"/>
    <n v="-200"/>
    <n v="0"/>
    <n v="0"/>
    <n v="0"/>
    <n v="0"/>
    <n v="0"/>
    <n v="0"/>
    <n v="0"/>
    <n v="0"/>
    <n v="0"/>
    <n v="0"/>
    <n v="0"/>
    <n v="0"/>
    <n v="-778.88"/>
    <n v="0"/>
    <n v="0"/>
    <n v="0"/>
    <n v="0"/>
    <n v="-778.88"/>
    <n v="0"/>
    <n v="-778.88"/>
    <n v="-978.88"/>
    <n v="0"/>
    <n v="0"/>
    <n v="0"/>
    <n v="0"/>
    <n v="0"/>
  </r>
  <r>
    <m/>
    <s v="069"/>
    <n v="2017"/>
    <n v="2019"/>
    <m/>
    <n v="8107"/>
    <n v="0"/>
    <s v="Engineering, development, test and evaluation"/>
    <n v="1"/>
    <n v="233"/>
    <s v="D"/>
    <n v="0"/>
    <n v="0"/>
    <n v="0"/>
    <n v="0"/>
    <n v="0"/>
    <n v="0"/>
    <n v="0"/>
    <n v="0"/>
    <n v="0"/>
    <n v="0"/>
    <n v="0"/>
    <n v="0"/>
    <n v="0"/>
    <n v="0"/>
    <n v="0"/>
    <n v="0"/>
    <n v="0"/>
    <n v="0"/>
    <n v="-9581.9500000000007"/>
    <n v="0"/>
    <n v="0"/>
    <n v="0"/>
    <n v="0"/>
    <n v="-9581.9500000000007"/>
    <n v="0"/>
    <n v="-9581.9500000000007"/>
    <n v="-9581.9500000000007"/>
    <n v="0"/>
    <n v="0"/>
    <n v="0"/>
    <n v="0"/>
    <n v="0"/>
  </r>
  <r>
    <m/>
    <s v="069"/>
    <n v="2017"/>
    <n v="2019"/>
    <m/>
    <n v="8107"/>
    <n v="0"/>
    <s v="Engineering, development, test and evaluation"/>
    <n v="1"/>
    <n v="251"/>
    <s v="D"/>
    <n v="0"/>
    <n v="-8128516.5599999996"/>
    <n v="0"/>
    <n v="0"/>
    <n v="0"/>
    <n v="-8128516.5599999996"/>
    <n v="0"/>
    <n v="-1249976.18"/>
    <n v="0"/>
    <n v="0"/>
    <n v="0"/>
    <n v="-1249976.18"/>
    <n v="0"/>
    <n v="-369289.62"/>
    <n v="0"/>
    <n v="0"/>
    <n v="0"/>
    <n v="-369289.62"/>
    <n v="-4864799.21"/>
    <n v="0"/>
    <n v="0"/>
    <n v="0"/>
    <n v="0"/>
    <n v="-4864799.21"/>
    <n v="0"/>
    <n v="-5234088.83"/>
    <n v="-14612581.57"/>
    <n v="0"/>
    <n v="0"/>
    <n v="0"/>
    <n v="0"/>
    <n v="0"/>
  </r>
  <r>
    <m/>
    <s v="069"/>
    <n v="2017"/>
    <n v="2019"/>
    <m/>
    <n v="8107"/>
    <n v="0"/>
    <s v="Engineering, development, test and evaluation"/>
    <n v="1"/>
    <n v="252"/>
    <s v="D"/>
    <n v="0"/>
    <n v="-447371.21"/>
    <n v="0"/>
    <n v="0"/>
    <n v="0"/>
    <n v="-447371.21"/>
    <n v="0"/>
    <n v="0"/>
    <n v="0"/>
    <n v="0"/>
    <n v="0"/>
    <n v="0"/>
    <n v="0"/>
    <n v="0"/>
    <n v="0"/>
    <n v="0"/>
    <n v="0"/>
    <n v="0"/>
    <n v="-57502.16"/>
    <n v="0"/>
    <n v="0"/>
    <n v="0"/>
    <n v="0"/>
    <n v="-57502.16"/>
    <n v="0"/>
    <n v="-57502.16"/>
    <n v="-504873.37"/>
    <n v="0"/>
    <n v="0"/>
    <n v="0"/>
    <n v="0"/>
    <n v="0"/>
  </r>
  <r>
    <m/>
    <s v="069"/>
    <n v="2017"/>
    <n v="2019"/>
    <m/>
    <n v="8107"/>
    <n v="0"/>
    <s v="Engineering, development, test and evaluation"/>
    <n v="1"/>
    <n v="253"/>
    <s v="D"/>
    <n v="0"/>
    <n v="-130130.3"/>
    <n v="0"/>
    <n v="0"/>
    <n v="0"/>
    <n v="-130130.3"/>
    <n v="0"/>
    <n v="-3082.24"/>
    <n v="0"/>
    <n v="0"/>
    <n v="0"/>
    <n v="-3082.24"/>
    <n v="0"/>
    <n v="0"/>
    <n v="0"/>
    <n v="0"/>
    <n v="0"/>
    <n v="0"/>
    <n v="-1145"/>
    <n v="0"/>
    <n v="0"/>
    <n v="0"/>
    <n v="0"/>
    <n v="-1145"/>
    <n v="0"/>
    <n v="-1145"/>
    <n v="-134357.54"/>
    <n v="0"/>
    <n v="0"/>
    <n v="0"/>
    <n v="0"/>
    <n v="0"/>
  </r>
  <r>
    <m/>
    <s v="069"/>
    <n v="2017"/>
    <n v="2019"/>
    <m/>
    <n v="8107"/>
    <n v="0"/>
    <s v="Engineering, development, test and evaluation"/>
    <n v="1"/>
    <n v="254"/>
    <s v="D"/>
    <n v="0"/>
    <n v="-1289.93"/>
    <n v="0"/>
    <n v="0"/>
    <n v="0"/>
    <n v="-1289.93"/>
    <n v="0"/>
    <n v="0"/>
    <n v="0"/>
    <n v="0"/>
    <n v="0"/>
    <n v="0"/>
    <n v="0"/>
    <n v="-264098.03000000003"/>
    <n v="0"/>
    <n v="0"/>
    <n v="0"/>
    <n v="-264098.03000000003"/>
    <n v="-431705.32"/>
    <n v="0"/>
    <n v="0"/>
    <n v="0"/>
    <n v="0"/>
    <n v="-431705.32"/>
    <n v="0"/>
    <n v="-695803.35"/>
    <n v="-697093.28"/>
    <n v="0"/>
    <n v="0"/>
    <n v="0"/>
    <n v="0"/>
    <n v="0"/>
  </r>
  <r>
    <m/>
    <s v="069"/>
    <n v="2017"/>
    <n v="2019"/>
    <m/>
    <n v="8107"/>
    <n v="0"/>
    <s v="Engineering, development, test and evaluation"/>
    <n v="1"/>
    <n v="256"/>
    <s v="D"/>
    <n v="0"/>
    <n v="0"/>
    <n v="0"/>
    <n v="0"/>
    <n v="0"/>
    <n v="0"/>
    <n v="0"/>
    <n v="0"/>
    <n v="0"/>
    <n v="0"/>
    <n v="0"/>
    <n v="0"/>
    <n v="0"/>
    <n v="0"/>
    <n v="0"/>
    <n v="0"/>
    <n v="0"/>
    <n v="0"/>
    <n v="-665"/>
    <n v="0"/>
    <n v="0"/>
    <n v="0"/>
    <n v="0"/>
    <n v="-665"/>
    <n v="0"/>
    <n v="-665"/>
    <n v="-665"/>
    <n v="0"/>
    <n v="0"/>
    <n v="0"/>
    <n v="0"/>
    <n v="0"/>
  </r>
  <r>
    <m/>
    <s v="069"/>
    <n v="2017"/>
    <n v="2019"/>
    <m/>
    <n v="8107"/>
    <n v="0"/>
    <s v="Engineering, development, test and evaluation"/>
    <n v="1"/>
    <n v="257"/>
    <s v="D"/>
    <n v="0"/>
    <n v="-974999.33"/>
    <n v="0"/>
    <n v="0"/>
    <n v="0"/>
    <n v="-974999.33"/>
    <n v="0"/>
    <n v="0"/>
    <n v="0"/>
    <n v="0"/>
    <n v="0"/>
    <n v="0"/>
    <n v="0"/>
    <n v="0"/>
    <n v="0"/>
    <n v="0"/>
    <n v="0"/>
    <n v="0"/>
    <n v="-1232692.72"/>
    <n v="0"/>
    <n v="0"/>
    <n v="0"/>
    <n v="0"/>
    <n v="-1232692.72"/>
    <n v="0"/>
    <n v="-1232692.72"/>
    <n v="-2207692.0499999998"/>
    <n v="0"/>
    <n v="0"/>
    <n v="0"/>
    <n v="0"/>
    <n v="0"/>
  </r>
  <r>
    <m/>
    <s v="069"/>
    <n v="2017"/>
    <n v="2019"/>
    <m/>
    <n v="8107"/>
    <n v="0"/>
    <s v="Engineering, development, test and evaluation"/>
    <n v="1"/>
    <n v="260"/>
    <s v="D"/>
    <n v="0"/>
    <n v="-148727"/>
    <n v="0"/>
    <n v="0"/>
    <n v="0"/>
    <n v="-148727"/>
    <n v="0"/>
    <n v="0"/>
    <n v="0"/>
    <n v="0"/>
    <n v="0"/>
    <n v="0"/>
    <n v="0"/>
    <n v="0"/>
    <n v="0"/>
    <n v="0"/>
    <n v="0"/>
    <n v="0"/>
    <n v="-53305.62"/>
    <n v="0"/>
    <n v="0"/>
    <n v="0"/>
    <n v="0"/>
    <n v="-53305.62"/>
    <n v="0"/>
    <n v="-53305.62"/>
    <n v="-202032.62"/>
    <n v="0"/>
    <n v="0"/>
    <n v="0"/>
    <n v="0"/>
    <n v="0"/>
  </r>
  <r>
    <m/>
    <s v="069"/>
    <n v="2017"/>
    <n v="2019"/>
    <m/>
    <n v="8107"/>
    <n v="0"/>
    <s v="Engineering, development, test and evaluation"/>
    <n v="1"/>
    <n v="310"/>
    <s v="D"/>
    <n v="0"/>
    <n v="-235920.49"/>
    <n v="0"/>
    <n v="0"/>
    <n v="0"/>
    <n v="-235920.49"/>
    <n v="0"/>
    <n v="0"/>
    <n v="0"/>
    <n v="0"/>
    <n v="0"/>
    <n v="0"/>
    <n v="0"/>
    <n v="0"/>
    <n v="0"/>
    <n v="0"/>
    <n v="0"/>
    <n v="0"/>
    <n v="-312953.34000000003"/>
    <n v="0"/>
    <n v="0"/>
    <n v="0"/>
    <n v="0"/>
    <n v="-312953.34000000003"/>
    <n v="0"/>
    <n v="-312953.34000000003"/>
    <n v="-548873.82999999996"/>
    <n v="0"/>
    <n v="0"/>
    <n v="0"/>
    <n v="0"/>
    <n v="0"/>
  </r>
  <r>
    <m/>
    <s v="069"/>
    <n v="2017"/>
    <n v="2019"/>
    <m/>
    <n v="8107"/>
    <n v="0"/>
    <s v="Procurement and modernization of air traffic control (ATC) facilities and equipment"/>
    <n v="2"/>
    <n v="210"/>
    <s v="D"/>
    <n v="0"/>
    <n v="-1023.92"/>
    <n v="0"/>
    <n v="0"/>
    <n v="0"/>
    <n v="-1023.92"/>
    <n v="0"/>
    <n v="0"/>
    <n v="0"/>
    <n v="0"/>
    <n v="0"/>
    <n v="0"/>
    <n v="0"/>
    <n v="0"/>
    <n v="0"/>
    <n v="0"/>
    <n v="0"/>
    <n v="0"/>
    <n v="-6246.37"/>
    <n v="0"/>
    <n v="0"/>
    <n v="0"/>
    <n v="0"/>
    <n v="-6246.37"/>
    <n v="0"/>
    <n v="-6246.37"/>
    <n v="-7270.29"/>
    <n v="0"/>
    <n v="0"/>
    <n v="0"/>
    <n v="0"/>
    <n v="0"/>
  </r>
  <r>
    <m/>
    <s v="069"/>
    <n v="2017"/>
    <n v="2019"/>
    <m/>
    <n v="8107"/>
    <n v="0"/>
    <s v="Procurement and modernization of air traffic control (ATC) facilities and equipment"/>
    <n v="2"/>
    <n v="220"/>
    <s v="D"/>
    <n v="0"/>
    <n v="-5558"/>
    <n v="0"/>
    <n v="0"/>
    <n v="0"/>
    <n v="-5558"/>
    <n v="0"/>
    <n v="0"/>
    <n v="0"/>
    <n v="0"/>
    <n v="0"/>
    <n v="0"/>
    <n v="0"/>
    <n v="0"/>
    <n v="0"/>
    <n v="0"/>
    <n v="0"/>
    <n v="0"/>
    <n v="-12446.74"/>
    <n v="0"/>
    <n v="0"/>
    <n v="0"/>
    <n v="0"/>
    <n v="-12446.74"/>
    <n v="0"/>
    <n v="-12446.74"/>
    <n v="-18004.740000000002"/>
    <n v="0"/>
    <n v="0"/>
    <n v="0"/>
    <n v="0"/>
    <n v="0"/>
  </r>
  <r>
    <m/>
    <s v="069"/>
    <n v="2017"/>
    <n v="2019"/>
    <m/>
    <n v="8107"/>
    <n v="0"/>
    <s v="Procurement and modernization of air traffic control (ATC) facilities and equipment"/>
    <n v="2"/>
    <n v="231"/>
    <s v="D"/>
    <n v="0"/>
    <n v="-854569.36"/>
    <n v="0"/>
    <n v="0"/>
    <n v="0"/>
    <n v="-854569.36"/>
    <n v="0"/>
    <n v="-86558"/>
    <n v="0"/>
    <n v="0"/>
    <n v="0"/>
    <n v="-86558"/>
    <n v="0"/>
    <n v="0"/>
    <n v="0"/>
    <n v="0"/>
    <n v="0"/>
    <n v="0"/>
    <n v="-103122.64"/>
    <n v="0"/>
    <n v="0"/>
    <n v="0"/>
    <n v="0"/>
    <n v="-103122.64"/>
    <n v="0"/>
    <n v="-103122.64"/>
    <n v="-1044250"/>
    <n v="0"/>
    <n v="0"/>
    <n v="0"/>
    <n v="0"/>
    <n v="0"/>
  </r>
  <r>
    <m/>
    <s v="069"/>
    <n v="2017"/>
    <n v="2019"/>
    <m/>
    <n v="8107"/>
    <n v="0"/>
    <s v="Procurement and modernization of air traffic control (ATC) facilities and equipment"/>
    <n v="2"/>
    <n v="233"/>
    <s v="D"/>
    <n v="0"/>
    <n v="-4099108.38"/>
    <n v="0"/>
    <n v="0"/>
    <n v="0"/>
    <n v="-4099108.38"/>
    <n v="0"/>
    <n v="-208490"/>
    <n v="0"/>
    <n v="0"/>
    <n v="0"/>
    <n v="-208490"/>
    <n v="0"/>
    <n v="0"/>
    <n v="0"/>
    <n v="0"/>
    <n v="0"/>
    <n v="0"/>
    <n v="-12649545.859999999"/>
    <n v="0"/>
    <n v="0"/>
    <n v="0"/>
    <n v="0"/>
    <n v="-12649545.859999999"/>
    <n v="0"/>
    <n v="-12649545.859999999"/>
    <n v="-16957144.239999998"/>
    <n v="0"/>
    <n v="0"/>
    <n v="0"/>
    <n v="0"/>
    <n v="0"/>
  </r>
  <r>
    <m/>
    <s v="069"/>
    <n v="2017"/>
    <n v="2019"/>
    <m/>
    <n v="8107"/>
    <n v="0"/>
    <s v="Procurement and modernization of air traffic control (ATC) facilities and equipment"/>
    <n v="2"/>
    <n v="240"/>
    <s v="D"/>
    <n v="0"/>
    <n v="0"/>
    <n v="0"/>
    <n v="0"/>
    <n v="0"/>
    <n v="0"/>
    <n v="0"/>
    <n v="0"/>
    <n v="0"/>
    <n v="0"/>
    <n v="0"/>
    <n v="0"/>
    <n v="0"/>
    <n v="0"/>
    <n v="0"/>
    <n v="0"/>
    <n v="0"/>
    <n v="0"/>
    <n v="-401.8"/>
    <n v="0"/>
    <n v="0"/>
    <n v="0"/>
    <n v="0"/>
    <n v="-401.8"/>
    <n v="0"/>
    <n v="-401.8"/>
    <n v="-401.8"/>
    <n v="0"/>
    <n v="0"/>
    <n v="0"/>
    <n v="0"/>
    <n v="0"/>
  </r>
  <r>
    <m/>
    <s v="069"/>
    <n v="2017"/>
    <n v="2019"/>
    <m/>
    <n v="8107"/>
    <n v="0"/>
    <s v="Procurement and modernization of air traffic control (ATC) facilities and equipment"/>
    <n v="2"/>
    <n v="251"/>
    <s v="D"/>
    <n v="0"/>
    <n v="-234204028.34999999"/>
    <n v="0"/>
    <n v="0"/>
    <n v="0"/>
    <n v="-234204028.34999999"/>
    <n v="0"/>
    <n v="-26175439.52"/>
    <n v="0"/>
    <n v="0"/>
    <n v="0"/>
    <n v="-26175439.52"/>
    <n v="0"/>
    <n v="-15965127.630000001"/>
    <n v="0"/>
    <n v="0"/>
    <n v="0"/>
    <n v="-15965127.630000001"/>
    <n v="-97034077.959999993"/>
    <n v="0"/>
    <n v="0"/>
    <n v="0"/>
    <n v="0"/>
    <n v="-97034077.959999993"/>
    <n v="0"/>
    <n v="-112999205.59"/>
    <n v="-373378673.45999998"/>
    <n v="0"/>
    <n v="0"/>
    <n v="0"/>
    <n v="0"/>
    <n v="0"/>
  </r>
  <r>
    <m/>
    <s v="069"/>
    <n v="2017"/>
    <n v="2019"/>
    <m/>
    <n v="8107"/>
    <n v="0"/>
    <s v="Procurement and modernization of air traffic control (ATC) facilities and equipment"/>
    <n v="2"/>
    <n v="252"/>
    <s v="D"/>
    <n v="0"/>
    <n v="-11652859.4"/>
    <n v="0"/>
    <n v="0"/>
    <n v="0"/>
    <n v="-11652859.4"/>
    <n v="0"/>
    <n v="-13073.45"/>
    <n v="0"/>
    <n v="0"/>
    <n v="0"/>
    <n v="-13073.45"/>
    <n v="0"/>
    <n v="-3168391.81"/>
    <n v="0"/>
    <n v="0"/>
    <n v="0"/>
    <n v="-3168391.81"/>
    <n v="-1531625.65"/>
    <n v="0"/>
    <n v="0"/>
    <n v="0"/>
    <n v="0"/>
    <n v="-1531625.65"/>
    <n v="0"/>
    <n v="-4700017.46"/>
    <n v="-16365950.310000001"/>
    <n v="0"/>
    <n v="0"/>
    <n v="0"/>
    <n v="0"/>
    <n v="0"/>
  </r>
  <r>
    <m/>
    <s v="069"/>
    <n v="2017"/>
    <n v="2019"/>
    <m/>
    <n v="8107"/>
    <n v="0"/>
    <s v="Procurement and modernization of air traffic control (ATC) facilities and equipment"/>
    <n v="2"/>
    <n v="253"/>
    <s v="D"/>
    <n v="0"/>
    <n v="-104562.76"/>
    <n v="0"/>
    <n v="0"/>
    <n v="0"/>
    <n v="-104562.76"/>
    <n v="0"/>
    <n v="0"/>
    <n v="0"/>
    <n v="0"/>
    <n v="0"/>
    <n v="0"/>
    <n v="0"/>
    <n v="341113.99"/>
    <n v="0"/>
    <n v="0"/>
    <n v="0"/>
    <n v="341113.99"/>
    <n v="-536551.23"/>
    <n v="0"/>
    <n v="0"/>
    <n v="0"/>
    <n v="0"/>
    <n v="-536551.23"/>
    <n v="0"/>
    <n v="-195437.24"/>
    <n v="-300000"/>
    <n v="0"/>
    <n v="0"/>
    <n v="0"/>
    <n v="0"/>
    <n v="0"/>
  </r>
  <r>
    <m/>
    <s v="069"/>
    <n v="2017"/>
    <n v="2019"/>
    <m/>
    <n v="8107"/>
    <n v="0"/>
    <s v="Procurement and modernization of air traffic control (ATC) facilities and equipment"/>
    <n v="2"/>
    <n v="254"/>
    <s v="D"/>
    <n v="0"/>
    <n v="-14253152.92"/>
    <n v="0"/>
    <n v="0"/>
    <n v="0"/>
    <n v="-14253152.92"/>
    <n v="0"/>
    <n v="0"/>
    <n v="0"/>
    <n v="0"/>
    <n v="0"/>
    <n v="0"/>
    <n v="0"/>
    <n v="-13817.39"/>
    <n v="0"/>
    <n v="0"/>
    <n v="0"/>
    <n v="-13817.39"/>
    <n v="-438579.5"/>
    <n v="0"/>
    <n v="0"/>
    <n v="0"/>
    <n v="0"/>
    <n v="-438579.5"/>
    <n v="0"/>
    <n v="-452396.89"/>
    <n v="-14705549.810000001"/>
    <n v="0"/>
    <n v="0"/>
    <n v="0"/>
    <n v="0"/>
    <n v="0"/>
  </r>
  <r>
    <m/>
    <s v="069"/>
    <n v="2017"/>
    <n v="2019"/>
    <m/>
    <n v="8107"/>
    <n v="0"/>
    <s v="Procurement and modernization of air traffic control (ATC) facilities and equipment"/>
    <n v="2"/>
    <n v="257"/>
    <s v="D"/>
    <n v="0"/>
    <n v="-13654743.619999999"/>
    <n v="0"/>
    <n v="0"/>
    <n v="0"/>
    <n v="-13654743.619999999"/>
    <n v="0"/>
    <n v="-343436.37"/>
    <n v="0"/>
    <n v="0"/>
    <n v="0"/>
    <n v="-343436.37"/>
    <n v="0"/>
    <n v="0"/>
    <n v="0"/>
    <n v="0"/>
    <n v="0"/>
    <n v="0"/>
    <n v="-2729523.51"/>
    <n v="0"/>
    <n v="0"/>
    <n v="0"/>
    <n v="0"/>
    <n v="-2729523.51"/>
    <n v="0"/>
    <n v="-2729523.51"/>
    <n v="-16727703.5"/>
    <n v="0"/>
    <n v="0"/>
    <n v="0"/>
    <n v="0"/>
    <n v="0"/>
  </r>
  <r>
    <m/>
    <s v="069"/>
    <n v="2017"/>
    <n v="2019"/>
    <m/>
    <n v="8107"/>
    <n v="0"/>
    <s v="Procurement and modernization of air traffic control (ATC) facilities and equipment"/>
    <n v="2"/>
    <n v="260"/>
    <s v="D"/>
    <n v="0"/>
    <n v="0"/>
    <n v="0"/>
    <n v="0"/>
    <n v="0"/>
    <n v="0"/>
    <n v="0"/>
    <n v="0"/>
    <n v="0"/>
    <n v="0"/>
    <n v="0"/>
    <n v="0"/>
    <n v="0"/>
    <n v="0"/>
    <n v="0"/>
    <n v="0"/>
    <n v="0"/>
    <n v="0"/>
    <n v="-416398.8"/>
    <n v="0"/>
    <n v="0"/>
    <n v="0"/>
    <n v="0"/>
    <n v="-416398.8"/>
    <n v="0"/>
    <n v="-416398.8"/>
    <n v="-416398.8"/>
    <n v="0"/>
    <n v="0"/>
    <n v="0"/>
    <n v="0"/>
    <n v="0"/>
  </r>
  <r>
    <m/>
    <s v="069"/>
    <n v="2017"/>
    <n v="2019"/>
    <m/>
    <n v="8107"/>
    <n v="0"/>
    <s v="Procurement and modernization of air traffic control (ATC) facilities and equipment"/>
    <n v="2"/>
    <n v="310"/>
    <s v="D"/>
    <n v="0"/>
    <n v="-30814028.510000002"/>
    <n v="0"/>
    <n v="0"/>
    <n v="0"/>
    <n v="-30814028.510000002"/>
    <n v="0"/>
    <n v="-8631086.9800000004"/>
    <n v="0"/>
    <n v="0"/>
    <n v="0"/>
    <n v="-8631086.9800000004"/>
    <n v="0"/>
    <n v="0"/>
    <n v="0"/>
    <n v="0"/>
    <n v="0"/>
    <n v="0"/>
    <n v="-3919041.74"/>
    <n v="0"/>
    <n v="0"/>
    <n v="0"/>
    <n v="0"/>
    <n v="-3919041.74"/>
    <n v="0"/>
    <n v="-3919041.74"/>
    <n v="-43364157.229999997"/>
    <n v="0"/>
    <n v="0"/>
    <n v="0"/>
    <n v="0"/>
    <n v="0"/>
  </r>
  <r>
    <m/>
    <s v="069"/>
    <n v="2017"/>
    <n v="2019"/>
    <m/>
    <n v="8107"/>
    <n v="0"/>
    <s v="Procurement and modernization of air traffic control (ATC) facilities and equipment"/>
    <n v="2"/>
    <n v="320"/>
    <s v="D"/>
    <n v="0"/>
    <n v="-4547562.3899999997"/>
    <n v="0"/>
    <n v="0"/>
    <n v="0"/>
    <n v="-4547562.3899999997"/>
    <n v="0"/>
    <n v="0"/>
    <n v="0"/>
    <n v="0"/>
    <n v="0"/>
    <n v="0"/>
    <n v="0"/>
    <n v="-1661167.57"/>
    <n v="0"/>
    <n v="0"/>
    <n v="0"/>
    <n v="-1661167.57"/>
    <n v="-1061583.08"/>
    <n v="0"/>
    <n v="0"/>
    <n v="0"/>
    <n v="0"/>
    <n v="-1061583.08"/>
    <n v="0"/>
    <n v="-2722750.65"/>
    <n v="-7270313.04"/>
    <n v="0"/>
    <n v="0"/>
    <n v="0"/>
    <n v="0"/>
    <n v="0"/>
  </r>
  <r>
    <m/>
    <s v="069"/>
    <n v="2017"/>
    <n v="2019"/>
    <m/>
    <n v="8107"/>
    <n v="0"/>
    <s v="Procurement and modernization of air traffic control (ATC) facilities and equipment"/>
    <n v="2"/>
    <n v="410"/>
    <s v="D"/>
    <n v="0"/>
    <n v="-210000"/>
    <n v="0"/>
    <n v="0"/>
    <n v="0"/>
    <n v="-210000"/>
    <n v="0"/>
    <n v="0"/>
    <n v="0"/>
    <n v="0"/>
    <n v="0"/>
    <n v="0"/>
    <n v="0"/>
    <n v="0"/>
    <n v="0"/>
    <n v="0"/>
    <n v="0"/>
    <n v="0"/>
    <n v="0"/>
    <n v="0"/>
    <n v="0"/>
    <n v="0"/>
    <n v="0"/>
    <n v="0"/>
    <n v="0"/>
    <n v="0"/>
    <n v="-210000"/>
    <n v="0"/>
    <n v="0"/>
    <n v="0"/>
    <n v="0"/>
    <n v="0"/>
  </r>
  <r>
    <m/>
    <s v="069"/>
    <n v="2017"/>
    <n v="2019"/>
    <m/>
    <n v="8107"/>
    <n v="0"/>
    <s v="Procurement and modernization of non-ATC facilities and equipment"/>
    <n v="3"/>
    <n v="233"/>
    <s v="D"/>
    <n v="0"/>
    <n v="0"/>
    <n v="0"/>
    <n v="0"/>
    <n v="0"/>
    <n v="0"/>
    <n v="0"/>
    <n v="0"/>
    <n v="0"/>
    <n v="0"/>
    <n v="0"/>
    <n v="0"/>
    <n v="0"/>
    <n v="0"/>
    <n v="0"/>
    <n v="0"/>
    <n v="0"/>
    <n v="0"/>
    <n v="-211.16"/>
    <n v="0"/>
    <n v="0"/>
    <n v="0"/>
    <n v="0"/>
    <n v="-211.16"/>
    <n v="0"/>
    <n v="-211.16"/>
    <n v="-211.16"/>
    <n v="0"/>
    <n v="0"/>
    <n v="0"/>
    <n v="0"/>
    <n v="0"/>
  </r>
  <r>
    <m/>
    <s v="069"/>
    <n v="2017"/>
    <n v="2019"/>
    <m/>
    <n v="8107"/>
    <n v="0"/>
    <s v="Procurement and modernization of non-ATC facilities and equipment"/>
    <n v="3"/>
    <n v="251"/>
    <s v="D"/>
    <n v="0"/>
    <n v="-5550018.2400000002"/>
    <n v="0"/>
    <n v="0"/>
    <n v="0"/>
    <n v="-5550018.2400000002"/>
    <n v="0"/>
    <n v="0"/>
    <n v="0"/>
    <n v="0"/>
    <n v="0"/>
    <n v="0"/>
    <n v="0"/>
    <n v="-3418680.47"/>
    <n v="0"/>
    <n v="0"/>
    <n v="0"/>
    <n v="-3418680.47"/>
    <n v="-23864.53"/>
    <n v="0"/>
    <n v="0"/>
    <n v="0"/>
    <n v="0"/>
    <n v="-23864.53"/>
    <n v="0"/>
    <n v="-3442545"/>
    <n v="-8992563.2400000002"/>
    <n v="0"/>
    <n v="0"/>
    <n v="0"/>
    <n v="0"/>
    <n v="0"/>
  </r>
  <r>
    <m/>
    <s v="069"/>
    <n v="2017"/>
    <n v="2019"/>
    <m/>
    <n v="8107"/>
    <n v="0"/>
    <s v="Procurement and modernization of non-ATC facilities and equipment"/>
    <n v="3"/>
    <n v="253"/>
    <s v="D"/>
    <n v="0"/>
    <n v="0"/>
    <n v="0"/>
    <n v="0"/>
    <n v="0"/>
    <n v="0"/>
    <n v="0"/>
    <n v="0"/>
    <n v="0"/>
    <n v="0"/>
    <n v="0"/>
    <n v="0"/>
    <n v="0"/>
    <n v="134666"/>
    <n v="0"/>
    <n v="0"/>
    <n v="0"/>
    <n v="134666"/>
    <n v="-134666"/>
    <n v="0"/>
    <n v="0"/>
    <n v="0"/>
    <n v="0"/>
    <n v="-134666"/>
    <n v="0"/>
    <n v="0"/>
    <n v="0"/>
    <n v="0"/>
    <n v="0"/>
    <n v="0"/>
    <n v="0"/>
    <n v="0"/>
  </r>
  <r>
    <m/>
    <s v="069"/>
    <n v="2017"/>
    <n v="2019"/>
    <m/>
    <n v="8107"/>
    <n v="0"/>
    <s v="Procurement and modernization of non-ATC facilities and equipment"/>
    <n v="3"/>
    <n v="254"/>
    <s v="D"/>
    <n v="0"/>
    <n v="-627010.67000000004"/>
    <n v="0"/>
    <n v="0"/>
    <n v="0"/>
    <n v="-627010.67000000004"/>
    <n v="0"/>
    <n v="0"/>
    <n v="0"/>
    <n v="0"/>
    <n v="0"/>
    <n v="0"/>
    <n v="0"/>
    <n v="-102000"/>
    <n v="0"/>
    <n v="0"/>
    <n v="0"/>
    <n v="-102000"/>
    <n v="0"/>
    <n v="0"/>
    <n v="0"/>
    <n v="0"/>
    <n v="0"/>
    <n v="0"/>
    <n v="0"/>
    <n v="-102000"/>
    <n v="-729010.67"/>
    <n v="0"/>
    <n v="0"/>
    <n v="0"/>
    <n v="0"/>
    <n v="0"/>
  </r>
  <r>
    <m/>
    <s v="069"/>
    <n v="2017"/>
    <n v="2019"/>
    <m/>
    <n v="8107"/>
    <n v="0"/>
    <s v="Procurement and modernization of non-ATC facilities and equipment"/>
    <n v="3"/>
    <n v="257"/>
    <s v="D"/>
    <n v="0"/>
    <n v="-230000"/>
    <n v="0"/>
    <n v="0"/>
    <n v="0"/>
    <n v="-230000"/>
    <n v="0"/>
    <n v="0"/>
    <n v="0"/>
    <n v="0"/>
    <n v="0"/>
    <n v="0"/>
    <n v="0"/>
    <n v="0"/>
    <n v="0"/>
    <n v="0"/>
    <n v="0"/>
    <n v="0"/>
    <n v="0"/>
    <n v="0"/>
    <n v="0"/>
    <n v="0"/>
    <n v="0"/>
    <n v="0"/>
    <n v="0"/>
    <n v="0"/>
    <n v="-230000"/>
    <n v="0"/>
    <n v="0"/>
    <n v="0"/>
    <n v="0"/>
    <n v="0"/>
  </r>
  <r>
    <m/>
    <s v="069"/>
    <n v="2017"/>
    <n v="2019"/>
    <m/>
    <n v="8107"/>
    <n v="0"/>
    <s v="Procurement and modernization of non-ATC facilities and equipment"/>
    <n v="3"/>
    <n v="260"/>
    <s v="D"/>
    <n v="0"/>
    <n v="0"/>
    <n v="0"/>
    <n v="0"/>
    <n v="0"/>
    <n v="0"/>
    <n v="0"/>
    <n v="0"/>
    <n v="0"/>
    <n v="0"/>
    <n v="0"/>
    <n v="0"/>
    <n v="0"/>
    <n v="-2490694"/>
    <n v="0"/>
    <n v="0"/>
    <n v="0"/>
    <n v="-2490694"/>
    <n v="-5310"/>
    <n v="0"/>
    <n v="0"/>
    <n v="0"/>
    <n v="0"/>
    <n v="-5310"/>
    <n v="0"/>
    <n v="-2496004"/>
    <n v="-2496004"/>
    <n v="0"/>
    <n v="0"/>
    <n v="0"/>
    <n v="0"/>
    <n v="0"/>
  </r>
  <r>
    <m/>
    <s v="069"/>
    <n v="2017"/>
    <n v="2019"/>
    <m/>
    <n v="8107"/>
    <n v="0"/>
    <s v="Procurement and modernization of non-ATC facilities and equipment"/>
    <n v="3"/>
    <n v="310"/>
    <s v="D"/>
    <n v="0"/>
    <n v="-3151438.01"/>
    <n v="0"/>
    <n v="0"/>
    <n v="0"/>
    <n v="-3151438.01"/>
    <n v="0"/>
    <n v="0"/>
    <n v="0"/>
    <n v="0"/>
    <n v="0"/>
    <n v="0"/>
    <n v="0"/>
    <n v="0"/>
    <n v="0"/>
    <n v="0"/>
    <n v="0"/>
    <n v="0"/>
    <n v="0"/>
    <n v="0"/>
    <n v="0"/>
    <n v="0"/>
    <n v="0"/>
    <n v="0"/>
    <n v="0"/>
    <n v="0"/>
    <n v="-3151438.01"/>
    <n v="0"/>
    <n v="0"/>
    <n v="0"/>
    <n v="0"/>
    <n v="0"/>
  </r>
  <r>
    <m/>
    <s v="069"/>
    <n v="2017"/>
    <n v="2019"/>
    <m/>
    <n v="8107"/>
    <n v="0"/>
    <s v="Mission support"/>
    <n v="4"/>
    <n v="232"/>
    <s v="D"/>
    <n v="0"/>
    <n v="-1187370.95"/>
    <n v="0"/>
    <n v="0"/>
    <n v="0"/>
    <n v="-1187370.95"/>
    <n v="0"/>
    <n v="0"/>
    <n v="0"/>
    <n v="0"/>
    <n v="0"/>
    <n v="0"/>
    <n v="0"/>
    <n v="0"/>
    <n v="0"/>
    <n v="0"/>
    <n v="0"/>
    <n v="0"/>
    <n v="-4625675.3"/>
    <n v="0"/>
    <n v="0"/>
    <n v="0"/>
    <n v="0"/>
    <n v="-4625675.3"/>
    <n v="0"/>
    <n v="-4625675.3"/>
    <n v="-5813046.25"/>
    <n v="0"/>
    <n v="0"/>
    <n v="0"/>
    <n v="0"/>
    <n v="0"/>
  </r>
  <r>
    <m/>
    <s v="069"/>
    <n v="2017"/>
    <n v="2019"/>
    <m/>
    <n v="8107"/>
    <n v="0"/>
    <s v="Mission support"/>
    <n v="4"/>
    <n v="233"/>
    <s v="D"/>
    <n v="0"/>
    <n v="0"/>
    <n v="0"/>
    <n v="0"/>
    <n v="0"/>
    <n v="0"/>
    <n v="0"/>
    <n v="0"/>
    <n v="0"/>
    <n v="0"/>
    <n v="0"/>
    <n v="0"/>
    <n v="0"/>
    <n v="0"/>
    <n v="0"/>
    <n v="0"/>
    <n v="0"/>
    <n v="0"/>
    <n v="-1992"/>
    <n v="0"/>
    <n v="0"/>
    <n v="0"/>
    <n v="0"/>
    <n v="-1992"/>
    <n v="0"/>
    <n v="-1992"/>
    <n v="-1992"/>
    <n v="0"/>
    <n v="0"/>
    <n v="0"/>
    <n v="0"/>
    <n v="0"/>
  </r>
  <r>
    <m/>
    <s v="069"/>
    <n v="2017"/>
    <n v="2019"/>
    <m/>
    <n v="8107"/>
    <n v="0"/>
    <s v="Mission support"/>
    <n v="4"/>
    <n v="251"/>
    <s v="D"/>
    <n v="0"/>
    <n v="-27081310.760000002"/>
    <n v="0"/>
    <n v="0"/>
    <n v="0"/>
    <n v="-27081310.760000002"/>
    <n v="0"/>
    <n v="-1159259.3"/>
    <n v="0"/>
    <n v="0"/>
    <n v="0"/>
    <n v="-1159259.3"/>
    <n v="0"/>
    <n v="-39953.089999999997"/>
    <n v="0"/>
    <n v="0"/>
    <n v="0"/>
    <n v="-39953.089999999997"/>
    <n v="-51917730.740000002"/>
    <n v="0"/>
    <n v="0"/>
    <n v="0"/>
    <n v="0"/>
    <n v="-51917730.740000002"/>
    <n v="0"/>
    <n v="-51957683.829999998"/>
    <n v="-80198253.890000001"/>
    <n v="0"/>
    <n v="0"/>
    <n v="0"/>
    <n v="0"/>
    <n v="0"/>
  </r>
  <r>
    <m/>
    <s v="069"/>
    <n v="2017"/>
    <n v="2019"/>
    <m/>
    <n v="8107"/>
    <n v="0"/>
    <s v="Mission support"/>
    <n v="4"/>
    <n v="252"/>
    <s v="D"/>
    <n v="0"/>
    <n v="-167314.54999999999"/>
    <n v="0"/>
    <n v="0"/>
    <n v="0"/>
    <n v="-167314.54999999999"/>
    <n v="0"/>
    <n v="0"/>
    <n v="0"/>
    <n v="0"/>
    <n v="0"/>
    <n v="0"/>
    <n v="0"/>
    <n v="-314650"/>
    <n v="0"/>
    <n v="0"/>
    <n v="0"/>
    <n v="-314650"/>
    <n v="-146744.89000000001"/>
    <n v="0"/>
    <n v="0"/>
    <n v="0"/>
    <n v="0"/>
    <n v="-146744.89000000001"/>
    <n v="0"/>
    <n v="-461394.89"/>
    <n v="-628709.43999999994"/>
    <n v="0"/>
    <n v="0"/>
    <n v="0"/>
    <n v="0"/>
    <n v="0"/>
  </r>
  <r>
    <m/>
    <s v="069"/>
    <n v="2017"/>
    <n v="2019"/>
    <m/>
    <n v="8107"/>
    <n v="0"/>
    <s v="Mission support"/>
    <n v="4"/>
    <n v="253"/>
    <s v="D"/>
    <n v="0"/>
    <n v="-60"/>
    <n v="0"/>
    <n v="0"/>
    <n v="0"/>
    <n v="-60"/>
    <n v="0"/>
    <n v="0"/>
    <n v="0"/>
    <n v="0"/>
    <n v="0"/>
    <n v="0"/>
    <n v="0"/>
    <n v="0"/>
    <n v="0"/>
    <n v="0"/>
    <n v="0"/>
    <n v="0"/>
    <n v="0"/>
    <n v="0"/>
    <n v="0"/>
    <n v="0"/>
    <n v="0"/>
    <n v="0"/>
    <n v="0"/>
    <n v="0"/>
    <n v="-60"/>
    <n v="0"/>
    <n v="0"/>
    <n v="0"/>
    <n v="0"/>
    <n v="0"/>
  </r>
  <r>
    <m/>
    <s v="069"/>
    <n v="2017"/>
    <n v="2019"/>
    <m/>
    <n v="8107"/>
    <n v="0"/>
    <s v="Mission support"/>
    <n v="4"/>
    <n v="254"/>
    <s v="D"/>
    <n v="0"/>
    <n v="-218481.04"/>
    <n v="0"/>
    <n v="0"/>
    <n v="0"/>
    <n v="-218481.04"/>
    <n v="0"/>
    <n v="-60867.25"/>
    <n v="0"/>
    <n v="0"/>
    <n v="0"/>
    <n v="-60867.25"/>
    <n v="0"/>
    <n v="0"/>
    <n v="0"/>
    <n v="0"/>
    <n v="0"/>
    <n v="0"/>
    <n v="0"/>
    <n v="0"/>
    <n v="0"/>
    <n v="0"/>
    <n v="0"/>
    <n v="0"/>
    <n v="0"/>
    <n v="0"/>
    <n v="-279348.28999999998"/>
    <n v="0"/>
    <n v="0"/>
    <n v="0"/>
    <n v="0"/>
    <n v="0"/>
  </r>
  <r>
    <m/>
    <s v="069"/>
    <n v="2017"/>
    <n v="2019"/>
    <m/>
    <n v="8107"/>
    <n v="0"/>
    <s v="Mission support"/>
    <n v="4"/>
    <n v="257"/>
    <s v="D"/>
    <n v="0"/>
    <n v="-35350"/>
    <n v="0"/>
    <n v="0"/>
    <n v="0"/>
    <n v="-35350"/>
    <n v="0"/>
    <n v="0"/>
    <n v="0"/>
    <n v="0"/>
    <n v="0"/>
    <n v="0"/>
    <n v="0"/>
    <n v="0"/>
    <n v="0"/>
    <n v="0"/>
    <n v="0"/>
    <n v="0"/>
    <n v="-2500"/>
    <n v="0"/>
    <n v="0"/>
    <n v="0"/>
    <n v="0"/>
    <n v="-2500"/>
    <n v="0"/>
    <n v="-2500"/>
    <n v="-37850"/>
    <n v="0"/>
    <n v="0"/>
    <n v="0"/>
    <n v="0"/>
    <n v="0"/>
  </r>
  <r>
    <m/>
    <s v="069"/>
    <n v="2017"/>
    <n v="2019"/>
    <m/>
    <n v="8107"/>
    <n v="0"/>
    <s v="Mission support"/>
    <n v="4"/>
    <n v="260"/>
    <s v="D"/>
    <n v="0"/>
    <n v="0"/>
    <n v="0"/>
    <n v="0"/>
    <n v="0"/>
    <n v="0"/>
    <n v="0"/>
    <n v="0"/>
    <n v="0"/>
    <n v="0"/>
    <n v="0"/>
    <n v="0"/>
    <n v="0"/>
    <n v="0"/>
    <n v="0"/>
    <n v="0"/>
    <n v="0"/>
    <n v="0"/>
    <n v="-2066955.15"/>
    <n v="0"/>
    <n v="0"/>
    <n v="0"/>
    <n v="0"/>
    <n v="-2066955.15"/>
    <n v="0"/>
    <n v="-2066955.15"/>
    <n v="-2066955.15"/>
    <n v="0"/>
    <n v="0"/>
    <n v="0"/>
    <n v="0"/>
    <n v="0"/>
  </r>
  <r>
    <m/>
    <s v="069"/>
    <n v="2017"/>
    <n v="2019"/>
    <m/>
    <n v="8107"/>
    <n v="0"/>
    <s v="Mission support"/>
    <n v="4"/>
    <n v="310"/>
    <s v="D"/>
    <n v="0"/>
    <n v="0"/>
    <n v="0"/>
    <n v="0"/>
    <n v="0"/>
    <n v="0"/>
    <n v="0"/>
    <n v="0"/>
    <n v="0"/>
    <n v="0"/>
    <n v="0"/>
    <n v="0"/>
    <n v="0"/>
    <n v="0"/>
    <n v="0"/>
    <n v="0"/>
    <n v="0"/>
    <n v="0"/>
    <n v="-2226.06"/>
    <n v="0"/>
    <n v="0"/>
    <n v="0"/>
    <n v="0"/>
    <n v="-2226.06"/>
    <n v="0"/>
    <n v="-2226.06"/>
    <n v="-2226.06"/>
    <n v="0"/>
    <n v="0"/>
    <n v="0"/>
    <n v="0"/>
    <n v="0"/>
  </r>
  <r>
    <m/>
    <s v="069"/>
    <n v="2017"/>
    <n v="2019"/>
    <m/>
    <n v="8107"/>
    <n v="0"/>
    <s v="Facilities and Equipment (Airport and Airway Trust Fund) (Reimbursable)"/>
    <n v="801"/>
    <n v="111"/>
    <s v="R"/>
    <n v="0"/>
    <n v="0"/>
    <n v="0"/>
    <n v="0"/>
    <n v="0"/>
    <n v="0"/>
    <n v="0"/>
    <n v="0"/>
    <n v="0"/>
    <n v="0"/>
    <n v="0"/>
    <n v="0"/>
    <n v="0"/>
    <n v="0"/>
    <n v="0"/>
    <n v="0"/>
    <n v="0"/>
    <n v="0"/>
    <n v="-343.12"/>
    <n v="0"/>
    <n v="0"/>
    <n v="0"/>
    <n v="0"/>
    <n v="-343.12"/>
    <n v="0"/>
    <n v="-343.12"/>
    <n v="-343.12"/>
    <n v="0"/>
    <n v="0"/>
    <n v="0"/>
    <n v="0"/>
    <n v="0"/>
  </r>
  <r>
    <m/>
    <s v="069"/>
    <n v="2017"/>
    <n v="2019"/>
    <m/>
    <n v="8107"/>
    <n v="0"/>
    <s v="Facilities and Equipment (Airport and Airway Trust Fund) (Reimbursable)"/>
    <n v="801"/>
    <n v="121"/>
    <s v="R"/>
    <n v="0"/>
    <n v="0"/>
    <n v="0"/>
    <n v="0"/>
    <n v="0"/>
    <n v="0"/>
    <n v="0"/>
    <n v="0"/>
    <n v="0"/>
    <n v="0"/>
    <n v="0"/>
    <n v="0"/>
    <n v="0"/>
    <n v="0"/>
    <n v="0"/>
    <n v="0"/>
    <n v="0"/>
    <n v="0"/>
    <n v="-106.79"/>
    <n v="0"/>
    <n v="0"/>
    <n v="0"/>
    <n v="0"/>
    <n v="-106.79"/>
    <n v="0"/>
    <n v="-106.79"/>
    <n v="-106.79"/>
    <n v="0"/>
    <n v="0"/>
    <n v="0"/>
    <n v="0"/>
    <n v="0"/>
  </r>
  <r>
    <m/>
    <s v="069"/>
    <n v="2017"/>
    <n v="2019"/>
    <m/>
    <n v="8107"/>
    <n v="0"/>
    <s v="Facilities and Equipment (Airport and Airway Trust Fund) (Reimbursable)"/>
    <n v="801"/>
    <n v="210"/>
    <s v="R"/>
    <n v="0"/>
    <n v="-1328.88"/>
    <n v="0"/>
    <n v="0"/>
    <n v="0"/>
    <n v="-1328.88"/>
    <n v="0"/>
    <n v="0"/>
    <n v="0"/>
    <n v="0"/>
    <n v="0"/>
    <n v="0"/>
    <n v="0"/>
    <n v="0"/>
    <n v="0"/>
    <n v="0"/>
    <n v="0"/>
    <n v="0"/>
    <n v="0"/>
    <n v="0"/>
    <n v="0"/>
    <n v="0"/>
    <n v="0"/>
    <n v="0"/>
    <n v="0"/>
    <n v="0"/>
    <n v="-1328.88"/>
    <n v="0"/>
    <n v="0"/>
    <n v="0"/>
    <n v="0"/>
    <n v="0"/>
  </r>
  <r>
    <m/>
    <s v="069"/>
    <n v="2017"/>
    <n v="2019"/>
    <m/>
    <n v="8107"/>
    <n v="0"/>
    <s v="Facilities and Equipment (Airport and Airway Trust Fund) (Reimbursable)"/>
    <n v="801"/>
    <n v="251"/>
    <s v="R"/>
    <n v="0"/>
    <n v="-50829.3"/>
    <n v="0"/>
    <n v="0"/>
    <n v="0"/>
    <n v="-50829.3"/>
    <n v="0"/>
    <n v="0"/>
    <n v="0"/>
    <n v="0"/>
    <n v="0"/>
    <n v="0"/>
    <n v="0"/>
    <n v="0"/>
    <n v="0"/>
    <n v="0"/>
    <n v="0"/>
    <n v="0"/>
    <n v="-9170.7000000000007"/>
    <n v="0"/>
    <n v="0"/>
    <n v="0"/>
    <n v="0"/>
    <n v="-9170.7000000000007"/>
    <n v="0"/>
    <n v="-9170.7000000000007"/>
    <n v="-60000"/>
    <n v="0"/>
    <n v="0"/>
    <n v="0"/>
    <n v="0"/>
    <n v="0"/>
  </r>
  <r>
    <m/>
    <s v="069"/>
    <n v="2017"/>
    <n v="2019"/>
    <m/>
    <n v="8107"/>
    <n v="0"/>
    <s v="Facilities and Equipment (Airport and Airway Trust Fund) (Reimbursable)"/>
    <n v="801"/>
    <n v="310"/>
    <s v="R"/>
    <n v="0"/>
    <n v="-5530197.5800000001"/>
    <n v="0"/>
    <n v="0"/>
    <n v="0"/>
    <n v="-5530197.5800000001"/>
    <n v="0"/>
    <n v="-4457730.46"/>
    <n v="0"/>
    <n v="0"/>
    <n v="0"/>
    <n v="-4457730.46"/>
    <n v="0"/>
    <n v="0"/>
    <n v="0"/>
    <n v="0"/>
    <n v="0"/>
    <n v="0"/>
    <n v="-1713482.82"/>
    <n v="0"/>
    <n v="0"/>
    <n v="0"/>
    <n v="0"/>
    <n v="-1713482.82"/>
    <n v="0"/>
    <n v="-1713482.82"/>
    <n v="-11701410.859999999"/>
    <n v="0"/>
    <n v="0"/>
    <n v="0"/>
    <n v="0"/>
    <n v="0"/>
  </r>
  <r>
    <m/>
    <s v="069"/>
    <n v="2017"/>
    <n v="2019"/>
    <m/>
    <n v="8107"/>
    <n v="0"/>
    <s v="Facilities and Equipment (Airport and Airway Trust Fund) (Reimbursable)"/>
    <n v="801"/>
    <n v="440"/>
    <s v="R"/>
    <n v="0"/>
    <n v="0"/>
    <n v="0"/>
    <n v="0"/>
    <n v="0"/>
    <n v="0"/>
    <n v="0"/>
    <n v="0"/>
    <n v="0"/>
    <n v="0"/>
    <n v="0"/>
    <n v="0"/>
    <n v="0"/>
    <n v="0"/>
    <n v="0"/>
    <n v="0"/>
    <n v="0"/>
    <n v="0"/>
    <n v="-175.46"/>
    <n v="0"/>
    <n v="0"/>
    <n v="0"/>
    <n v="0"/>
    <n v="-175.46"/>
    <n v="0"/>
    <n v="-175.46"/>
    <n v="-175.46"/>
    <n v="0"/>
    <n v="0"/>
    <n v="0"/>
    <n v="0"/>
    <n v="0"/>
  </r>
  <r>
    <m/>
    <s v="069"/>
    <n v="2017"/>
    <n v="2019"/>
    <m/>
    <n v="8108"/>
    <n v="0"/>
    <s v="Improve aviation safety"/>
    <n v="11"/>
    <n v="111"/>
    <s v="D"/>
    <n v="0"/>
    <n v="0"/>
    <n v="0"/>
    <n v="0"/>
    <n v="0"/>
    <n v="0"/>
    <n v="0"/>
    <n v="-1196019.76"/>
    <n v="0"/>
    <n v="0"/>
    <n v="0"/>
    <n v="-1196019.76"/>
    <n v="0"/>
    <n v="0"/>
    <n v="0"/>
    <n v="0"/>
    <n v="0"/>
    <n v="0"/>
    <n v="-14488841.380000001"/>
    <n v="0"/>
    <n v="0"/>
    <n v="0"/>
    <n v="0"/>
    <n v="-14488841.380000001"/>
    <n v="0"/>
    <n v="-14488841.380000001"/>
    <n v="-15684861.140000001"/>
    <n v="0"/>
    <n v="0"/>
    <n v="0"/>
    <n v="0"/>
    <n v="0"/>
  </r>
  <r>
    <m/>
    <s v="069"/>
    <n v="2017"/>
    <n v="2019"/>
    <m/>
    <n v="8108"/>
    <n v="0"/>
    <s v="Improve aviation safety"/>
    <n v="11"/>
    <n v="113"/>
    <s v="D"/>
    <n v="0"/>
    <n v="0"/>
    <n v="0"/>
    <n v="0"/>
    <n v="0"/>
    <n v="0"/>
    <n v="0"/>
    <n v="-649.88"/>
    <n v="0"/>
    <n v="0"/>
    <n v="0"/>
    <n v="-649.88"/>
    <n v="0"/>
    <n v="0"/>
    <n v="0"/>
    <n v="0"/>
    <n v="0"/>
    <n v="0"/>
    <n v="-6528.77"/>
    <n v="0"/>
    <n v="0"/>
    <n v="0"/>
    <n v="0"/>
    <n v="-6528.77"/>
    <n v="0"/>
    <n v="-6528.77"/>
    <n v="-7178.65"/>
    <n v="0"/>
    <n v="0"/>
    <n v="0"/>
    <n v="0"/>
    <n v="0"/>
  </r>
  <r>
    <m/>
    <s v="069"/>
    <n v="2017"/>
    <n v="2019"/>
    <m/>
    <n v="8108"/>
    <n v="0"/>
    <s v="Improve aviation safety"/>
    <n v="11"/>
    <n v="115"/>
    <s v="D"/>
    <n v="0"/>
    <n v="0"/>
    <n v="0"/>
    <n v="0"/>
    <n v="0"/>
    <n v="0"/>
    <n v="0"/>
    <n v="-7.59"/>
    <n v="0"/>
    <n v="0"/>
    <n v="0"/>
    <n v="-7.59"/>
    <n v="0"/>
    <n v="0"/>
    <n v="0"/>
    <n v="0"/>
    <n v="0"/>
    <n v="0"/>
    <n v="-57109.85"/>
    <n v="0"/>
    <n v="0"/>
    <n v="0"/>
    <n v="0"/>
    <n v="-57109.85"/>
    <n v="0"/>
    <n v="-57109.85"/>
    <n v="-57117.440000000002"/>
    <n v="0"/>
    <n v="0"/>
    <n v="0"/>
    <n v="0"/>
    <n v="0"/>
  </r>
  <r>
    <m/>
    <s v="069"/>
    <n v="2017"/>
    <n v="2019"/>
    <m/>
    <n v="8108"/>
    <n v="0"/>
    <s v="Improve aviation safety"/>
    <n v="11"/>
    <n v="121"/>
    <s v="D"/>
    <n v="0"/>
    <n v="0"/>
    <n v="0"/>
    <n v="0"/>
    <n v="0"/>
    <n v="0"/>
    <n v="0"/>
    <n v="-382053.51"/>
    <n v="0"/>
    <n v="0"/>
    <n v="0"/>
    <n v="-382053.51"/>
    <n v="0"/>
    <n v="0"/>
    <n v="0"/>
    <n v="0"/>
    <n v="0"/>
    <n v="0"/>
    <n v="-4495843.5"/>
    <n v="0"/>
    <n v="0"/>
    <n v="0"/>
    <n v="0"/>
    <n v="-4495843.5"/>
    <n v="0"/>
    <n v="-4495843.5"/>
    <n v="-4877897.01"/>
    <n v="0"/>
    <n v="0"/>
    <n v="0"/>
    <n v="0"/>
    <n v="0"/>
  </r>
  <r>
    <m/>
    <s v="069"/>
    <n v="2017"/>
    <n v="2019"/>
    <m/>
    <n v="8108"/>
    <n v="0"/>
    <s v="Improve aviation safety"/>
    <n v="11"/>
    <n v="210"/>
    <s v="D"/>
    <n v="0"/>
    <n v="-85211.39"/>
    <n v="0"/>
    <n v="0"/>
    <n v="0"/>
    <n v="-85211.39"/>
    <n v="0"/>
    <n v="-2728.15"/>
    <n v="0"/>
    <n v="0"/>
    <n v="0"/>
    <n v="-2728.15"/>
    <n v="0"/>
    <n v="0"/>
    <n v="0"/>
    <n v="0"/>
    <n v="0"/>
    <n v="0"/>
    <n v="-576807.78"/>
    <n v="0"/>
    <n v="0"/>
    <n v="0"/>
    <n v="0"/>
    <n v="-576807.78"/>
    <n v="0"/>
    <n v="-576807.78"/>
    <n v="-664747.31999999995"/>
    <n v="0"/>
    <n v="0"/>
    <n v="0"/>
    <n v="0"/>
    <n v="0"/>
  </r>
  <r>
    <m/>
    <s v="069"/>
    <n v="2017"/>
    <n v="2019"/>
    <m/>
    <n v="8108"/>
    <n v="0"/>
    <s v="Improve aviation safety"/>
    <n v="11"/>
    <n v="220"/>
    <s v="D"/>
    <n v="0"/>
    <n v="-950"/>
    <n v="0"/>
    <n v="0"/>
    <n v="0"/>
    <n v="-950"/>
    <n v="0"/>
    <n v="0"/>
    <n v="0"/>
    <n v="0"/>
    <n v="0"/>
    <n v="0"/>
    <n v="0"/>
    <n v="0"/>
    <n v="0"/>
    <n v="0"/>
    <n v="0"/>
    <n v="0"/>
    <n v="-1593.51"/>
    <n v="0"/>
    <n v="0"/>
    <n v="0"/>
    <n v="0"/>
    <n v="-1593.51"/>
    <n v="0"/>
    <n v="-1593.51"/>
    <n v="-2543.5100000000002"/>
    <n v="0"/>
    <n v="0"/>
    <n v="0"/>
    <n v="0"/>
    <n v="0"/>
  </r>
  <r>
    <m/>
    <s v="069"/>
    <n v="2017"/>
    <n v="2019"/>
    <m/>
    <n v="8108"/>
    <n v="0"/>
    <s v="Improve aviation safety"/>
    <n v="11"/>
    <n v="233"/>
    <s v="D"/>
    <n v="0"/>
    <n v="0"/>
    <n v="0"/>
    <n v="0"/>
    <n v="0"/>
    <n v="0"/>
    <n v="0"/>
    <n v="0"/>
    <n v="0"/>
    <n v="0"/>
    <n v="0"/>
    <n v="0"/>
    <n v="0"/>
    <n v="0"/>
    <n v="0"/>
    <n v="0"/>
    <n v="0"/>
    <n v="0"/>
    <n v="-65.739999999999995"/>
    <n v="0"/>
    <n v="0"/>
    <n v="0"/>
    <n v="0"/>
    <n v="-65.739999999999995"/>
    <n v="0"/>
    <n v="-65.739999999999995"/>
    <n v="-65.739999999999995"/>
    <n v="0"/>
    <n v="0"/>
    <n v="0"/>
    <n v="0"/>
    <n v="0"/>
  </r>
  <r>
    <m/>
    <s v="069"/>
    <n v="2017"/>
    <n v="2019"/>
    <m/>
    <n v="8108"/>
    <n v="0"/>
    <s v="Improve aviation safety"/>
    <n v="11"/>
    <n v="251"/>
    <s v="D"/>
    <n v="0"/>
    <n v="-3454507.82"/>
    <n v="0"/>
    <n v="0"/>
    <n v="0"/>
    <n v="-3454507.82"/>
    <n v="0"/>
    <n v="0"/>
    <n v="0"/>
    <n v="0"/>
    <n v="0"/>
    <n v="0"/>
    <n v="0"/>
    <n v="0"/>
    <n v="0"/>
    <n v="0"/>
    <n v="0"/>
    <n v="0"/>
    <n v="-1193659.1200000001"/>
    <n v="0"/>
    <n v="0"/>
    <n v="0"/>
    <n v="0"/>
    <n v="-1193659.1200000001"/>
    <n v="0"/>
    <n v="-1193659.1200000001"/>
    <n v="-4648166.9400000004"/>
    <n v="0"/>
    <n v="0"/>
    <n v="0"/>
    <n v="0"/>
    <n v="0"/>
  </r>
  <r>
    <m/>
    <s v="069"/>
    <n v="2017"/>
    <n v="2019"/>
    <m/>
    <n v="8108"/>
    <n v="0"/>
    <s v="Improve aviation safety"/>
    <n v="11"/>
    <n v="252"/>
    <s v="D"/>
    <n v="0"/>
    <n v="-1376361.35"/>
    <n v="0"/>
    <n v="0"/>
    <n v="0"/>
    <n v="-1376361.35"/>
    <n v="0"/>
    <n v="-1949"/>
    <n v="0"/>
    <n v="0"/>
    <n v="0"/>
    <n v="-1949"/>
    <n v="0"/>
    <n v="0"/>
    <n v="0"/>
    <n v="0"/>
    <n v="0"/>
    <n v="0"/>
    <n v="-85999.65"/>
    <n v="0"/>
    <n v="0"/>
    <n v="0"/>
    <n v="0"/>
    <n v="-85999.65"/>
    <n v="0"/>
    <n v="-85999.65"/>
    <n v="-1464310"/>
    <n v="0"/>
    <n v="0"/>
    <n v="0"/>
    <n v="0"/>
    <n v="0"/>
  </r>
  <r>
    <m/>
    <s v="069"/>
    <n v="2017"/>
    <n v="2019"/>
    <m/>
    <n v="8108"/>
    <n v="0"/>
    <s v="Improve aviation safety"/>
    <n v="11"/>
    <n v="253"/>
    <s v="D"/>
    <n v="0"/>
    <n v="-36634.81"/>
    <n v="0"/>
    <n v="0"/>
    <n v="0"/>
    <n v="-36634.81"/>
    <n v="0"/>
    <n v="-11786.22"/>
    <n v="0"/>
    <n v="0"/>
    <n v="0"/>
    <n v="-11786.22"/>
    <n v="0"/>
    <n v="0"/>
    <n v="0"/>
    <n v="0"/>
    <n v="0"/>
    <n v="0"/>
    <n v="-10386.969999999999"/>
    <n v="0"/>
    <n v="0"/>
    <n v="0"/>
    <n v="0"/>
    <n v="-10386.969999999999"/>
    <n v="0"/>
    <n v="-10386.969999999999"/>
    <n v="-58808"/>
    <n v="0"/>
    <n v="0"/>
    <n v="0"/>
    <n v="0"/>
    <n v="0"/>
  </r>
  <r>
    <m/>
    <s v="069"/>
    <n v="2017"/>
    <n v="2019"/>
    <m/>
    <n v="8108"/>
    <n v="0"/>
    <s v="Improve aviation safety"/>
    <n v="11"/>
    <n v="254"/>
    <s v="D"/>
    <n v="0"/>
    <n v="-5660"/>
    <n v="0"/>
    <n v="0"/>
    <n v="0"/>
    <n v="-5660"/>
    <n v="0"/>
    <n v="0"/>
    <n v="0"/>
    <n v="0"/>
    <n v="0"/>
    <n v="0"/>
    <n v="0"/>
    <n v="0"/>
    <n v="0"/>
    <n v="0"/>
    <n v="0"/>
    <n v="0"/>
    <n v="0"/>
    <n v="0"/>
    <n v="0"/>
    <n v="0"/>
    <n v="0"/>
    <n v="0"/>
    <n v="0"/>
    <n v="0"/>
    <n v="-5660"/>
    <n v="0"/>
    <n v="0"/>
    <n v="0"/>
    <n v="0"/>
    <n v="0"/>
  </r>
  <r>
    <m/>
    <s v="069"/>
    <n v="2017"/>
    <n v="2019"/>
    <m/>
    <n v="8108"/>
    <n v="0"/>
    <s v="Improve aviation safety"/>
    <n v="11"/>
    <n v="255"/>
    <s v="D"/>
    <n v="0"/>
    <n v="-3402768.18"/>
    <n v="0"/>
    <n v="0"/>
    <n v="0"/>
    <n v="-3402768.18"/>
    <n v="0"/>
    <n v="0"/>
    <n v="0"/>
    <n v="0"/>
    <n v="0"/>
    <n v="0"/>
    <n v="0"/>
    <n v="0"/>
    <n v="0"/>
    <n v="0"/>
    <n v="0"/>
    <n v="0"/>
    <n v="-32598.44"/>
    <n v="0"/>
    <n v="0"/>
    <n v="0"/>
    <n v="0"/>
    <n v="-32598.44"/>
    <n v="0"/>
    <n v="-32598.44"/>
    <n v="-3435366.62"/>
    <n v="0"/>
    <n v="0"/>
    <n v="0"/>
    <n v="0"/>
    <n v="0"/>
  </r>
  <r>
    <m/>
    <s v="069"/>
    <n v="2017"/>
    <n v="2019"/>
    <m/>
    <n v="8108"/>
    <n v="0"/>
    <s v="Improve aviation safety"/>
    <n v="11"/>
    <n v="257"/>
    <s v="D"/>
    <n v="0"/>
    <n v="-39032.14"/>
    <n v="0"/>
    <n v="0"/>
    <n v="0"/>
    <n v="-39032.14"/>
    <n v="0"/>
    <n v="0"/>
    <n v="0"/>
    <n v="0"/>
    <n v="0"/>
    <n v="0"/>
    <n v="0"/>
    <n v="0"/>
    <n v="0"/>
    <n v="0"/>
    <n v="0"/>
    <n v="0"/>
    <n v="-14377.53"/>
    <n v="0"/>
    <n v="0"/>
    <n v="0"/>
    <n v="0"/>
    <n v="-14377.53"/>
    <n v="0"/>
    <n v="-14377.53"/>
    <n v="-53409.67"/>
    <n v="0"/>
    <n v="0"/>
    <n v="0"/>
    <n v="0"/>
    <n v="0"/>
  </r>
  <r>
    <m/>
    <s v="069"/>
    <n v="2017"/>
    <n v="2019"/>
    <m/>
    <n v="8108"/>
    <n v="0"/>
    <s v="Improve aviation safety"/>
    <n v="11"/>
    <n v="260"/>
    <s v="D"/>
    <n v="0"/>
    <n v="-23079.81"/>
    <n v="0"/>
    <n v="0"/>
    <n v="0"/>
    <n v="-23079.81"/>
    <n v="0"/>
    <n v="0"/>
    <n v="0"/>
    <n v="0"/>
    <n v="0"/>
    <n v="0"/>
    <n v="0"/>
    <n v="0"/>
    <n v="0"/>
    <n v="0"/>
    <n v="0"/>
    <n v="0"/>
    <n v="-614545.38"/>
    <n v="0"/>
    <n v="0"/>
    <n v="0"/>
    <n v="0"/>
    <n v="-614545.38"/>
    <n v="0"/>
    <n v="-614545.38"/>
    <n v="-637625.18999999994"/>
    <n v="0"/>
    <n v="0"/>
    <n v="0"/>
    <n v="0"/>
    <n v="0"/>
  </r>
  <r>
    <m/>
    <s v="069"/>
    <n v="2017"/>
    <n v="2019"/>
    <m/>
    <n v="8108"/>
    <n v="0"/>
    <s v="Improve aviation safety"/>
    <n v="11"/>
    <n v="310"/>
    <s v="D"/>
    <n v="0"/>
    <n v="-13410"/>
    <n v="0"/>
    <n v="0"/>
    <n v="0"/>
    <n v="-13410"/>
    <n v="0"/>
    <n v="0"/>
    <n v="0"/>
    <n v="0"/>
    <n v="0"/>
    <n v="0"/>
    <n v="0"/>
    <n v="0"/>
    <n v="0"/>
    <n v="0"/>
    <n v="0"/>
    <n v="0"/>
    <n v="-5189.67"/>
    <n v="0"/>
    <n v="0"/>
    <n v="0"/>
    <n v="0"/>
    <n v="-5189.67"/>
    <n v="0"/>
    <n v="-5189.67"/>
    <n v="-18599.669999999998"/>
    <n v="0"/>
    <n v="0"/>
    <n v="0"/>
    <n v="0"/>
    <n v="0"/>
  </r>
  <r>
    <m/>
    <s v="069"/>
    <n v="2017"/>
    <n v="2019"/>
    <m/>
    <n v="8108"/>
    <n v="0"/>
    <s v="Improve aviation safety"/>
    <n v="11"/>
    <n v="410"/>
    <s v="D"/>
    <n v="0"/>
    <n v="-1229231.32"/>
    <n v="0"/>
    <n v="0"/>
    <n v="0"/>
    <n v="-1229231.32"/>
    <n v="0"/>
    <n v="0"/>
    <n v="0"/>
    <n v="0"/>
    <n v="0"/>
    <n v="0"/>
    <n v="0"/>
    <n v="0"/>
    <n v="0"/>
    <n v="0"/>
    <n v="0"/>
    <n v="0"/>
    <n v="-49492.09"/>
    <n v="0"/>
    <n v="0"/>
    <n v="0"/>
    <n v="0"/>
    <n v="-49492.09"/>
    <n v="0"/>
    <n v="-49492.09"/>
    <n v="-1278723.4099999999"/>
    <n v="0"/>
    <n v="0"/>
    <n v="0"/>
    <n v="0"/>
    <n v="0"/>
  </r>
  <r>
    <m/>
    <s v="069"/>
    <n v="2017"/>
    <n v="2019"/>
    <m/>
    <n v="8108"/>
    <n v="0"/>
    <s v="Economic Competitiveness"/>
    <n v="12"/>
    <n v="111"/>
    <s v="D"/>
    <n v="0"/>
    <n v="0"/>
    <n v="0"/>
    <n v="0"/>
    <n v="0"/>
    <n v="0"/>
    <n v="0"/>
    <n v="-98352"/>
    <n v="0"/>
    <n v="0"/>
    <n v="0"/>
    <n v="-98352"/>
    <n v="0"/>
    <n v="0"/>
    <n v="0"/>
    <n v="0"/>
    <n v="0"/>
    <n v="0"/>
    <n v="-1082445.1000000001"/>
    <n v="0"/>
    <n v="0"/>
    <n v="0"/>
    <n v="0"/>
    <n v="-1082445.1000000001"/>
    <n v="0"/>
    <n v="-1082445.1000000001"/>
    <n v="-1180797.1000000001"/>
    <n v="0"/>
    <n v="0"/>
    <n v="0"/>
    <n v="0"/>
    <n v="0"/>
  </r>
  <r>
    <m/>
    <s v="069"/>
    <n v="2017"/>
    <n v="2019"/>
    <m/>
    <n v="8108"/>
    <n v="0"/>
    <s v="Economic Competitiveness"/>
    <n v="12"/>
    <n v="115"/>
    <s v="D"/>
    <n v="0"/>
    <n v="0"/>
    <n v="0"/>
    <n v="0"/>
    <n v="0"/>
    <n v="0"/>
    <n v="0"/>
    <n v="0"/>
    <n v="0"/>
    <n v="0"/>
    <n v="0"/>
    <n v="0"/>
    <n v="0"/>
    <n v="0"/>
    <n v="0"/>
    <n v="0"/>
    <n v="0"/>
    <n v="0"/>
    <n v="-2797.05"/>
    <n v="0"/>
    <n v="0"/>
    <n v="0"/>
    <n v="0"/>
    <n v="-2797.05"/>
    <n v="0"/>
    <n v="-2797.05"/>
    <n v="-2797.05"/>
    <n v="0"/>
    <n v="0"/>
    <n v="0"/>
    <n v="0"/>
    <n v="0"/>
  </r>
  <r>
    <m/>
    <s v="069"/>
    <n v="2017"/>
    <n v="2019"/>
    <m/>
    <n v="8108"/>
    <n v="0"/>
    <s v="Economic Competitiveness"/>
    <n v="12"/>
    <n v="121"/>
    <s v="D"/>
    <n v="0"/>
    <n v="0"/>
    <n v="0"/>
    <n v="0"/>
    <n v="0"/>
    <n v="0"/>
    <n v="0"/>
    <n v="-28178.74"/>
    <n v="0"/>
    <n v="0"/>
    <n v="0"/>
    <n v="-28178.74"/>
    <n v="0"/>
    <n v="0"/>
    <n v="0"/>
    <n v="0"/>
    <n v="0"/>
    <n v="0"/>
    <n v="-315862.02"/>
    <n v="0"/>
    <n v="0"/>
    <n v="0"/>
    <n v="0"/>
    <n v="-315862.02"/>
    <n v="0"/>
    <n v="-315862.02"/>
    <n v="-344040.76"/>
    <n v="0"/>
    <n v="0"/>
    <n v="0"/>
    <n v="0"/>
    <n v="0"/>
  </r>
  <r>
    <m/>
    <s v="069"/>
    <n v="2017"/>
    <n v="2019"/>
    <m/>
    <n v="8108"/>
    <n v="0"/>
    <s v="Economic Competitiveness"/>
    <n v="12"/>
    <n v="210"/>
    <s v="D"/>
    <n v="0"/>
    <n v="-10249.65"/>
    <n v="0"/>
    <n v="0"/>
    <n v="0"/>
    <n v="-10249.65"/>
    <n v="0"/>
    <n v="0"/>
    <n v="0"/>
    <n v="0"/>
    <n v="0"/>
    <n v="0"/>
    <n v="0"/>
    <n v="-554.41"/>
    <n v="0"/>
    <n v="0"/>
    <n v="0"/>
    <n v="-554.41"/>
    <n v="-109493.75"/>
    <n v="0"/>
    <n v="0"/>
    <n v="0"/>
    <n v="0"/>
    <n v="-109493.75"/>
    <n v="0"/>
    <n v="-110048.16"/>
    <n v="-120297.81"/>
    <n v="0"/>
    <n v="0"/>
    <n v="0"/>
    <n v="0"/>
    <n v="0"/>
  </r>
  <r>
    <m/>
    <s v="069"/>
    <n v="2017"/>
    <n v="2019"/>
    <m/>
    <n v="8108"/>
    <n v="0"/>
    <s v="Economic Competitiveness"/>
    <n v="12"/>
    <n v="220"/>
    <s v="D"/>
    <n v="0"/>
    <n v="0"/>
    <n v="0"/>
    <n v="0"/>
    <n v="0"/>
    <n v="0"/>
    <n v="0"/>
    <n v="0"/>
    <n v="0"/>
    <n v="0"/>
    <n v="0"/>
    <n v="0"/>
    <n v="0"/>
    <n v="0"/>
    <n v="0"/>
    <n v="0"/>
    <n v="0"/>
    <n v="0"/>
    <n v="-2000"/>
    <n v="0"/>
    <n v="0"/>
    <n v="0"/>
    <n v="0"/>
    <n v="-2000"/>
    <n v="0"/>
    <n v="-2000"/>
    <n v="-2000"/>
    <n v="0"/>
    <n v="0"/>
    <n v="0"/>
    <n v="0"/>
    <n v="0"/>
  </r>
  <r>
    <m/>
    <s v="069"/>
    <n v="2017"/>
    <n v="2019"/>
    <m/>
    <n v="8108"/>
    <n v="0"/>
    <s v="Economic Competitiveness"/>
    <n v="12"/>
    <n v="252"/>
    <s v="D"/>
    <n v="0"/>
    <n v="-357993.69"/>
    <n v="0"/>
    <n v="0"/>
    <n v="0"/>
    <n v="-357993.69"/>
    <n v="0"/>
    <n v="-3564.12"/>
    <n v="0"/>
    <n v="0"/>
    <n v="0"/>
    <n v="-3564.12"/>
    <n v="0"/>
    <n v="0"/>
    <n v="0"/>
    <n v="0"/>
    <n v="0"/>
    <n v="0"/>
    <n v="-57530.9"/>
    <n v="0"/>
    <n v="0"/>
    <n v="0"/>
    <n v="0"/>
    <n v="-57530.9"/>
    <n v="0"/>
    <n v="-57530.9"/>
    <n v="-419088.71"/>
    <n v="0"/>
    <n v="0"/>
    <n v="0"/>
    <n v="0"/>
    <n v="0"/>
  </r>
  <r>
    <m/>
    <s v="069"/>
    <n v="2017"/>
    <n v="2019"/>
    <m/>
    <n v="8108"/>
    <n v="0"/>
    <s v="Economic Competitiveness"/>
    <n v="12"/>
    <n v="253"/>
    <s v="D"/>
    <n v="0"/>
    <n v="-3"/>
    <n v="0"/>
    <n v="0"/>
    <n v="0"/>
    <n v="-3"/>
    <n v="0"/>
    <n v="0"/>
    <n v="0"/>
    <n v="0"/>
    <n v="0"/>
    <n v="0"/>
    <n v="0"/>
    <n v="0"/>
    <n v="0"/>
    <n v="0"/>
    <n v="0"/>
    <n v="0"/>
    <n v="-153"/>
    <n v="0"/>
    <n v="0"/>
    <n v="0"/>
    <n v="0"/>
    <n v="-153"/>
    <n v="0"/>
    <n v="-153"/>
    <n v="-156"/>
    <n v="0"/>
    <n v="0"/>
    <n v="0"/>
    <n v="0"/>
    <n v="0"/>
  </r>
  <r>
    <m/>
    <s v="069"/>
    <n v="2017"/>
    <n v="2019"/>
    <m/>
    <n v="8108"/>
    <n v="0"/>
    <s v="Economic Competitiveness"/>
    <n v="12"/>
    <n v="260"/>
    <s v="D"/>
    <n v="0"/>
    <n v="0"/>
    <n v="0"/>
    <n v="0"/>
    <n v="0"/>
    <n v="0"/>
    <n v="0"/>
    <n v="0"/>
    <n v="0"/>
    <n v="0"/>
    <n v="0"/>
    <n v="0"/>
    <n v="0"/>
    <n v="0"/>
    <n v="0"/>
    <n v="0"/>
    <n v="0"/>
    <n v="0"/>
    <n v="-835.74"/>
    <n v="0"/>
    <n v="0"/>
    <n v="0"/>
    <n v="0"/>
    <n v="-835.74"/>
    <n v="0"/>
    <n v="-835.74"/>
    <n v="-835.74"/>
    <n v="0"/>
    <n v="0"/>
    <n v="0"/>
    <n v="0"/>
    <n v="0"/>
  </r>
  <r>
    <m/>
    <s v="069"/>
    <n v="2017"/>
    <n v="2019"/>
    <m/>
    <n v="8108"/>
    <n v="0"/>
    <s v="Economic Competitiveness"/>
    <n v="12"/>
    <n v="410"/>
    <s v="D"/>
    <n v="0"/>
    <n v="-50000"/>
    <n v="0"/>
    <n v="0"/>
    <n v="0"/>
    <n v="-50000"/>
    <n v="0"/>
    <n v="0"/>
    <n v="0"/>
    <n v="0"/>
    <n v="0"/>
    <n v="0"/>
    <n v="0"/>
    <n v="0"/>
    <n v="0"/>
    <n v="0"/>
    <n v="0"/>
    <n v="0"/>
    <n v="0"/>
    <n v="0"/>
    <n v="0"/>
    <n v="0"/>
    <n v="0"/>
    <n v="0"/>
    <n v="0"/>
    <n v="0"/>
    <n v="-50000"/>
    <n v="0"/>
    <n v="0"/>
    <n v="0"/>
    <n v="0"/>
    <n v="0"/>
  </r>
  <r>
    <m/>
    <s v="069"/>
    <n v="2017"/>
    <n v="2019"/>
    <m/>
    <n v="8108"/>
    <n v="0"/>
    <s v="Reduce environmental impact of aviation"/>
    <n v="13"/>
    <n v="111"/>
    <s v="D"/>
    <n v="0"/>
    <n v="0"/>
    <n v="0"/>
    <n v="0"/>
    <n v="0"/>
    <n v="0"/>
    <n v="0"/>
    <n v="-123776.42"/>
    <n v="0"/>
    <n v="0"/>
    <n v="0"/>
    <n v="-123776.42"/>
    <n v="0"/>
    <n v="0"/>
    <n v="0"/>
    <n v="0"/>
    <n v="0"/>
    <n v="0"/>
    <n v="-1440080.88"/>
    <n v="0"/>
    <n v="0"/>
    <n v="0"/>
    <n v="0"/>
    <n v="-1440080.88"/>
    <n v="0"/>
    <n v="-1440080.88"/>
    <n v="-1563857.3"/>
    <n v="0"/>
    <n v="0"/>
    <n v="0"/>
    <n v="0"/>
    <n v="0"/>
  </r>
  <r>
    <m/>
    <s v="069"/>
    <n v="2017"/>
    <n v="2019"/>
    <m/>
    <n v="8108"/>
    <n v="0"/>
    <s v="Reduce environmental impact of aviation"/>
    <n v="13"/>
    <n v="113"/>
    <s v="D"/>
    <n v="0"/>
    <n v="0"/>
    <n v="0"/>
    <n v="0"/>
    <n v="0"/>
    <n v="0"/>
    <n v="0"/>
    <n v="-7588.32"/>
    <n v="0"/>
    <n v="0"/>
    <n v="0"/>
    <n v="-7588.32"/>
    <n v="0"/>
    <n v="0"/>
    <n v="0"/>
    <n v="0"/>
    <n v="0"/>
    <n v="0"/>
    <n v="-99727.21"/>
    <n v="0"/>
    <n v="0"/>
    <n v="0"/>
    <n v="0"/>
    <n v="-99727.21"/>
    <n v="0"/>
    <n v="-99727.21"/>
    <n v="-107315.53"/>
    <n v="0"/>
    <n v="0"/>
    <n v="0"/>
    <n v="0"/>
    <n v="0"/>
  </r>
  <r>
    <m/>
    <s v="069"/>
    <n v="2017"/>
    <n v="2019"/>
    <m/>
    <n v="8108"/>
    <n v="0"/>
    <s v="Reduce environmental impact of aviation"/>
    <n v="13"/>
    <n v="115"/>
    <s v="D"/>
    <n v="0"/>
    <n v="0"/>
    <n v="0"/>
    <n v="0"/>
    <n v="0"/>
    <n v="0"/>
    <n v="0"/>
    <n v="0"/>
    <n v="0"/>
    <n v="0"/>
    <n v="0"/>
    <n v="0"/>
    <n v="0"/>
    <n v="0"/>
    <n v="0"/>
    <n v="0"/>
    <n v="0"/>
    <n v="0"/>
    <n v="-8773.7199999999993"/>
    <n v="0"/>
    <n v="0"/>
    <n v="0"/>
    <n v="0"/>
    <n v="-8773.7199999999993"/>
    <n v="0"/>
    <n v="-8773.7199999999993"/>
    <n v="-8773.7199999999993"/>
    <n v="0"/>
    <n v="0"/>
    <n v="0"/>
    <n v="0"/>
    <n v="0"/>
  </r>
  <r>
    <m/>
    <s v="069"/>
    <n v="2017"/>
    <n v="2019"/>
    <m/>
    <n v="8108"/>
    <n v="0"/>
    <s v="Reduce environmental impact of aviation"/>
    <n v="13"/>
    <n v="121"/>
    <s v="D"/>
    <n v="0"/>
    <n v="0"/>
    <n v="0"/>
    <n v="0"/>
    <n v="0"/>
    <n v="0"/>
    <n v="0"/>
    <n v="-41683.85"/>
    <n v="0"/>
    <n v="0"/>
    <n v="0"/>
    <n v="-41683.85"/>
    <n v="0"/>
    <n v="0"/>
    <n v="0"/>
    <n v="0"/>
    <n v="0"/>
    <n v="0"/>
    <n v="-468656.75"/>
    <n v="0"/>
    <n v="0"/>
    <n v="0"/>
    <n v="0"/>
    <n v="-468656.75"/>
    <n v="0"/>
    <n v="-468656.75"/>
    <n v="-510340.6"/>
    <n v="0"/>
    <n v="0"/>
    <n v="0"/>
    <n v="0"/>
    <n v="0"/>
  </r>
  <r>
    <m/>
    <s v="069"/>
    <n v="2017"/>
    <n v="2019"/>
    <m/>
    <n v="8108"/>
    <n v="0"/>
    <s v="Reduce environmental impact of aviation"/>
    <n v="13"/>
    <n v="210"/>
    <s v="D"/>
    <n v="0"/>
    <n v="-32926.550000000003"/>
    <n v="0"/>
    <n v="0"/>
    <n v="0"/>
    <n v="-32926.550000000003"/>
    <n v="0"/>
    <n v="0"/>
    <n v="0"/>
    <n v="0"/>
    <n v="0"/>
    <n v="0"/>
    <n v="0"/>
    <n v="0"/>
    <n v="0"/>
    <n v="0"/>
    <n v="0"/>
    <n v="0"/>
    <n v="-139574.1"/>
    <n v="0"/>
    <n v="0"/>
    <n v="0"/>
    <n v="0"/>
    <n v="-139574.1"/>
    <n v="0"/>
    <n v="-139574.1"/>
    <n v="-172500.65"/>
    <n v="0"/>
    <n v="0"/>
    <n v="0"/>
    <n v="0"/>
    <n v="0"/>
  </r>
  <r>
    <m/>
    <s v="069"/>
    <n v="2017"/>
    <n v="2019"/>
    <m/>
    <n v="8108"/>
    <n v="0"/>
    <s v="Reduce environmental impact of aviation"/>
    <n v="13"/>
    <n v="252"/>
    <s v="D"/>
    <n v="0"/>
    <n v="-5856217.6799999997"/>
    <n v="0"/>
    <n v="0"/>
    <n v="0"/>
    <n v="-5856217.6799999997"/>
    <n v="0"/>
    <n v="-49412"/>
    <n v="0"/>
    <n v="0"/>
    <n v="0"/>
    <n v="-49412"/>
    <n v="0"/>
    <n v="-1227531"/>
    <n v="0"/>
    <n v="0"/>
    <n v="0"/>
    <n v="-1227531"/>
    <n v="-39179.269999999997"/>
    <n v="0"/>
    <n v="0"/>
    <n v="0"/>
    <n v="0"/>
    <n v="-39179.269999999997"/>
    <n v="0"/>
    <n v="-1266710.27"/>
    <n v="-7172339.9500000002"/>
    <n v="0"/>
    <n v="0"/>
    <n v="0"/>
    <n v="0"/>
    <n v="0"/>
  </r>
  <r>
    <m/>
    <s v="069"/>
    <n v="2017"/>
    <n v="2019"/>
    <m/>
    <n v="8108"/>
    <n v="0"/>
    <s v="Reduce environmental impact of aviation"/>
    <n v="13"/>
    <n v="253"/>
    <s v="D"/>
    <n v="0"/>
    <n v="-156"/>
    <n v="0"/>
    <n v="0"/>
    <n v="0"/>
    <n v="-156"/>
    <n v="0"/>
    <n v="0"/>
    <n v="0"/>
    <n v="0"/>
    <n v="0"/>
    <n v="0"/>
    <n v="0"/>
    <n v="0"/>
    <n v="0"/>
    <n v="0"/>
    <n v="0"/>
    <n v="0"/>
    <n v="-2484"/>
    <n v="0"/>
    <n v="0"/>
    <n v="0"/>
    <n v="0"/>
    <n v="-2484"/>
    <n v="0"/>
    <n v="-2484"/>
    <n v="-2640"/>
    <n v="0"/>
    <n v="0"/>
    <n v="0"/>
    <n v="0"/>
    <n v="0"/>
  </r>
  <r>
    <m/>
    <s v="069"/>
    <n v="2017"/>
    <n v="2019"/>
    <m/>
    <n v="8108"/>
    <n v="0"/>
    <s v="Reduce environmental impact of aviation"/>
    <n v="13"/>
    <n v="255"/>
    <s v="D"/>
    <n v="0"/>
    <n v="-85000"/>
    <n v="0"/>
    <n v="0"/>
    <n v="0"/>
    <n v="-85000"/>
    <n v="0"/>
    <n v="0"/>
    <n v="0"/>
    <n v="0"/>
    <n v="0"/>
    <n v="0"/>
    <n v="0"/>
    <n v="0"/>
    <n v="0"/>
    <n v="0"/>
    <n v="0"/>
    <n v="0"/>
    <n v="0"/>
    <n v="0"/>
    <n v="0"/>
    <n v="0"/>
    <n v="0"/>
    <n v="0"/>
    <n v="0"/>
    <n v="0"/>
    <n v="-85000"/>
    <n v="0"/>
    <n v="0"/>
    <n v="0"/>
    <n v="0"/>
    <n v="0"/>
  </r>
  <r>
    <m/>
    <s v="069"/>
    <n v="2017"/>
    <n v="2019"/>
    <m/>
    <n v="8108"/>
    <n v="0"/>
    <s v="Reduce environmental impact of aviation"/>
    <n v="13"/>
    <n v="260"/>
    <s v="D"/>
    <n v="0"/>
    <n v="0"/>
    <n v="0"/>
    <n v="0"/>
    <n v="0"/>
    <n v="0"/>
    <n v="0"/>
    <n v="0"/>
    <n v="0"/>
    <n v="0"/>
    <n v="0"/>
    <n v="0"/>
    <n v="0"/>
    <n v="0"/>
    <n v="0"/>
    <n v="0"/>
    <n v="0"/>
    <n v="0"/>
    <n v="-339.9"/>
    <n v="0"/>
    <n v="0"/>
    <n v="0"/>
    <n v="0"/>
    <n v="-339.9"/>
    <n v="0"/>
    <n v="-339.9"/>
    <n v="-339.9"/>
    <n v="0"/>
    <n v="0"/>
    <n v="0"/>
    <n v="0"/>
    <n v="0"/>
  </r>
  <r>
    <m/>
    <s v="069"/>
    <n v="2017"/>
    <n v="2019"/>
    <m/>
    <n v="8108"/>
    <n v="0"/>
    <s v="Improve the efficiency of mission support"/>
    <n v="14"/>
    <n v="111"/>
    <s v="D"/>
    <n v="0"/>
    <n v="0"/>
    <n v="0"/>
    <n v="0"/>
    <n v="0"/>
    <n v="0"/>
    <n v="0"/>
    <n v="-137607.62"/>
    <n v="0"/>
    <n v="0"/>
    <n v="0"/>
    <n v="-137607.62"/>
    <n v="0"/>
    <n v="0"/>
    <n v="0"/>
    <n v="0"/>
    <n v="0"/>
    <n v="0"/>
    <n v="-1695130.63"/>
    <n v="0"/>
    <n v="0"/>
    <n v="0"/>
    <n v="0"/>
    <n v="-1695130.63"/>
    <n v="0"/>
    <n v="-1695130.63"/>
    <n v="-1832738.25"/>
    <n v="0"/>
    <n v="0"/>
    <n v="0"/>
    <n v="0"/>
    <n v="0"/>
  </r>
  <r>
    <m/>
    <s v="069"/>
    <n v="2017"/>
    <n v="2019"/>
    <m/>
    <n v="8108"/>
    <n v="0"/>
    <s v="Improve the efficiency of mission support"/>
    <n v="14"/>
    <n v="113"/>
    <s v="D"/>
    <n v="0"/>
    <n v="0"/>
    <n v="0"/>
    <n v="0"/>
    <n v="0"/>
    <n v="0"/>
    <n v="0"/>
    <n v="-5322.24"/>
    <n v="0"/>
    <n v="0"/>
    <n v="0"/>
    <n v="-5322.24"/>
    <n v="0"/>
    <n v="0"/>
    <n v="0"/>
    <n v="0"/>
    <n v="0"/>
    <n v="0"/>
    <n v="-63989.1"/>
    <n v="0"/>
    <n v="0"/>
    <n v="0"/>
    <n v="0"/>
    <n v="-63989.1"/>
    <n v="0"/>
    <n v="-63989.1"/>
    <n v="-69311.34"/>
    <n v="0"/>
    <n v="0"/>
    <n v="0"/>
    <n v="0"/>
    <n v="0"/>
  </r>
  <r>
    <m/>
    <s v="069"/>
    <n v="2017"/>
    <n v="2019"/>
    <m/>
    <n v="8108"/>
    <n v="0"/>
    <s v="Improve the efficiency of mission support"/>
    <n v="14"/>
    <n v="115"/>
    <s v="D"/>
    <n v="0"/>
    <n v="0"/>
    <n v="0"/>
    <n v="0"/>
    <n v="0"/>
    <n v="0"/>
    <n v="0"/>
    <n v="0"/>
    <n v="0"/>
    <n v="0"/>
    <n v="0"/>
    <n v="0"/>
    <n v="0"/>
    <n v="0"/>
    <n v="0"/>
    <n v="0"/>
    <n v="0"/>
    <n v="0"/>
    <n v="-4119.54"/>
    <n v="0"/>
    <n v="0"/>
    <n v="0"/>
    <n v="0"/>
    <n v="-4119.54"/>
    <n v="0"/>
    <n v="-4119.54"/>
    <n v="-4119.54"/>
    <n v="0"/>
    <n v="0"/>
    <n v="0"/>
    <n v="0"/>
    <n v="0"/>
  </r>
  <r>
    <m/>
    <s v="069"/>
    <n v="2017"/>
    <n v="2019"/>
    <m/>
    <n v="8108"/>
    <n v="0"/>
    <s v="Improve the efficiency of mission support"/>
    <n v="14"/>
    <n v="121"/>
    <s v="D"/>
    <n v="0"/>
    <n v="0"/>
    <n v="0"/>
    <n v="0"/>
    <n v="0"/>
    <n v="0"/>
    <n v="0"/>
    <n v="-47082.15"/>
    <n v="0"/>
    <n v="0"/>
    <n v="0"/>
    <n v="-47082.15"/>
    <n v="0"/>
    <n v="0"/>
    <n v="0"/>
    <n v="0"/>
    <n v="0"/>
    <n v="0"/>
    <n v="-568250.92000000004"/>
    <n v="0"/>
    <n v="0"/>
    <n v="0"/>
    <n v="0"/>
    <n v="-568250.92000000004"/>
    <n v="0"/>
    <n v="-568250.92000000004"/>
    <n v="-615333.06999999995"/>
    <n v="0"/>
    <n v="0"/>
    <n v="0"/>
    <n v="0"/>
    <n v="0"/>
  </r>
  <r>
    <m/>
    <s v="069"/>
    <n v="2017"/>
    <n v="2019"/>
    <m/>
    <n v="8108"/>
    <n v="0"/>
    <s v="Improve the efficiency of mission support"/>
    <n v="14"/>
    <n v="210"/>
    <s v="D"/>
    <n v="0"/>
    <n v="-3192.39"/>
    <n v="0"/>
    <n v="0"/>
    <n v="0"/>
    <n v="-3192.39"/>
    <n v="0"/>
    <n v="0"/>
    <n v="0"/>
    <n v="0"/>
    <n v="0"/>
    <n v="0"/>
    <n v="0"/>
    <n v="0"/>
    <n v="0"/>
    <n v="0"/>
    <n v="0"/>
    <n v="0"/>
    <n v="-46814.23"/>
    <n v="0"/>
    <n v="0"/>
    <n v="0"/>
    <n v="0"/>
    <n v="-46814.23"/>
    <n v="0"/>
    <n v="-46814.23"/>
    <n v="-50006.62"/>
    <n v="0"/>
    <n v="0"/>
    <n v="0"/>
    <n v="0"/>
    <n v="0"/>
  </r>
  <r>
    <m/>
    <s v="069"/>
    <n v="2017"/>
    <n v="2019"/>
    <m/>
    <n v="8108"/>
    <n v="0"/>
    <s v="Improve the efficiency of mission support"/>
    <n v="14"/>
    <n v="251"/>
    <s v="D"/>
    <n v="0"/>
    <n v="-450000"/>
    <n v="0"/>
    <n v="0"/>
    <n v="0"/>
    <n v="-450000"/>
    <n v="0"/>
    <n v="0"/>
    <n v="0"/>
    <n v="0"/>
    <n v="0"/>
    <n v="0"/>
    <n v="0"/>
    <n v="0"/>
    <n v="0"/>
    <n v="0"/>
    <n v="0"/>
    <n v="0"/>
    <n v="-78000"/>
    <n v="0"/>
    <n v="0"/>
    <n v="0"/>
    <n v="0"/>
    <n v="-78000"/>
    <n v="0"/>
    <n v="-78000"/>
    <n v="-528000"/>
    <n v="0"/>
    <n v="0"/>
    <n v="0"/>
    <n v="0"/>
    <n v="0"/>
  </r>
  <r>
    <m/>
    <s v="069"/>
    <n v="2017"/>
    <n v="2019"/>
    <m/>
    <n v="8108"/>
    <n v="0"/>
    <s v="Improve the efficiency of mission support"/>
    <n v="14"/>
    <n v="252"/>
    <s v="D"/>
    <n v="0"/>
    <n v="-316922"/>
    <n v="0"/>
    <n v="0"/>
    <n v="0"/>
    <n v="-316922"/>
    <n v="0"/>
    <n v="0"/>
    <n v="0"/>
    <n v="0"/>
    <n v="0"/>
    <n v="0"/>
    <n v="0"/>
    <n v="0"/>
    <n v="0"/>
    <n v="0"/>
    <n v="0"/>
    <n v="0"/>
    <n v="-145399"/>
    <n v="0"/>
    <n v="0"/>
    <n v="0"/>
    <n v="0"/>
    <n v="-145399"/>
    <n v="0"/>
    <n v="-145399"/>
    <n v="-462321"/>
    <n v="0"/>
    <n v="0"/>
    <n v="0"/>
    <n v="0"/>
    <n v="0"/>
  </r>
  <r>
    <m/>
    <s v="069"/>
    <n v="2017"/>
    <n v="2019"/>
    <m/>
    <n v="8108"/>
    <n v="0"/>
    <s v="Improve the efficiency of mission support"/>
    <n v="14"/>
    <n v="257"/>
    <s v="D"/>
    <n v="0"/>
    <n v="0"/>
    <n v="0"/>
    <n v="0"/>
    <n v="0"/>
    <n v="0"/>
    <n v="0"/>
    <n v="0"/>
    <n v="0"/>
    <n v="0"/>
    <n v="0"/>
    <n v="0"/>
    <n v="0"/>
    <n v="0"/>
    <n v="0"/>
    <n v="0"/>
    <n v="0"/>
    <n v="0"/>
    <n v="-4858.47"/>
    <n v="0"/>
    <n v="0"/>
    <n v="0"/>
    <n v="0"/>
    <n v="-4858.47"/>
    <n v="0"/>
    <n v="-4858.47"/>
    <n v="-4858.47"/>
    <n v="0"/>
    <n v="0"/>
    <n v="0"/>
    <n v="0"/>
    <n v="0"/>
  </r>
  <r>
    <m/>
    <s v="069"/>
    <n v="2017"/>
    <n v="2019"/>
    <m/>
    <n v="8108"/>
    <n v="0"/>
    <s v="Improve the efficiency of mission support"/>
    <n v="14"/>
    <n v="260"/>
    <s v="D"/>
    <n v="0"/>
    <n v="0"/>
    <n v="0"/>
    <n v="0"/>
    <n v="0"/>
    <n v="0"/>
    <n v="0"/>
    <n v="0"/>
    <n v="0"/>
    <n v="0"/>
    <n v="0"/>
    <n v="0"/>
    <n v="0"/>
    <n v="0"/>
    <n v="0"/>
    <n v="0"/>
    <n v="0"/>
    <n v="0"/>
    <n v="-91627.91"/>
    <n v="0"/>
    <n v="0"/>
    <n v="0"/>
    <n v="0"/>
    <n v="-91627.91"/>
    <n v="0"/>
    <n v="-91627.91"/>
    <n v="-91627.91"/>
    <n v="0"/>
    <n v="0"/>
    <n v="0"/>
    <n v="0"/>
    <n v="0"/>
  </r>
  <r>
    <m/>
    <s v="069"/>
    <n v="2017"/>
    <n v="2019"/>
    <m/>
    <n v="8108"/>
    <n v="0"/>
    <s v="Research, Engineering and Development (Airport and Airway Trust (Reimbursable)"/>
    <n v="801"/>
    <n v="410"/>
    <s v="R"/>
    <n v="0"/>
    <n v="-170641.54"/>
    <n v="0"/>
    <n v="0"/>
    <n v="0"/>
    <n v="-170641.54"/>
    <n v="0"/>
    <n v="0"/>
    <n v="0"/>
    <n v="0"/>
    <n v="0"/>
    <n v="0"/>
    <n v="0"/>
    <n v="0"/>
    <n v="0"/>
    <n v="0"/>
    <n v="0"/>
    <n v="0"/>
    <n v="-46447.88"/>
    <n v="0"/>
    <n v="0"/>
    <n v="0"/>
    <n v="0"/>
    <n v="-46447.88"/>
    <n v="0"/>
    <n v="-46447.88"/>
    <n v="-217089.42"/>
    <n v="0"/>
    <n v="0"/>
    <n v="0"/>
    <n v="0"/>
    <n v="0"/>
  </r>
  <r>
    <m/>
    <s v="069"/>
    <n v="2017"/>
    <n v="2019"/>
    <m/>
    <n v="8108"/>
    <n v="0"/>
    <s v="Research, Engineering and Development (Airport and Airway Trust (Reimbursable)"/>
    <n v="801"/>
    <n v="440"/>
    <s v="R"/>
    <n v="0"/>
    <n v="0"/>
    <n v="0"/>
    <n v="0"/>
    <n v="0"/>
    <n v="0"/>
    <n v="0"/>
    <n v="0"/>
    <n v="0"/>
    <n v="0"/>
    <n v="0"/>
    <n v="0"/>
    <n v="0"/>
    <n v="0"/>
    <n v="0"/>
    <n v="0"/>
    <n v="0"/>
    <n v="0"/>
    <n v="-2786.87"/>
    <n v="0"/>
    <n v="0"/>
    <n v="0"/>
    <n v="0"/>
    <n v="-2786.87"/>
    <n v="0"/>
    <n v="-2786.87"/>
    <n v="-2786.87"/>
    <n v="0"/>
    <n v="0"/>
    <n v="0"/>
    <n v="0"/>
    <n v="0"/>
  </r>
  <r>
    <m/>
    <s v="069"/>
    <m/>
    <m/>
    <s v="X"/>
    <n v="500"/>
    <n v="0"/>
    <s v="Emergency Relief Program (Direct)"/>
    <n v="1"/>
    <n v="0"/>
    <s v="D"/>
    <n v="0"/>
    <n v="0"/>
    <n v="0"/>
    <n v="0"/>
    <n v="0"/>
    <n v="0"/>
    <n v="-5681.32"/>
    <n v="182252.64"/>
    <n v="0"/>
    <n v="-184431.81"/>
    <n v="-5681.32"/>
    <n v="-2179.17"/>
    <n v="0"/>
    <n v="0"/>
    <n v="0"/>
    <n v="0"/>
    <n v="0"/>
    <n v="0"/>
    <n v="-1352276.67"/>
    <n v="0"/>
    <n v="0"/>
    <n v="0"/>
    <n v="0"/>
    <n v="-1352276.67"/>
    <n v="0"/>
    <n v="-1352276.67"/>
    <n v="-1348774.52"/>
    <n v="0"/>
    <n v="2179.17"/>
    <n v="0"/>
    <n v="0"/>
    <n v="2179.17"/>
  </r>
  <r>
    <m/>
    <s v="069"/>
    <m/>
    <m/>
    <s v="X"/>
    <n v="500"/>
    <n v="0"/>
    <s v="Emergency Relief Program (Direct)"/>
    <n v="1"/>
    <n v="111"/>
    <s v="D"/>
    <n v="0"/>
    <n v="0"/>
    <n v="0"/>
    <n v="0"/>
    <n v="0"/>
    <n v="0"/>
    <n v="-415906.28"/>
    <n v="-247675.02"/>
    <n v="0"/>
    <n v="-19263.43"/>
    <n v="-415906.28"/>
    <n v="-266938.45"/>
    <n v="0"/>
    <n v="0"/>
    <n v="0"/>
    <n v="0"/>
    <n v="0"/>
    <n v="0"/>
    <n v="-1576577.75"/>
    <n v="0"/>
    <n v="0"/>
    <n v="0"/>
    <n v="0"/>
    <n v="-1576577.75"/>
    <n v="0"/>
    <n v="-1576577.75"/>
    <n v="-1427609.92"/>
    <n v="0"/>
    <n v="266938.45"/>
    <n v="0"/>
    <n v="0"/>
    <n v="266938.45"/>
  </r>
  <r>
    <m/>
    <s v="069"/>
    <m/>
    <m/>
    <s v="X"/>
    <n v="500"/>
    <n v="0"/>
    <s v="Emergency Relief Program (Direct)"/>
    <n v="1"/>
    <n v="113"/>
    <s v="D"/>
    <n v="0"/>
    <n v="0"/>
    <n v="0"/>
    <n v="0"/>
    <n v="0"/>
    <n v="0"/>
    <n v="0"/>
    <n v="0"/>
    <n v="0"/>
    <n v="0"/>
    <n v="0"/>
    <n v="0"/>
    <n v="0"/>
    <n v="0"/>
    <n v="0"/>
    <n v="0"/>
    <n v="0"/>
    <n v="0"/>
    <n v="-5945.62"/>
    <n v="0"/>
    <n v="0"/>
    <n v="0"/>
    <n v="0"/>
    <n v="-5945.62"/>
    <n v="0"/>
    <n v="-5945.62"/>
    <n v="-5945.62"/>
    <n v="0"/>
    <n v="0"/>
    <n v="0"/>
    <n v="0"/>
    <n v="0"/>
  </r>
  <r>
    <m/>
    <s v="069"/>
    <m/>
    <m/>
    <s v="X"/>
    <n v="500"/>
    <n v="0"/>
    <s v="Emergency Relief Program (Direct)"/>
    <n v="1"/>
    <n v="115"/>
    <s v="D"/>
    <n v="0"/>
    <n v="0"/>
    <n v="0"/>
    <n v="0"/>
    <n v="0"/>
    <n v="0"/>
    <n v="-8001.94"/>
    <n v="-5480.48"/>
    <n v="0"/>
    <n v="-1160.98"/>
    <n v="-8001.94"/>
    <n v="-6641.46"/>
    <n v="0"/>
    <n v="0"/>
    <n v="0"/>
    <n v="0"/>
    <n v="0"/>
    <n v="0"/>
    <n v="-21461.35"/>
    <n v="0"/>
    <n v="0"/>
    <n v="0"/>
    <n v="0"/>
    <n v="-21461.35"/>
    <n v="0"/>
    <n v="-21461.35"/>
    <n v="-20100.87"/>
    <n v="0"/>
    <n v="6641.46"/>
    <n v="0"/>
    <n v="0"/>
    <n v="6641.46"/>
  </r>
  <r>
    <m/>
    <s v="069"/>
    <m/>
    <m/>
    <s v="X"/>
    <n v="500"/>
    <n v="0"/>
    <s v="Emergency Relief Program (Direct)"/>
    <n v="1"/>
    <n v="118"/>
    <s v="D"/>
    <n v="0"/>
    <n v="0"/>
    <n v="0"/>
    <n v="0"/>
    <n v="0"/>
    <n v="0"/>
    <n v="-2757.92"/>
    <n v="-2757.92"/>
    <n v="0"/>
    <n v="0"/>
    <n v="-2757.92"/>
    <n v="-2757.92"/>
    <n v="0"/>
    <n v="0"/>
    <n v="0"/>
    <n v="0"/>
    <n v="0"/>
    <n v="0"/>
    <n v="0"/>
    <n v="0"/>
    <n v="0"/>
    <n v="0"/>
    <n v="0"/>
    <n v="0"/>
    <n v="0"/>
    <n v="0"/>
    <n v="0"/>
    <n v="0"/>
    <n v="2757.92"/>
    <n v="0"/>
    <n v="0"/>
    <n v="2757.92"/>
  </r>
  <r>
    <m/>
    <s v="069"/>
    <m/>
    <m/>
    <s v="X"/>
    <n v="500"/>
    <n v="0"/>
    <s v="Emergency Relief Program (Direct)"/>
    <n v="1"/>
    <n v="121"/>
    <s v="D"/>
    <n v="0"/>
    <n v="0"/>
    <n v="0"/>
    <n v="0"/>
    <n v="0"/>
    <n v="0"/>
    <n v="-119253.16"/>
    <n v="-80232.17"/>
    <n v="0"/>
    <n v="-2156.1799999999998"/>
    <n v="-119253.16"/>
    <n v="-82388.350000000006"/>
    <n v="0"/>
    <n v="0"/>
    <n v="0"/>
    <n v="0"/>
    <n v="0"/>
    <n v="0"/>
    <n v="-395997.17"/>
    <n v="0"/>
    <n v="0"/>
    <n v="0"/>
    <n v="0"/>
    <n v="-395997.17"/>
    <n v="0"/>
    <n v="-395997.17"/>
    <n v="-359132.36"/>
    <n v="0"/>
    <n v="82388.350000000006"/>
    <n v="0"/>
    <n v="0"/>
    <n v="82388.350000000006"/>
  </r>
  <r>
    <m/>
    <s v="069"/>
    <m/>
    <m/>
    <s v="X"/>
    <n v="500"/>
    <n v="0"/>
    <s v="Emergency Relief Program (Direct)"/>
    <n v="1"/>
    <n v="210"/>
    <s v="D"/>
    <n v="-36160.629999999997"/>
    <n v="-56468.38"/>
    <n v="0"/>
    <n v="0"/>
    <n v="-36160.629999999997"/>
    <n v="-56468.38"/>
    <n v="0"/>
    <n v="-9512.7099999999991"/>
    <n v="0"/>
    <n v="0"/>
    <n v="0"/>
    <n v="-9512.7099999999991"/>
    <n v="0"/>
    <n v="0"/>
    <n v="0"/>
    <n v="0"/>
    <n v="0"/>
    <n v="0"/>
    <n v="-237137.97"/>
    <n v="0"/>
    <n v="0"/>
    <n v="0"/>
    <n v="0"/>
    <n v="-237137.97"/>
    <n v="0"/>
    <n v="-237137.97"/>
    <n v="-266958.43"/>
    <n v="10098.469999999999"/>
    <n v="0"/>
    <n v="0"/>
    <n v="0"/>
    <n v="10098.469999999999"/>
  </r>
  <r>
    <m/>
    <s v="069"/>
    <m/>
    <m/>
    <s v="X"/>
    <n v="500"/>
    <n v="0"/>
    <s v="Emergency Relief Program (Direct)"/>
    <n v="1"/>
    <n v="233"/>
    <s v="D"/>
    <n v="0"/>
    <n v="0"/>
    <n v="0"/>
    <n v="0"/>
    <n v="0"/>
    <n v="0"/>
    <n v="0"/>
    <n v="0"/>
    <n v="0"/>
    <n v="0"/>
    <n v="0"/>
    <n v="0"/>
    <n v="0"/>
    <n v="0"/>
    <n v="0"/>
    <n v="0"/>
    <n v="0"/>
    <n v="0"/>
    <n v="-551.30999999999995"/>
    <n v="0"/>
    <n v="0"/>
    <n v="0"/>
    <n v="0"/>
    <n v="-551.30999999999995"/>
    <n v="0"/>
    <n v="-551.30999999999995"/>
    <n v="-551.30999999999995"/>
    <n v="0"/>
    <n v="0"/>
    <n v="0"/>
    <n v="0"/>
    <n v="0"/>
  </r>
  <r>
    <m/>
    <s v="069"/>
    <m/>
    <m/>
    <s v="X"/>
    <n v="500"/>
    <n v="0"/>
    <s v="Emergency Relief Program (Direct)"/>
    <n v="1"/>
    <n v="240"/>
    <s v="D"/>
    <n v="-1501.02"/>
    <n v="-1907.82"/>
    <n v="0"/>
    <n v="0"/>
    <n v="-1501.02"/>
    <n v="-1907.82"/>
    <n v="0"/>
    <n v="0"/>
    <n v="0"/>
    <n v="0"/>
    <n v="0"/>
    <n v="0"/>
    <n v="0"/>
    <n v="0"/>
    <n v="0"/>
    <n v="0"/>
    <n v="0"/>
    <n v="0"/>
    <n v="-384.82"/>
    <n v="0"/>
    <n v="0"/>
    <n v="0"/>
    <n v="0"/>
    <n v="-384.82"/>
    <n v="0"/>
    <n v="-384.82"/>
    <n v="-791.62"/>
    <n v="1907.82"/>
    <n v="0"/>
    <n v="0"/>
    <n v="0"/>
    <n v="1907.82"/>
  </r>
  <r>
    <m/>
    <s v="069"/>
    <m/>
    <m/>
    <s v="X"/>
    <n v="500"/>
    <n v="0"/>
    <s v="Emergency Relief Program (Direct)"/>
    <n v="1"/>
    <n v="251"/>
    <s v="D"/>
    <n v="-863806.52"/>
    <n v="-2093352.66"/>
    <n v="0"/>
    <n v="0"/>
    <n v="-863806.52"/>
    <n v="-2093352.66"/>
    <n v="-800"/>
    <n v="-9369.26"/>
    <n v="0"/>
    <n v="0"/>
    <n v="-800"/>
    <n v="-9369.26"/>
    <n v="0"/>
    <n v="0"/>
    <n v="0"/>
    <n v="0"/>
    <n v="0"/>
    <n v="0"/>
    <n v="-909255.82"/>
    <n v="0"/>
    <n v="0"/>
    <n v="0"/>
    <n v="0"/>
    <n v="-909255.82"/>
    <n v="0"/>
    <n v="-909255.82"/>
    <n v="-2147371.2200000002"/>
    <n v="284223.34000000003"/>
    <n v="0"/>
    <n v="0"/>
    <n v="0"/>
    <n v="284223.34000000003"/>
  </r>
  <r>
    <m/>
    <s v="069"/>
    <m/>
    <m/>
    <s v="X"/>
    <n v="500"/>
    <n v="0"/>
    <s v="Emergency Relief Program (Direct)"/>
    <n v="1"/>
    <n v="252"/>
    <s v="D"/>
    <n v="-20700174.690000001"/>
    <n v="-17336205.559999999"/>
    <n v="0"/>
    <n v="0"/>
    <n v="-20700174.690000001"/>
    <n v="-17336205.559999999"/>
    <n v="-7113.08"/>
    <n v="-9211.57"/>
    <n v="0"/>
    <n v="0"/>
    <n v="-7113.08"/>
    <n v="-9211.57"/>
    <n v="0"/>
    <n v="0"/>
    <n v="0"/>
    <n v="0"/>
    <n v="0"/>
    <n v="0"/>
    <n v="-19843739.199999999"/>
    <n v="0"/>
    <n v="0"/>
    <n v="0"/>
    <n v="0"/>
    <n v="-19843739.199999999"/>
    <n v="0"/>
    <n v="-19843739.199999999"/>
    <n v="-16481868.560000001"/>
    <n v="1803494.8"/>
    <n v="0"/>
    <n v="0"/>
    <n v="0"/>
    <n v="1803494.8"/>
  </r>
  <r>
    <m/>
    <s v="069"/>
    <m/>
    <m/>
    <s v="X"/>
    <n v="500"/>
    <n v="0"/>
    <s v="Emergency Relief Program (Direct)"/>
    <n v="1"/>
    <n v="253"/>
    <s v="D"/>
    <n v="-91687"/>
    <n v="-1609569.99"/>
    <n v="0"/>
    <n v="0"/>
    <n v="-91687"/>
    <n v="-1609569.99"/>
    <n v="0"/>
    <n v="0"/>
    <n v="0"/>
    <n v="0"/>
    <n v="0"/>
    <n v="0"/>
    <n v="0"/>
    <n v="0"/>
    <n v="0"/>
    <n v="0"/>
    <n v="0"/>
    <n v="0"/>
    <n v="868.2"/>
    <n v="0"/>
    <n v="0"/>
    <n v="0"/>
    <n v="0"/>
    <n v="868.2"/>
    <n v="0"/>
    <n v="868.2"/>
    <n v="-1517014.79"/>
    <n v="1235.49"/>
    <n v="0"/>
    <n v="0"/>
    <n v="0"/>
    <n v="1235.49"/>
  </r>
  <r>
    <m/>
    <s v="069"/>
    <m/>
    <m/>
    <s v="X"/>
    <n v="500"/>
    <n v="0"/>
    <s v="Emergency Relief Program (Direct)"/>
    <n v="1"/>
    <n v="257"/>
    <s v="D"/>
    <n v="0"/>
    <n v="0"/>
    <n v="0"/>
    <n v="0"/>
    <n v="0"/>
    <n v="0"/>
    <n v="0"/>
    <n v="0"/>
    <n v="0"/>
    <n v="0"/>
    <n v="0"/>
    <n v="0"/>
    <n v="0"/>
    <n v="0"/>
    <n v="0"/>
    <n v="0"/>
    <n v="0"/>
    <n v="0"/>
    <n v="-640.08000000000004"/>
    <n v="0"/>
    <n v="0"/>
    <n v="0"/>
    <n v="0"/>
    <n v="-640.08000000000004"/>
    <n v="0"/>
    <n v="-640.08000000000004"/>
    <n v="-640.08000000000004"/>
    <n v="0"/>
    <n v="0"/>
    <n v="0"/>
    <n v="0"/>
    <n v="0"/>
  </r>
  <r>
    <m/>
    <s v="069"/>
    <m/>
    <m/>
    <s v="X"/>
    <n v="500"/>
    <n v="0"/>
    <s v="Emergency Relief Program (Direct)"/>
    <n v="1"/>
    <n v="258"/>
    <s v="D"/>
    <n v="0"/>
    <n v="0"/>
    <n v="0"/>
    <n v="0"/>
    <n v="0"/>
    <n v="0"/>
    <n v="0"/>
    <n v="0"/>
    <n v="0"/>
    <n v="0"/>
    <n v="0"/>
    <n v="0"/>
    <n v="0"/>
    <n v="0"/>
    <n v="0"/>
    <n v="0"/>
    <n v="0"/>
    <n v="0"/>
    <n v="-18190.150000000001"/>
    <n v="0"/>
    <n v="0"/>
    <n v="0"/>
    <n v="0"/>
    <n v="-18190.150000000001"/>
    <n v="0"/>
    <n v="-18190.150000000001"/>
    <n v="-18190.150000000001"/>
    <n v="0"/>
    <n v="0"/>
    <n v="0"/>
    <n v="0"/>
    <n v="0"/>
  </r>
  <r>
    <m/>
    <s v="069"/>
    <m/>
    <m/>
    <s v="X"/>
    <n v="500"/>
    <n v="0"/>
    <s v="Emergency Relief Program (Direct)"/>
    <n v="1"/>
    <n v="260"/>
    <s v="D"/>
    <n v="0"/>
    <n v="0"/>
    <n v="0"/>
    <n v="0"/>
    <n v="0"/>
    <n v="0"/>
    <n v="0"/>
    <n v="0"/>
    <n v="0"/>
    <n v="0"/>
    <n v="0"/>
    <n v="0"/>
    <n v="0"/>
    <n v="0"/>
    <n v="0"/>
    <n v="0"/>
    <n v="0"/>
    <n v="0"/>
    <n v="-116414.75"/>
    <n v="0"/>
    <n v="0"/>
    <n v="0"/>
    <n v="0"/>
    <n v="-116414.75"/>
    <n v="0"/>
    <n v="-116414.75"/>
    <n v="-116414.75"/>
    <n v="0"/>
    <n v="0"/>
    <n v="0"/>
    <n v="0"/>
    <n v="0"/>
  </r>
  <r>
    <m/>
    <s v="069"/>
    <m/>
    <m/>
    <s v="X"/>
    <n v="500"/>
    <n v="0"/>
    <s v="Emergency Relief Program (Direct)"/>
    <n v="1"/>
    <n v="310"/>
    <s v="D"/>
    <n v="0"/>
    <n v="0"/>
    <n v="0"/>
    <n v="0"/>
    <n v="0"/>
    <n v="0"/>
    <n v="0"/>
    <n v="0"/>
    <n v="0"/>
    <n v="0"/>
    <n v="0"/>
    <n v="0"/>
    <n v="0"/>
    <n v="0"/>
    <n v="0"/>
    <n v="0"/>
    <n v="0"/>
    <n v="0"/>
    <n v="-3938.8"/>
    <n v="0"/>
    <n v="0"/>
    <n v="0"/>
    <n v="0"/>
    <n v="-3938.8"/>
    <n v="0"/>
    <n v="-3938.8"/>
    <n v="-3938.8"/>
    <n v="0"/>
    <n v="0"/>
    <n v="0"/>
    <n v="0"/>
    <n v="0"/>
  </r>
  <r>
    <m/>
    <s v="069"/>
    <m/>
    <m/>
    <s v="X"/>
    <n v="500"/>
    <n v="0"/>
    <s v="Emergency Relief Program (Direct)"/>
    <n v="1"/>
    <n v="410"/>
    <s v="D"/>
    <n v="-505119806.67000002"/>
    <n v="-710326748.61000001"/>
    <n v="0"/>
    <n v="0"/>
    <n v="-505119806.67000002"/>
    <n v="-710326748.61000001"/>
    <n v="0"/>
    <n v="-288"/>
    <n v="0"/>
    <n v="0"/>
    <n v="0"/>
    <n v="-288"/>
    <n v="0"/>
    <n v="0"/>
    <n v="0"/>
    <n v="0"/>
    <n v="0"/>
    <n v="0"/>
    <n v="-344309264.74000001"/>
    <n v="0"/>
    <n v="0"/>
    <n v="0"/>
    <n v="0"/>
    <n v="-344309264.74000001"/>
    <n v="0"/>
    <n v="-344309264.74000001"/>
    <n v="-549516494.67999995"/>
    <n v="125731567.84999999"/>
    <n v="0"/>
    <n v="0"/>
    <n v="0"/>
    <n v="125731567.84999999"/>
  </r>
  <r>
    <m/>
    <s v="069"/>
    <m/>
    <m/>
    <s v="X"/>
    <n v="502"/>
    <n v="0"/>
    <s v="UNKNOWN"/>
    <n v="0"/>
    <n v="0"/>
    <s v=" "/>
    <n v="0"/>
    <n v="0"/>
    <n v="0"/>
    <n v="0"/>
    <n v="0"/>
    <n v="0"/>
    <n v="0"/>
    <n v="0"/>
    <n v="0"/>
    <n v="0"/>
    <n v="0"/>
    <n v="0"/>
    <n v="0"/>
    <n v="0"/>
    <n v="0"/>
    <n v="0"/>
    <n v="0"/>
    <n v="0"/>
    <n v="0"/>
    <n v="0"/>
    <n v="0"/>
    <n v="0"/>
    <n v="0"/>
    <n v="0"/>
    <n v="0"/>
    <n v="0"/>
    <n v="0"/>
    <n v="0"/>
    <n v="0"/>
    <n v="0"/>
    <n v="0"/>
    <n v="0"/>
  </r>
  <r>
    <m/>
    <s v="069"/>
    <m/>
    <m/>
    <s v="X"/>
    <n v="503"/>
    <n v="0"/>
    <s v="UNKNOWN"/>
    <n v="0"/>
    <n v="0"/>
    <s v=" "/>
    <n v="0"/>
    <n v="0"/>
    <n v="0"/>
    <n v="0"/>
    <n v="0"/>
    <n v="0"/>
    <n v="0"/>
    <n v="0"/>
    <n v="0"/>
    <n v="0"/>
    <n v="0"/>
    <n v="0"/>
    <n v="0"/>
    <n v="0"/>
    <n v="0"/>
    <n v="0"/>
    <n v="0"/>
    <n v="0"/>
    <n v="0"/>
    <n v="0"/>
    <n v="0"/>
    <n v="0"/>
    <n v="0"/>
    <n v="0"/>
    <n v="0"/>
    <n v="0"/>
    <n v="0"/>
    <n v="0"/>
    <n v="0"/>
    <n v="0"/>
    <n v="0"/>
    <n v="0"/>
  </r>
  <r>
    <m/>
    <s v="069"/>
    <m/>
    <m/>
    <s v="X"/>
    <n v="505"/>
    <n v="0"/>
    <s v="69-X-0505 TIFIA"/>
    <n v="83"/>
    <n v="0"/>
    <s v="D"/>
    <n v="-0.96"/>
    <n v="-0.96"/>
    <n v="0"/>
    <n v="0"/>
    <n v="-0.96"/>
    <n v="-0.96"/>
    <n v="0.96"/>
    <n v="0.96"/>
    <n v="0"/>
    <n v="0"/>
    <n v="0.96"/>
    <n v="0.96"/>
    <n v="0"/>
    <n v="0"/>
    <n v="0"/>
    <n v="0"/>
    <n v="0"/>
    <n v="0"/>
    <n v="0"/>
    <n v="0"/>
    <n v="0"/>
    <n v="0"/>
    <n v="0"/>
    <n v="0"/>
    <n v="0"/>
    <n v="0"/>
    <n v="0"/>
    <n v="0"/>
    <n v="0"/>
    <n v="0"/>
    <n v="0"/>
    <n v="0"/>
  </r>
  <r>
    <m/>
    <s v="069"/>
    <m/>
    <m/>
    <s v="X"/>
    <n v="505"/>
    <n v="0"/>
    <s v="69-X-0505 TIFIA"/>
    <n v="83"/>
    <n v="410"/>
    <s v="D"/>
    <n v="-858006.52"/>
    <n v="434040.04"/>
    <n v="0"/>
    <n v="0"/>
    <n v="-858006.52"/>
    <n v="434040.04"/>
    <n v="-0.96"/>
    <n v="-1207783.81"/>
    <n v="0"/>
    <n v="0"/>
    <n v="-0.96"/>
    <n v="-1207783.81"/>
    <n v="0"/>
    <n v="0"/>
    <n v="0"/>
    <n v="0"/>
    <n v="0"/>
    <n v="0"/>
    <n v="-95187.02"/>
    <n v="0"/>
    <n v="0"/>
    <n v="0"/>
    <n v="0"/>
    <n v="-95187.02"/>
    <n v="0"/>
    <n v="-95187.02"/>
    <n v="-10923.31"/>
    <n v="1852"/>
    <n v="0"/>
    <n v="0"/>
    <n v="0"/>
    <n v="1852"/>
  </r>
  <r>
    <m/>
    <s v="069"/>
    <m/>
    <m/>
    <s v="X"/>
    <n v="506"/>
    <n v="0"/>
    <s v="UNKNOWN"/>
    <n v="0"/>
    <n v="0"/>
    <s v=" "/>
    <n v="0"/>
    <n v="0"/>
    <n v="0"/>
    <n v="0"/>
    <n v="0"/>
    <n v="0"/>
    <n v="0"/>
    <n v="0"/>
    <n v="0"/>
    <n v="0"/>
    <n v="0"/>
    <n v="0"/>
    <n v="0"/>
    <n v="0"/>
    <n v="0"/>
    <n v="0"/>
    <n v="0"/>
    <n v="0"/>
    <n v="0"/>
    <n v="0"/>
    <n v="0"/>
    <n v="0"/>
    <n v="0"/>
    <n v="0"/>
    <n v="0"/>
    <n v="0"/>
    <n v="0"/>
    <n v="0"/>
    <n v="0"/>
    <n v="0"/>
    <n v="0"/>
    <n v="0"/>
  </r>
  <r>
    <m/>
    <s v="069"/>
    <m/>
    <m/>
    <s v="X"/>
    <n v="507"/>
    <n v="0"/>
    <s v="UNKNOWN"/>
    <n v="0"/>
    <n v="0"/>
    <s v=" "/>
    <n v="0"/>
    <n v="0"/>
    <n v="0"/>
    <n v="0"/>
    <n v="0"/>
    <n v="0"/>
    <n v="0"/>
    <n v="0"/>
    <n v="0"/>
    <n v="0"/>
    <n v="0"/>
    <n v="0"/>
    <n v="0"/>
    <n v="0"/>
    <n v="0"/>
    <n v="0"/>
    <n v="0"/>
    <n v="0"/>
    <n v="0"/>
    <n v="0"/>
    <n v="0"/>
    <n v="0"/>
    <n v="0"/>
    <n v="0"/>
    <n v="0"/>
    <n v="0"/>
    <n v="0"/>
    <n v="0"/>
    <n v="0"/>
    <n v="0"/>
    <n v="0"/>
    <n v="0"/>
  </r>
  <r>
    <m/>
    <s v="069"/>
    <m/>
    <m/>
    <s v="X"/>
    <n v="511"/>
    <n v="0"/>
    <s v="UNKNOWN"/>
    <n v="0"/>
    <n v="0"/>
    <s v=" "/>
    <n v="0"/>
    <n v="0"/>
    <n v="0"/>
    <n v="0"/>
    <n v="0"/>
    <n v="0"/>
    <n v="0"/>
    <n v="0"/>
    <n v="0"/>
    <n v="0"/>
    <n v="0"/>
    <n v="0"/>
    <n v="0"/>
    <n v="0"/>
    <n v="0"/>
    <n v="0"/>
    <n v="0"/>
    <n v="0"/>
    <n v="0"/>
    <n v="0"/>
    <n v="0"/>
    <n v="0"/>
    <n v="0"/>
    <n v="0"/>
    <n v="0"/>
    <n v="0"/>
    <n v="0"/>
    <n v="0"/>
    <n v="0"/>
    <n v="0"/>
    <n v="0"/>
    <n v="0"/>
  </r>
  <r>
    <m/>
    <s v="069"/>
    <m/>
    <m/>
    <s v="X"/>
    <n v="516"/>
    <n v="0"/>
    <s v="UNKNOWN"/>
    <n v="0"/>
    <n v="0"/>
    <s v=" "/>
    <n v="0"/>
    <n v="0"/>
    <n v="0"/>
    <n v="0"/>
    <n v="0"/>
    <n v="0"/>
    <n v="0"/>
    <n v="0"/>
    <n v="0"/>
    <n v="0"/>
    <n v="0"/>
    <n v="0"/>
    <n v="0"/>
    <n v="0"/>
    <n v="0"/>
    <n v="0"/>
    <n v="0"/>
    <n v="0"/>
    <n v="0"/>
    <n v="0"/>
    <n v="0"/>
    <n v="0"/>
    <n v="0"/>
    <n v="0"/>
    <n v="0"/>
    <n v="0"/>
    <n v="0"/>
    <n v="0"/>
    <n v="0"/>
    <n v="0"/>
    <n v="0"/>
    <n v="0"/>
  </r>
  <r>
    <m/>
    <s v="069"/>
    <m/>
    <m/>
    <s v="X"/>
    <n v="518"/>
    <n v="0"/>
    <s v="UNKNOWN"/>
    <n v="0"/>
    <n v="0"/>
    <s v=" "/>
    <n v="0"/>
    <n v="0"/>
    <n v="0"/>
    <n v="0"/>
    <n v="0"/>
    <n v="0"/>
    <n v="0"/>
    <n v="0"/>
    <n v="0"/>
    <n v="0"/>
    <n v="0"/>
    <n v="0"/>
    <n v="0"/>
    <n v="0"/>
    <n v="0"/>
    <n v="0"/>
    <n v="0"/>
    <n v="0"/>
    <n v="0"/>
    <n v="0"/>
    <n v="0"/>
    <n v="0"/>
    <n v="0"/>
    <n v="0"/>
    <n v="0"/>
    <n v="0"/>
    <n v="0"/>
    <n v="0"/>
    <n v="0"/>
    <n v="0"/>
    <n v="0"/>
    <n v="0"/>
  </r>
  <r>
    <m/>
    <s v="069"/>
    <m/>
    <m/>
    <s v="X"/>
    <n v="519"/>
    <n v="0"/>
    <s v="UNKNOWN"/>
    <n v="0"/>
    <n v="0"/>
    <s v=" "/>
    <n v="0"/>
    <n v="0"/>
    <n v="0"/>
    <n v="0"/>
    <n v="0"/>
    <n v="0"/>
    <n v="0"/>
    <n v="0"/>
    <n v="0"/>
    <n v="0"/>
    <n v="0"/>
    <n v="0"/>
    <n v="0"/>
    <n v="0"/>
    <n v="0"/>
    <n v="0"/>
    <n v="0"/>
    <n v="0"/>
    <n v="0"/>
    <n v="0"/>
    <n v="0"/>
    <n v="0"/>
    <n v="0"/>
    <n v="0"/>
    <n v="0"/>
    <n v="0"/>
    <n v="0"/>
    <n v="0"/>
    <n v="0"/>
    <n v="0"/>
    <n v="0"/>
    <n v="0"/>
  </r>
  <r>
    <m/>
    <s v="069"/>
    <m/>
    <m/>
    <s v="X"/>
    <n v="521"/>
    <n v="0"/>
    <s v="UNKNOWN"/>
    <n v="0"/>
    <n v="0"/>
    <s v=" "/>
    <n v="0"/>
    <n v="0"/>
    <n v="0"/>
    <n v="0"/>
    <n v="0"/>
    <n v="0"/>
    <n v="0"/>
    <n v="0"/>
    <n v="0"/>
    <n v="0"/>
    <n v="0"/>
    <n v="0"/>
    <n v="0"/>
    <n v="0"/>
    <n v="0"/>
    <n v="0"/>
    <n v="0"/>
    <n v="0"/>
    <n v="0"/>
    <n v="0"/>
    <n v="0"/>
    <n v="0"/>
    <n v="0"/>
    <n v="0"/>
    <n v="0"/>
    <n v="0"/>
    <n v="0"/>
    <n v="0"/>
    <n v="0"/>
    <n v="0"/>
    <n v="0"/>
    <n v="0"/>
  </r>
  <r>
    <m/>
    <s v="069"/>
    <m/>
    <m/>
    <s v="X"/>
    <n v="524"/>
    <n v="0"/>
    <s v="69-X-9911 All Others"/>
    <n v="3"/>
    <n v="0"/>
    <s v="D"/>
    <n v="140"/>
    <n v="140"/>
    <n v="0"/>
    <n v="0"/>
    <n v="140"/>
    <n v="140"/>
    <n v="0"/>
    <n v="0"/>
    <n v="0"/>
    <n v="0"/>
    <n v="0"/>
    <n v="0"/>
    <n v="0"/>
    <n v="0"/>
    <n v="0"/>
    <n v="0"/>
    <n v="0"/>
    <n v="0"/>
    <n v="0"/>
    <n v="0"/>
    <n v="0"/>
    <n v="0"/>
    <n v="0"/>
    <n v="0"/>
    <n v="0"/>
    <n v="0"/>
    <n v="0"/>
    <n v="0"/>
    <n v="0"/>
    <n v="0"/>
    <n v="0"/>
    <n v="0"/>
  </r>
  <r>
    <m/>
    <s v="069"/>
    <m/>
    <m/>
    <s v="X"/>
    <n v="524"/>
    <n v="0"/>
    <s v="69-X-9911 All Others"/>
    <n v="3"/>
    <n v="410"/>
    <s v="D"/>
    <n v="-140"/>
    <n v="-140"/>
    <n v="0"/>
    <n v="0"/>
    <n v="-140"/>
    <n v="-140"/>
    <n v="0"/>
    <n v="0"/>
    <n v="0"/>
    <n v="0"/>
    <n v="0"/>
    <n v="0"/>
    <n v="0"/>
    <n v="0"/>
    <n v="0"/>
    <n v="0"/>
    <n v="0"/>
    <n v="0"/>
    <n v="0"/>
    <n v="0"/>
    <n v="0"/>
    <n v="0"/>
    <n v="0"/>
    <n v="0"/>
    <n v="0"/>
    <n v="0"/>
    <n v="0"/>
    <n v="0"/>
    <n v="0"/>
    <n v="0"/>
    <n v="0"/>
    <n v="0"/>
  </r>
  <r>
    <m/>
    <s v="069"/>
    <m/>
    <m/>
    <s v="X"/>
    <n v="525"/>
    <n v="0"/>
    <s v="UNKNOWN"/>
    <n v="0"/>
    <n v="0"/>
    <s v=" "/>
    <n v="0"/>
    <n v="0"/>
    <n v="0"/>
    <n v="0"/>
    <n v="0"/>
    <n v="0"/>
    <n v="0"/>
    <n v="0"/>
    <n v="0"/>
    <n v="0"/>
    <n v="0"/>
    <n v="0"/>
    <n v="0"/>
    <n v="0"/>
    <n v="0"/>
    <n v="0"/>
    <n v="0"/>
    <n v="0"/>
    <n v="0"/>
    <n v="0"/>
    <n v="0"/>
    <n v="0"/>
    <n v="0"/>
    <n v="0"/>
    <n v="0"/>
    <n v="0"/>
    <n v="0"/>
    <n v="0"/>
    <n v="0"/>
    <n v="0"/>
    <n v="0"/>
    <n v="0"/>
  </r>
  <r>
    <m/>
    <s v="069"/>
    <m/>
    <m/>
    <s v="X"/>
    <n v="526"/>
    <n v="0"/>
    <s v="UNKNOWN"/>
    <n v="0"/>
    <n v="0"/>
    <s v=" "/>
    <n v="0"/>
    <n v="0"/>
    <n v="0"/>
    <n v="0"/>
    <n v="0"/>
    <n v="0"/>
    <n v="0"/>
    <n v="0"/>
    <n v="0"/>
    <n v="0"/>
    <n v="0"/>
    <n v="0"/>
    <n v="0"/>
    <n v="0"/>
    <n v="0"/>
    <n v="0"/>
    <n v="0"/>
    <n v="0"/>
    <n v="0"/>
    <n v="0"/>
    <n v="0"/>
    <n v="0"/>
    <n v="0"/>
    <n v="0"/>
    <n v="0"/>
    <n v="0"/>
    <n v="0"/>
    <n v="0"/>
    <n v="0"/>
    <n v="0"/>
    <n v="0"/>
    <n v="0"/>
  </r>
  <r>
    <m/>
    <s v="069"/>
    <m/>
    <m/>
    <s v="X"/>
    <n v="527"/>
    <n v="0"/>
    <s v="UNKNOWN"/>
    <n v="0"/>
    <n v="0"/>
    <s v=" "/>
    <n v="0"/>
    <n v="0"/>
    <n v="0"/>
    <n v="0"/>
    <n v="0"/>
    <n v="0"/>
    <n v="0"/>
    <n v="0"/>
    <n v="0"/>
    <n v="0"/>
    <n v="0"/>
    <n v="0"/>
    <n v="0"/>
    <n v="0"/>
    <n v="0"/>
    <n v="0"/>
    <n v="0"/>
    <n v="0"/>
    <n v="0"/>
    <n v="0"/>
    <n v="0"/>
    <n v="0"/>
    <n v="0"/>
    <n v="0"/>
    <n v="0"/>
    <n v="0"/>
    <n v="0"/>
    <n v="0"/>
    <n v="0"/>
    <n v="0"/>
    <n v="0"/>
    <n v="0"/>
  </r>
  <r>
    <m/>
    <s v="069"/>
    <m/>
    <m/>
    <s v="X"/>
    <n v="530"/>
    <n v="0"/>
    <s v="UNKNOWN"/>
    <n v="0"/>
    <n v="0"/>
    <s v=" "/>
    <n v="0"/>
    <n v="0"/>
    <n v="0"/>
    <n v="0"/>
    <n v="0"/>
    <n v="0"/>
    <n v="0"/>
    <n v="0"/>
    <n v="0"/>
    <n v="0"/>
    <n v="0"/>
    <n v="0"/>
    <n v="0"/>
    <n v="0"/>
    <n v="0"/>
    <n v="0"/>
    <n v="0"/>
    <n v="0"/>
    <n v="0"/>
    <n v="0"/>
    <n v="0"/>
    <n v="0"/>
    <n v="0"/>
    <n v="0"/>
    <n v="0"/>
    <n v="0"/>
    <n v="0"/>
    <n v="0"/>
    <n v="0"/>
    <n v="0"/>
    <n v="0"/>
    <n v="0"/>
  </r>
  <r>
    <m/>
    <s v="069"/>
    <m/>
    <m/>
    <s v="X"/>
    <n v="532"/>
    <n v="0"/>
    <s v="69-X-9911 All Others"/>
    <n v="3"/>
    <n v="0"/>
    <s v="D"/>
    <n v="-686522.47"/>
    <n v="-686522.47"/>
    <n v="0"/>
    <n v="0"/>
    <n v="-686522.47"/>
    <n v="-686522.47"/>
    <n v="0"/>
    <n v="0"/>
    <n v="0"/>
    <n v="0"/>
    <n v="0"/>
    <n v="0"/>
    <n v="0"/>
    <n v="0"/>
    <n v="0"/>
    <n v="0"/>
    <n v="0"/>
    <n v="0"/>
    <n v="0"/>
    <n v="0"/>
    <n v="0"/>
    <n v="0"/>
    <n v="0"/>
    <n v="0"/>
    <n v="0"/>
    <n v="0"/>
    <n v="0"/>
    <n v="0"/>
    <n v="0"/>
    <n v="0"/>
    <n v="0"/>
    <n v="0"/>
  </r>
  <r>
    <m/>
    <s v="069"/>
    <m/>
    <m/>
    <s v="X"/>
    <n v="532"/>
    <n v="0"/>
    <s v="69-X-9911 All Others"/>
    <n v="3"/>
    <n v="410"/>
    <s v="D"/>
    <n v="686522.47"/>
    <n v="686522.46"/>
    <n v="0"/>
    <n v="0"/>
    <n v="686522.47"/>
    <n v="686522.46"/>
    <n v="0"/>
    <n v="0"/>
    <n v="0"/>
    <n v="0"/>
    <n v="0"/>
    <n v="0"/>
    <n v="0"/>
    <n v="0"/>
    <n v="0"/>
    <n v="0"/>
    <n v="0"/>
    <n v="0"/>
    <n v="-215840.67"/>
    <n v="0"/>
    <n v="0"/>
    <n v="0"/>
    <n v="0"/>
    <n v="-215840.67"/>
    <n v="0"/>
    <n v="-215840.67"/>
    <n v="-215840.68"/>
    <n v="0.01"/>
    <n v="0"/>
    <n v="0"/>
    <n v="0"/>
    <n v="0.01"/>
  </r>
  <r>
    <m/>
    <s v="069"/>
    <m/>
    <m/>
    <s v="X"/>
    <n v="533"/>
    <n v="0"/>
    <s v="UNKNOWN"/>
    <n v="0"/>
    <n v="0"/>
    <s v=" "/>
    <n v="0"/>
    <n v="0"/>
    <n v="0"/>
    <n v="0"/>
    <n v="0"/>
    <n v="0"/>
    <n v="0"/>
    <n v="0"/>
    <n v="0"/>
    <n v="0"/>
    <n v="0"/>
    <n v="0"/>
    <n v="0"/>
    <n v="0"/>
    <n v="0"/>
    <n v="0"/>
    <n v="0"/>
    <n v="0"/>
    <n v="0"/>
    <n v="0"/>
    <n v="0"/>
    <n v="0"/>
    <n v="0"/>
    <n v="0"/>
    <n v="0"/>
    <n v="0"/>
    <n v="0"/>
    <n v="0"/>
    <n v="0"/>
    <n v="0"/>
    <n v="0"/>
    <n v="0"/>
  </r>
  <r>
    <m/>
    <s v="069"/>
    <m/>
    <m/>
    <s v="X"/>
    <n v="537"/>
    <n v="0"/>
    <s v="69-X-9911 All Others"/>
    <n v="3"/>
    <n v="0"/>
    <s v="D"/>
    <n v="-4257.1499999999996"/>
    <n v="-4257.1499999999996"/>
    <n v="0"/>
    <n v="0"/>
    <n v="-4257.1499999999996"/>
    <n v="-4257.1499999999996"/>
    <n v="-314.35000000000002"/>
    <n v="-314.35000000000002"/>
    <n v="0"/>
    <n v="0"/>
    <n v="-314.35000000000002"/>
    <n v="-314.35000000000002"/>
    <n v="0"/>
    <n v="0"/>
    <n v="0"/>
    <n v="0"/>
    <n v="0"/>
    <n v="0"/>
    <n v="0"/>
    <n v="0"/>
    <n v="0"/>
    <n v="0"/>
    <n v="0"/>
    <n v="0"/>
    <n v="0"/>
    <n v="0"/>
    <n v="0"/>
    <n v="0"/>
    <n v="0"/>
    <n v="0"/>
    <n v="0"/>
    <n v="0"/>
  </r>
  <r>
    <m/>
    <s v="069"/>
    <m/>
    <m/>
    <s v="X"/>
    <n v="537"/>
    <n v="0"/>
    <s v="69-X-9911 All Others"/>
    <n v="3"/>
    <n v="410"/>
    <s v="D"/>
    <n v="-1.08"/>
    <n v="-1.08"/>
    <n v="0"/>
    <n v="0"/>
    <n v="-1.08"/>
    <n v="-1.08"/>
    <n v="0"/>
    <n v="0"/>
    <n v="0"/>
    <n v="0"/>
    <n v="0"/>
    <n v="0"/>
    <n v="0"/>
    <n v="0"/>
    <n v="0"/>
    <n v="0"/>
    <n v="0"/>
    <n v="0"/>
    <n v="0"/>
    <n v="0"/>
    <n v="0"/>
    <n v="0"/>
    <n v="0"/>
    <n v="0"/>
    <n v="0"/>
    <n v="0"/>
    <n v="0"/>
    <n v="0"/>
    <n v="0"/>
    <n v="0"/>
    <n v="0"/>
    <n v="0"/>
  </r>
  <r>
    <m/>
    <s v="069"/>
    <m/>
    <m/>
    <s v="X"/>
    <n v="538"/>
    <n v="0"/>
    <s v="69-X-0538 STP"/>
    <n v="2"/>
    <n v="410"/>
    <s v="D"/>
    <n v="-44994563.229999997"/>
    <n v="-43010791.310000002"/>
    <n v="0"/>
    <n v="0"/>
    <n v="-44994563.229999997"/>
    <n v="-43010791.310000002"/>
    <n v="0"/>
    <n v="0"/>
    <n v="0"/>
    <n v="0"/>
    <n v="0"/>
    <n v="0"/>
    <n v="0"/>
    <n v="0"/>
    <n v="0"/>
    <n v="0"/>
    <n v="0"/>
    <n v="0"/>
    <n v="-13853116.289999999"/>
    <n v="0"/>
    <n v="0"/>
    <n v="0"/>
    <n v="0"/>
    <n v="-13853116.289999999"/>
    <n v="0"/>
    <n v="-13853116.289999999"/>
    <n v="-11869344.369999999"/>
    <n v="2615769.88"/>
    <n v="0"/>
    <n v="0"/>
    <n v="0"/>
    <n v="2615769.88"/>
  </r>
  <r>
    <m/>
    <s v="069"/>
    <m/>
    <m/>
    <s v="X"/>
    <n v="540"/>
    <n v="0"/>
    <s v="69-X-9911 All Others"/>
    <n v="3"/>
    <n v="410"/>
    <s v="D"/>
    <n v="-9264.2199999999993"/>
    <n v="-9264.2199999999993"/>
    <n v="0"/>
    <n v="0"/>
    <n v="-9264.2199999999993"/>
    <n v="-9264.2199999999993"/>
    <n v="0"/>
    <n v="0"/>
    <n v="0"/>
    <n v="0"/>
    <n v="0"/>
    <n v="0"/>
    <n v="0"/>
    <n v="0"/>
    <n v="0"/>
    <n v="0"/>
    <n v="0"/>
    <n v="0"/>
    <n v="0"/>
    <n v="0"/>
    <n v="0"/>
    <n v="0"/>
    <n v="0"/>
    <n v="0"/>
    <n v="0"/>
    <n v="0"/>
    <n v="0"/>
    <n v="0"/>
    <n v="0"/>
    <n v="0"/>
    <n v="0"/>
    <n v="0"/>
  </r>
  <r>
    <m/>
    <s v="069"/>
    <m/>
    <m/>
    <s v="X"/>
    <n v="542"/>
    <n v="0"/>
    <s v="Unknown"/>
    <n v="0"/>
    <n v="251"/>
    <s v="D"/>
    <n v="-126350.24"/>
    <n v="-126350.24"/>
    <n v="0"/>
    <n v="0"/>
    <n v="-126350.24"/>
    <n v="-126350.24"/>
    <n v="0"/>
    <n v="0"/>
    <n v="0"/>
    <n v="0"/>
    <n v="0"/>
    <n v="0"/>
    <n v="0"/>
    <n v="0"/>
    <n v="0"/>
    <n v="0"/>
    <n v="0"/>
    <n v="0"/>
    <n v="0"/>
    <n v="0"/>
    <n v="0"/>
    <n v="0"/>
    <n v="0"/>
    <n v="0"/>
    <n v="0"/>
    <n v="0"/>
    <n v="0"/>
    <n v="0"/>
    <n v="0"/>
    <n v="0"/>
    <n v="0"/>
    <n v="0"/>
  </r>
  <r>
    <m/>
    <s v="069"/>
    <m/>
    <m/>
    <s v="X"/>
    <n v="542"/>
    <n v="0"/>
    <s v="Unknown"/>
    <n v="0"/>
    <n v="253"/>
    <s v="D"/>
    <n v="-61491.69"/>
    <n v="-61491.69"/>
    <n v="0"/>
    <n v="0"/>
    <n v="-61491.69"/>
    <n v="-61491.69"/>
    <n v="0"/>
    <n v="0"/>
    <n v="0"/>
    <n v="0"/>
    <n v="0"/>
    <n v="0"/>
    <n v="0"/>
    <n v="0"/>
    <n v="0"/>
    <n v="0"/>
    <n v="0"/>
    <n v="0"/>
    <n v="0"/>
    <n v="0"/>
    <n v="0"/>
    <n v="0"/>
    <n v="0"/>
    <n v="0"/>
    <n v="0"/>
    <n v="0"/>
    <n v="0"/>
    <n v="51629.61"/>
    <n v="0"/>
    <n v="0"/>
    <n v="0"/>
    <n v="51629.61"/>
  </r>
  <r>
    <m/>
    <s v="069"/>
    <m/>
    <m/>
    <s v="X"/>
    <n v="542"/>
    <n v="0"/>
    <s v="Unknown"/>
    <n v="0"/>
    <n v="330"/>
    <s v="D"/>
    <n v="-1582471.04"/>
    <n v="-1582471.04"/>
    <n v="0"/>
    <n v="0"/>
    <n v="-1582471.04"/>
    <n v="-1582471.04"/>
    <n v="0"/>
    <n v="0"/>
    <n v="0"/>
    <n v="0"/>
    <n v="0"/>
    <n v="0"/>
    <n v="0"/>
    <n v="0"/>
    <n v="0"/>
    <n v="0"/>
    <n v="0"/>
    <n v="0"/>
    <n v="0"/>
    <n v="0"/>
    <n v="0"/>
    <n v="0"/>
    <n v="0"/>
    <n v="0"/>
    <n v="0"/>
    <n v="0"/>
    <n v="0"/>
    <n v="0"/>
    <n v="0"/>
    <n v="0"/>
    <n v="0"/>
    <n v="0"/>
  </r>
  <r>
    <m/>
    <s v="069"/>
    <m/>
    <m/>
    <s v="X"/>
    <n v="549"/>
    <n v="0"/>
    <s v="UNKNOWN"/>
    <n v="0"/>
    <n v="0"/>
    <s v=" "/>
    <n v="0"/>
    <n v="0"/>
    <n v="0"/>
    <n v="0"/>
    <n v="0"/>
    <n v="0"/>
    <n v="0"/>
    <n v="0"/>
    <n v="0"/>
    <n v="0"/>
    <n v="0"/>
    <n v="0"/>
    <n v="0"/>
    <n v="0"/>
    <n v="0"/>
    <n v="0"/>
    <n v="0"/>
    <n v="0"/>
    <n v="0"/>
    <n v="0"/>
    <n v="0"/>
    <n v="0"/>
    <n v="0"/>
    <n v="0"/>
    <n v="0"/>
    <n v="0"/>
    <n v="0"/>
    <n v="0"/>
    <n v="0"/>
    <n v="0"/>
    <n v="0"/>
    <n v="0"/>
  </r>
  <r>
    <m/>
    <s v="069"/>
    <m/>
    <m/>
    <s v="X"/>
    <n v="550"/>
    <n v="0"/>
    <s v="Emergency Relief Program (Direct)"/>
    <n v="1"/>
    <n v="410"/>
    <s v="D"/>
    <n v="0"/>
    <n v="-143458.45000000001"/>
    <n v="0"/>
    <n v="0"/>
    <n v="0"/>
    <n v="-143458.45000000001"/>
    <n v="0"/>
    <n v="0"/>
    <n v="0"/>
    <n v="0"/>
    <n v="0"/>
    <n v="0"/>
    <n v="0"/>
    <n v="0"/>
    <n v="0"/>
    <n v="0"/>
    <n v="0"/>
    <n v="0"/>
    <n v="-174187.07"/>
    <n v="0"/>
    <n v="0"/>
    <n v="0"/>
    <n v="0"/>
    <n v="-174187.07"/>
    <n v="0"/>
    <n v="-174187.07"/>
    <n v="-317645.52"/>
    <n v="0"/>
    <n v="0"/>
    <n v="0"/>
    <n v="0"/>
    <n v="0"/>
  </r>
  <r>
    <m/>
    <s v="069"/>
    <m/>
    <m/>
    <s v="X"/>
    <n v="551"/>
    <n v="0"/>
    <s v="69-X-9911 All Others"/>
    <n v="3"/>
    <n v="410"/>
    <s v="D"/>
    <n v="-113364"/>
    <n v="-29335"/>
    <n v="0"/>
    <n v="0"/>
    <n v="-113364"/>
    <n v="-29335"/>
    <n v="0"/>
    <n v="0"/>
    <n v="0"/>
    <n v="0"/>
    <n v="0"/>
    <n v="0"/>
    <n v="0"/>
    <n v="0"/>
    <n v="0"/>
    <n v="0"/>
    <n v="0"/>
    <n v="0"/>
    <n v="-84029"/>
    <n v="0"/>
    <n v="0"/>
    <n v="0"/>
    <n v="0"/>
    <n v="-84029"/>
    <n v="0"/>
    <n v="-84029"/>
    <n v="0"/>
    <n v="0"/>
    <n v="0"/>
    <n v="0"/>
    <n v="0"/>
    <n v="0"/>
  </r>
  <r>
    <m/>
    <s v="069"/>
    <m/>
    <m/>
    <s v="X"/>
    <n v="553"/>
    <n v="0"/>
    <s v="UNKNOWN"/>
    <n v="0"/>
    <n v="0"/>
    <s v=" "/>
    <n v="0"/>
    <n v="0"/>
    <n v="0"/>
    <n v="0"/>
    <n v="0"/>
    <n v="0"/>
    <n v="0"/>
    <n v="0"/>
    <n v="0"/>
    <n v="0"/>
    <n v="0"/>
    <n v="0"/>
    <n v="0"/>
    <n v="0"/>
    <n v="0"/>
    <n v="0"/>
    <n v="0"/>
    <n v="0"/>
    <n v="0"/>
    <n v="0"/>
    <n v="0"/>
    <n v="0"/>
    <n v="0"/>
    <n v="0"/>
    <n v="0"/>
    <n v="0"/>
    <n v="0"/>
    <n v="0"/>
    <n v="0"/>
    <n v="0"/>
    <n v="0"/>
    <n v="0"/>
  </r>
  <r>
    <m/>
    <s v="069"/>
    <m/>
    <m/>
    <s v="X"/>
    <n v="555"/>
    <n v="0"/>
    <s v="UNKNOWN"/>
    <n v="0"/>
    <n v="0"/>
    <s v=" "/>
    <n v="0"/>
    <n v="0"/>
    <n v="0"/>
    <n v="0"/>
    <n v="0"/>
    <n v="0"/>
    <n v="0"/>
    <n v="0"/>
    <n v="0"/>
    <n v="0"/>
    <n v="0"/>
    <n v="0"/>
    <n v="0"/>
    <n v="0"/>
    <n v="0"/>
    <n v="0"/>
    <n v="0"/>
    <n v="0"/>
    <n v="0"/>
    <n v="0"/>
    <n v="0"/>
    <n v="0"/>
    <n v="0"/>
    <n v="0"/>
    <n v="0"/>
    <n v="0"/>
    <n v="0"/>
    <n v="0"/>
    <n v="0"/>
    <n v="0"/>
    <n v="0"/>
    <n v="0"/>
  </r>
  <r>
    <m/>
    <s v="069"/>
    <m/>
    <m/>
    <s v="X"/>
    <n v="556"/>
    <n v="0"/>
    <s v="UNKNOWN"/>
    <n v="0"/>
    <n v="0"/>
    <s v=" "/>
    <n v="0"/>
    <n v="0"/>
    <n v="0"/>
    <n v="0"/>
    <n v="0"/>
    <n v="0"/>
    <n v="0"/>
    <n v="0"/>
    <n v="0"/>
    <n v="0"/>
    <n v="0"/>
    <n v="0"/>
    <n v="0"/>
    <n v="0"/>
    <n v="0"/>
    <n v="0"/>
    <n v="0"/>
    <n v="0"/>
    <n v="0"/>
    <n v="0"/>
    <n v="0"/>
    <n v="0"/>
    <n v="0"/>
    <n v="0"/>
    <n v="0"/>
    <n v="0"/>
    <n v="0"/>
    <n v="0"/>
    <n v="0"/>
    <n v="0"/>
    <n v="0"/>
    <n v="0"/>
  </r>
  <r>
    <m/>
    <s v="069"/>
    <m/>
    <m/>
    <s v="X"/>
    <n v="557"/>
    <n v="0"/>
    <s v="69-X-9911 All Others"/>
    <n v="3"/>
    <n v="410"/>
    <s v="D"/>
    <n v="-25386.1"/>
    <n v="0"/>
    <n v="0"/>
    <n v="0"/>
    <n v="-25386.1"/>
    <n v="0"/>
    <n v="0"/>
    <n v="0"/>
    <n v="0"/>
    <n v="0"/>
    <n v="0"/>
    <n v="0"/>
    <n v="0"/>
    <n v="0"/>
    <n v="0"/>
    <n v="0"/>
    <n v="0"/>
    <n v="0"/>
    <n v="-25386.1"/>
    <n v="0"/>
    <n v="0"/>
    <n v="0"/>
    <n v="0"/>
    <n v="-25386.1"/>
    <n v="0"/>
    <n v="-25386.1"/>
    <n v="0"/>
    <n v="0"/>
    <n v="0"/>
    <n v="0"/>
    <n v="0"/>
    <n v="0"/>
  </r>
  <r>
    <m/>
    <s v="069"/>
    <m/>
    <m/>
    <s v="X"/>
    <n v="560"/>
    <n v="0"/>
    <s v="UNKNOWN"/>
    <n v="0"/>
    <n v="0"/>
    <s v=" "/>
    <n v="0"/>
    <n v="0"/>
    <n v="0"/>
    <n v="0"/>
    <n v="0"/>
    <n v="0"/>
    <n v="0"/>
    <n v="0"/>
    <n v="0"/>
    <n v="0"/>
    <n v="0"/>
    <n v="0"/>
    <n v="0"/>
    <n v="0"/>
    <n v="0"/>
    <n v="0"/>
    <n v="0"/>
    <n v="0"/>
    <n v="0"/>
    <n v="0"/>
    <n v="0"/>
    <n v="0"/>
    <n v="0"/>
    <n v="0"/>
    <n v="0"/>
    <n v="0"/>
    <n v="0"/>
    <n v="0"/>
    <n v="0"/>
    <n v="0"/>
    <n v="0"/>
    <n v="0"/>
  </r>
  <r>
    <m/>
    <s v="069"/>
    <m/>
    <m/>
    <s v="X"/>
    <n v="561"/>
    <n v="0"/>
    <s v="UNKNOWN"/>
    <n v="0"/>
    <n v="0"/>
    <s v=" "/>
    <n v="0"/>
    <n v="0"/>
    <n v="0"/>
    <n v="0"/>
    <n v="0"/>
    <n v="0"/>
    <n v="0"/>
    <n v="0"/>
    <n v="0"/>
    <n v="0"/>
    <n v="0"/>
    <n v="0"/>
    <n v="0"/>
    <n v="0"/>
    <n v="0"/>
    <n v="0"/>
    <n v="0"/>
    <n v="0"/>
    <n v="0"/>
    <n v="0"/>
    <n v="0"/>
    <n v="0"/>
    <n v="0"/>
    <n v="0"/>
    <n v="0"/>
    <n v="0"/>
    <n v="0"/>
    <n v="0"/>
    <n v="0"/>
    <n v="0"/>
    <n v="0"/>
    <n v="0"/>
  </r>
  <r>
    <m/>
    <s v="069"/>
    <m/>
    <m/>
    <s v="X"/>
    <n v="564"/>
    <n v="0"/>
    <s v="UNKNOWN"/>
    <n v="0"/>
    <n v="0"/>
    <s v=" "/>
    <n v="0"/>
    <n v="0"/>
    <n v="0"/>
    <n v="0"/>
    <n v="0"/>
    <n v="0"/>
    <n v="0"/>
    <n v="0"/>
    <n v="0"/>
    <n v="0"/>
    <n v="0"/>
    <n v="0"/>
    <n v="0"/>
    <n v="0"/>
    <n v="0"/>
    <n v="0"/>
    <n v="0"/>
    <n v="0"/>
    <n v="0"/>
    <n v="0"/>
    <n v="0"/>
    <n v="0"/>
    <n v="0"/>
    <n v="0"/>
    <n v="0"/>
    <n v="0"/>
    <n v="0"/>
    <n v="0"/>
    <n v="0"/>
    <n v="0"/>
    <n v="0"/>
    <n v="0"/>
  </r>
  <r>
    <m/>
    <s v="069"/>
    <m/>
    <m/>
    <s v="X"/>
    <n v="565"/>
    <n v="0"/>
    <s v="UNKNOWN"/>
    <n v="0"/>
    <n v="0"/>
    <s v=" "/>
    <n v="0"/>
    <n v="0"/>
    <n v="0"/>
    <n v="0"/>
    <n v="0"/>
    <n v="0"/>
    <n v="0"/>
    <n v="0"/>
    <n v="0"/>
    <n v="0"/>
    <n v="0"/>
    <n v="0"/>
    <n v="0"/>
    <n v="0"/>
    <n v="0"/>
    <n v="0"/>
    <n v="0"/>
    <n v="0"/>
    <n v="0"/>
    <n v="0"/>
    <n v="0"/>
    <n v="0"/>
    <n v="0"/>
    <n v="0"/>
    <n v="0"/>
    <n v="0"/>
    <n v="0"/>
    <n v="0"/>
    <n v="0"/>
    <n v="0"/>
    <n v="0"/>
    <n v="0"/>
  </r>
  <r>
    <m/>
    <s v="069"/>
    <m/>
    <m/>
    <s v="X"/>
    <n v="566"/>
    <n v="0"/>
    <s v="UNKNOWN"/>
    <n v="0"/>
    <n v="0"/>
    <s v=" "/>
    <n v="0"/>
    <n v="0"/>
    <n v="0"/>
    <n v="0"/>
    <n v="0"/>
    <n v="0"/>
    <n v="0"/>
    <n v="0"/>
    <n v="0"/>
    <n v="0"/>
    <n v="0"/>
    <n v="0"/>
    <n v="0"/>
    <n v="0"/>
    <n v="0"/>
    <n v="0"/>
    <n v="0"/>
    <n v="0"/>
    <n v="0"/>
    <n v="0"/>
    <n v="0"/>
    <n v="0"/>
    <n v="0"/>
    <n v="0"/>
    <n v="0"/>
    <n v="0"/>
    <n v="0"/>
    <n v="0"/>
    <n v="0"/>
    <n v="0"/>
    <n v="0"/>
    <n v="0"/>
  </r>
  <r>
    <m/>
    <s v="069"/>
    <m/>
    <m/>
    <s v="X"/>
    <n v="567"/>
    <n v="0"/>
    <s v="UNKNOWN"/>
    <n v="0"/>
    <n v="0"/>
    <s v=" "/>
    <n v="0"/>
    <n v="0"/>
    <n v="0"/>
    <n v="0"/>
    <n v="0"/>
    <n v="0"/>
    <n v="0"/>
    <n v="0"/>
    <n v="0"/>
    <n v="0"/>
    <n v="0"/>
    <n v="0"/>
    <n v="0"/>
    <n v="0"/>
    <n v="0"/>
    <n v="0"/>
    <n v="0"/>
    <n v="0"/>
    <n v="0"/>
    <n v="0"/>
    <n v="0"/>
    <n v="0"/>
    <n v="0"/>
    <n v="0"/>
    <n v="0"/>
    <n v="0"/>
    <n v="0"/>
    <n v="0"/>
    <n v="0"/>
    <n v="0"/>
    <n v="0"/>
    <n v="0"/>
  </r>
  <r>
    <m/>
    <s v="069"/>
    <m/>
    <m/>
    <s v="X"/>
    <n v="568"/>
    <n v="0"/>
    <s v="UNKNOWN"/>
    <n v="0"/>
    <n v="0"/>
    <s v=" "/>
    <n v="0"/>
    <n v="0"/>
    <n v="0"/>
    <n v="0"/>
    <n v="0"/>
    <n v="0"/>
    <n v="0"/>
    <n v="0"/>
    <n v="0"/>
    <n v="0"/>
    <n v="0"/>
    <n v="0"/>
    <n v="0"/>
    <n v="0"/>
    <n v="0"/>
    <n v="0"/>
    <n v="0"/>
    <n v="0"/>
    <n v="0"/>
    <n v="0"/>
    <n v="0"/>
    <n v="0"/>
    <n v="0"/>
    <n v="0"/>
    <n v="0"/>
    <n v="0"/>
    <n v="0"/>
    <n v="0"/>
    <n v="0"/>
    <n v="0"/>
    <n v="0"/>
    <n v="0"/>
  </r>
  <r>
    <m/>
    <s v="069"/>
    <m/>
    <m/>
    <s v="X"/>
    <n v="569"/>
    <n v="0"/>
    <s v="69-X-9911 All Others"/>
    <n v="3"/>
    <n v="0"/>
    <s v="D"/>
    <n v="31575.16"/>
    <n v="31575.16"/>
    <n v="0"/>
    <n v="0"/>
    <n v="31575.16"/>
    <n v="31575.16"/>
    <n v="0"/>
    <n v="0"/>
    <n v="0"/>
    <n v="0"/>
    <n v="0"/>
    <n v="0"/>
    <n v="0"/>
    <n v="0"/>
    <n v="0"/>
    <n v="0"/>
    <n v="0"/>
    <n v="0"/>
    <n v="0"/>
    <n v="0"/>
    <n v="0"/>
    <n v="0"/>
    <n v="0"/>
    <n v="0"/>
    <n v="0"/>
    <n v="0"/>
    <n v="0"/>
    <n v="0"/>
    <n v="0"/>
    <n v="0"/>
    <n v="0"/>
    <n v="0"/>
  </r>
  <r>
    <m/>
    <s v="069"/>
    <m/>
    <m/>
    <s v="X"/>
    <n v="569"/>
    <n v="0"/>
    <s v="69-X-9911 All Others"/>
    <n v="3"/>
    <n v="410"/>
    <s v="D"/>
    <n v="-31575.16"/>
    <n v="-31575.16"/>
    <n v="0"/>
    <n v="0"/>
    <n v="-31575.16"/>
    <n v="-31575.16"/>
    <n v="0"/>
    <n v="0"/>
    <n v="0"/>
    <n v="0"/>
    <n v="0"/>
    <n v="0"/>
    <n v="0"/>
    <n v="0"/>
    <n v="0"/>
    <n v="0"/>
    <n v="0"/>
    <n v="0"/>
    <n v="0"/>
    <n v="0"/>
    <n v="0"/>
    <n v="0"/>
    <n v="0"/>
    <n v="0"/>
    <n v="0"/>
    <n v="0"/>
    <n v="0"/>
    <n v="0"/>
    <n v="0"/>
    <n v="0"/>
    <n v="0"/>
    <n v="0"/>
  </r>
  <r>
    <m/>
    <s v="069"/>
    <m/>
    <m/>
    <s v="X"/>
    <n v="570"/>
    <n v="0"/>
    <s v="UNKNOWN"/>
    <n v="0"/>
    <n v="0"/>
    <s v=" "/>
    <n v="0"/>
    <n v="0"/>
    <n v="0"/>
    <n v="0"/>
    <n v="0"/>
    <n v="0"/>
    <n v="0"/>
    <n v="0"/>
    <n v="0"/>
    <n v="0"/>
    <n v="0"/>
    <n v="0"/>
    <n v="0"/>
    <n v="0"/>
    <n v="0"/>
    <n v="0"/>
    <n v="0"/>
    <n v="0"/>
    <n v="0"/>
    <n v="0"/>
    <n v="0"/>
    <n v="0"/>
    <n v="0"/>
    <n v="0"/>
    <n v="0"/>
    <n v="0"/>
    <n v="0"/>
    <n v="0"/>
    <n v="0"/>
    <n v="0"/>
    <n v="0"/>
    <n v="0"/>
  </r>
  <r>
    <m/>
    <s v="069"/>
    <m/>
    <m/>
    <s v="X"/>
    <n v="571"/>
    <n v="0"/>
    <s v="UNKNOWN"/>
    <n v="0"/>
    <n v="0"/>
    <s v=" "/>
    <n v="0"/>
    <n v="0"/>
    <n v="0"/>
    <n v="0"/>
    <n v="0"/>
    <n v="0"/>
    <n v="0"/>
    <n v="0"/>
    <n v="0"/>
    <n v="0"/>
    <n v="0"/>
    <n v="0"/>
    <n v="0"/>
    <n v="0"/>
    <n v="0"/>
    <n v="0"/>
    <n v="0"/>
    <n v="0"/>
    <n v="0"/>
    <n v="0"/>
    <n v="0"/>
    <n v="0"/>
    <n v="0"/>
    <n v="0"/>
    <n v="0"/>
    <n v="0"/>
    <n v="0"/>
    <n v="0"/>
    <n v="0"/>
    <n v="0"/>
    <n v="0"/>
    <n v="0"/>
  </r>
  <r>
    <m/>
    <s v="069"/>
    <m/>
    <m/>
    <s v="X"/>
    <n v="572"/>
    <n v="0"/>
    <s v="UNKNOWN"/>
    <n v="0"/>
    <n v="0"/>
    <s v=" "/>
    <n v="0"/>
    <n v="0"/>
    <n v="0"/>
    <n v="0"/>
    <n v="0"/>
    <n v="0"/>
    <n v="0"/>
    <n v="0"/>
    <n v="0"/>
    <n v="0"/>
    <n v="0"/>
    <n v="0"/>
    <n v="0"/>
    <n v="0"/>
    <n v="0"/>
    <n v="0"/>
    <n v="0"/>
    <n v="0"/>
    <n v="0"/>
    <n v="0"/>
    <n v="0"/>
    <n v="0"/>
    <n v="0"/>
    <n v="0"/>
    <n v="0"/>
    <n v="0"/>
    <n v="0"/>
    <n v="0"/>
    <n v="0"/>
    <n v="0"/>
    <n v="0"/>
    <n v="0"/>
  </r>
  <r>
    <m/>
    <s v="069"/>
    <m/>
    <m/>
    <s v="X"/>
    <n v="573"/>
    <n v="0"/>
    <s v="UNKNOWN"/>
    <n v="0"/>
    <n v="0"/>
    <s v=" "/>
    <n v="0"/>
    <n v="0"/>
    <n v="0"/>
    <n v="0"/>
    <n v="0"/>
    <n v="0"/>
    <n v="0"/>
    <n v="0"/>
    <n v="0"/>
    <n v="0"/>
    <n v="0"/>
    <n v="0"/>
    <n v="0"/>
    <n v="0"/>
    <n v="0"/>
    <n v="0"/>
    <n v="0"/>
    <n v="0"/>
    <n v="0"/>
    <n v="0"/>
    <n v="0"/>
    <n v="0"/>
    <n v="0"/>
    <n v="0"/>
    <n v="0"/>
    <n v="0"/>
    <n v="0"/>
    <n v="0"/>
    <n v="0"/>
    <n v="0"/>
    <n v="0"/>
    <n v="0"/>
  </r>
  <r>
    <m/>
    <s v="069"/>
    <m/>
    <m/>
    <s v="X"/>
    <n v="574"/>
    <n v="0"/>
    <s v="UNKNOWN"/>
    <n v="0"/>
    <n v="0"/>
    <s v=" "/>
    <n v="0"/>
    <n v="0"/>
    <n v="0"/>
    <n v="0"/>
    <n v="0"/>
    <n v="0"/>
    <n v="0"/>
    <n v="0"/>
    <n v="0"/>
    <n v="0"/>
    <n v="0"/>
    <n v="0"/>
    <n v="0"/>
    <n v="0"/>
    <n v="0"/>
    <n v="0"/>
    <n v="0"/>
    <n v="0"/>
    <n v="0"/>
    <n v="0"/>
    <n v="0"/>
    <n v="0"/>
    <n v="0"/>
    <n v="0"/>
    <n v="0"/>
    <n v="0"/>
    <n v="0"/>
    <n v="0"/>
    <n v="0"/>
    <n v="0"/>
    <n v="0"/>
    <n v="0"/>
  </r>
  <r>
    <m/>
    <s v="069"/>
    <m/>
    <m/>
    <s v="X"/>
    <n v="575"/>
    <n v="0"/>
    <s v="UNKNOWN"/>
    <n v="0"/>
    <n v="0"/>
    <s v=" "/>
    <n v="0"/>
    <n v="0"/>
    <n v="0"/>
    <n v="0"/>
    <n v="0"/>
    <n v="0"/>
    <n v="0"/>
    <n v="0"/>
    <n v="0"/>
    <n v="0"/>
    <n v="0"/>
    <n v="0"/>
    <n v="0"/>
    <n v="0"/>
    <n v="0"/>
    <n v="0"/>
    <n v="0"/>
    <n v="0"/>
    <n v="0"/>
    <n v="0"/>
    <n v="0"/>
    <n v="0"/>
    <n v="0"/>
    <n v="0"/>
    <n v="0"/>
    <n v="0"/>
    <n v="0"/>
    <n v="0"/>
    <n v="0"/>
    <n v="0"/>
    <n v="0"/>
    <n v="0"/>
  </r>
  <r>
    <m/>
    <s v="069"/>
    <m/>
    <m/>
    <s v="X"/>
    <n v="580"/>
    <n v="0"/>
    <s v="UNKNOWN"/>
    <n v="0"/>
    <n v="0"/>
    <s v=" "/>
    <n v="0"/>
    <n v="0"/>
    <n v="0"/>
    <n v="0"/>
    <n v="0"/>
    <n v="0"/>
    <n v="0"/>
    <n v="0"/>
    <n v="0"/>
    <n v="0"/>
    <n v="0"/>
    <n v="0"/>
    <n v="0"/>
    <n v="0"/>
    <n v="0"/>
    <n v="0"/>
    <n v="0"/>
    <n v="0"/>
    <n v="0"/>
    <n v="0"/>
    <n v="0"/>
    <n v="0"/>
    <n v="0"/>
    <n v="0"/>
    <n v="0"/>
    <n v="0"/>
    <n v="0"/>
    <n v="0"/>
    <n v="0"/>
    <n v="0"/>
    <n v="0"/>
    <n v="0"/>
  </r>
  <r>
    <m/>
    <s v="069"/>
    <m/>
    <m/>
    <s v="X"/>
    <n v="581"/>
    <n v="0"/>
    <s v="UNKNOWN"/>
    <n v="0"/>
    <n v="0"/>
    <s v=" "/>
    <n v="0"/>
    <n v="0"/>
    <n v="0"/>
    <n v="0"/>
    <n v="0"/>
    <n v="0"/>
    <n v="0"/>
    <n v="0"/>
    <n v="0"/>
    <n v="0"/>
    <n v="0"/>
    <n v="0"/>
    <n v="0"/>
    <n v="0"/>
    <n v="0"/>
    <n v="0"/>
    <n v="0"/>
    <n v="0"/>
    <n v="0"/>
    <n v="0"/>
    <n v="0"/>
    <n v="0"/>
    <n v="0"/>
    <n v="0"/>
    <n v="0"/>
    <n v="0"/>
    <n v="0"/>
    <n v="0"/>
    <n v="0"/>
    <n v="0"/>
    <n v="0"/>
    <n v="0"/>
  </r>
  <r>
    <m/>
    <s v="069"/>
    <m/>
    <m/>
    <s v="X"/>
    <n v="582"/>
    <n v="0"/>
    <s v="UNKNOWN"/>
    <n v="0"/>
    <n v="0"/>
    <s v=" "/>
    <n v="0"/>
    <n v="0"/>
    <n v="0"/>
    <n v="0"/>
    <n v="0"/>
    <n v="0"/>
    <n v="0"/>
    <n v="0"/>
    <n v="0"/>
    <n v="0"/>
    <n v="0"/>
    <n v="0"/>
    <n v="0"/>
    <n v="0"/>
    <n v="0"/>
    <n v="0"/>
    <n v="0"/>
    <n v="0"/>
    <n v="0"/>
    <n v="0"/>
    <n v="0"/>
    <n v="0"/>
    <n v="0"/>
    <n v="0"/>
    <n v="0"/>
    <n v="0"/>
    <n v="0"/>
    <n v="0"/>
    <n v="0"/>
    <n v="0"/>
    <n v="0"/>
    <n v="0"/>
  </r>
  <r>
    <m/>
    <s v="069"/>
    <m/>
    <m/>
    <s v="X"/>
    <n v="583"/>
    <n v="0"/>
    <s v="69-X-9911 All Others"/>
    <n v="3"/>
    <n v="0"/>
    <s v="D"/>
    <n v="89.6"/>
    <n v="89.6"/>
    <n v="0"/>
    <n v="0"/>
    <n v="89.6"/>
    <n v="89.6"/>
    <n v="-19078.57"/>
    <n v="-19078.57"/>
    <n v="0"/>
    <n v="0"/>
    <n v="-19078.57"/>
    <n v="-19078.57"/>
    <n v="0"/>
    <n v="0"/>
    <n v="0"/>
    <n v="0"/>
    <n v="0"/>
    <n v="0"/>
    <n v="0"/>
    <n v="0"/>
    <n v="0"/>
    <n v="0"/>
    <n v="0"/>
    <n v="0"/>
    <n v="0"/>
    <n v="0"/>
    <n v="0"/>
    <n v="0"/>
    <n v="0"/>
    <n v="0"/>
    <n v="0"/>
    <n v="0"/>
  </r>
  <r>
    <m/>
    <s v="069"/>
    <m/>
    <m/>
    <s v="X"/>
    <n v="583"/>
    <n v="0"/>
    <s v="69-X-9911 All Others"/>
    <n v="3"/>
    <n v="410"/>
    <s v="D"/>
    <n v="-962656.75"/>
    <n v="-964958.49"/>
    <n v="0"/>
    <n v="0"/>
    <n v="-962656.75"/>
    <n v="-964958.49"/>
    <n v="19078.57"/>
    <n v="19078.57"/>
    <n v="0"/>
    <n v="0"/>
    <n v="19078.57"/>
    <n v="19078.57"/>
    <n v="0"/>
    <n v="0"/>
    <n v="0"/>
    <n v="0"/>
    <n v="0"/>
    <n v="0"/>
    <n v="-10198.26"/>
    <n v="0"/>
    <n v="0"/>
    <n v="0"/>
    <n v="0"/>
    <n v="-10198.26"/>
    <n v="0"/>
    <n v="-10198.26"/>
    <n v="-12500"/>
    <n v="924869"/>
    <n v="0"/>
    <n v="0"/>
    <n v="0"/>
    <n v="924869"/>
  </r>
  <r>
    <m/>
    <s v="069"/>
    <m/>
    <m/>
    <s v="X"/>
    <n v="584"/>
    <n v="0"/>
    <s v="UNKNOWN"/>
    <n v="0"/>
    <n v="0"/>
    <s v=" "/>
    <n v="0"/>
    <n v="0"/>
    <n v="0"/>
    <n v="0"/>
    <n v="0"/>
    <n v="0"/>
    <n v="0"/>
    <n v="0"/>
    <n v="0"/>
    <n v="0"/>
    <n v="0"/>
    <n v="0"/>
    <n v="0"/>
    <n v="0"/>
    <n v="0"/>
    <n v="0"/>
    <n v="0"/>
    <n v="0"/>
    <n v="0"/>
    <n v="0"/>
    <n v="0"/>
    <n v="0"/>
    <n v="0"/>
    <n v="0"/>
    <n v="0"/>
    <n v="0"/>
    <n v="0"/>
    <n v="0"/>
    <n v="0"/>
    <n v="0"/>
    <n v="0"/>
    <n v="0"/>
  </r>
  <r>
    <m/>
    <s v="069"/>
    <m/>
    <m/>
    <s v="X"/>
    <n v="585"/>
    <n v="0"/>
    <s v="UNKNOWN"/>
    <n v="0"/>
    <n v="0"/>
    <s v=" "/>
    <n v="0"/>
    <n v="0"/>
    <n v="0"/>
    <n v="0"/>
    <n v="0"/>
    <n v="0"/>
    <n v="0"/>
    <n v="0"/>
    <n v="0"/>
    <n v="0"/>
    <n v="0"/>
    <n v="0"/>
    <n v="0"/>
    <n v="0"/>
    <n v="0"/>
    <n v="0"/>
    <n v="0"/>
    <n v="0"/>
    <n v="0"/>
    <n v="0"/>
    <n v="0"/>
    <n v="0"/>
    <n v="0"/>
    <n v="0"/>
    <n v="0"/>
    <n v="0"/>
    <n v="0"/>
    <n v="0"/>
    <n v="0"/>
    <n v="0"/>
    <n v="0"/>
    <n v="0"/>
  </r>
  <r>
    <m/>
    <s v="069"/>
    <m/>
    <m/>
    <s v="X"/>
    <n v="586"/>
    <n v="0"/>
    <s v="UNKNOWN"/>
    <n v="0"/>
    <n v="0"/>
    <s v=" "/>
    <n v="0"/>
    <n v="0"/>
    <n v="0"/>
    <n v="0"/>
    <n v="0"/>
    <n v="0"/>
    <n v="0"/>
    <n v="0"/>
    <n v="0"/>
    <n v="0"/>
    <n v="0"/>
    <n v="0"/>
    <n v="0"/>
    <n v="0"/>
    <n v="0"/>
    <n v="0"/>
    <n v="0"/>
    <n v="0"/>
    <n v="0"/>
    <n v="0"/>
    <n v="0"/>
    <n v="0"/>
    <n v="0"/>
    <n v="0"/>
    <n v="0"/>
    <n v="0"/>
    <n v="0"/>
    <n v="0"/>
    <n v="0"/>
    <n v="0"/>
    <n v="0"/>
    <n v="0"/>
  </r>
  <r>
    <m/>
    <s v="069"/>
    <m/>
    <m/>
    <s v="X"/>
    <n v="587"/>
    <n v="0"/>
    <s v="UNKNOWN"/>
    <n v="0"/>
    <n v="0"/>
    <s v=" "/>
    <n v="0"/>
    <n v="0"/>
    <n v="0"/>
    <n v="0"/>
    <n v="0"/>
    <n v="0"/>
    <n v="0"/>
    <n v="0"/>
    <n v="0"/>
    <n v="0"/>
    <n v="0"/>
    <n v="0"/>
    <n v="0"/>
    <n v="0"/>
    <n v="0"/>
    <n v="0"/>
    <n v="0"/>
    <n v="0"/>
    <n v="0"/>
    <n v="0"/>
    <n v="0"/>
    <n v="0"/>
    <n v="0"/>
    <n v="0"/>
    <n v="0"/>
    <n v="0"/>
    <n v="0"/>
    <n v="0"/>
    <n v="0"/>
    <n v="0"/>
    <n v="0"/>
    <n v="0"/>
  </r>
  <r>
    <m/>
    <s v="069"/>
    <m/>
    <m/>
    <s v="X"/>
    <n v="590"/>
    <n v="0"/>
    <s v="UNKNOWN"/>
    <n v="0"/>
    <n v="0"/>
    <s v=" "/>
    <n v="0"/>
    <n v="0"/>
    <n v="0"/>
    <n v="0"/>
    <n v="0"/>
    <n v="0"/>
    <n v="0"/>
    <n v="0"/>
    <n v="0"/>
    <n v="0"/>
    <n v="0"/>
    <n v="0"/>
    <n v="0"/>
    <n v="0"/>
    <n v="0"/>
    <n v="0"/>
    <n v="0"/>
    <n v="0"/>
    <n v="0"/>
    <n v="0"/>
    <n v="0"/>
    <n v="0"/>
    <n v="0"/>
    <n v="0"/>
    <n v="0"/>
    <n v="0"/>
    <n v="0"/>
    <n v="0"/>
    <n v="0"/>
    <n v="0"/>
    <n v="0"/>
    <n v="0"/>
  </r>
  <r>
    <m/>
    <s v="069"/>
    <m/>
    <m/>
    <s v="X"/>
    <n v="592"/>
    <n v="0"/>
    <s v="69-X-9911 All Others"/>
    <n v="3"/>
    <n v="0"/>
    <s v="D"/>
    <n v="-70250"/>
    <n v="-70250"/>
    <n v="0"/>
    <n v="0"/>
    <n v="-70250"/>
    <n v="-70250"/>
    <n v="0"/>
    <n v="0"/>
    <n v="0"/>
    <n v="0"/>
    <n v="0"/>
    <n v="0"/>
    <n v="0"/>
    <n v="0"/>
    <n v="0"/>
    <n v="0"/>
    <n v="0"/>
    <n v="0"/>
    <n v="0"/>
    <n v="0"/>
    <n v="0"/>
    <n v="0"/>
    <n v="0"/>
    <n v="0"/>
    <n v="0"/>
    <n v="0"/>
    <n v="0"/>
    <n v="0"/>
    <n v="0"/>
    <n v="0"/>
    <n v="0"/>
    <n v="0"/>
  </r>
  <r>
    <m/>
    <s v="069"/>
    <m/>
    <m/>
    <s v="X"/>
    <n v="592"/>
    <n v="0"/>
    <s v="69-X-9911 All Others"/>
    <n v="3"/>
    <n v="920"/>
    <s v="D"/>
    <n v="70250"/>
    <n v="70250"/>
    <n v="0"/>
    <n v="0"/>
    <n v="70250"/>
    <n v="70250"/>
    <n v="0"/>
    <n v="0"/>
    <n v="0"/>
    <n v="0"/>
    <n v="0"/>
    <n v="0"/>
    <n v="0"/>
    <n v="0"/>
    <n v="0"/>
    <n v="0"/>
    <n v="0"/>
    <n v="0"/>
    <n v="0"/>
    <n v="0"/>
    <n v="0"/>
    <n v="0"/>
    <n v="0"/>
    <n v="0"/>
    <n v="0"/>
    <n v="0"/>
    <n v="0"/>
    <n v="0"/>
    <n v="0"/>
    <n v="0"/>
    <n v="0"/>
    <n v="0"/>
  </r>
  <r>
    <m/>
    <s v="069"/>
    <m/>
    <m/>
    <s v="X"/>
    <n v="593"/>
    <n v="0"/>
    <s v="69-X-9911 All Others"/>
    <n v="3"/>
    <n v="410"/>
    <s v="D"/>
    <n v="0"/>
    <n v="6698.8"/>
    <n v="0"/>
    <n v="0"/>
    <n v="0"/>
    <n v="6698.8"/>
    <n v="0"/>
    <n v="-6698.8"/>
    <n v="0"/>
    <n v="0"/>
    <n v="0"/>
    <n v="-6698.8"/>
    <n v="0"/>
    <n v="0"/>
    <n v="0"/>
    <n v="0"/>
    <n v="0"/>
    <n v="0"/>
    <n v="0"/>
    <n v="0"/>
    <n v="0"/>
    <n v="0"/>
    <n v="0"/>
    <n v="0"/>
    <n v="0"/>
    <n v="0"/>
    <n v="0"/>
    <n v="0"/>
    <n v="0"/>
    <n v="0"/>
    <n v="0"/>
    <n v="0"/>
  </r>
  <r>
    <m/>
    <s v="069"/>
    <m/>
    <m/>
    <s v="X"/>
    <n v="594"/>
    <n v="0"/>
    <s v="UNKNOWN"/>
    <n v="0"/>
    <n v="0"/>
    <s v=" "/>
    <n v="0"/>
    <n v="0"/>
    <n v="0"/>
    <n v="0"/>
    <n v="0"/>
    <n v="0"/>
    <n v="0"/>
    <n v="0"/>
    <n v="0"/>
    <n v="0"/>
    <n v="0"/>
    <n v="0"/>
    <n v="0"/>
    <n v="0"/>
    <n v="0"/>
    <n v="0"/>
    <n v="0"/>
    <n v="0"/>
    <n v="0"/>
    <n v="0"/>
    <n v="0"/>
    <n v="0"/>
    <n v="0"/>
    <n v="0"/>
    <n v="0"/>
    <n v="0"/>
    <n v="0"/>
    <n v="0"/>
    <n v="0"/>
    <n v="0"/>
    <n v="0"/>
    <n v="0"/>
  </r>
  <r>
    <m/>
    <s v="069"/>
    <m/>
    <m/>
    <s v="X"/>
    <n v="597"/>
    <n v="0"/>
    <s v="UNKNOWN"/>
    <n v="0"/>
    <n v="0"/>
    <s v=" "/>
    <n v="0"/>
    <n v="0"/>
    <n v="0"/>
    <n v="0"/>
    <n v="0"/>
    <n v="0"/>
    <n v="0"/>
    <n v="0"/>
    <n v="0"/>
    <n v="0"/>
    <n v="0"/>
    <n v="0"/>
    <n v="0"/>
    <n v="0"/>
    <n v="0"/>
    <n v="0"/>
    <n v="0"/>
    <n v="0"/>
    <n v="0"/>
    <n v="0"/>
    <n v="0"/>
    <n v="0"/>
    <n v="0"/>
    <n v="0"/>
    <n v="0"/>
    <n v="0"/>
    <n v="0"/>
    <n v="0"/>
    <n v="0"/>
    <n v="0"/>
    <n v="0"/>
    <n v="0"/>
  </r>
  <r>
    <m/>
    <s v="069"/>
    <m/>
    <m/>
    <s v="X"/>
    <n v="598"/>
    <n v="0"/>
    <s v="69-X-9911 All Others"/>
    <n v="3"/>
    <n v="0"/>
    <s v="D"/>
    <n v="-211359.75"/>
    <n v="-211359.75"/>
    <n v="0"/>
    <n v="0"/>
    <n v="-211359.75"/>
    <n v="-211359.75"/>
    <n v="0"/>
    <n v="0"/>
    <n v="0"/>
    <n v="0"/>
    <n v="0"/>
    <n v="0"/>
    <n v="0"/>
    <n v="0"/>
    <n v="0"/>
    <n v="0"/>
    <n v="0"/>
    <n v="0"/>
    <n v="0"/>
    <n v="0"/>
    <n v="0"/>
    <n v="0"/>
    <n v="0"/>
    <n v="0"/>
    <n v="0"/>
    <n v="0"/>
    <n v="0"/>
    <n v="0"/>
    <n v="0"/>
    <n v="0"/>
    <n v="0"/>
    <n v="0"/>
  </r>
  <r>
    <m/>
    <s v="069"/>
    <m/>
    <m/>
    <s v="X"/>
    <n v="598"/>
    <n v="0"/>
    <s v="69-X-9911 All Others"/>
    <n v="3"/>
    <n v="410"/>
    <s v="D"/>
    <n v="-3654194.2"/>
    <n v="-453630.67"/>
    <n v="0"/>
    <n v="0"/>
    <n v="-3654194.2"/>
    <n v="-453630.67"/>
    <n v="0"/>
    <n v="-1341106.6399999999"/>
    <n v="0"/>
    <n v="0"/>
    <n v="0"/>
    <n v="-1341106.6399999999"/>
    <n v="0"/>
    <n v="0"/>
    <n v="0"/>
    <n v="0"/>
    <n v="0"/>
    <n v="0"/>
    <n v="-1859456.89"/>
    <n v="0"/>
    <n v="0"/>
    <n v="0"/>
    <n v="0"/>
    <n v="-1859456.89"/>
    <n v="0"/>
    <n v="-1859456.89"/>
    <n v="0"/>
    <n v="0"/>
    <n v="0"/>
    <n v="0"/>
    <n v="0"/>
    <n v="0"/>
  </r>
  <r>
    <m/>
    <s v="069"/>
    <m/>
    <m/>
    <s v="X"/>
    <n v="640"/>
    <n v="0"/>
    <s v="Appalachian Development Highway System"/>
    <n v="1"/>
    <n v="0"/>
    <s v="D"/>
    <n v="6475918.2800000003"/>
    <n v="6475918.2800000003"/>
    <n v="0"/>
    <n v="0"/>
    <n v="6475918.2800000003"/>
    <n v="6475918.2800000003"/>
    <n v="6768.72"/>
    <n v="6768.72"/>
    <n v="0"/>
    <n v="0"/>
    <n v="6768.72"/>
    <n v="6768.72"/>
    <n v="0"/>
    <n v="0"/>
    <n v="0"/>
    <n v="0"/>
    <n v="0"/>
    <n v="0"/>
    <n v="0"/>
    <n v="0"/>
    <n v="0"/>
    <n v="0"/>
    <n v="0"/>
    <n v="0"/>
    <n v="0"/>
    <n v="0"/>
    <n v="0"/>
    <n v="0"/>
    <n v="0"/>
    <n v="0"/>
    <n v="0"/>
    <n v="0"/>
  </r>
  <r>
    <m/>
    <s v="069"/>
    <m/>
    <m/>
    <s v="X"/>
    <n v="640"/>
    <n v="0"/>
    <s v="Appalachian Development Highway System"/>
    <n v="1"/>
    <n v="410"/>
    <s v="D"/>
    <n v="-17124721.359999999"/>
    <n v="-16105623.08"/>
    <n v="0"/>
    <n v="0"/>
    <n v="-17124721.359999999"/>
    <n v="-16105623.08"/>
    <n v="-6768.72"/>
    <n v="-6768.72"/>
    <n v="0"/>
    <n v="0"/>
    <n v="-6768.72"/>
    <n v="-6768.72"/>
    <n v="0"/>
    <n v="0"/>
    <n v="0"/>
    <n v="0"/>
    <n v="0"/>
    <n v="0"/>
    <n v="-1020479.28"/>
    <n v="0"/>
    <n v="0"/>
    <n v="0"/>
    <n v="0"/>
    <n v="-1020479.28"/>
    <n v="0"/>
    <n v="-1020479.28"/>
    <n v="-1381"/>
    <n v="774.39"/>
    <n v="0"/>
    <n v="0"/>
    <n v="0"/>
    <n v="774.39"/>
  </r>
  <r>
    <m/>
    <s v="069"/>
    <m/>
    <m/>
    <s v="X"/>
    <n v="641"/>
    <n v="0"/>
    <s v="69-X-9911 All Others"/>
    <n v="3"/>
    <n v="0"/>
    <s v="D"/>
    <n v="2765540.48"/>
    <n v="2765540.48"/>
    <n v="0"/>
    <n v="0"/>
    <n v="2765540.48"/>
    <n v="2765540.48"/>
    <n v="0"/>
    <n v="0"/>
    <n v="0"/>
    <n v="0"/>
    <n v="0"/>
    <n v="0"/>
    <n v="0"/>
    <n v="0"/>
    <n v="0"/>
    <n v="0"/>
    <n v="0"/>
    <n v="0"/>
    <n v="0"/>
    <n v="0"/>
    <n v="0"/>
    <n v="0"/>
    <n v="0"/>
    <n v="0"/>
    <n v="0"/>
    <n v="0"/>
    <n v="0"/>
    <n v="0"/>
    <n v="0"/>
    <n v="0"/>
    <n v="0"/>
    <n v="0"/>
  </r>
  <r>
    <m/>
    <s v="069"/>
    <m/>
    <m/>
    <s v="X"/>
    <n v="641"/>
    <n v="0"/>
    <s v="69-X-9911 All Others"/>
    <n v="3"/>
    <n v="410"/>
    <s v="D"/>
    <n v="-4652250.8600000003"/>
    <n v="-4232821.9800000004"/>
    <n v="0"/>
    <n v="0"/>
    <n v="-4652250.8600000003"/>
    <n v="-4232821.9800000004"/>
    <n v="0"/>
    <n v="0"/>
    <n v="0"/>
    <n v="0"/>
    <n v="0"/>
    <n v="0"/>
    <n v="0"/>
    <n v="0"/>
    <n v="0"/>
    <n v="0"/>
    <n v="0"/>
    <n v="0"/>
    <n v="-1360987.88"/>
    <n v="0"/>
    <n v="0"/>
    <n v="0"/>
    <n v="0"/>
    <n v="-1360987.88"/>
    <n v="0"/>
    <n v="-1360987.88"/>
    <n v="-941559"/>
    <n v="224588.25"/>
    <n v="0"/>
    <n v="0"/>
    <n v="0"/>
    <n v="224588.25"/>
  </r>
  <r>
    <m/>
    <s v="069"/>
    <m/>
    <m/>
    <s v="X"/>
    <n v="644"/>
    <n v="0"/>
    <s v="69-X-9911 All Others"/>
    <n v="3"/>
    <n v="410"/>
    <s v="D"/>
    <n v="-271572"/>
    <n v="-271572"/>
    <n v="0"/>
    <n v="0"/>
    <n v="-271572"/>
    <n v="-271572"/>
    <n v="0"/>
    <n v="0"/>
    <n v="0"/>
    <n v="0"/>
    <n v="0"/>
    <n v="0"/>
    <n v="0"/>
    <n v="0"/>
    <n v="0"/>
    <n v="0"/>
    <n v="0"/>
    <n v="0"/>
    <n v="0"/>
    <n v="0"/>
    <n v="0"/>
    <n v="0"/>
    <n v="0"/>
    <n v="0"/>
    <n v="0"/>
    <n v="0"/>
    <n v="0"/>
    <n v="157358"/>
    <n v="0"/>
    <n v="0"/>
    <n v="0"/>
    <n v="157358"/>
  </r>
  <r>
    <m/>
    <s v="069"/>
    <m/>
    <m/>
    <s v="X"/>
    <n v="645"/>
    <n v="0"/>
    <s v="69-X-9911 All Others"/>
    <n v="3"/>
    <n v="0"/>
    <s v="D"/>
    <n v="4403025"/>
    <n v="4403025"/>
    <n v="0"/>
    <n v="0"/>
    <n v="4403025"/>
    <n v="4403025"/>
    <n v="0"/>
    <n v="0"/>
    <n v="0"/>
    <n v="0"/>
    <n v="0"/>
    <n v="0"/>
    <n v="0"/>
    <n v="0"/>
    <n v="0"/>
    <n v="0"/>
    <n v="0"/>
    <n v="0"/>
    <n v="0"/>
    <n v="0"/>
    <n v="0"/>
    <n v="0"/>
    <n v="0"/>
    <n v="0"/>
    <n v="0"/>
    <n v="0"/>
    <n v="0"/>
    <n v="0"/>
    <n v="0"/>
    <n v="0"/>
    <n v="0"/>
    <n v="0"/>
  </r>
  <r>
    <m/>
    <s v="069"/>
    <m/>
    <m/>
    <s v="X"/>
    <n v="645"/>
    <n v="0"/>
    <s v="69-X-9911 All Others"/>
    <n v="3"/>
    <n v="410"/>
    <s v="D"/>
    <n v="-4403025"/>
    <n v="-4403025"/>
    <n v="0"/>
    <n v="0"/>
    <n v="-4403025"/>
    <n v="-4403025"/>
    <n v="0"/>
    <n v="0"/>
    <n v="0"/>
    <n v="0"/>
    <n v="0"/>
    <n v="0"/>
    <n v="0"/>
    <n v="0"/>
    <n v="0"/>
    <n v="0"/>
    <n v="0"/>
    <n v="0"/>
    <n v="0"/>
    <n v="0"/>
    <n v="0"/>
    <n v="0"/>
    <n v="0"/>
    <n v="0"/>
    <n v="0"/>
    <n v="0"/>
    <n v="0"/>
    <n v="0"/>
    <n v="0"/>
    <n v="0"/>
    <n v="0"/>
    <n v="0"/>
  </r>
  <r>
    <m/>
    <s v="069"/>
    <m/>
    <m/>
    <s v="X"/>
    <n v="646"/>
    <n v="0"/>
    <s v="UNKNOWN"/>
    <n v="0"/>
    <n v="0"/>
    <s v=" "/>
    <n v="0"/>
    <n v="0"/>
    <n v="0"/>
    <n v="0"/>
    <n v="0"/>
    <n v="0"/>
    <n v="0"/>
    <n v="0"/>
    <n v="0"/>
    <n v="0"/>
    <n v="0"/>
    <n v="0"/>
    <n v="0"/>
    <n v="0"/>
    <n v="0"/>
    <n v="0"/>
    <n v="0"/>
    <n v="0"/>
    <n v="0"/>
    <n v="0"/>
    <n v="0"/>
    <n v="0"/>
    <n v="0"/>
    <n v="0"/>
    <n v="0"/>
    <n v="0"/>
    <n v="0"/>
    <n v="0"/>
    <n v="0"/>
    <n v="0"/>
    <n v="0"/>
    <n v="0"/>
  </r>
  <r>
    <m/>
    <s v="069"/>
    <m/>
    <m/>
    <s v="X"/>
    <n v="648"/>
    <n v="0"/>
    <s v="UNKNOWN"/>
    <n v="0"/>
    <n v="0"/>
    <s v=" "/>
    <n v="0"/>
    <n v="0"/>
    <n v="0"/>
    <n v="0"/>
    <n v="0"/>
    <n v="0"/>
    <n v="0"/>
    <n v="0"/>
    <n v="0"/>
    <n v="0"/>
    <n v="0"/>
    <n v="0"/>
    <n v="0"/>
    <n v="0"/>
    <n v="0"/>
    <n v="0"/>
    <n v="0"/>
    <n v="0"/>
    <n v="0"/>
    <n v="0"/>
    <n v="0"/>
    <n v="0"/>
    <n v="0"/>
    <n v="0"/>
    <n v="0"/>
    <n v="0"/>
    <n v="0"/>
    <n v="0"/>
    <n v="0"/>
    <n v="0"/>
    <n v="0"/>
    <n v="0"/>
  </r>
  <r>
    <m/>
    <s v="069"/>
    <m/>
    <m/>
    <s v="X"/>
    <n v="4270"/>
    <n v="0"/>
    <s v="UNKNOWN"/>
    <n v="0"/>
    <n v="0"/>
    <s v=" "/>
    <n v="0"/>
    <n v="0"/>
    <n v="0"/>
    <n v="0"/>
    <n v="0"/>
    <n v="0"/>
    <n v="0"/>
    <n v="0"/>
    <n v="0"/>
    <n v="0"/>
    <n v="0"/>
    <n v="0"/>
    <n v="0"/>
    <n v="0"/>
    <n v="0"/>
    <n v="0"/>
    <n v="0"/>
    <n v="0"/>
    <n v="0"/>
    <n v="0"/>
    <n v="0"/>
    <n v="0"/>
    <n v="0"/>
    <n v="0"/>
    <n v="0"/>
    <n v="0"/>
    <n v="0"/>
    <n v="0"/>
    <n v="0"/>
    <n v="0"/>
    <n v="0"/>
    <n v="0"/>
  </r>
  <r>
    <m/>
    <s v="069"/>
    <m/>
    <m/>
    <s v="X"/>
    <n v="8001"/>
    <n v="0"/>
    <s v="UNKNOWN"/>
    <n v="0"/>
    <n v="0"/>
    <s v=" "/>
    <n v="0"/>
    <n v="0"/>
    <n v="0"/>
    <n v="0"/>
    <n v="0"/>
    <n v="0"/>
    <n v="0"/>
    <n v="0"/>
    <n v="0"/>
    <n v="0"/>
    <n v="0"/>
    <n v="0"/>
    <n v="0"/>
    <n v="0"/>
    <n v="0"/>
    <n v="0"/>
    <n v="0"/>
    <n v="0"/>
    <n v="0"/>
    <n v="0"/>
    <n v="0"/>
    <n v="0"/>
    <n v="0"/>
    <n v="0"/>
    <n v="0"/>
    <n v="0"/>
    <n v="0"/>
    <n v="0"/>
    <n v="0"/>
    <n v="0"/>
    <n v="0"/>
    <n v="0"/>
  </r>
  <r>
    <m/>
    <s v="069"/>
    <m/>
    <m/>
    <s v="X"/>
    <n v="8002"/>
    <n v="0"/>
    <s v="UNKNOWN"/>
    <n v="0"/>
    <n v="0"/>
    <s v=" "/>
    <n v="0"/>
    <n v="0"/>
    <n v="0"/>
    <n v="0"/>
    <n v="0"/>
    <n v="0"/>
    <n v="0"/>
    <n v="0"/>
    <n v="0"/>
    <n v="0"/>
    <n v="0"/>
    <n v="0"/>
    <n v="0"/>
    <n v="0"/>
    <n v="0"/>
    <n v="0"/>
    <n v="0"/>
    <n v="0"/>
    <n v="0"/>
    <n v="0"/>
    <n v="0"/>
    <n v="0"/>
    <n v="0"/>
    <n v="0"/>
    <n v="0"/>
    <n v="0"/>
    <n v="0"/>
    <n v="0"/>
    <n v="0"/>
    <n v="0"/>
    <n v="0"/>
    <n v="0"/>
  </r>
  <r>
    <m/>
    <s v="069"/>
    <m/>
    <m/>
    <s v="X"/>
    <n v="8009"/>
    <n v="0"/>
    <s v="UNKNOWN"/>
    <n v="0"/>
    <n v="0"/>
    <s v=" "/>
    <n v="0"/>
    <n v="0"/>
    <n v="0"/>
    <n v="0"/>
    <n v="0"/>
    <n v="0"/>
    <n v="0"/>
    <n v="0"/>
    <n v="0"/>
    <n v="0"/>
    <n v="0"/>
    <n v="0"/>
    <n v="0"/>
    <n v="0"/>
    <n v="0"/>
    <n v="0"/>
    <n v="0"/>
    <n v="0"/>
    <n v="0"/>
    <n v="0"/>
    <n v="0"/>
    <n v="0"/>
    <n v="0"/>
    <n v="0"/>
    <n v="0"/>
    <n v="0"/>
    <n v="0"/>
    <n v="0"/>
    <n v="0"/>
    <n v="0"/>
    <n v="0"/>
    <n v="0"/>
  </r>
  <r>
    <m/>
    <s v="069"/>
    <m/>
    <m/>
    <s v="X"/>
    <n v="8014"/>
    <n v="0"/>
    <s v="Obligations by Program Activities, Miscellaneous Highway Project"/>
    <n v="27"/>
    <n v="0"/>
    <s v="D"/>
    <n v="180.51"/>
    <n v="180.51"/>
    <n v="0"/>
    <n v="0"/>
    <n v="180.51"/>
    <n v="180.51"/>
    <n v="0"/>
    <n v="0"/>
    <n v="0"/>
    <n v="0"/>
    <n v="0"/>
    <n v="0"/>
    <n v="0"/>
    <n v="0"/>
    <n v="0"/>
    <n v="0"/>
    <n v="0"/>
    <n v="0"/>
    <n v="0"/>
    <n v="0"/>
    <n v="0"/>
    <n v="0"/>
    <n v="0"/>
    <n v="0"/>
    <n v="0"/>
    <n v="0"/>
    <n v="0"/>
    <n v="0"/>
    <n v="0"/>
    <n v="0"/>
    <n v="0"/>
    <n v="0"/>
  </r>
  <r>
    <m/>
    <s v="069"/>
    <m/>
    <m/>
    <s v="X"/>
    <n v="8014"/>
    <n v="0"/>
    <s v="Obligations by Program Activities, Miscellaneous Highway Project"/>
    <n v="27"/>
    <n v="256"/>
    <s v="D"/>
    <n v="-180.51"/>
    <n v="-180.51"/>
    <n v="0"/>
    <n v="0"/>
    <n v="-180.51"/>
    <n v="-180.51"/>
    <n v="0"/>
    <n v="0"/>
    <n v="0"/>
    <n v="0"/>
    <n v="0"/>
    <n v="0"/>
    <n v="0"/>
    <n v="0"/>
    <n v="0"/>
    <n v="0"/>
    <n v="0"/>
    <n v="0"/>
    <n v="0"/>
    <n v="0"/>
    <n v="0"/>
    <n v="0"/>
    <n v="0"/>
    <n v="0"/>
    <n v="0"/>
    <n v="0"/>
    <n v="0"/>
    <n v="0"/>
    <n v="0"/>
    <n v="0"/>
    <n v="0"/>
    <n v="0"/>
  </r>
  <r>
    <m/>
    <s v="069"/>
    <m/>
    <m/>
    <s v="X"/>
    <n v="8017"/>
    <n v="0"/>
    <s v="Obligations by Program Activities, Miscellaneous Highway Project"/>
    <n v="27"/>
    <n v="253"/>
    <s v="D"/>
    <n v="-9842.2000000000007"/>
    <n v="-9842.2000000000007"/>
    <n v="0"/>
    <n v="0"/>
    <n v="-9842.2000000000007"/>
    <n v="-9842.2000000000007"/>
    <n v="0"/>
    <n v="0"/>
    <n v="0"/>
    <n v="0"/>
    <n v="0"/>
    <n v="0"/>
    <n v="0"/>
    <n v="0"/>
    <n v="0"/>
    <n v="0"/>
    <n v="0"/>
    <n v="0"/>
    <n v="0"/>
    <n v="0"/>
    <n v="0"/>
    <n v="0"/>
    <n v="0"/>
    <n v="0"/>
    <n v="0"/>
    <n v="0"/>
    <n v="0"/>
    <n v="0"/>
    <n v="0"/>
    <n v="0"/>
    <n v="0"/>
    <n v="0"/>
  </r>
  <r>
    <m/>
    <s v="069"/>
    <m/>
    <m/>
    <s v="X"/>
    <n v="8019"/>
    <n v="0"/>
    <s v="Unknown"/>
    <n v="0"/>
    <n v="0"/>
    <s v="D"/>
    <n v="-37309"/>
    <n v="-37309"/>
    <n v="0"/>
    <n v="0"/>
    <n v="-37309"/>
    <n v="-37309"/>
    <n v="0"/>
    <n v="0"/>
    <n v="0"/>
    <n v="0"/>
    <n v="0"/>
    <n v="0"/>
    <n v="0"/>
    <n v="0"/>
    <n v="0"/>
    <n v="0"/>
    <n v="0"/>
    <n v="0"/>
    <n v="0"/>
    <n v="0"/>
    <n v="0"/>
    <n v="0"/>
    <n v="0"/>
    <n v="0"/>
    <n v="0"/>
    <n v="0"/>
    <n v="0"/>
    <n v="0"/>
    <n v="0"/>
    <n v="0"/>
    <n v="0"/>
    <n v="0"/>
  </r>
  <r>
    <m/>
    <s v="069"/>
    <m/>
    <m/>
    <s v="X"/>
    <n v="8019"/>
    <n v="0"/>
    <s v="Unknown"/>
    <n v="0"/>
    <n v="920"/>
    <s v="D"/>
    <n v="37309"/>
    <n v="37309"/>
    <n v="0"/>
    <n v="0"/>
    <n v="37309"/>
    <n v="37309"/>
    <n v="0"/>
    <n v="0"/>
    <n v="0"/>
    <n v="0"/>
    <n v="0"/>
    <n v="0"/>
    <n v="0"/>
    <n v="0"/>
    <n v="0"/>
    <n v="0"/>
    <n v="0"/>
    <n v="0"/>
    <n v="0"/>
    <n v="0"/>
    <n v="0"/>
    <n v="0"/>
    <n v="0"/>
    <n v="0"/>
    <n v="0"/>
    <n v="0"/>
    <n v="0"/>
    <n v="0"/>
    <n v="0"/>
    <n v="0"/>
    <n v="0"/>
    <n v="0"/>
  </r>
  <r>
    <m/>
    <s v="069"/>
    <m/>
    <m/>
    <s v="X"/>
    <n v="8045"/>
    <n v="0"/>
    <s v="UNKNOWN"/>
    <n v="0"/>
    <n v="0"/>
    <s v=" "/>
    <n v="0"/>
    <n v="0"/>
    <n v="0"/>
    <n v="0"/>
    <n v="0"/>
    <n v="0"/>
    <n v="0"/>
    <n v="0"/>
    <n v="0"/>
    <n v="0"/>
    <n v="0"/>
    <n v="0"/>
    <n v="0"/>
    <n v="0"/>
    <n v="0"/>
    <n v="0"/>
    <n v="0"/>
    <n v="0"/>
    <n v="0"/>
    <n v="0"/>
    <n v="0"/>
    <n v="0"/>
    <n v="0"/>
    <n v="0"/>
    <n v="0"/>
    <n v="0"/>
    <n v="0"/>
    <n v="0"/>
    <n v="0"/>
    <n v="0"/>
    <n v="0"/>
    <n v="0"/>
  </r>
  <r>
    <m/>
    <s v="069"/>
    <m/>
    <m/>
    <s v="X"/>
    <n v="8049"/>
    <n v="0"/>
    <s v="UNKNOWN"/>
    <n v="0"/>
    <n v="0"/>
    <s v=" "/>
    <n v="0"/>
    <n v="0"/>
    <n v="0"/>
    <n v="0"/>
    <n v="0"/>
    <n v="0"/>
    <n v="0"/>
    <n v="0"/>
    <n v="0"/>
    <n v="0"/>
    <n v="0"/>
    <n v="0"/>
    <n v="0"/>
    <n v="0"/>
    <n v="0"/>
    <n v="0"/>
    <n v="0"/>
    <n v="0"/>
    <n v="0"/>
    <n v="0"/>
    <n v="0"/>
    <n v="0"/>
    <n v="0"/>
    <n v="0"/>
    <n v="0"/>
    <n v="0"/>
    <n v="0"/>
    <n v="0"/>
    <n v="0"/>
    <n v="0"/>
    <n v="0"/>
    <n v="0"/>
  </r>
  <r>
    <m/>
    <s v="069"/>
    <m/>
    <m/>
    <s v="X"/>
    <n v="8054"/>
    <n v="0"/>
    <s v="Advances from State cooperating agencies 69-X-8054"/>
    <n v="3"/>
    <n v="0"/>
    <s v="D"/>
    <n v="-523619.08"/>
    <n v="-523619.08"/>
    <n v="0"/>
    <n v="0"/>
    <n v="-523619.08"/>
    <n v="-523619.08"/>
    <n v="-12643315.369999999"/>
    <n v="-12507126.17"/>
    <n v="0"/>
    <n v="-135756.20000000001"/>
    <n v="-12643315.369999999"/>
    <n v="-12642882.369999999"/>
    <n v="0"/>
    <n v="0"/>
    <n v="0"/>
    <n v="0"/>
    <n v="0"/>
    <n v="0"/>
    <n v="-2961687.78"/>
    <n v="0"/>
    <n v="0"/>
    <n v="0"/>
    <n v="0"/>
    <n v="-2961687.78"/>
    <n v="0"/>
    <n v="-2961687.78"/>
    <n v="-2961254.78"/>
    <n v="0"/>
    <n v="232.42"/>
    <n v="0"/>
    <n v="0"/>
    <n v="232.42"/>
  </r>
  <r>
    <m/>
    <s v="069"/>
    <m/>
    <m/>
    <s v="X"/>
    <n v="8054"/>
    <n v="0"/>
    <s v="Advances from State cooperating agencies 69-X-8054"/>
    <n v="3"/>
    <n v="111"/>
    <s v="D"/>
    <n v="0"/>
    <n v="0"/>
    <n v="0"/>
    <n v="0"/>
    <n v="0"/>
    <n v="0"/>
    <n v="-491192.93"/>
    <n v="-419336.21"/>
    <n v="0"/>
    <n v="-42583.88"/>
    <n v="-491192.93"/>
    <n v="-461920.09"/>
    <n v="0"/>
    <n v="0"/>
    <n v="0"/>
    <n v="0"/>
    <n v="0"/>
    <n v="0"/>
    <n v="-826986.34"/>
    <n v="0"/>
    <n v="0"/>
    <n v="0"/>
    <n v="0"/>
    <n v="-826986.34"/>
    <n v="0"/>
    <n v="-826986.34"/>
    <n v="-797713.5"/>
    <n v="0"/>
    <n v="19439.2"/>
    <n v="0"/>
    <n v="0"/>
    <n v="19439.2"/>
  </r>
  <r>
    <m/>
    <s v="069"/>
    <m/>
    <m/>
    <s v="X"/>
    <n v="8054"/>
    <n v="0"/>
    <s v="Advances from State cooperating agencies 69-X-8054"/>
    <n v="3"/>
    <n v="113"/>
    <s v="D"/>
    <n v="0"/>
    <n v="0"/>
    <n v="0"/>
    <n v="0"/>
    <n v="0"/>
    <n v="0"/>
    <n v="363.9"/>
    <n v="363.9"/>
    <n v="0"/>
    <n v="0"/>
    <n v="363.9"/>
    <n v="363.9"/>
    <n v="0"/>
    <n v="0"/>
    <n v="0"/>
    <n v="0"/>
    <n v="0"/>
    <n v="0"/>
    <n v="-2313"/>
    <n v="0"/>
    <n v="0"/>
    <n v="0"/>
    <n v="0"/>
    <n v="-2313"/>
    <n v="0"/>
    <n v="-2313"/>
    <n v="-2313"/>
    <n v="0"/>
    <n v="0"/>
    <n v="0"/>
    <n v="0"/>
    <n v="0"/>
  </r>
  <r>
    <m/>
    <s v="069"/>
    <m/>
    <m/>
    <s v="X"/>
    <n v="8054"/>
    <n v="0"/>
    <s v="Advances from State cooperating agencies 69-X-8054"/>
    <n v="3"/>
    <n v="115"/>
    <s v="D"/>
    <n v="0"/>
    <n v="0"/>
    <n v="0"/>
    <n v="0"/>
    <n v="0"/>
    <n v="0"/>
    <n v="3412.09"/>
    <n v="4025.74"/>
    <n v="0"/>
    <n v="-613.65"/>
    <n v="3412.09"/>
    <n v="3412.09"/>
    <n v="0"/>
    <n v="0"/>
    <n v="0"/>
    <n v="0"/>
    <n v="0"/>
    <n v="0"/>
    <n v="-12054.75"/>
    <n v="0"/>
    <n v="0"/>
    <n v="0"/>
    <n v="0"/>
    <n v="-12054.75"/>
    <n v="0"/>
    <n v="-12054.75"/>
    <n v="-12054.75"/>
    <n v="0"/>
    <n v="937.22"/>
    <n v="0"/>
    <n v="0"/>
    <n v="937.22"/>
  </r>
  <r>
    <m/>
    <s v="069"/>
    <m/>
    <m/>
    <s v="X"/>
    <n v="8054"/>
    <n v="0"/>
    <s v="Advances from State cooperating agencies 69-X-8054"/>
    <n v="3"/>
    <n v="118"/>
    <s v="D"/>
    <n v="0"/>
    <n v="0"/>
    <n v="0"/>
    <n v="0"/>
    <n v="0"/>
    <n v="0"/>
    <n v="-323.02"/>
    <n v="-323.02"/>
    <n v="0"/>
    <n v="0"/>
    <n v="-323.02"/>
    <n v="-323.02"/>
    <n v="0"/>
    <n v="0"/>
    <n v="0"/>
    <n v="0"/>
    <n v="0"/>
    <n v="0"/>
    <n v="0"/>
    <n v="0"/>
    <n v="0"/>
    <n v="0"/>
    <n v="0"/>
    <n v="0"/>
    <n v="0"/>
    <n v="0"/>
    <n v="0"/>
    <n v="0"/>
    <n v="323.02"/>
    <n v="0"/>
    <n v="0"/>
    <n v="323.02"/>
  </r>
  <r>
    <m/>
    <s v="069"/>
    <m/>
    <m/>
    <s v="X"/>
    <n v="8054"/>
    <n v="0"/>
    <s v="Advances from State cooperating agencies 69-X-8054"/>
    <n v="3"/>
    <n v="121"/>
    <s v="D"/>
    <n v="0"/>
    <n v="0"/>
    <n v="0"/>
    <n v="0"/>
    <n v="0"/>
    <n v="0"/>
    <n v="5796.16"/>
    <n v="15720.55"/>
    <n v="0"/>
    <n v="-5085.7"/>
    <n v="5796.16"/>
    <n v="10634.85"/>
    <n v="0"/>
    <n v="0"/>
    <n v="0"/>
    <n v="0"/>
    <n v="0"/>
    <n v="0"/>
    <n v="-203917.12"/>
    <n v="0"/>
    <n v="0"/>
    <n v="0"/>
    <n v="0"/>
    <n v="-203917.12"/>
    <n v="0"/>
    <n v="-203917.12"/>
    <n v="-199078.43"/>
    <n v="0"/>
    <n v="9128.69"/>
    <n v="0"/>
    <n v="0"/>
    <n v="9128.69"/>
  </r>
  <r>
    <m/>
    <s v="069"/>
    <m/>
    <m/>
    <s v="X"/>
    <n v="8054"/>
    <n v="0"/>
    <s v="Advances from State cooperating agencies 69-X-8054"/>
    <n v="3"/>
    <n v="210"/>
    <s v="D"/>
    <n v="-4441.1400000000003"/>
    <n v="-106026.64"/>
    <n v="0"/>
    <n v="0"/>
    <n v="-4441.1400000000003"/>
    <n v="-106026.64"/>
    <n v="0"/>
    <n v="0"/>
    <n v="0"/>
    <n v="0"/>
    <n v="0"/>
    <n v="0"/>
    <n v="0"/>
    <n v="0"/>
    <n v="0"/>
    <n v="0"/>
    <n v="0"/>
    <n v="0"/>
    <n v="-334443.44"/>
    <n v="0"/>
    <n v="0"/>
    <n v="0"/>
    <n v="0"/>
    <n v="-334443.44"/>
    <n v="0"/>
    <n v="-334443.44"/>
    <n v="-436028.94"/>
    <n v="1089.67"/>
    <n v="0"/>
    <n v="0"/>
    <n v="0"/>
    <n v="1089.67"/>
  </r>
  <r>
    <m/>
    <s v="069"/>
    <m/>
    <m/>
    <s v="X"/>
    <n v="8054"/>
    <n v="0"/>
    <s v="Advances from State cooperating agencies 69-X-8054"/>
    <n v="3"/>
    <n v="232"/>
    <s v="D"/>
    <n v="0"/>
    <n v="-57075.48"/>
    <n v="0"/>
    <n v="0"/>
    <n v="0"/>
    <n v="-57075.48"/>
    <n v="0"/>
    <n v="0"/>
    <n v="0"/>
    <n v="0"/>
    <n v="0"/>
    <n v="0"/>
    <n v="0"/>
    <n v="0"/>
    <n v="0"/>
    <n v="0"/>
    <n v="0"/>
    <n v="0"/>
    <n v="-4630.12"/>
    <n v="0"/>
    <n v="0"/>
    <n v="0"/>
    <n v="0"/>
    <n v="-4630.12"/>
    <n v="0"/>
    <n v="-4630.12"/>
    <n v="-61705.599999999999"/>
    <n v="0"/>
    <n v="0"/>
    <n v="0"/>
    <n v="0"/>
    <n v="0"/>
  </r>
  <r>
    <m/>
    <s v="069"/>
    <m/>
    <m/>
    <s v="X"/>
    <n v="8054"/>
    <n v="0"/>
    <s v="Advances from State cooperating agencies 69-X-8054"/>
    <n v="3"/>
    <n v="233"/>
    <s v="D"/>
    <n v="0"/>
    <n v="-19600"/>
    <n v="0"/>
    <n v="0"/>
    <n v="0"/>
    <n v="-19600"/>
    <n v="0"/>
    <n v="0"/>
    <n v="0"/>
    <n v="0"/>
    <n v="0"/>
    <n v="0"/>
    <n v="0"/>
    <n v="0"/>
    <n v="0"/>
    <n v="0"/>
    <n v="0"/>
    <n v="0"/>
    <n v="-1458.24"/>
    <n v="0"/>
    <n v="0"/>
    <n v="0"/>
    <n v="0"/>
    <n v="-1458.24"/>
    <n v="0"/>
    <n v="-1458.24"/>
    <n v="-21058.240000000002"/>
    <n v="0"/>
    <n v="0"/>
    <n v="0"/>
    <n v="0"/>
    <n v="0"/>
  </r>
  <r>
    <m/>
    <s v="069"/>
    <m/>
    <m/>
    <s v="X"/>
    <n v="8054"/>
    <n v="0"/>
    <s v="Advances from State cooperating agencies 69-X-8054"/>
    <n v="3"/>
    <n v="240"/>
    <s v="D"/>
    <n v="-65824.27"/>
    <n v="-404.27"/>
    <n v="0"/>
    <n v="0"/>
    <n v="-65824.27"/>
    <n v="-404.27"/>
    <n v="0"/>
    <n v="0"/>
    <n v="0"/>
    <n v="0"/>
    <n v="0"/>
    <n v="0"/>
    <n v="0"/>
    <n v="0"/>
    <n v="0"/>
    <n v="0"/>
    <n v="0"/>
    <n v="0"/>
    <n v="-67007.929999999993"/>
    <n v="0"/>
    <n v="0"/>
    <n v="0"/>
    <n v="0"/>
    <n v="-67007.929999999993"/>
    <n v="0"/>
    <n v="-67007.929999999993"/>
    <n v="-1587.93"/>
    <n v="404.27"/>
    <n v="0"/>
    <n v="0"/>
    <n v="0"/>
    <n v="404.27"/>
  </r>
  <r>
    <m/>
    <s v="069"/>
    <m/>
    <m/>
    <s v="X"/>
    <n v="8054"/>
    <n v="0"/>
    <s v="Advances from State cooperating agencies 69-X-8054"/>
    <n v="3"/>
    <n v="251"/>
    <s v="D"/>
    <n v="-285931.23"/>
    <n v="-1316401"/>
    <n v="0"/>
    <n v="0"/>
    <n v="-285931.23"/>
    <n v="-1316401"/>
    <n v="-697006.07999999996"/>
    <n v="-11064.36"/>
    <n v="0"/>
    <n v="0"/>
    <n v="-697006.07999999996"/>
    <n v="-11064.36"/>
    <n v="0"/>
    <n v="0"/>
    <n v="0"/>
    <n v="0"/>
    <n v="0"/>
    <n v="0"/>
    <n v="-962918.61"/>
    <n v="0"/>
    <n v="0"/>
    <n v="0"/>
    <n v="0"/>
    <n v="-962918.61"/>
    <n v="0"/>
    <n v="-962918.61"/>
    <n v="-1307446.6599999999"/>
    <n v="60235.98"/>
    <n v="0"/>
    <n v="0"/>
    <n v="0"/>
    <n v="60235.98"/>
  </r>
  <r>
    <m/>
    <s v="069"/>
    <m/>
    <m/>
    <s v="X"/>
    <n v="8054"/>
    <n v="0"/>
    <s v="Advances from State cooperating agencies 69-X-8054"/>
    <n v="3"/>
    <n v="252"/>
    <s v="D"/>
    <n v="-14730846.68"/>
    <n v="-19137459.800000001"/>
    <n v="0"/>
    <n v="0"/>
    <n v="-14730846.68"/>
    <n v="-19137459.800000001"/>
    <n v="0"/>
    <n v="-78293.440000000002"/>
    <n v="0"/>
    <n v="0"/>
    <n v="0"/>
    <n v="-78293.440000000002"/>
    <n v="0"/>
    <n v="0"/>
    <n v="0"/>
    <n v="0"/>
    <n v="0"/>
    <n v="0"/>
    <n v="-3881667.08"/>
    <n v="0"/>
    <n v="0"/>
    <n v="0"/>
    <n v="0"/>
    <n v="-3881667.08"/>
    <n v="0"/>
    <n v="-3881667.08"/>
    <n v="-8366573.6399999997"/>
    <n v="3470126.41"/>
    <n v="0"/>
    <n v="0"/>
    <n v="0"/>
    <n v="3470126.41"/>
  </r>
  <r>
    <m/>
    <s v="069"/>
    <m/>
    <m/>
    <s v="X"/>
    <n v="8054"/>
    <n v="0"/>
    <s v="Advances from State cooperating agencies 69-X-8054"/>
    <n v="3"/>
    <n v="253"/>
    <s v="D"/>
    <n v="-8344209.0999999996"/>
    <n v="-11369199.880000001"/>
    <n v="0"/>
    <n v="0"/>
    <n v="-8344209.0999999996"/>
    <n v="-11369199.880000001"/>
    <n v="12092078.439999999"/>
    <n v="12252080.02"/>
    <n v="0"/>
    <n v="0"/>
    <n v="12092078.439999999"/>
    <n v="12252080.02"/>
    <n v="0"/>
    <n v="0"/>
    <n v="0"/>
    <n v="0"/>
    <n v="0"/>
    <n v="0"/>
    <n v="-2953783.2"/>
    <n v="0"/>
    <n v="0"/>
    <n v="0"/>
    <n v="0"/>
    <n v="-2953783.2"/>
    <n v="0"/>
    <n v="-2953783.2"/>
    <n v="-5818772.4000000004"/>
    <n v="92200.4"/>
    <n v="0"/>
    <n v="0"/>
    <n v="0"/>
    <n v="92200.4"/>
  </r>
  <r>
    <m/>
    <s v="069"/>
    <m/>
    <m/>
    <s v="X"/>
    <n v="8054"/>
    <n v="0"/>
    <s v="Advances from State cooperating agencies 69-X-8054"/>
    <n v="3"/>
    <n v="257"/>
    <s v="D"/>
    <n v="0"/>
    <n v="0"/>
    <n v="0"/>
    <n v="0"/>
    <n v="0"/>
    <n v="0"/>
    <n v="0"/>
    <n v="0"/>
    <n v="0"/>
    <n v="0"/>
    <n v="0"/>
    <n v="0"/>
    <n v="0"/>
    <n v="0"/>
    <n v="0"/>
    <n v="0"/>
    <n v="0"/>
    <n v="0"/>
    <n v="-1607.39"/>
    <n v="0"/>
    <n v="0"/>
    <n v="0"/>
    <n v="0"/>
    <n v="-1607.39"/>
    <n v="0"/>
    <n v="-1607.39"/>
    <n v="-1607.39"/>
    <n v="0"/>
    <n v="0"/>
    <n v="0"/>
    <n v="0"/>
    <n v="0"/>
  </r>
  <r>
    <m/>
    <s v="069"/>
    <m/>
    <m/>
    <s v="X"/>
    <n v="8054"/>
    <n v="0"/>
    <s v="Advances from State cooperating agencies 69-X-8054"/>
    <n v="3"/>
    <n v="258"/>
    <s v="D"/>
    <n v="0"/>
    <n v="0"/>
    <n v="0"/>
    <n v="0"/>
    <n v="0"/>
    <n v="0"/>
    <n v="0"/>
    <n v="0"/>
    <n v="0"/>
    <n v="0"/>
    <n v="0"/>
    <n v="0"/>
    <n v="0"/>
    <n v="0"/>
    <n v="0"/>
    <n v="0"/>
    <n v="0"/>
    <n v="0"/>
    <n v="-25641.58"/>
    <n v="0"/>
    <n v="0"/>
    <n v="0"/>
    <n v="0"/>
    <n v="-25641.58"/>
    <n v="0"/>
    <n v="-25641.58"/>
    <n v="-25641.58"/>
    <n v="0"/>
    <n v="0"/>
    <n v="0"/>
    <n v="0"/>
    <n v="0"/>
  </r>
  <r>
    <m/>
    <s v="069"/>
    <m/>
    <m/>
    <s v="X"/>
    <n v="8054"/>
    <n v="0"/>
    <s v="Advances from State cooperating agencies 69-X-8054"/>
    <n v="3"/>
    <n v="260"/>
    <s v="D"/>
    <n v="-1377.19"/>
    <n v="-1377.19"/>
    <n v="0"/>
    <n v="0"/>
    <n v="-1377.19"/>
    <n v="-1377.19"/>
    <n v="0"/>
    <n v="-406.67"/>
    <n v="0"/>
    <n v="0"/>
    <n v="0"/>
    <n v="-406.67"/>
    <n v="0"/>
    <n v="0"/>
    <n v="0"/>
    <n v="0"/>
    <n v="0"/>
    <n v="0"/>
    <n v="-47678.64"/>
    <n v="0"/>
    <n v="0"/>
    <n v="0"/>
    <n v="0"/>
    <n v="-47678.64"/>
    <n v="0"/>
    <n v="-47678.64"/>
    <n v="-48085.31"/>
    <n v="1377.19"/>
    <n v="0"/>
    <n v="0"/>
    <n v="0"/>
    <n v="1377.19"/>
  </r>
  <r>
    <m/>
    <s v="069"/>
    <m/>
    <m/>
    <s v="X"/>
    <n v="8054"/>
    <n v="0"/>
    <s v="Advances from State cooperating agencies 69-X-8054"/>
    <n v="3"/>
    <n v="310"/>
    <s v="D"/>
    <n v="0"/>
    <n v="0"/>
    <n v="0"/>
    <n v="0"/>
    <n v="0"/>
    <n v="0"/>
    <n v="-241.51"/>
    <n v="0"/>
    <n v="0"/>
    <n v="0"/>
    <n v="-241.51"/>
    <n v="0"/>
    <n v="0"/>
    <n v="0"/>
    <n v="0"/>
    <n v="0"/>
    <n v="0"/>
    <n v="0"/>
    <n v="-4313.4399999999996"/>
    <n v="0"/>
    <n v="0"/>
    <n v="0"/>
    <n v="0"/>
    <n v="-4313.4399999999996"/>
    <n v="0"/>
    <n v="-4313.4399999999996"/>
    <n v="-4071.93"/>
    <n v="0"/>
    <n v="0"/>
    <n v="0"/>
    <n v="0"/>
    <n v="0"/>
  </r>
  <r>
    <m/>
    <s v="069"/>
    <m/>
    <m/>
    <s v="X"/>
    <n v="8054"/>
    <n v="0"/>
    <s v="Advances from State cooperating agencies 69-X-8054"/>
    <n v="3"/>
    <n v="410"/>
    <s v="D"/>
    <n v="-115677.63"/>
    <n v="-115677.63"/>
    <n v="0"/>
    <n v="0"/>
    <n v="-115677.63"/>
    <n v="-115677.63"/>
    <n v="-221.11"/>
    <n v="-221.11"/>
    <n v="0"/>
    <n v="0"/>
    <n v="-221.11"/>
    <n v="-221.11"/>
    <n v="0"/>
    <n v="0"/>
    <n v="0"/>
    <n v="0"/>
    <n v="0"/>
    <n v="0"/>
    <n v="0"/>
    <n v="0"/>
    <n v="0"/>
    <n v="0"/>
    <n v="0"/>
    <n v="0"/>
    <n v="0"/>
    <n v="0"/>
    <n v="0"/>
    <n v="0"/>
    <n v="0"/>
    <n v="0"/>
    <n v="0"/>
    <n v="0"/>
  </r>
  <r>
    <m/>
    <s v="069"/>
    <m/>
    <m/>
    <s v="X"/>
    <n v="8054"/>
    <n v="0"/>
    <s v="Advances from State cooperating agencies 69-X-8054"/>
    <n v="3"/>
    <n v="440"/>
    <s v="D"/>
    <n v="0"/>
    <n v="0"/>
    <n v="0"/>
    <n v="0"/>
    <n v="0"/>
    <n v="0"/>
    <n v="0"/>
    <n v="0"/>
    <n v="0"/>
    <n v="0"/>
    <n v="0"/>
    <n v="0"/>
    <n v="0"/>
    <n v="0"/>
    <n v="0"/>
    <n v="0"/>
    <n v="0"/>
    <n v="0"/>
    <n v="-901586.43"/>
    <n v="0"/>
    <n v="0"/>
    <n v="0"/>
    <n v="0"/>
    <n v="-901586.43"/>
    <n v="0"/>
    <n v="-901586.43"/>
    <n v="-901586.43"/>
    <n v="0"/>
    <n v="0"/>
    <n v="0"/>
    <n v="0"/>
    <n v="0"/>
  </r>
  <r>
    <m/>
    <s v="069"/>
    <m/>
    <m/>
    <s v="X"/>
    <n v="8057"/>
    <n v="0"/>
    <s v="UNKNOWN"/>
    <n v="0"/>
    <n v="0"/>
    <s v=" "/>
    <n v="0"/>
    <n v="0"/>
    <n v="0"/>
    <n v="0"/>
    <n v="0"/>
    <n v="0"/>
    <n v="0"/>
    <n v="0"/>
    <n v="0"/>
    <n v="0"/>
    <n v="0"/>
    <n v="0"/>
    <n v="0"/>
    <n v="0"/>
    <n v="0"/>
    <n v="0"/>
    <n v="0"/>
    <n v="0"/>
    <n v="0"/>
    <n v="0"/>
    <n v="0"/>
    <n v="0"/>
    <n v="0"/>
    <n v="0"/>
    <n v="0"/>
    <n v="0"/>
    <n v="0"/>
    <n v="0"/>
    <n v="0"/>
    <n v="0"/>
    <n v="0"/>
    <n v="0"/>
  </r>
  <r>
    <m/>
    <s v="069"/>
    <m/>
    <m/>
    <s v="X"/>
    <n v="8058"/>
    <n v="0"/>
    <s v="Obligations by Program Activities, Miscellaneous Highway Project"/>
    <n v="27"/>
    <n v="0"/>
    <s v="D"/>
    <n v="4577028.74"/>
    <n v="4577028.74"/>
    <n v="0"/>
    <n v="0"/>
    <n v="4577028.74"/>
    <n v="4577028.74"/>
    <n v="3635.52"/>
    <n v="5283.87"/>
    <n v="0"/>
    <n v="-1628.83"/>
    <n v="3635.52"/>
    <n v="3655.04"/>
    <n v="0"/>
    <n v="0"/>
    <n v="0"/>
    <n v="0"/>
    <n v="0"/>
    <n v="0"/>
    <n v="-9575.3799999999992"/>
    <n v="0"/>
    <n v="0"/>
    <n v="0"/>
    <n v="0"/>
    <n v="-9575.3799999999992"/>
    <n v="0"/>
    <n v="-9575.3799999999992"/>
    <n v="-9555.86"/>
    <n v="0"/>
    <n v="19.52"/>
    <n v="0"/>
    <n v="0"/>
    <n v="19.52"/>
  </r>
  <r>
    <m/>
    <s v="069"/>
    <m/>
    <m/>
    <s v="X"/>
    <n v="8058"/>
    <n v="0"/>
    <s v="Obligations by Program Activities, Miscellaneous Highway Project"/>
    <n v="27"/>
    <n v="111"/>
    <s v="D"/>
    <n v="0"/>
    <n v="0"/>
    <n v="0"/>
    <n v="0"/>
    <n v="0"/>
    <n v="0"/>
    <n v="-2208.66"/>
    <n v="-90.44"/>
    <n v="0"/>
    <n v="-216.11"/>
    <n v="-2208.66"/>
    <n v="-306.55"/>
    <n v="0"/>
    <n v="0"/>
    <n v="0"/>
    <n v="0"/>
    <n v="0"/>
    <n v="0"/>
    <n v="-16071.34"/>
    <n v="0"/>
    <n v="0"/>
    <n v="0"/>
    <n v="0"/>
    <n v="-16071.34"/>
    <n v="0"/>
    <n v="-16071.34"/>
    <n v="-14169.23"/>
    <n v="0"/>
    <n v="956.47"/>
    <n v="0"/>
    <n v="0"/>
    <n v="956.47"/>
  </r>
  <r>
    <m/>
    <s v="069"/>
    <m/>
    <m/>
    <s v="X"/>
    <n v="8058"/>
    <n v="0"/>
    <s v="Obligations by Program Activities, Miscellaneous Highway Project"/>
    <n v="27"/>
    <n v="115"/>
    <s v="D"/>
    <n v="0"/>
    <n v="0"/>
    <n v="0"/>
    <n v="0"/>
    <n v="0"/>
    <n v="0"/>
    <n v="-55"/>
    <n v="-55"/>
    <n v="0"/>
    <n v="0"/>
    <n v="-55"/>
    <n v="-55"/>
    <n v="0"/>
    <n v="0"/>
    <n v="0"/>
    <n v="0"/>
    <n v="0"/>
    <n v="0"/>
    <n v="0"/>
    <n v="0"/>
    <n v="0"/>
    <n v="0"/>
    <n v="0"/>
    <n v="0"/>
    <n v="0"/>
    <n v="0"/>
    <n v="0"/>
    <n v="0"/>
    <n v="55"/>
    <n v="0"/>
    <n v="0"/>
    <n v="55"/>
  </r>
  <r>
    <m/>
    <s v="069"/>
    <m/>
    <m/>
    <s v="X"/>
    <n v="8058"/>
    <n v="0"/>
    <s v="Obligations by Program Activities, Miscellaneous Highway Project"/>
    <n v="27"/>
    <n v="118"/>
    <s v="D"/>
    <n v="0"/>
    <n v="0"/>
    <n v="0"/>
    <n v="0"/>
    <n v="0"/>
    <n v="0"/>
    <n v="-18.96"/>
    <n v="-18.96"/>
    <n v="0"/>
    <n v="0"/>
    <n v="-18.96"/>
    <n v="-18.96"/>
    <n v="0"/>
    <n v="0"/>
    <n v="0"/>
    <n v="0"/>
    <n v="0"/>
    <n v="0"/>
    <n v="0"/>
    <n v="0"/>
    <n v="0"/>
    <n v="0"/>
    <n v="0"/>
    <n v="0"/>
    <n v="0"/>
    <n v="0"/>
    <n v="0"/>
    <n v="0"/>
    <n v="18.96"/>
    <n v="0"/>
    <n v="0"/>
    <n v="18.96"/>
  </r>
  <r>
    <m/>
    <s v="069"/>
    <m/>
    <m/>
    <s v="X"/>
    <n v="8058"/>
    <n v="0"/>
    <s v="Obligations by Program Activities, Miscellaneous Highway Project"/>
    <n v="27"/>
    <n v="121"/>
    <s v="D"/>
    <n v="0"/>
    <n v="0"/>
    <n v="0"/>
    <n v="0"/>
    <n v="0"/>
    <n v="0"/>
    <n v="-611.85"/>
    <n v="-177.15"/>
    <n v="0"/>
    <n v="0"/>
    <n v="-611.85"/>
    <n v="-177.15"/>
    <n v="0"/>
    <n v="0"/>
    <n v="0"/>
    <n v="0"/>
    <n v="0"/>
    <n v="0"/>
    <n v="-4216.13"/>
    <n v="0"/>
    <n v="0"/>
    <n v="0"/>
    <n v="0"/>
    <n v="-4216.13"/>
    <n v="0"/>
    <n v="-4216.13"/>
    <n v="-3781.43"/>
    <n v="0"/>
    <n v="384.98"/>
    <n v="0"/>
    <n v="0"/>
    <n v="384.98"/>
  </r>
  <r>
    <m/>
    <s v="069"/>
    <m/>
    <m/>
    <s v="X"/>
    <n v="8058"/>
    <n v="0"/>
    <s v="Obligations by Program Activities, Miscellaneous Highway Project"/>
    <n v="27"/>
    <n v="251"/>
    <s v="D"/>
    <n v="-93191.22"/>
    <n v="-163396.43"/>
    <n v="0"/>
    <n v="0"/>
    <n v="-93191.22"/>
    <n v="-163396.43"/>
    <n v="0"/>
    <n v="0"/>
    <n v="0"/>
    <n v="0"/>
    <n v="0"/>
    <n v="0"/>
    <n v="0"/>
    <n v="0"/>
    <n v="0"/>
    <n v="0"/>
    <n v="0"/>
    <n v="0"/>
    <n v="-115387.33"/>
    <n v="0"/>
    <n v="0"/>
    <n v="0"/>
    <n v="0"/>
    <n v="-115387.33"/>
    <n v="0"/>
    <n v="-115387.33"/>
    <n v="-185592.54"/>
    <n v="0"/>
    <n v="0"/>
    <n v="0"/>
    <n v="0"/>
    <n v="0"/>
  </r>
  <r>
    <m/>
    <s v="069"/>
    <m/>
    <m/>
    <s v="X"/>
    <n v="8058"/>
    <n v="0"/>
    <s v="Obligations by Program Activities, Miscellaneous Highway Project"/>
    <n v="27"/>
    <n v="253"/>
    <s v="D"/>
    <n v="-3250"/>
    <n v="-3250"/>
    <n v="0"/>
    <n v="0"/>
    <n v="-3250"/>
    <n v="-3250"/>
    <n v="0"/>
    <n v="0"/>
    <n v="0"/>
    <n v="0"/>
    <n v="0"/>
    <n v="0"/>
    <n v="0"/>
    <n v="0"/>
    <n v="0"/>
    <n v="0"/>
    <n v="0"/>
    <n v="0"/>
    <n v="0"/>
    <n v="0"/>
    <n v="0"/>
    <n v="0"/>
    <n v="0"/>
    <n v="0"/>
    <n v="0"/>
    <n v="0"/>
    <n v="0"/>
    <n v="0"/>
    <n v="0"/>
    <n v="0"/>
    <n v="0"/>
    <n v="0"/>
  </r>
  <r>
    <m/>
    <s v="069"/>
    <m/>
    <m/>
    <s v="X"/>
    <n v="8058"/>
    <n v="0"/>
    <s v="Obligations by Program Activities, Miscellaneous Highway Project"/>
    <n v="27"/>
    <n v="410"/>
    <s v="D"/>
    <n v="-35586518.719999999"/>
    <n v="-31177142.25"/>
    <n v="0"/>
    <n v="0"/>
    <n v="-35586518.719999999"/>
    <n v="-31177142.25"/>
    <n v="-4532.3100000000004"/>
    <n v="-4532.3100000000004"/>
    <n v="0"/>
    <n v="0"/>
    <n v="-4532.3100000000004"/>
    <n v="-4532.3100000000004"/>
    <n v="0"/>
    <n v="0"/>
    <n v="0"/>
    <n v="0"/>
    <n v="0"/>
    <n v="0"/>
    <n v="-8707478.9700000007"/>
    <n v="0"/>
    <n v="0"/>
    <n v="0"/>
    <n v="0"/>
    <n v="-8707478.9700000007"/>
    <n v="0"/>
    <n v="-8707478.9700000007"/>
    <n v="-4298102.5"/>
    <n v="0"/>
    <n v="0"/>
    <n v="0"/>
    <n v="0"/>
    <n v="0"/>
  </r>
  <r>
    <m/>
    <s v="069"/>
    <m/>
    <m/>
    <s v="X"/>
    <n v="8061"/>
    <n v="0"/>
    <s v="UNKNOWN"/>
    <n v="0"/>
    <n v="0"/>
    <s v=" "/>
    <n v="0"/>
    <n v="0"/>
    <n v="0"/>
    <n v="0"/>
    <n v="0"/>
    <n v="0"/>
    <n v="0"/>
    <n v="0"/>
    <n v="0"/>
    <n v="0"/>
    <n v="0"/>
    <n v="0"/>
    <n v="0"/>
    <n v="0"/>
    <n v="0"/>
    <n v="0"/>
    <n v="0"/>
    <n v="0"/>
    <n v="0"/>
    <n v="0"/>
    <n v="0"/>
    <n v="0"/>
    <n v="0"/>
    <n v="0"/>
    <n v="0"/>
    <n v="0"/>
    <n v="0"/>
    <n v="0"/>
    <n v="0"/>
    <n v="0"/>
    <n v="0"/>
    <n v="0"/>
  </r>
  <r>
    <m/>
    <s v="069"/>
    <m/>
    <m/>
    <s v="X"/>
    <n v="8072"/>
    <n v="0"/>
    <s v="Unknown"/>
    <n v="0"/>
    <n v="0"/>
    <s v="D"/>
    <n v="-19313669.850000001"/>
    <n v="-19313669.850000001"/>
    <n v="0"/>
    <n v="0"/>
    <n v="-19313669.850000001"/>
    <n v="-19313669.850000001"/>
    <n v="0"/>
    <n v="0"/>
    <n v="0"/>
    <n v="0"/>
    <n v="0"/>
    <n v="0"/>
    <n v="0"/>
    <n v="0"/>
    <n v="0"/>
    <n v="0"/>
    <n v="0"/>
    <n v="0"/>
    <n v="0"/>
    <n v="0"/>
    <n v="0"/>
    <n v="0"/>
    <n v="0"/>
    <n v="0"/>
    <n v="0"/>
    <n v="0"/>
    <n v="0"/>
    <n v="0"/>
    <n v="0"/>
    <n v="0"/>
    <n v="0"/>
    <n v="0"/>
  </r>
  <r>
    <m/>
    <s v="069"/>
    <m/>
    <m/>
    <s v="X"/>
    <n v="8072"/>
    <n v="0"/>
    <s v="Unknown"/>
    <n v="0"/>
    <n v="410"/>
    <s v="D"/>
    <n v="19224580.32"/>
    <n v="19226698.02"/>
    <n v="0"/>
    <n v="0"/>
    <n v="19224580.32"/>
    <n v="19226698.02"/>
    <n v="0"/>
    <n v="0"/>
    <n v="0"/>
    <n v="0"/>
    <n v="0"/>
    <n v="0"/>
    <n v="0"/>
    <n v="0"/>
    <n v="0"/>
    <n v="0"/>
    <n v="0"/>
    <n v="0"/>
    <n v="-2117.6999999999998"/>
    <n v="0"/>
    <n v="0"/>
    <n v="0"/>
    <n v="0"/>
    <n v="-2117.6999999999998"/>
    <n v="0"/>
    <n v="-2117.6999999999998"/>
    <n v="0"/>
    <n v="43885.04"/>
    <n v="0"/>
    <n v="0"/>
    <n v="0"/>
    <n v="43885.04"/>
  </r>
  <r>
    <m/>
    <s v="069"/>
    <m/>
    <m/>
    <s v="X"/>
    <n v="8076"/>
    <n v="0"/>
    <s v="UNKNOWN"/>
    <n v="0"/>
    <n v="0"/>
    <s v=" "/>
    <n v="0"/>
    <n v="0"/>
    <n v="0"/>
    <n v="0"/>
    <n v="0"/>
    <n v="0"/>
    <n v="0"/>
    <n v="0"/>
    <n v="0"/>
    <n v="0"/>
    <n v="0"/>
    <n v="0"/>
    <n v="0"/>
    <n v="0"/>
    <n v="0"/>
    <n v="0"/>
    <n v="0"/>
    <n v="0"/>
    <n v="0"/>
    <n v="0"/>
    <n v="0"/>
    <n v="0"/>
    <n v="0"/>
    <n v="0"/>
    <n v="0"/>
    <n v="0"/>
    <n v="0"/>
    <n v="0"/>
    <n v="0"/>
    <n v="0"/>
    <n v="0"/>
    <n v="0"/>
  </r>
  <r>
    <m/>
    <s v="069"/>
    <m/>
    <m/>
    <s v="X"/>
    <n v="8081"/>
    <n v="0"/>
    <s v="UNKNOWN"/>
    <n v="0"/>
    <n v="0"/>
    <s v=" "/>
    <n v="0"/>
    <n v="0"/>
    <n v="0"/>
    <n v="0"/>
    <n v="0"/>
    <n v="0"/>
    <n v="0"/>
    <n v="0"/>
    <n v="0"/>
    <n v="0"/>
    <n v="0"/>
    <n v="0"/>
    <n v="0"/>
    <n v="0"/>
    <n v="0"/>
    <n v="0"/>
    <n v="0"/>
    <n v="0"/>
    <n v="0"/>
    <n v="0"/>
    <n v="0"/>
    <n v="0"/>
    <n v="0"/>
    <n v="0"/>
    <n v="0"/>
    <n v="0"/>
    <n v="0"/>
    <n v="0"/>
    <n v="0"/>
    <n v="0"/>
    <n v="0"/>
    <n v="0"/>
  </r>
  <r>
    <m/>
    <s v="069"/>
    <m/>
    <m/>
    <s v="X"/>
    <n v="8082"/>
    <n v="0"/>
    <s v="UNKNOWN"/>
    <n v="0"/>
    <n v="0"/>
    <s v=" "/>
    <n v="0"/>
    <n v="0"/>
    <n v="0"/>
    <n v="0"/>
    <n v="0"/>
    <n v="0"/>
    <n v="0"/>
    <n v="0"/>
    <n v="0"/>
    <n v="0"/>
    <n v="0"/>
    <n v="0"/>
    <n v="0"/>
    <n v="0"/>
    <n v="0"/>
    <n v="0"/>
    <n v="0"/>
    <n v="0"/>
    <n v="0"/>
    <n v="0"/>
    <n v="0"/>
    <n v="0"/>
    <n v="0"/>
    <n v="0"/>
    <n v="0"/>
    <n v="0"/>
    <n v="0"/>
    <n v="0"/>
    <n v="0"/>
    <n v="0"/>
    <n v="0"/>
    <n v="0"/>
  </r>
  <r>
    <m/>
    <s v="069"/>
    <m/>
    <m/>
    <s v="X"/>
    <n v="8083"/>
    <n v="0"/>
    <s v="Surface transportation block grant program"/>
    <n v="10"/>
    <n v="0"/>
    <s v="D"/>
    <n v="0"/>
    <n v="0"/>
    <n v="0"/>
    <n v="0"/>
    <n v="0"/>
    <n v="0"/>
    <n v="-5197.28"/>
    <n v="0"/>
    <n v="0"/>
    <n v="0"/>
    <n v="-5197.28"/>
    <n v="0"/>
    <n v="0"/>
    <n v="0"/>
    <n v="0"/>
    <n v="0"/>
    <n v="0"/>
    <n v="0"/>
    <n v="-468832.46"/>
    <n v="0"/>
    <n v="0"/>
    <n v="0"/>
    <n v="0"/>
    <n v="-468832.46"/>
    <n v="0"/>
    <n v="-468832.46"/>
    <n v="-463635.18"/>
    <n v="0"/>
    <n v="0"/>
    <n v="0"/>
    <n v="0"/>
    <n v="0"/>
  </r>
  <r>
    <m/>
    <s v="069"/>
    <m/>
    <m/>
    <s v="X"/>
    <n v="8083"/>
    <n v="0"/>
    <s v="Surface transportation block grant program"/>
    <n v="10"/>
    <n v="111"/>
    <s v="D"/>
    <n v="0"/>
    <n v="0"/>
    <n v="0"/>
    <n v="0"/>
    <n v="0"/>
    <n v="0"/>
    <n v="-380459.58"/>
    <n v="0"/>
    <n v="0"/>
    <n v="0"/>
    <n v="-380459.58"/>
    <n v="0"/>
    <n v="0"/>
    <n v="0"/>
    <n v="0"/>
    <n v="0"/>
    <n v="0"/>
    <n v="0"/>
    <n v="-460980.22"/>
    <n v="0"/>
    <n v="0"/>
    <n v="0"/>
    <n v="0"/>
    <n v="-460980.22"/>
    <n v="0"/>
    <n v="-460980.22"/>
    <n v="-80520.639999999999"/>
    <n v="0"/>
    <n v="0"/>
    <n v="0"/>
    <n v="0"/>
    <n v="0"/>
  </r>
  <r>
    <m/>
    <s v="069"/>
    <m/>
    <m/>
    <s v="X"/>
    <n v="8083"/>
    <n v="0"/>
    <s v="Surface transportation block grant program"/>
    <n v="10"/>
    <n v="113"/>
    <s v="D"/>
    <n v="0"/>
    <n v="0"/>
    <n v="0"/>
    <n v="0"/>
    <n v="0"/>
    <n v="0"/>
    <n v="0"/>
    <n v="0"/>
    <n v="0"/>
    <n v="0"/>
    <n v="0"/>
    <n v="0"/>
    <n v="0"/>
    <n v="0"/>
    <n v="0"/>
    <n v="0"/>
    <n v="0"/>
    <n v="0"/>
    <n v="-13903.35"/>
    <n v="0"/>
    <n v="0"/>
    <n v="0"/>
    <n v="0"/>
    <n v="-13903.35"/>
    <n v="0"/>
    <n v="-13903.35"/>
    <n v="-13903.35"/>
    <n v="0"/>
    <n v="0"/>
    <n v="0"/>
    <n v="0"/>
    <n v="0"/>
  </r>
  <r>
    <m/>
    <s v="069"/>
    <m/>
    <m/>
    <s v="X"/>
    <n v="8083"/>
    <n v="0"/>
    <s v="Surface transportation block grant program"/>
    <n v="10"/>
    <n v="115"/>
    <s v="D"/>
    <n v="0"/>
    <n v="0"/>
    <n v="0"/>
    <n v="0"/>
    <n v="0"/>
    <n v="0"/>
    <n v="-7320.14"/>
    <n v="0"/>
    <n v="0"/>
    <n v="0"/>
    <n v="-7320.14"/>
    <n v="0"/>
    <n v="0"/>
    <n v="0"/>
    <n v="0"/>
    <n v="0"/>
    <n v="0"/>
    <n v="0"/>
    <n v="-6222.55"/>
    <n v="0"/>
    <n v="0"/>
    <n v="0"/>
    <n v="0"/>
    <n v="-6222.55"/>
    <n v="0"/>
    <n v="-6222.55"/>
    <n v="1097.5899999999999"/>
    <n v="0"/>
    <n v="0"/>
    <n v="0"/>
    <n v="0"/>
    <n v="0"/>
  </r>
  <r>
    <m/>
    <s v="069"/>
    <m/>
    <m/>
    <s v="X"/>
    <n v="8083"/>
    <n v="0"/>
    <s v="Surface transportation block grant program"/>
    <n v="10"/>
    <n v="118"/>
    <s v="D"/>
    <n v="0"/>
    <n v="0"/>
    <n v="0"/>
    <n v="0"/>
    <n v="0"/>
    <n v="0"/>
    <n v="-2522.94"/>
    <n v="0"/>
    <n v="0"/>
    <n v="0"/>
    <n v="-2522.94"/>
    <n v="0"/>
    <n v="0"/>
    <n v="0"/>
    <n v="0"/>
    <n v="0"/>
    <n v="0"/>
    <n v="0"/>
    <n v="0"/>
    <n v="0"/>
    <n v="0"/>
    <n v="0"/>
    <n v="0"/>
    <n v="0"/>
    <n v="0"/>
    <n v="0"/>
    <n v="2522.94"/>
    <n v="0"/>
    <n v="0"/>
    <n v="0"/>
    <n v="0"/>
    <n v="0"/>
  </r>
  <r>
    <m/>
    <s v="069"/>
    <m/>
    <m/>
    <s v="X"/>
    <n v="8083"/>
    <n v="0"/>
    <s v="Surface transportation block grant program"/>
    <n v="10"/>
    <n v="121"/>
    <s v="D"/>
    <n v="0"/>
    <n v="0"/>
    <n v="0"/>
    <n v="0"/>
    <n v="0"/>
    <n v="0"/>
    <n v="-109092.26"/>
    <n v="0"/>
    <n v="0"/>
    <n v="0"/>
    <n v="-109092.26"/>
    <n v="0"/>
    <n v="0"/>
    <n v="0"/>
    <n v="0"/>
    <n v="0"/>
    <n v="0"/>
    <n v="0"/>
    <n v="-120083.88"/>
    <n v="0"/>
    <n v="0"/>
    <n v="0"/>
    <n v="0"/>
    <n v="-120083.88"/>
    <n v="0"/>
    <n v="-120083.88"/>
    <n v="-10991.62"/>
    <n v="0"/>
    <n v="0"/>
    <n v="0"/>
    <n v="0"/>
    <n v="0"/>
  </r>
  <r>
    <m/>
    <s v="069"/>
    <m/>
    <m/>
    <s v="X"/>
    <n v="8083"/>
    <n v="0"/>
    <s v="Surface transportation block grant program"/>
    <n v="10"/>
    <n v="210"/>
    <s v="D"/>
    <n v="-4745.6000000000004"/>
    <n v="-2003.84"/>
    <n v="0"/>
    <n v="0"/>
    <n v="-4745.6000000000004"/>
    <n v="-2003.84"/>
    <n v="0"/>
    <n v="0"/>
    <n v="0"/>
    <n v="0"/>
    <n v="0"/>
    <n v="0"/>
    <n v="0"/>
    <n v="0"/>
    <n v="0"/>
    <n v="0"/>
    <n v="0"/>
    <n v="0"/>
    <n v="-35329.410000000003"/>
    <n v="0"/>
    <n v="0"/>
    <n v="0"/>
    <n v="0"/>
    <n v="-35329.410000000003"/>
    <n v="0"/>
    <n v="-35329.410000000003"/>
    <n v="-32587.65"/>
    <n v="0"/>
    <n v="0"/>
    <n v="0"/>
    <n v="0"/>
    <n v="0"/>
  </r>
  <r>
    <m/>
    <s v="069"/>
    <m/>
    <m/>
    <s v="X"/>
    <n v="8083"/>
    <n v="0"/>
    <s v="Surface transportation block grant program"/>
    <n v="10"/>
    <n v="232"/>
    <s v="D"/>
    <n v="0"/>
    <n v="-58575.48"/>
    <n v="0"/>
    <n v="0"/>
    <n v="0"/>
    <n v="-58575.48"/>
    <n v="0"/>
    <n v="0"/>
    <n v="0"/>
    <n v="0"/>
    <n v="0"/>
    <n v="0"/>
    <n v="0"/>
    <n v="0"/>
    <n v="0"/>
    <n v="0"/>
    <n v="0"/>
    <n v="0"/>
    <n v="-16263.18"/>
    <n v="0"/>
    <n v="0"/>
    <n v="0"/>
    <n v="0"/>
    <n v="-16263.18"/>
    <n v="0"/>
    <n v="-16263.18"/>
    <n v="-74838.66"/>
    <n v="0"/>
    <n v="0"/>
    <n v="0"/>
    <n v="0"/>
    <n v="0"/>
  </r>
  <r>
    <m/>
    <s v="069"/>
    <m/>
    <m/>
    <s v="X"/>
    <n v="8083"/>
    <n v="0"/>
    <s v="Surface transportation block grant program"/>
    <n v="10"/>
    <n v="233"/>
    <s v="D"/>
    <n v="0"/>
    <n v="0"/>
    <n v="0"/>
    <n v="0"/>
    <n v="0"/>
    <n v="0"/>
    <n v="0"/>
    <n v="0"/>
    <n v="0"/>
    <n v="0"/>
    <n v="0"/>
    <n v="0"/>
    <n v="0"/>
    <n v="0"/>
    <n v="0"/>
    <n v="0"/>
    <n v="0"/>
    <n v="0"/>
    <n v="-3004.83"/>
    <n v="0"/>
    <n v="0"/>
    <n v="0"/>
    <n v="0"/>
    <n v="-3004.83"/>
    <n v="0"/>
    <n v="-3004.83"/>
    <n v="-3004.83"/>
    <n v="0"/>
    <n v="0"/>
    <n v="0"/>
    <n v="0"/>
    <n v="0"/>
  </r>
  <r>
    <m/>
    <s v="069"/>
    <m/>
    <m/>
    <s v="X"/>
    <n v="8083"/>
    <n v="0"/>
    <s v="Surface transportation block grant program"/>
    <n v="10"/>
    <n v="240"/>
    <s v="D"/>
    <n v="-623.6"/>
    <n v="0"/>
    <n v="0"/>
    <n v="0"/>
    <n v="-623.6"/>
    <n v="0"/>
    <n v="0"/>
    <n v="0"/>
    <n v="0"/>
    <n v="0"/>
    <n v="0"/>
    <n v="0"/>
    <n v="0"/>
    <n v="0"/>
    <n v="0"/>
    <n v="0"/>
    <n v="0"/>
    <n v="0"/>
    <n v="-7230.36"/>
    <n v="0"/>
    <n v="0"/>
    <n v="0"/>
    <n v="0"/>
    <n v="-7230.36"/>
    <n v="0"/>
    <n v="-7230.36"/>
    <n v="-6606.76"/>
    <n v="0"/>
    <n v="0"/>
    <n v="0"/>
    <n v="0"/>
    <n v="0"/>
  </r>
  <r>
    <m/>
    <s v="069"/>
    <m/>
    <m/>
    <s v="X"/>
    <n v="8083"/>
    <n v="0"/>
    <s v="Surface transportation block grant program"/>
    <n v="10"/>
    <n v="251"/>
    <s v="D"/>
    <n v="-3084146.43"/>
    <n v="-1389914.75"/>
    <n v="0"/>
    <n v="0"/>
    <n v="-3084146.43"/>
    <n v="-1389914.75"/>
    <n v="0"/>
    <n v="0"/>
    <n v="0"/>
    <n v="0"/>
    <n v="0"/>
    <n v="0"/>
    <n v="0"/>
    <n v="0"/>
    <n v="0"/>
    <n v="0"/>
    <n v="0"/>
    <n v="0"/>
    <n v="-1543141.3"/>
    <n v="0"/>
    <n v="0"/>
    <n v="0"/>
    <n v="0"/>
    <n v="-1543141.3"/>
    <n v="0"/>
    <n v="-1543141.3"/>
    <n v="151090.38"/>
    <n v="0"/>
    <n v="0"/>
    <n v="0"/>
    <n v="0"/>
    <n v="0"/>
  </r>
  <r>
    <m/>
    <s v="069"/>
    <m/>
    <m/>
    <s v="X"/>
    <n v="8083"/>
    <n v="0"/>
    <s v="Surface transportation block grant program"/>
    <n v="10"/>
    <n v="252"/>
    <s v="D"/>
    <n v="-76042034.209999993"/>
    <n v="-51674732.759999998"/>
    <n v="0"/>
    <n v="0"/>
    <n v="-76042034.209999993"/>
    <n v="-51674732.759999998"/>
    <n v="0"/>
    <n v="-41057.1"/>
    <n v="0"/>
    <n v="0"/>
    <n v="0"/>
    <n v="-41057.1"/>
    <n v="0"/>
    <n v="0"/>
    <n v="0"/>
    <n v="0"/>
    <n v="0"/>
    <n v="0"/>
    <n v="-25427543.84"/>
    <n v="0"/>
    <n v="0"/>
    <n v="0"/>
    <n v="0"/>
    <n v="-25427543.84"/>
    <n v="0"/>
    <n v="-25427543.84"/>
    <n v="-1101299.49"/>
    <n v="0"/>
    <n v="0"/>
    <n v="0"/>
    <n v="0"/>
    <n v="0"/>
  </r>
  <r>
    <m/>
    <s v="069"/>
    <m/>
    <m/>
    <s v="X"/>
    <n v="8083"/>
    <n v="0"/>
    <s v="Surface transportation block grant program"/>
    <n v="10"/>
    <n v="253"/>
    <s v="D"/>
    <n v="-131582.37"/>
    <n v="-129547.5"/>
    <n v="0"/>
    <n v="0"/>
    <n v="-131582.37"/>
    <n v="-129547.5"/>
    <n v="0"/>
    <n v="0"/>
    <n v="0"/>
    <n v="0"/>
    <n v="0"/>
    <n v="0"/>
    <n v="0"/>
    <n v="0"/>
    <n v="0"/>
    <n v="0"/>
    <n v="0"/>
    <n v="0"/>
    <n v="-81017.87"/>
    <n v="0"/>
    <n v="0"/>
    <n v="0"/>
    <n v="0"/>
    <n v="-81017.87"/>
    <n v="0"/>
    <n v="-81017.87"/>
    <n v="-78983"/>
    <n v="0"/>
    <n v="0"/>
    <n v="0"/>
    <n v="0"/>
    <n v="0"/>
  </r>
  <r>
    <m/>
    <s v="069"/>
    <m/>
    <m/>
    <s v="X"/>
    <n v="8083"/>
    <n v="0"/>
    <s v="Surface transportation block grant program"/>
    <n v="10"/>
    <n v="254"/>
    <s v="D"/>
    <n v="0"/>
    <n v="0"/>
    <n v="0"/>
    <n v="0"/>
    <n v="0"/>
    <n v="0"/>
    <n v="0"/>
    <n v="0"/>
    <n v="0"/>
    <n v="0"/>
    <n v="0"/>
    <n v="0"/>
    <n v="0"/>
    <n v="0"/>
    <n v="0"/>
    <n v="0"/>
    <n v="0"/>
    <n v="0"/>
    <n v="-234.32"/>
    <n v="0"/>
    <n v="0"/>
    <n v="0"/>
    <n v="0"/>
    <n v="-234.32"/>
    <n v="0"/>
    <n v="-234.32"/>
    <n v="-234.32"/>
    <n v="0"/>
    <n v="0"/>
    <n v="0"/>
    <n v="0"/>
    <n v="0"/>
  </r>
  <r>
    <m/>
    <s v="069"/>
    <m/>
    <m/>
    <s v="X"/>
    <n v="8083"/>
    <n v="0"/>
    <s v="Surface transportation block grant program"/>
    <n v="10"/>
    <n v="257"/>
    <s v="D"/>
    <n v="0"/>
    <n v="0"/>
    <n v="0"/>
    <n v="0"/>
    <n v="0"/>
    <n v="0"/>
    <n v="0"/>
    <n v="0"/>
    <n v="0"/>
    <n v="0"/>
    <n v="0"/>
    <n v="0"/>
    <n v="0"/>
    <n v="0"/>
    <n v="0"/>
    <n v="0"/>
    <n v="0"/>
    <n v="0"/>
    <n v="-252.79"/>
    <n v="0"/>
    <n v="0"/>
    <n v="0"/>
    <n v="0"/>
    <n v="-252.79"/>
    <n v="0"/>
    <n v="-252.79"/>
    <n v="-252.79"/>
    <n v="0"/>
    <n v="0"/>
    <n v="0"/>
    <n v="0"/>
    <n v="0"/>
  </r>
  <r>
    <m/>
    <s v="069"/>
    <m/>
    <m/>
    <s v="X"/>
    <n v="8083"/>
    <n v="0"/>
    <s v="Surface transportation block grant program"/>
    <n v="10"/>
    <n v="258"/>
    <s v="D"/>
    <n v="0"/>
    <n v="0"/>
    <n v="0"/>
    <n v="0"/>
    <n v="0"/>
    <n v="0"/>
    <n v="0"/>
    <n v="0"/>
    <n v="0"/>
    <n v="0"/>
    <n v="0"/>
    <n v="0"/>
    <n v="0"/>
    <n v="0"/>
    <n v="0"/>
    <n v="0"/>
    <n v="0"/>
    <n v="0"/>
    <n v="-2190.87"/>
    <n v="0"/>
    <n v="0"/>
    <n v="0"/>
    <n v="0"/>
    <n v="-2190.87"/>
    <n v="0"/>
    <n v="-2190.87"/>
    <n v="-2190.87"/>
    <n v="0"/>
    <n v="0"/>
    <n v="0"/>
    <n v="0"/>
    <n v="0"/>
  </r>
  <r>
    <m/>
    <s v="069"/>
    <m/>
    <m/>
    <s v="X"/>
    <n v="8083"/>
    <n v="0"/>
    <s v="Surface transportation block grant program"/>
    <n v="10"/>
    <n v="260"/>
    <s v="D"/>
    <n v="0"/>
    <n v="0"/>
    <n v="0"/>
    <n v="0"/>
    <n v="0"/>
    <n v="0"/>
    <n v="0"/>
    <n v="0"/>
    <n v="0"/>
    <n v="0"/>
    <n v="0"/>
    <n v="0"/>
    <n v="0"/>
    <n v="0"/>
    <n v="0"/>
    <n v="0"/>
    <n v="0"/>
    <n v="0"/>
    <n v="-32566.84"/>
    <n v="0"/>
    <n v="0"/>
    <n v="0"/>
    <n v="0"/>
    <n v="-32566.84"/>
    <n v="0"/>
    <n v="-32566.84"/>
    <n v="-32566.84"/>
    <n v="0"/>
    <n v="0"/>
    <n v="0"/>
    <n v="0"/>
    <n v="0"/>
  </r>
  <r>
    <m/>
    <s v="069"/>
    <m/>
    <m/>
    <s v="X"/>
    <n v="8083"/>
    <n v="0"/>
    <s v="Surface transportation block grant program"/>
    <n v="10"/>
    <n v="310"/>
    <s v="D"/>
    <n v="0"/>
    <n v="0"/>
    <n v="0"/>
    <n v="0"/>
    <n v="0"/>
    <n v="0"/>
    <n v="0"/>
    <n v="0"/>
    <n v="0"/>
    <n v="0"/>
    <n v="0"/>
    <n v="0"/>
    <n v="0"/>
    <n v="0"/>
    <n v="0"/>
    <n v="0"/>
    <n v="0"/>
    <n v="0"/>
    <n v="-689.53"/>
    <n v="0"/>
    <n v="0"/>
    <n v="0"/>
    <n v="0"/>
    <n v="-689.53"/>
    <n v="0"/>
    <n v="-689.53"/>
    <n v="-689.53"/>
    <n v="0"/>
    <n v="0"/>
    <n v="0"/>
    <n v="0"/>
    <n v="0"/>
  </r>
  <r>
    <m/>
    <s v="069"/>
    <m/>
    <m/>
    <s v="X"/>
    <n v="8083"/>
    <n v="0"/>
    <s v="Surface transportation block grant program"/>
    <n v="10"/>
    <n v="410"/>
    <s v="D"/>
    <n v="-17700605975.139999"/>
    <n v="-16540174736.639999"/>
    <n v="0"/>
    <n v="0"/>
    <n v="-17700605975.139999"/>
    <n v="-16540174736.639999"/>
    <n v="-482174.13"/>
    <n v="-58782.39"/>
    <n v="0"/>
    <n v="0"/>
    <n v="-482174.13"/>
    <n v="-58782.39"/>
    <n v="0"/>
    <n v="0"/>
    <n v="0"/>
    <n v="0"/>
    <n v="0"/>
    <n v="0"/>
    <n v="-8697766484.7399998"/>
    <n v="0"/>
    <n v="0"/>
    <n v="0"/>
    <n v="0"/>
    <n v="-8697766484.7399998"/>
    <n v="0"/>
    <n v="-8697766484.7399998"/>
    <n v="-7536911854.5"/>
    <n v="0"/>
    <n v="0"/>
    <n v="0"/>
    <n v="0"/>
    <n v="0"/>
  </r>
  <r>
    <m/>
    <s v="069"/>
    <m/>
    <m/>
    <s v="X"/>
    <n v="8083"/>
    <n v="0"/>
    <s v="National highway performance program"/>
    <n v="14"/>
    <n v="0"/>
    <s v="D"/>
    <n v="0"/>
    <n v="0"/>
    <n v="0"/>
    <n v="0"/>
    <n v="0"/>
    <n v="0"/>
    <n v="-618.32000000000005"/>
    <n v="0"/>
    <n v="0"/>
    <n v="0"/>
    <n v="-618.32000000000005"/>
    <n v="0"/>
    <n v="0"/>
    <n v="0"/>
    <n v="0"/>
    <n v="0"/>
    <n v="0"/>
    <n v="0"/>
    <n v="-222773.98"/>
    <n v="0"/>
    <n v="0"/>
    <n v="0"/>
    <n v="0"/>
    <n v="-222773.98"/>
    <n v="0"/>
    <n v="-222773.98"/>
    <n v="-222155.66"/>
    <n v="0"/>
    <n v="0"/>
    <n v="0"/>
    <n v="0"/>
    <n v="0"/>
  </r>
  <r>
    <m/>
    <s v="069"/>
    <m/>
    <m/>
    <s v="X"/>
    <n v="8083"/>
    <n v="0"/>
    <s v="National highway performance program"/>
    <n v="14"/>
    <n v="111"/>
    <s v="D"/>
    <n v="0"/>
    <n v="0"/>
    <n v="0"/>
    <n v="0"/>
    <n v="0"/>
    <n v="0"/>
    <n v="-45265.06"/>
    <n v="0"/>
    <n v="0"/>
    <n v="0"/>
    <n v="-45265.06"/>
    <n v="0"/>
    <n v="0"/>
    <n v="0"/>
    <n v="0"/>
    <n v="0"/>
    <n v="0"/>
    <n v="0"/>
    <n v="-267534.28999999998"/>
    <n v="0"/>
    <n v="0"/>
    <n v="0"/>
    <n v="0"/>
    <n v="-267534.28999999998"/>
    <n v="0"/>
    <n v="-267534.28999999998"/>
    <n v="-222269.23"/>
    <n v="0"/>
    <n v="0"/>
    <n v="0"/>
    <n v="0"/>
    <n v="0"/>
  </r>
  <r>
    <m/>
    <s v="069"/>
    <m/>
    <m/>
    <s v="X"/>
    <n v="8083"/>
    <n v="0"/>
    <s v="National highway performance program"/>
    <n v="14"/>
    <n v="115"/>
    <s v="D"/>
    <n v="0"/>
    <n v="0"/>
    <n v="0"/>
    <n v="0"/>
    <n v="0"/>
    <n v="0"/>
    <n v="-870.88"/>
    <n v="0"/>
    <n v="0"/>
    <n v="0"/>
    <n v="-870.88"/>
    <n v="0"/>
    <n v="0"/>
    <n v="0"/>
    <n v="0"/>
    <n v="0"/>
    <n v="0"/>
    <n v="0"/>
    <n v="-8305.7800000000007"/>
    <n v="0"/>
    <n v="0"/>
    <n v="0"/>
    <n v="0"/>
    <n v="-8305.7800000000007"/>
    <n v="0"/>
    <n v="-8305.7800000000007"/>
    <n v="-7434.9"/>
    <n v="0"/>
    <n v="0"/>
    <n v="0"/>
    <n v="0"/>
    <n v="0"/>
  </r>
  <r>
    <m/>
    <s v="069"/>
    <m/>
    <m/>
    <s v="X"/>
    <n v="8083"/>
    <n v="0"/>
    <s v="National highway performance program"/>
    <n v="14"/>
    <n v="118"/>
    <s v="D"/>
    <n v="0"/>
    <n v="0"/>
    <n v="0"/>
    <n v="0"/>
    <n v="0"/>
    <n v="0"/>
    <n v="-299.64999999999998"/>
    <n v="0"/>
    <n v="0"/>
    <n v="0"/>
    <n v="-299.64999999999998"/>
    <n v="0"/>
    <n v="0"/>
    <n v="0"/>
    <n v="0"/>
    <n v="0"/>
    <n v="0"/>
    <n v="0"/>
    <n v="0"/>
    <n v="0"/>
    <n v="0"/>
    <n v="0"/>
    <n v="0"/>
    <n v="0"/>
    <n v="0"/>
    <n v="0"/>
    <n v="299.64999999999998"/>
    <n v="0"/>
    <n v="0"/>
    <n v="0"/>
    <n v="0"/>
    <n v="0"/>
  </r>
  <r>
    <m/>
    <s v="069"/>
    <m/>
    <m/>
    <s v="X"/>
    <n v="8083"/>
    <n v="0"/>
    <s v="National highway performance program"/>
    <n v="14"/>
    <n v="121"/>
    <s v="D"/>
    <n v="0"/>
    <n v="0"/>
    <n v="0"/>
    <n v="0"/>
    <n v="0"/>
    <n v="0"/>
    <n v="-12978.74"/>
    <n v="0"/>
    <n v="0"/>
    <n v="0"/>
    <n v="-12978.74"/>
    <n v="0"/>
    <n v="0"/>
    <n v="0"/>
    <n v="0"/>
    <n v="0"/>
    <n v="0"/>
    <n v="0"/>
    <n v="-78003.02"/>
    <n v="0"/>
    <n v="0"/>
    <n v="0"/>
    <n v="0"/>
    <n v="-78003.02"/>
    <n v="0"/>
    <n v="-78003.02"/>
    <n v="-65024.28"/>
    <n v="0"/>
    <n v="0"/>
    <n v="0"/>
    <n v="0"/>
    <n v="0"/>
  </r>
  <r>
    <m/>
    <s v="069"/>
    <m/>
    <m/>
    <s v="X"/>
    <n v="8083"/>
    <n v="0"/>
    <s v="National highway performance program"/>
    <n v="14"/>
    <n v="210"/>
    <s v="D"/>
    <n v="-36780.629999999997"/>
    <n v="-16449.599999999999"/>
    <n v="0"/>
    <n v="0"/>
    <n v="-36780.629999999997"/>
    <n v="-16449.599999999999"/>
    <n v="0"/>
    <n v="-2335.4499999999998"/>
    <n v="0"/>
    <n v="0"/>
    <n v="0"/>
    <n v="-2335.4499999999998"/>
    <n v="0"/>
    <n v="0"/>
    <n v="0"/>
    <n v="0"/>
    <n v="0"/>
    <n v="0"/>
    <n v="-86083.45"/>
    <n v="0"/>
    <n v="0"/>
    <n v="0"/>
    <n v="0"/>
    <n v="-86083.45"/>
    <n v="0"/>
    <n v="-86083.45"/>
    <n v="-68087.87"/>
    <n v="0"/>
    <n v="0"/>
    <n v="0"/>
    <n v="0"/>
    <n v="0"/>
  </r>
  <r>
    <m/>
    <s v="069"/>
    <m/>
    <m/>
    <s v="X"/>
    <n v="8083"/>
    <n v="0"/>
    <s v="National highway performance program"/>
    <n v="14"/>
    <n v="232"/>
    <s v="D"/>
    <n v="-17000"/>
    <n v="-63750"/>
    <n v="0"/>
    <n v="0"/>
    <n v="-17000"/>
    <n v="-63750"/>
    <n v="0"/>
    <n v="0"/>
    <n v="0"/>
    <n v="0"/>
    <n v="0"/>
    <n v="0"/>
    <n v="0"/>
    <n v="0"/>
    <n v="0"/>
    <n v="0"/>
    <n v="0"/>
    <n v="0"/>
    <n v="-19125"/>
    <n v="0"/>
    <n v="0"/>
    <n v="0"/>
    <n v="0"/>
    <n v="-19125"/>
    <n v="0"/>
    <n v="-19125"/>
    <n v="-65875"/>
    <n v="0"/>
    <n v="0"/>
    <n v="0"/>
    <n v="0"/>
    <n v="0"/>
  </r>
  <r>
    <m/>
    <s v="069"/>
    <m/>
    <m/>
    <s v="X"/>
    <n v="8083"/>
    <n v="0"/>
    <s v="National highway performance program"/>
    <n v="14"/>
    <n v="233"/>
    <s v="D"/>
    <n v="-5187"/>
    <n v="0"/>
    <n v="0"/>
    <n v="0"/>
    <n v="-5187"/>
    <n v="0"/>
    <n v="0"/>
    <n v="0"/>
    <n v="0"/>
    <n v="0"/>
    <n v="0"/>
    <n v="0"/>
    <n v="0"/>
    <n v="0"/>
    <n v="0"/>
    <n v="0"/>
    <n v="0"/>
    <n v="0"/>
    <n v="-8503.8700000000008"/>
    <n v="0"/>
    <n v="0"/>
    <n v="0"/>
    <n v="0"/>
    <n v="-8503.8700000000008"/>
    <n v="0"/>
    <n v="-8503.8700000000008"/>
    <n v="-3316.87"/>
    <n v="0"/>
    <n v="0"/>
    <n v="0"/>
    <n v="0"/>
    <n v="0"/>
  </r>
  <r>
    <m/>
    <s v="069"/>
    <m/>
    <m/>
    <s v="X"/>
    <n v="8083"/>
    <n v="0"/>
    <s v="National highway performance program"/>
    <n v="14"/>
    <n v="240"/>
    <s v="D"/>
    <n v="0"/>
    <n v="0"/>
    <n v="0"/>
    <n v="0"/>
    <n v="0"/>
    <n v="0"/>
    <n v="0"/>
    <n v="0"/>
    <n v="0"/>
    <n v="0"/>
    <n v="0"/>
    <n v="0"/>
    <n v="0"/>
    <n v="0"/>
    <n v="0"/>
    <n v="0"/>
    <n v="0"/>
    <n v="0"/>
    <n v="-888.06"/>
    <n v="0"/>
    <n v="0"/>
    <n v="0"/>
    <n v="0"/>
    <n v="-888.06"/>
    <n v="0"/>
    <n v="-888.06"/>
    <n v="-888.06"/>
    <n v="0"/>
    <n v="0"/>
    <n v="0"/>
    <n v="0"/>
    <n v="0"/>
  </r>
  <r>
    <m/>
    <s v="069"/>
    <m/>
    <m/>
    <s v="X"/>
    <n v="8083"/>
    <n v="0"/>
    <s v="National highway performance program"/>
    <n v="14"/>
    <n v="251"/>
    <s v="D"/>
    <n v="-3250704.22"/>
    <n v="-2534375.4900000002"/>
    <n v="0"/>
    <n v="0"/>
    <n v="-3250704.22"/>
    <n v="-2534375.4900000002"/>
    <n v="-3861.04"/>
    <n v="0"/>
    <n v="0"/>
    <n v="0"/>
    <n v="-3861.04"/>
    <n v="0"/>
    <n v="0"/>
    <n v="0"/>
    <n v="0"/>
    <n v="0"/>
    <n v="0"/>
    <n v="0"/>
    <n v="-422440.94"/>
    <n v="0"/>
    <n v="0"/>
    <n v="0"/>
    <n v="0"/>
    <n v="-422440.94"/>
    <n v="0"/>
    <n v="-422440.94"/>
    <n v="297748.83"/>
    <n v="0"/>
    <n v="0"/>
    <n v="0"/>
    <n v="0"/>
    <n v="0"/>
  </r>
  <r>
    <m/>
    <s v="069"/>
    <m/>
    <m/>
    <s v="X"/>
    <n v="8083"/>
    <n v="0"/>
    <s v="National highway performance program"/>
    <n v="14"/>
    <n v="252"/>
    <s v="D"/>
    <n v="-33048945.379999999"/>
    <n v="-36586632.920000002"/>
    <n v="0"/>
    <n v="0"/>
    <n v="-33048945.379999999"/>
    <n v="-36586632.920000002"/>
    <n v="0"/>
    <n v="0"/>
    <n v="0"/>
    <n v="0"/>
    <n v="0"/>
    <n v="0"/>
    <n v="0"/>
    <n v="0"/>
    <n v="0"/>
    <n v="0"/>
    <n v="0"/>
    <n v="0"/>
    <n v="-12847382.050000001"/>
    <n v="0"/>
    <n v="0"/>
    <n v="0"/>
    <n v="0"/>
    <n v="-12847382.050000001"/>
    <n v="0"/>
    <n v="-12847382.050000001"/>
    <n v="-16385069.59"/>
    <n v="0"/>
    <n v="0"/>
    <n v="0"/>
    <n v="0"/>
    <n v="0"/>
  </r>
  <r>
    <m/>
    <s v="069"/>
    <m/>
    <m/>
    <s v="X"/>
    <n v="8083"/>
    <n v="0"/>
    <s v="National highway performance program"/>
    <n v="14"/>
    <n v="253"/>
    <s v="D"/>
    <n v="-15430.93"/>
    <n v="-54000"/>
    <n v="0"/>
    <n v="0"/>
    <n v="-15430.93"/>
    <n v="-54000"/>
    <n v="0"/>
    <n v="0"/>
    <n v="0"/>
    <n v="0"/>
    <n v="0"/>
    <n v="0"/>
    <n v="0"/>
    <n v="0"/>
    <n v="0"/>
    <n v="0"/>
    <n v="0"/>
    <n v="0"/>
    <n v="0"/>
    <n v="0"/>
    <n v="0"/>
    <n v="0"/>
    <n v="0"/>
    <n v="0"/>
    <n v="0"/>
    <n v="0"/>
    <n v="-38569.07"/>
    <n v="0"/>
    <n v="0"/>
    <n v="0"/>
    <n v="0"/>
    <n v="0"/>
  </r>
  <r>
    <m/>
    <s v="069"/>
    <m/>
    <m/>
    <s v="X"/>
    <n v="8083"/>
    <n v="0"/>
    <s v="National highway performance program"/>
    <n v="14"/>
    <n v="260"/>
    <s v="D"/>
    <n v="0"/>
    <n v="0"/>
    <n v="0"/>
    <n v="0"/>
    <n v="0"/>
    <n v="0"/>
    <n v="0"/>
    <n v="0"/>
    <n v="0"/>
    <n v="0"/>
    <n v="0"/>
    <n v="0"/>
    <n v="0"/>
    <n v="0"/>
    <n v="0"/>
    <n v="0"/>
    <n v="0"/>
    <n v="0"/>
    <n v="-3770.4"/>
    <n v="0"/>
    <n v="0"/>
    <n v="0"/>
    <n v="0"/>
    <n v="-3770.4"/>
    <n v="0"/>
    <n v="-3770.4"/>
    <n v="-3770.4"/>
    <n v="0"/>
    <n v="0"/>
    <n v="0"/>
    <n v="0"/>
    <n v="0"/>
  </r>
  <r>
    <m/>
    <s v="069"/>
    <m/>
    <m/>
    <s v="X"/>
    <n v="8083"/>
    <n v="0"/>
    <s v="National highway performance program"/>
    <n v="14"/>
    <n v="310"/>
    <s v="D"/>
    <n v="0"/>
    <n v="0"/>
    <n v="0"/>
    <n v="0"/>
    <n v="0"/>
    <n v="0"/>
    <n v="0"/>
    <n v="0"/>
    <n v="0"/>
    <n v="0"/>
    <n v="0"/>
    <n v="0"/>
    <n v="0"/>
    <n v="0"/>
    <n v="0"/>
    <n v="0"/>
    <n v="0"/>
    <n v="0"/>
    <n v="668.97"/>
    <n v="0"/>
    <n v="0"/>
    <n v="0"/>
    <n v="0"/>
    <n v="668.97"/>
    <n v="0"/>
    <n v="668.97"/>
    <n v="668.97"/>
    <n v="0"/>
    <n v="0"/>
    <n v="0"/>
    <n v="0"/>
    <n v="0"/>
  </r>
  <r>
    <m/>
    <s v="069"/>
    <m/>
    <m/>
    <s v="X"/>
    <n v="8083"/>
    <n v="0"/>
    <s v="National highway performance program"/>
    <n v="14"/>
    <n v="410"/>
    <s v="D"/>
    <n v="-22200657639.43"/>
    <n v="-23284442671.169998"/>
    <n v="0"/>
    <n v="0"/>
    <n v="-22200657639.43"/>
    <n v="-23284442671.169998"/>
    <n v="-339463.4"/>
    <n v="0"/>
    <n v="0"/>
    <n v="0"/>
    <n v="-339463.4"/>
    <n v="0"/>
    <n v="0"/>
    <n v="0"/>
    <n v="0"/>
    <n v="0"/>
    <n v="0"/>
    <n v="0"/>
    <n v="-11829855846.780001"/>
    <n v="0"/>
    <n v="0"/>
    <n v="0"/>
    <n v="0"/>
    <n v="-11829855846.780001"/>
    <n v="0"/>
    <n v="-11829855846.780001"/>
    <n v="-12913301415.120001"/>
    <n v="0"/>
    <n v="0"/>
    <n v="0"/>
    <n v="0"/>
    <n v="0"/>
  </r>
  <r>
    <m/>
    <s v="069"/>
    <m/>
    <m/>
    <s v="X"/>
    <n v="8083"/>
    <n v="0"/>
    <s v="Congestion mitigation and air quality improvement program"/>
    <n v="15"/>
    <n v="0"/>
    <s v="D"/>
    <n v="0"/>
    <n v="0"/>
    <n v="0"/>
    <n v="0"/>
    <n v="0"/>
    <n v="0"/>
    <n v="-255.56"/>
    <n v="0"/>
    <n v="0"/>
    <n v="0"/>
    <n v="-255.56"/>
    <n v="0"/>
    <n v="0"/>
    <n v="0"/>
    <n v="0"/>
    <n v="0"/>
    <n v="0"/>
    <n v="0"/>
    <n v="-14904.2"/>
    <n v="0"/>
    <n v="0"/>
    <n v="0"/>
    <n v="0"/>
    <n v="-14904.2"/>
    <n v="0"/>
    <n v="-14904.2"/>
    <n v="-14648.64"/>
    <n v="0"/>
    <n v="0"/>
    <n v="0"/>
    <n v="0"/>
    <n v="0"/>
  </r>
  <r>
    <m/>
    <s v="069"/>
    <m/>
    <m/>
    <s v="X"/>
    <n v="8083"/>
    <n v="0"/>
    <s v="Congestion mitigation and air quality improvement program"/>
    <n v="15"/>
    <n v="111"/>
    <s v="D"/>
    <n v="0"/>
    <n v="0"/>
    <n v="0"/>
    <n v="0"/>
    <n v="0"/>
    <n v="0"/>
    <n v="-18708.919999999998"/>
    <n v="0"/>
    <n v="0"/>
    <n v="0"/>
    <n v="-18708.919999999998"/>
    <n v="0"/>
    <n v="0"/>
    <n v="0"/>
    <n v="0"/>
    <n v="0"/>
    <n v="0"/>
    <n v="0"/>
    <n v="-14351.51"/>
    <n v="0"/>
    <n v="0"/>
    <n v="0"/>
    <n v="0"/>
    <n v="-14351.51"/>
    <n v="0"/>
    <n v="-14351.51"/>
    <n v="4357.41"/>
    <n v="0"/>
    <n v="0"/>
    <n v="0"/>
    <n v="0"/>
    <n v="0"/>
  </r>
  <r>
    <m/>
    <s v="069"/>
    <m/>
    <m/>
    <s v="X"/>
    <n v="8083"/>
    <n v="0"/>
    <s v="Congestion mitigation and air quality improvement program"/>
    <n v="15"/>
    <n v="115"/>
    <s v="D"/>
    <n v="0"/>
    <n v="0"/>
    <n v="0"/>
    <n v="0"/>
    <n v="0"/>
    <n v="0"/>
    <n v="-359.96"/>
    <n v="0"/>
    <n v="0"/>
    <n v="0"/>
    <n v="-359.96"/>
    <n v="0"/>
    <n v="0"/>
    <n v="0"/>
    <n v="0"/>
    <n v="0"/>
    <n v="0"/>
    <n v="0"/>
    <n v="0"/>
    <n v="0"/>
    <n v="0"/>
    <n v="0"/>
    <n v="0"/>
    <n v="0"/>
    <n v="0"/>
    <n v="0"/>
    <n v="359.96"/>
    <n v="0"/>
    <n v="0"/>
    <n v="0"/>
    <n v="0"/>
    <n v="0"/>
  </r>
  <r>
    <m/>
    <s v="069"/>
    <m/>
    <m/>
    <s v="X"/>
    <n v="8083"/>
    <n v="0"/>
    <s v="Congestion mitigation and air quality improvement program"/>
    <n v="15"/>
    <n v="118"/>
    <s v="D"/>
    <n v="0"/>
    <n v="0"/>
    <n v="0"/>
    <n v="0"/>
    <n v="0"/>
    <n v="0"/>
    <n v="-124.06"/>
    <n v="0"/>
    <n v="0"/>
    <n v="0"/>
    <n v="-124.06"/>
    <n v="0"/>
    <n v="0"/>
    <n v="0"/>
    <n v="0"/>
    <n v="0"/>
    <n v="0"/>
    <n v="0"/>
    <n v="0"/>
    <n v="0"/>
    <n v="0"/>
    <n v="0"/>
    <n v="0"/>
    <n v="0"/>
    <n v="0"/>
    <n v="0"/>
    <n v="124.06"/>
    <n v="0"/>
    <n v="0"/>
    <n v="0"/>
    <n v="0"/>
    <n v="0"/>
  </r>
  <r>
    <m/>
    <s v="069"/>
    <m/>
    <m/>
    <s v="X"/>
    <n v="8083"/>
    <n v="0"/>
    <s v="Congestion mitigation and air quality improvement program"/>
    <n v="15"/>
    <n v="121"/>
    <s v="D"/>
    <n v="0"/>
    <n v="0"/>
    <n v="0"/>
    <n v="0"/>
    <n v="0"/>
    <n v="0"/>
    <n v="-5364.42"/>
    <n v="0"/>
    <n v="0"/>
    <n v="0"/>
    <n v="-5364.42"/>
    <n v="0"/>
    <n v="0"/>
    <n v="0"/>
    <n v="0"/>
    <n v="0"/>
    <n v="0"/>
    <n v="0"/>
    <n v="-3927.18"/>
    <n v="0"/>
    <n v="0"/>
    <n v="0"/>
    <n v="0"/>
    <n v="-3927.18"/>
    <n v="0"/>
    <n v="-3927.18"/>
    <n v="1437.24"/>
    <n v="0"/>
    <n v="0"/>
    <n v="0"/>
    <n v="0"/>
    <n v="0"/>
  </r>
  <r>
    <m/>
    <s v="069"/>
    <m/>
    <m/>
    <s v="X"/>
    <n v="8083"/>
    <n v="0"/>
    <s v="Congestion mitigation and air quality improvement program"/>
    <n v="15"/>
    <n v="210"/>
    <s v="D"/>
    <n v="-13068.42"/>
    <n v="-4.42"/>
    <n v="0"/>
    <n v="0"/>
    <n v="-13068.42"/>
    <n v="-4.42"/>
    <n v="0"/>
    <n v="0"/>
    <n v="0"/>
    <n v="0"/>
    <n v="0"/>
    <n v="0"/>
    <n v="0"/>
    <n v="0"/>
    <n v="0"/>
    <n v="0"/>
    <n v="0"/>
    <n v="0"/>
    <n v="-16645.84"/>
    <n v="0"/>
    <n v="0"/>
    <n v="0"/>
    <n v="0"/>
    <n v="-16645.84"/>
    <n v="0"/>
    <n v="-16645.84"/>
    <n v="-3581.84"/>
    <n v="0"/>
    <n v="0"/>
    <n v="0"/>
    <n v="0"/>
    <n v="0"/>
  </r>
  <r>
    <m/>
    <s v="069"/>
    <m/>
    <m/>
    <s v="X"/>
    <n v="8083"/>
    <n v="0"/>
    <s v="Congestion mitigation and air quality improvement program"/>
    <n v="15"/>
    <n v="251"/>
    <s v="D"/>
    <n v="-268109.83"/>
    <n v="-147373.4"/>
    <n v="0"/>
    <n v="0"/>
    <n v="-268109.83"/>
    <n v="-147373.4"/>
    <n v="0"/>
    <n v="0"/>
    <n v="0"/>
    <n v="0"/>
    <n v="0"/>
    <n v="0"/>
    <n v="0"/>
    <n v="0"/>
    <n v="0"/>
    <n v="0"/>
    <n v="0"/>
    <n v="0"/>
    <n v="-32509.33"/>
    <n v="0"/>
    <n v="0"/>
    <n v="0"/>
    <n v="0"/>
    <n v="-32509.33"/>
    <n v="0"/>
    <n v="-32509.33"/>
    <n v="88227.1"/>
    <n v="0"/>
    <n v="0"/>
    <n v="0"/>
    <n v="0"/>
    <n v="0"/>
  </r>
  <r>
    <m/>
    <s v="069"/>
    <m/>
    <m/>
    <s v="X"/>
    <n v="8083"/>
    <n v="0"/>
    <s v="Congestion mitigation and air quality improvement program"/>
    <n v="15"/>
    <n v="252"/>
    <s v="D"/>
    <n v="-3071777.78"/>
    <n v="-56254.95"/>
    <n v="0"/>
    <n v="0"/>
    <n v="-3071777.78"/>
    <n v="-56254.95"/>
    <n v="0"/>
    <n v="0"/>
    <n v="0"/>
    <n v="0"/>
    <n v="0"/>
    <n v="0"/>
    <n v="0"/>
    <n v="0"/>
    <n v="0"/>
    <n v="0"/>
    <n v="0"/>
    <n v="0"/>
    <n v="-3071995.99"/>
    <n v="0"/>
    <n v="0"/>
    <n v="0"/>
    <n v="0"/>
    <n v="-3071995.99"/>
    <n v="0"/>
    <n v="-3071995.99"/>
    <n v="-56473.16"/>
    <n v="0"/>
    <n v="0"/>
    <n v="0"/>
    <n v="0"/>
    <n v="0"/>
  </r>
  <r>
    <m/>
    <s v="069"/>
    <m/>
    <m/>
    <s v="X"/>
    <n v="8083"/>
    <n v="0"/>
    <s v="Congestion mitigation and air quality improvement program"/>
    <n v="15"/>
    <n v="253"/>
    <s v="D"/>
    <n v="-111.19"/>
    <n v="0"/>
    <n v="0"/>
    <n v="0"/>
    <n v="-111.19"/>
    <n v="0"/>
    <n v="0"/>
    <n v="0"/>
    <n v="0"/>
    <n v="0"/>
    <n v="0"/>
    <n v="0"/>
    <n v="0"/>
    <n v="0"/>
    <n v="0"/>
    <n v="0"/>
    <n v="0"/>
    <n v="0"/>
    <n v="0"/>
    <n v="0"/>
    <n v="0"/>
    <n v="0"/>
    <n v="0"/>
    <n v="0"/>
    <n v="0"/>
    <n v="0"/>
    <n v="111.19"/>
    <n v="0"/>
    <n v="0"/>
    <n v="0"/>
    <n v="0"/>
    <n v="0"/>
  </r>
  <r>
    <m/>
    <s v="069"/>
    <m/>
    <m/>
    <s v="X"/>
    <n v="8083"/>
    <n v="0"/>
    <s v="Congestion mitigation and air quality improvement program"/>
    <n v="15"/>
    <n v="258"/>
    <s v="D"/>
    <n v="0"/>
    <n v="0"/>
    <n v="0"/>
    <n v="0"/>
    <n v="0"/>
    <n v="0"/>
    <n v="0"/>
    <n v="0"/>
    <n v="0"/>
    <n v="0"/>
    <n v="0"/>
    <n v="0"/>
    <n v="0"/>
    <n v="0"/>
    <n v="0"/>
    <n v="0"/>
    <n v="0"/>
    <n v="0"/>
    <n v="-304.51"/>
    <n v="0"/>
    <n v="0"/>
    <n v="0"/>
    <n v="0"/>
    <n v="-304.51"/>
    <n v="0"/>
    <n v="-304.51"/>
    <n v="-304.51"/>
    <n v="0"/>
    <n v="0"/>
    <n v="0"/>
    <n v="0"/>
    <n v="0"/>
  </r>
  <r>
    <m/>
    <s v="069"/>
    <m/>
    <m/>
    <s v="X"/>
    <n v="8083"/>
    <n v="0"/>
    <s v="Congestion mitigation and air quality improvement program"/>
    <n v="15"/>
    <n v="260"/>
    <s v="D"/>
    <n v="0"/>
    <n v="0"/>
    <n v="0"/>
    <n v="0"/>
    <n v="0"/>
    <n v="0"/>
    <n v="-1377.19"/>
    <n v="0"/>
    <n v="0"/>
    <n v="0"/>
    <n v="-1377.19"/>
    <n v="0"/>
    <n v="0"/>
    <n v="0"/>
    <n v="0"/>
    <n v="0"/>
    <n v="0"/>
    <n v="0"/>
    <n v="-1377.19"/>
    <n v="0"/>
    <n v="0"/>
    <n v="0"/>
    <n v="0"/>
    <n v="-1377.19"/>
    <n v="0"/>
    <n v="-1377.19"/>
    <n v="0"/>
    <n v="0"/>
    <n v="0"/>
    <n v="0"/>
    <n v="0"/>
    <n v="0"/>
  </r>
  <r>
    <m/>
    <s v="069"/>
    <m/>
    <m/>
    <s v="X"/>
    <n v="8083"/>
    <n v="0"/>
    <s v="Congestion mitigation and air quality improvement program"/>
    <n v="15"/>
    <n v="310"/>
    <s v="D"/>
    <n v="0"/>
    <n v="0"/>
    <n v="0"/>
    <n v="0"/>
    <n v="0"/>
    <n v="0"/>
    <n v="0"/>
    <n v="0"/>
    <n v="0"/>
    <n v="0"/>
    <n v="0"/>
    <n v="0"/>
    <n v="0"/>
    <n v="0"/>
    <n v="0"/>
    <n v="0"/>
    <n v="0"/>
    <n v="0"/>
    <n v="-82.91"/>
    <n v="0"/>
    <n v="0"/>
    <n v="0"/>
    <n v="0"/>
    <n v="-82.91"/>
    <n v="0"/>
    <n v="-82.91"/>
    <n v="-82.91"/>
    <n v="0"/>
    <n v="0"/>
    <n v="0"/>
    <n v="0"/>
    <n v="0"/>
  </r>
  <r>
    <m/>
    <s v="069"/>
    <m/>
    <m/>
    <s v="X"/>
    <n v="8083"/>
    <n v="0"/>
    <s v="Congestion mitigation and air quality improvement program"/>
    <n v="15"/>
    <n v="410"/>
    <s v="D"/>
    <n v="-2587978449.6700001"/>
    <n v="-2230102426.3299999"/>
    <n v="0"/>
    <n v="0"/>
    <n v="-2587978449.6700001"/>
    <n v="-2230102426.3299999"/>
    <n v="-395409.49"/>
    <n v="-395409.49"/>
    <n v="0"/>
    <n v="0"/>
    <n v="-395409.49"/>
    <n v="-395409.49"/>
    <n v="0"/>
    <n v="0"/>
    <n v="0"/>
    <n v="0"/>
    <n v="0"/>
    <n v="0"/>
    <n v="-890222305.98000002"/>
    <n v="0"/>
    <n v="0"/>
    <n v="0"/>
    <n v="0"/>
    <n v="-890222305.98000002"/>
    <n v="0"/>
    <n v="-890222305.98000002"/>
    <n v="-532346282.63999999"/>
    <n v="0"/>
    <n v="0"/>
    <n v="0"/>
    <n v="0"/>
    <n v="0"/>
  </r>
  <r>
    <m/>
    <s v="069"/>
    <m/>
    <m/>
    <s v="X"/>
    <n v="8083"/>
    <n v="0"/>
    <s v="Highway safety improvement program"/>
    <n v="16"/>
    <n v="0"/>
    <s v="D"/>
    <n v="0"/>
    <n v="0"/>
    <n v="0"/>
    <n v="0"/>
    <n v="0"/>
    <n v="0"/>
    <n v="-421.68"/>
    <n v="0"/>
    <n v="0"/>
    <n v="0"/>
    <n v="-421.68"/>
    <n v="0"/>
    <n v="0"/>
    <n v="0"/>
    <n v="0"/>
    <n v="0"/>
    <n v="0"/>
    <n v="0"/>
    <n v="0"/>
    <n v="0"/>
    <n v="0"/>
    <n v="0"/>
    <n v="0"/>
    <n v="0"/>
    <n v="0"/>
    <n v="0"/>
    <n v="421.68"/>
    <n v="0"/>
    <n v="0"/>
    <n v="0"/>
    <n v="0"/>
    <n v="0"/>
  </r>
  <r>
    <m/>
    <s v="069"/>
    <m/>
    <m/>
    <s v="X"/>
    <n v="8083"/>
    <n v="0"/>
    <s v="Highway safety improvement program"/>
    <n v="16"/>
    <n v="111"/>
    <s v="D"/>
    <n v="0"/>
    <n v="0"/>
    <n v="0"/>
    <n v="0"/>
    <n v="0"/>
    <n v="0"/>
    <n v="-30869.06"/>
    <n v="0"/>
    <n v="0"/>
    <n v="0"/>
    <n v="-30869.06"/>
    <n v="0"/>
    <n v="0"/>
    <n v="0"/>
    <n v="0"/>
    <n v="0"/>
    <n v="0"/>
    <n v="0"/>
    <n v="0"/>
    <n v="0"/>
    <n v="0"/>
    <n v="0"/>
    <n v="0"/>
    <n v="0"/>
    <n v="0"/>
    <n v="0"/>
    <n v="30869.06"/>
    <n v="0"/>
    <n v="0"/>
    <n v="0"/>
    <n v="0"/>
    <n v="0"/>
  </r>
  <r>
    <m/>
    <s v="069"/>
    <m/>
    <m/>
    <s v="X"/>
    <n v="8083"/>
    <n v="0"/>
    <s v="Highway safety improvement program"/>
    <n v="16"/>
    <n v="115"/>
    <s v="D"/>
    <n v="0"/>
    <n v="0"/>
    <n v="0"/>
    <n v="0"/>
    <n v="0"/>
    <n v="0"/>
    <n v="-593.91999999999996"/>
    <n v="0"/>
    <n v="0"/>
    <n v="0"/>
    <n v="-593.91999999999996"/>
    <n v="0"/>
    <n v="0"/>
    <n v="0"/>
    <n v="0"/>
    <n v="0"/>
    <n v="0"/>
    <n v="0"/>
    <n v="0"/>
    <n v="0"/>
    <n v="0"/>
    <n v="0"/>
    <n v="0"/>
    <n v="0"/>
    <n v="0"/>
    <n v="0"/>
    <n v="593.91999999999996"/>
    <n v="0"/>
    <n v="0"/>
    <n v="0"/>
    <n v="0"/>
    <n v="0"/>
  </r>
  <r>
    <m/>
    <s v="069"/>
    <m/>
    <m/>
    <s v="X"/>
    <n v="8083"/>
    <n v="0"/>
    <s v="Highway safety improvement program"/>
    <n v="16"/>
    <n v="118"/>
    <s v="D"/>
    <n v="0"/>
    <n v="0"/>
    <n v="0"/>
    <n v="0"/>
    <n v="0"/>
    <n v="0"/>
    <n v="-204.7"/>
    <n v="0"/>
    <n v="0"/>
    <n v="0"/>
    <n v="-204.7"/>
    <n v="0"/>
    <n v="0"/>
    <n v="0"/>
    <n v="0"/>
    <n v="0"/>
    <n v="0"/>
    <n v="0"/>
    <n v="0"/>
    <n v="0"/>
    <n v="0"/>
    <n v="0"/>
    <n v="0"/>
    <n v="0"/>
    <n v="0"/>
    <n v="0"/>
    <n v="204.7"/>
    <n v="0"/>
    <n v="0"/>
    <n v="0"/>
    <n v="0"/>
    <n v="0"/>
  </r>
  <r>
    <m/>
    <s v="069"/>
    <m/>
    <m/>
    <s v="X"/>
    <n v="8083"/>
    <n v="0"/>
    <s v="Highway safety improvement program"/>
    <n v="16"/>
    <n v="121"/>
    <s v="D"/>
    <n v="0"/>
    <n v="0"/>
    <n v="0"/>
    <n v="0"/>
    <n v="0"/>
    <n v="0"/>
    <n v="-8851.1"/>
    <n v="0"/>
    <n v="0"/>
    <n v="0"/>
    <n v="-8851.1"/>
    <n v="0"/>
    <n v="0"/>
    <n v="0"/>
    <n v="0"/>
    <n v="0"/>
    <n v="0"/>
    <n v="0"/>
    <n v="0"/>
    <n v="0"/>
    <n v="0"/>
    <n v="0"/>
    <n v="0"/>
    <n v="0"/>
    <n v="0"/>
    <n v="0"/>
    <n v="8851.1"/>
    <n v="0"/>
    <n v="0"/>
    <n v="0"/>
    <n v="0"/>
    <n v="0"/>
  </r>
  <r>
    <m/>
    <s v="069"/>
    <m/>
    <m/>
    <s v="X"/>
    <n v="8083"/>
    <n v="0"/>
    <s v="Highway safety improvement program"/>
    <n v="16"/>
    <n v="252"/>
    <s v="D"/>
    <n v="-353613.31"/>
    <n v="-40940.46"/>
    <n v="0"/>
    <n v="0"/>
    <n v="-353613.31"/>
    <n v="-40940.46"/>
    <n v="0"/>
    <n v="0"/>
    <n v="0"/>
    <n v="0"/>
    <n v="0"/>
    <n v="0"/>
    <n v="0"/>
    <n v="0"/>
    <n v="0"/>
    <n v="0"/>
    <n v="0"/>
    <n v="0"/>
    <n v="-353613.31"/>
    <n v="0"/>
    <n v="0"/>
    <n v="0"/>
    <n v="0"/>
    <n v="-353613.31"/>
    <n v="0"/>
    <n v="-353613.31"/>
    <n v="-40940.46"/>
    <n v="0"/>
    <n v="0"/>
    <n v="0"/>
    <n v="0"/>
    <n v="0"/>
  </r>
  <r>
    <m/>
    <s v="069"/>
    <m/>
    <m/>
    <s v="X"/>
    <n v="8083"/>
    <n v="0"/>
    <s v="Highway safety improvement program"/>
    <n v="16"/>
    <n v="410"/>
    <s v="D"/>
    <n v="-3853440287.3000002"/>
    <n v="-3701817255.1799998"/>
    <n v="0"/>
    <n v="0"/>
    <n v="-3853440287.3000002"/>
    <n v="-3701817255.1799998"/>
    <n v="-445.25"/>
    <n v="-233984.42"/>
    <n v="0"/>
    <n v="0"/>
    <n v="-445.25"/>
    <n v="-233984.42"/>
    <n v="0"/>
    <n v="0"/>
    <n v="0"/>
    <n v="0"/>
    <n v="0"/>
    <n v="0"/>
    <n v="-1933243105.6600001"/>
    <n v="0"/>
    <n v="0"/>
    <n v="0"/>
    <n v="0"/>
    <n v="-1933243105.6600001"/>
    <n v="0"/>
    <n v="-1933243105.6600001"/>
    <n v="-1781853612.71"/>
    <n v="0"/>
    <n v="0"/>
    <n v="0"/>
    <n v="0"/>
    <n v="0"/>
  </r>
  <r>
    <m/>
    <s v="069"/>
    <m/>
    <m/>
    <s v="X"/>
    <n v="8083"/>
    <n v="0"/>
    <s v="Metropolitan planning program"/>
    <n v="17"/>
    <n v="410"/>
    <s v="D"/>
    <n v="-354364223.22000003"/>
    <n v="-323454125.58999997"/>
    <n v="0"/>
    <n v="0"/>
    <n v="-354364223.22000003"/>
    <n v="-323454125.58999997"/>
    <n v="0"/>
    <n v="0"/>
    <n v="0"/>
    <n v="0"/>
    <n v="0"/>
    <n v="0"/>
    <n v="0"/>
    <n v="0"/>
    <n v="0"/>
    <n v="0"/>
    <n v="0"/>
    <n v="0"/>
    <n v="-176343125.25"/>
    <n v="0"/>
    <n v="0"/>
    <n v="0"/>
    <n v="0"/>
    <n v="-176343125.25"/>
    <n v="0"/>
    <n v="-176343125.25"/>
    <n v="-145433027.62"/>
    <n v="0"/>
    <n v="0"/>
    <n v="0"/>
    <n v="0"/>
    <n v="0"/>
  </r>
  <r>
    <m/>
    <s v="069"/>
    <m/>
    <m/>
    <s v="X"/>
    <n v="8083"/>
    <n v="0"/>
    <s v="Transportation alternatives program"/>
    <n v="18"/>
    <n v="0"/>
    <s v="D"/>
    <n v="0"/>
    <n v="0"/>
    <n v="0"/>
    <n v="0"/>
    <n v="0"/>
    <n v="0"/>
    <n v="-3.98"/>
    <n v="0"/>
    <n v="0"/>
    <n v="0"/>
    <n v="-3.98"/>
    <n v="0"/>
    <n v="0"/>
    <n v="0"/>
    <n v="0"/>
    <n v="0"/>
    <n v="0"/>
    <n v="0"/>
    <n v="-15036.19"/>
    <n v="0"/>
    <n v="0"/>
    <n v="0"/>
    <n v="0"/>
    <n v="-15036.19"/>
    <n v="0"/>
    <n v="-15036.19"/>
    <n v="-15032.21"/>
    <n v="0"/>
    <n v="0"/>
    <n v="0"/>
    <n v="0"/>
    <n v="0"/>
  </r>
  <r>
    <m/>
    <s v="069"/>
    <m/>
    <m/>
    <s v="X"/>
    <n v="8083"/>
    <n v="0"/>
    <s v="Transportation alternatives program"/>
    <n v="18"/>
    <n v="111"/>
    <s v="D"/>
    <n v="0"/>
    <n v="0"/>
    <n v="0"/>
    <n v="0"/>
    <n v="0"/>
    <n v="0"/>
    <n v="-291.2"/>
    <n v="0"/>
    <n v="0"/>
    <n v="0"/>
    <n v="-291.2"/>
    <n v="0"/>
    <n v="0"/>
    <n v="0"/>
    <n v="0"/>
    <n v="0"/>
    <n v="0"/>
    <n v="0"/>
    <n v="-24909.98"/>
    <n v="0"/>
    <n v="0"/>
    <n v="0"/>
    <n v="0"/>
    <n v="-24909.98"/>
    <n v="0"/>
    <n v="-24909.98"/>
    <n v="-24618.78"/>
    <n v="0"/>
    <n v="0"/>
    <n v="0"/>
    <n v="0"/>
    <n v="0"/>
  </r>
  <r>
    <m/>
    <s v="069"/>
    <m/>
    <m/>
    <s v="X"/>
    <n v="8083"/>
    <n v="0"/>
    <s v="Transportation alternatives program"/>
    <n v="18"/>
    <n v="113"/>
    <s v="D"/>
    <n v="0"/>
    <n v="0"/>
    <n v="0"/>
    <n v="0"/>
    <n v="0"/>
    <n v="0"/>
    <n v="0"/>
    <n v="0"/>
    <n v="0"/>
    <n v="0"/>
    <n v="0"/>
    <n v="0"/>
    <n v="0"/>
    <n v="0"/>
    <n v="0"/>
    <n v="0"/>
    <n v="0"/>
    <n v="0"/>
    <n v="-306.95999999999998"/>
    <n v="0"/>
    <n v="0"/>
    <n v="0"/>
    <n v="0"/>
    <n v="-306.95999999999998"/>
    <n v="0"/>
    <n v="-306.95999999999998"/>
    <n v="-306.95999999999998"/>
    <n v="0"/>
    <n v="0"/>
    <n v="0"/>
    <n v="0"/>
    <n v="0"/>
  </r>
  <r>
    <m/>
    <s v="069"/>
    <m/>
    <m/>
    <s v="X"/>
    <n v="8083"/>
    <n v="0"/>
    <s v="Transportation alternatives program"/>
    <n v="18"/>
    <n v="115"/>
    <s v="D"/>
    <n v="0"/>
    <n v="0"/>
    <n v="0"/>
    <n v="0"/>
    <n v="0"/>
    <n v="0"/>
    <n v="-5.6"/>
    <n v="0"/>
    <n v="0"/>
    <n v="0"/>
    <n v="-5.6"/>
    <n v="0"/>
    <n v="0"/>
    <n v="0"/>
    <n v="0"/>
    <n v="0"/>
    <n v="0"/>
    <n v="0"/>
    <n v="0"/>
    <n v="0"/>
    <n v="0"/>
    <n v="0"/>
    <n v="0"/>
    <n v="0"/>
    <n v="0"/>
    <n v="0"/>
    <n v="5.6"/>
    <n v="0"/>
    <n v="0"/>
    <n v="0"/>
    <n v="0"/>
    <n v="0"/>
  </r>
  <r>
    <m/>
    <s v="069"/>
    <m/>
    <m/>
    <s v="X"/>
    <n v="8083"/>
    <n v="0"/>
    <s v="Transportation alternatives program"/>
    <n v="18"/>
    <n v="118"/>
    <s v="D"/>
    <n v="0"/>
    <n v="0"/>
    <n v="0"/>
    <n v="0"/>
    <n v="0"/>
    <n v="0"/>
    <n v="-1.94"/>
    <n v="0"/>
    <n v="0"/>
    <n v="0"/>
    <n v="-1.94"/>
    <n v="0"/>
    <n v="0"/>
    <n v="0"/>
    <n v="0"/>
    <n v="0"/>
    <n v="0"/>
    <n v="0"/>
    <n v="0"/>
    <n v="0"/>
    <n v="0"/>
    <n v="0"/>
    <n v="0"/>
    <n v="0"/>
    <n v="0"/>
    <n v="0"/>
    <n v="1.94"/>
    <n v="0"/>
    <n v="0"/>
    <n v="0"/>
    <n v="0"/>
    <n v="0"/>
  </r>
  <r>
    <m/>
    <s v="069"/>
    <m/>
    <m/>
    <s v="X"/>
    <n v="8083"/>
    <n v="0"/>
    <s v="Transportation alternatives program"/>
    <n v="18"/>
    <n v="121"/>
    <s v="D"/>
    <n v="0"/>
    <n v="0"/>
    <n v="0"/>
    <n v="0"/>
    <n v="0"/>
    <n v="0"/>
    <n v="-83.5"/>
    <n v="0"/>
    <n v="0"/>
    <n v="0"/>
    <n v="-83.5"/>
    <n v="0"/>
    <n v="0"/>
    <n v="0"/>
    <n v="0"/>
    <n v="0"/>
    <n v="0"/>
    <n v="0"/>
    <n v="-6423.12"/>
    <n v="0"/>
    <n v="0"/>
    <n v="0"/>
    <n v="0"/>
    <n v="-6423.12"/>
    <n v="0"/>
    <n v="-6423.12"/>
    <n v="-6339.62"/>
    <n v="0"/>
    <n v="0"/>
    <n v="0"/>
    <n v="0"/>
    <n v="0"/>
  </r>
  <r>
    <m/>
    <s v="069"/>
    <m/>
    <m/>
    <s v="X"/>
    <n v="8083"/>
    <n v="0"/>
    <s v="Transportation alternatives program"/>
    <n v="18"/>
    <n v="240"/>
    <s v="D"/>
    <n v="0"/>
    <n v="0"/>
    <n v="0"/>
    <n v="0"/>
    <n v="0"/>
    <n v="0"/>
    <n v="0"/>
    <n v="0"/>
    <n v="0"/>
    <n v="0"/>
    <n v="0"/>
    <n v="0"/>
    <n v="0"/>
    <n v="0"/>
    <n v="0"/>
    <n v="0"/>
    <n v="0"/>
    <n v="0"/>
    <n v="-250.72"/>
    <n v="0"/>
    <n v="0"/>
    <n v="0"/>
    <n v="0"/>
    <n v="-250.72"/>
    <n v="0"/>
    <n v="-250.72"/>
    <n v="-250.72"/>
    <n v="0"/>
    <n v="0"/>
    <n v="0"/>
    <n v="0"/>
    <n v="0"/>
  </r>
  <r>
    <m/>
    <s v="069"/>
    <m/>
    <m/>
    <s v="X"/>
    <n v="8083"/>
    <n v="0"/>
    <s v="Transportation alternatives program"/>
    <n v="18"/>
    <n v="252"/>
    <s v="D"/>
    <n v="-880625"/>
    <n v="-1064139.19"/>
    <n v="0"/>
    <n v="0"/>
    <n v="-880625"/>
    <n v="-1064139.19"/>
    <n v="0"/>
    <n v="0"/>
    <n v="0"/>
    <n v="0"/>
    <n v="0"/>
    <n v="0"/>
    <n v="0"/>
    <n v="0"/>
    <n v="0"/>
    <n v="0"/>
    <n v="0"/>
    <n v="0"/>
    <n v="-229558.84"/>
    <n v="0"/>
    <n v="0"/>
    <n v="0"/>
    <n v="0"/>
    <n v="-229558.84"/>
    <n v="0"/>
    <n v="-229558.84"/>
    <n v="-413073.03"/>
    <n v="0"/>
    <n v="0"/>
    <n v="0"/>
    <n v="0"/>
    <n v="0"/>
  </r>
  <r>
    <m/>
    <s v="069"/>
    <m/>
    <m/>
    <s v="X"/>
    <n v="8083"/>
    <n v="0"/>
    <s v="Transportation alternatives program"/>
    <n v="18"/>
    <n v="410"/>
    <s v="D"/>
    <n v="-706351118.30999994"/>
    <n v="-828451314.04999995"/>
    <n v="0"/>
    <n v="0"/>
    <n v="-706351118.30999994"/>
    <n v="-828451314.04999995"/>
    <n v="-196345.83"/>
    <n v="-339805.94"/>
    <n v="0"/>
    <n v="0"/>
    <n v="-196345.83"/>
    <n v="-339805.94"/>
    <n v="0"/>
    <n v="0"/>
    <n v="0"/>
    <n v="0"/>
    <n v="0"/>
    <n v="0"/>
    <n v="-297926175.60000002"/>
    <n v="0"/>
    <n v="0"/>
    <n v="0"/>
    <n v="0"/>
    <n v="-297926175.60000002"/>
    <n v="0"/>
    <n v="-297926175.60000002"/>
    <n v="-420169831.44999999"/>
    <n v="0"/>
    <n v="0"/>
    <n v="0"/>
    <n v="0"/>
    <n v="0"/>
  </r>
  <r>
    <m/>
    <s v="069"/>
    <m/>
    <m/>
    <s v="X"/>
    <n v="8083"/>
    <n v="0"/>
    <s v="National Highway Freight Program"/>
    <n v="19"/>
    <n v="410"/>
    <s v="D"/>
    <n v="0"/>
    <n v="-1018069.6"/>
    <n v="0"/>
    <n v="0"/>
    <n v="0"/>
    <n v="-1018069.6"/>
    <n v="0"/>
    <n v="0"/>
    <n v="0"/>
    <n v="0"/>
    <n v="0"/>
    <n v="0"/>
    <n v="0"/>
    <n v="0"/>
    <n v="0"/>
    <n v="0"/>
    <n v="0"/>
    <n v="0"/>
    <n v="-8046787.2599999998"/>
    <n v="0"/>
    <n v="0"/>
    <n v="0"/>
    <n v="0"/>
    <n v="-8046787.2599999998"/>
    <n v="0"/>
    <n v="-8046787.2599999998"/>
    <n v="-9064856.8599999994"/>
    <n v="0"/>
    <n v="0"/>
    <n v="0"/>
    <n v="0"/>
    <n v="0"/>
  </r>
  <r>
    <m/>
    <s v="069"/>
    <m/>
    <m/>
    <s v="X"/>
    <n v="8083"/>
    <n v="0"/>
    <s v="Nationally significant freight and highway projects"/>
    <n v="20"/>
    <n v="410"/>
    <s v="D"/>
    <n v="0"/>
    <n v="-94080716.980000004"/>
    <n v="0"/>
    <n v="0"/>
    <n v="0"/>
    <n v="-94080716.980000004"/>
    <n v="0"/>
    <n v="0"/>
    <n v="0"/>
    <n v="0"/>
    <n v="0"/>
    <n v="0"/>
    <n v="0"/>
    <n v="0"/>
    <n v="0"/>
    <n v="0"/>
    <n v="0"/>
    <n v="0"/>
    <n v="-3217477.52"/>
    <n v="0"/>
    <n v="0"/>
    <n v="0"/>
    <n v="0"/>
    <n v="-3217477.52"/>
    <n v="0"/>
    <n v="-3217477.52"/>
    <n v="-97298194.5"/>
    <n v="0"/>
    <n v="0"/>
    <n v="0"/>
    <n v="0"/>
    <n v="0"/>
  </r>
  <r>
    <m/>
    <s v="069"/>
    <m/>
    <m/>
    <s v="X"/>
    <n v="8083"/>
    <n v="0"/>
    <s v="Federal lands and tribal programs"/>
    <n v="24"/>
    <n v="0"/>
    <s v="D"/>
    <n v="4828471.9000000004"/>
    <n v="4828471.9000000004"/>
    <n v="0"/>
    <n v="0"/>
    <n v="4828471.9000000004"/>
    <n v="4828471.9000000004"/>
    <n v="-1269937.8500000001"/>
    <n v="-1201438.5900000001"/>
    <n v="0"/>
    <n v="0"/>
    <n v="-1269937.8500000001"/>
    <n v="-1201438.5900000001"/>
    <n v="0"/>
    <n v="0"/>
    <n v="0"/>
    <n v="0"/>
    <n v="0"/>
    <n v="0"/>
    <n v="-15551238.189999999"/>
    <n v="0"/>
    <n v="0"/>
    <n v="0"/>
    <n v="0"/>
    <n v="-15551238.189999999"/>
    <n v="0"/>
    <n v="-15551238.189999999"/>
    <n v="-15482738.93"/>
    <n v="0"/>
    <n v="0"/>
    <n v="0"/>
    <n v="0"/>
    <n v="0"/>
  </r>
  <r>
    <m/>
    <s v="069"/>
    <m/>
    <m/>
    <s v="X"/>
    <n v="8083"/>
    <n v="0"/>
    <s v="Federal lands and tribal programs"/>
    <n v="24"/>
    <n v="111"/>
    <s v="D"/>
    <n v="0"/>
    <n v="0"/>
    <n v="0"/>
    <n v="0"/>
    <n v="0"/>
    <n v="0"/>
    <n v="-4257870.66"/>
    <n v="793235.34"/>
    <n v="0"/>
    <n v="0"/>
    <n v="-4257870.66"/>
    <n v="793235.34"/>
    <n v="0"/>
    <n v="0"/>
    <n v="0"/>
    <n v="0"/>
    <n v="0"/>
    <n v="0"/>
    <n v="-20412004.859999999"/>
    <n v="0"/>
    <n v="0"/>
    <n v="0"/>
    <n v="0"/>
    <n v="-20412004.859999999"/>
    <n v="0"/>
    <n v="-20412004.859999999"/>
    <n v="-15360898.859999999"/>
    <n v="0"/>
    <n v="0"/>
    <n v="0"/>
    <n v="0"/>
    <n v="0"/>
  </r>
  <r>
    <m/>
    <s v="069"/>
    <m/>
    <m/>
    <s v="X"/>
    <n v="8083"/>
    <n v="0"/>
    <s v="Federal lands and tribal programs"/>
    <n v="24"/>
    <n v="113"/>
    <s v="D"/>
    <n v="0"/>
    <n v="0"/>
    <n v="0"/>
    <n v="0"/>
    <n v="0"/>
    <n v="0"/>
    <n v="39476.589999999997"/>
    <n v="39476.589999999997"/>
    <n v="0"/>
    <n v="0"/>
    <n v="39476.589999999997"/>
    <n v="39476.589999999997"/>
    <n v="0"/>
    <n v="0"/>
    <n v="0"/>
    <n v="0"/>
    <n v="0"/>
    <n v="0"/>
    <n v="-171408.9"/>
    <n v="0"/>
    <n v="0"/>
    <n v="0"/>
    <n v="0"/>
    <n v="-171408.9"/>
    <n v="0"/>
    <n v="-171408.9"/>
    <n v="-171408.9"/>
    <n v="0"/>
    <n v="0"/>
    <n v="0"/>
    <n v="0"/>
    <n v="0"/>
  </r>
  <r>
    <m/>
    <s v="069"/>
    <m/>
    <m/>
    <s v="X"/>
    <n v="8083"/>
    <n v="0"/>
    <s v="Federal lands and tribal programs"/>
    <n v="24"/>
    <n v="115"/>
    <s v="D"/>
    <n v="0"/>
    <n v="0"/>
    <n v="0"/>
    <n v="0"/>
    <n v="0"/>
    <n v="0"/>
    <n v="-3414.64"/>
    <n v="93065.08"/>
    <n v="0"/>
    <n v="0"/>
    <n v="-3414.64"/>
    <n v="93065.08"/>
    <n v="0"/>
    <n v="0"/>
    <n v="0"/>
    <n v="0"/>
    <n v="0"/>
    <n v="0"/>
    <n v="-283834.09000000003"/>
    <n v="0"/>
    <n v="0"/>
    <n v="0"/>
    <n v="0"/>
    <n v="-283834.09000000003"/>
    <n v="0"/>
    <n v="-283834.09000000003"/>
    <n v="-187354.37"/>
    <n v="0"/>
    <n v="0"/>
    <n v="0"/>
    <n v="0"/>
    <n v="0"/>
  </r>
  <r>
    <m/>
    <s v="069"/>
    <m/>
    <m/>
    <s v="X"/>
    <n v="8083"/>
    <n v="0"/>
    <s v="Federal lands and tribal programs"/>
    <n v="24"/>
    <n v="118"/>
    <s v="D"/>
    <n v="0"/>
    <n v="0"/>
    <n v="0"/>
    <n v="0"/>
    <n v="0"/>
    <n v="0"/>
    <n v="-33254.36"/>
    <n v="0"/>
    <n v="0"/>
    <n v="0"/>
    <n v="-33254.36"/>
    <n v="0"/>
    <n v="0"/>
    <n v="0"/>
    <n v="0"/>
    <n v="0"/>
    <n v="0"/>
    <n v="0"/>
    <n v="-2982.25"/>
    <n v="0"/>
    <n v="0"/>
    <n v="0"/>
    <n v="0"/>
    <n v="-2982.25"/>
    <n v="0"/>
    <n v="-2982.25"/>
    <n v="30272.11"/>
    <n v="0"/>
    <n v="0"/>
    <n v="0"/>
    <n v="0"/>
    <n v="0"/>
  </r>
  <r>
    <m/>
    <s v="069"/>
    <m/>
    <m/>
    <s v="X"/>
    <n v="8083"/>
    <n v="0"/>
    <s v="Federal lands and tribal programs"/>
    <n v="24"/>
    <n v="121"/>
    <s v="D"/>
    <n v="-30874.639999999999"/>
    <n v="0"/>
    <n v="0"/>
    <n v="0"/>
    <n v="-30874.639999999999"/>
    <n v="0"/>
    <n v="-1206355.5900000001"/>
    <n v="231496.89"/>
    <n v="0"/>
    <n v="0"/>
    <n v="-1206355.5900000001"/>
    <n v="231496.89"/>
    <n v="0"/>
    <n v="0"/>
    <n v="0"/>
    <n v="0"/>
    <n v="0"/>
    <n v="0"/>
    <n v="-5481116.4800000004"/>
    <n v="0"/>
    <n v="0"/>
    <n v="0"/>
    <n v="0"/>
    <n v="-5481116.4800000004"/>
    <n v="0"/>
    <n v="-5481116.4800000004"/>
    <n v="-4012389.36"/>
    <n v="0"/>
    <n v="0"/>
    <n v="0"/>
    <n v="0"/>
    <n v="0"/>
  </r>
  <r>
    <m/>
    <s v="069"/>
    <m/>
    <m/>
    <s v="X"/>
    <n v="8083"/>
    <n v="0"/>
    <s v="Federal lands and tribal programs"/>
    <n v="24"/>
    <n v="210"/>
    <s v="D"/>
    <n v="-509236.74"/>
    <n v="-938291.39"/>
    <n v="0"/>
    <n v="0"/>
    <n v="-509236.74"/>
    <n v="-938291.39"/>
    <n v="-3618.46"/>
    <n v="-75497.81"/>
    <n v="0"/>
    <n v="0"/>
    <n v="-3618.46"/>
    <n v="-75497.81"/>
    <n v="-76897.56"/>
    <n v="-78897.56"/>
    <n v="0"/>
    <n v="0"/>
    <n v="-76897.56"/>
    <n v="-78897.56"/>
    <n v="-2977201.13"/>
    <n v="0"/>
    <n v="0"/>
    <n v="0"/>
    <n v="0"/>
    <n v="-2977201.13"/>
    <n v="-76897.56"/>
    <n v="-2979201.13"/>
    <n v="-3480135.13"/>
    <n v="0"/>
    <n v="0"/>
    <n v="0"/>
    <n v="0"/>
    <n v="0"/>
  </r>
  <r>
    <m/>
    <s v="069"/>
    <m/>
    <m/>
    <s v="X"/>
    <n v="8083"/>
    <n v="0"/>
    <s v="Federal lands and tribal programs"/>
    <n v="24"/>
    <n v="220"/>
    <s v="D"/>
    <n v="-2343.83"/>
    <n v="-1265"/>
    <n v="0"/>
    <n v="0"/>
    <n v="-2343.83"/>
    <n v="-1265"/>
    <n v="0"/>
    <n v="0"/>
    <n v="0"/>
    <n v="0"/>
    <n v="0"/>
    <n v="0"/>
    <n v="0"/>
    <n v="0"/>
    <n v="0"/>
    <n v="0"/>
    <n v="0"/>
    <n v="0"/>
    <n v="-8297.06"/>
    <n v="0"/>
    <n v="0"/>
    <n v="0"/>
    <n v="0"/>
    <n v="-8297.06"/>
    <n v="0"/>
    <n v="-8297.06"/>
    <n v="-7218.23"/>
    <n v="0"/>
    <n v="0"/>
    <n v="0"/>
    <n v="0"/>
    <n v="0"/>
  </r>
  <r>
    <m/>
    <s v="069"/>
    <m/>
    <m/>
    <s v="X"/>
    <n v="8083"/>
    <n v="0"/>
    <s v="Federal lands and tribal programs"/>
    <n v="24"/>
    <n v="232"/>
    <s v="D"/>
    <n v="-93334.58"/>
    <n v="-83963"/>
    <n v="0"/>
    <n v="0"/>
    <n v="-93334.58"/>
    <n v="-83963"/>
    <n v="-6000"/>
    <n v="-3837.1"/>
    <n v="0"/>
    <n v="0"/>
    <n v="-6000"/>
    <n v="-3837.1"/>
    <n v="0"/>
    <n v="0"/>
    <n v="0"/>
    <n v="0"/>
    <n v="0"/>
    <n v="0"/>
    <n v="-147766.15"/>
    <n v="0"/>
    <n v="0"/>
    <n v="0"/>
    <n v="0"/>
    <n v="-147766.15"/>
    <n v="0"/>
    <n v="-147766.15"/>
    <n v="-136231.67000000001"/>
    <n v="0"/>
    <n v="0"/>
    <n v="0"/>
    <n v="0"/>
    <n v="0"/>
  </r>
  <r>
    <m/>
    <s v="069"/>
    <m/>
    <m/>
    <s v="X"/>
    <n v="8083"/>
    <n v="0"/>
    <s v="Federal lands and tribal programs"/>
    <n v="24"/>
    <n v="233"/>
    <s v="D"/>
    <n v="-9257.7000000000007"/>
    <n v="-23380.76"/>
    <n v="0"/>
    <n v="0"/>
    <n v="-9257.7000000000007"/>
    <n v="-23380.76"/>
    <n v="0"/>
    <n v="0"/>
    <n v="0"/>
    <n v="0"/>
    <n v="0"/>
    <n v="0"/>
    <n v="0"/>
    <n v="0"/>
    <n v="0"/>
    <n v="0"/>
    <n v="0"/>
    <n v="0"/>
    <n v="-53683.02"/>
    <n v="0"/>
    <n v="0"/>
    <n v="0"/>
    <n v="0"/>
    <n v="-53683.02"/>
    <n v="0"/>
    <n v="-53683.02"/>
    <n v="-67806.080000000002"/>
    <n v="0"/>
    <n v="0"/>
    <n v="0"/>
    <n v="0"/>
    <n v="0"/>
  </r>
  <r>
    <m/>
    <s v="069"/>
    <m/>
    <m/>
    <s v="X"/>
    <n v="8083"/>
    <n v="0"/>
    <s v="Federal lands and tribal programs"/>
    <n v="24"/>
    <n v="240"/>
    <s v="D"/>
    <n v="-8361.41"/>
    <n v="-1214.48"/>
    <n v="0"/>
    <n v="0"/>
    <n v="-8361.41"/>
    <n v="-1214.48"/>
    <n v="0"/>
    <n v="0"/>
    <n v="0"/>
    <n v="0"/>
    <n v="0"/>
    <n v="0"/>
    <n v="0"/>
    <n v="0"/>
    <n v="0"/>
    <n v="0"/>
    <n v="0"/>
    <n v="0"/>
    <n v="-46746.07"/>
    <n v="0"/>
    <n v="0"/>
    <n v="0"/>
    <n v="0"/>
    <n v="-46746.07"/>
    <n v="0"/>
    <n v="-46746.07"/>
    <n v="-39599.14"/>
    <n v="0"/>
    <n v="0"/>
    <n v="0"/>
    <n v="0"/>
    <n v="0"/>
  </r>
  <r>
    <m/>
    <s v="069"/>
    <m/>
    <m/>
    <s v="X"/>
    <n v="8083"/>
    <n v="0"/>
    <s v="Federal lands and tribal programs"/>
    <n v="24"/>
    <n v="251"/>
    <s v="D"/>
    <n v="-36771878.890000001"/>
    <n v="-35960822.32"/>
    <n v="0"/>
    <n v="0"/>
    <n v="-36771878.890000001"/>
    <n v="-35960822.32"/>
    <n v="-1203889.97"/>
    <n v="-265798.62"/>
    <n v="0"/>
    <n v="0"/>
    <n v="-1203889.97"/>
    <n v="-265798.62"/>
    <n v="-393441.99"/>
    <n v="-391685.81"/>
    <n v="0"/>
    <n v="0"/>
    <n v="-393441.99"/>
    <n v="-391685.81"/>
    <n v="-20061787.640000001"/>
    <n v="0"/>
    <n v="0"/>
    <n v="0"/>
    <n v="0"/>
    <n v="-20061787.640000001"/>
    <n v="-393441.99"/>
    <n v="-20060031.460000001"/>
    <n v="-18310883.539999999"/>
    <n v="0"/>
    <n v="0"/>
    <n v="0"/>
    <n v="0"/>
    <n v="0"/>
  </r>
  <r>
    <m/>
    <s v="069"/>
    <m/>
    <m/>
    <s v="X"/>
    <n v="8083"/>
    <n v="0"/>
    <s v="Federal lands and tribal programs"/>
    <n v="24"/>
    <n v="252"/>
    <s v="D"/>
    <n v="-565646809.58000004"/>
    <n v="-463707464.06999999"/>
    <n v="0"/>
    <n v="0"/>
    <n v="-565646809.58000004"/>
    <n v="-463707464.06999999"/>
    <n v="-398618.2"/>
    <n v="-2830238.81"/>
    <n v="0"/>
    <n v="0"/>
    <n v="-398618.2"/>
    <n v="-2830238.81"/>
    <n v="-763570.19"/>
    <n v="-763570.19"/>
    <n v="0"/>
    <n v="0"/>
    <n v="-763570.19"/>
    <n v="-763570.19"/>
    <n v="-159346794.09999999"/>
    <n v="0"/>
    <n v="0"/>
    <n v="0"/>
    <n v="0"/>
    <n v="-159346794.09999999"/>
    <n v="-763570.19"/>
    <n v="-159346794.09999999"/>
    <n v="-59839069.200000003"/>
    <n v="0"/>
    <n v="0"/>
    <n v="0"/>
    <n v="0"/>
    <n v="0"/>
  </r>
  <r>
    <m/>
    <s v="069"/>
    <m/>
    <m/>
    <s v="X"/>
    <n v="8083"/>
    <n v="0"/>
    <s v="Federal lands and tribal programs"/>
    <n v="24"/>
    <n v="253"/>
    <s v="D"/>
    <n v="-18562953.579999998"/>
    <n v="-7866176.2699999996"/>
    <n v="0"/>
    <n v="0"/>
    <n v="-18562953.579999998"/>
    <n v="-7866176.2699999996"/>
    <n v="-61863177.789999999"/>
    <n v="-76705089.159999996"/>
    <n v="0"/>
    <n v="0"/>
    <n v="-61863177.789999999"/>
    <n v="-76705089.159999996"/>
    <n v="-532961.93999999994"/>
    <n v="-381452.74"/>
    <n v="0"/>
    <n v="0"/>
    <n v="-532961.93999999994"/>
    <n v="-381452.74"/>
    <n v="-79527782.769999996"/>
    <n v="0"/>
    <n v="0"/>
    <n v="0"/>
    <n v="0"/>
    <n v="-79527782.769999996"/>
    <n v="-532961.93999999994"/>
    <n v="-79376273.569999993"/>
    <n v="-83521407.629999995"/>
    <n v="0"/>
    <n v="0"/>
    <n v="0"/>
    <n v="0"/>
    <n v="0"/>
  </r>
  <r>
    <m/>
    <s v="069"/>
    <m/>
    <m/>
    <s v="X"/>
    <n v="8083"/>
    <n v="0"/>
    <s v="Federal lands and tribal programs"/>
    <n v="24"/>
    <n v="254"/>
    <s v="D"/>
    <n v="0"/>
    <n v="0"/>
    <n v="0"/>
    <n v="0"/>
    <n v="0"/>
    <n v="0"/>
    <n v="0"/>
    <n v="0"/>
    <n v="0"/>
    <n v="0"/>
    <n v="0"/>
    <n v="0"/>
    <n v="0"/>
    <n v="0"/>
    <n v="0"/>
    <n v="0"/>
    <n v="0"/>
    <n v="0"/>
    <n v="-98.68"/>
    <n v="0"/>
    <n v="0"/>
    <n v="0"/>
    <n v="0"/>
    <n v="-98.68"/>
    <n v="0"/>
    <n v="-98.68"/>
    <n v="-98.68"/>
    <n v="0"/>
    <n v="0"/>
    <n v="0"/>
    <n v="0"/>
    <n v="0"/>
  </r>
  <r>
    <m/>
    <s v="069"/>
    <m/>
    <m/>
    <s v="X"/>
    <n v="8083"/>
    <n v="0"/>
    <s v="Federal lands and tribal programs"/>
    <n v="24"/>
    <n v="257"/>
    <s v="D"/>
    <n v="-106480.49"/>
    <n v="-112865.69"/>
    <n v="0"/>
    <n v="0"/>
    <n v="-106480.49"/>
    <n v="-112865.69"/>
    <n v="0"/>
    <n v="0"/>
    <n v="0"/>
    <n v="0"/>
    <n v="0"/>
    <n v="0"/>
    <n v="0"/>
    <n v="-38790"/>
    <n v="0"/>
    <n v="0"/>
    <n v="0"/>
    <n v="-38790"/>
    <n v="-46369.53"/>
    <n v="0"/>
    <n v="0"/>
    <n v="0"/>
    <n v="0"/>
    <n v="-46369.53"/>
    <n v="0"/>
    <n v="-85159.53"/>
    <n v="-91544.73"/>
    <n v="0"/>
    <n v="0"/>
    <n v="0"/>
    <n v="0"/>
    <n v="0"/>
  </r>
  <r>
    <m/>
    <s v="069"/>
    <m/>
    <m/>
    <s v="X"/>
    <n v="8083"/>
    <n v="0"/>
    <s v="Federal lands and tribal programs"/>
    <n v="24"/>
    <n v="258"/>
    <s v="D"/>
    <n v="0"/>
    <n v="0"/>
    <n v="0"/>
    <n v="0"/>
    <n v="0"/>
    <n v="0"/>
    <n v="0"/>
    <n v="0"/>
    <n v="0"/>
    <n v="0"/>
    <n v="0"/>
    <n v="0"/>
    <n v="0"/>
    <n v="0"/>
    <n v="0"/>
    <n v="0"/>
    <n v="0"/>
    <n v="0"/>
    <n v="-77348.800000000003"/>
    <n v="0"/>
    <n v="0"/>
    <n v="0"/>
    <n v="0"/>
    <n v="-77348.800000000003"/>
    <n v="0"/>
    <n v="-77348.800000000003"/>
    <n v="-77348.800000000003"/>
    <n v="0"/>
    <n v="0"/>
    <n v="0"/>
    <n v="0"/>
    <n v="0"/>
  </r>
  <r>
    <m/>
    <s v="069"/>
    <m/>
    <m/>
    <s v="X"/>
    <n v="8083"/>
    <n v="0"/>
    <s v="Federal lands and tribal programs"/>
    <n v="24"/>
    <n v="260"/>
    <s v="D"/>
    <n v="-113829.34"/>
    <n v="-108807.7"/>
    <n v="0"/>
    <n v="0"/>
    <n v="-113829.34"/>
    <n v="-108807.7"/>
    <n v="919.18"/>
    <n v="919.18"/>
    <n v="0"/>
    <n v="0"/>
    <n v="919.18"/>
    <n v="919.18"/>
    <n v="0"/>
    <n v="0"/>
    <n v="0"/>
    <n v="0"/>
    <n v="0"/>
    <n v="0"/>
    <n v="-1459030.93"/>
    <n v="0"/>
    <n v="0"/>
    <n v="0"/>
    <n v="0"/>
    <n v="-1459030.93"/>
    <n v="0"/>
    <n v="-1459030.93"/>
    <n v="-1454009.29"/>
    <n v="0"/>
    <n v="0"/>
    <n v="0"/>
    <n v="0"/>
    <n v="0"/>
  </r>
  <r>
    <m/>
    <s v="069"/>
    <m/>
    <m/>
    <s v="X"/>
    <n v="8083"/>
    <n v="0"/>
    <s v="Federal lands and tribal programs"/>
    <n v="24"/>
    <n v="310"/>
    <s v="D"/>
    <n v="-227174.45"/>
    <n v="-230899.72"/>
    <n v="0"/>
    <n v="0"/>
    <n v="-227174.45"/>
    <n v="-230899.72"/>
    <n v="0"/>
    <n v="0"/>
    <n v="0"/>
    <n v="0"/>
    <n v="0"/>
    <n v="0"/>
    <n v="0"/>
    <n v="0"/>
    <n v="0"/>
    <n v="0"/>
    <n v="0"/>
    <n v="0"/>
    <n v="-79576.600000000006"/>
    <n v="0"/>
    <n v="0"/>
    <n v="0"/>
    <n v="0"/>
    <n v="-79576.600000000006"/>
    <n v="0"/>
    <n v="-79576.600000000006"/>
    <n v="-83301.87"/>
    <n v="0"/>
    <n v="0"/>
    <n v="0"/>
    <n v="0"/>
    <n v="0"/>
  </r>
  <r>
    <m/>
    <s v="069"/>
    <m/>
    <m/>
    <s v="X"/>
    <n v="8083"/>
    <n v="0"/>
    <s v="Federal lands and tribal programs"/>
    <n v="24"/>
    <n v="410"/>
    <s v="D"/>
    <n v="-142866527.05000001"/>
    <n v="-108351734.41"/>
    <n v="0"/>
    <n v="0"/>
    <n v="-142866527.05000001"/>
    <n v="-108351734.41"/>
    <n v="-99707.04"/>
    <n v="-63995.99"/>
    <n v="0"/>
    <n v="0"/>
    <n v="-99707.04"/>
    <n v="-63995.99"/>
    <n v="0"/>
    <n v="0"/>
    <n v="0"/>
    <n v="0"/>
    <n v="0"/>
    <n v="0"/>
    <n v="-53200356.57"/>
    <n v="0"/>
    <n v="0"/>
    <n v="0"/>
    <n v="0"/>
    <n v="-53200356.57"/>
    <n v="0"/>
    <n v="-53200356.57"/>
    <n v="-18649852.879999999"/>
    <n v="0"/>
    <n v="0"/>
    <n v="0"/>
    <n v="0"/>
    <n v="0"/>
  </r>
  <r>
    <m/>
    <s v="069"/>
    <m/>
    <m/>
    <s v="X"/>
    <n v="8083"/>
    <n v="0"/>
    <s v="Federal lands and tribal programs"/>
    <n v="24"/>
    <n v="440"/>
    <s v="D"/>
    <n v="0"/>
    <n v="0"/>
    <n v="0"/>
    <n v="0"/>
    <n v="0"/>
    <n v="0"/>
    <n v="0"/>
    <n v="0"/>
    <n v="0"/>
    <n v="0"/>
    <n v="0"/>
    <n v="0"/>
    <n v="0"/>
    <n v="0"/>
    <n v="0"/>
    <n v="0"/>
    <n v="0"/>
    <n v="0"/>
    <n v="13012"/>
    <n v="0"/>
    <n v="0"/>
    <n v="0"/>
    <n v="0"/>
    <n v="13012"/>
    <n v="0"/>
    <n v="13012"/>
    <n v="13012"/>
    <n v="0"/>
    <n v="0"/>
    <n v="0"/>
    <n v="0"/>
    <n v="0"/>
  </r>
  <r>
    <m/>
    <s v="069"/>
    <m/>
    <m/>
    <s v="X"/>
    <n v="8083"/>
    <n v="0"/>
    <s v="Research, technology and education program"/>
    <n v="29"/>
    <n v="0"/>
    <s v="D"/>
    <n v="-13578425.27"/>
    <n v="-13483302.58"/>
    <n v="0"/>
    <n v="0"/>
    <n v="-13578425.27"/>
    <n v="-13483302.58"/>
    <n v="-497306.27"/>
    <n v="-497134.21"/>
    <n v="0"/>
    <n v="0"/>
    <n v="-497306.27"/>
    <n v="-497134.21"/>
    <n v="-540409.43999999994"/>
    <n v="-540409.43999999994"/>
    <n v="0"/>
    <n v="0"/>
    <n v="-540409.43999999994"/>
    <n v="-540409.43999999994"/>
    <n v="-29896.99"/>
    <n v="0"/>
    <n v="0"/>
    <n v="0"/>
    <n v="0"/>
    <n v="-29896.99"/>
    <n v="-540409.43999999994"/>
    <n v="-29896.99"/>
    <n v="65397.760000000002"/>
    <n v="0"/>
    <n v="0"/>
    <n v="0"/>
    <n v="0"/>
    <n v="0"/>
  </r>
  <r>
    <m/>
    <s v="069"/>
    <m/>
    <m/>
    <s v="X"/>
    <n v="8083"/>
    <n v="0"/>
    <s v="Research, technology and education program"/>
    <n v="29"/>
    <n v="111"/>
    <s v="D"/>
    <n v="0"/>
    <n v="0"/>
    <n v="0"/>
    <n v="0"/>
    <n v="0"/>
    <n v="0"/>
    <n v="-72564.78"/>
    <n v="-85897.2"/>
    <n v="0"/>
    <n v="0"/>
    <n v="-72564.78"/>
    <n v="-85897.2"/>
    <n v="0"/>
    <n v="0"/>
    <n v="0"/>
    <n v="0"/>
    <n v="0"/>
    <n v="0"/>
    <n v="-1130614.94"/>
    <n v="0"/>
    <n v="0"/>
    <n v="0"/>
    <n v="0"/>
    <n v="-1130614.94"/>
    <n v="0"/>
    <n v="-1130614.94"/>
    <n v="-1143947.3600000001"/>
    <n v="0"/>
    <n v="0"/>
    <n v="0"/>
    <n v="0"/>
    <n v="0"/>
  </r>
  <r>
    <m/>
    <s v="069"/>
    <m/>
    <m/>
    <s v="X"/>
    <n v="8083"/>
    <n v="0"/>
    <s v="Research, technology and education program"/>
    <n v="29"/>
    <n v="113"/>
    <s v="D"/>
    <n v="0"/>
    <n v="0"/>
    <n v="0"/>
    <n v="0"/>
    <n v="0"/>
    <n v="0"/>
    <n v="0"/>
    <n v="0"/>
    <n v="0"/>
    <n v="0"/>
    <n v="0"/>
    <n v="0"/>
    <n v="0"/>
    <n v="0"/>
    <n v="0"/>
    <n v="0"/>
    <n v="0"/>
    <n v="0"/>
    <n v="-1678.32"/>
    <n v="0"/>
    <n v="0"/>
    <n v="0"/>
    <n v="0"/>
    <n v="-1678.32"/>
    <n v="0"/>
    <n v="-1678.32"/>
    <n v="-1678.32"/>
    <n v="0"/>
    <n v="0"/>
    <n v="0"/>
    <n v="0"/>
    <n v="0"/>
  </r>
  <r>
    <m/>
    <s v="069"/>
    <m/>
    <m/>
    <s v="X"/>
    <n v="8083"/>
    <n v="0"/>
    <s v="Research, technology and education program"/>
    <n v="29"/>
    <n v="115"/>
    <s v="D"/>
    <n v="0"/>
    <n v="0"/>
    <n v="0"/>
    <n v="0"/>
    <n v="0"/>
    <n v="0"/>
    <n v="-242.32"/>
    <n v="0"/>
    <n v="0"/>
    <n v="0"/>
    <n v="-242.32"/>
    <n v="0"/>
    <n v="0"/>
    <n v="0"/>
    <n v="0"/>
    <n v="0"/>
    <n v="0"/>
    <n v="0"/>
    <n v="-7.64"/>
    <n v="0"/>
    <n v="0"/>
    <n v="0"/>
    <n v="0"/>
    <n v="-7.64"/>
    <n v="0"/>
    <n v="-7.64"/>
    <n v="234.68"/>
    <n v="0"/>
    <n v="0"/>
    <n v="0"/>
    <n v="0"/>
    <n v="0"/>
  </r>
  <r>
    <m/>
    <s v="069"/>
    <m/>
    <m/>
    <s v="X"/>
    <n v="8083"/>
    <n v="0"/>
    <s v="Research, technology and education program"/>
    <n v="29"/>
    <n v="118"/>
    <s v="D"/>
    <n v="0"/>
    <n v="0"/>
    <n v="0"/>
    <n v="0"/>
    <n v="0"/>
    <n v="0"/>
    <n v="-83.52"/>
    <n v="0"/>
    <n v="0"/>
    <n v="0"/>
    <n v="-83.52"/>
    <n v="0"/>
    <n v="0"/>
    <n v="0"/>
    <n v="0"/>
    <n v="0"/>
    <n v="0"/>
    <n v="0"/>
    <n v="0"/>
    <n v="0"/>
    <n v="0"/>
    <n v="0"/>
    <n v="0"/>
    <n v="0"/>
    <n v="0"/>
    <n v="0"/>
    <n v="83.52"/>
    <n v="0"/>
    <n v="0"/>
    <n v="0"/>
    <n v="0"/>
    <n v="0"/>
  </r>
  <r>
    <m/>
    <s v="069"/>
    <m/>
    <m/>
    <s v="X"/>
    <n v="8083"/>
    <n v="0"/>
    <s v="Research, technology and education program"/>
    <n v="29"/>
    <n v="121"/>
    <s v="D"/>
    <n v="0"/>
    <n v="0"/>
    <n v="0"/>
    <n v="0"/>
    <n v="0"/>
    <n v="0"/>
    <n v="-22289.09"/>
    <n v="-26953.52"/>
    <n v="0"/>
    <n v="0"/>
    <n v="-22289.09"/>
    <n v="-26953.52"/>
    <n v="0"/>
    <n v="0"/>
    <n v="0"/>
    <n v="0"/>
    <n v="0"/>
    <n v="0"/>
    <n v="-347119.42"/>
    <n v="0"/>
    <n v="0"/>
    <n v="0"/>
    <n v="0"/>
    <n v="-347119.42"/>
    <n v="0"/>
    <n v="-347119.42"/>
    <n v="-351783.85"/>
    <n v="0"/>
    <n v="0"/>
    <n v="0"/>
    <n v="0"/>
    <n v="0"/>
  </r>
  <r>
    <m/>
    <s v="069"/>
    <m/>
    <m/>
    <s v="X"/>
    <n v="8083"/>
    <n v="0"/>
    <s v="Research, technology and education program"/>
    <n v="29"/>
    <n v="210"/>
    <s v="D"/>
    <n v="-945009.53"/>
    <n v="-1196952.8799999999"/>
    <n v="0"/>
    <n v="0"/>
    <n v="-945009.53"/>
    <n v="-1196952.8799999999"/>
    <n v="-4104.93"/>
    <n v="-45876.66"/>
    <n v="0"/>
    <n v="0"/>
    <n v="-4104.93"/>
    <n v="-45876.66"/>
    <n v="-139165.06"/>
    <n v="-139165.06"/>
    <n v="0"/>
    <n v="0"/>
    <n v="-139165.06"/>
    <n v="-139165.06"/>
    <n v="-3415583.71"/>
    <n v="0"/>
    <n v="0"/>
    <n v="0"/>
    <n v="0"/>
    <n v="-3415583.71"/>
    <n v="-139165.06"/>
    <n v="-3415583.71"/>
    <n v="-3709298.79"/>
    <n v="0"/>
    <n v="0"/>
    <n v="0"/>
    <n v="0"/>
    <n v="0"/>
  </r>
  <r>
    <m/>
    <s v="069"/>
    <m/>
    <m/>
    <s v="X"/>
    <n v="8083"/>
    <n v="0"/>
    <s v="Research, technology and education program"/>
    <n v="29"/>
    <n v="220"/>
    <s v="D"/>
    <n v="0"/>
    <n v="0"/>
    <n v="0"/>
    <n v="0"/>
    <n v="0"/>
    <n v="0"/>
    <n v="0"/>
    <n v="0"/>
    <n v="0"/>
    <n v="0"/>
    <n v="0"/>
    <n v="0"/>
    <n v="0"/>
    <n v="0"/>
    <n v="0"/>
    <n v="0"/>
    <n v="0"/>
    <n v="0"/>
    <n v="-1411.84"/>
    <n v="0"/>
    <n v="0"/>
    <n v="0"/>
    <n v="0"/>
    <n v="-1411.84"/>
    <n v="0"/>
    <n v="-1411.84"/>
    <n v="-1411.84"/>
    <n v="0"/>
    <n v="0"/>
    <n v="0"/>
    <n v="0"/>
    <n v="0"/>
  </r>
  <r>
    <m/>
    <s v="069"/>
    <m/>
    <m/>
    <s v="X"/>
    <n v="8083"/>
    <n v="0"/>
    <s v="Research, technology and education program"/>
    <n v="29"/>
    <n v="231"/>
    <s v="D"/>
    <n v="0"/>
    <n v="0"/>
    <n v="0"/>
    <n v="0"/>
    <n v="0"/>
    <n v="0"/>
    <n v="0"/>
    <n v="0"/>
    <n v="0"/>
    <n v="0"/>
    <n v="0"/>
    <n v="0"/>
    <n v="0"/>
    <n v="0"/>
    <n v="0"/>
    <n v="0"/>
    <n v="0"/>
    <n v="0"/>
    <n v="-1999.09"/>
    <n v="0"/>
    <n v="0"/>
    <n v="0"/>
    <n v="0"/>
    <n v="-1999.09"/>
    <n v="0"/>
    <n v="-1999.09"/>
    <n v="-1999.09"/>
    <n v="0"/>
    <n v="0"/>
    <n v="0"/>
    <n v="0"/>
    <n v="0"/>
  </r>
  <r>
    <m/>
    <s v="069"/>
    <m/>
    <m/>
    <s v="X"/>
    <n v="8083"/>
    <n v="0"/>
    <s v="Research, technology and education program"/>
    <n v="29"/>
    <n v="232"/>
    <s v="D"/>
    <n v="0"/>
    <n v="0"/>
    <n v="0"/>
    <n v="0"/>
    <n v="0"/>
    <n v="0"/>
    <n v="0"/>
    <n v="0"/>
    <n v="0"/>
    <n v="0"/>
    <n v="0"/>
    <n v="0"/>
    <n v="0"/>
    <n v="-116675.83"/>
    <n v="0"/>
    <n v="0"/>
    <n v="0"/>
    <n v="-116675.83"/>
    <n v="-6500"/>
    <n v="0"/>
    <n v="0"/>
    <n v="0"/>
    <n v="0"/>
    <n v="-6500"/>
    <n v="0"/>
    <n v="-123175.83"/>
    <n v="-123175.83"/>
    <n v="0"/>
    <n v="0"/>
    <n v="0"/>
    <n v="0"/>
    <n v="0"/>
  </r>
  <r>
    <m/>
    <s v="069"/>
    <m/>
    <m/>
    <s v="X"/>
    <n v="8083"/>
    <n v="0"/>
    <s v="Research, technology and education program"/>
    <n v="29"/>
    <n v="240"/>
    <s v="D"/>
    <n v="-53882.37"/>
    <n v="-66453.38"/>
    <n v="0"/>
    <n v="0"/>
    <n v="-53882.37"/>
    <n v="-66453.38"/>
    <n v="0"/>
    <n v="0"/>
    <n v="0"/>
    <n v="0"/>
    <n v="0"/>
    <n v="0"/>
    <n v="0"/>
    <n v="0"/>
    <n v="0"/>
    <n v="0"/>
    <n v="0"/>
    <n v="0"/>
    <n v="-415900.05"/>
    <n v="0"/>
    <n v="0"/>
    <n v="0"/>
    <n v="0"/>
    <n v="-415900.05"/>
    <n v="0"/>
    <n v="-415900.05"/>
    <n v="-428471.06"/>
    <n v="0"/>
    <n v="0"/>
    <n v="0"/>
    <n v="0"/>
    <n v="0"/>
  </r>
  <r>
    <m/>
    <s v="069"/>
    <m/>
    <m/>
    <s v="X"/>
    <n v="8083"/>
    <n v="0"/>
    <s v="Research, technology and education program"/>
    <n v="29"/>
    <n v="251"/>
    <s v="D"/>
    <n v="-5534121.0800000001"/>
    <n v="-2999352.73"/>
    <n v="0"/>
    <n v="0"/>
    <n v="-5534121.0800000001"/>
    <n v="-2999352.73"/>
    <n v="-405900.18"/>
    <n v="496369.19"/>
    <n v="0"/>
    <n v="0"/>
    <n v="-405900.18"/>
    <n v="496369.19"/>
    <n v="0"/>
    <n v="358918.65"/>
    <n v="0"/>
    <n v="0"/>
    <n v="0"/>
    <n v="358918.65"/>
    <n v="-8376049.6900000004"/>
    <n v="0"/>
    <n v="0"/>
    <n v="0"/>
    <n v="0"/>
    <n v="-8376049.6900000004"/>
    <n v="0"/>
    <n v="-8017131.04"/>
    <n v="-4580093.32"/>
    <n v="0"/>
    <n v="0"/>
    <n v="0"/>
    <n v="0"/>
    <n v="0"/>
  </r>
  <r>
    <m/>
    <s v="069"/>
    <m/>
    <m/>
    <s v="X"/>
    <n v="8083"/>
    <n v="0"/>
    <s v="Research, technology and education program"/>
    <n v="29"/>
    <n v="252"/>
    <s v="D"/>
    <n v="-5294631.28"/>
    <n v="-2197027.5699999998"/>
    <n v="0"/>
    <n v="0"/>
    <n v="-5294631.28"/>
    <n v="-2197027.5699999998"/>
    <n v="-99123.11"/>
    <n v="-60663.42"/>
    <n v="0"/>
    <n v="0"/>
    <n v="-99123.11"/>
    <n v="-60663.42"/>
    <n v="0"/>
    <n v="0"/>
    <n v="0"/>
    <n v="0"/>
    <n v="0"/>
    <n v="0"/>
    <n v="-3012383.74"/>
    <n v="0"/>
    <n v="0"/>
    <n v="0"/>
    <n v="0"/>
    <n v="-3012383.74"/>
    <n v="0"/>
    <n v="-3012383.74"/>
    <n v="123679.66"/>
    <n v="0"/>
    <n v="0"/>
    <n v="0"/>
    <n v="0"/>
    <n v="0"/>
  </r>
  <r>
    <m/>
    <s v="069"/>
    <m/>
    <m/>
    <s v="X"/>
    <n v="8083"/>
    <n v="0"/>
    <s v="Research, technology and education program"/>
    <n v="29"/>
    <n v="253"/>
    <s v="D"/>
    <n v="-277501197.39999998"/>
    <n v="-194996510.59999999"/>
    <n v="0"/>
    <n v="0"/>
    <n v="-277501197.39999998"/>
    <n v="-194996510.59999999"/>
    <n v="-7907731.2000000002"/>
    <n v="-805260.11"/>
    <n v="0"/>
    <n v="0"/>
    <n v="-7907731.2000000002"/>
    <n v="-805260.11"/>
    <n v="-82728627.170000002"/>
    <n v="-72452928.579999998"/>
    <n v="0"/>
    <n v="0"/>
    <n v="-82728627.170000002"/>
    <n v="-72452928.579999998"/>
    <n v="-170040129.03"/>
    <n v="0"/>
    <n v="0"/>
    <n v="0"/>
    <n v="0"/>
    <n v="-170040129.03"/>
    <n v="-82728627.170000002"/>
    <n v="-159764430.44"/>
    <n v="-70157272.549999997"/>
    <n v="0"/>
    <n v="0"/>
    <n v="0"/>
    <n v="0"/>
    <n v="0"/>
  </r>
  <r>
    <m/>
    <s v="069"/>
    <m/>
    <m/>
    <s v="X"/>
    <n v="8083"/>
    <n v="0"/>
    <s v="Research, technology and education program"/>
    <n v="29"/>
    <n v="256"/>
    <s v="D"/>
    <n v="-1078.92"/>
    <n v="-1078.92"/>
    <n v="0"/>
    <n v="0"/>
    <n v="-1078.92"/>
    <n v="-1078.92"/>
    <n v="0"/>
    <n v="0"/>
    <n v="0"/>
    <n v="0"/>
    <n v="0"/>
    <n v="0"/>
    <n v="0"/>
    <n v="0"/>
    <n v="0"/>
    <n v="0"/>
    <n v="0"/>
    <n v="0"/>
    <n v="0"/>
    <n v="0"/>
    <n v="0"/>
    <n v="0"/>
    <n v="0"/>
    <n v="0"/>
    <n v="0"/>
    <n v="0"/>
    <n v="0"/>
    <n v="0"/>
    <n v="0"/>
    <n v="0"/>
    <n v="0"/>
    <n v="0"/>
  </r>
  <r>
    <m/>
    <s v="069"/>
    <m/>
    <m/>
    <s v="X"/>
    <n v="8083"/>
    <n v="0"/>
    <s v="Research, technology and education program"/>
    <n v="29"/>
    <n v="257"/>
    <s v="D"/>
    <n v="0"/>
    <n v="0"/>
    <n v="0"/>
    <n v="0"/>
    <n v="0"/>
    <n v="0"/>
    <n v="0"/>
    <n v="0"/>
    <n v="0"/>
    <n v="0"/>
    <n v="0"/>
    <n v="0"/>
    <n v="0"/>
    <n v="0"/>
    <n v="0"/>
    <n v="0"/>
    <n v="0"/>
    <n v="0"/>
    <n v="-3223.15"/>
    <n v="0"/>
    <n v="0"/>
    <n v="0"/>
    <n v="0"/>
    <n v="-3223.15"/>
    <n v="0"/>
    <n v="-3223.15"/>
    <n v="-3223.15"/>
    <n v="0"/>
    <n v="0"/>
    <n v="0"/>
    <n v="0"/>
    <n v="0"/>
  </r>
  <r>
    <m/>
    <s v="069"/>
    <m/>
    <m/>
    <s v="X"/>
    <n v="8083"/>
    <n v="0"/>
    <s v="Research, technology and education program"/>
    <n v="29"/>
    <n v="258"/>
    <s v="D"/>
    <n v="0"/>
    <n v="0"/>
    <n v="0"/>
    <n v="0"/>
    <n v="0"/>
    <n v="0"/>
    <n v="0"/>
    <n v="0"/>
    <n v="0"/>
    <n v="0"/>
    <n v="0"/>
    <n v="0"/>
    <n v="0"/>
    <n v="0"/>
    <n v="0"/>
    <n v="0"/>
    <n v="0"/>
    <n v="0"/>
    <n v="-223.76"/>
    <n v="0"/>
    <n v="0"/>
    <n v="0"/>
    <n v="0"/>
    <n v="-223.76"/>
    <n v="0"/>
    <n v="-223.76"/>
    <n v="-223.76"/>
    <n v="0"/>
    <n v="0"/>
    <n v="0"/>
    <n v="0"/>
    <n v="0"/>
  </r>
  <r>
    <m/>
    <s v="069"/>
    <m/>
    <m/>
    <s v="X"/>
    <n v="8083"/>
    <n v="0"/>
    <s v="Research, technology and education program"/>
    <n v="29"/>
    <n v="260"/>
    <s v="D"/>
    <n v="-57739.6"/>
    <n v="-41268.839999999997"/>
    <n v="0"/>
    <n v="0"/>
    <n v="-57739.6"/>
    <n v="-41268.839999999997"/>
    <n v="-14444.66"/>
    <n v="-13738.9"/>
    <n v="0"/>
    <n v="0"/>
    <n v="-14444.66"/>
    <n v="-13738.9"/>
    <n v="0"/>
    <n v="0"/>
    <n v="0"/>
    <n v="0"/>
    <n v="0"/>
    <n v="0"/>
    <n v="-63977.27"/>
    <n v="0"/>
    <n v="0"/>
    <n v="0"/>
    <n v="0"/>
    <n v="-63977.27"/>
    <n v="0"/>
    <n v="-63977.27"/>
    <n v="-46800.75"/>
    <n v="0"/>
    <n v="0"/>
    <n v="0"/>
    <n v="0"/>
    <n v="0"/>
  </r>
  <r>
    <m/>
    <s v="069"/>
    <m/>
    <m/>
    <s v="X"/>
    <n v="8083"/>
    <n v="0"/>
    <s v="Research, technology and education program"/>
    <n v="29"/>
    <n v="310"/>
    <s v="D"/>
    <n v="-7540752.2699999996"/>
    <n v="-5867942.3499999996"/>
    <n v="0"/>
    <n v="0"/>
    <n v="-7540752.2699999996"/>
    <n v="-5867942.3499999996"/>
    <n v="-181746.89"/>
    <n v="0"/>
    <n v="0"/>
    <n v="0"/>
    <n v="-181746.89"/>
    <n v="0"/>
    <n v="0"/>
    <n v="0"/>
    <n v="0"/>
    <n v="0"/>
    <n v="0"/>
    <n v="0"/>
    <n v="-2074221.76"/>
    <n v="0"/>
    <n v="0"/>
    <n v="0"/>
    <n v="0"/>
    <n v="-2074221.76"/>
    <n v="0"/>
    <n v="-2074221.76"/>
    <n v="-219664.95"/>
    <n v="0"/>
    <n v="0"/>
    <n v="0"/>
    <n v="0"/>
    <n v="0"/>
  </r>
  <r>
    <m/>
    <s v="069"/>
    <m/>
    <m/>
    <s v="X"/>
    <n v="8083"/>
    <n v="0"/>
    <s v="Research, technology and education program"/>
    <n v="29"/>
    <n v="330"/>
    <s v="D"/>
    <n v="0"/>
    <n v="0"/>
    <n v="0"/>
    <n v="0"/>
    <n v="0"/>
    <n v="0"/>
    <n v="3806"/>
    <n v="3806"/>
    <n v="0"/>
    <n v="0"/>
    <n v="3806"/>
    <n v="3806"/>
    <n v="0"/>
    <n v="0"/>
    <n v="0"/>
    <n v="0"/>
    <n v="0"/>
    <n v="0"/>
    <n v="0"/>
    <n v="0"/>
    <n v="0"/>
    <n v="0"/>
    <n v="0"/>
    <n v="0"/>
    <n v="0"/>
    <n v="0"/>
    <n v="0"/>
    <n v="0"/>
    <n v="0"/>
    <n v="0"/>
    <n v="0"/>
    <n v="0"/>
  </r>
  <r>
    <m/>
    <s v="069"/>
    <m/>
    <m/>
    <s v="X"/>
    <n v="8083"/>
    <n v="0"/>
    <s v="Research, technology and education program"/>
    <n v="29"/>
    <n v="410"/>
    <s v="D"/>
    <n v="-334330992"/>
    <n v="-302319097.64999998"/>
    <n v="0"/>
    <n v="0"/>
    <n v="-334330992"/>
    <n v="-302319097.64999998"/>
    <n v="-2335703.1"/>
    <n v="-787313.4"/>
    <n v="0"/>
    <n v="0"/>
    <n v="-2335703.1"/>
    <n v="-787313.4"/>
    <n v="0"/>
    <n v="0"/>
    <n v="0"/>
    <n v="0"/>
    <n v="0"/>
    <n v="0"/>
    <n v="-92446490.459999993"/>
    <n v="0"/>
    <n v="0"/>
    <n v="0"/>
    <n v="0"/>
    <n v="-92446490.459999993"/>
    <n v="0"/>
    <n v="-92446490.459999993"/>
    <n v="-58886206.409999996"/>
    <n v="0"/>
    <n v="0"/>
    <n v="0"/>
    <n v="0"/>
    <n v="0"/>
  </r>
  <r>
    <m/>
    <s v="069"/>
    <m/>
    <m/>
    <s v="X"/>
    <n v="8083"/>
    <n v="0"/>
    <s v="Administration - LAE"/>
    <n v="32"/>
    <n v="0"/>
    <s v="D"/>
    <n v="28718480.129999999"/>
    <n v="28717165.129999999"/>
    <n v="0"/>
    <n v="0"/>
    <n v="28718480.129999999"/>
    <n v="28717165.129999999"/>
    <n v="-13213765.48"/>
    <n v="-13213765.48"/>
    <n v="0"/>
    <n v="0"/>
    <n v="-13213765.48"/>
    <n v="-13213765.48"/>
    <n v="500.96"/>
    <n v="500.96"/>
    <n v="0"/>
    <n v="0"/>
    <n v="500.96"/>
    <n v="500.96"/>
    <n v="-54904.29"/>
    <n v="0"/>
    <n v="0"/>
    <n v="0"/>
    <n v="0"/>
    <n v="-54904.29"/>
    <n v="500.96"/>
    <n v="-54904.29"/>
    <n v="-56219.29"/>
    <n v="0"/>
    <n v="0"/>
    <n v="0"/>
    <n v="0"/>
    <n v="0"/>
  </r>
  <r>
    <m/>
    <s v="069"/>
    <m/>
    <m/>
    <s v="X"/>
    <n v="8083"/>
    <n v="0"/>
    <s v="Administration - LAE"/>
    <n v="32"/>
    <n v="111"/>
    <s v="D"/>
    <n v="443886.74"/>
    <n v="445512.56"/>
    <n v="0"/>
    <n v="0"/>
    <n v="443886.74"/>
    <n v="445512.56"/>
    <n v="2564299.04"/>
    <n v="-1812927.56"/>
    <n v="0"/>
    <n v="0"/>
    <n v="2564299.04"/>
    <n v="-1812927.56"/>
    <n v="0"/>
    <n v="0"/>
    <n v="0"/>
    <n v="0"/>
    <n v="0"/>
    <n v="0"/>
    <n v="-163693825.59"/>
    <n v="0"/>
    <n v="0"/>
    <n v="0"/>
    <n v="0"/>
    <n v="-163693825.59"/>
    <n v="0"/>
    <n v="-163693825.59"/>
    <n v="-168069426.37"/>
    <n v="0"/>
    <n v="0"/>
    <n v="0"/>
    <n v="0"/>
    <n v="0"/>
  </r>
  <r>
    <m/>
    <s v="069"/>
    <m/>
    <m/>
    <s v="X"/>
    <n v="8083"/>
    <n v="0"/>
    <s v="Administration - LAE"/>
    <n v="32"/>
    <n v="113"/>
    <s v="D"/>
    <n v="0"/>
    <n v="0"/>
    <n v="0"/>
    <n v="0"/>
    <n v="0"/>
    <n v="0"/>
    <n v="98717.95"/>
    <n v="48432.69"/>
    <n v="0"/>
    <n v="0"/>
    <n v="98717.95"/>
    <n v="48432.69"/>
    <n v="0"/>
    <n v="0"/>
    <n v="0"/>
    <n v="0"/>
    <n v="0"/>
    <n v="0"/>
    <n v="-1962866.16"/>
    <n v="0"/>
    <n v="0"/>
    <n v="0"/>
    <n v="0"/>
    <n v="-1962866.16"/>
    <n v="0"/>
    <n v="-1962866.16"/>
    <n v="-2013151.42"/>
    <n v="0"/>
    <n v="0"/>
    <n v="0"/>
    <n v="0"/>
    <n v="0"/>
  </r>
  <r>
    <m/>
    <s v="069"/>
    <m/>
    <m/>
    <s v="X"/>
    <n v="8083"/>
    <n v="0"/>
    <s v="Administration - LAE"/>
    <n v="32"/>
    <n v="115"/>
    <s v="D"/>
    <n v="-38446"/>
    <n v="-4000"/>
    <n v="0"/>
    <n v="0"/>
    <n v="-38446"/>
    <n v="-4000"/>
    <n v="66093.03"/>
    <n v="72977.87"/>
    <n v="0"/>
    <n v="0"/>
    <n v="66093.03"/>
    <n v="72977.87"/>
    <n v="-1500"/>
    <n v="0"/>
    <n v="0"/>
    <n v="0"/>
    <n v="-1500"/>
    <n v="0"/>
    <n v="-543989.15"/>
    <n v="0"/>
    <n v="0"/>
    <n v="0"/>
    <n v="0"/>
    <n v="-543989.15"/>
    <n v="-1500"/>
    <n v="-542489.15"/>
    <n v="-501158.31"/>
    <n v="0"/>
    <n v="0"/>
    <n v="0"/>
    <n v="0"/>
    <n v="0"/>
  </r>
  <r>
    <m/>
    <s v="069"/>
    <m/>
    <m/>
    <s v="X"/>
    <n v="8083"/>
    <n v="0"/>
    <s v="Administration - LAE"/>
    <n v="32"/>
    <n v="118"/>
    <s v="D"/>
    <n v="0"/>
    <n v="0"/>
    <n v="0"/>
    <n v="0"/>
    <n v="0"/>
    <n v="0"/>
    <n v="1768.43"/>
    <n v="437.66"/>
    <n v="0"/>
    <n v="0"/>
    <n v="1768.43"/>
    <n v="437.66"/>
    <n v="0"/>
    <n v="0"/>
    <n v="0"/>
    <n v="0"/>
    <n v="0"/>
    <n v="0"/>
    <n v="-46480.98"/>
    <n v="0"/>
    <n v="0"/>
    <n v="0"/>
    <n v="0"/>
    <n v="-46480.98"/>
    <n v="0"/>
    <n v="-46480.98"/>
    <n v="-47811.75"/>
    <n v="0"/>
    <n v="0"/>
    <n v="0"/>
    <n v="0"/>
    <n v="0"/>
  </r>
  <r>
    <m/>
    <s v="069"/>
    <m/>
    <m/>
    <s v="X"/>
    <n v="8083"/>
    <n v="0"/>
    <s v="Administration - LAE"/>
    <n v="32"/>
    <n v="121"/>
    <s v="D"/>
    <n v="-2461914.2799999998"/>
    <n v="-1950253.62"/>
    <n v="0"/>
    <n v="0"/>
    <n v="-2461914.2799999998"/>
    <n v="-1950253.62"/>
    <n v="177017.25"/>
    <n v="-1333474.57"/>
    <n v="0"/>
    <n v="0"/>
    <n v="177017.25"/>
    <n v="-1333474.57"/>
    <n v="0"/>
    <n v="0"/>
    <n v="0"/>
    <n v="0"/>
    <n v="0"/>
    <n v="0"/>
    <n v="-55903748.859999999"/>
    <n v="0"/>
    <n v="0"/>
    <n v="0"/>
    <n v="0"/>
    <n v="-55903748.859999999"/>
    <n v="0"/>
    <n v="-55903748.859999999"/>
    <n v="-56902580.020000003"/>
    <n v="0"/>
    <n v="0"/>
    <n v="0"/>
    <n v="0"/>
    <n v="0"/>
  </r>
  <r>
    <m/>
    <s v="069"/>
    <m/>
    <m/>
    <s v="X"/>
    <n v="8083"/>
    <n v="0"/>
    <s v="Administration - LAE"/>
    <n v="32"/>
    <n v="130"/>
    <s v="D"/>
    <n v="0"/>
    <n v="0"/>
    <n v="0"/>
    <n v="0"/>
    <n v="0"/>
    <n v="0"/>
    <n v="-116000"/>
    <n v="-116000"/>
    <n v="0"/>
    <n v="0"/>
    <n v="-116000"/>
    <n v="-116000"/>
    <n v="0"/>
    <n v="0"/>
    <n v="0"/>
    <n v="0"/>
    <n v="0"/>
    <n v="0"/>
    <n v="0"/>
    <n v="0"/>
    <n v="0"/>
    <n v="0"/>
    <n v="0"/>
    <n v="0"/>
    <n v="0"/>
    <n v="0"/>
    <n v="0"/>
    <n v="0"/>
    <n v="0"/>
    <n v="0"/>
    <n v="0"/>
    <n v="0"/>
  </r>
  <r>
    <m/>
    <s v="069"/>
    <m/>
    <m/>
    <s v="X"/>
    <n v="8083"/>
    <n v="0"/>
    <s v="Administration - LAE"/>
    <n v="32"/>
    <n v="210"/>
    <s v="D"/>
    <n v="-809615.35999999999"/>
    <n v="-853885.24"/>
    <n v="0"/>
    <n v="0"/>
    <n v="-809615.35999999999"/>
    <n v="-853885.24"/>
    <n v="25934.22"/>
    <n v="-34581.42"/>
    <n v="0"/>
    <n v="0"/>
    <n v="25934.22"/>
    <n v="-34581.42"/>
    <n v="834.9"/>
    <n v="834.9"/>
    <n v="0"/>
    <n v="0"/>
    <n v="834.9"/>
    <n v="834.9"/>
    <n v="-4964334.12"/>
    <n v="0"/>
    <n v="0"/>
    <n v="0"/>
    <n v="0"/>
    <n v="-4964334.12"/>
    <n v="834.9"/>
    <n v="-4964334.12"/>
    <n v="-5069119.6399999997"/>
    <n v="0"/>
    <n v="0"/>
    <n v="0"/>
    <n v="0"/>
    <n v="0"/>
  </r>
  <r>
    <m/>
    <s v="069"/>
    <m/>
    <m/>
    <s v="X"/>
    <n v="8083"/>
    <n v="0"/>
    <s v="Administration - LAE"/>
    <n v="32"/>
    <n v="220"/>
    <s v="D"/>
    <n v="-926739.83"/>
    <n v="-551099.39"/>
    <n v="0"/>
    <n v="0"/>
    <n v="-926739.83"/>
    <n v="-551099.39"/>
    <n v="-9251.42"/>
    <n v="-7418.27"/>
    <n v="0"/>
    <n v="0"/>
    <n v="-9251.42"/>
    <n v="-7418.27"/>
    <n v="0"/>
    <n v="0"/>
    <n v="0"/>
    <n v="0"/>
    <n v="0"/>
    <n v="0"/>
    <n v="-692669.15"/>
    <n v="0"/>
    <n v="0"/>
    <n v="0"/>
    <n v="0"/>
    <n v="-692669.15"/>
    <n v="0"/>
    <n v="-692669.15"/>
    <n v="-315195.56"/>
    <n v="0"/>
    <n v="0"/>
    <n v="0"/>
    <n v="0"/>
    <n v="0"/>
  </r>
  <r>
    <m/>
    <s v="069"/>
    <m/>
    <m/>
    <s v="X"/>
    <n v="8083"/>
    <n v="0"/>
    <s v="Administration - LAE"/>
    <n v="32"/>
    <n v="231"/>
    <s v="D"/>
    <n v="-4503258.34"/>
    <n v="-10584444.73"/>
    <n v="0"/>
    <n v="0"/>
    <n v="-4503258.34"/>
    <n v="-10584444.73"/>
    <n v="0"/>
    <n v="0"/>
    <n v="0"/>
    <n v="0"/>
    <n v="0"/>
    <n v="0"/>
    <n v="0"/>
    <n v="-314048.43"/>
    <n v="0"/>
    <n v="0"/>
    <n v="0"/>
    <n v="-314048.43"/>
    <n v="-21436619.609999999"/>
    <n v="0"/>
    <n v="0"/>
    <n v="0"/>
    <n v="0"/>
    <n v="-21436619.609999999"/>
    <n v="0"/>
    <n v="-21750668.039999999"/>
    <n v="-27831854.43"/>
    <n v="0"/>
    <n v="0"/>
    <n v="0"/>
    <n v="0"/>
    <n v="0"/>
  </r>
  <r>
    <m/>
    <s v="069"/>
    <m/>
    <m/>
    <s v="X"/>
    <n v="8083"/>
    <n v="0"/>
    <s v="Administration - LAE"/>
    <n v="32"/>
    <n v="232"/>
    <s v="D"/>
    <n v="-4262.2"/>
    <n v="0"/>
    <n v="0"/>
    <n v="0"/>
    <n v="-4262.2"/>
    <n v="0"/>
    <n v="-419498.52"/>
    <n v="-419498.52"/>
    <n v="0"/>
    <n v="0"/>
    <n v="-419498.52"/>
    <n v="-419498.52"/>
    <n v="0"/>
    <n v="0"/>
    <n v="0"/>
    <n v="0"/>
    <n v="0"/>
    <n v="0"/>
    <n v="-475434.42"/>
    <n v="0"/>
    <n v="0"/>
    <n v="0"/>
    <n v="0"/>
    <n v="-475434.42"/>
    <n v="0"/>
    <n v="-475434.42"/>
    <n v="-471172.22"/>
    <n v="0"/>
    <n v="0"/>
    <n v="0"/>
    <n v="0"/>
    <n v="0"/>
  </r>
  <r>
    <m/>
    <s v="069"/>
    <m/>
    <m/>
    <s v="X"/>
    <n v="8083"/>
    <n v="0"/>
    <s v="Administration - LAE"/>
    <n v="32"/>
    <n v="233"/>
    <s v="D"/>
    <n v="-1663323.8"/>
    <n v="-838927.5"/>
    <n v="0"/>
    <n v="0"/>
    <n v="-1663323.8"/>
    <n v="-838927.5"/>
    <n v="-124966.05"/>
    <n v="-104004.19"/>
    <n v="0"/>
    <n v="0"/>
    <n v="-124966.05"/>
    <n v="-104004.19"/>
    <n v="-84717.94"/>
    <n v="-84012.59"/>
    <n v="0"/>
    <n v="0"/>
    <n v="-84717.94"/>
    <n v="-84012.59"/>
    <n v="-3026903.29"/>
    <n v="0"/>
    <n v="0"/>
    <n v="0"/>
    <n v="0"/>
    <n v="-3026903.29"/>
    <n v="-84717.94"/>
    <n v="-3026197.94"/>
    <n v="-2180839.7799999998"/>
    <n v="0"/>
    <n v="0"/>
    <n v="0"/>
    <n v="0"/>
    <n v="0"/>
  </r>
  <r>
    <m/>
    <s v="069"/>
    <m/>
    <m/>
    <s v="X"/>
    <n v="8083"/>
    <n v="0"/>
    <s v="Administration - LAE"/>
    <n v="32"/>
    <n v="240"/>
    <s v="D"/>
    <n v="-190718.14"/>
    <n v="-347866.73"/>
    <n v="0"/>
    <n v="0"/>
    <n v="-190718.14"/>
    <n v="-347866.73"/>
    <n v="-714831.3"/>
    <n v="-714831.3"/>
    <n v="0"/>
    <n v="0"/>
    <n v="-714831.3"/>
    <n v="-714831.3"/>
    <n v="0"/>
    <n v="0"/>
    <n v="0"/>
    <n v="0"/>
    <n v="0"/>
    <n v="0"/>
    <n v="-422074.89"/>
    <n v="0"/>
    <n v="0"/>
    <n v="0"/>
    <n v="0"/>
    <n v="-422074.89"/>
    <n v="0"/>
    <n v="-422074.89"/>
    <n v="-579223.48"/>
    <n v="0"/>
    <n v="0"/>
    <n v="0"/>
    <n v="0"/>
    <n v="0"/>
  </r>
  <r>
    <m/>
    <s v="069"/>
    <m/>
    <m/>
    <s v="X"/>
    <n v="8083"/>
    <n v="0"/>
    <s v="Administration - LAE"/>
    <n v="32"/>
    <n v="251"/>
    <s v="D"/>
    <n v="-1559384.24"/>
    <n v="-1108342.21"/>
    <n v="0"/>
    <n v="0"/>
    <n v="-1559384.24"/>
    <n v="-1108342.21"/>
    <n v="-37311.120000000003"/>
    <n v="-51259.57"/>
    <n v="0"/>
    <n v="0"/>
    <n v="-37311.120000000003"/>
    <n v="-51259.57"/>
    <n v="-60257.15"/>
    <n v="-3579818.29"/>
    <n v="0"/>
    <n v="0"/>
    <n v="-60257.15"/>
    <n v="-3579818.29"/>
    <n v="-7445792.6699999999"/>
    <n v="0"/>
    <n v="0"/>
    <n v="0"/>
    <n v="0"/>
    <n v="-7445792.6699999999"/>
    <n v="-60257.15"/>
    <n v="-10965353.810000001"/>
    <n v="-10528260.23"/>
    <n v="0"/>
    <n v="0"/>
    <n v="0"/>
    <n v="0"/>
    <n v="0"/>
  </r>
  <r>
    <m/>
    <s v="069"/>
    <m/>
    <m/>
    <s v="X"/>
    <n v="8083"/>
    <n v="0"/>
    <s v="Administration - LAE"/>
    <n v="32"/>
    <n v="252"/>
    <s v="D"/>
    <n v="-2127247.9700000002"/>
    <n v="-1254271.9099999999"/>
    <n v="0"/>
    <n v="0"/>
    <n v="-2127247.9700000002"/>
    <n v="-1254271.9099999999"/>
    <n v="866.94"/>
    <n v="-15339.17"/>
    <n v="0"/>
    <n v="0"/>
    <n v="866.94"/>
    <n v="-15339.17"/>
    <n v="-36257.72"/>
    <n v="-37057.72"/>
    <n v="0"/>
    <n v="0"/>
    <n v="-36257.72"/>
    <n v="-37057.72"/>
    <n v="-1273193.22"/>
    <n v="0"/>
    <n v="0"/>
    <n v="0"/>
    <n v="0"/>
    <n v="-1273193.22"/>
    <n v="-36257.72"/>
    <n v="-1273993.22"/>
    <n v="-417223.27"/>
    <n v="0"/>
    <n v="0"/>
    <n v="0"/>
    <n v="0"/>
    <n v="0"/>
  </r>
  <r>
    <m/>
    <s v="069"/>
    <m/>
    <m/>
    <s v="X"/>
    <n v="8083"/>
    <n v="0"/>
    <s v="Administration - LAE"/>
    <n v="32"/>
    <n v="253"/>
    <s v="D"/>
    <n v="-4125649.05"/>
    <n v="-4619369.29"/>
    <n v="0"/>
    <n v="0"/>
    <n v="-4125649.05"/>
    <n v="-4619369.29"/>
    <n v="1305902.0800000001"/>
    <n v="1358197.9"/>
    <n v="0"/>
    <n v="0"/>
    <n v="1305902.0800000001"/>
    <n v="1358197.9"/>
    <n v="-2087918.77"/>
    <n v="-2052332.53"/>
    <n v="0"/>
    <n v="0"/>
    <n v="-2087918.77"/>
    <n v="-2052332.53"/>
    <n v="-5273377.78"/>
    <n v="0"/>
    <n v="0"/>
    <n v="0"/>
    <n v="0"/>
    <n v="-5273377.78"/>
    <n v="-2087918.77"/>
    <n v="-5237791.54"/>
    <n v="-5679215.96"/>
    <n v="0"/>
    <n v="0"/>
    <n v="0"/>
    <n v="0"/>
    <n v="0"/>
  </r>
  <r>
    <m/>
    <s v="069"/>
    <m/>
    <m/>
    <s v="X"/>
    <n v="8083"/>
    <n v="0"/>
    <s v="Administration - LAE"/>
    <n v="32"/>
    <n v="254"/>
    <s v="D"/>
    <n v="-26329.72"/>
    <n v="-21763.759999999998"/>
    <n v="0"/>
    <n v="0"/>
    <n v="-26329.72"/>
    <n v="-21763.759999999998"/>
    <n v="147.76"/>
    <n v="147.76"/>
    <n v="0"/>
    <n v="0"/>
    <n v="147.76"/>
    <n v="147.76"/>
    <n v="0"/>
    <n v="0"/>
    <n v="0"/>
    <n v="0"/>
    <n v="0"/>
    <n v="0"/>
    <n v="-25971.78"/>
    <n v="0"/>
    <n v="0"/>
    <n v="0"/>
    <n v="0"/>
    <n v="-25971.78"/>
    <n v="0"/>
    <n v="-25971.78"/>
    <n v="-21405.82"/>
    <n v="0"/>
    <n v="0"/>
    <n v="0"/>
    <n v="0"/>
    <n v="0"/>
  </r>
  <r>
    <m/>
    <s v="069"/>
    <m/>
    <m/>
    <s v="X"/>
    <n v="8083"/>
    <n v="0"/>
    <s v="Administration - LAE"/>
    <n v="32"/>
    <n v="256"/>
    <s v="D"/>
    <n v="-142010.42000000001"/>
    <n v="-113264.26"/>
    <n v="0"/>
    <n v="0"/>
    <n v="-142010.42000000001"/>
    <n v="-113264.26"/>
    <n v="0"/>
    <n v="-100"/>
    <n v="0"/>
    <n v="0"/>
    <n v="0"/>
    <n v="-100"/>
    <n v="0"/>
    <n v="0"/>
    <n v="0"/>
    <n v="0"/>
    <n v="0"/>
    <n v="0"/>
    <n v="-48001.23"/>
    <n v="0"/>
    <n v="0"/>
    <n v="0"/>
    <n v="0"/>
    <n v="-48001.23"/>
    <n v="0"/>
    <n v="-48001.23"/>
    <n v="-19355.07"/>
    <n v="0"/>
    <n v="0"/>
    <n v="0"/>
    <n v="0"/>
    <n v="0"/>
  </r>
  <r>
    <m/>
    <s v="069"/>
    <m/>
    <m/>
    <s v="X"/>
    <n v="8083"/>
    <n v="0"/>
    <s v="Administration - LAE"/>
    <n v="32"/>
    <n v="257"/>
    <s v="D"/>
    <n v="-9575737.6999999993"/>
    <n v="-12200375.310000001"/>
    <n v="0"/>
    <n v="0"/>
    <n v="-9575737.6999999993"/>
    <n v="-12200375.310000001"/>
    <n v="-5850329.0700000003"/>
    <n v="-5190.88"/>
    <n v="0"/>
    <n v="0"/>
    <n v="-5850329.0700000003"/>
    <n v="-5190.88"/>
    <n v="-8404018.7699999996"/>
    <n v="-8602453.4499999993"/>
    <n v="0"/>
    <n v="0"/>
    <n v="-8404018.7699999996"/>
    <n v="-8602453.4499999993"/>
    <n v="-29194166"/>
    <n v="0"/>
    <n v="0"/>
    <n v="0"/>
    <n v="0"/>
    <n v="-29194166"/>
    <n v="-8404018.7699999996"/>
    <n v="-29392600.68"/>
    <n v="-26172100.100000001"/>
    <n v="0"/>
    <n v="0"/>
    <n v="0"/>
    <n v="0"/>
    <n v="0"/>
  </r>
  <r>
    <m/>
    <s v="069"/>
    <m/>
    <m/>
    <s v="X"/>
    <n v="8083"/>
    <n v="0"/>
    <s v="Administration - LAE"/>
    <n v="32"/>
    <n v="260"/>
    <s v="D"/>
    <n v="-228091.6"/>
    <n v="-52427.199999999997"/>
    <n v="0"/>
    <n v="0"/>
    <n v="-228091.6"/>
    <n v="-52427.199999999997"/>
    <n v="-53201.78"/>
    <n v="-52324.03"/>
    <n v="0"/>
    <n v="0"/>
    <n v="-53201.78"/>
    <n v="-52324.03"/>
    <n v="0"/>
    <n v="0"/>
    <n v="0"/>
    <n v="0"/>
    <n v="0"/>
    <n v="0"/>
    <n v="-692117.04"/>
    <n v="0"/>
    <n v="0"/>
    <n v="0"/>
    <n v="0"/>
    <n v="-692117.04"/>
    <n v="0"/>
    <n v="-692117.04"/>
    <n v="-515574.89"/>
    <n v="0"/>
    <n v="0"/>
    <n v="0"/>
    <n v="0"/>
    <n v="0"/>
  </r>
  <r>
    <m/>
    <s v="069"/>
    <m/>
    <m/>
    <s v="X"/>
    <n v="8083"/>
    <n v="0"/>
    <s v="Administration - LAE"/>
    <n v="32"/>
    <n v="310"/>
    <s v="D"/>
    <n v="-3697840.17"/>
    <n v="-617733.73"/>
    <n v="0"/>
    <n v="0"/>
    <n v="-3697840.17"/>
    <n v="-617733.73"/>
    <n v="-158219.24"/>
    <n v="-42461.77"/>
    <n v="0"/>
    <n v="0"/>
    <n v="-158219.24"/>
    <n v="-42461.77"/>
    <n v="-143821.95000000001"/>
    <n v="-0.01"/>
    <n v="0"/>
    <n v="0"/>
    <n v="-143821.95000000001"/>
    <n v="-0.01"/>
    <n v="-4999435.17"/>
    <n v="0"/>
    <n v="0"/>
    <n v="0"/>
    <n v="0"/>
    <n v="-4999435.17"/>
    <n v="-143821.95000000001"/>
    <n v="-4855613.2300000004"/>
    <n v="-1659749.32"/>
    <n v="0"/>
    <n v="0"/>
    <n v="0"/>
    <n v="0"/>
    <n v="0"/>
  </r>
  <r>
    <m/>
    <s v="069"/>
    <m/>
    <m/>
    <s v="X"/>
    <n v="8083"/>
    <n v="0"/>
    <s v="Administration - LAE"/>
    <n v="32"/>
    <n v="330"/>
    <s v="D"/>
    <n v="1439.24"/>
    <n v="1439.24"/>
    <n v="0"/>
    <n v="0"/>
    <n v="1439.24"/>
    <n v="1439.24"/>
    <n v="3570.5"/>
    <n v="3570.5"/>
    <n v="0"/>
    <n v="0"/>
    <n v="3570.5"/>
    <n v="3570.5"/>
    <n v="-1439.24"/>
    <n v="-1439.24"/>
    <n v="0"/>
    <n v="0"/>
    <n v="-1439.24"/>
    <n v="-1439.24"/>
    <n v="0"/>
    <n v="0"/>
    <n v="0"/>
    <n v="0"/>
    <n v="0"/>
    <n v="0"/>
    <n v="-1439.24"/>
    <n v="0"/>
    <n v="0"/>
    <n v="0"/>
    <n v="0"/>
    <n v="0"/>
    <n v="0"/>
    <n v="0"/>
  </r>
  <r>
    <m/>
    <s v="069"/>
    <m/>
    <m/>
    <s v="X"/>
    <n v="8083"/>
    <n v="0"/>
    <s v="Administration - LAE"/>
    <n v="32"/>
    <n v="410"/>
    <s v="D"/>
    <n v="16257.07"/>
    <n v="-10473.719999999999"/>
    <n v="0"/>
    <n v="0"/>
    <n v="16257.07"/>
    <n v="-10473.719999999999"/>
    <n v="-26730.79"/>
    <n v="0"/>
    <n v="0"/>
    <n v="0"/>
    <n v="-26730.79"/>
    <n v="0"/>
    <n v="0"/>
    <n v="0"/>
    <n v="0"/>
    <n v="0"/>
    <n v="0"/>
    <n v="0"/>
    <n v="0"/>
    <n v="0"/>
    <n v="0"/>
    <n v="0"/>
    <n v="0"/>
    <n v="0"/>
    <n v="0"/>
    <n v="0"/>
    <n v="0"/>
    <n v="0"/>
    <n v="0"/>
    <n v="0"/>
    <n v="0"/>
    <n v="0"/>
  </r>
  <r>
    <m/>
    <s v="069"/>
    <m/>
    <m/>
    <s v="X"/>
    <n v="8083"/>
    <n v="0"/>
    <s v="Administration - LAE"/>
    <n v="32"/>
    <n v="420"/>
    <s v="D"/>
    <n v="0"/>
    <n v="0"/>
    <n v="0"/>
    <n v="0"/>
    <n v="0"/>
    <n v="0"/>
    <n v="0"/>
    <n v="0"/>
    <n v="0"/>
    <n v="0"/>
    <n v="0"/>
    <n v="0"/>
    <n v="0"/>
    <n v="0"/>
    <n v="0"/>
    <n v="0"/>
    <n v="0"/>
    <n v="0"/>
    <n v="-13589.24"/>
    <n v="0"/>
    <n v="0"/>
    <n v="0"/>
    <n v="0"/>
    <n v="-13589.24"/>
    <n v="0"/>
    <n v="-13589.24"/>
    <n v="-13589.24"/>
    <n v="0"/>
    <n v="0"/>
    <n v="0"/>
    <n v="0"/>
    <n v="0"/>
  </r>
  <r>
    <m/>
    <s v="069"/>
    <m/>
    <m/>
    <s v="X"/>
    <n v="8083"/>
    <n v="0"/>
    <s v="Administration - ARC"/>
    <n v="33"/>
    <n v="0"/>
    <s v="D"/>
    <n v="48669"/>
    <n v="48669"/>
    <n v="0"/>
    <n v="0"/>
    <n v="48669"/>
    <n v="48669"/>
    <n v="-39576.230000000003"/>
    <n v="-39576.230000000003"/>
    <n v="0"/>
    <n v="0"/>
    <n v="-39576.230000000003"/>
    <n v="-39576.230000000003"/>
    <n v="0"/>
    <n v="0"/>
    <n v="0"/>
    <n v="0"/>
    <n v="0"/>
    <n v="0"/>
    <n v="0"/>
    <n v="0"/>
    <n v="0"/>
    <n v="0"/>
    <n v="0"/>
    <n v="0"/>
    <n v="0"/>
    <n v="0"/>
    <n v="0"/>
    <n v="0"/>
    <n v="0"/>
    <n v="0"/>
    <n v="0"/>
    <n v="0"/>
  </r>
  <r>
    <m/>
    <s v="069"/>
    <m/>
    <m/>
    <s v="X"/>
    <n v="8083"/>
    <n v="0"/>
    <s v="Administration - ARC"/>
    <n v="33"/>
    <n v="111"/>
    <s v="D"/>
    <n v="0"/>
    <n v="0"/>
    <n v="0"/>
    <n v="0"/>
    <n v="0"/>
    <n v="0"/>
    <n v="2701.24"/>
    <n v="-7154.39"/>
    <n v="0"/>
    <n v="0"/>
    <n v="2701.24"/>
    <n v="-7154.39"/>
    <n v="0"/>
    <n v="0"/>
    <n v="0"/>
    <n v="0"/>
    <n v="0"/>
    <n v="0"/>
    <n v="-535533.85"/>
    <n v="0"/>
    <n v="0"/>
    <n v="0"/>
    <n v="0"/>
    <n v="-535533.85"/>
    <n v="0"/>
    <n v="-535533.85"/>
    <n v="-545389.48"/>
    <n v="0"/>
    <n v="0"/>
    <n v="0"/>
    <n v="0"/>
    <n v="0"/>
  </r>
  <r>
    <m/>
    <s v="069"/>
    <m/>
    <m/>
    <s v="X"/>
    <n v="8083"/>
    <n v="0"/>
    <s v="Administration - ARC"/>
    <n v="33"/>
    <n v="121"/>
    <s v="D"/>
    <n v="0"/>
    <n v="0"/>
    <n v="0"/>
    <n v="0"/>
    <n v="0"/>
    <n v="0"/>
    <n v="-3282.91"/>
    <n v="-6630.19"/>
    <n v="0"/>
    <n v="0"/>
    <n v="-3282.91"/>
    <n v="-6630.19"/>
    <n v="0"/>
    <n v="0"/>
    <n v="0"/>
    <n v="0"/>
    <n v="0"/>
    <n v="0"/>
    <n v="-186543.25"/>
    <n v="0"/>
    <n v="0"/>
    <n v="0"/>
    <n v="0"/>
    <n v="-186543.25"/>
    <n v="0"/>
    <n v="-186543.25"/>
    <n v="-189890.53"/>
    <n v="0"/>
    <n v="0"/>
    <n v="0"/>
    <n v="0"/>
    <n v="0"/>
  </r>
  <r>
    <m/>
    <s v="069"/>
    <m/>
    <m/>
    <s v="X"/>
    <n v="8083"/>
    <n v="0"/>
    <s v="Administration - ARC"/>
    <n v="33"/>
    <n v="210"/>
    <s v="D"/>
    <n v="-1340.38"/>
    <n v="-2039.64"/>
    <n v="0"/>
    <n v="0"/>
    <n v="-1340.38"/>
    <n v="-2039.64"/>
    <n v="-490.86"/>
    <n v="-1027.2"/>
    <n v="0"/>
    <n v="0"/>
    <n v="-490.86"/>
    <n v="-1027.2"/>
    <n v="0"/>
    <n v="0"/>
    <n v="0"/>
    <n v="0"/>
    <n v="0"/>
    <n v="0"/>
    <n v="-11844.47"/>
    <n v="0"/>
    <n v="0"/>
    <n v="0"/>
    <n v="0"/>
    <n v="-11844.47"/>
    <n v="0"/>
    <n v="-11844.47"/>
    <n v="-13080.07"/>
    <n v="0"/>
    <n v="0"/>
    <n v="0"/>
    <n v="0"/>
    <n v="0"/>
  </r>
  <r>
    <m/>
    <s v="069"/>
    <m/>
    <m/>
    <s v="X"/>
    <n v="8083"/>
    <n v="0"/>
    <s v="Administration - ARC"/>
    <n v="33"/>
    <n v="233"/>
    <s v="D"/>
    <n v="-1050"/>
    <n v="-507.64"/>
    <n v="0"/>
    <n v="0"/>
    <n v="-1050"/>
    <n v="-507.64"/>
    <n v="0"/>
    <n v="0"/>
    <n v="0"/>
    <n v="0"/>
    <n v="0"/>
    <n v="0"/>
    <n v="0"/>
    <n v="0"/>
    <n v="0"/>
    <n v="0"/>
    <n v="0"/>
    <n v="0"/>
    <n v="-542.36"/>
    <n v="0"/>
    <n v="0"/>
    <n v="0"/>
    <n v="0"/>
    <n v="-542.36"/>
    <n v="0"/>
    <n v="-542.36"/>
    <n v="0"/>
    <n v="0"/>
    <n v="0"/>
    <n v="0"/>
    <n v="0"/>
    <n v="0"/>
  </r>
  <r>
    <m/>
    <s v="069"/>
    <m/>
    <m/>
    <s v="X"/>
    <n v="8083"/>
    <n v="0"/>
    <s v="Administration - ARC"/>
    <n v="33"/>
    <n v="410"/>
    <s v="D"/>
    <n v="0"/>
    <n v="0"/>
    <n v="0"/>
    <n v="0"/>
    <n v="0"/>
    <n v="0"/>
    <n v="0"/>
    <n v="0"/>
    <n v="0"/>
    <n v="0"/>
    <n v="0"/>
    <n v="0"/>
    <n v="0"/>
    <n v="0"/>
    <n v="0"/>
    <n v="0"/>
    <n v="0"/>
    <n v="0"/>
    <n v="8677"/>
    <n v="0"/>
    <n v="0"/>
    <n v="0"/>
    <n v="0"/>
    <n v="8677"/>
    <n v="0"/>
    <n v="8677"/>
    <n v="8677"/>
    <n v="0"/>
    <n v="0"/>
    <n v="0"/>
    <n v="0"/>
    <n v="0"/>
  </r>
  <r>
    <m/>
    <s v="069"/>
    <m/>
    <m/>
    <s v="X"/>
    <n v="8083"/>
    <n v="0"/>
    <s v="Other programs"/>
    <n v="58"/>
    <n v="0"/>
    <s v="D"/>
    <n v="-154715768.90000001"/>
    <n v="-163026487.18000001"/>
    <n v="0"/>
    <n v="0"/>
    <n v="-154715768.90000001"/>
    <n v="-163026487.18000001"/>
    <n v="-175420805.25"/>
    <n v="-163781978.75"/>
    <n v="0"/>
    <n v="0"/>
    <n v="-175420805.25"/>
    <n v="-163781978.75"/>
    <n v="0"/>
    <n v="0"/>
    <n v="0"/>
    <n v="0"/>
    <n v="0"/>
    <n v="0"/>
    <n v="-3295248.59"/>
    <n v="0"/>
    <n v="0"/>
    <n v="0"/>
    <n v="0"/>
    <n v="-3295248.59"/>
    <n v="0"/>
    <n v="-3295248.59"/>
    <n v="32859.629999999997"/>
    <n v="0"/>
    <n v="0"/>
    <n v="0"/>
    <n v="0"/>
    <n v="0"/>
  </r>
  <r>
    <m/>
    <s v="069"/>
    <m/>
    <m/>
    <s v="X"/>
    <n v="8083"/>
    <n v="0"/>
    <s v="Other programs"/>
    <n v="58"/>
    <n v="111"/>
    <s v="D"/>
    <n v="0"/>
    <n v="0"/>
    <n v="0"/>
    <n v="0"/>
    <n v="0"/>
    <n v="0"/>
    <n v="-287730.55"/>
    <n v="241.92"/>
    <n v="0"/>
    <n v="0"/>
    <n v="-287730.55"/>
    <n v="241.92"/>
    <n v="0"/>
    <n v="0"/>
    <n v="0"/>
    <n v="0"/>
    <n v="0"/>
    <n v="0"/>
    <n v="-603953.81000000006"/>
    <n v="0"/>
    <n v="0"/>
    <n v="0"/>
    <n v="0"/>
    <n v="-603953.81000000006"/>
    <n v="0"/>
    <n v="-603953.81000000006"/>
    <n v="-315981.34000000003"/>
    <n v="0"/>
    <n v="0"/>
    <n v="0"/>
    <n v="0"/>
    <n v="0"/>
  </r>
  <r>
    <m/>
    <s v="069"/>
    <m/>
    <m/>
    <s v="X"/>
    <n v="8083"/>
    <n v="0"/>
    <s v="Other programs"/>
    <n v="58"/>
    <n v="113"/>
    <s v="D"/>
    <n v="0"/>
    <n v="0"/>
    <n v="0"/>
    <n v="0"/>
    <n v="0"/>
    <n v="0"/>
    <n v="-22290.240000000002"/>
    <n v="-22290.240000000002"/>
    <n v="0"/>
    <n v="0"/>
    <n v="-22290.240000000002"/>
    <n v="-22290.240000000002"/>
    <n v="0"/>
    <n v="0"/>
    <n v="0"/>
    <n v="0"/>
    <n v="0"/>
    <n v="0"/>
    <n v="-666.36"/>
    <n v="0"/>
    <n v="0"/>
    <n v="0"/>
    <n v="0"/>
    <n v="-666.36"/>
    <n v="0"/>
    <n v="-666.36"/>
    <n v="-666.36"/>
    <n v="0"/>
    <n v="0"/>
    <n v="0"/>
    <n v="0"/>
    <n v="0"/>
  </r>
  <r>
    <m/>
    <s v="069"/>
    <m/>
    <m/>
    <s v="X"/>
    <n v="8083"/>
    <n v="0"/>
    <s v="Other programs"/>
    <n v="58"/>
    <n v="115"/>
    <s v="D"/>
    <n v="0"/>
    <n v="0"/>
    <n v="0"/>
    <n v="0"/>
    <n v="0"/>
    <n v="0"/>
    <n v="-5540.52"/>
    <n v="0"/>
    <n v="0"/>
    <n v="0"/>
    <n v="-5540.52"/>
    <n v="0"/>
    <n v="0"/>
    <n v="0"/>
    <n v="0"/>
    <n v="0"/>
    <n v="0"/>
    <n v="0"/>
    <n v="-18399.21"/>
    <n v="0"/>
    <n v="0"/>
    <n v="0"/>
    <n v="0"/>
    <n v="-18399.21"/>
    <n v="0"/>
    <n v="-18399.21"/>
    <n v="-12858.69"/>
    <n v="0"/>
    <n v="0"/>
    <n v="0"/>
    <n v="0"/>
    <n v="0"/>
  </r>
  <r>
    <m/>
    <s v="069"/>
    <m/>
    <m/>
    <s v="X"/>
    <n v="8083"/>
    <n v="0"/>
    <s v="Other programs"/>
    <n v="58"/>
    <n v="118"/>
    <s v="D"/>
    <n v="0"/>
    <n v="0"/>
    <n v="0"/>
    <n v="0"/>
    <n v="0"/>
    <n v="0"/>
    <n v="-1909.6"/>
    <n v="0"/>
    <n v="0"/>
    <n v="0"/>
    <n v="-1909.6"/>
    <n v="0"/>
    <n v="0"/>
    <n v="0"/>
    <n v="0"/>
    <n v="0"/>
    <n v="0"/>
    <n v="0"/>
    <n v="0"/>
    <n v="0"/>
    <n v="0"/>
    <n v="0"/>
    <n v="0"/>
    <n v="0"/>
    <n v="0"/>
    <n v="0"/>
    <n v="1909.6"/>
    <n v="0"/>
    <n v="0"/>
    <n v="0"/>
    <n v="0"/>
    <n v="0"/>
  </r>
  <r>
    <m/>
    <s v="069"/>
    <m/>
    <m/>
    <s v="X"/>
    <n v="8083"/>
    <n v="0"/>
    <s v="Other programs"/>
    <n v="58"/>
    <n v="121"/>
    <s v="D"/>
    <n v="0"/>
    <n v="0"/>
    <n v="0"/>
    <n v="0"/>
    <n v="0"/>
    <n v="0"/>
    <n v="-82440.39"/>
    <n v="130.05000000000001"/>
    <n v="0"/>
    <n v="0"/>
    <n v="-82440.39"/>
    <n v="130.05000000000001"/>
    <n v="0"/>
    <n v="0"/>
    <n v="0"/>
    <n v="0"/>
    <n v="0"/>
    <n v="0"/>
    <n v="-154122.51999999999"/>
    <n v="0"/>
    <n v="0"/>
    <n v="0"/>
    <n v="0"/>
    <n v="-154122.51999999999"/>
    <n v="0"/>
    <n v="-154122.51999999999"/>
    <n v="-71552.08"/>
    <n v="0"/>
    <n v="0"/>
    <n v="0"/>
    <n v="0"/>
    <n v="0"/>
  </r>
  <r>
    <m/>
    <s v="069"/>
    <m/>
    <m/>
    <s v="X"/>
    <n v="8083"/>
    <n v="0"/>
    <s v="Other programs"/>
    <n v="58"/>
    <n v="210"/>
    <s v="D"/>
    <n v="-20340.05"/>
    <n v="-67583.59"/>
    <n v="0"/>
    <n v="0"/>
    <n v="-20340.05"/>
    <n v="-67583.59"/>
    <n v="-4255.58"/>
    <n v="-6401.17"/>
    <n v="0"/>
    <n v="0"/>
    <n v="-4255.58"/>
    <n v="-6401.17"/>
    <n v="0"/>
    <n v="0"/>
    <n v="0"/>
    <n v="0"/>
    <n v="0"/>
    <n v="0"/>
    <n v="-152334.26999999999"/>
    <n v="0"/>
    <n v="0"/>
    <n v="0"/>
    <n v="0"/>
    <n v="-152334.26999999999"/>
    <n v="0"/>
    <n v="-152334.26999999999"/>
    <n v="-201723.4"/>
    <n v="0"/>
    <n v="0"/>
    <n v="0"/>
    <n v="0"/>
    <n v="0"/>
  </r>
  <r>
    <m/>
    <s v="069"/>
    <m/>
    <m/>
    <s v="X"/>
    <n v="8083"/>
    <n v="0"/>
    <s v="Other programs"/>
    <n v="58"/>
    <n v="233"/>
    <s v="D"/>
    <n v="0"/>
    <n v="0"/>
    <n v="0"/>
    <n v="0"/>
    <n v="0"/>
    <n v="0"/>
    <n v="0"/>
    <n v="0"/>
    <n v="0"/>
    <n v="0"/>
    <n v="0"/>
    <n v="0"/>
    <n v="0"/>
    <n v="0"/>
    <n v="0"/>
    <n v="0"/>
    <n v="0"/>
    <n v="0"/>
    <n v="-208.32"/>
    <n v="0"/>
    <n v="0"/>
    <n v="0"/>
    <n v="0"/>
    <n v="-208.32"/>
    <n v="0"/>
    <n v="-208.32"/>
    <n v="-208.32"/>
    <n v="0"/>
    <n v="0"/>
    <n v="0"/>
    <n v="0"/>
    <n v="0"/>
  </r>
  <r>
    <m/>
    <s v="069"/>
    <m/>
    <m/>
    <s v="X"/>
    <n v="8083"/>
    <n v="0"/>
    <s v="Other programs"/>
    <n v="58"/>
    <n v="240"/>
    <s v="D"/>
    <n v="-431402.37"/>
    <n v="-234182.07"/>
    <n v="0"/>
    <n v="0"/>
    <n v="-431402.37"/>
    <n v="-234182.07"/>
    <n v="0"/>
    <n v="0"/>
    <n v="0"/>
    <n v="0"/>
    <n v="0"/>
    <n v="0"/>
    <n v="0"/>
    <n v="0"/>
    <n v="0"/>
    <n v="0"/>
    <n v="0"/>
    <n v="0"/>
    <n v="-197197.24"/>
    <n v="0"/>
    <n v="0"/>
    <n v="0"/>
    <n v="0"/>
    <n v="-197197.24"/>
    <n v="0"/>
    <n v="-197197.24"/>
    <n v="23.06"/>
    <n v="0"/>
    <n v="0"/>
    <n v="0"/>
    <n v="0"/>
    <n v="0"/>
  </r>
  <r>
    <m/>
    <s v="069"/>
    <m/>
    <m/>
    <s v="X"/>
    <n v="8083"/>
    <n v="0"/>
    <s v="Other programs"/>
    <n v="58"/>
    <n v="251"/>
    <s v="D"/>
    <n v="-9839343.6999999993"/>
    <n v="-9306104.3300000001"/>
    <n v="0"/>
    <n v="0"/>
    <n v="-9839343.6999999993"/>
    <n v="-9306104.3300000001"/>
    <n v="-380673.49"/>
    <n v="-5712.24"/>
    <n v="0"/>
    <n v="0"/>
    <n v="-380673.49"/>
    <n v="-5712.24"/>
    <n v="0"/>
    <n v="0"/>
    <n v="0"/>
    <n v="0"/>
    <n v="0"/>
    <n v="0"/>
    <n v="-6944768.3200000003"/>
    <n v="0"/>
    <n v="0"/>
    <n v="0"/>
    <n v="0"/>
    <n v="-6944768.3200000003"/>
    <n v="0"/>
    <n v="-6944768.3200000003"/>
    <n v="-6036567.7000000002"/>
    <n v="0"/>
    <n v="0"/>
    <n v="0"/>
    <n v="0"/>
    <n v="0"/>
  </r>
  <r>
    <m/>
    <s v="069"/>
    <m/>
    <m/>
    <s v="X"/>
    <n v="8083"/>
    <n v="0"/>
    <s v="Other programs"/>
    <n v="58"/>
    <n v="252"/>
    <s v="D"/>
    <n v="-45343317.630000003"/>
    <n v="-27963176.609999999"/>
    <n v="0"/>
    <n v="0"/>
    <n v="-45343317.630000003"/>
    <n v="-27963176.609999999"/>
    <n v="-1481.83"/>
    <n v="-57788.71"/>
    <n v="0"/>
    <n v="0"/>
    <n v="-1481.83"/>
    <n v="-57788.71"/>
    <n v="-46228"/>
    <n v="0"/>
    <n v="0"/>
    <n v="0"/>
    <n v="-46228"/>
    <n v="0"/>
    <n v="-18307077.059999999"/>
    <n v="0"/>
    <n v="0"/>
    <n v="0"/>
    <n v="0"/>
    <n v="-18307077.059999999"/>
    <n v="-46228"/>
    <n v="-18260849.059999999"/>
    <n v="-937014.92"/>
    <n v="0"/>
    <n v="0"/>
    <n v="0"/>
    <n v="0"/>
    <n v="0"/>
  </r>
  <r>
    <m/>
    <s v="069"/>
    <m/>
    <m/>
    <s v="X"/>
    <n v="8083"/>
    <n v="0"/>
    <s v="Other programs"/>
    <n v="58"/>
    <n v="253"/>
    <s v="D"/>
    <n v="-15121332.9"/>
    <n v="-14232025.460000001"/>
    <n v="0"/>
    <n v="0"/>
    <n v="-15121332.9"/>
    <n v="-14232025.460000001"/>
    <n v="-1218051.93"/>
    <n v="1165.94"/>
    <n v="0"/>
    <n v="0"/>
    <n v="-1218051.93"/>
    <n v="1165.94"/>
    <n v="-574680.49"/>
    <n v="-536319.9"/>
    <n v="0"/>
    <n v="0"/>
    <n v="-574680.49"/>
    <n v="-536319.9"/>
    <n v="-3450081.63"/>
    <n v="0"/>
    <n v="0"/>
    <n v="0"/>
    <n v="0"/>
    <n v="-3450081.63"/>
    <n v="-574680.49"/>
    <n v="-3411721.04"/>
    <n v="-1303195.73"/>
    <n v="0"/>
    <n v="0"/>
    <n v="0"/>
    <n v="0"/>
    <n v="0"/>
  </r>
  <r>
    <m/>
    <s v="069"/>
    <m/>
    <m/>
    <s v="X"/>
    <n v="8083"/>
    <n v="0"/>
    <s v="Other programs"/>
    <n v="58"/>
    <n v="257"/>
    <s v="D"/>
    <n v="0"/>
    <n v="0"/>
    <n v="0"/>
    <n v="0"/>
    <n v="0"/>
    <n v="0"/>
    <n v="0"/>
    <n v="0"/>
    <n v="0"/>
    <n v="0"/>
    <n v="0"/>
    <n v="0"/>
    <n v="0"/>
    <n v="0"/>
    <n v="0"/>
    <n v="0"/>
    <n v="0"/>
    <n v="0"/>
    <n v="-272.38"/>
    <n v="0"/>
    <n v="0"/>
    <n v="0"/>
    <n v="0"/>
    <n v="-272.38"/>
    <n v="0"/>
    <n v="-272.38"/>
    <n v="-272.38"/>
    <n v="0"/>
    <n v="0"/>
    <n v="0"/>
    <n v="0"/>
    <n v="0"/>
  </r>
  <r>
    <m/>
    <s v="069"/>
    <m/>
    <m/>
    <s v="X"/>
    <n v="8083"/>
    <n v="0"/>
    <s v="Other programs"/>
    <n v="58"/>
    <n v="258"/>
    <s v="D"/>
    <n v="0"/>
    <n v="0"/>
    <n v="0"/>
    <n v="0"/>
    <n v="0"/>
    <n v="0"/>
    <n v="0"/>
    <n v="0"/>
    <n v="0"/>
    <n v="0"/>
    <n v="0"/>
    <n v="0"/>
    <n v="0"/>
    <n v="0"/>
    <n v="0"/>
    <n v="0"/>
    <n v="0"/>
    <n v="0"/>
    <n v="-2466.2800000000002"/>
    <n v="0"/>
    <n v="0"/>
    <n v="0"/>
    <n v="0"/>
    <n v="-2466.2800000000002"/>
    <n v="0"/>
    <n v="-2466.2800000000002"/>
    <n v="-2466.2800000000002"/>
    <n v="0"/>
    <n v="0"/>
    <n v="0"/>
    <n v="0"/>
    <n v="0"/>
  </r>
  <r>
    <m/>
    <s v="069"/>
    <m/>
    <m/>
    <s v="X"/>
    <n v="8083"/>
    <n v="0"/>
    <s v="Other programs"/>
    <n v="58"/>
    <n v="260"/>
    <s v="D"/>
    <n v="0"/>
    <n v="0"/>
    <n v="0"/>
    <n v="0"/>
    <n v="0"/>
    <n v="0"/>
    <n v="-1054.81"/>
    <n v="-1054.81"/>
    <n v="0"/>
    <n v="0"/>
    <n v="-1054.81"/>
    <n v="-1054.81"/>
    <n v="0"/>
    <n v="0"/>
    <n v="0"/>
    <n v="0"/>
    <n v="0"/>
    <n v="0"/>
    <n v="-43099"/>
    <n v="0"/>
    <n v="0"/>
    <n v="0"/>
    <n v="0"/>
    <n v="-43099"/>
    <n v="0"/>
    <n v="-43099"/>
    <n v="-43099"/>
    <n v="0"/>
    <n v="0"/>
    <n v="0"/>
    <n v="0"/>
    <n v="0"/>
  </r>
  <r>
    <m/>
    <s v="069"/>
    <m/>
    <m/>
    <s v="X"/>
    <n v="8083"/>
    <n v="0"/>
    <s v="Other programs"/>
    <n v="58"/>
    <n v="310"/>
    <s v="D"/>
    <n v="0"/>
    <n v="0"/>
    <n v="0"/>
    <n v="0"/>
    <n v="0"/>
    <n v="0"/>
    <n v="0"/>
    <n v="0"/>
    <n v="0"/>
    <n v="0"/>
    <n v="0"/>
    <n v="0"/>
    <n v="0"/>
    <n v="0"/>
    <n v="0"/>
    <n v="0"/>
    <n v="0"/>
    <n v="0"/>
    <n v="-297.43"/>
    <n v="0"/>
    <n v="0"/>
    <n v="0"/>
    <n v="0"/>
    <n v="-297.43"/>
    <n v="0"/>
    <n v="-297.43"/>
    <n v="-297.43"/>
    <n v="0"/>
    <n v="0"/>
    <n v="0"/>
    <n v="0"/>
    <n v="0"/>
  </r>
  <r>
    <m/>
    <s v="069"/>
    <m/>
    <m/>
    <s v="X"/>
    <n v="8083"/>
    <n v="0"/>
    <s v="Other programs"/>
    <n v="58"/>
    <n v="410"/>
    <s v="D"/>
    <n v="-5871503678.3800001"/>
    <n v="-4499323774.8900003"/>
    <n v="0"/>
    <n v="0"/>
    <n v="-5871503678.3800001"/>
    <n v="-4499323774.8900003"/>
    <n v="-4919409440.6999998"/>
    <n v="-4639482451.3400002"/>
    <n v="0"/>
    <n v="0"/>
    <n v="-4919409440.6999998"/>
    <n v="-4639482451.3400002"/>
    <n v="-508185.93"/>
    <n v="-508185.93"/>
    <n v="0"/>
    <n v="0"/>
    <n v="-508185.93"/>
    <n v="-508185.93"/>
    <n v="-3433533860.1199999"/>
    <n v="0"/>
    <n v="0"/>
    <n v="0"/>
    <n v="0"/>
    <n v="-3433533860.1199999"/>
    <n v="-508185.93"/>
    <n v="-3433533860.1199999"/>
    <n v="-1781426967.27"/>
    <n v="0"/>
    <n v="0"/>
    <n v="0"/>
    <n v="0"/>
    <n v="0"/>
  </r>
  <r>
    <m/>
    <s v="069"/>
    <m/>
    <m/>
    <s v="X"/>
    <n v="8083"/>
    <n v="0"/>
    <s v="Other programs"/>
    <n v="58"/>
    <n v="920"/>
    <s v="D"/>
    <n v="110563080.34"/>
    <n v="119584013.65000001"/>
    <n v="0"/>
    <n v="0"/>
    <n v="110563080.34"/>
    <n v="119584013.65000001"/>
    <n v="0"/>
    <n v="-11515661.26"/>
    <n v="0"/>
    <n v="0"/>
    <n v="0"/>
    <n v="-11515661.26"/>
    <n v="0"/>
    <n v="0"/>
    <n v="0"/>
    <n v="0"/>
    <n v="0"/>
    <n v="0"/>
    <n v="2494727.9500000002"/>
    <n v="0"/>
    <n v="0"/>
    <n v="0"/>
    <n v="0"/>
    <n v="2494727.9500000002"/>
    <n v="0"/>
    <n v="2494727.9500000002"/>
    <n v="0"/>
    <n v="0"/>
    <n v="0"/>
    <n v="0"/>
    <n v="0"/>
    <n v="0"/>
  </r>
  <r>
    <m/>
    <s v="069"/>
    <m/>
    <m/>
    <s v="X"/>
    <n v="8083"/>
    <n v="0"/>
    <s v="Exempt Programs"/>
    <n v="211"/>
    <n v="0"/>
    <s v="D"/>
    <n v="3093297.76"/>
    <n v="3093297.76"/>
    <n v="0"/>
    <n v="0"/>
    <n v="3093297.76"/>
    <n v="3093297.76"/>
    <n v="-421194.27"/>
    <n v="-420177.99"/>
    <n v="0"/>
    <n v="0"/>
    <n v="-421194.27"/>
    <n v="-420177.99"/>
    <n v="0"/>
    <n v="0"/>
    <n v="0"/>
    <n v="0"/>
    <n v="0"/>
    <n v="0"/>
    <n v="-449677.12"/>
    <n v="0"/>
    <n v="0"/>
    <n v="0"/>
    <n v="0"/>
    <n v="-449677.12"/>
    <n v="0"/>
    <n v="-449677.12"/>
    <n v="-448660.84"/>
    <n v="0"/>
    <n v="0"/>
    <n v="0"/>
    <n v="0"/>
    <n v="0"/>
  </r>
  <r>
    <m/>
    <s v="069"/>
    <m/>
    <m/>
    <s v="X"/>
    <n v="8083"/>
    <n v="0"/>
    <s v="Exempt Programs"/>
    <n v="211"/>
    <n v="111"/>
    <s v="D"/>
    <n v="0"/>
    <n v="0"/>
    <n v="0"/>
    <n v="0"/>
    <n v="0"/>
    <n v="0"/>
    <n v="-35460.76"/>
    <n v="38936.26"/>
    <n v="0"/>
    <n v="0"/>
    <n v="-35460.76"/>
    <n v="38936.26"/>
    <n v="0"/>
    <n v="0"/>
    <n v="0"/>
    <n v="0"/>
    <n v="0"/>
    <n v="0"/>
    <n v="-693442.72"/>
    <n v="0"/>
    <n v="0"/>
    <n v="0"/>
    <n v="0"/>
    <n v="-693442.72"/>
    <n v="0"/>
    <n v="-693442.72"/>
    <n v="-619045.69999999995"/>
    <n v="0"/>
    <n v="0"/>
    <n v="0"/>
    <n v="0"/>
    <n v="0"/>
  </r>
  <r>
    <m/>
    <s v="069"/>
    <m/>
    <m/>
    <s v="X"/>
    <n v="8083"/>
    <n v="0"/>
    <s v="Exempt Programs"/>
    <n v="211"/>
    <n v="113"/>
    <s v="D"/>
    <n v="0"/>
    <n v="0"/>
    <n v="0"/>
    <n v="0"/>
    <n v="0"/>
    <n v="0"/>
    <n v="1791.12"/>
    <n v="1791.12"/>
    <n v="0"/>
    <n v="0"/>
    <n v="1791.12"/>
    <n v="1791.12"/>
    <n v="0"/>
    <n v="0"/>
    <n v="0"/>
    <n v="0"/>
    <n v="0"/>
    <n v="0"/>
    <n v="-2282.35"/>
    <n v="0"/>
    <n v="0"/>
    <n v="0"/>
    <n v="0"/>
    <n v="-2282.35"/>
    <n v="0"/>
    <n v="-2282.35"/>
    <n v="-2282.35"/>
    <n v="0"/>
    <n v="0"/>
    <n v="0"/>
    <n v="0"/>
    <n v="0"/>
  </r>
  <r>
    <m/>
    <s v="069"/>
    <m/>
    <m/>
    <s v="X"/>
    <n v="8083"/>
    <n v="0"/>
    <s v="Exempt Programs"/>
    <n v="211"/>
    <n v="115"/>
    <s v="D"/>
    <n v="0"/>
    <n v="0"/>
    <n v="0"/>
    <n v="0"/>
    <n v="0"/>
    <n v="0"/>
    <n v="6051.84"/>
    <n v="7483.18"/>
    <n v="0"/>
    <n v="0"/>
    <n v="6051.84"/>
    <n v="7483.18"/>
    <n v="0"/>
    <n v="0"/>
    <n v="0"/>
    <n v="0"/>
    <n v="0"/>
    <n v="0"/>
    <n v="-11113.83"/>
    <n v="0"/>
    <n v="0"/>
    <n v="0"/>
    <n v="0"/>
    <n v="-11113.83"/>
    <n v="0"/>
    <n v="-11113.83"/>
    <n v="-9682.49"/>
    <n v="0"/>
    <n v="0"/>
    <n v="0"/>
    <n v="0"/>
    <n v="0"/>
  </r>
  <r>
    <m/>
    <s v="069"/>
    <m/>
    <m/>
    <s v="X"/>
    <n v="8083"/>
    <n v="0"/>
    <s v="Exempt Programs"/>
    <n v="211"/>
    <n v="118"/>
    <s v="D"/>
    <n v="0"/>
    <n v="0"/>
    <n v="0"/>
    <n v="0"/>
    <n v="0"/>
    <n v="0"/>
    <n v="-493.34"/>
    <n v="0"/>
    <n v="0"/>
    <n v="0"/>
    <n v="-493.34"/>
    <n v="0"/>
    <n v="0"/>
    <n v="0"/>
    <n v="0"/>
    <n v="0"/>
    <n v="0"/>
    <n v="0"/>
    <n v="0"/>
    <n v="0"/>
    <n v="0"/>
    <n v="0"/>
    <n v="0"/>
    <n v="0"/>
    <n v="0"/>
    <n v="0"/>
    <n v="493.34"/>
    <n v="0"/>
    <n v="0"/>
    <n v="0"/>
    <n v="0"/>
    <n v="0"/>
  </r>
  <r>
    <m/>
    <s v="069"/>
    <m/>
    <m/>
    <s v="X"/>
    <n v="8083"/>
    <n v="0"/>
    <s v="Exempt Programs"/>
    <n v="211"/>
    <n v="121"/>
    <s v="D"/>
    <n v="0"/>
    <n v="0"/>
    <n v="0"/>
    <n v="0"/>
    <n v="0"/>
    <n v="0"/>
    <n v="-9964.75"/>
    <n v="11367.27"/>
    <n v="0"/>
    <n v="0"/>
    <n v="-9964.75"/>
    <n v="11367.27"/>
    <n v="0"/>
    <n v="0"/>
    <n v="0"/>
    <n v="0"/>
    <n v="0"/>
    <n v="0"/>
    <n v="-189552.46"/>
    <n v="0"/>
    <n v="0"/>
    <n v="0"/>
    <n v="0"/>
    <n v="-189552.46"/>
    <n v="0"/>
    <n v="-189552.46"/>
    <n v="-168220.44"/>
    <n v="0"/>
    <n v="0"/>
    <n v="0"/>
    <n v="0"/>
    <n v="0"/>
  </r>
  <r>
    <m/>
    <s v="069"/>
    <m/>
    <m/>
    <s v="X"/>
    <n v="8083"/>
    <n v="0"/>
    <s v="Exempt Programs"/>
    <n v="211"/>
    <n v="210"/>
    <s v="D"/>
    <n v="-24432.49"/>
    <n v="-1112.05"/>
    <n v="0"/>
    <n v="0"/>
    <n v="-24432.49"/>
    <n v="-1112.05"/>
    <n v="0"/>
    <n v="-1058.3399999999999"/>
    <n v="0"/>
    <n v="0"/>
    <n v="0"/>
    <n v="-1058.3399999999999"/>
    <n v="0"/>
    <n v="0"/>
    <n v="0"/>
    <n v="0"/>
    <n v="0"/>
    <n v="0"/>
    <n v="-109890.48"/>
    <n v="0"/>
    <n v="0"/>
    <n v="0"/>
    <n v="0"/>
    <n v="-109890.48"/>
    <n v="0"/>
    <n v="-109890.48"/>
    <n v="-87628.38"/>
    <n v="0"/>
    <n v="0"/>
    <n v="0"/>
    <n v="0"/>
    <n v="0"/>
  </r>
  <r>
    <m/>
    <s v="069"/>
    <m/>
    <m/>
    <s v="X"/>
    <n v="8083"/>
    <n v="0"/>
    <s v="Exempt Programs"/>
    <n v="211"/>
    <n v="233"/>
    <s v="D"/>
    <n v="0"/>
    <n v="0"/>
    <n v="0"/>
    <n v="0"/>
    <n v="0"/>
    <n v="0"/>
    <n v="0"/>
    <n v="0"/>
    <n v="0"/>
    <n v="0"/>
    <n v="0"/>
    <n v="0"/>
    <n v="0"/>
    <n v="0"/>
    <n v="0"/>
    <n v="0"/>
    <n v="0"/>
    <n v="0"/>
    <n v="-146.05000000000001"/>
    <n v="0"/>
    <n v="0"/>
    <n v="0"/>
    <n v="0"/>
    <n v="-146.05000000000001"/>
    <n v="0"/>
    <n v="-146.05000000000001"/>
    <n v="-146.05000000000001"/>
    <n v="0"/>
    <n v="0"/>
    <n v="0"/>
    <n v="0"/>
    <n v="0"/>
  </r>
  <r>
    <m/>
    <s v="069"/>
    <m/>
    <m/>
    <s v="X"/>
    <n v="8083"/>
    <n v="0"/>
    <s v="Exempt Programs"/>
    <n v="211"/>
    <n v="251"/>
    <s v="D"/>
    <n v="-820988.83"/>
    <n v="-105366.97"/>
    <n v="0"/>
    <n v="0"/>
    <n v="-820988.83"/>
    <n v="-105366.97"/>
    <n v="-1429.46"/>
    <n v="-221466.01"/>
    <n v="0"/>
    <n v="0"/>
    <n v="-1429.46"/>
    <n v="-221466.01"/>
    <n v="0"/>
    <n v="0"/>
    <n v="0"/>
    <n v="0"/>
    <n v="0"/>
    <n v="0"/>
    <n v="-421317.08"/>
    <n v="0"/>
    <n v="0"/>
    <n v="0"/>
    <n v="0"/>
    <n v="-421317.08"/>
    <n v="0"/>
    <n v="-421317.08"/>
    <n v="74268.23"/>
    <n v="0"/>
    <n v="0"/>
    <n v="0"/>
    <n v="0"/>
    <n v="0"/>
  </r>
  <r>
    <m/>
    <s v="069"/>
    <m/>
    <m/>
    <s v="X"/>
    <n v="8083"/>
    <n v="0"/>
    <s v="Exempt Programs"/>
    <n v="211"/>
    <n v="252"/>
    <s v="D"/>
    <n v="-560332.77"/>
    <n v="-15436.23"/>
    <n v="0"/>
    <n v="0"/>
    <n v="-560332.77"/>
    <n v="-15436.23"/>
    <n v="-623.76"/>
    <n v="-623.76"/>
    <n v="0"/>
    <n v="0"/>
    <n v="-623.76"/>
    <n v="-623.76"/>
    <n v="0"/>
    <n v="0"/>
    <n v="0"/>
    <n v="0"/>
    <n v="0"/>
    <n v="0"/>
    <n v="-304898.88"/>
    <n v="0"/>
    <n v="0"/>
    <n v="0"/>
    <n v="0"/>
    <n v="-304898.88"/>
    <n v="0"/>
    <n v="-304898.88"/>
    <n v="239997.66"/>
    <n v="0"/>
    <n v="0"/>
    <n v="0"/>
    <n v="0"/>
    <n v="0"/>
  </r>
  <r>
    <m/>
    <s v="069"/>
    <m/>
    <m/>
    <s v="X"/>
    <n v="8083"/>
    <n v="0"/>
    <s v="Exempt Programs"/>
    <n v="211"/>
    <n v="253"/>
    <s v="D"/>
    <n v="-368958.5"/>
    <n v="-92758.12"/>
    <n v="0"/>
    <n v="0"/>
    <n v="-368958.5"/>
    <n v="-92758.12"/>
    <n v="4279.8599999999997"/>
    <n v="4279.8599999999997"/>
    <n v="0"/>
    <n v="0"/>
    <n v="4279.8599999999997"/>
    <n v="4279.8599999999997"/>
    <n v="0"/>
    <n v="0"/>
    <n v="0"/>
    <n v="0"/>
    <n v="0"/>
    <n v="0"/>
    <n v="-276200.38"/>
    <n v="0"/>
    <n v="0"/>
    <n v="0"/>
    <n v="0"/>
    <n v="-276200.38"/>
    <n v="0"/>
    <n v="-276200.38"/>
    <n v="0"/>
    <n v="0"/>
    <n v="0"/>
    <n v="0"/>
    <n v="0"/>
    <n v="0"/>
  </r>
  <r>
    <m/>
    <s v="069"/>
    <m/>
    <m/>
    <s v="X"/>
    <n v="8083"/>
    <n v="0"/>
    <s v="Exempt Programs"/>
    <n v="211"/>
    <n v="260"/>
    <s v="D"/>
    <n v="-10645.5"/>
    <n v="-10645.5"/>
    <n v="0"/>
    <n v="0"/>
    <n v="-10645.5"/>
    <n v="-10645.5"/>
    <n v="3.68"/>
    <n v="3.68"/>
    <n v="0"/>
    <n v="0"/>
    <n v="3.68"/>
    <n v="3.68"/>
    <n v="0"/>
    <n v="0"/>
    <n v="0"/>
    <n v="0"/>
    <n v="0"/>
    <n v="0"/>
    <n v="-709.05"/>
    <n v="0"/>
    <n v="0"/>
    <n v="0"/>
    <n v="0"/>
    <n v="-709.05"/>
    <n v="0"/>
    <n v="-709.05"/>
    <n v="-709.05"/>
    <n v="0"/>
    <n v="0"/>
    <n v="0"/>
    <n v="0"/>
    <n v="0"/>
  </r>
  <r>
    <m/>
    <s v="069"/>
    <m/>
    <m/>
    <s v="X"/>
    <n v="8083"/>
    <n v="0"/>
    <s v="Exempt Programs"/>
    <n v="211"/>
    <n v="310"/>
    <s v="D"/>
    <n v="0"/>
    <n v="0"/>
    <n v="0"/>
    <n v="0"/>
    <n v="0"/>
    <n v="0"/>
    <n v="0"/>
    <n v="0"/>
    <n v="0"/>
    <n v="0"/>
    <n v="0"/>
    <n v="0"/>
    <n v="0"/>
    <n v="0"/>
    <n v="0"/>
    <n v="0"/>
    <n v="0"/>
    <n v="0"/>
    <n v="-3629.59"/>
    <n v="0"/>
    <n v="0"/>
    <n v="0"/>
    <n v="0"/>
    <n v="-3629.59"/>
    <n v="0"/>
    <n v="-3629.59"/>
    <n v="-3629.59"/>
    <n v="0"/>
    <n v="0"/>
    <n v="0"/>
    <n v="0"/>
    <n v="0"/>
  </r>
  <r>
    <m/>
    <s v="069"/>
    <m/>
    <m/>
    <s v="X"/>
    <n v="8083"/>
    <n v="0"/>
    <s v="Exempt Programs"/>
    <n v="211"/>
    <n v="410"/>
    <s v="D"/>
    <n v="-1201651715.8800001"/>
    <n v="-1075761632.5999999"/>
    <n v="0"/>
    <n v="0"/>
    <n v="-1201651715.8800001"/>
    <n v="-1075761632.5999999"/>
    <n v="-102994"/>
    <n v="-17661"/>
    <n v="0"/>
    <n v="0"/>
    <n v="-102994"/>
    <n v="-17661"/>
    <n v="0"/>
    <n v="0"/>
    <n v="0"/>
    <n v="0"/>
    <n v="0"/>
    <n v="0"/>
    <n v="-559382698.23000002"/>
    <n v="0"/>
    <n v="0"/>
    <n v="0"/>
    <n v="0"/>
    <n v="-559382698.23000002"/>
    <n v="0"/>
    <n v="-559382698.23000002"/>
    <n v="-433407281.94999999"/>
    <n v="0"/>
    <n v="0"/>
    <n v="0"/>
    <n v="0"/>
    <n v="0"/>
  </r>
  <r>
    <m/>
    <s v="069"/>
    <m/>
    <m/>
    <s v="X"/>
    <n v="8083"/>
    <n v="0"/>
    <s v="Exempt Programs"/>
    <n v="211"/>
    <n v="920"/>
    <s v="D"/>
    <n v="97259.3"/>
    <n v="97259.3"/>
    <n v="0"/>
    <n v="0"/>
    <n v="97259.3"/>
    <n v="97259.3"/>
    <n v="0"/>
    <n v="0"/>
    <n v="0"/>
    <n v="0"/>
    <n v="0"/>
    <n v="0"/>
    <n v="0"/>
    <n v="0"/>
    <n v="0"/>
    <n v="0"/>
    <n v="0"/>
    <n v="0"/>
    <n v="0"/>
    <n v="0"/>
    <n v="0"/>
    <n v="0"/>
    <n v="0"/>
    <n v="0"/>
    <n v="0"/>
    <n v="0"/>
    <n v="0"/>
    <n v="0"/>
    <n v="0"/>
    <n v="0"/>
    <n v="0"/>
    <n v="0"/>
  </r>
  <r>
    <m/>
    <s v="069"/>
    <m/>
    <m/>
    <s v="X"/>
    <n v="8083"/>
    <n v="0"/>
    <s v="Direct loan subsidy"/>
    <n v="701"/>
    <n v="330"/>
    <s v="D"/>
    <n v="-738436152.01999998"/>
    <n v="-564608411.48000002"/>
    <n v="0"/>
    <n v="0"/>
    <n v="-738436152.01999998"/>
    <n v="-564608411.48000002"/>
    <n v="0"/>
    <n v="0"/>
    <n v="0"/>
    <n v="0"/>
    <n v="0"/>
    <n v="0"/>
    <n v="0"/>
    <n v="0"/>
    <n v="0"/>
    <n v="0"/>
    <n v="0"/>
    <n v="0"/>
    <n v="-259358212.15000001"/>
    <n v="0"/>
    <n v="0"/>
    <n v="0"/>
    <n v="0"/>
    <n v="-259358212.15000001"/>
    <n v="0"/>
    <n v="-259358212.15000001"/>
    <n v="-85530471.609999999"/>
    <n v="0"/>
    <n v="0"/>
    <n v="0"/>
    <n v="0"/>
    <n v="0"/>
  </r>
  <r>
    <m/>
    <s v="069"/>
    <m/>
    <m/>
    <s v="X"/>
    <n v="8083"/>
    <n v="0"/>
    <s v="Administrative expenses"/>
    <n v="709"/>
    <n v="111"/>
    <s v="D"/>
    <n v="0"/>
    <n v="0"/>
    <n v="0"/>
    <n v="0"/>
    <n v="0"/>
    <n v="0"/>
    <n v="-88843.23"/>
    <n v="-141238.88"/>
    <n v="0"/>
    <n v="0"/>
    <n v="-88843.23"/>
    <n v="-141238.88"/>
    <n v="0"/>
    <n v="0"/>
    <n v="0"/>
    <n v="0"/>
    <n v="0"/>
    <n v="0"/>
    <n v="-1733206.85"/>
    <n v="0"/>
    <n v="0"/>
    <n v="0"/>
    <n v="0"/>
    <n v="-1733206.85"/>
    <n v="0"/>
    <n v="-1733206.85"/>
    <n v="-1785602.5"/>
    <n v="0"/>
    <n v="0"/>
    <n v="0"/>
    <n v="0"/>
    <n v="0"/>
  </r>
  <r>
    <m/>
    <s v="069"/>
    <m/>
    <m/>
    <s v="X"/>
    <n v="8083"/>
    <n v="0"/>
    <s v="Administrative expenses"/>
    <n v="709"/>
    <n v="115"/>
    <s v="D"/>
    <n v="0"/>
    <n v="0"/>
    <n v="0"/>
    <n v="0"/>
    <n v="0"/>
    <n v="0"/>
    <n v="0"/>
    <n v="0"/>
    <n v="0"/>
    <n v="0"/>
    <n v="0"/>
    <n v="0"/>
    <n v="0"/>
    <n v="0"/>
    <n v="0"/>
    <n v="0"/>
    <n v="0"/>
    <n v="0"/>
    <n v="-10597.25"/>
    <n v="0"/>
    <n v="0"/>
    <n v="0"/>
    <n v="0"/>
    <n v="-10597.25"/>
    <n v="0"/>
    <n v="-10597.25"/>
    <n v="-10597.25"/>
    <n v="0"/>
    <n v="0"/>
    <n v="0"/>
    <n v="0"/>
    <n v="0"/>
  </r>
  <r>
    <m/>
    <s v="069"/>
    <m/>
    <m/>
    <s v="X"/>
    <n v="8083"/>
    <n v="0"/>
    <s v="Administrative expenses"/>
    <n v="709"/>
    <n v="121"/>
    <s v="D"/>
    <n v="0"/>
    <n v="0"/>
    <n v="0"/>
    <n v="0"/>
    <n v="0"/>
    <n v="0"/>
    <n v="-26350.36"/>
    <n v="-42643.92"/>
    <n v="0"/>
    <n v="0"/>
    <n v="-26350.36"/>
    <n v="-42643.92"/>
    <n v="0"/>
    <n v="0"/>
    <n v="0"/>
    <n v="0"/>
    <n v="0"/>
    <n v="0"/>
    <n v="-502136.11"/>
    <n v="0"/>
    <n v="0"/>
    <n v="0"/>
    <n v="0"/>
    <n v="-502136.11"/>
    <n v="0"/>
    <n v="-502136.11"/>
    <n v="-518429.67"/>
    <n v="0"/>
    <n v="0"/>
    <n v="0"/>
    <n v="0"/>
    <n v="0"/>
  </r>
  <r>
    <m/>
    <s v="069"/>
    <m/>
    <m/>
    <s v="X"/>
    <n v="8083"/>
    <n v="0"/>
    <s v="Administrative expenses"/>
    <n v="709"/>
    <n v="210"/>
    <s v="D"/>
    <n v="-1257.32"/>
    <n v="-4087.64"/>
    <n v="0"/>
    <n v="0"/>
    <n v="-1257.32"/>
    <n v="-4087.64"/>
    <n v="0"/>
    <n v="-3988.39"/>
    <n v="0"/>
    <n v="0"/>
    <n v="0"/>
    <n v="-3988.39"/>
    <n v="0"/>
    <n v="0"/>
    <n v="0"/>
    <n v="0"/>
    <n v="0"/>
    <n v="0"/>
    <n v="-29331.05"/>
    <n v="0"/>
    <n v="0"/>
    <n v="0"/>
    <n v="0"/>
    <n v="-29331.05"/>
    <n v="0"/>
    <n v="-29331.05"/>
    <n v="-36149.760000000002"/>
    <n v="0"/>
    <n v="0"/>
    <n v="0"/>
    <n v="0"/>
    <n v="0"/>
  </r>
  <r>
    <m/>
    <s v="069"/>
    <m/>
    <m/>
    <s v="X"/>
    <n v="8083"/>
    <n v="0"/>
    <s v="Administrative expenses"/>
    <n v="709"/>
    <n v="220"/>
    <s v="D"/>
    <n v="0"/>
    <n v="-3103.6"/>
    <n v="0"/>
    <n v="0"/>
    <n v="0"/>
    <n v="-3103.6"/>
    <n v="0"/>
    <n v="0"/>
    <n v="0"/>
    <n v="0"/>
    <n v="0"/>
    <n v="0"/>
    <n v="0"/>
    <n v="0"/>
    <n v="0"/>
    <n v="0"/>
    <n v="0"/>
    <n v="0"/>
    <n v="-6896.4"/>
    <n v="0"/>
    <n v="0"/>
    <n v="0"/>
    <n v="0"/>
    <n v="-6896.4"/>
    <n v="0"/>
    <n v="-6896.4"/>
    <n v="-10000"/>
    <n v="0"/>
    <n v="0"/>
    <n v="0"/>
    <n v="0"/>
    <n v="0"/>
  </r>
  <r>
    <m/>
    <s v="069"/>
    <m/>
    <m/>
    <s v="X"/>
    <n v="8083"/>
    <n v="0"/>
    <s v="Administrative expenses"/>
    <n v="709"/>
    <n v="251"/>
    <s v="D"/>
    <n v="-2090825.79"/>
    <n v="-1062674.1599999999"/>
    <n v="0"/>
    <n v="0"/>
    <n v="-2090825.79"/>
    <n v="-1062674.1599999999"/>
    <n v="0"/>
    <n v="0"/>
    <n v="0"/>
    <n v="0"/>
    <n v="0"/>
    <n v="0"/>
    <n v="-443120.04"/>
    <n v="-817849.55"/>
    <n v="0"/>
    <n v="0"/>
    <n v="-443120.04"/>
    <n v="-817849.55"/>
    <n v="-1207001.29"/>
    <n v="0"/>
    <n v="0"/>
    <n v="0"/>
    <n v="0"/>
    <n v="-1207001.29"/>
    <n v="-443120.04"/>
    <n v="-1581730.8"/>
    <n v="-553579.17000000004"/>
    <n v="0"/>
    <n v="0"/>
    <n v="0"/>
    <n v="0"/>
    <n v="0"/>
  </r>
  <r>
    <m/>
    <s v="069"/>
    <m/>
    <m/>
    <s v="X"/>
    <n v="8083"/>
    <n v="0"/>
    <s v="Administrative expenses"/>
    <n v="709"/>
    <n v="253"/>
    <s v="D"/>
    <n v="-206224.42"/>
    <n v="-206224.42"/>
    <n v="0"/>
    <n v="0"/>
    <n v="-206224.42"/>
    <n v="-206224.42"/>
    <n v="0"/>
    <n v="0"/>
    <n v="0"/>
    <n v="0"/>
    <n v="0"/>
    <n v="0"/>
    <n v="-142327.4"/>
    <n v="-360200"/>
    <n v="0"/>
    <n v="0"/>
    <n v="-142327.4"/>
    <n v="-360200"/>
    <n v="-142327.4"/>
    <n v="0"/>
    <n v="0"/>
    <n v="0"/>
    <n v="0"/>
    <n v="-142327.4"/>
    <n v="-142327.4"/>
    <n v="-360200"/>
    <n v="-360200"/>
    <n v="0"/>
    <n v="0"/>
    <n v="0"/>
    <n v="0"/>
    <n v="0"/>
  </r>
  <r>
    <m/>
    <s v="069"/>
    <m/>
    <m/>
    <s v="X"/>
    <n v="8083"/>
    <n v="0"/>
    <s v="Administrative expenses"/>
    <n v="709"/>
    <n v="257"/>
    <s v="D"/>
    <n v="0"/>
    <n v="-3033.78"/>
    <n v="0"/>
    <n v="0"/>
    <n v="0"/>
    <n v="-3033.78"/>
    <n v="0"/>
    <n v="0"/>
    <n v="0"/>
    <n v="0"/>
    <n v="0"/>
    <n v="0"/>
    <n v="0"/>
    <n v="0"/>
    <n v="0"/>
    <n v="0"/>
    <n v="0"/>
    <n v="0"/>
    <n v="-1966.22"/>
    <n v="0"/>
    <n v="0"/>
    <n v="0"/>
    <n v="0"/>
    <n v="-1966.22"/>
    <n v="0"/>
    <n v="-1966.22"/>
    <n v="-5000"/>
    <n v="0"/>
    <n v="0"/>
    <n v="0"/>
    <n v="0"/>
    <n v="0"/>
  </r>
  <r>
    <m/>
    <s v="069"/>
    <m/>
    <m/>
    <s v="X"/>
    <n v="8083"/>
    <n v="0"/>
    <s v="Administrative expenses"/>
    <n v="709"/>
    <n v="260"/>
    <s v="D"/>
    <n v="-2640"/>
    <n v="-2640"/>
    <n v="0"/>
    <n v="0"/>
    <n v="-2640"/>
    <n v="-2640"/>
    <n v="0"/>
    <n v="0"/>
    <n v="0"/>
    <n v="0"/>
    <n v="0"/>
    <n v="0"/>
    <n v="0"/>
    <n v="0"/>
    <n v="0"/>
    <n v="0"/>
    <n v="0"/>
    <n v="0"/>
    <n v="-6479.03"/>
    <n v="0"/>
    <n v="0"/>
    <n v="0"/>
    <n v="0"/>
    <n v="-6479.03"/>
    <n v="0"/>
    <n v="-6479.03"/>
    <n v="-6479.03"/>
    <n v="0"/>
    <n v="0"/>
    <n v="0"/>
    <n v="0"/>
    <n v="0"/>
  </r>
  <r>
    <m/>
    <s v="069"/>
    <m/>
    <m/>
    <s v="X"/>
    <n v="8083"/>
    <n v="0"/>
    <s v="Administrative expenses"/>
    <n v="709"/>
    <n v="310"/>
    <s v="D"/>
    <n v="-79982.37"/>
    <n v="-34750.910000000003"/>
    <n v="0"/>
    <n v="0"/>
    <n v="-79982.37"/>
    <n v="-34750.910000000003"/>
    <n v="-63247.69"/>
    <n v="0"/>
    <n v="0"/>
    <n v="0"/>
    <n v="-63247.69"/>
    <n v="0"/>
    <n v="0"/>
    <n v="0"/>
    <n v="0"/>
    <n v="0"/>
    <n v="0"/>
    <n v="0"/>
    <n v="-108480.3"/>
    <n v="0"/>
    <n v="0"/>
    <n v="0"/>
    <n v="0"/>
    <n v="-108480.3"/>
    <n v="0"/>
    <n v="-108480.3"/>
    <n v="-1.1499999999999999"/>
    <n v="0"/>
    <n v="0"/>
    <n v="0"/>
    <n v="0"/>
    <n v="0"/>
  </r>
  <r>
    <m/>
    <s v="069"/>
    <m/>
    <m/>
    <s v="X"/>
    <n v="8083"/>
    <n v="0"/>
    <s v="Federal-aid Highways (Reimbursable)"/>
    <n v="801"/>
    <n v="0"/>
    <s v="R"/>
    <n v="2857488.3"/>
    <n v="2857488.3"/>
    <n v="0"/>
    <n v="0"/>
    <n v="2857488.3"/>
    <n v="2857488.3"/>
    <n v="-664612.12"/>
    <n v="-646707.28"/>
    <n v="0"/>
    <n v="0"/>
    <n v="-664612.12"/>
    <n v="-646707.28"/>
    <n v="0"/>
    <n v="0"/>
    <n v="0"/>
    <n v="0"/>
    <n v="0"/>
    <n v="0"/>
    <n v="-2263897.7799999998"/>
    <n v="0"/>
    <n v="0"/>
    <n v="0"/>
    <n v="0"/>
    <n v="-2263897.7799999998"/>
    <n v="0"/>
    <n v="-2263897.7799999998"/>
    <n v="-2245992.94"/>
    <n v="0"/>
    <n v="0"/>
    <n v="0"/>
    <n v="0"/>
    <n v="0"/>
  </r>
  <r>
    <m/>
    <s v="069"/>
    <m/>
    <m/>
    <s v="X"/>
    <n v="8083"/>
    <n v="0"/>
    <s v="Federal-aid Highways (Reimbursable)"/>
    <n v="801"/>
    <n v="111"/>
    <s v="R"/>
    <n v="31020.7"/>
    <n v="31020.7"/>
    <n v="0"/>
    <n v="0"/>
    <n v="31020.7"/>
    <n v="31020.7"/>
    <n v="-2312275.69"/>
    <n v="-2000171.08"/>
    <n v="0"/>
    <n v="0"/>
    <n v="-2312275.69"/>
    <n v="-2000171.08"/>
    <n v="0"/>
    <n v="0"/>
    <n v="0"/>
    <n v="0"/>
    <n v="0"/>
    <n v="0"/>
    <n v="-16335612.210000001"/>
    <n v="0"/>
    <n v="0"/>
    <n v="0"/>
    <n v="0"/>
    <n v="-16335612.210000001"/>
    <n v="0"/>
    <n v="-16335612.210000001"/>
    <n v="-16023507.6"/>
    <n v="0"/>
    <n v="0"/>
    <n v="0"/>
    <n v="0"/>
    <n v="0"/>
  </r>
  <r>
    <m/>
    <s v="069"/>
    <m/>
    <m/>
    <s v="X"/>
    <n v="8083"/>
    <n v="0"/>
    <s v="Federal-aid Highways (Reimbursable)"/>
    <n v="801"/>
    <n v="113"/>
    <s v="R"/>
    <n v="0"/>
    <n v="0"/>
    <n v="0"/>
    <n v="0"/>
    <n v="0"/>
    <n v="0"/>
    <n v="1643.28"/>
    <n v="-18972.13"/>
    <n v="0"/>
    <n v="0"/>
    <n v="1643.28"/>
    <n v="-18972.13"/>
    <n v="0"/>
    <n v="0"/>
    <n v="0"/>
    <n v="0"/>
    <n v="0"/>
    <n v="0"/>
    <n v="-319906.89"/>
    <n v="0"/>
    <n v="0"/>
    <n v="0"/>
    <n v="0"/>
    <n v="-319906.89"/>
    <n v="0"/>
    <n v="-319906.89"/>
    <n v="-340522.3"/>
    <n v="0"/>
    <n v="0"/>
    <n v="0"/>
    <n v="0"/>
    <n v="0"/>
  </r>
  <r>
    <m/>
    <s v="069"/>
    <m/>
    <m/>
    <s v="X"/>
    <n v="8083"/>
    <n v="0"/>
    <s v="Federal-aid Highways (Reimbursable)"/>
    <n v="801"/>
    <n v="115"/>
    <s v="R"/>
    <n v="-61.85"/>
    <n v="-61.85"/>
    <n v="0"/>
    <n v="0"/>
    <n v="-61.85"/>
    <n v="-61.85"/>
    <n v="-63271.11"/>
    <n v="-30491.08"/>
    <n v="0"/>
    <n v="0"/>
    <n v="-63271.11"/>
    <n v="-30491.08"/>
    <n v="0"/>
    <n v="0"/>
    <n v="0"/>
    <n v="0"/>
    <n v="0"/>
    <n v="0"/>
    <n v="-144169.96"/>
    <n v="0"/>
    <n v="0"/>
    <n v="0"/>
    <n v="0"/>
    <n v="-144169.96"/>
    <n v="0"/>
    <n v="-144169.96"/>
    <n v="-111389.93"/>
    <n v="0"/>
    <n v="0"/>
    <n v="0"/>
    <n v="0"/>
    <n v="0"/>
  </r>
  <r>
    <m/>
    <s v="069"/>
    <m/>
    <m/>
    <s v="X"/>
    <n v="8083"/>
    <n v="0"/>
    <s v="Federal-aid Highways (Reimbursable)"/>
    <n v="801"/>
    <n v="118"/>
    <s v="R"/>
    <n v="0"/>
    <n v="0"/>
    <n v="0"/>
    <n v="0"/>
    <n v="0"/>
    <n v="0"/>
    <n v="-9394.17"/>
    <n v="733.57"/>
    <n v="0"/>
    <n v="0"/>
    <n v="-9394.17"/>
    <n v="733.57"/>
    <n v="0"/>
    <n v="0"/>
    <n v="0"/>
    <n v="0"/>
    <n v="0"/>
    <n v="0"/>
    <n v="-1324.16"/>
    <n v="0"/>
    <n v="0"/>
    <n v="0"/>
    <n v="0"/>
    <n v="-1324.16"/>
    <n v="0"/>
    <n v="-1324.16"/>
    <n v="8803.58"/>
    <n v="0"/>
    <n v="0"/>
    <n v="0"/>
    <n v="0"/>
    <n v="0"/>
  </r>
  <r>
    <m/>
    <s v="069"/>
    <m/>
    <m/>
    <s v="X"/>
    <n v="8083"/>
    <n v="0"/>
    <s v="Federal-aid Highways (Reimbursable)"/>
    <n v="801"/>
    <n v="121"/>
    <s v="R"/>
    <n v="-122234.25"/>
    <n v="-80295.14"/>
    <n v="0"/>
    <n v="0"/>
    <n v="-122234.25"/>
    <n v="-80295.14"/>
    <n v="-741520.7"/>
    <n v="-785476.41"/>
    <n v="0"/>
    <n v="0"/>
    <n v="-741520.7"/>
    <n v="-785476.41"/>
    <n v="0"/>
    <n v="0"/>
    <n v="0"/>
    <n v="0"/>
    <n v="0"/>
    <n v="0"/>
    <n v="-5649675.5"/>
    <n v="0"/>
    <n v="0"/>
    <n v="0"/>
    <n v="0"/>
    <n v="-5649675.5"/>
    <n v="0"/>
    <n v="-5649675.5"/>
    <n v="-5651692.0999999996"/>
    <n v="0"/>
    <n v="0"/>
    <n v="0"/>
    <n v="0"/>
    <n v="0"/>
  </r>
  <r>
    <m/>
    <s v="069"/>
    <m/>
    <m/>
    <s v="X"/>
    <n v="8083"/>
    <n v="0"/>
    <s v="Federal-aid Highways (Reimbursable)"/>
    <n v="801"/>
    <n v="210"/>
    <s v="R"/>
    <n v="-167430.32999999999"/>
    <n v="-172187.66"/>
    <n v="0"/>
    <n v="0"/>
    <n v="-167430.32999999999"/>
    <n v="-172187.66"/>
    <n v="-1855.53"/>
    <n v="-7627.69"/>
    <n v="0"/>
    <n v="0"/>
    <n v="-1855.53"/>
    <n v="-7627.69"/>
    <n v="0"/>
    <n v="-6000"/>
    <n v="0"/>
    <n v="0"/>
    <n v="0"/>
    <n v="-6000"/>
    <n v="-1602068.32"/>
    <n v="0"/>
    <n v="0"/>
    <n v="0"/>
    <n v="0"/>
    <n v="-1602068.32"/>
    <n v="0"/>
    <n v="-1608068.32"/>
    <n v="-1618597.81"/>
    <n v="0"/>
    <n v="0"/>
    <n v="0"/>
    <n v="0"/>
    <n v="0"/>
  </r>
  <r>
    <m/>
    <s v="069"/>
    <m/>
    <m/>
    <s v="X"/>
    <n v="8083"/>
    <n v="0"/>
    <s v="Federal-aid Highways (Reimbursable)"/>
    <n v="801"/>
    <n v="220"/>
    <s v="R"/>
    <n v="-43236.31"/>
    <n v="-32303.8"/>
    <n v="0"/>
    <n v="0"/>
    <n v="-43236.31"/>
    <n v="-32303.8"/>
    <n v="-348.22"/>
    <n v="0"/>
    <n v="0"/>
    <n v="0"/>
    <n v="-348.22"/>
    <n v="0"/>
    <n v="0"/>
    <n v="0"/>
    <n v="0"/>
    <n v="0"/>
    <n v="0"/>
    <n v="0"/>
    <n v="-74898.850000000006"/>
    <n v="0"/>
    <n v="0"/>
    <n v="0"/>
    <n v="0"/>
    <n v="-74898.850000000006"/>
    <n v="0"/>
    <n v="-74898.850000000006"/>
    <n v="-63618.12"/>
    <n v="0"/>
    <n v="0"/>
    <n v="0"/>
    <n v="0"/>
    <n v="0"/>
  </r>
  <r>
    <m/>
    <s v="069"/>
    <m/>
    <m/>
    <s v="X"/>
    <n v="8083"/>
    <n v="0"/>
    <s v="Federal-aid Highways (Reimbursable)"/>
    <n v="801"/>
    <n v="232"/>
    <s v="R"/>
    <n v="0"/>
    <n v="-5750"/>
    <n v="0"/>
    <n v="0"/>
    <n v="0"/>
    <n v="-5750"/>
    <n v="0"/>
    <n v="0"/>
    <n v="0"/>
    <n v="0"/>
    <n v="0"/>
    <n v="0"/>
    <n v="0"/>
    <n v="0"/>
    <n v="0"/>
    <n v="0"/>
    <n v="0"/>
    <n v="0"/>
    <n v="-5115"/>
    <n v="0"/>
    <n v="0"/>
    <n v="0"/>
    <n v="0"/>
    <n v="-5115"/>
    <n v="0"/>
    <n v="-5115"/>
    <n v="-10865"/>
    <n v="0"/>
    <n v="0"/>
    <n v="0"/>
    <n v="0"/>
    <n v="0"/>
  </r>
  <r>
    <m/>
    <s v="069"/>
    <m/>
    <m/>
    <s v="X"/>
    <n v="8083"/>
    <n v="0"/>
    <s v="Federal-aid Highways (Reimbursable)"/>
    <n v="801"/>
    <n v="233"/>
    <s v="R"/>
    <n v="-2982620.02"/>
    <n v="-3155293.29"/>
    <n v="0"/>
    <n v="0"/>
    <n v="-2982620.02"/>
    <n v="-3155293.29"/>
    <n v="-5819.49"/>
    <n v="0"/>
    <n v="0"/>
    <n v="0"/>
    <n v="-5819.49"/>
    <n v="0"/>
    <n v="0"/>
    <n v="0"/>
    <n v="0"/>
    <n v="0"/>
    <n v="0"/>
    <n v="0"/>
    <n v="-386698.44"/>
    <n v="0"/>
    <n v="0"/>
    <n v="0"/>
    <n v="0"/>
    <n v="-386698.44"/>
    <n v="0"/>
    <n v="-386698.44"/>
    <n v="-553552.22"/>
    <n v="0"/>
    <n v="0"/>
    <n v="0"/>
    <n v="0"/>
    <n v="0"/>
  </r>
  <r>
    <m/>
    <s v="069"/>
    <m/>
    <m/>
    <s v="X"/>
    <n v="8083"/>
    <n v="0"/>
    <s v="Federal-aid Highways (Reimbursable)"/>
    <n v="801"/>
    <n v="240"/>
    <s v="R"/>
    <n v="-1028.0999999999999"/>
    <n v="0"/>
    <n v="0"/>
    <n v="0"/>
    <n v="-1028.0999999999999"/>
    <n v="0"/>
    <n v="0"/>
    <n v="0"/>
    <n v="0"/>
    <n v="0"/>
    <n v="0"/>
    <n v="0"/>
    <n v="0"/>
    <n v="0"/>
    <n v="0"/>
    <n v="0"/>
    <n v="0"/>
    <n v="0"/>
    <n v="-5895.34"/>
    <n v="0"/>
    <n v="0"/>
    <n v="0"/>
    <n v="0"/>
    <n v="-5895.34"/>
    <n v="0"/>
    <n v="-5895.34"/>
    <n v="-4867.24"/>
    <n v="0"/>
    <n v="0"/>
    <n v="0"/>
    <n v="0"/>
    <n v="0"/>
  </r>
  <r>
    <m/>
    <s v="069"/>
    <m/>
    <m/>
    <s v="X"/>
    <n v="8083"/>
    <n v="0"/>
    <s v="Federal-aid Highways (Reimbursable)"/>
    <n v="801"/>
    <n v="251"/>
    <s v="R"/>
    <n v="-5637670.2300000004"/>
    <n v="-5963362.4100000001"/>
    <n v="0"/>
    <n v="0"/>
    <n v="-5637670.2300000004"/>
    <n v="-5963362.4100000001"/>
    <n v="-240916.04"/>
    <n v="-36372.36"/>
    <n v="0"/>
    <n v="0"/>
    <n v="-240916.04"/>
    <n v="-36372.36"/>
    <n v="0"/>
    <n v="-886273.1"/>
    <n v="0"/>
    <n v="0"/>
    <n v="0"/>
    <n v="-886273.1"/>
    <n v="-4933208.25"/>
    <n v="0"/>
    <n v="0"/>
    <n v="0"/>
    <n v="0"/>
    <n v="-4933208.25"/>
    <n v="0"/>
    <n v="-5819481.3499999996"/>
    <n v="-5940629.8499999996"/>
    <n v="0"/>
    <n v="0"/>
    <n v="0"/>
    <n v="0"/>
    <n v="0"/>
  </r>
  <r>
    <m/>
    <s v="069"/>
    <m/>
    <m/>
    <s v="X"/>
    <n v="8083"/>
    <n v="0"/>
    <s v="Federal-aid Highways (Reimbursable)"/>
    <n v="801"/>
    <n v="252"/>
    <s v="R"/>
    <n v="-221442320.88999999"/>
    <n v="-167697179.71000001"/>
    <n v="0"/>
    <n v="0"/>
    <n v="-221442320.88999999"/>
    <n v="-167697179.71000001"/>
    <n v="-1583499.8"/>
    <n v="-88927.6"/>
    <n v="0"/>
    <n v="0"/>
    <n v="-1583499.8"/>
    <n v="-88927.6"/>
    <n v="0"/>
    <n v="0"/>
    <n v="0"/>
    <n v="0"/>
    <n v="0"/>
    <n v="0"/>
    <n v="-82344386.780000001"/>
    <n v="0"/>
    <n v="0"/>
    <n v="0"/>
    <n v="0"/>
    <n v="-82344386.780000001"/>
    <n v="0"/>
    <n v="-82344386.780000001"/>
    <n v="-27104673.399999999"/>
    <n v="0"/>
    <n v="0"/>
    <n v="0"/>
    <n v="0"/>
    <n v="0"/>
  </r>
  <r>
    <m/>
    <s v="069"/>
    <m/>
    <m/>
    <s v="X"/>
    <n v="8083"/>
    <n v="0"/>
    <s v="Federal-aid Highways (Reimbursable)"/>
    <n v="801"/>
    <n v="253"/>
    <s v="R"/>
    <n v="-6529401.4100000001"/>
    <n v="-6582731.7000000002"/>
    <n v="0"/>
    <n v="0"/>
    <n v="-6529401.4100000001"/>
    <n v="-6582731.7000000002"/>
    <n v="-144852.06"/>
    <n v="-205527.46"/>
    <n v="0"/>
    <n v="0"/>
    <n v="-144852.06"/>
    <n v="-205527.46"/>
    <n v="-117000"/>
    <n v="-117000"/>
    <n v="0"/>
    <n v="0"/>
    <n v="-117000"/>
    <n v="-117000"/>
    <n v="-4212183.76"/>
    <n v="0"/>
    <n v="0"/>
    <n v="0"/>
    <n v="0"/>
    <n v="-4212183.76"/>
    <n v="-117000"/>
    <n v="-4212183.76"/>
    <n v="-4326189.45"/>
    <n v="0"/>
    <n v="0"/>
    <n v="0"/>
    <n v="0"/>
    <n v="0"/>
  </r>
  <r>
    <m/>
    <s v="069"/>
    <m/>
    <m/>
    <s v="X"/>
    <n v="8083"/>
    <n v="0"/>
    <s v="Federal-aid Highways (Reimbursable)"/>
    <n v="801"/>
    <n v="254"/>
    <s v="R"/>
    <n v="-537242.06000000006"/>
    <n v="-800609.93"/>
    <n v="0"/>
    <n v="0"/>
    <n v="-537242.06000000006"/>
    <n v="-800609.93"/>
    <n v="-816"/>
    <n v="0"/>
    <n v="0"/>
    <n v="0"/>
    <n v="-816"/>
    <n v="0"/>
    <n v="0"/>
    <n v="0"/>
    <n v="0"/>
    <n v="0"/>
    <n v="0"/>
    <n v="0"/>
    <n v="-438664.53"/>
    <n v="0"/>
    <n v="0"/>
    <n v="0"/>
    <n v="0"/>
    <n v="-438664.53"/>
    <n v="0"/>
    <n v="-438664.53"/>
    <n v="-701216.4"/>
    <n v="0"/>
    <n v="0"/>
    <n v="0"/>
    <n v="0"/>
    <n v="0"/>
  </r>
  <r>
    <m/>
    <s v="069"/>
    <m/>
    <m/>
    <s v="X"/>
    <n v="8083"/>
    <n v="0"/>
    <s v="Federal-aid Highways (Reimbursable)"/>
    <n v="801"/>
    <n v="256"/>
    <s v="R"/>
    <n v="0"/>
    <n v="0"/>
    <n v="0"/>
    <n v="0"/>
    <n v="0"/>
    <n v="0"/>
    <n v="0"/>
    <n v="0"/>
    <n v="0"/>
    <n v="0"/>
    <n v="0"/>
    <n v="0"/>
    <n v="0"/>
    <n v="0"/>
    <n v="0"/>
    <n v="0"/>
    <n v="0"/>
    <n v="0"/>
    <n v="-14953.88"/>
    <n v="0"/>
    <n v="0"/>
    <n v="0"/>
    <n v="0"/>
    <n v="-14953.88"/>
    <n v="0"/>
    <n v="-14953.88"/>
    <n v="-14953.88"/>
    <n v="0"/>
    <n v="0"/>
    <n v="0"/>
    <n v="0"/>
    <n v="0"/>
  </r>
  <r>
    <m/>
    <s v="069"/>
    <m/>
    <m/>
    <s v="X"/>
    <n v="8083"/>
    <n v="0"/>
    <s v="Federal-aid Highways (Reimbursable)"/>
    <n v="801"/>
    <n v="257"/>
    <s v="R"/>
    <n v="-2169174.06"/>
    <n v="-2549193.4300000002"/>
    <n v="0"/>
    <n v="0"/>
    <n v="-2169174.06"/>
    <n v="-2549193.4300000002"/>
    <n v="-11407.23"/>
    <n v="-1416"/>
    <n v="0"/>
    <n v="0"/>
    <n v="-11407.23"/>
    <n v="-1416"/>
    <n v="0"/>
    <n v="-698606.61"/>
    <n v="0"/>
    <n v="0"/>
    <n v="0"/>
    <n v="-698606.61"/>
    <n v="-3690303.01"/>
    <n v="0"/>
    <n v="0"/>
    <n v="0"/>
    <n v="0"/>
    <n v="-3690303.01"/>
    <n v="0"/>
    <n v="-4388909.62"/>
    <n v="-4758937.76"/>
    <n v="0"/>
    <n v="0"/>
    <n v="0"/>
    <n v="0"/>
    <n v="0"/>
  </r>
  <r>
    <m/>
    <s v="069"/>
    <m/>
    <m/>
    <s v="X"/>
    <n v="8083"/>
    <n v="0"/>
    <s v="Federal-aid Highways (Reimbursable)"/>
    <n v="801"/>
    <n v="258"/>
    <s v="R"/>
    <n v="-28956.67"/>
    <n v="-45423.49"/>
    <n v="0"/>
    <n v="0"/>
    <n v="-28956.67"/>
    <n v="-45423.49"/>
    <n v="-181.72"/>
    <n v="-181.72"/>
    <n v="0"/>
    <n v="0"/>
    <n v="-181.72"/>
    <n v="-181.72"/>
    <n v="0"/>
    <n v="0"/>
    <n v="0"/>
    <n v="0"/>
    <n v="0"/>
    <n v="0"/>
    <n v="-17812.87"/>
    <n v="0"/>
    <n v="0"/>
    <n v="0"/>
    <n v="0"/>
    <n v="-17812.87"/>
    <n v="0"/>
    <n v="-17812.87"/>
    <n v="-34279.69"/>
    <n v="0"/>
    <n v="0"/>
    <n v="0"/>
    <n v="0"/>
    <n v="0"/>
  </r>
  <r>
    <m/>
    <s v="069"/>
    <m/>
    <m/>
    <s v="X"/>
    <n v="8083"/>
    <n v="0"/>
    <s v="Federal-aid Highways (Reimbursable)"/>
    <n v="801"/>
    <n v="260"/>
    <s v="R"/>
    <n v="-182021.3"/>
    <n v="-199226.04"/>
    <n v="0"/>
    <n v="0"/>
    <n v="-182021.3"/>
    <n v="-199226.04"/>
    <n v="-3344"/>
    <n v="0"/>
    <n v="0"/>
    <n v="0"/>
    <n v="-3344"/>
    <n v="0"/>
    <n v="0"/>
    <n v="0"/>
    <n v="0"/>
    <n v="0"/>
    <n v="0"/>
    <n v="0"/>
    <n v="-623029.42000000004"/>
    <n v="0"/>
    <n v="0"/>
    <n v="0"/>
    <n v="0"/>
    <n v="-623029.42000000004"/>
    <n v="0"/>
    <n v="-623029.42000000004"/>
    <n v="-636890.16"/>
    <n v="0"/>
    <n v="0"/>
    <n v="0"/>
    <n v="0"/>
    <n v="0"/>
  </r>
  <r>
    <m/>
    <s v="069"/>
    <m/>
    <m/>
    <s v="X"/>
    <n v="8083"/>
    <n v="0"/>
    <s v="Federal-aid Highways (Reimbursable)"/>
    <n v="801"/>
    <n v="310"/>
    <s v="R"/>
    <n v="-380547.15"/>
    <n v="-245520.15"/>
    <n v="0"/>
    <n v="0"/>
    <n v="-380547.15"/>
    <n v="-245520.15"/>
    <n v="-135207.5"/>
    <n v="0"/>
    <n v="0"/>
    <n v="0"/>
    <n v="-135207.5"/>
    <n v="0"/>
    <n v="0"/>
    <n v="0"/>
    <n v="0"/>
    <n v="0"/>
    <n v="0"/>
    <n v="0"/>
    <n v="-874481.75"/>
    <n v="0"/>
    <n v="0"/>
    <n v="0"/>
    <n v="0"/>
    <n v="-874481.75"/>
    <n v="0"/>
    <n v="-874481.75"/>
    <n v="-604247.25"/>
    <n v="0"/>
    <n v="0"/>
    <n v="0"/>
    <n v="0"/>
    <n v="0"/>
  </r>
  <r>
    <m/>
    <s v="069"/>
    <m/>
    <m/>
    <s v="X"/>
    <n v="8083"/>
    <n v="0"/>
    <s v="Federal-aid Highways (Reimbursable)"/>
    <n v="801"/>
    <n v="410"/>
    <s v="R"/>
    <n v="-18182464.25"/>
    <n v="-10311594.9"/>
    <n v="0"/>
    <n v="0"/>
    <n v="-18182464.25"/>
    <n v="-10311594.9"/>
    <n v="0"/>
    <n v="0"/>
    <n v="0"/>
    <n v="0"/>
    <n v="0"/>
    <n v="0"/>
    <n v="0"/>
    <n v="0"/>
    <n v="0"/>
    <n v="0"/>
    <n v="0"/>
    <n v="0"/>
    <n v="-6950529.0300000003"/>
    <n v="0"/>
    <n v="0"/>
    <n v="0"/>
    <n v="0"/>
    <n v="-6950529.0300000003"/>
    <n v="0"/>
    <n v="-6950529.0300000003"/>
    <n v="920340.32"/>
    <n v="0"/>
    <n v="0"/>
    <n v="0"/>
    <n v="0"/>
    <n v="0"/>
  </r>
  <r>
    <m/>
    <s v="069"/>
    <m/>
    <m/>
    <s v="X"/>
    <n v="8083"/>
    <n v="0"/>
    <s v="Federal-aid Highways (Reimbursable)"/>
    <n v="801"/>
    <n v="420"/>
    <s v="R"/>
    <n v="0"/>
    <n v="0"/>
    <n v="0"/>
    <n v="0"/>
    <n v="0"/>
    <n v="0"/>
    <n v="0"/>
    <n v="0"/>
    <n v="0"/>
    <n v="0"/>
    <n v="0"/>
    <n v="0"/>
    <n v="0"/>
    <n v="0"/>
    <n v="0"/>
    <n v="0"/>
    <n v="0"/>
    <n v="0"/>
    <n v="-1807.51"/>
    <n v="0"/>
    <n v="0"/>
    <n v="0"/>
    <n v="0"/>
    <n v="-1807.51"/>
    <n v="0"/>
    <n v="-1807.51"/>
    <n v="-1807.51"/>
    <n v="0"/>
    <n v="0"/>
    <n v="0"/>
    <n v="0"/>
    <n v="0"/>
  </r>
  <r>
    <m/>
    <s v="069"/>
    <m/>
    <m/>
    <s v="X"/>
    <n v="8083"/>
    <n v="0"/>
    <s v="Federal-aid Highways (Reimbursable)"/>
    <n v="801"/>
    <n v="440"/>
    <s v="R"/>
    <n v="0"/>
    <n v="0"/>
    <n v="0"/>
    <n v="0"/>
    <n v="0"/>
    <n v="0"/>
    <n v="0"/>
    <n v="0"/>
    <n v="0"/>
    <n v="0"/>
    <n v="0"/>
    <n v="0"/>
    <n v="0"/>
    <n v="0"/>
    <n v="0"/>
    <n v="0"/>
    <n v="0"/>
    <n v="0"/>
    <n v="-185147.84"/>
    <n v="0"/>
    <n v="0"/>
    <n v="0"/>
    <n v="0"/>
    <n v="-185147.84"/>
    <n v="0"/>
    <n v="-185147.84"/>
    <n v="-185147.84"/>
    <n v="0"/>
    <n v="0"/>
    <n v="0"/>
    <n v="0"/>
    <n v="0"/>
  </r>
  <r>
    <m/>
    <s v="069"/>
    <m/>
    <m/>
    <s v="X"/>
    <n v="8087"/>
    <n v="0"/>
    <s v="UNKNOWN"/>
    <n v="0"/>
    <n v="0"/>
    <s v=" "/>
    <n v="0"/>
    <n v="0"/>
    <n v="0"/>
    <n v="0"/>
    <n v="0"/>
    <n v="0"/>
    <n v="0"/>
    <n v="0"/>
    <n v="0"/>
    <n v="0"/>
    <n v="0"/>
    <n v="0"/>
    <n v="0"/>
    <n v="0"/>
    <n v="0"/>
    <n v="0"/>
    <n v="0"/>
    <n v="0"/>
    <n v="0"/>
    <n v="0"/>
    <n v="0"/>
    <n v="0"/>
    <n v="0"/>
    <n v="0"/>
    <n v="0"/>
    <n v="0"/>
    <n v="0"/>
    <n v="0"/>
    <n v="0"/>
    <n v="0"/>
    <n v="0"/>
    <n v="0"/>
  </r>
  <r>
    <m/>
    <s v="069"/>
    <m/>
    <m/>
    <s v="X"/>
    <n v="8102"/>
    <n v="0"/>
    <s v="Unknown"/>
    <n v="0"/>
    <n v="430"/>
    <s v="D"/>
    <n v="0"/>
    <n v="0"/>
    <n v="0"/>
    <n v="0"/>
    <n v="0"/>
    <n v="0"/>
    <n v="0"/>
    <n v="0"/>
    <n v="0"/>
    <n v="0"/>
    <n v="0"/>
    <n v="0"/>
    <n v="0"/>
    <n v="0"/>
    <n v="0"/>
    <n v="0"/>
    <n v="0"/>
    <n v="0"/>
    <n v="-1769207"/>
    <n v="0"/>
    <n v="0"/>
    <n v="0"/>
    <n v="0"/>
    <n v="-1769207"/>
    <n v="0"/>
    <n v="-1769207"/>
    <n v="-1769207"/>
    <n v="0"/>
    <n v="0"/>
    <n v="0"/>
    <n v="0"/>
    <n v="0"/>
  </r>
  <r>
    <m/>
    <s v="069"/>
    <m/>
    <m/>
    <s v="X"/>
    <n v="8120"/>
    <n v="0"/>
    <s v="UNKNOWN"/>
    <n v="0"/>
    <n v="0"/>
    <s v=" "/>
    <n v="0"/>
    <n v="0"/>
    <n v="0"/>
    <n v="0"/>
    <n v="0"/>
    <n v="0"/>
    <n v="0"/>
    <n v="0"/>
    <n v="0"/>
    <n v="0"/>
    <n v="0"/>
    <n v="0"/>
    <n v="0"/>
    <n v="0"/>
    <n v="0"/>
    <n v="0"/>
    <n v="0"/>
    <n v="0"/>
    <n v="0"/>
    <n v="0"/>
    <n v="0"/>
    <n v="0"/>
    <n v="0"/>
    <n v="0"/>
    <n v="0"/>
    <n v="0"/>
    <n v="0"/>
    <n v="0"/>
    <n v="0"/>
    <n v="0"/>
    <n v="0"/>
    <n v="0"/>
  </r>
  <r>
    <m/>
    <s v="069"/>
    <m/>
    <m/>
    <s v="X"/>
    <n v="8264"/>
    <n v="0"/>
    <s v="Contributions for highway research programs 69-X-8264"/>
    <n v="4"/>
    <n v="0"/>
    <s v="D"/>
    <n v="-32789.67"/>
    <n v="-32789.67"/>
    <n v="0"/>
    <n v="0"/>
    <n v="-32789.67"/>
    <n v="-32789.67"/>
    <n v="-9"/>
    <n v="-9"/>
    <n v="0"/>
    <n v="0"/>
    <n v="-9"/>
    <n v="-9"/>
    <n v="0"/>
    <n v="0"/>
    <n v="0"/>
    <n v="0"/>
    <n v="0"/>
    <n v="0"/>
    <n v="0"/>
    <n v="0"/>
    <n v="0"/>
    <n v="0"/>
    <n v="0"/>
    <n v="0"/>
    <n v="0"/>
    <n v="0"/>
    <n v="0"/>
    <n v="0"/>
    <n v="0"/>
    <n v="0"/>
    <n v="0"/>
    <n v="0"/>
  </r>
  <r>
    <m/>
    <s v="069"/>
    <m/>
    <m/>
    <s v="X"/>
    <n v="8264"/>
    <n v="0"/>
    <s v="Contributions for highway research programs 69-X-8264"/>
    <n v="4"/>
    <n v="253"/>
    <s v="D"/>
    <n v="-1607992.9"/>
    <n v="-683762.26"/>
    <n v="0"/>
    <n v="0"/>
    <n v="-1607992.9"/>
    <n v="-683762.26"/>
    <n v="9"/>
    <n v="9"/>
    <n v="0"/>
    <n v="0"/>
    <n v="9"/>
    <n v="9"/>
    <n v="0"/>
    <n v="0"/>
    <n v="0"/>
    <n v="0"/>
    <n v="0"/>
    <n v="0"/>
    <n v="-1100444.8600000001"/>
    <n v="0"/>
    <n v="0"/>
    <n v="0"/>
    <n v="0"/>
    <n v="-1100444.8600000001"/>
    <n v="0"/>
    <n v="-1100444.8600000001"/>
    <n v="-176214.22"/>
    <n v="14805.83"/>
    <n v="0"/>
    <n v="0"/>
    <n v="0"/>
    <n v="14805.83"/>
  </r>
  <r>
    <m/>
    <s v="069"/>
    <m/>
    <m/>
    <s v="X"/>
    <n v="8264"/>
    <n v="0"/>
    <s v="Contributions for highway research programs 69-X-8264"/>
    <n v="4"/>
    <n v="260"/>
    <s v="D"/>
    <n v="6920"/>
    <n v="6920"/>
    <n v="0"/>
    <n v="0"/>
    <n v="6920"/>
    <n v="6920"/>
    <n v="0"/>
    <n v="0"/>
    <n v="0"/>
    <n v="0"/>
    <n v="0"/>
    <n v="0"/>
    <n v="0"/>
    <n v="0"/>
    <n v="0"/>
    <n v="0"/>
    <n v="0"/>
    <n v="0"/>
    <n v="0"/>
    <n v="0"/>
    <n v="0"/>
    <n v="0"/>
    <n v="0"/>
    <n v="0"/>
    <n v="0"/>
    <n v="0"/>
    <n v="0"/>
    <n v="0"/>
    <n v="0"/>
    <n v="0"/>
    <n v="0"/>
    <n v="0"/>
  </r>
  <r>
    <m/>
    <s v="069"/>
    <m/>
    <m/>
    <s v="X"/>
    <n v="8264"/>
    <n v="0"/>
    <s v="Contributions for highway research programs 69-X-8264"/>
    <n v="4"/>
    <n v="310"/>
    <s v="D"/>
    <n v="0"/>
    <n v="0"/>
    <n v="0"/>
    <n v="0"/>
    <n v="0"/>
    <n v="0"/>
    <n v="0"/>
    <n v="0"/>
    <n v="0"/>
    <n v="0"/>
    <n v="0"/>
    <n v="0"/>
    <n v="0"/>
    <n v="0"/>
    <n v="0"/>
    <n v="0"/>
    <n v="0"/>
    <n v="0"/>
    <n v="-2150"/>
    <n v="0"/>
    <n v="0"/>
    <n v="0"/>
    <n v="0"/>
    <n v="-2150"/>
    <n v="0"/>
    <n v="-2150"/>
    <n v="-2150"/>
    <n v="0"/>
    <n v="0"/>
    <n v="0"/>
    <n v="0"/>
    <n v="0"/>
  </r>
  <r>
    <m/>
    <s v="069"/>
    <m/>
    <m/>
    <s v="X"/>
    <n v="8264"/>
    <n v="0"/>
    <s v="Contributions for highway research programs 69-X-8264"/>
    <n v="4"/>
    <n v="410"/>
    <s v="D"/>
    <n v="-16476.71"/>
    <n v="-16476.71"/>
    <n v="0"/>
    <n v="0"/>
    <n v="-16476.71"/>
    <n v="-16476.71"/>
    <n v="0"/>
    <n v="0"/>
    <n v="0"/>
    <n v="0"/>
    <n v="0"/>
    <n v="0"/>
    <n v="0"/>
    <n v="0"/>
    <n v="0"/>
    <n v="0"/>
    <n v="0"/>
    <n v="0"/>
    <n v="0"/>
    <n v="0"/>
    <n v="0"/>
    <n v="0"/>
    <n v="0"/>
    <n v="0"/>
    <n v="0"/>
    <n v="0"/>
    <n v="0"/>
    <n v="0"/>
    <n v="0"/>
    <n v="0"/>
    <n v="0"/>
    <n v="0"/>
  </r>
  <r>
    <m/>
    <s v="069"/>
    <m/>
    <m/>
    <s v="X"/>
    <n v="8265"/>
    <n v="0"/>
    <s v="Cooperative work, forest highways 69-X-8265"/>
    <n v="1"/>
    <n v="0"/>
    <s v="D"/>
    <n v="-1352228.33"/>
    <n v="-1352228.33"/>
    <n v="0"/>
    <n v="0"/>
    <n v="-1352228.33"/>
    <n v="-1352228.33"/>
    <n v="-20765.849999999999"/>
    <n v="-20765.849999999999"/>
    <n v="0"/>
    <n v="0"/>
    <n v="-20765.849999999999"/>
    <n v="-20765.849999999999"/>
    <n v="0"/>
    <n v="0"/>
    <n v="0"/>
    <n v="0"/>
    <n v="0"/>
    <n v="0"/>
    <n v="-44097.599999999999"/>
    <n v="0"/>
    <n v="0"/>
    <n v="0"/>
    <n v="0"/>
    <n v="-44097.599999999999"/>
    <n v="0"/>
    <n v="-44097.599999999999"/>
    <n v="-44097.599999999999"/>
    <n v="0"/>
    <n v="0"/>
    <n v="0"/>
    <n v="0"/>
    <n v="0"/>
  </r>
  <r>
    <m/>
    <s v="069"/>
    <m/>
    <m/>
    <s v="X"/>
    <n v="8265"/>
    <n v="0"/>
    <s v="Cooperative work, forest highways 69-X-8265"/>
    <n v="1"/>
    <n v="111"/>
    <s v="D"/>
    <n v="0"/>
    <n v="0"/>
    <n v="0"/>
    <n v="0"/>
    <n v="0"/>
    <n v="0"/>
    <n v="16861.8"/>
    <n v="16861.8"/>
    <n v="0"/>
    <n v="0"/>
    <n v="16861.8"/>
    <n v="16861.8"/>
    <n v="0"/>
    <n v="0"/>
    <n v="0"/>
    <n v="0"/>
    <n v="0"/>
    <n v="0"/>
    <n v="0"/>
    <n v="0"/>
    <n v="0"/>
    <n v="0"/>
    <n v="0"/>
    <n v="0"/>
    <n v="0"/>
    <n v="0"/>
    <n v="0"/>
    <n v="0"/>
    <n v="0"/>
    <n v="0"/>
    <n v="0"/>
    <n v="0"/>
  </r>
  <r>
    <m/>
    <s v="069"/>
    <m/>
    <m/>
    <s v="X"/>
    <n v="8265"/>
    <n v="0"/>
    <s v="Cooperative work, forest highways 69-X-8265"/>
    <n v="1"/>
    <n v="121"/>
    <s v="D"/>
    <n v="0"/>
    <n v="0"/>
    <n v="0"/>
    <n v="0"/>
    <n v="0"/>
    <n v="0"/>
    <n v="3904.05"/>
    <n v="3904.05"/>
    <n v="0"/>
    <n v="0"/>
    <n v="3904.05"/>
    <n v="3904.05"/>
    <n v="0"/>
    <n v="0"/>
    <n v="0"/>
    <n v="0"/>
    <n v="0"/>
    <n v="0"/>
    <n v="0"/>
    <n v="0"/>
    <n v="0"/>
    <n v="0"/>
    <n v="0"/>
    <n v="0"/>
    <n v="0"/>
    <n v="0"/>
    <n v="0"/>
    <n v="0"/>
    <n v="0"/>
    <n v="0"/>
    <n v="0"/>
    <n v="0"/>
  </r>
  <r>
    <m/>
    <s v="069"/>
    <m/>
    <m/>
    <s v="X"/>
    <n v="8265"/>
    <n v="0"/>
    <s v="Cooperative work, forest highways 69-X-8265"/>
    <n v="1"/>
    <n v="210"/>
    <s v="D"/>
    <n v="-1289.31"/>
    <n v="-1289.31"/>
    <n v="0"/>
    <n v="0"/>
    <n v="-1289.31"/>
    <n v="-1289.31"/>
    <n v="0"/>
    <n v="0"/>
    <n v="0"/>
    <n v="0"/>
    <n v="0"/>
    <n v="0"/>
    <n v="0"/>
    <n v="0"/>
    <n v="0"/>
    <n v="0"/>
    <n v="0"/>
    <n v="0"/>
    <n v="0"/>
    <n v="0"/>
    <n v="0"/>
    <n v="0"/>
    <n v="0"/>
    <n v="0"/>
    <n v="0"/>
    <n v="0"/>
    <n v="0"/>
    <n v="0"/>
    <n v="0"/>
    <n v="0"/>
    <n v="0"/>
    <n v="0"/>
  </r>
  <r>
    <m/>
    <s v="069"/>
    <m/>
    <m/>
    <s v="X"/>
    <n v="8265"/>
    <n v="0"/>
    <s v="Cooperative work, forest highways 69-X-8265"/>
    <n v="1"/>
    <n v="251"/>
    <s v="D"/>
    <n v="140237.37"/>
    <n v="140237.37"/>
    <n v="0"/>
    <n v="0"/>
    <n v="140237.37"/>
    <n v="140237.37"/>
    <n v="0"/>
    <n v="0"/>
    <n v="0"/>
    <n v="0"/>
    <n v="0"/>
    <n v="0"/>
    <n v="0"/>
    <n v="0"/>
    <n v="0"/>
    <n v="0"/>
    <n v="0"/>
    <n v="0"/>
    <n v="0"/>
    <n v="0"/>
    <n v="0"/>
    <n v="0"/>
    <n v="0"/>
    <n v="0"/>
    <n v="0"/>
    <n v="0"/>
    <n v="0"/>
    <n v="0"/>
    <n v="0"/>
    <n v="0"/>
    <n v="0"/>
    <n v="0"/>
  </r>
  <r>
    <m/>
    <s v="069"/>
    <m/>
    <m/>
    <s v="X"/>
    <n v="8265"/>
    <n v="0"/>
    <s v="Cooperative work, forest highways 69-X-8265"/>
    <n v="1"/>
    <n v="252"/>
    <s v="D"/>
    <n v="-15502.17"/>
    <n v="-15502.17"/>
    <n v="0"/>
    <n v="0"/>
    <n v="-15502.17"/>
    <n v="-15502.17"/>
    <n v="0"/>
    <n v="0"/>
    <n v="0"/>
    <n v="0"/>
    <n v="0"/>
    <n v="0"/>
    <n v="0"/>
    <n v="0"/>
    <n v="0"/>
    <n v="0"/>
    <n v="0"/>
    <n v="0"/>
    <n v="0"/>
    <n v="0"/>
    <n v="0"/>
    <n v="0"/>
    <n v="0"/>
    <n v="0"/>
    <n v="0"/>
    <n v="0"/>
    <n v="0"/>
    <n v="15502.17"/>
    <n v="0"/>
    <n v="0"/>
    <n v="0"/>
    <n v="15502.17"/>
  </r>
  <r>
    <m/>
    <s v="069"/>
    <m/>
    <m/>
    <s v="X"/>
    <n v="8265"/>
    <n v="0"/>
    <s v="Cooperative work, forest highways 69-X-8265"/>
    <n v="1"/>
    <n v="253"/>
    <s v="D"/>
    <n v="-40978.230000000003"/>
    <n v="-40978.230000000003"/>
    <n v="0"/>
    <n v="0"/>
    <n v="-40978.230000000003"/>
    <n v="-40978.230000000003"/>
    <n v="0"/>
    <n v="0"/>
    <n v="0"/>
    <n v="0"/>
    <n v="0"/>
    <n v="0"/>
    <n v="0"/>
    <n v="0"/>
    <n v="0"/>
    <n v="0"/>
    <n v="0"/>
    <n v="0"/>
    <n v="0"/>
    <n v="0"/>
    <n v="0"/>
    <n v="0"/>
    <n v="0"/>
    <n v="0"/>
    <n v="0"/>
    <n v="0"/>
    <n v="0"/>
    <n v="0"/>
    <n v="0"/>
    <n v="0"/>
    <n v="0"/>
    <n v="0"/>
  </r>
  <r>
    <m/>
    <s v="069"/>
    <m/>
    <m/>
    <s v="X"/>
    <n v="8309"/>
    <n v="0"/>
    <s v="UNKNOWN"/>
    <n v="0"/>
    <n v="0"/>
    <s v=" "/>
    <n v="0"/>
    <n v="0"/>
    <n v="0"/>
    <n v="0"/>
    <n v="0"/>
    <n v="0"/>
    <n v="0"/>
    <n v="0"/>
    <n v="0"/>
    <n v="0"/>
    <n v="0"/>
    <n v="0"/>
    <n v="0"/>
    <n v="0"/>
    <n v="0"/>
    <n v="0"/>
    <n v="0"/>
    <n v="0"/>
    <n v="0"/>
    <n v="0"/>
    <n v="0"/>
    <n v="0"/>
    <n v="0"/>
    <n v="0"/>
    <n v="0"/>
    <n v="0"/>
    <n v="0"/>
    <n v="0"/>
    <n v="0"/>
    <n v="0"/>
    <n v="0"/>
    <n v="0"/>
  </r>
  <r>
    <m/>
    <s v="069"/>
    <m/>
    <m/>
    <s v="X"/>
    <n v="8363"/>
    <n v="0"/>
    <s v="UNKNOWN"/>
    <n v="0"/>
    <n v="0"/>
    <s v=" "/>
    <n v="0"/>
    <n v="0"/>
    <n v="0"/>
    <n v="0"/>
    <n v="0"/>
    <n v="0"/>
    <n v="0"/>
    <n v="0"/>
    <n v="0"/>
    <n v="0"/>
    <n v="0"/>
    <n v="0"/>
    <n v="0"/>
    <n v="0"/>
    <n v="0"/>
    <n v="0"/>
    <n v="0"/>
    <n v="0"/>
    <n v="0"/>
    <n v="0"/>
    <n v="0"/>
    <n v="0"/>
    <n v="0"/>
    <n v="0"/>
    <n v="0"/>
    <n v="0"/>
    <n v="0"/>
    <n v="0"/>
    <n v="0"/>
    <n v="0"/>
    <n v="0"/>
    <n v="0"/>
  </r>
  <r>
    <m/>
    <s v="069"/>
    <m/>
    <m/>
    <s v="X"/>
    <n v="8371"/>
    <n v="0"/>
    <s v="Cooperative work, international highway transportation 69-X-8371"/>
    <n v="2"/>
    <n v="0"/>
    <s v="D"/>
    <n v="4193.72"/>
    <n v="4193.72"/>
    <n v="0"/>
    <n v="0"/>
    <n v="4193.72"/>
    <n v="4193.72"/>
    <n v="0"/>
    <n v="0"/>
    <n v="0"/>
    <n v="0"/>
    <n v="0"/>
    <n v="0"/>
    <n v="0"/>
    <n v="0"/>
    <n v="0"/>
    <n v="0"/>
    <n v="0"/>
    <n v="0"/>
    <n v="0"/>
    <n v="0"/>
    <n v="0"/>
    <n v="0"/>
    <n v="0"/>
    <n v="0"/>
    <n v="0"/>
    <n v="0"/>
    <n v="0"/>
    <n v="0"/>
    <n v="0"/>
    <n v="0"/>
    <n v="0"/>
    <n v="0"/>
  </r>
  <r>
    <m/>
    <s v="069"/>
    <m/>
    <m/>
    <s v="X"/>
    <n v="8371"/>
    <n v="0"/>
    <s v="Cooperative work, international highway transportation 69-X-8371"/>
    <n v="2"/>
    <n v="251"/>
    <s v="D"/>
    <n v="0"/>
    <n v="0"/>
    <n v="0"/>
    <n v="0"/>
    <n v="0"/>
    <n v="0"/>
    <n v="0"/>
    <n v="0"/>
    <n v="0"/>
    <n v="0"/>
    <n v="0"/>
    <n v="0"/>
    <n v="-470000"/>
    <n v="0"/>
    <n v="0"/>
    <n v="0"/>
    <n v="-470000"/>
    <n v="0"/>
    <n v="-470000"/>
    <n v="0"/>
    <n v="0"/>
    <n v="0"/>
    <n v="0"/>
    <n v="-470000"/>
    <n v="-470000"/>
    <n v="0"/>
    <n v="0"/>
    <n v="0"/>
    <n v="0"/>
    <n v="0"/>
    <n v="177191.74"/>
    <n v="177191.74"/>
  </r>
  <r>
    <m/>
    <s v="069"/>
    <m/>
    <m/>
    <s v="X"/>
    <n v="8371"/>
    <n v="0"/>
    <s v="Cooperative work, international highway transportation 69-X-8371"/>
    <n v="2"/>
    <n v="253"/>
    <s v="D"/>
    <n v="-4300"/>
    <n v="-4300"/>
    <n v="0"/>
    <n v="0"/>
    <n v="-4300"/>
    <n v="-4300"/>
    <n v="0"/>
    <n v="0"/>
    <n v="0"/>
    <n v="0"/>
    <n v="0"/>
    <n v="0"/>
    <n v="0"/>
    <n v="0"/>
    <n v="0"/>
    <n v="0"/>
    <n v="0"/>
    <n v="0"/>
    <n v="0"/>
    <n v="0"/>
    <n v="0"/>
    <n v="0"/>
    <n v="0"/>
    <n v="0"/>
    <n v="0"/>
    <n v="0"/>
    <n v="0"/>
    <n v="0"/>
    <n v="0"/>
    <n v="0"/>
    <n v="0"/>
    <n v="0"/>
  </r>
  <r>
    <m/>
    <s v="069"/>
    <m/>
    <m/>
    <s v="X"/>
    <n v="8374"/>
    <n v="0"/>
    <s v="UNKNOWN"/>
    <n v="0"/>
    <n v="0"/>
    <s v=" "/>
    <n v="0"/>
    <n v="0"/>
    <n v="0"/>
    <n v="0"/>
    <n v="0"/>
    <n v="0"/>
    <n v="0"/>
    <n v="0"/>
    <n v="0"/>
    <n v="0"/>
    <n v="0"/>
    <n v="0"/>
    <n v="0"/>
    <n v="0"/>
    <n v="0"/>
    <n v="0"/>
    <n v="0"/>
    <n v="0"/>
    <n v="0"/>
    <n v="0"/>
    <n v="0"/>
    <n v="0"/>
    <n v="0"/>
    <n v="0"/>
    <n v="0"/>
    <n v="0"/>
    <n v="0"/>
    <n v="0"/>
    <n v="0"/>
    <n v="0"/>
    <n v="0"/>
    <n v="0"/>
  </r>
  <r>
    <m/>
    <s v="069"/>
    <m/>
    <m/>
    <s v="X"/>
    <n v="8375"/>
    <n v="0"/>
    <s v="UNKNOWN"/>
    <n v="0"/>
    <n v="0"/>
    <s v=" "/>
    <n v="0"/>
    <n v="0"/>
    <n v="0"/>
    <n v="0"/>
    <n v="0"/>
    <n v="0"/>
    <n v="0"/>
    <n v="0"/>
    <n v="0"/>
    <n v="0"/>
    <n v="0"/>
    <n v="0"/>
    <n v="0"/>
    <n v="0"/>
    <n v="0"/>
    <n v="0"/>
    <n v="0"/>
    <n v="0"/>
    <n v="0"/>
    <n v="0"/>
    <n v="0"/>
    <n v="0"/>
    <n v="0"/>
    <n v="0"/>
    <n v="0"/>
    <n v="0"/>
    <n v="0"/>
    <n v="0"/>
    <n v="0"/>
    <n v="0"/>
    <n v="0"/>
    <n v="0"/>
  </r>
  <r>
    <m/>
    <s v="069"/>
    <m/>
    <m/>
    <s v="X"/>
    <n v="8376"/>
    <n v="0"/>
    <s v="UNKNOWN"/>
    <n v="0"/>
    <n v="0"/>
    <s v=" "/>
    <n v="0"/>
    <n v="0"/>
    <n v="0"/>
    <n v="0"/>
    <n v="0"/>
    <n v="0"/>
    <n v="0"/>
    <n v="0"/>
    <n v="0"/>
    <n v="0"/>
    <n v="0"/>
    <n v="0"/>
    <n v="0"/>
    <n v="0"/>
    <n v="0"/>
    <n v="0"/>
    <n v="0"/>
    <n v="0"/>
    <n v="0"/>
    <n v="0"/>
    <n v="0"/>
    <n v="0"/>
    <n v="0"/>
    <n v="0"/>
    <n v="0"/>
    <n v="0"/>
    <n v="0"/>
    <n v="0"/>
    <n v="0"/>
    <n v="0"/>
    <n v="0"/>
    <n v="0"/>
  </r>
  <r>
    <m/>
    <s v="069"/>
    <m/>
    <m/>
    <s v="X"/>
    <n v="8377"/>
    <n v="0"/>
    <s v="UNKNOWN"/>
    <n v="0"/>
    <n v="0"/>
    <s v=" "/>
    <n v="0"/>
    <n v="0"/>
    <n v="0"/>
    <n v="0"/>
    <n v="0"/>
    <n v="0"/>
    <n v="0"/>
    <n v="0"/>
    <n v="0"/>
    <n v="0"/>
    <n v="0"/>
    <n v="0"/>
    <n v="0"/>
    <n v="0"/>
    <n v="0"/>
    <n v="0"/>
    <n v="0"/>
    <n v="0"/>
    <n v="0"/>
    <n v="0"/>
    <n v="0"/>
    <n v="0"/>
    <n v="0"/>
    <n v="0"/>
    <n v="0"/>
    <n v="0"/>
    <n v="0"/>
    <n v="0"/>
    <n v="0"/>
    <n v="0"/>
    <n v="0"/>
    <n v="0"/>
  </r>
  <r>
    <m/>
    <s v="069"/>
    <m/>
    <m/>
    <s v="X"/>
    <n v="8378"/>
    <n v="0"/>
    <s v="UNKNOWN"/>
    <n v="0"/>
    <n v="0"/>
    <s v=" "/>
    <n v="0"/>
    <n v="0"/>
    <n v="0"/>
    <n v="0"/>
    <n v="0"/>
    <n v="0"/>
    <n v="0"/>
    <n v="0"/>
    <n v="0"/>
    <n v="0"/>
    <n v="0"/>
    <n v="0"/>
    <n v="0"/>
    <n v="0"/>
    <n v="0"/>
    <n v="0"/>
    <n v="0"/>
    <n v="0"/>
    <n v="0"/>
    <n v="0"/>
    <n v="0"/>
    <n v="0"/>
    <n v="0"/>
    <n v="0"/>
    <n v="0"/>
    <n v="0"/>
    <n v="0"/>
    <n v="0"/>
    <n v="0"/>
    <n v="0"/>
    <n v="0"/>
    <n v="0"/>
  </r>
  <r>
    <m/>
    <s v="069"/>
    <m/>
    <m/>
    <s v="X"/>
    <n v="8380"/>
    <n v="0"/>
    <s v="UNKNOWN"/>
    <n v="0"/>
    <n v="0"/>
    <s v=" "/>
    <n v="0"/>
    <n v="0"/>
    <n v="0"/>
    <n v="0"/>
    <n v="0"/>
    <n v="0"/>
    <n v="0"/>
    <n v="0"/>
    <n v="0"/>
    <n v="0"/>
    <n v="0"/>
    <n v="0"/>
    <n v="0"/>
    <n v="0"/>
    <n v="0"/>
    <n v="0"/>
    <n v="0"/>
    <n v="0"/>
    <n v="0"/>
    <n v="0"/>
    <n v="0"/>
    <n v="0"/>
    <n v="0"/>
    <n v="0"/>
    <n v="0"/>
    <n v="0"/>
    <n v="0"/>
    <n v="0"/>
    <n v="0"/>
    <n v="0"/>
    <n v="0"/>
    <n v="0"/>
  </r>
  <r>
    <m/>
    <s v="069"/>
    <m/>
    <m/>
    <s v="X"/>
    <n v="8381"/>
    <n v="0"/>
    <s v="Obligations by Program Activities, Miscellaneous Highway Project"/>
    <n v="27"/>
    <n v="410"/>
    <s v="D"/>
    <n v="0"/>
    <n v="-357.71"/>
    <n v="0"/>
    <n v="0"/>
    <n v="0"/>
    <n v="-357.71"/>
    <n v="0"/>
    <n v="0"/>
    <n v="0"/>
    <n v="0"/>
    <n v="0"/>
    <n v="0"/>
    <n v="0"/>
    <n v="0"/>
    <n v="0"/>
    <n v="0"/>
    <n v="0"/>
    <n v="0"/>
    <n v="357.71"/>
    <n v="0"/>
    <n v="0"/>
    <n v="0"/>
    <n v="0"/>
    <n v="357.71"/>
    <n v="0"/>
    <n v="357.71"/>
    <n v="0"/>
    <n v="0"/>
    <n v="0"/>
    <n v="0"/>
    <n v="0"/>
    <n v="0"/>
  </r>
  <r>
    <m/>
    <s v="069"/>
    <m/>
    <m/>
    <s v="X"/>
    <n v="8382"/>
    <n v="0"/>
    <s v="Obligations by Program Activities, Miscellaneous Highway Project"/>
    <n v="27"/>
    <n v="410"/>
    <s v="D"/>
    <n v="-1891551.44"/>
    <n v="-1891728.21"/>
    <n v="0"/>
    <n v="0"/>
    <n v="-1891551.44"/>
    <n v="-1891728.21"/>
    <n v="0"/>
    <n v="-117.66"/>
    <n v="0"/>
    <n v="0"/>
    <n v="0"/>
    <n v="-117.66"/>
    <n v="0"/>
    <n v="0"/>
    <n v="0"/>
    <n v="0"/>
    <n v="0"/>
    <n v="0"/>
    <n v="-66.12"/>
    <n v="0"/>
    <n v="0"/>
    <n v="0"/>
    <n v="0"/>
    <n v="-66.12"/>
    <n v="0"/>
    <n v="-66.12"/>
    <n v="-360.55"/>
    <n v="0"/>
    <n v="0"/>
    <n v="0"/>
    <n v="0"/>
    <n v="0"/>
  </r>
  <r>
    <m/>
    <s v="069"/>
    <m/>
    <m/>
    <s v="X"/>
    <n v="8386"/>
    <n v="0"/>
    <s v="UNKNOWN"/>
    <n v="0"/>
    <n v="0"/>
    <s v=" "/>
    <n v="0"/>
    <n v="0"/>
    <n v="0"/>
    <n v="0"/>
    <n v="0"/>
    <n v="0"/>
    <n v="0"/>
    <n v="0"/>
    <n v="0"/>
    <n v="0"/>
    <n v="0"/>
    <n v="0"/>
    <n v="0"/>
    <n v="0"/>
    <n v="0"/>
    <n v="0"/>
    <n v="0"/>
    <n v="0"/>
    <n v="0"/>
    <n v="0"/>
    <n v="0"/>
    <n v="0"/>
    <n v="0"/>
    <n v="0"/>
    <n v="0"/>
    <n v="0"/>
    <n v="0"/>
    <n v="0"/>
    <n v="0"/>
    <n v="0"/>
    <n v="0"/>
    <n v="0"/>
  </r>
  <r>
    <m/>
    <s v="069"/>
    <m/>
    <m/>
    <s v="X"/>
    <n v="8390"/>
    <n v="0"/>
    <s v="UNKNOWN"/>
    <n v="0"/>
    <n v="0"/>
    <s v=" "/>
    <n v="0"/>
    <n v="0"/>
    <n v="0"/>
    <n v="0"/>
    <n v="0"/>
    <n v="0"/>
    <n v="0"/>
    <n v="0"/>
    <n v="0"/>
    <n v="0"/>
    <n v="0"/>
    <n v="0"/>
    <n v="0"/>
    <n v="0"/>
    <n v="0"/>
    <n v="0"/>
    <n v="0"/>
    <n v="0"/>
    <n v="0"/>
    <n v="0"/>
    <n v="0"/>
    <n v="0"/>
    <n v="0"/>
    <n v="0"/>
    <n v="0"/>
    <n v="0"/>
    <n v="0"/>
    <n v="0"/>
    <n v="0"/>
    <n v="0"/>
    <n v="0"/>
    <n v="0"/>
  </r>
  <r>
    <m/>
    <s v="069"/>
    <m/>
    <m/>
    <s v="X"/>
    <n v="8402"/>
    <n v="0"/>
    <s v="Unknown"/>
    <n v="0"/>
    <n v="0"/>
    <s v="D"/>
    <n v="68041872.319999993"/>
    <n v="68041872.319999993"/>
    <n v="0"/>
    <n v="0"/>
    <n v="68041872.319999993"/>
    <n v="68041872.319999993"/>
    <n v="-9321.9"/>
    <n v="-9321.9"/>
    <n v="0"/>
    <n v="0"/>
    <n v="-9321.9"/>
    <n v="-9321.9"/>
    <n v="1569"/>
    <n v="1569"/>
    <n v="0"/>
    <n v="0"/>
    <n v="1569"/>
    <n v="1569"/>
    <n v="0"/>
    <n v="0"/>
    <n v="0"/>
    <n v="0"/>
    <n v="0"/>
    <n v="0"/>
    <n v="1569"/>
    <n v="0"/>
    <n v="0"/>
    <n v="0"/>
    <n v="0"/>
    <n v="0"/>
    <n v="0"/>
    <n v="0"/>
  </r>
  <r>
    <m/>
    <s v="069"/>
    <m/>
    <m/>
    <s v="X"/>
    <n v="8402"/>
    <n v="0"/>
    <s v="Unknown"/>
    <n v="0"/>
    <n v="410"/>
    <s v="D"/>
    <n v="-72320651.950000003"/>
    <n v="-72320651.950000003"/>
    <n v="0"/>
    <n v="0"/>
    <n v="-72320651.950000003"/>
    <n v="-72320651.950000003"/>
    <n v="9321.9"/>
    <n v="9321.9"/>
    <n v="0"/>
    <n v="0"/>
    <n v="9321.9"/>
    <n v="9321.9"/>
    <n v="-253956.68"/>
    <n v="-253956.68"/>
    <n v="0"/>
    <n v="0"/>
    <n v="-253956.68"/>
    <n v="-253956.68"/>
    <n v="0"/>
    <n v="0"/>
    <n v="0"/>
    <n v="0"/>
    <n v="0"/>
    <n v="0"/>
    <n v="-253956.68"/>
    <n v="0"/>
    <n v="0"/>
    <n v="0"/>
    <n v="0"/>
    <n v="0"/>
    <n v="0"/>
    <n v="0"/>
  </r>
  <r>
    <m/>
    <s v="069"/>
    <m/>
    <m/>
    <s v="X"/>
    <n v="8502"/>
    <n v="0"/>
    <s v="Unknown"/>
    <n v="0"/>
    <n v="0"/>
    <s v="D"/>
    <n v="4948.91"/>
    <n v="4948.91"/>
    <n v="0"/>
    <n v="0"/>
    <n v="4948.91"/>
    <n v="4948.91"/>
    <n v="0"/>
    <n v="0"/>
    <n v="0"/>
    <n v="0"/>
    <n v="0"/>
    <n v="0"/>
    <n v="0"/>
    <n v="0"/>
    <n v="0"/>
    <n v="0"/>
    <n v="0"/>
    <n v="0"/>
    <n v="0"/>
    <n v="0"/>
    <n v="0"/>
    <n v="0"/>
    <n v="0"/>
    <n v="0"/>
    <n v="0"/>
    <n v="0"/>
    <n v="0"/>
    <n v="0"/>
    <n v="0"/>
    <n v="0"/>
    <n v="0"/>
    <n v="0"/>
  </r>
  <r>
    <m/>
    <s v="069"/>
    <m/>
    <m/>
    <s v="X"/>
    <n v="8502"/>
    <n v="0"/>
    <s v="Unknown"/>
    <n v="0"/>
    <n v="253"/>
    <s v="D"/>
    <n v="-344747.48"/>
    <n v="-244612.97"/>
    <n v="0"/>
    <n v="0"/>
    <n v="-344747.48"/>
    <n v="-244612.97"/>
    <n v="0"/>
    <n v="0"/>
    <n v="0"/>
    <n v="0"/>
    <n v="0"/>
    <n v="0"/>
    <n v="0"/>
    <n v="0"/>
    <n v="0"/>
    <n v="0"/>
    <n v="0"/>
    <n v="0"/>
    <n v="-100134.51"/>
    <n v="0"/>
    <n v="0"/>
    <n v="0"/>
    <n v="0"/>
    <n v="-100134.51"/>
    <n v="0"/>
    <n v="-100134.51"/>
    <n v="0"/>
    <n v="0"/>
    <n v="0"/>
    <n v="0"/>
    <n v="0"/>
    <n v="0"/>
  </r>
  <r>
    <m/>
    <s v="069"/>
    <m/>
    <m/>
    <s v="X"/>
    <n v="8632"/>
    <n v="0"/>
    <s v="UNKNOWN"/>
    <n v="0"/>
    <n v="0"/>
    <s v=" "/>
    <n v="0"/>
    <n v="0"/>
    <n v="0"/>
    <n v="0"/>
    <n v="0"/>
    <n v="0"/>
    <n v="0"/>
    <n v="0"/>
    <n v="0"/>
    <n v="0"/>
    <n v="0"/>
    <n v="0"/>
    <n v="0"/>
    <n v="0"/>
    <n v="0"/>
    <n v="0"/>
    <n v="0"/>
    <n v="0"/>
    <n v="0"/>
    <n v="0"/>
    <n v="0"/>
    <n v="0"/>
    <n v="0"/>
    <n v="0"/>
    <n v="0"/>
    <n v="0"/>
    <n v="0"/>
    <n v="0"/>
    <n v="0"/>
    <n v="0"/>
    <n v="0"/>
    <n v="0"/>
  </r>
  <r>
    <m/>
    <s v="069"/>
    <n v="2009"/>
    <n v="2012"/>
    <m/>
    <n v="504"/>
    <n v="0"/>
    <s v="Unknown"/>
    <n v="0"/>
    <n v="251"/>
    <s v="D"/>
    <n v="-6000"/>
    <n v="-6000"/>
    <n v="0"/>
    <n v="0"/>
    <n v="-6000"/>
    <n v="-6000"/>
    <n v="0"/>
    <n v="0"/>
    <n v="0"/>
    <n v="0"/>
    <n v="0"/>
    <n v="0"/>
    <n v="0"/>
    <n v="0"/>
    <n v="0"/>
    <n v="0"/>
    <n v="0"/>
    <n v="0"/>
    <n v="0"/>
    <n v="0"/>
    <n v="0"/>
    <n v="0"/>
    <n v="0"/>
    <n v="0"/>
    <n v="0"/>
    <n v="0"/>
    <n v="0"/>
    <n v="0"/>
    <n v="0"/>
    <n v="0"/>
    <n v="0"/>
    <n v="0"/>
  </r>
  <r>
    <m/>
    <s v="069"/>
    <n v="2009"/>
    <n v="2012"/>
    <m/>
    <n v="504"/>
    <n v="0"/>
    <s v="Unknown"/>
    <n v="0"/>
    <n v="253"/>
    <s v="D"/>
    <n v="-7613"/>
    <n v="-7613"/>
    <n v="0"/>
    <n v="0"/>
    <n v="-7613"/>
    <n v="-7613"/>
    <n v="0"/>
    <n v="0"/>
    <n v="0"/>
    <n v="0"/>
    <n v="0"/>
    <n v="0"/>
    <n v="0"/>
    <n v="0"/>
    <n v="0"/>
    <n v="0"/>
    <n v="0"/>
    <n v="0"/>
    <n v="0"/>
    <n v="0"/>
    <n v="0"/>
    <n v="0"/>
    <n v="0"/>
    <n v="0"/>
    <n v="0"/>
    <n v="0"/>
    <n v="0"/>
    <n v="0"/>
    <n v="0"/>
    <n v="0"/>
    <n v="0"/>
    <n v="0"/>
  </r>
  <r>
    <m/>
    <s v="069"/>
    <n v="2009"/>
    <n v="2012"/>
    <m/>
    <n v="504"/>
    <n v="0"/>
    <s v="Unknown"/>
    <n v="0"/>
    <n v="257"/>
    <s v="D"/>
    <n v="-132319.56"/>
    <n v="-132319.56"/>
    <n v="0"/>
    <n v="0"/>
    <n v="-132319.56"/>
    <n v="-132319.56"/>
    <n v="0"/>
    <n v="0"/>
    <n v="0"/>
    <n v="0"/>
    <n v="0"/>
    <n v="0"/>
    <n v="0"/>
    <n v="0"/>
    <n v="0"/>
    <n v="0"/>
    <n v="0"/>
    <n v="0"/>
    <n v="0"/>
    <n v="0"/>
    <n v="0"/>
    <n v="0"/>
    <n v="0"/>
    <n v="0"/>
    <n v="0"/>
    <n v="0"/>
    <n v="0"/>
    <n v="0"/>
    <n v="0"/>
    <n v="0"/>
    <n v="0"/>
    <n v="0"/>
  </r>
  <r>
    <m/>
    <s v="069"/>
    <n v="2010"/>
    <n v="2012"/>
    <m/>
    <n v="548"/>
    <n v="0"/>
    <s v="Unknown"/>
    <n v="0"/>
    <n v="410"/>
    <s v="D"/>
    <n v="-7122612.3200000003"/>
    <n v="-5037004.29"/>
    <n v="0"/>
    <n v="0"/>
    <n v="-7122612.3200000003"/>
    <n v="-5037004.29"/>
    <n v="0"/>
    <n v="0"/>
    <n v="0"/>
    <n v="0"/>
    <n v="0"/>
    <n v="0"/>
    <n v="0"/>
    <n v="0"/>
    <n v="0"/>
    <n v="0"/>
    <n v="0"/>
    <n v="0"/>
    <n v="-2085608.03"/>
    <n v="0"/>
    <n v="0"/>
    <n v="0"/>
    <n v="0"/>
    <n v="-2085608.03"/>
    <n v="0"/>
    <n v="-2085608.03"/>
    <n v="0"/>
    <n v="1340023.9099999999"/>
    <n v="0"/>
    <n v="0"/>
    <n v="0"/>
    <n v="1340023.9099999999"/>
  </r>
  <r>
    <m/>
    <s v="069"/>
    <n v="2013"/>
    <n v="2013"/>
    <m/>
    <n v="534"/>
    <n v="0"/>
    <s v="UNKNOWN"/>
    <n v="0"/>
    <n v="0"/>
    <s v=" "/>
    <n v="0"/>
    <n v="0"/>
    <n v="0"/>
    <n v="0"/>
    <n v="0"/>
    <n v="0"/>
    <n v="0"/>
    <n v="0"/>
    <n v="0"/>
    <n v="0"/>
    <n v="0"/>
    <n v="0"/>
    <n v="0"/>
    <n v="0"/>
    <n v="0"/>
    <n v="0"/>
    <n v="0"/>
    <n v="0"/>
    <n v="0"/>
    <n v="0"/>
    <n v="0"/>
    <n v="0"/>
    <n v="0"/>
    <n v="0"/>
    <n v="0"/>
    <n v="0"/>
    <n v="0"/>
    <n v="0"/>
    <n v="0"/>
    <n v="0"/>
    <n v="0"/>
    <n v="0"/>
  </r>
  <r>
    <m/>
    <s v="069"/>
    <n v="2014"/>
    <n v="2014"/>
    <m/>
    <n v="534"/>
    <n v="0"/>
    <s v="UNKNOWN"/>
    <n v="0"/>
    <n v="0"/>
    <s v=" "/>
    <n v="0"/>
    <n v="0"/>
    <n v="0"/>
    <n v="0"/>
    <n v="0"/>
    <n v="0"/>
    <n v="0"/>
    <n v="0"/>
    <n v="0"/>
    <n v="0"/>
    <n v="0"/>
    <n v="0"/>
    <n v="0"/>
    <n v="0"/>
    <n v="0"/>
    <n v="0"/>
    <n v="0"/>
    <n v="0"/>
    <n v="0"/>
    <n v="0"/>
    <n v="0"/>
    <n v="0"/>
    <n v="0"/>
    <n v="0"/>
    <n v="0"/>
    <n v="0"/>
    <n v="0"/>
    <n v="0"/>
    <n v="0"/>
    <n v="0"/>
    <n v="0"/>
    <n v="0"/>
  </r>
  <r>
    <m/>
    <s v="069"/>
    <n v="2015"/>
    <n v="2015"/>
    <m/>
    <n v="534"/>
    <n v="0"/>
    <s v="UNKNOWN"/>
    <n v="0"/>
    <n v="0"/>
    <s v=" "/>
    <n v="0"/>
    <n v="0"/>
    <n v="0"/>
    <n v="0"/>
    <n v="0"/>
    <n v="0"/>
    <n v="0"/>
    <n v="0"/>
    <n v="0"/>
    <n v="0"/>
    <n v="0"/>
    <n v="0"/>
    <n v="0"/>
    <n v="0"/>
    <n v="0"/>
    <n v="0"/>
    <n v="0"/>
    <n v="0"/>
    <n v="0"/>
    <n v="0"/>
    <n v="0"/>
    <n v="0"/>
    <n v="0"/>
    <n v="0"/>
    <n v="0"/>
    <n v="0"/>
    <n v="0"/>
    <n v="0"/>
    <n v="0"/>
    <n v="0"/>
    <n v="0"/>
    <n v="0"/>
  </r>
  <r>
    <m/>
    <s v="069"/>
    <n v="2016"/>
    <n v="2016"/>
    <m/>
    <n v="534"/>
    <n v="0"/>
    <s v="UNKNOWN"/>
    <n v="0"/>
    <n v="0"/>
    <s v=" "/>
    <n v="0"/>
    <n v="0"/>
    <n v="0"/>
    <n v="0"/>
    <n v="0"/>
    <n v="0"/>
    <n v="0"/>
    <n v="0"/>
    <n v="0"/>
    <n v="0"/>
    <n v="0"/>
    <n v="0"/>
    <n v="0"/>
    <n v="0"/>
    <n v="0"/>
    <n v="0"/>
    <n v="0"/>
    <n v="0"/>
    <n v="0"/>
    <n v="0"/>
    <n v="0"/>
    <n v="0"/>
    <n v="0"/>
    <n v="0"/>
    <n v="0"/>
    <n v="0"/>
    <n v="0"/>
    <n v="0"/>
    <n v="0"/>
    <n v="0"/>
    <n v="0"/>
    <n v="0"/>
  </r>
  <r>
    <s v="069"/>
    <s v="012"/>
    <m/>
    <m/>
    <s v="X"/>
    <n v="1103"/>
    <n v="5"/>
    <s v="UNKNOWN"/>
    <n v="0"/>
    <n v="0"/>
    <s v=" "/>
    <n v="0"/>
    <n v="0"/>
    <n v="0"/>
    <n v="0"/>
    <n v="0"/>
    <n v="0"/>
    <n v="0"/>
    <n v="0"/>
    <n v="0"/>
    <n v="0"/>
    <n v="0"/>
    <n v="0"/>
    <n v="0"/>
    <n v="0"/>
    <n v="0"/>
    <n v="0"/>
    <n v="0"/>
    <n v="0"/>
    <n v="0"/>
    <n v="0"/>
    <n v="0"/>
    <n v="0"/>
    <n v="0"/>
    <n v="0"/>
    <n v="0"/>
    <n v="0"/>
    <n v="0"/>
    <n v="0"/>
    <n v="0"/>
    <n v="0"/>
    <n v="0"/>
    <n v="0"/>
  </r>
  <r>
    <s v="069"/>
    <s v="014"/>
    <m/>
    <m/>
    <s v="X"/>
    <n v="1039"/>
    <n v="5"/>
    <s v="Line Item Construction and Maintenance"/>
    <n v="1"/>
    <n v="0"/>
    <s v="D"/>
    <n v="0"/>
    <n v="0"/>
    <n v="0"/>
    <n v="0"/>
    <n v="0"/>
    <n v="0"/>
    <n v="-4139.9399999999996"/>
    <n v="-4139.9399999999996"/>
    <n v="0"/>
    <n v="0"/>
    <n v="-4139.9399999999996"/>
    <n v="-4139.9399999999996"/>
    <n v="0"/>
    <n v="0"/>
    <n v="0"/>
    <n v="0"/>
    <n v="0"/>
    <n v="0"/>
    <n v="0"/>
    <n v="0"/>
    <n v="0"/>
    <n v="0"/>
    <n v="0"/>
    <n v="0"/>
    <n v="0"/>
    <n v="0"/>
    <n v="0"/>
    <n v="0"/>
    <n v="0"/>
    <n v="0"/>
    <n v="0"/>
    <n v="0"/>
  </r>
  <r>
    <s v="069"/>
    <s v="014"/>
    <m/>
    <m/>
    <s v="X"/>
    <n v="1039"/>
    <n v="5"/>
    <s v="Line Item Construction and Maintenance"/>
    <n v="1"/>
    <n v="111"/>
    <s v="D"/>
    <n v="0"/>
    <n v="0"/>
    <n v="0"/>
    <n v="0"/>
    <n v="0"/>
    <n v="0"/>
    <n v="3022.2"/>
    <n v="3022.2"/>
    <n v="0"/>
    <n v="0"/>
    <n v="3022.2"/>
    <n v="3022.2"/>
    <n v="0"/>
    <n v="0"/>
    <n v="0"/>
    <n v="0"/>
    <n v="0"/>
    <n v="0"/>
    <n v="0"/>
    <n v="0"/>
    <n v="0"/>
    <n v="0"/>
    <n v="0"/>
    <n v="0"/>
    <n v="0"/>
    <n v="0"/>
    <n v="0"/>
    <n v="0"/>
    <n v="0"/>
    <n v="0"/>
    <n v="0"/>
    <n v="0"/>
  </r>
  <r>
    <s v="069"/>
    <s v="014"/>
    <m/>
    <m/>
    <s v="X"/>
    <n v="1039"/>
    <n v="5"/>
    <s v="Line Item Construction and Maintenance"/>
    <n v="1"/>
    <n v="121"/>
    <s v="D"/>
    <n v="0"/>
    <n v="0"/>
    <n v="0"/>
    <n v="0"/>
    <n v="0"/>
    <n v="0"/>
    <n v="1117.74"/>
    <n v="1117.74"/>
    <n v="0"/>
    <n v="0"/>
    <n v="1117.74"/>
    <n v="1117.74"/>
    <n v="0"/>
    <n v="0"/>
    <n v="0"/>
    <n v="0"/>
    <n v="0"/>
    <n v="0"/>
    <n v="0"/>
    <n v="0"/>
    <n v="0"/>
    <n v="0"/>
    <n v="0"/>
    <n v="0"/>
    <n v="0"/>
    <n v="0"/>
    <n v="0"/>
    <n v="0"/>
    <n v="0"/>
    <n v="0"/>
    <n v="0"/>
    <n v="0"/>
  </r>
  <r>
    <s v="069"/>
    <s v="014"/>
    <m/>
    <m/>
    <s v="X"/>
    <n v="1039"/>
    <n v="5"/>
    <s v="Line Item Construction and Maintenance"/>
    <n v="1"/>
    <n v="252"/>
    <s v="D"/>
    <n v="-65122.89"/>
    <n v="-65122.89"/>
    <n v="0"/>
    <n v="0"/>
    <n v="-65122.89"/>
    <n v="-65122.89"/>
    <n v="0"/>
    <n v="0"/>
    <n v="0"/>
    <n v="0"/>
    <n v="0"/>
    <n v="0"/>
    <n v="0"/>
    <n v="0"/>
    <n v="0"/>
    <n v="0"/>
    <n v="0"/>
    <n v="0"/>
    <n v="0"/>
    <n v="0"/>
    <n v="0"/>
    <n v="0"/>
    <n v="0"/>
    <n v="0"/>
    <n v="0"/>
    <n v="0"/>
    <n v="0"/>
    <n v="0"/>
    <n v="0"/>
    <n v="0"/>
    <n v="0"/>
    <n v="0"/>
  </r>
  <r>
    <s v="069"/>
    <s v="014"/>
    <m/>
    <m/>
    <s v="X"/>
    <n v="1110"/>
    <n v="5"/>
    <s v="UNKNOWN"/>
    <n v="0"/>
    <n v="0"/>
    <s v=" "/>
    <n v="0"/>
    <n v="0"/>
    <n v="0"/>
    <n v="0"/>
    <n v="0"/>
    <n v="0"/>
    <n v="0"/>
    <n v="0"/>
    <n v="0"/>
    <n v="0"/>
    <n v="0"/>
    <n v="0"/>
    <n v="0"/>
    <n v="0"/>
    <n v="0"/>
    <n v="0"/>
    <n v="0"/>
    <n v="0"/>
    <n v="0"/>
    <n v="0"/>
    <n v="0"/>
    <n v="0"/>
    <n v="0"/>
    <n v="0"/>
    <n v="0"/>
    <n v="0"/>
    <n v="0"/>
    <n v="0"/>
    <n v="0"/>
    <n v="0"/>
    <n v="0"/>
    <n v="0"/>
  </r>
  <r>
    <s v="069"/>
    <s v="014"/>
    <m/>
    <m/>
    <s v="X"/>
    <n v="1116"/>
    <n v="5"/>
    <s v="Unknown"/>
    <n v="0"/>
    <n v="0"/>
    <s v="D"/>
    <n v="6926.15"/>
    <n v="6926.15"/>
    <n v="0"/>
    <n v="0"/>
    <n v="6926.15"/>
    <n v="6926.15"/>
    <n v="-593.67999999999995"/>
    <n v="-593.67999999999995"/>
    <n v="0"/>
    <n v="0"/>
    <n v="-593.67999999999995"/>
    <n v="-593.67999999999995"/>
    <n v="0"/>
    <n v="0"/>
    <n v="0"/>
    <n v="0"/>
    <n v="0"/>
    <n v="0"/>
    <n v="0"/>
    <n v="0"/>
    <n v="0"/>
    <n v="0"/>
    <n v="0"/>
    <n v="0"/>
    <n v="0"/>
    <n v="0"/>
    <n v="0"/>
    <n v="0"/>
    <n v="0"/>
    <n v="0"/>
    <n v="0"/>
    <n v="0"/>
  </r>
  <r>
    <s v="069"/>
    <s v="014"/>
    <m/>
    <m/>
    <s v="X"/>
    <n v="1116"/>
    <n v="5"/>
    <s v="Unknown"/>
    <n v="0"/>
    <n v="111"/>
    <s v="D"/>
    <n v="0"/>
    <n v="0"/>
    <n v="0"/>
    <n v="0"/>
    <n v="0"/>
    <n v="0"/>
    <n v="448.99"/>
    <n v="448.99"/>
    <n v="0"/>
    <n v="0"/>
    <n v="448.99"/>
    <n v="448.99"/>
    <n v="0"/>
    <n v="0"/>
    <n v="0"/>
    <n v="0"/>
    <n v="0"/>
    <n v="0"/>
    <n v="0"/>
    <n v="0"/>
    <n v="0"/>
    <n v="0"/>
    <n v="0"/>
    <n v="0"/>
    <n v="0"/>
    <n v="0"/>
    <n v="0"/>
    <n v="0"/>
    <n v="0"/>
    <n v="0"/>
    <n v="0"/>
    <n v="0"/>
  </r>
  <r>
    <s v="069"/>
    <s v="014"/>
    <m/>
    <m/>
    <s v="X"/>
    <n v="1116"/>
    <n v="5"/>
    <s v="Unknown"/>
    <n v="0"/>
    <n v="121"/>
    <s v="D"/>
    <n v="0"/>
    <n v="0"/>
    <n v="0"/>
    <n v="0"/>
    <n v="0"/>
    <n v="0"/>
    <n v="144.69"/>
    <n v="144.69"/>
    <n v="0"/>
    <n v="0"/>
    <n v="144.69"/>
    <n v="144.69"/>
    <n v="0"/>
    <n v="0"/>
    <n v="0"/>
    <n v="0"/>
    <n v="0"/>
    <n v="0"/>
    <n v="0"/>
    <n v="0"/>
    <n v="0"/>
    <n v="0"/>
    <n v="0"/>
    <n v="0"/>
    <n v="0"/>
    <n v="0"/>
    <n v="0"/>
    <n v="0"/>
    <n v="0"/>
    <n v="0"/>
    <n v="0"/>
    <n v="0"/>
  </r>
  <r>
    <s v="069"/>
    <s v="014"/>
    <m/>
    <m/>
    <s v="X"/>
    <n v="1116"/>
    <n v="5"/>
    <s v="Unknown"/>
    <n v="0"/>
    <n v="210"/>
    <s v="D"/>
    <n v="-6926.15"/>
    <n v="-6926.15"/>
    <n v="0"/>
    <n v="0"/>
    <n v="-6926.15"/>
    <n v="-6926.15"/>
    <n v="0"/>
    <n v="0"/>
    <n v="0"/>
    <n v="0"/>
    <n v="0"/>
    <n v="0"/>
    <n v="0"/>
    <n v="0"/>
    <n v="0"/>
    <n v="0"/>
    <n v="0"/>
    <n v="0"/>
    <n v="0"/>
    <n v="0"/>
    <n v="0"/>
    <n v="0"/>
    <n v="0"/>
    <n v="0"/>
    <n v="0"/>
    <n v="0"/>
    <n v="0"/>
    <n v="0"/>
    <n v="0"/>
    <n v="0"/>
    <n v="0"/>
    <n v="0"/>
  </r>
  <r>
    <s v="069"/>
    <s v="014"/>
    <m/>
    <m/>
    <s v="X"/>
    <n v="5232"/>
    <n v="5"/>
    <s v="Southern Nevada public land sales (85)"/>
    <n v="5"/>
    <n v="410"/>
    <s v="D"/>
    <n v="-374317.26"/>
    <n v="-229537.71"/>
    <n v="0"/>
    <n v="0"/>
    <n v="-374317.26"/>
    <n v="-229537.71"/>
    <n v="0"/>
    <n v="0"/>
    <n v="0"/>
    <n v="0"/>
    <n v="0"/>
    <n v="0"/>
    <n v="0"/>
    <n v="0"/>
    <n v="0"/>
    <n v="0"/>
    <n v="0"/>
    <n v="0"/>
    <n v="-144779.54999999999"/>
    <n v="0"/>
    <n v="0"/>
    <n v="0"/>
    <n v="0"/>
    <n v="-144779.54999999999"/>
    <n v="0"/>
    <n v="-144779.54999999999"/>
    <n v="0"/>
    <n v="59845.21"/>
    <n v="0"/>
    <n v="0"/>
    <n v="0"/>
    <n v="59845.21"/>
  </r>
  <r>
    <s v="069"/>
    <s v="014"/>
    <m/>
    <m/>
    <s v="X"/>
    <n v="5481"/>
    <n v="5"/>
    <s v="UNKNOWN"/>
    <n v="0"/>
    <n v="0"/>
    <s v=" "/>
    <n v="0"/>
    <n v="0"/>
    <n v="0"/>
    <n v="0"/>
    <n v="0"/>
    <n v="0"/>
    <n v="0"/>
    <n v="0"/>
    <n v="0"/>
    <n v="0"/>
    <n v="0"/>
    <n v="0"/>
    <n v="0"/>
    <n v="0"/>
    <n v="0"/>
    <n v="0"/>
    <n v="0"/>
    <n v="0"/>
    <n v="0"/>
    <n v="0"/>
    <n v="0"/>
    <n v="0"/>
    <n v="0"/>
    <n v="0"/>
    <n v="0"/>
    <n v="0"/>
    <n v="0"/>
    <n v="0"/>
    <n v="0"/>
    <n v="0"/>
    <n v="0"/>
    <n v="0"/>
  </r>
  <r>
    <s v="069"/>
    <s v="014"/>
    <m/>
    <m/>
    <s v="X"/>
    <n v="8215"/>
    <n v="5"/>
    <s v="Construction Trust Fund"/>
    <n v="1"/>
    <n v="252"/>
    <s v="D"/>
    <n v="-109387.74"/>
    <n v="0"/>
    <n v="0"/>
    <n v="0"/>
    <n v="-109387.74"/>
    <n v="0"/>
    <n v="0"/>
    <n v="0"/>
    <n v="0"/>
    <n v="0"/>
    <n v="0"/>
    <n v="0"/>
    <n v="0"/>
    <n v="0"/>
    <n v="0"/>
    <n v="0"/>
    <n v="0"/>
    <n v="0"/>
    <n v="-109387.74"/>
    <n v="0"/>
    <n v="0"/>
    <n v="0"/>
    <n v="0"/>
    <n v="-109387.74"/>
    <n v="0"/>
    <n v="-109387.74"/>
    <n v="0"/>
    <n v="0"/>
    <n v="0"/>
    <n v="0"/>
    <n v="0"/>
    <n v="0"/>
  </r>
  <r>
    <s v="069"/>
    <s v="017"/>
    <n v="2009"/>
    <n v="2013"/>
    <m/>
    <n v="1205"/>
    <n v="5"/>
    <s v="Planning"/>
    <n v="3"/>
    <n v="410"/>
    <s v="D"/>
    <n v="-123083.44"/>
    <n v="-123083.44"/>
    <n v="0"/>
    <n v="0"/>
    <n v="-123083.44"/>
    <n v="-123083.44"/>
    <n v="0"/>
    <n v="0"/>
    <n v="0"/>
    <n v="0"/>
    <n v="0"/>
    <n v="0"/>
    <n v="0"/>
    <n v="0"/>
    <n v="0"/>
    <n v="0"/>
    <n v="0"/>
    <n v="0"/>
    <n v="0"/>
    <n v="0"/>
    <n v="0"/>
    <n v="0"/>
    <n v="0"/>
    <n v="0"/>
    <n v="0"/>
    <n v="0"/>
    <n v="0"/>
    <n v="123083.44"/>
    <n v="0"/>
    <n v="0"/>
    <n v="0"/>
    <n v="123083.44"/>
  </r>
  <r>
    <s v="069"/>
    <s v="017"/>
    <n v="2010"/>
    <n v="2014"/>
    <m/>
    <n v="1205"/>
    <n v="5"/>
    <s v="Planning"/>
    <n v="3"/>
    <n v="410"/>
    <s v="D"/>
    <n v="-12843156.220000001"/>
    <n v="-11789966.199999999"/>
    <n v="0"/>
    <n v="0"/>
    <n v="-12843156.220000001"/>
    <n v="-11789966.199999999"/>
    <n v="0"/>
    <n v="-71490.460000000006"/>
    <n v="0"/>
    <n v="0"/>
    <n v="0"/>
    <n v="-71490.460000000006"/>
    <n v="0"/>
    <n v="0"/>
    <n v="0"/>
    <n v="0"/>
    <n v="0"/>
    <n v="0"/>
    <n v="-981699.56"/>
    <n v="0"/>
    <n v="0"/>
    <n v="0"/>
    <n v="0"/>
    <n v="-981699.56"/>
    <n v="0"/>
    <n v="-981699.56"/>
    <n v="0"/>
    <n v="0"/>
    <n v="0"/>
    <n v="0"/>
    <n v="0"/>
    <n v="0"/>
  </r>
  <r>
    <s v="069"/>
    <s v="017"/>
    <n v="2011"/>
    <n v="2015"/>
    <m/>
    <n v="1205"/>
    <n v="5"/>
    <s v="Planning"/>
    <n v="3"/>
    <n v="410"/>
    <s v="D"/>
    <n v="-64769908.350000001"/>
    <n v="-64692469.100000001"/>
    <n v="0"/>
    <n v="0"/>
    <n v="-64769908.350000001"/>
    <n v="-64692469.100000001"/>
    <n v="0"/>
    <n v="0"/>
    <n v="0"/>
    <n v="0"/>
    <n v="0"/>
    <n v="0"/>
    <n v="0"/>
    <n v="0"/>
    <n v="0"/>
    <n v="0"/>
    <n v="0"/>
    <n v="0"/>
    <n v="-77439.25"/>
    <n v="0"/>
    <n v="0"/>
    <n v="0"/>
    <n v="0"/>
    <n v="-77439.25"/>
    <n v="0"/>
    <n v="-77439.25"/>
    <n v="0"/>
    <n v="0"/>
    <n v="0"/>
    <n v="0"/>
    <n v="0"/>
    <n v="0"/>
  </r>
  <r>
    <s v="069"/>
    <s v="017"/>
    <n v="2012"/>
    <n v="2016"/>
    <m/>
    <n v="1205"/>
    <n v="5"/>
    <s v="UNKNOWN"/>
    <n v="0"/>
    <n v="0"/>
    <s v=" "/>
    <n v="0"/>
    <n v="0"/>
    <n v="0"/>
    <n v="0"/>
    <n v="0"/>
    <n v="0"/>
    <n v="0"/>
    <n v="0"/>
    <n v="0"/>
    <n v="0"/>
    <n v="0"/>
    <n v="0"/>
    <n v="0"/>
    <n v="0"/>
    <n v="0"/>
    <n v="0"/>
    <n v="0"/>
    <n v="0"/>
    <n v="0"/>
    <n v="0"/>
    <n v="0"/>
    <n v="0"/>
    <n v="0"/>
    <n v="0"/>
    <n v="0"/>
    <n v="0"/>
    <n v="0"/>
    <n v="0"/>
    <n v="0"/>
    <n v="0"/>
    <n v="0"/>
    <n v="0"/>
  </r>
  <r>
    <s v="069"/>
    <s v="021"/>
    <m/>
    <m/>
    <s v="X"/>
    <n v="2020"/>
    <n v="5"/>
    <s v="UNKNOWN"/>
    <n v="0"/>
    <n v="0"/>
    <s v=" "/>
    <n v="0"/>
    <n v="0"/>
    <n v="0"/>
    <n v="0"/>
    <n v="0"/>
    <n v="0"/>
    <n v="0"/>
    <n v="0"/>
    <n v="0"/>
    <n v="0"/>
    <n v="0"/>
    <n v="0"/>
    <n v="0"/>
    <n v="0"/>
    <n v="0"/>
    <n v="0"/>
    <n v="0"/>
    <n v="0"/>
    <n v="0"/>
    <n v="0"/>
    <n v="0"/>
    <n v="0"/>
    <n v="0"/>
    <n v="0"/>
    <n v="0"/>
    <n v="0"/>
    <n v="0"/>
    <n v="0"/>
    <n v="0"/>
    <n v="0"/>
    <n v="0"/>
    <n v="0"/>
  </r>
  <r>
    <s v="069"/>
    <s v="021"/>
    <m/>
    <m/>
    <s v="X"/>
    <n v="2065"/>
    <n v="5"/>
    <s v="UNKNOWN"/>
    <n v="0"/>
    <n v="0"/>
    <s v=" "/>
    <n v="0"/>
    <n v="0"/>
    <n v="0"/>
    <n v="0"/>
    <n v="0"/>
    <n v="0"/>
    <n v="0"/>
    <n v="0"/>
    <n v="0"/>
    <n v="0"/>
    <n v="0"/>
    <n v="0"/>
    <n v="0"/>
    <n v="0"/>
    <n v="0"/>
    <n v="0"/>
    <n v="0"/>
    <n v="0"/>
    <n v="0"/>
    <n v="0"/>
    <n v="0"/>
    <n v="0"/>
    <n v="0"/>
    <n v="0"/>
    <n v="0"/>
    <n v="0"/>
    <n v="0"/>
    <n v="0"/>
    <n v="0"/>
    <n v="0"/>
    <n v="0"/>
    <n v="0"/>
  </r>
  <r>
    <s v="069"/>
    <s v="021"/>
    <n v="2008"/>
    <n v="2012"/>
    <m/>
    <n v="2050"/>
    <n v="5"/>
    <s v="UNKNOWN"/>
    <n v="0"/>
    <n v="0"/>
    <s v=" "/>
    <n v="0"/>
    <n v="0"/>
    <n v="0"/>
    <n v="0"/>
    <n v="0"/>
    <n v="0"/>
    <n v="0"/>
    <n v="0"/>
    <n v="0"/>
    <n v="0"/>
    <n v="0"/>
    <n v="0"/>
    <n v="0"/>
    <n v="0"/>
    <n v="0"/>
    <n v="0"/>
    <n v="0"/>
    <n v="0"/>
    <n v="0"/>
    <n v="0"/>
    <n v="0"/>
    <n v="0"/>
    <n v="0"/>
    <n v="0"/>
    <n v="0"/>
    <n v="0"/>
    <n v="0"/>
    <n v="0"/>
    <n v="0"/>
    <n v="0"/>
    <n v="0"/>
    <n v="0"/>
  </r>
  <r>
    <s v="069"/>
    <s v="021"/>
    <n v="2009"/>
    <n v="2013"/>
    <m/>
    <n v="2050"/>
    <n v="5"/>
    <s v="UNKNOWN"/>
    <n v="0"/>
    <n v="0"/>
    <s v=" "/>
    <n v="0"/>
    <n v="0"/>
    <n v="0"/>
    <n v="0"/>
    <n v="0"/>
    <n v="0"/>
    <n v="0"/>
    <n v="0"/>
    <n v="0"/>
    <n v="0"/>
    <n v="0"/>
    <n v="0"/>
    <n v="0"/>
    <n v="0"/>
    <n v="0"/>
    <n v="0"/>
    <n v="0"/>
    <n v="0"/>
    <n v="0"/>
    <n v="0"/>
    <n v="0"/>
    <n v="0"/>
    <n v="0"/>
    <n v="0"/>
    <n v="0"/>
    <n v="0"/>
    <n v="0"/>
    <n v="0"/>
    <n v="0"/>
    <n v="0"/>
    <n v="0"/>
    <n v="0"/>
  </r>
  <r>
    <s v="069"/>
    <s v="021"/>
    <n v="2010"/>
    <n v="2014"/>
    <m/>
    <n v="2050"/>
    <n v="5"/>
    <s v="UNKNOWN"/>
    <n v="0"/>
    <n v="0"/>
    <s v=" "/>
    <n v="0"/>
    <n v="0"/>
    <n v="0"/>
    <n v="0"/>
    <n v="0"/>
    <n v="0"/>
    <n v="0"/>
    <n v="0"/>
    <n v="0"/>
    <n v="0"/>
    <n v="0"/>
    <n v="0"/>
    <n v="0"/>
    <n v="0"/>
    <n v="0"/>
    <n v="0"/>
    <n v="0"/>
    <n v="0"/>
    <n v="0"/>
    <n v="0"/>
    <n v="0"/>
    <n v="0"/>
    <n v="0"/>
    <n v="0"/>
    <n v="0"/>
    <n v="0"/>
    <n v="0"/>
    <n v="0"/>
    <n v="0"/>
    <n v="0"/>
    <n v="0"/>
    <n v="0"/>
  </r>
  <r>
    <s v="069"/>
    <s v="021"/>
    <n v="2011"/>
    <n v="2015"/>
    <m/>
    <n v="2050"/>
    <n v="5"/>
    <s v="UNKNOWN"/>
    <n v="0"/>
    <n v="0"/>
    <s v=" "/>
    <n v="0"/>
    <n v="0"/>
    <n v="0"/>
    <n v="0"/>
    <n v="0"/>
    <n v="0"/>
    <n v="0"/>
    <n v="0"/>
    <n v="0"/>
    <n v="0"/>
    <n v="0"/>
    <n v="0"/>
    <n v="0"/>
    <n v="0"/>
    <n v="0"/>
    <n v="0"/>
    <n v="0"/>
    <n v="0"/>
    <n v="0"/>
    <n v="0"/>
    <n v="0"/>
    <n v="0"/>
    <n v="0"/>
    <n v="0"/>
    <n v="0"/>
    <n v="0"/>
    <n v="0"/>
    <n v="0"/>
    <n v="0"/>
    <n v="0"/>
    <n v="0"/>
    <n v="0"/>
  </r>
  <r>
    <s v="069"/>
    <s v="021"/>
    <n v="2012"/>
    <n v="2016"/>
    <m/>
    <n v="2050"/>
    <n v="5"/>
    <s v="Planning"/>
    <n v="3"/>
    <n v="410"/>
    <s v="D"/>
    <n v="-8632431"/>
    <n v="-2874345"/>
    <n v="0"/>
    <n v="0"/>
    <n v="-8632431"/>
    <n v="-2874345"/>
    <n v="0"/>
    <n v="0"/>
    <n v="0"/>
    <n v="0"/>
    <n v="0"/>
    <n v="0"/>
    <n v="0"/>
    <n v="0"/>
    <n v="0"/>
    <n v="0"/>
    <n v="0"/>
    <n v="0"/>
    <n v="-5758086"/>
    <n v="0"/>
    <n v="0"/>
    <n v="0"/>
    <n v="0"/>
    <n v="-5758086"/>
    <n v="0"/>
    <n v="-5758086"/>
    <n v="0"/>
    <n v="0"/>
    <n v="0"/>
    <n v="0"/>
    <n v="0"/>
    <n v="0"/>
  </r>
  <r>
    <s v="069"/>
    <s v="021"/>
    <n v="2016"/>
    <n v="2020"/>
    <m/>
    <n v="2086"/>
    <n v="5"/>
    <s v="UNKNOWN"/>
    <n v="0"/>
    <n v="0"/>
    <s v=" "/>
    <n v="0"/>
    <n v="0"/>
    <n v="0"/>
    <n v="0"/>
    <n v="0"/>
    <n v="0"/>
    <n v="0"/>
    <n v="0"/>
    <n v="0"/>
    <n v="0"/>
    <n v="0"/>
    <n v="0"/>
    <n v="0"/>
    <n v="0"/>
    <n v="0"/>
    <n v="0"/>
    <n v="0"/>
    <n v="0"/>
    <n v="0"/>
    <n v="0"/>
    <n v="0"/>
    <n v="0"/>
    <n v="0"/>
    <n v="0"/>
    <n v="0"/>
    <n v="0"/>
    <n v="0"/>
    <n v="0"/>
    <n v="0"/>
    <n v="0"/>
    <n v="0"/>
    <n v="0"/>
  </r>
  <r>
    <s v="069"/>
    <s v="057"/>
    <n v="2012"/>
    <n v="2012"/>
    <m/>
    <n v="3400"/>
    <n v="5"/>
    <s v="Operating Forces"/>
    <n v="1"/>
    <n v="252"/>
    <s v="D"/>
    <n v="-5000"/>
    <n v="0"/>
    <n v="0"/>
    <n v="0"/>
    <n v="-5000"/>
    <n v="0"/>
    <n v="0"/>
    <n v="0"/>
    <n v="0"/>
    <n v="0"/>
    <n v="0"/>
    <n v="0"/>
    <n v="0"/>
    <n v="0"/>
    <n v="0"/>
    <n v="0"/>
    <n v="0"/>
    <n v="0"/>
    <n v="-5000"/>
    <n v="0"/>
    <n v="0"/>
    <n v="0"/>
    <n v="0"/>
    <n v="-5000"/>
    <n v="0"/>
    <n v="-5000"/>
    <n v="0"/>
    <n v="0"/>
    <n v="0"/>
    <n v="0"/>
    <n v="0"/>
    <n v="0"/>
  </r>
  <r>
    <s v="069"/>
    <s v="057"/>
    <n v="2012"/>
    <n v="2012"/>
    <m/>
    <n v="3400"/>
    <n v="5"/>
    <s v="Operating Forces"/>
    <n v="1"/>
    <n v="410"/>
    <s v="D"/>
    <n v="-251402.77"/>
    <n v="-251402.77"/>
    <n v="0"/>
    <n v="0"/>
    <n v="-251402.77"/>
    <n v="-251402.77"/>
    <n v="0"/>
    <n v="0"/>
    <n v="0"/>
    <n v="0"/>
    <n v="0"/>
    <n v="0"/>
    <n v="0"/>
    <n v="0"/>
    <n v="0"/>
    <n v="0"/>
    <n v="0"/>
    <n v="0"/>
    <n v="0"/>
    <n v="0"/>
    <n v="0"/>
    <n v="0"/>
    <n v="0"/>
    <n v="0"/>
    <n v="0"/>
    <n v="0"/>
    <n v="0"/>
    <n v="251402.77"/>
    <n v="0"/>
    <n v="0"/>
    <n v="0"/>
    <n v="251402.77"/>
  </r>
  <r>
    <s v="069"/>
    <s v="057"/>
    <n v="2013"/>
    <n v="2013"/>
    <m/>
    <n v="3400"/>
    <n v="5"/>
    <s v="Operating Forces"/>
    <n v="1"/>
    <n v="252"/>
    <s v="D"/>
    <n v="-78573.19"/>
    <n v="-53573.19"/>
    <n v="0"/>
    <n v="0"/>
    <n v="-78573.19"/>
    <n v="-53573.19"/>
    <n v="0"/>
    <n v="0"/>
    <n v="0"/>
    <n v="0"/>
    <n v="0"/>
    <n v="0"/>
    <n v="0"/>
    <n v="0"/>
    <n v="0"/>
    <n v="0"/>
    <n v="0"/>
    <n v="0"/>
    <n v="-25000"/>
    <n v="0"/>
    <n v="0"/>
    <n v="0"/>
    <n v="0"/>
    <n v="-25000"/>
    <n v="0"/>
    <n v="-25000"/>
    <n v="0"/>
    <n v="53573.19"/>
    <n v="0"/>
    <n v="0"/>
    <n v="0"/>
    <n v="53573.19"/>
  </r>
  <r>
    <s v="069"/>
    <s v="057"/>
    <n v="2014"/>
    <n v="2014"/>
    <m/>
    <n v="3400"/>
    <n v="5"/>
    <s v="Operating Forces"/>
    <n v="1"/>
    <n v="252"/>
    <s v="D"/>
    <n v="-872317.96"/>
    <n v="-867317.96"/>
    <n v="0"/>
    <n v="0"/>
    <n v="-872317.96"/>
    <n v="-867317.96"/>
    <n v="0"/>
    <n v="0"/>
    <n v="0"/>
    <n v="0"/>
    <n v="0"/>
    <n v="0"/>
    <n v="0"/>
    <n v="0"/>
    <n v="0"/>
    <n v="0"/>
    <n v="0"/>
    <n v="0"/>
    <n v="-5000"/>
    <n v="0"/>
    <n v="0"/>
    <n v="0"/>
    <n v="0"/>
    <n v="-5000"/>
    <n v="0"/>
    <n v="-5000"/>
    <n v="0"/>
    <n v="867317.96"/>
    <n v="0"/>
    <n v="0"/>
    <n v="0"/>
    <n v="867317.96"/>
  </r>
  <r>
    <s v="069"/>
    <s v="057"/>
    <n v="2015"/>
    <n v="2015"/>
    <m/>
    <n v="3400"/>
    <n v="5"/>
    <s v="Operating Forces"/>
    <n v="1"/>
    <n v="240"/>
    <s v="D"/>
    <n v="0"/>
    <n v="-1012.3"/>
    <n v="0"/>
    <n v="0"/>
    <n v="0"/>
    <n v="-1012.3"/>
    <n v="0"/>
    <n v="0"/>
    <n v="0"/>
    <n v="0"/>
    <n v="0"/>
    <n v="0"/>
    <n v="0"/>
    <n v="0"/>
    <n v="0"/>
    <n v="0"/>
    <n v="0"/>
    <n v="0"/>
    <n v="1012.3"/>
    <n v="0"/>
    <n v="0"/>
    <n v="0"/>
    <n v="0"/>
    <n v="1012.3"/>
    <n v="0"/>
    <n v="1012.3"/>
    <n v="0"/>
    <n v="0"/>
    <n v="0"/>
    <n v="0"/>
    <n v="0"/>
    <n v="0"/>
  </r>
  <r>
    <s v="069"/>
    <s v="057"/>
    <n v="2015"/>
    <n v="2015"/>
    <m/>
    <n v="3400"/>
    <n v="5"/>
    <s v="Operating Forces"/>
    <n v="1"/>
    <n v="251"/>
    <s v="D"/>
    <n v="-310625.19"/>
    <n v="0"/>
    <n v="0"/>
    <n v="0"/>
    <n v="-310625.19"/>
    <n v="0"/>
    <n v="0"/>
    <n v="0"/>
    <n v="0"/>
    <n v="0"/>
    <n v="0"/>
    <n v="0"/>
    <n v="0"/>
    <n v="0"/>
    <n v="0"/>
    <n v="0"/>
    <n v="0"/>
    <n v="0"/>
    <n v="-310625.19"/>
    <n v="0"/>
    <n v="0"/>
    <n v="0"/>
    <n v="0"/>
    <n v="-310625.19"/>
    <n v="0"/>
    <n v="-310625.19"/>
    <n v="0"/>
    <n v="0"/>
    <n v="0"/>
    <n v="0"/>
    <n v="0"/>
    <n v="0"/>
  </r>
  <r>
    <s v="069"/>
    <s v="057"/>
    <n v="2015"/>
    <n v="2015"/>
    <m/>
    <n v="3400"/>
    <n v="5"/>
    <s v="Operating Forces"/>
    <n v="1"/>
    <n v="252"/>
    <s v="D"/>
    <n v="-809132.5"/>
    <n v="-733335.11"/>
    <n v="0"/>
    <n v="0"/>
    <n v="-809132.5"/>
    <n v="-733335.11"/>
    <n v="0"/>
    <n v="0"/>
    <n v="0"/>
    <n v="0"/>
    <n v="0"/>
    <n v="0"/>
    <n v="0"/>
    <n v="0"/>
    <n v="0"/>
    <n v="0"/>
    <n v="0"/>
    <n v="0"/>
    <n v="-75797.39"/>
    <n v="0"/>
    <n v="0"/>
    <n v="0"/>
    <n v="0"/>
    <n v="-75797.39"/>
    <n v="0"/>
    <n v="-75797.39"/>
    <n v="0"/>
    <n v="728294.39"/>
    <n v="0"/>
    <n v="0"/>
    <n v="0"/>
    <n v="728294.39"/>
  </r>
  <r>
    <s v="069"/>
    <s v="057"/>
    <n v="2015"/>
    <n v="2015"/>
    <m/>
    <n v="3400"/>
    <n v="5"/>
    <s v="Operating Forces"/>
    <n v="1"/>
    <n v="410"/>
    <s v="D"/>
    <n v="-36908.660000000003"/>
    <n v="-5644.12"/>
    <n v="0"/>
    <n v="0"/>
    <n v="-36908.660000000003"/>
    <n v="-5644.12"/>
    <n v="0"/>
    <n v="0"/>
    <n v="0"/>
    <n v="0"/>
    <n v="0"/>
    <n v="0"/>
    <n v="0"/>
    <n v="0"/>
    <n v="0"/>
    <n v="0"/>
    <n v="0"/>
    <n v="0"/>
    <n v="-31264.54"/>
    <n v="0"/>
    <n v="0"/>
    <n v="0"/>
    <n v="0"/>
    <n v="-31264.54"/>
    <n v="0"/>
    <n v="-31264.54"/>
    <n v="0"/>
    <n v="0"/>
    <n v="0"/>
    <n v="0"/>
    <n v="0"/>
    <n v="0"/>
  </r>
  <r>
    <s v="69"/>
    <s v="57"/>
    <n v="2015"/>
    <n v="2019"/>
    <m/>
    <n v="3300"/>
    <n v="5"/>
    <s v="UNKNOWN"/>
    <n v="0"/>
    <n v="0"/>
    <s v=" "/>
    <n v="0"/>
    <n v="0"/>
    <n v="0"/>
    <n v="0"/>
    <n v="0"/>
    <n v="0"/>
    <n v="0"/>
    <n v="0"/>
    <n v="0"/>
    <n v="0"/>
    <n v="0"/>
    <n v="0"/>
    <n v="0"/>
    <n v="0"/>
    <n v="0"/>
    <n v="0"/>
    <n v="0"/>
    <n v="0"/>
    <n v="0"/>
    <n v="0"/>
    <n v="0"/>
    <n v="0"/>
    <n v="0"/>
    <n v="0"/>
    <n v="0"/>
    <n v="0"/>
    <n v="0"/>
    <n v="0"/>
    <n v="0"/>
    <n v="0"/>
    <n v="0"/>
    <n v="0"/>
  </r>
  <r>
    <s v="69"/>
    <s v="57"/>
    <n v="2016"/>
    <n v="2016"/>
    <m/>
    <n v="3400"/>
    <n v="5"/>
    <s v="Operating Forces"/>
    <n v="1"/>
    <n v="0"/>
    <s v="D"/>
    <n v="0"/>
    <n v="0"/>
    <n v="0"/>
    <n v="0"/>
    <n v="0"/>
    <n v="0"/>
    <n v="-2527.8000000000002"/>
    <n v="7753.78"/>
    <n v="0"/>
    <n v="-1886.44"/>
    <n v="-2527.8000000000002"/>
    <n v="5867.34"/>
    <n v="0"/>
    <n v="0"/>
    <n v="0"/>
    <n v="0"/>
    <n v="0"/>
    <n v="0"/>
    <n v="-11230.77"/>
    <n v="0"/>
    <n v="0"/>
    <n v="-57.42"/>
    <n v="0"/>
    <n v="-11288.19"/>
    <n v="0"/>
    <n v="-11288.19"/>
    <n v="-2893.05"/>
    <n v="0"/>
    <n v="-5867.34"/>
    <n v="0"/>
    <n v="0"/>
    <n v="-5867.34"/>
  </r>
  <r>
    <s v="69"/>
    <s v="57"/>
    <n v="2016"/>
    <n v="2016"/>
    <m/>
    <n v="3400"/>
    <n v="5"/>
    <s v="Operating Forces"/>
    <n v="1"/>
    <n v="111"/>
    <s v="D"/>
    <n v="0"/>
    <n v="0"/>
    <n v="0"/>
    <n v="0"/>
    <n v="0"/>
    <n v="0"/>
    <n v="-185042.5"/>
    <n v="-166637.94"/>
    <n v="0"/>
    <n v="-146.91"/>
    <n v="-185042.5"/>
    <n v="-166784.85"/>
    <n v="0"/>
    <n v="0"/>
    <n v="0"/>
    <n v="0"/>
    <n v="0"/>
    <n v="0"/>
    <n v="-18572.5"/>
    <n v="0"/>
    <n v="0"/>
    <n v="-548.49"/>
    <n v="0"/>
    <n v="-19120.990000000002"/>
    <n v="0"/>
    <n v="-19120.990000000002"/>
    <n v="-863.34"/>
    <n v="0"/>
    <n v="166784.85"/>
    <n v="0"/>
    <n v="0"/>
    <n v="166784.85"/>
  </r>
  <r>
    <s v="69"/>
    <s v="57"/>
    <n v="2016"/>
    <n v="2016"/>
    <m/>
    <n v="3400"/>
    <n v="5"/>
    <s v="Operating Forces"/>
    <n v="1"/>
    <n v="115"/>
    <s v="D"/>
    <n v="0"/>
    <n v="0"/>
    <n v="0"/>
    <n v="0"/>
    <n v="0"/>
    <n v="0"/>
    <n v="-3560.28"/>
    <n v="-3437.55"/>
    <n v="0"/>
    <n v="37.04"/>
    <n v="-3560.28"/>
    <n v="-3400.51"/>
    <n v="0"/>
    <n v="0"/>
    <n v="0"/>
    <n v="0"/>
    <n v="0"/>
    <n v="0"/>
    <n v="-122.73"/>
    <n v="0"/>
    <n v="0"/>
    <n v="0"/>
    <n v="0"/>
    <n v="-122.73"/>
    <n v="0"/>
    <n v="-122.73"/>
    <n v="37.04"/>
    <n v="0"/>
    <n v="3400.51"/>
    <n v="0"/>
    <n v="0"/>
    <n v="3400.51"/>
  </r>
  <r>
    <s v="69"/>
    <s v="57"/>
    <n v="2016"/>
    <n v="2016"/>
    <m/>
    <n v="3400"/>
    <n v="5"/>
    <s v="Operating Forces"/>
    <n v="1"/>
    <n v="118"/>
    <s v="D"/>
    <n v="0"/>
    <n v="0"/>
    <n v="0"/>
    <n v="0"/>
    <n v="0"/>
    <n v="0"/>
    <n v="-1227.0999999999999"/>
    <n v="-1227.0999999999999"/>
    <n v="0"/>
    <n v="55.07"/>
    <n v="-1227.0999999999999"/>
    <n v="-1172.03"/>
    <n v="0"/>
    <n v="0"/>
    <n v="0"/>
    <n v="0"/>
    <n v="0"/>
    <n v="0"/>
    <n v="0"/>
    <n v="0"/>
    <n v="0"/>
    <n v="0"/>
    <n v="0"/>
    <n v="0"/>
    <n v="0"/>
    <n v="0"/>
    <n v="55.07"/>
    <n v="0"/>
    <n v="1172.03"/>
    <n v="0"/>
    <n v="0"/>
    <n v="1172.03"/>
  </r>
  <r>
    <s v="69"/>
    <s v="57"/>
    <n v="2016"/>
    <n v="2016"/>
    <m/>
    <n v="3400"/>
    <n v="5"/>
    <s v="Operating Forces"/>
    <n v="1"/>
    <n v="121"/>
    <s v="D"/>
    <n v="0"/>
    <n v="0"/>
    <n v="0"/>
    <n v="0"/>
    <n v="0"/>
    <n v="0"/>
    <n v="-53059.12"/>
    <n v="-47256.61"/>
    <n v="0"/>
    <n v="-332.32"/>
    <n v="-53059.12"/>
    <n v="-47588.93"/>
    <n v="0"/>
    <n v="0"/>
    <n v="0"/>
    <n v="0"/>
    <n v="0"/>
    <n v="0"/>
    <n v="-5802.51"/>
    <n v="0"/>
    <n v="0"/>
    <n v="-191.82"/>
    <n v="0"/>
    <n v="-5994.33"/>
    <n v="0"/>
    <n v="-5994.33"/>
    <n v="-524.14"/>
    <n v="0"/>
    <n v="47588.93"/>
    <n v="0"/>
    <n v="0"/>
    <n v="47588.93"/>
  </r>
  <r>
    <s v="69"/>
    <s v="57"/>
    <n v="2016"/>
    <n v="2016"/>
    <m/>
    <n v="3400"/>
    <n v="5"/>
    <s v="Operating Forces"/>
    <n v="1"/>
    <n v="210"/>
    <s v="D"/>
    <n v="-3450.98"/>
    <n v="-880.08"/>
    <n v="0"/>
    <n v="0"/>
    <n v="-3450.98"/>
    <n v="-880.08"/>
    <n v="0"/>
    <n v="0"/>
    <n v="0"/>
    <n v="0"/>
    <n v="0"/>
    <n v="0"/>
    <n v="0"/>
    <n v="0"/>
    <n v="0"/>
    <n v="0"/>
    <n v="0"/>
    <n v="0"/>
    <n v="-2570.9"/>
    <n v="0"/>
    <n v="0"/>
    <n v="-45.3"/>
    <n v="0"/>
    <n v="-2616.1999999999998"/>
    <n v="0"/>
    <n v="-2616.1999999999998"/>
    <n v="-45.3"/>
    <n v="880.08"/>
    <n v="0"/>
    <n v="0"/>
    <n v="0"/>
    <n v="880.08"/>
  </r>
  <r>
    <s v="69"/>
    <s v="57"/>
    <n v="2016"/>
    <n v="2016"/>
    <m/>
    <n v="3400"/>
    <n v="5"/>
    <s v="Operating Forces"/>
    <n v="1"/>
    <n v="232"/>
    <s v="D"/>
    <n v="-4760"/>
    <n v="0"/>
    <n v="0"/>
    <n v="0"/>
    <n v="-4760"/>
    <n v="0"/>
    <n v="0"/>
    <n v="0"/>
    <n v="0"/>
    <n v="0"/>
    <n v="0"/>
    <n v="0"/>
    <n v="0"/>
    <n v="0"/>
    <n v="0"/>
    <n v="0"/>
    <n v="0"/>
    <n v="0"/>
    <n v="-4760"/>
    <n v="0"/>
    <n v="0"/>
    <n v="0"/>
    <n v="0"/>
    <n v="-4760"/>
    <n v="0"/>
    <n v="-4760"/>
    <n v="0"/>
    <n v="0"/>
    <n v="0"/>
    <n v="0"/>
    <n v="0"/>
    <n v="0"/>
  </r>
  <r>
    <s v="69"/>
    <s v="57"/>
    <n v="2016"/>
    <n v="2016"/>
    <m/>
    <n v="3400"/>
    <n v="5"/>
    <s v="Operating Forces"/>
    <n v="1"/>
    <n v="240"/>
    <s v="D"/>
    <n v="-956.14"/>
    <n v="-956.14"/>
    <n v="0"/>
    <n v="0"/>
    <n v="-956.14"/>
    <n v="-956.14"/>
    <n v="0"/>
    <n v="0"/>
    <n v="0"/>
    <n v="0"/>
    <n v="0"/>
    <n v="0"/>
    <n v="0"/>
    <n v="0"/>
    <n v="0"/>
    <n v="0"/>
    <n v="0"/>
    <n v="0"/>
    <n v="-64.069999999999993"/>
    <n v="0"/>
    <n v="0"/>
    <n v="0"/>
    <n v="0"/>
    <n v="-64.069999999999993"/>
    <n v="0"/>
    <n v="-64.069999999999993"/>
    <n v="-64.069999999999993"/>
    <n v="956.14"/>
    <n v="0"/>
    <n v="0"/>
    <n v="0"/>
    <n v="956.14"/>
  </r>
  <r>
    <s v="69"/>
    <s v="57"/>
    <n v="2016"/>
    <n v="2016"/>
    <m/>
    <n v="3400"/>
    <n v="5"/>
    <s v="Operating Forces"/>
    <n v="1"/>
    <n v="251"/>
    <s v="D"/>
    <n v="-1127981.8999999999"/>
    <n v="-605557.18000000005"/>
    <n v="0"/>
    <n v="0"/>
    <n v="-1127981.8999999999"/>
    <n v="-605557.18000000005"/>
    <n v="-16371.68"/>
    <n v="0"/>
    <n v="0"/>
    <n v="0"/>
    <n v="-16371.68"/>
    <n v="0"/>
    <n v="0"/>
    <n v="0"/>
    <n v="0"/>
    <n v="0"/>
    <n v="0"/>
    <n v="0"/>
    <n v="-538796.4"/>
    <n v="0"/>
    <n v="0"/>
    <n v="0"/>
    <n v="0"/>
    <n v="-538796.4"/>
    <n v="0"/>
    <n v="-538796.4"/>
    <n v="0"/>
    <n v="108390.96"/>
    <n v="0"/>
    <n v="0"/>
    <n v="0"/>
    <n v="108390.96"/>
  </r>
  <r>
    <s v="69"/>
    <s v="57"/>
    <n v="2016"/>
    <n v="2016"/>
    <m/>
    <n v="3400"/>
    <n v="5"/>
    <s v="Operating Forces"/>
    <n v="1"/>
    <n v="252"/>
    <s v="D"/>
    <n v="-13137621.710000001"/>
    <n v="-5169537.38"/>
    <n v="0"/>
    <n v="-419186.96"/>
    <n v="-13137621.710000001"/>
    <n v="-5588724.3399999999"/>
    <n v="0"/>
    <n v="-190320.32"/>
    <n v="0"/>
    <n v="0"/>
    <n v="0"/>
    <n v="-190320.32"/>
    <n v="0"/>
    <n v="0"/>
    <n v="0"/>
    <n v="0"/>
    <n v="0"/>
    <n v="0"/>
    <n v="-7778027.6900000004"/>
    <n v="0"/>
    <n v="0"/>
    <n v="-430.93"/>
    <n v="0"/>
    <n v="-7778458.6200000001"/>
    <n v="0"/>
    <n v="-7778458.6200000001"/>
    <n v="-419881.57"/>
    <n v="675.47"/>
    <n v="0"/>
    <n v="0"/>
    <n v="0"/>
    <n v="675.47"/>
  </r>
  <r>
    <s v="69"/>
    <s v="57"/>
    <n v="2016"/>
    <n v="2016"/>
    <m/>
    <n v="3400"/>
    <n v="5"/>
    <s v="Operating Forces"/>
    <n v="1"/>
    <n v="258"/>
    <s v="D"/>
    <n v="0"/>
    <n v="0"/>
    <n v="0"/>
    <n v="0"/>
    <n v="0"/>
    <n v="0"/>
    <n v="58.26"/>
    <n v="0"/>
    <n v="0"/>
    <n v="0"/>
    <n v="58.26"/>
    <n v="0"/>
    <n v="0"/>
    <n v="0"/>
    <n v="0"/>
    <n v="0"/>
    <n v="0"/>
    <n v="0"/>
    <n v="-278.85000000000002"/>
    <n v="0"/>
    <n v="0"/>
    <n v="0"/>
    <n v="0"/>
    <n v="-278.85000000000002"/>
    <n v="0"/>
    <n v="-278.85000000000002"/>
    <n v="-337.11"/>
    <n v="0"/>
    <n v="0"/>
    <n v="0"/>
    <n v="81.78"/>
    <n v="81.78"/>
  </r>
  <r>
    <s v="69"/>
    <s v="57"/>
    <n v="2016"/>
    <n v="2016"/>
    <m/>
    <n v="3400"/>
    <n v="5"/>
    <s v="Operating Forces"/>
    <n v="1"/>
    <n v="310"/>
    <s v="D"/>
    <n v="0"/>
    <n v="0"/>
    <n v="0"/>
    <n v="0"/>
    <n v="0"/>
    <n v="0"/>
    <n v="-454.47"/>
    <n v="0"/>
    <n v="0"/>
    <n v="0"/>
    <n v="-454.47"/>
    <n v="0"/>
    <n v="0"/>
    <n v="0"/>
    <n v="0"/>
    <n v="0"/>
    <n v="0"/>
    <n v="0"/>
    <n v="-4.7"/>
    <n v="0"/>
    <n v="0"/>
    <n v="0"/>
    <n v="0"/>
    <n v="-4.7"/>
    <n v="0"/>
    <n v="-4.7"/>
    <n v="449.77"/>
    <n v="0"/>
    <n v="0"/>
    <n v="0"/>
    <n v="0"/>
    <n v="0"/>
  </r>
  <r>
    <s v="69"/>
    <s v="57"/>
    <n v="2016"/>
    <n v="2016"/>
    <m/>
    <n v="3400"/>
    <n v="5"/>
    <s v="Operating Forces"/>
    <n v="1"/>
    <n v="410"/>
    <s v="D"/>
    <n v="-2552176.7400000002"/>
    <n v="-977913.53"/>
    <n v="0"/>
    <n v="0"/>
    <n v="-2552176.7400000002"/>
    <n v="-977913.53"/>
    <n v="0"/>
    <n v="0"/>
    <n v="0"/>
    <n v="0"/>
    <n v="0"/>
    <n v="0"/>
    <n v="0"/>
    <n v="0"/>
    <n v="0"/>
    <n v="0"/>
    <n v="0"/>
    <n v="0"/>
    <n v="-1574263.21"/>
    <n v="0"/>
    <n v="0"/>
    <n v="0"/>
    <n v="0"/>
    <n v="-1574263.21"/>
    <n v="0"/>
    <n v="-1574263.21"/>
    <n v="0"/>
    <n v="176855.87"/>
    <n v="0"/>
    <n v="0"/>
    <n v="0"/>
    <n v="176855.87"/>
  </r>
  <r>
    <s v="69"/>
    <s v="57"/>
    <n v="2017"/>
    <n v="2017"/>
    <m/>
    <n v="3400"/>
    <n v="5"/>
    <s v="Operating Forces"/>
    <n v="1"/>
    <n v="0"/>
    <s v="D"/>
    <n v="0"/>
    <n v="0"/>
    <n v="0"/>
    <n v="0"/>
    <n v="0"/>
    <n v="0"/>
    <n v="0"/>
    <n v="0"/>
    <n v="0"/>
    <n v="0"/>
    <n v="0"/>
    <n v="0"/>
    <n v="0"/>
    <n v="0"/>
    <n v="0"/>
    <n v="0"/>
    <n v="0"/>
    <n v="0"/>
    <n v="-239832.74"/>
    <n v="0"/>
    <n v="0"/>
    <n v="0"/>
    <n v="0"/>
    <n v="-239832.74"/>
    <n v="0"/>
    <n v="-239832.74"/>
    <n v="-239832.74"/>
    <n v="0"/>
    <n v="0"/>
    <n v="0"/>
    <n v="0"/>
    <n v="0"/>
  </r>
  <r>
    <s v="69"/>
    <s v="57"/>
    <n v="2017"/>
    <n v="2017"/>
    <m/>
    <n v="3400"/>
    <n v="5"/>
    <s v="Operating Forces"/>
    <n v="1"/>
    <n v="111"/>
    <s v="D"/>
    <n v="0"/>
    <n v="0"/>
    <n v="0"/>
    <n v="0"/>
    <n v="0"/>
    <n v="0"/>
    <n v="0"/>
    <n v="0"/>
    <n v="0"/>
    <n v="0"/>
    <n v="0"/>
    <n v="0"/>
    <n v="0"/>
    <n v="0"/>
    <n v="0"/>
    <n v="0"/>
    <n v="0"/>
    <n v="0"/>
    <n v="-267826.46999999997"/>
    <n v="0"/>
    <n v="0"/>
    <n v="0"/>
    <n v="0"/>
    <n v="-267826.46999999997"/>
    <n v="0"/>
    <n v="-267826.46999999997"/>
    <n v="-267826.46999999997"/>
    <n v="0"/>
    <n v="0"/>
    <n v="0"/>
    <n v="0"/>
    <n v="0"/>
  </r>
  <r>
    <s v="69"/>
    <s v="57"/>
    <n v="2017"/>
    <n v="2017"/>
    <m/>
    <n v="3400"/>
    <n v="5"/>
    <s v="Operating Forces"/>
    <n v="1"/>
    <n v="113"/>
    <s v="D"/>
    <n v="0"/>
    <n v="0"/>
    <n v="0"/>
    <n v="0"/>
    <n v="0"/>
    <n v="0"/>
    <n v="0"/>
    <n v="0"/>
    <n v="0"/>
    <n v="0"/>
    <n v="0"/>
    <n v="0"/>
    <n v="0"/>
    <n v="0"/>
    <n v="0"/>
    <n v="0"/>
    <n v="0"/>
    <n v="0"/>
    <n v="-117.18"/>
    <n v="0"/>
    <n v="0"/>
    <n v="0"/>
    <n v="0"/>
    <n v="-117.18"/>
    <n v="0"/>
    <n v="-117.18"/>
    <n v="-117.18"/>
    <n v="0"/>
    <n v="0"/>
    <n v="0"/>
    <n v="0"/>
    <n v="0"/>
  </r>
  <r>
    <s v="69"/>
    <s v="57"/>
    <n v="2017"/>
    <n v="2017"/>
    <m/>
    <n v="3400"/>
    <n v="5"/>
    <s v="Operating Forces"/>
    <n v="1"/>
    <n v="115"/>
    <s v="D"/>
    <n v="0"/>
    <n v="0"/>
    <n v="0"/>
    <n v="0"/>
    <n v="0"/>
    <n v="0"/>
    <n v="0"/>
    <n v="0"/>
    <n v="0"/>
    <n v="0"/>
    <n v="0"/>
    <n v="0"/>
    <n v="0"/>
    <n v="0"/>
    <n v="0"/>
    <n v="0"/>
    <n v="0"/>
    <n v="0"/>
    <n v="-3652.77"/>
    <n v="0"/>
    <n v="0"/>
    <n v="0"/>
    <n v="0"/>
    <n v="-3652.77"/>
    <n v="0"/>
    <n v="-3652.77"/>
    <n v="-3652.77"/>
    <n v="0"/>
    <n v="0"/>
    <n v="0"/>
    <n v="0"/>
    <n v="0"/>
  </r>
  <r>
    <s v="69"/>
    <s v="57"/>
    <n v="2017"/>
    <n v="2017"/>
    <m/>
    <n v="3400"/>
    <n v="5"/>
    <s v="Operating Forces"/>
    <n v="1"/>
    <n v="121"/>
    <s v="D"/>
    <n v="0"/>
    <n v="0"/>
    <n v="0"/>
    <n v="0"/>
    <n v="0"/>
    <n v="0"/>
    <n v="0"/>
    <n v="0"/>
    <n v="0"/>
    <n v="0"/>
    <n v="0"/>
    <n v="0"/>
    <n v="0"/>
    <n v="0"/>
    <n v="0"/>
    <n v="0"/>
    <n v="0"/>
    <n v="0"/>
    <n v="-71233.75"/>
    <n v="0"/>
    <n v="0"/>
    <n v="0"/>
    <n v="0"/>
    <n v="-71233.75"/>
    <n v="0"/>
    <n v="-71233.75"/>
    <n v="-71233.75"/>
    <n v="0"/>
    <n v="0"/>
    <n v="0"/>
    <n v="0"/>
    <n v="0"/>
  </r>
  <r>
    <s v="69"/>
    <s v="57"/>
    <n v="2017"/>
    <n v="2017"/>
    <m/>
    <n v="3400"/>
    <n v="5"/>
    <s v="Operating Forces"/>
    <n v="1"/>
    <n v="210"/>
    <s v="D"/>
    <n v="0"/>
    <n v="-11796.33"/>
    <n v="0"/>
    <n v="0"/>
    <n v="0"/>
    <n v="-11796.33"/>
    <n v="0"/>
    <n v="-1002.11"/>
    <n v="0"/>
    <n v="0"/>
    <n v="0"/>
    <n v="-1002.11"/>
    <n v="0"/>
    <n v="0"/>
    <n v="0"/>
    <n v="0"/>
    <n v="0"/>
    <n v="0"/>
    <n v="-34358.47"/>
    <n v="0"/>
    <n v="0"/>
    <n v="0"/>
    <n v="0"/>
    <n v="-34358.47"/>
    <n v="0"/>
    <n v="-34358.47"/>
    <n v="-47156.91"/>
    <n v="0"/>
    <n v="0"/>
    <n v="0"/>
    <n v="0"/>
    <n v="0"/>
  </r>
  <r>
    <s v="69"/>
    <s v="57"/>
    <n v="2017"/>
    <n v="2017"/>
    <m/>
    <n v="3400"/>
    <n v="5"/>
    <s v="Operating Forces"/>
    <n v="1"/>
    <n v="232"/>
    <s v="D"/>
    <n v="0"/>
    <n v="-6800"/>
    <n v="0"/>
    <n v="0"/>
    <n v="0"/>
    <n v="-6800"/>
    <n v="0"/>
    <n v="0"/>
    <n v="0"/>
    <n v="0"/>
    <n v="0"/>
    <n v="0"/>
    <n v="0"/>
    <n v="0"/>
    <n v="0"/>
    <n v="0"/>
    <n v="0"/>
    <n v="0"/>
    <n v="-1360"/>
    <n v="0"/>
    <n v="0"/>
    <n v="0"/>
    <n v="0"/>
    <n v="-1360"/>
    <n v="0"/>
    <n v="-1360"/>
    <n v="-8160"/>
    <n v="0"/>
    <n v="0"/>
    <n v="0"/>
    <n v="0"/>
    <n v="0"/>
  </r>
  <r>
    <s v="69"/>
    <s v="57"/>
    <n v="2017"/>
    <n v="2017"/>
    <m/>
    <n v="3400"/>
    <n v="5"/>
    <s v="Operating Forces"/>
    <n v="1"/>
    <n v="233"/>
    <s v="D"/>
    <n v="0"/>
    <n v="0"/>
    <n v="0"/>
    <n v="0"/>
    <n v="0"/>
    <n v="0"/>
    <n v="0"/>
    <n v="0"/>
    <n v="0"/>
    <n v="0"/>
    <n v="0"/>
    <n v="0"/>
    <n v="0"/>
    <n v="0"/>
    <n v="0"/>
    <n v="0"/>
    <n v="0"/>
    <n v="0"/>
    <n v="-1347.08"/>
    <n v="0"/>
    <n v="0"/>
    <n v="0"/>
    <n v="0"/>
    <n v="-1347.08"/>
    <n v="0"/>
    <n v="-1347.08"/>
    <n v="-1347.08"/>
    <n v="0"/>
    <n v="0"/>
    <n v="0"/>
    <n v="0"/>
    <n v="0"/>
  </r>
  <r>
    <s v="69"/>
    <s v="57"/>
    <n v="2017"/>
    <n v="2017"/>
    <m/>
    <n v="3400"/>
    <n v="5"/>
    <s v="Operating Forces"/>
    <n v="1"/>
    <n v="240"/>
    <s v="D"/>
    <n v="0"/>
    <n v="0"/>
    <n v="0"/>
    <n v="0"/>
    <n v="0"/>
    <n v="0"/>
    <n v="0"/>
    <n v="0"/>
    <n v="0"/>
    <n v="0"/>
    <n v="0"/>
    <n v="0"/>
    <n v="0"/>
    <n v="0"/>
    <n v="0"/>
    <n v="0"/>
    <n v="0"/>
    <n v="0"/>
    <n v="-1326.84"/>
    <n v="0"/>
    <n v="0"/>
    <n v="0"/>
    <n v="0"/>
    <n v="-1326.84"/>
    <n v="0"/>
    <n v="-1326.84"/>
    <n v="-1326.84"/>
    <n v="0"/>
    <n v="0"/>
    <n v="0"/>
    <n v="0"/>
    <n v="0"/>
  </r>
  <r>
    <s v="69"/>
    <s v="57"/>
    <n v="2017"/>
    <n v="2017"/>
    <m/>
    <n v="3400"/>
    <n v="5"/>
    <s v="Operating Forces"/>
    <n v="1"/>
    <n v="251"/>
    <s v="D"/>
    <n v="0"/>
    <n v="-339249.96"/>
    <n v="0"/>
    <n v="0"/>
    <n v="0"/>
    <n v="-339249.96"/>
    <n v="0"/>
    <n v="-16463.080000000002"/>
    <n v="0"/>
    <n v="0"/>
    <n v="0"/>
    <n v="-16463.080000000002"/>
    <n v="0"/>
    <n v="0"/>
    <n v="0"/>
    <n v="0"/>
    <n v="0"/>
    <n v="0"/>
    <n v="-4774"/>
    <n v="0"/>
    <n v="0"/>
    <n v="0"/>
    <n v="0"/>
    <n v="-4774"/>
    <n v="0"/>
    <n v="-4774"/>
    <n v="-360487.04"/>
    <n v="0"/>
    <n v="0"/>
    <n v="0"/>
    <n v="0"/>
    <n v="0"/>
  </r>
  <r>
    <s v="69"/>
    <s v="57"/>
    <n v="2017"/>
    <n v="2017"/>
    <m/>
    <n v="3400"/>
    <n v="5"/>
    <s v="Operating Forces"/>
    <n v="1"/>
    <n v="252"/>
    <s v="D"/>
    <n v="0"/>
    <n v="-9129960.6799999997"/>
    <n v="0"/>
    <n v="0"/>
    <n v="0"/>
    <n v="-9129960.6799999997"/>
    <n v="0"/>
    <n v="0"/>
    <n v="0"/>
    <n v="0"/>
    <n v="0"/>
    <n v="0"/>
    <n v="0"/>
    <n v="0"/>
    <n v="0"/>
    <n v="0"/>
    <n v="0"/>
    <n v="0"/>
    <n v="-627573.89"/>
    <n v="0"/>
    <n v="0"/>
    <n v="0"/>
    <n v="0"/>
    <n v="-627573.89"/>
    <n v="0"/>
    <n v="-627573.89"/>
    <n v="-9757534.5700000003"/>
    <n v="0"/>
    <n v="0"/>
    <n v="0"/>
    <n v="0"/>
    <n v="0"/>
  </r>
  <r>
    <s v="69"/>
    <s v="57"/>
    <n v="2017"/>
    <n v="2017"/>
    <m/>
    <n v="3400"/>
    <n v="5"/>
    <s v="Operating Forces"/>
    <n v="1"/>
    <n v="253"/>
    <s v="D"/>
    <n v="0"/>
    <n v="0"/>
    <n v="0"/>
    <n v="0"/>
    <n v="0"/>
    <n v="0"/>
    <n v="0"/>
    <n v="0"/>
    <n v="0"/>
    <n v="0"/>
    <n v="0"/>
    <n v="0"/>
    <n v="0"/>
    <n v="0"/>
    <n v="0"/>
    <n v="0"/>
    <n v="0"/>
    <n v="0"/>
    <n v="-284.14999999999998"/>
    <n v="0"/>
    <n v="0"/>
    <n v="0"/>
    <n v="0"/>
    <n v="-284.14999999999998"/>
    <n v="0"/>
    <n v="-284.14999999999998"/>
    <n v="-284.14999999999998"/>
    <n v="0"/>
    <n v="0"/>
    <n v="0"/>
    <n v="0"/>
    <n v="0"/>
  </r>
  <r>
    <s v="69"/>
    <s v="57"/>
    <n v="2017"/>
    <n v="2017"/>
    <m/>
    <n v="3400"/>
    <n v="5"/>
    <s v="Operating Forces"/>
    <n v="1"/>
    <n v="257"/>
    <s v="D"/>
    <n v="0"/>
    <n v="0"/>
    <n v="0"/>
    <n v="0"/>
    <n v="0"/>
    <n v="0"/>
    <n v="0"/>
    <n v="0"/>
    <n v="0"/>
    <n v="0"/>
    <n v="0"/>
    <n v="0"/>
    <n v="0"/>
    <n v="0"/>
    <n v="0"/>
    <n v="0"/>
    <n v="0"/>
    <n v="0"/>
    <n v="-46.56"/>
    <n v="0"/>
    <n v="0"/>
    <n v="0"/>
    <n v="0"/>
    <n v="-46.56"/>
    <n v="0"/>
    <n v="-46.56"/>
    <n v="-46.56"/>
    <n v="0"/>
    <n v="0"/>
    <n v="0"/>
    <n v="0"/>
    <n v="0"/>
  </r>
  <r>
    <s v="69"/>
    <s v="57"/>
    <n v="2017"/>
    <n v="2017"/>
    <m/>
    <n v="3400"/>
    <n v="5"/>
    <s v="Operating Forces"/>
    <n v="1"/>
    <n v="258"/>
    <s v="D"/>
    <n v="0"/>
    <n v="0"/>
    <n v="0"/>
    <n v="0"/>
    <n v="0"/>
    <n v="0"/>
    <n v="0"/>
    <n v="0"/>
    <n v="0"/>
    <n v="0"/>
    <n v="0"/>
    <n v="0"/>
    <n v="0"/>
    <n v="0"/>
    <n v="0"/>
    <n v="0"/>
    <n v="0"/>
    <n v="0"/>
    <n v="-1995.86"/>
    <n v="0"/>
    <n v="0"/>
    <n v="0"/>
    <n v="0"/>
    <n v="-1995.86"/>
    <n v="0"/>
    <n v="-1995.86"/>
    <n v="-1995.86"/>
    <n v="0"/>
    <n v="0"/>
    <n v="0"/>
    <n v="0"/>
    <n v="0"/>
  </r>
  <r>
    <s v="69"/>
    <s v="57"/>
    <n v="2017"/>
    <n v="2017"/>
    <m/>
    <n v="3400"/>
    <n v="5"/>
    <s v="Operating Forces"/>
    <n v="1"/>
    <n v="260"/>
    <s v="D"/>
    <n v="0"/>
    <n v="0"/>
    <n v="0"/>
    <n v="0"/>
    <n v="0"/>
    <n v="0"/>
    <n v="0"/>
    <n v="0"/>
    <n v="0"/>
    <n v="0"/>
    <n v="0"/>
    <n v="0"/>
    <n v="0"/>
    <n v="0"/>
    <n v="0"/>
    <n v="0"/>
    <n v="0"/>
    <n v="0"/>
    <n v="-18165.14"/>
    <n v="0"/>
    <n v="0"/>
    <n v="0"/>
    <n v="0"/>
    <n v="-18165.14"/>
    <n v="0"/>
    <n v="-18165.14"/>
    <n v="-18165.14"/>
    <n v="0"/>
    <n v="0"/>
    <n v="0"/>
    <n v="0"/>
    <n v="0"/>
  </r>
  <r>
    <s v="69"/>
    <s v="57"/>
    <n v="2017"/>
    <n v="2017"/>
    <m/>
    <n v="3400"/>
    <n v="5"/>
    <s v="Operating Forces"/>
    <n v="1"/>
    <n v="310"/>
    <s v="D"/>
    <n v="0"/>
    <n v="0"/>
    <n v="0"/>
    <n v="0"/>
    <n v="0"/>
    <n v="0"/>
    <n v="0"/>
    <n v="0"/>
    <n v="0"/>
    <n v="0"/>
    <n v="0"/>
    <n v="0"/>
    <n v="0"/>
    <n v="0"/>
    <n v="0"/>
    <n v="0"/>
    <n v="0"/>
    <n v="0"/>
    <n v="-440.11"/>
    <n v="0"/>
    <n v="0"/>
    <n v="0"/>
    <n v="0"/>
    <n v="-440.11"/>
    <n v="0"/>
    <n v="-440.11"/>
    <n v="-440.11"/>
    <n v="0"/>
    <n v="0"/>
    <n v="0"/>
    <n v="0"/>
    <n v="0"/>
  </r>
  <r>
    <s v="69"/>
    <s v="57"/>
    <n v="2017"/>
    <n v="2017"/>
    <m/>
    <n v="3400"/>
    <n v="5"/>
    <s v="Operating Forces"/>
    <n v="1"/>
    <n v="410"/>
    <s v="D"/>
    <n v="0"/>
    <n v="-474825.27"/>
    <n v="0"/>
    <n v="0"/>
    <n v="0"/>
    <n v="-474825.27"/>
    <n v="0"/>
    <n v="0"/>
    <n v="0"/>
    <n v="0"/>
    <n v="0"/>
    <n v="0"/>
    <n v="0"/>
    <n v="0"/>
    <n v="0"/>
    <n v="0"/>
    <n v="0"/>
    <n v="0"/>
    <n v="-731589.65"/>
    <n v="0"/>
    <n v="0"/>
    <n v="0"/>
    <n v="0"/>
    <n v="-731589.65"/>
    <n v="0"/>
    <n v="-731589.65"/>
    <n v="-1206414.92"/>
    <n v="0"/>
    <n v="0"/>
    <n v="0"/>
    <n v="0"/>
    <n v="0"/>
  </r>
  <r>
    <s v="69"/>
    <s v="69"/>
    <m/>
    <m/>
    <s v="X"/>
    <n v="123"/>
    <n v="5"/>
    <s v="Unknown"/>
    <n v="0"/>
    <n v="0"/>
    <s v="D"/>
    <n v="517845.86"/>
    <n v="517845.86"/>
    <n v="0"/>
    <n v="0"/>
    <n v="517845.86"/>
    <n v="517845.86"/>
    <n v="0"/>
    <n v="0"/>
    <n v="0"/>
    <n v="0"/>
    <n v="0"/>
    <n v="0"/>
    <n v="0"/>
    <n v="0"/>
    <n v="0"/>
    <n v="0"/>
    <n v="0"/>
    <n v="0"/>
    <n v="0"/>
    <n v="0"/>
    <n v="0"/>
    <n v="0"/>
    <n v="0"/>
    <n v="0"/>
    <n v="0"/>
    <n v="0"/>
    <n v="0"/>
    <n v="0"/>
    <n v="0"/>
    <n v="0"/>
    <n v="0"/>
    <n v="0"/>
  </r>
  <r>
    <s v="69"/>
    <s v="69"/>
    <m/>
    <m/>
    <s v="X"/>
    <n v="123"/>
    <n v="5"/>
    <s v="Unknown"/>
    <n v="0"/>
    <n v="410"/>
    <s v="D"/>
    <n v="-517845.86"/>
    <n v="-517845.86"/>
    <n v="0"/>
    <n v="0"/>
    <n v="-517845.86"/>
    <n v="-517845.86"/>
    <n v="0"/>
    <n v="0"/>
    <n v="0"/>
    <n v="0"/>
    <n v="0"/>
    <n v="0"/>
    <n v="0"/>
    <n v="0"/>
    <n v="0"/>
    <n v="0"/>
    <n v="0"/>
    <n v="0"/>
    <n v="0"/>
    <n v="0"/>
    <n v="0"/>
    <n v="0"/>
    <n v="0"/>
    <n v="0"/>
    <n v="0"/>
    <n v="0"/>
    <n v="0"/>
    <n v="0"/>
    <n v="0"/>
    <n v="0"/>
    <n v="0"/>
    <n v="0"/>
  </r>
  <r>
    <s v="69"/>
    <s v="69"/>
    <m/>
    <m/>
    <s v="X"/>
    <n v="651"/>
    <n v="5"/>
    <s v="UNKNOWN"/>
    <n v="0"/>
    <n v="0"/>
    <s v=" "/>
    <n v="0"/>
    <n v="0"/>
    <n v="0"/>
    <n v="0"/>
    <n v="0"/>
    <n v="0"/>
    <n v="0"/>
    <n v="0"/>
    <n v="0"/>
    <n v="0"/>
    <n v="0"/>
    <n v="0"/>
    <n v="0"/>
    <n v="0"/>
    <n v="0"/>
    <n v="0"/>
    <n v="0"/>
    <n v="0"/>
    <n v="0"/>
    <n v="0"/>
    <n v="0"/>
    <n v="0"/>
    <n v="0"/>
    <n v="0"/>
    <n v="0"/>
    <n v="0"/>
    <n v="0"/>
    <n v="0"/>
    <n v="0"/>
    <n v="0"/>
    <n v="0"/>
    <n v="0"/>
  </r>
  <r>
    <s v="69"/>
    <s v="69"/>
    <m/>
    <m/>
    <s v="X"/>
    <n v="722"/>
    <n v="5"/>
    <s v="UNKNOWN"/>
    <n v="0"/>
    <n v="0"/>
    <s v=" "/>
    <n v="0"/>
    <n v="0"/>
    <n v="0"/>
    <n v="0"/>
    <n v="0"/>
    <n v="0"/>
    <n v="0"/>
    <n v="0"/>
    <n v="0"/>
    <n v="0"/>
    <n v="0"/>
    <n v="0"/>
    <n v="0"/>
    <n v="0"/>
    <n v="0"/>
    <n v="0"/>
    <n v="0"/>
    <n v="0"/>
    <n v="0"/>
    <n v="0"/>
    <n v="0"/>
    <n v="0"/>
    <n v="0"/>
    <n v="0"/>
    <n v="0"/>
    <n v="0"/>
    <n v="0"/>
    <n v="0"/>
    <n v="0"/>
    <n v="0"/>
    <n v="0"/>
    <n v="0"/>
  </r>
  <r>
    <s v="69"/>
    <s v="69"/>
    <m/>
    <m/>
    <s v="X"/>
    <n v="1119"/>
    <n v="5"/>
    <s v="UNKNOWN"/>
    <n v="0"/>
    <n v="0"/>
    <s v=" "/>
    <n v="0"/>
    <n v="0"/>
    <n v="0"/>
    <n v="0"/>
    <n v="0"/>
    <n v="0"/>
    <n v="0"/>
    <n v="0"/>
    <n v="0"/>
    <n v="0"/>
    <n v="0"/>
    <n v="0"/>
    <n v="0"/>
    <n v="0"/>
    <n v="0"/>
    <n v="0"/>
    <n v="0"/>
    <n v="0"/>
    <n v="0"/>
    <n v="0"/>
    <n v="0"/>
    <n v="0"/>
    <n v="0"/>
    <n v="0"/>
    <n v="0"/>
    <n v="0"/>
    <n v="0"/>
    <n v="0"/>
    <n v="0"/>
    <n v="0"/>
    <n v="0"/>
    <n v="0"/>
  </r>
  <r>
    <s v="69"/>
    <s v="69"/>
    <m/>
    <m/>
    <s v="X"/>
    <n v="1127"/>
    <n v="5"/>
    <s v="UNKNOWN"/>
    <n v="0"/>
    <n v="0"/>
    <s v=" "/>
    <n v="0"/>
    <n v="0"/>
    <n v="0"/>
    <n v="0"/>
    <n v="0"/>
    <n v="0"/>
    <n v="0"/>
    <n v="0"/>
    <n v="0"/>
    <n v="0"/>
    <n v="0"/>
    <n v="0"/>
    <n v="0"/>
    <n v="0"/>
    <n v="0"/>
    <n v="0"/>
    <n v="0"/>
    <n v="0"/>
    <n v="0"/>
    <n v="0"/>
    <n v="0"/>
    <n v="0"/>
    <n v="0"/>
    <n v="0"/>
    <n v="0"/>
    <n v="0"/>
    <n v="0"/>
    <n v="0"/>
    <n v="0"/>
    <n v="0"/>
    <n v="0"/>
    <n v="0"/>
  </r>
  <r>
    <s v="69"/>
    <s v="69"/>
    <m/>
    <m/>
    <s v="X"/>
    <n v="1129"/>
    <n v="5"/>
    <s v="UNKNOWN"/>
    <n v="0"/>
    <n v="0"/>
    <s v=" "/>
    <n v="0"/>
    <n v="0"/>
    <n v="0"/>
    <n v="0"/>
    <n v="0"/>
    <n v="0"/>
    <n v="0"/>
    <n v="0"/>
    <n v="0"/>
    <n v="0"/>
    <n v="0"/>
    <n v="0"/>
    <n v="0"/>
    <n v="0"/>
    <n v="0"/>
    <n v="0"/>
    <n v="0"/>
    <n v="0"/>
    <n v="0"/>
    <n v="0"/>
    <n v="0"/>
    <n v="0"/>
    <n v="0"/>
    <n v="0"/>
    <n v="0"/>
    <n v="0"/>
    <n v="0"/>
    <n v="0"/>
    <n v="0"/>
    <n v="0"/>
    <n v="0"/>
    <n v="0"/>
  </r>
  <r>
    <s v="69"/>
    <s v="69"/>
    <m/>
    <m/>
    <s v="X"/>
    <n v="8020"/>
    <n v="5"/>
    <s v="Section 406 Safety Belt Performance NASS Modernization (no-year limitation)"/>
    <n v="12"/>
    <n v="410"/>
    <s v="D"/>
    <n v="-4641010.1399999997"/>
    <n v="-4364343.62"/>
    <n v="0"/>
    <n v="0"/>
    <n v="-4641010.1399999997"/>
    <n v="-4364343.62"/>
    <n v="0"/>
    <n v="0"/>
    <n v="0"/>
    <n v="0"/>
    <n v="0"/>
    <n v="0"/>
    <n v="0"/>
    <n v="0"/>
    <n v="0"/>
    <n v="0"/>
    <n v="0"/>
    <n v="0"/>
    <n v="-276666.52"/>
    <n v="0"/>
    <n v="0"/>
    <n v="0"/>
    <n v="0"/>
    <n v="-276666.52"/>
    <n v="0"/>
    <n v="-276666.52"/>
    <n v="0"/>
    <n v="0"/>
    <n v="0"/>
    <n v="0"/>
    <n v="0"/>
    <n v="0"/>
  </r>
  <r>
    <s v="69"/>
    <s v="69"/>
    <n v="2010"/>
    <n v="2012"/>
    <m/>
    <n v="143"/>
    <n v="5"/>
    <s v="National Infrastructure Investments Grants"/>
    <n v="1"/>
    <n v="410"/>
    <s v="D"/>
    <n v="-4488347.7300000004"/>
    <n v="-2448673.7200000002"/>
    <n v="0"/>
    <n v="-120149.6"/>
    <n v="-4488347.7300000004"/>
    <n v="-2568823.3199999998"/>
    <n v="-972552.6"/>
    <n v="-1056491.97"/>
    <n v="0"/>
    <n v="0"/>
    <n v="-972552.6"/>
    <n v="-1056491.97"/>
    <n v="0"/>
    <n v="0"/>
    <n v="0"/>
    <n v="0"/>
    <n v="0"/>
    <n v="0"/>
    <n v="-1955734.64"/>
    <n v="0"/>
    <n v="0"/>
    <n v="0"/>
    <n v="0"/>
    <n v="-1955734.64"/>
    <n v="0"/>
    <n v="-1955734.64"/>
    <n v="0"/>
    <n v="284679.94"/>
    <n v="0"/>
    <n v="0"/>
    <n v="0"/>
    <n v="164530.34"/>
  </r>
  <r>
    <s v="69"/>
    <s v="69"/>
    <n v="2010"/>
    <n v="2012"/>
    <m/>
    <n v="143"/>
    <n v="5"/>
    <s v="Award &amp; Oversight"/>
    <n v="2"/>
    <n v="253"/>
    <s v="D"/>
    <n v="-181601.28"/>
    <n v="-85025.55"/>
    <n v="0"/>
    <n v="0"/>
    <n v="-181601.28"/>
    <n v="-85025.55"/>
    <n v="0"/>
    <n v="0"/>
    <n v="0"/>
    <n v="0"/>
    <n v="0"/>
    <n v="0"/>
    <n v="0"/>
    <n v="0"/>
    <n v="0"/>
    <n v="0"/>
    <n v="0"/>
    <n v="0"/>
    <n v="-96575.73"/>
    <n v="0"/>
    <n v="0"/>
    <n v="-3.58"/>
    <n v="0"/>
    <n v="-96579.31"/>
    <n v="0"/>
    <n v="-96579.31"/>
    <n v="-3.58"/>
    <n v="0"/>
    <n v="0"/>
    <n v="0"/>
    <n v="0"/>
    <n v="0"/>
  </r>
  <r>
    <s v="69"/>
    <s v="69"/>
    <n v="2011"/>
    <n v="2013"/>
    <m/>
    <n v="143"/>
    <n v="5"/>
    <s v="National Infrastructure Investments Grants"/>
    <n v="1"/>
    <n v="410"/>
    <s v="D"/>
    <n v="-14334092.300000001"/>
    <n v="-7180645.9699999997"/>
    <n v="0"/>
    <n v="0"/>
    <n v="-14334092.300000001"/>
    <n v="-7180645.9699999997"/>
    <n v="-7273150.4900000002"/>
    <n v="-3147780"/>
    <n v="0"/>
    <n v="0"/>
    <n v="-7273150.4900000002"/>
    <n v="-3147780"/>
    <n v="0"/>
    <n v="0"/>
    <n v="0"/>
    <n v="0"/>
    <n v="0"/>
    <n v="0"/>
    <n v="-11278816.82"/>
    <n v="0"/>
    <n v="0"/>
    <n v="0"/>
    <n v="0"/>
    <n v="-11278816.82"/>
    <n v="0"/>
    <n v="-11278816.82"/>
    <n v="0"/>
    <n v="0"/>
    <n v="0"/>
    <n v="0"/>
    <n v="0"/>
    <n v="0"/>
  </r>
  <r>
    <s v="69"/>
    <s v="69"/>
    <n v="2011"/>
    <n v="2013"/>
    <m/>
    <n v="143"/>
    <n v="5"/>
    <s v="Award &amp; Oversight"/>
    <n v="2"/>
    <n v="253"/>
    <s v="D"/>
    <n v="-159721.62"/>
    <n v="-136909.81"/>
    <n v="0"/>
    <n v="0"/>
    <n v="-159721.62"/>
    <n v="-136909.81"/>
    <n v="0"/>
    <n v="0"/>
    <n v="0"/>
    <n v="0"/>
    <n v="0"/>
    <n v="0"/>
    <n v="0"/>
    <n v="0"/>
    <n v="0"/>
    <n v="0"/>
    <n v="0"/>
    <n v="0"/>
    <n v="-22811.81"/>
    <n v="0"/>
    <n v="0"/>
    <n v="0"/>
    <n v="0"/>
    <n v="-22811.81"/>
    <n v="0"/>
    <n v="-22811.81"/>
    <n v="0"/>
    <n v="0"/>
    <n v="0"/>
    <n v="0"/>
    <n v="0"/>
    <n v="0"/>
  </r>
  <r>
    <s v="69"/>
    <s v="69"/>
    <n v="2011"/>
    <n v="2013"/>
    <m/>
    <n v="143"/>
    <n v="5"/>
    <s v="Award &amp; Oversight"/>
    <n v="2"/>
    <n v="257"/>
    <s v="D"/>
    <n v="-154900.12"/>
    <n v="0"/>
    <n v="0"/>
    <n v="0"/>
    <n v="-154900.12"/>
    <n v="0"/>
    <n v="-15827.28"/>
    <n v="0"/>
    <n v="0"/>
    <n v="0"/>
    <n v="-15827.28"/>
    <n v="0"/>
    <n v="0"/>
    <n v="0"/>
    <n v="0"/>
    <n v="0"/>
    <n v="0"/>
    <n v="0"/>
    <n v="-170727.4"/>
    <n v="0"/>
    <n v="0"/>
    <n v="0"/>
    <n v="0"/>
    <n v="-170727.4"/>
    <n v="0"/>
    <n v="-170727.4"/>
    <n v="0"/>
    <n v="0"/>
    <n v="0"/>
    <n v="0"/>
    <n v="0"/>
    <n v="0"/>
  </r>
  <r>
    <s v="69"/>
    <s v="69"/>
    <n v="2012"/>
    <n v="2013"/>
    <m/>
    <n v="143"/>
    <n v="5"/>
    <s v="National Infrastructure Investments Grants"/>
    <n v="1"/>
    <n v="410"/>
    <s v="D"/>
    <n v="-14602551.82"/>
    <n v="-7798076.7400000002"/>
    <n v="0"/>
    <n v="0"/>
    <n v="-14602551.82"/>
    <n v="-7798076.7400000002"/>
    <n v="-6763379.8499999996"/>
    <n v="-941203.03"/>
    <n v="0"/>
    <n v="0"/>
    <n v="-6763379.8499999996"/>
    <n v="-941203.03"/>
    <n v="0"/>
    <n v="0"/>
    <n v="0"/>
    <n v="0"/>
    <n v="0"/>
    <n v="0"/>
    <n v="-12626651.9"/>
    <n v="0"/>
    <n v="0"/>
    <n v="0"/>
    <n v="0"/>
    <n v="-12626651.9"/>
    <n v="0"/>
    <n v="-12626651.9"/>
    <n v="0"/>
    <n v="0"/>
    <n v="0"/>
    <n v="0"/>
    <n v="0"/>
    <n v="0"/>
  </r>
  <r>
    <s v="69"/>
    <s v="69"/>
    <n v="2012"/>
    <n v="2013"/>
    <m/>
    <n v="143"/>
    <n v="5"/>
    <s v="Award &amp; Oversight"/>
    <n v="2"/>
    <n v="253"/>
    <s v="D"/>
    <n v="-193152.55"/>
    <n v="-150928.16"/>
    <n v="0"/>
    <n v="0"/>
    <n v="-193152.55"/>
    <n v="-150928.16"/>
    <n v="0"/>
    <n v="0"/>
    <n v="0"/>
    <n v="0"/>
    <n v="0"/>
    <n v="0"/>
    <n v="0"/>
    <n v="0"/>
    <n v="0"/>
    <n v="0"/>
    <n v="0"/>
    <n v="0"/>
    <n v="-42224.39"/>
    <n v="0"/>
    <n v="0"/>
    <n v="0"/>
    <n v="0"/>
    <n v="-42224.39"/>
    <n v="0"/>
    <n v="-42224.39"/>
    <n v="0"/>
    <n v="0"/>
    <n v="0"/>
    <n v="0"/>
    <n v="0"/>
    <n v="0"/>
  </r>
  <r>
    <s v="69"/>
    <s v="69"/>
    <n v="2012"/>
    <n v="2013"/>
    <m/>
    <n v="143"/>
    <n v="5"/>
    <s v="Award &amp; Oversight"/>
    <n v="2"/>
    <n v="257"/>
    <s v="D"/>
    <n v="0"/>
    <n v="0"/>
    <n v="0"/>
    <n v="0"/>
    <n v="0"/>
    <n v="0"/>
    <n v="-4031.72"/>
    <n v="0"/>
    <n v="0"/>
    <n v="0"/>
    <n v="-4031.72"/>
    <n v="0"/>
    <n v="0"/>
    <n v="0"/>
    <n v="0"/>
    <n v="0"/>
    <n v="0"/>
    <n v="0"/>
    <n v="-4031.72"/>
    <n v="0"/>
    <n v="0"/>
    <n v="0"/>
    <n v="0"/>
    <n v="-4031.72"/>
    <n v="0"/>
    <n v="-4031.72"/>
    <n v="0"/>
    <n v="0"/>
    <n v="0"/>
    <n v="0"/>
    <n v="0"/>
    <n v="0"/>
  </r>
  <r>
    <s v="69"/>
    <s v="69"/>
    <n v="2013"/>
    <n v="2014"/>
    <m/>
    <n v="143"/>
    <n v="5"/>
    <s v="National Infrastructure Investments Grants"/>
    <n v="1"/>
    <n v="410"/>
    <s v="D"/>
    <n v="-70570392.900000006"/>
    <n v="-38441617.369999997"/>
    <n v="0"/>
    <n v="0"/>
    <n v="-70570392.900000006"/>
    <n v="-38441617.369999997"/>
    <n v="-1423495.57"/>
    <n v="-5633365.7699999996"/>
    <n v="0"/>
    <n v="0"/>
    <n v="-1423495.57"/>
    <n v="-5633365.7699999996"/>
    <n v="0"/>
    <n v="0"/>
    <n v="0"/>
    <n v="0"/>
    <n v="0"/>
    <n v="0"/>
    <n v="-27918905.329999998"/>
    <n v="0"/>
    <n v="0"/>
    <n v="0"/>
    <n v="0"/>
    <n v="-27918905.329999998"/>
    <n v="0"/>
    <n v="-27918905.329999998"/>
    <n v="0"/>
    <n v="0"/>
    <n v="0"/>
    <n v="0"/>
    <n v="0"/>
    <n v="0"/>
  </r>
  <r>
    <s v="69"/>
    <s v="69"/>
    <n v="2014"/>
    <n v="2016"/>
    <m/>
    <n v="143"/>
    <n v="5"/>
    <s v="National Infrastructure Investments Grants"/>
    <n v="1"/>
    <n v="410"/>
    <s v="D"/>
    <n v="-250662521.97"/>
    <n v="-201117849.69999999"/>
    <n v="0"/>
    <n v="0"/>
    <n v="-250662521.97"/>
    <n v="-201117849.69999999"/>
    <n v="-3631153.57"/>
    <n v="-14208349.9"/>
    <n v="0"/>
    <n v="0"/>
    <n v="-3631153.57"/>
    <n v="-14208349.9"/>
    <n v="0"/>
    <n v="0"/>
    <n v="0"/>
    <n v="0"/>
    <n v="0"/>
    <n v="0"/>
    <n v="-38967475.939999998"/>
    <n v="0"/>
    <n v="0"/>
    <n v="0"/>
    <n v="0"/>
    <n v="-38967475.939999998"/>
    <n v="0"/>
    <n v="-38967475.939999998"/>
    <n v="0"/>
    <n v="125000"/>
    <n v="0"/>
    <n v="0"/>
    <n v="0"/>
    <n v="125000"/>
  </r>
  <r>
    <s v="69"/>
    <s v="69"/>
    <n v="2014"/>
    <n v="2016"/>
    <m/>
    <n v="143"/>
    <n v="5"/>
    <s v="Award &amp; Oversight"/>
    <n v="2"/>
    <n v="0"/>
    <s v="D"/>
    <n v="0"/>
    <n v="0"/>
    <n v="0"/>
    <n v="0"/>
    <n v="0"/>
    <n v="0"/>
    <n v="-40.64"/>
    <n v="386.76"/>
    <n v="0"/>
    <n v="0"/>
    <n v="-40.64"/>
    <n v="386.76"/>
    <n v="0"/>
    <n v="0"/>
    <n v="0"/>
    <n v="0"/>
    <n v="0"/>
    <n v="0"/>
    <n v="-178.9"/>
    <n v="0"/>
    <n v="0"/>
    <n v="-248.5"/>
    <n v="0"/>
    <n v="-427.4"/>
    <n v="0"/>
    <n v="-427.4"/>
    <n v="0"/>
    <n v="0"/>
    <n v="-386.76"/>
    <n v="0"/>
    <n v="0"/>
    <n v="-386.76"/>
  </r>
  <r>
    <s v="69"/>
    <s v="69"/>
    <n v="2014"/>
    <n v="2016"/>
    <m/>
    <n v="143"/>
    <n v="5"/>
    <s v="Award &amp; Oversight"/>
    <n v="2"/>
    <n v="111"/>
    <s v="D"/>
    <n v="0"/>
    <n v="0"/>
    <n v="0"/>
    <n v="0"/>
    <n v="0"/>
    <n v="0"/>
    <n v="-9714.36"/>
    <n v="-1847.01"/>
    <n v="0"/>
    <n v="0"/>
    <n v="-9714.36"/>
    <n v="-1847.01"/>
    <n v="0"/>
    <n v="0"/>
    <n v="0"/>
    <n v="0"/>
    <n v="0"/>
    <n v="0"/>
    <n v="-7867.35"/>
    <n v="0"/>
    <n v="0"/>
    <n v="0"/>
    <n v="0"/>
    <n v="-7867.35"/>
    <n v="0"/>
    <n v="-7867.35"/>
    <n v="0"/>
    <n v="0"/>
    <n v="1847.01"/>
    <n v="0"/>
    <n v="0"/>
    <n v="1847.01"/>
  </r>
  <r>
    <s v="69"/>
    <s v="69"/>
    <n v="2014"/>
    <n v="2016"/>
    <m/>
    <n v="143"/>
    <n v="5"/>
    <s v="Award &amp; Oversight"/>
    <n v="2"/>
    <n v="115"/>
    <s v="D"/>
    <n v="0"/>
    <n v="0"/>
    <n v="0"/>
    <n v="0"/>
    <n v="0"/>
    <n v="0"/>
    <n v="-57.26"/>
    <n v="-57.26"/>
    <n v="0"/>
    <n v="0"/>
    <n v="-57.26"/>
    <n v="-57.26"/>
    <n v="0"/>
    <n v="0"/>
    <n v="0"/>
    <n v="0"/>
    <n v="0"/>
    <n v="0"/>
    <n v="0"/>
    <n v="0"/>
    <n v="0"/>
    <n v="0"/>
    <n v="0"/>
    <n v="0"/>
    <n v="0"/>
    <n v="0"/>
    <n v="0"/>
    <n v="0"/>
    <n v="57.26"/>
    <n v="0"/>
    <n v="0"/>
    <n v="57.26"/>
  </r>
  <r>
    <s v="69"/>
    <s v="69"/>
    <n v="2014"/>
    <n v="2016"/>
    <m/>
    <n v="143"/>
    <n v="5"/>
    <s v="Award &amp; Oversight"/>
    <n v="2"/>
    <n v="118"/>
    <s v="D"/>
    <n v="0"/>
    <n v="0"/>
    <n v="0"/>
    <n v="0"/>
    <n v="0"/>
    <n v="0"/>
    <n v="-19.739999999999998"/>
    <n v="-19.739999999999998"/>
    <n v="0"/>
    <n v="0"/>
    <n v="-19.739999999999998"/>
    <n v="-19.739999999999998"/>
    <n v="0"/>
    <n v="0"/>
    <n v="0"/>
    <n v="0"/>
    <n v="0"/>
    <n v="0"/>
    <n v="0"/>
    <n v="0"/>
    <n v="0"/>
    <n v="0"/>
    <n v="0"/>
    <n v="0"/>
    <n v="0"/>
    <n v="0"/>
    <n v="0"/>
    <n v="0"/>
    <n v="19.739999999999998"/>
    <n v="0"/>
    <n v="0"/>
    <n v="19.739999999999998"/>
  </r>
  <r>
    <s v="69"/>
    <s v="69"/>
    <n v="2014"/>
    <n v="2016"/>
    <m/>
    <n v="143"/>
    <n v="5"/>
    <s v="Award &amp; Oversight"/>
    <n v="2"/>
    <n v="121"/>
    <s v="D"/>
    <n v="0"/>
    <n v="0"/>
    <n v="0"/>
    <n v="0"/>
    <n v="0"/>
    <n v="0"/>
    <n v="-2994.08"/>
    <n v="-578.02"/>
    <n v="0"/>
    <n v="0"/>
    <n v="-2994.08"/>
    <n v="-578.02"/>
    <n v="0"/>
    <n v="0"/>
    <n v="0"/>
    <n v="0"/>
    <n v="0"/>
    <n v="0"/>
    <n v="-2664.56"/>
    <n v="0"/>
    <n v="0"/>
    <n v="0"/>
    <n v="0"/>
    <n v="-2664.56"/>
    <n v="0"/>
    <n v="-2664.56"/>
    <n v="-248.5"/>
    <n v="0"/>
    <n v="578.02"/>
    <n v="0"/>
    <n v="0"/>
    <n v="578.02"/>
  </r>
  <r>
    <s v="69"/>
    <s v="69"/>
    <n v="2014"/>
    <n v="2016"/>
    <m/>
    <n v="143"/>
    <n v="5"/>
    <s v="Award &amp; Oversight"/>
    <n v="2"/>
    <n v="210"/>
    <s v="D"/>
    <n v="-9321.74"/>
    <n v="-506.26"/>
    <n v="0"/>
    <n v="-241.5"/>
    <n v="-9321.74"/>
    <n v="-747.76"/>
    <n v="0"/>
    <n v="0"/>
    <n v="0"/>
    <n v="0"/>
    <n v="0"/>
    <n v="0"/>
    <n v="0"/>
    <n v="0"/>
    <n v="0"/>
    <n v="0"/>
    <n v="0"/>
    <n v="0"/>
    <n v="-8622.3799999999992"/>
    <n v="0"/>
    <n v="0"/>
    <n v="-449.23"/>
    <n v="0"/>
    <n v="-9071.61"/>
    <n v="0"/>
    <n v="-9071.61"/>
    <n v="-497.63"/>
    <n v="747.76"/>
    <n v="0"/>
    <n v="0"/>
    <n v="0"/>
    <n v="747.76"/>
  </r>
  <r>
    <s v="69"/>
    <s v="69"/>
    <n v="2015"/>
    <n v="2017"/>
    <m/>
    <n v="143"/>
    <n v="5"/>
    <s v="National Infrastructure Investments Grants"/>
    <n v="1"/>
    <n v="410"/>
    <s v="D"/>
    <n v="-5161306.3"/>
    <n v="-108377832.16"/>
    <n v="0"/>
    <n v="0"/>
    <n v="-5161306.3"/>
    <n v="-108377832.16"/>
    <n v="-1011044.7"/>
    <n v="-874813.48"/>
    <n v="0"/>
    <n v="0"/>
    <n v="-1011044.7"/>
    <n v="-874813.48"/>
    <n v="0"/>
    <n v="0"/>
    <n v="0"/>
    <n v="0"/>
    <n v="0"/>
    <n v="0"/>
    <n v="-5261023.3600000003"/>
    <n v="0"/>
    <n v="0"/>
    <n v="0"/>
    <n v="0"/>
    <n v="-5261023.3600000003"/>
    <n v="0"/>
    <n v="-5261023.3600000003"/>
    <n v="-108341318"/>
    <n v="0"/>
    <n v="0"/>
    <n v="0"/>
    <n v="0"/>
    <n v="0"/>
  </r>
  <r>
    <s v="69"/>
    <s v="69"/>
    <n v="2015"/>
    <n v="2017"/>
    <m/>
    <n v="143"/>
    <n v="5"/>
    <s v="Award &amp; Oversight"/>
    <n v="2"/>
    <n v="0"/>
    <s v="D"/>
    <n v="-15.1"/>
    <n v="0"/>
    <n v="0"/>
    <n v="0"/>
    <n v="-15.1"/>
    <n v="0"/>
    <n v="0"/>
    <n v="0"/>
    <n v="0"/>
    <n v="0"/>
    <n v="0"/>
    <n v="0"/>
    <n v="0"/>
    <n v="0"/>
    <n v="0"/>
    <n v="0"/>
    <n v="0"/>
    <n v="0"/>
    <n v="-10860.69"/>
    <n v="0"/>
    <n v="0"/>
    <n v="0"/>
    <n v="0"/>
    <n v="-10860.69"/>
    <n v="0"/>
    <n v="-10860.69"/>
    <n v="-10845.59"/>
    <n v="0"/>
    <n v="0"/>
    <n v="0"/>
    <n v="0"/>
    <n v="0"/>
  </r>
  <r>
    <s v="69"/>
    <s v="69"/>
    <n v="2015"/>
    <n v="2017"/>
    <m/>
    <n v="143"/>
    <n v="5"/>
    <s v="Award &amp; Oversight"/>
    <n v="2"/>
    <n v="111"/>
    <s v="D"/>
    <n v="0"/>
    <n v="0"/>
    <n v="0"/>
    <n v="0"/>
    <n v="0"/>
    <n v="0"/>
    <n v="0"/>
    <n v="-17619.62"/>
    <n v="0"/>
    <n v="0"/>
    <n v="0"/>
    <n v="-17619.62"/>
    <n v="0"/>
    <n v="0"/>
    <n v="0"/>
    <n v="0"/>
    <n v="0"/>
    <n v="0"/>
    <n v="-284109.31"/>
    <n v="0"/>
    <n v="0"/>
    <n v="0"/>
    <n v="0"/>
    <n v="-284109.31"/>
    <n v="0"/>
    <n v="-284109.31"/>
    <n v="-301728.93"/>
    <n v="0"/>
    <n v="0"/>
    <n v="0"/>
    <n v="0"/>
    <n v="0"/>
  </r>
  <r>
    <s v="69"/>
    <s v="69"/>
    <n v="2015"/>
    <n v="2017"/>
    <m/>
    <n v="143"/>
    <n v="5"/>
    <s v="Award &amp; Oversight"/>
    <n v="2"/>
    <n v="121"/>
    <s v="D"/>
    <n v="0"/>
    <n v="0"/>
    <n v="0"/>
    <n v="0"/>
    <n v="0"/>
    <n v="0"/>
    <n v="0"/>
    <n v="-6317.93"/>
    <n v="0"/>
    <n v="0"/>
    <n v="0"/>
    <n v="-6317.93"/>
    <n v="0"/>
    <n v="0"/>
    <n v="0"/>
    <n v="0"/>
    <n v="0"/>
    <n v="0"/>
    <n v="-95405.5"/>
    <n v="0"/>
    <n v="0"/>
    <n v="0"/>
    <n v="0"/>
    <n v="-95405.5"/>
    <n v="0"/>
    <n v="-95405.5"/>
    <n v="-101723.43"/>
    <n v="0"/>
    <n v="0"/>
    <n v="0"/>
    <n v="0"/>
    <n v="0"/>
  </r>
  <r>
    <s v="69"/>
    <s v="69"/>
    <n v="2015"/>
    <n v="2017"/>
    <m/>
    <n v="143"/>
    <n v="5"/>
    <s v="Award &amp; Oversight"/>
    <n v="2"/>
    <n v="210"/>
    <s v="D"/>
    <n v="-2556.44"/>
    <n v="-48746.46"/>
    <n v="0"/>
    <n v="0"/>
    <n v="-2556.44"/>
    <n v="-48746.46"/>
    <n v="0"/>
    <n v="-2410.9499999999998"/>
    <n v="0"/>
    <n v="0"/>
    <n v="0"/>
    <n v="-2410.9499999999998"/>
    <n v="0"/>
    <n v="0"/>
    <n v="0"/>
    <n v="0"/>
    <n v="0"/>
    <n v="0"/>
    <n v="-79728.91"/>
    <n v="0"/>
    <n v="0"/>
    <n v="0"/>
    <n v="0"/>
    <n v="-79728.91"/>
    <n v="0"/>
    <n v="-79728.91"/>
    <n v="-128329.88"/>
    <n v="0"/>
    <n v="0"/>
    <n v="0"/>
    <n v="0"/>
    <n v="0"/>
  </r>
  <r>
    <s v="69"/>
    <s v="69"/>
    <n v="2015"/>
    <n v="2017"/>
    <m/>
    <n v="143"/>
    <n v="5"/>
    <s v="Award &amp; Oversight"/>
    <n v="2"/>
    <n v="251"/>
    <s v="D"/>
    <n v="0"/>
    <n v="0"/>
    <n v="0"/>
    <n v="0"/>
    <n v="0"/>
    <n v="0"/>
    <n v="0"/>
    <n v="0"/>
    <n v="0"/>
    <n v="0"/>
    <n v="0"/>
    <n v="0"/>
    <n v="0"/>
    <n v="0"/>
    <n v="0"/>
    <n v="0"/>
    <n v="0"/>
    <n v="0"/>
    <n v="-1848"/>
    <n v="0"/>
    <n v="0"/>
    <n v="0"/>
    <n v="0"/>
    <n v="-1848"/>
    <n v="0"/>
    <n v="-1848"/>
    <n v="-1848"/>
    <n v="0"/>
    <n v="0"/>
    <n v="0"/>
    <n v="0"/>
    <n v="0"/>
  </r>
  <r>
    <s v="69"/>
    <s v="69"/>
    <n v="2016"/>
    <n v="2019"/>
    <m/>
    <n v="143"/>
    <n v="5"/>
    <s v="National Infrastructure Investments Grants"/>
    <n v="1"/>
    <n v="252"/>
    <s v="D"/>
    <n v="0"/>
    <n v="-9797405"/>
    <n v="0"/>
    <n v="0"/>
    <n v="0"/>
    <n v="-9797405"/>
    <n v="0"/>
    <n v="-202595"/>
    <n v="0"/>
    <n v="0"/>
    <n v="0"/>
    <n v="-202595"/>
    <n v="0"/>
    <n v="0"/>
    <n v="0"/>
    <n v="0"/>
    <n v="0"/>
    <n v="0"/>
    <n v="0"/>
    <n v="0"/>
    <n v="0"/>
    <n v="0"/>
    <n v="0"/>
    <n v="0"/>
    <n v="0"/>
    <n v="0"/>
    <n v="-10000000"/>
    <n v="0"/>
    <n v="0"/>
    <n v="0"/>
    <n v="0"/>
    <n v="0"/>
  </r>
  <r>
    <s v="69"/>
    <s v="69"/>
    <n v="2016"/>
    <n v="2019"/>
    <m/>
    <n v="143"/>
    <n v="5"/>
    <s v="National Infrastructure Investments Grants"/>
    <n v="1"/>
    <n v="410"/>
    <s v="D"/>
    <n v="0"/>
    <n v="-12694039.970000001"/>
    <n v="0"/>
    <n v="0"/>
    <n v="0"/>
    <n v="-12694039.970000001"/>
    <n v="0"/>
    <n v="-805960.03"/>
    <n v="0"/>
    <n v="0"/>
    <n v="0"/>
    <n v="-805960.03"/>
    <n v="0"/>
    <n v="0"/>
    <n v="0"/>
    <n v="0"/>
    <n v="0"/>
    <n v="0"/>
    <n v="0"/>
    <n v="0"/>
    <n v="0"/>
    <n v="0"/>
    <n v="0"/>
    <n v="0"/>
    <n v="0"/>
    <n v="0"/>
    <n v="-13500000"/>
    <n v="0"/>
    <n v="0"/>
    <n v="0"/>
    <n v="0"/>
    <n v="0"/>
  </r>
  <r>
    <s v="69"/>
    <s v="97"/>
    <m/>
    <m/>
    <s v="X"/>
    <n v="512"/>
    <n v="5"/>
    <s v="BRAC 2005"/>
    <n v="1"/>
    <n v="410"/>
    <s v="D"/>
    <n v="-314106.68"/>
    <n v="-213527.8"/>
    <n v="0"/>
    <n v="0"/>
    <n v="-314106.68"/>
    <n v="-213527.8"/>
    <n v="0"/>
    <n v="0"/>
    <n v="0"/>
    <n v="0"/>
    <n v="0"/>
    <n v="0"/>
    <n v="0"/>
    <n v="0"/>
    <n v="0"/>
    <n v="0"/>
    <n v="0"/>
    <n v="0"/>
    <n v="-100578.88"/>
    <n v="0"/>
    <n v="0"/>
    <n v="0"/>
    <n v="0"/>
    <n v="-100578.88"/>
    <n v="0"/>
    <n v="-100578.88"/>
    <n v="0"/>
    <n v="0"/>
    <n v="0"/>
    <n v="0"/>
    <n v="0"/>
    <n v="0"/>
  </r>
  <r>
    <s v="69"/>
    <s v="97"/>
    <m/>
    <m/>
    <s v="X"/>
    <n v="516"/>
    <n v="5"/>
    <s v="Department of Defense Base Closure Account (Direct)."/>
    <n v="1"/>
    <n v="0"/>
    <s v="D"/>
    <n v="0"/>
    <n v="0"/>
    <n v="0"/>
    <n v="0"/>
    <n v="0"/>
    <n v="0"/>
    <n v="-20.6"/>
    <n v="-20.6"/>
    <n v="0"/>
    <n v="0"/>
    <n v="-20.6"/>
    <n v="-20.6"/>
    <n v="0"/>
    <n v="0"/>
    <n v="0"/>
    <n v="0"/>
    <n v="0"/>
    <n v="0"/>
    <n v="0"/>
    <n v="0"/>
    <n v="0"/>
    <n v="0"/>
    <n v="0"/>
    <n v="0"/>
    <n v="0"/>
    <n v="0"/>
    <n v="0"/>
    <n v="0"/>
    <n v="20.6"/>
    <n v="0"/>
    <n v="0"/>
    <n v="20.6"/>
  </r>
  <r>
    <s v="69"/>
    <s v="97"/>
    <m/>
    <m/>
    <s v="X"/>
    <n v="516"/>
    <n v="5"/>
    <s v="Department of Defense Base Closure Account (Direct)."/>
    <n v="1"/>
    <n v="111"/>
    <s v="D"/>
    <n v="0"/>
    <n v="0"/>
    <n v="0"/>
    <n v="0"/>
    <n v="0"/>
    <n v="0"/>
    <n v="-1508.04"/>
    <n v="-1508.04"/>
    <n v="0"/>
    <n v="0"/>
    <n v="-1508.04"/>
    <n v="-1508.04"/>
    <n v="0"/>
    <n v="0"/>
    <n v="0"/>
    <n v="0"/>
    <n v="0"/>
    <n v="0"/>
    <n v="0"/>
    <n v="0"/>
    <n v="0"/>
    <n v="0"/>
    <n v="0"/>
    <n v="0"/>
    <n v="0"/>
    <n v="0"/>
    <n v="0"/>
    <n v="0"/>
    <n v="1508.04"/>
    <n v="0"/>
    <n v="0"/>
    <n v="1508.04"/>
  </r>
  <r>
    <s v="69"/>
    <s v="97"/>
    <m/>
    <m/>
    <s v="X"/>
    <n v="516"/>
    <n v="5"/>
    <s v="Department of Defense Base Closure Account (Direct)."/>
    <n v="1"/>
    <n v="115"/>
    <s v="D"/>
    <n v="0"/>
    <n v="0"/>
    <n v="0"/>
    <n v="0"/>
    <n v="0"/>
    <n v="0"/>
    <n v="-29.02"/>
    <n v="-29.02"/>
    <n v="0"/>
    <n v="0"/>
    <n v="-29.02"/>
    <n v="-29.02"/>
    <n v="0"/>
    <n v="0"/>
    <n v="0"/>
    <n v="0"/>
    <n v="0"/>
    <n v="0"/>
    <n v="0"/>
    <n v="0"/>
    <n v="0"/>
    <n v="0"/>
    <n v="0"/>
    <n v="0"/>
    <n v="0"/>
    <n v="0"/>
    <n v="0"/>
    <n v="0"/>
    <n v="29.02"/>
    <n v="0"/>
    <n v="0"/>
    <n v="29.02"/>
  </r>
  <r>
    <s v="69"/>
    <s v="97"/>
    <m/>
    <m/>
    <s v="X"/>
    <n v="516"/>
    <n v="5"/>
    <s v="Department of Defense Base Closure Account (Direct)."/>
    <n v="1"/>
    <n v="118"/>
    <s v="D"/>
    <n v="0"/>
    <n v="0"/>
    <n v="0"/>
    <n v="0"/>
    <n v="0"/>
    <n v="0"/>
    <n v="-10"/>
    <n v="-10"/>
    <n v="0"/>
    <n v="0"/>
    <n v="-10"/>
    <n v="-10"/>
    <n v="0"/>
    <n v="0"/>
    <n v="0"/>
    <n v="0"/>
    <n v="0"/>
    <n v="0"/>
    <n v="0"/>
    <n v="0"/>
    <n v="0"/>
    <n v="0"/>
    <n v="0"/>
    <n v="0"/>
    <n v="0"/>
    <n v="0"/>
    <n v="0"/>
    <n v="0"/>
    <n v="10"/>
    <n v="0"/>
    <n v="0"/>
    <n v="10"/>
  </r>
  <r>
    <s v="69"/>
    <s v="97"/>
    <m/>
    <m/>
    <s v="X"/>
    <n v="516"/>
    <n v="5"/>
    <s v="Department of Defense Base Closure Account (Direct)."/>
    <n v="1"/>
    <n v="121"/>
    <s v="D"/>
    <n v="0"/>
    <n v="0"/>
    <n v="0"/>
    <n v="0"/>
    <n v="0"/>
    <n v="0"/>
    <n v="-432.4"/>
    <n v="-432.4"/>
    <n v="0"/>
    <n v="0"/>
    <n v="-432.4"/>
    <n v="-432.4"/>
    <n v="0"/>
    <n v="0"/>
    <n v="0"/>
    <n v="0"/>
    <n v="0"/>
    <n v="0"/>
    <n v="0"/>
    <n v="0"/>
    <n v="0"/>
    <n v="0"/>
    <n v="0"/>
    <n v="0"/>
    <n v="0"/>
    <n v="0"/>
    <n v="0"/>
    <n v="0"/>
    <n v="432.4"/>
    <n v="0"/>
    <n v="0"/>
    <n v="432.4"/>
  </r>
  <r>
    <s v="69"/>
    <s v="97"/>
    <m/>
    <m/>
    <s v="X"/>
    <n v="516"/>
    <n v="5"/>
    <s v="Department of Defense Base Closure Account (Direct)."/>
    <n v="1"/>
    <n v="410"/>
    <s v="D"/>
    <n v="-23114848.739999998"/>
    <n v="-23054819.760000002"/>
    <n v="0"/>
    <n v="0"/>
    <n v="-23114848.739999998"/>
    <n v="-23054819.760000002"/>
    <n v="0"/>
    <n v="0"/>
    <n v="0"/>
    <n v="0"/>
    <n v="0"/>
    <n v="0"/>
    <n v="0"/>
    <n v="0"/>
    <n v="0"/>
    <n v="0"/>
    <n v="0"/>
    <n v="0"/>
    <n v="-60028.98"/>
    <n v="0"/>
    <n v="0"/>
    <n v="0"/>
    <n v="0"/>
    <n v="-60028.98"/>
    <n v="0"/>
    <n v="-60028.98"/>
    <n v="0"/>
    <n v="0"/>
    <n v="0"/>
    <n v="0"/>
    <n v="0"/>
    <n v="0"/>
  </r>
  <r>
    <s v="69"/>
    <s v="97"/>
    <n v="2008"/>
    <n v="2012"/>
    <m/>
    <n v="391"/>
    <n v="5"/>
    <s v="UNKNOWN"/>
    <n v="0"/>
    <n v="0"/>
    <s v=" "/>
    <n v="0"/>
    <n v="0"/>
    <n v="0"/>
    <n v="0"/>
    <n v="0"/>
    <n v="0"/>
    <n v="0"/>
    <n v="0"/>
    <n v="0"/>
    <n v="0"/>
    <n v="0"/>
    <n v="0"/>
    <n v="0"/>
    <n v="0"/>
    <n v="0"/>
    <n v="0"/>
    <n v="0"/>
    <n v="0"/>
    <n v="0"/>
    <n v="0"/>
    <n v="0"/>
    <n v="0"/>
    <n v="0"/>
    <n v="0"/>
    <n v="0"/>
    <n v="0"/>
    <n v="0"/>
    <n v="0"/>
    <n v="0"/>
    <n v="0"/>
    <n v="0"/>
    <n v="0"/>
  </r>
  <r>
    <s v="69"/>
    <s v="97"/>
    <n v="2009"/>
    <n v="2013"/>
    <m/>
    <n v="391"/>
    <n v="5"/>
    <s v="Major Construction"/>
    <n v="1"/>
    <n v="410"/>
    <s v="D"/>
    <n v="-231336.23"/>
    <n v="-231336.23"/>
    <n v="0"/>
    <n v="0"/>
    <n v="-231336.23"/>
    <n v="-231336.23"/>
    <n v="0"/>
    <n v="0"/>
    <n v="0"/>
    <n v="0"/>
    <n v="0"/>
    <n v="0"/>
    <n v="0"/>
    <n v="0"/>
    <n v="0"/>
    <n v="0"/>
    <n v="0"/>
    <n v="0"/>
    <n v="0"/>
    <n v="0"/>
    <n v="0"/>
    <n v="0"/>
    <n v="0"/>
    <n v="0"/>
    <n v="0"/>
    <n v="0"/>
    <n v="0"/>
    <n v="231336.23"/>
    <n v="0"/>
    <n v="0"/>
    <n v="0"/>
    <n v="231336.23"/>
  </r>
  <r>
    <s v="69"/>
    <s v="97"/>
    <n v="2011"/>
    <n v="2015"/>
    <m/>
    <n v="500"/>
    <n v="5"/>
    <s v="UNKNOWN"/>
    <n v="0"/>
    <n v="0"/>
    <s v=" "/>
    <n v="0"/>
    <n v="0"/>
    <n v="0"/>
    <n v="0"/>
    <n v="0"/>
    <n v="0"/>
    <n v="0"/>
    <n v="0"/>
    <n v="0"/>
    <n v="0"/>
    <n v="0"/>
    <n v="0"/>
    <n v="0"/>
    <n v="0"/>
    <n v="0"/>
    <n v="0"/>
    <n v="0"/>
    <n v="0"/>
    <n v="0"/>
    <n v="0"/>
    <n v="0"/>
    <n v="0"/>
    <n v="0"/>
    <n v="0"/>
    <n v="0"/>
    <n v="0"/>
    <n v="0"/>
    <n v="0"/>
    <n v="0"/>
    <n v="0"/>
    <n v="0"/>
    <n v="0"/>
  </r>
  <r>
    <s v="69"/>
    <s v="97"/>
    <n v="2012"/>
    <n v="2016"/>
    <m/>
    <n v="500"/>
    <n v="5"/>
    <s v="Construction"/>
    <n v="1"/>
    <n v="0"/>
    <s v="D"/>
    <n v="0"/>
    <n v="0"/>
    <n v="0"/>
    <n v="0"/>
    <n v="0"/>
    <n v="0"/>
    <n v="-1472.32"/>
    <n v="-843.14"/>
    <n v="0"/>
    <n v="0"/>
    <n v="-1472.32"/>
    <n v="-843.14"/>
    <n v="0"/>
    <n v="0"/>
    <n v="0"/>
    <n v="0"/>
    <n v="0"/>
    <n v="0"/>
    <n v="-629.17999999999995"/>
    <n v="0"/>
    <n v="0"/>
    <n v="0"/>
    <n v="0"/>
    <n v="-629.17999999999995"/>
    <n v="0"/>
    <n v="-629.17999999999995"/>
    <n v="0"/>
    <n v="0"/>
    <n v="843.14"/>
    <n v="0"/>
    <n v="0"/>
    <n v="843.14"/>
  </r>
  <r>
    <s v="69"/>
    <s v="97"/>
    <n v="2012"/>
    <n v="2016"/>
    <m/>
    <n v="500"/>
    <n v="5"/>
    <s v="Construction"/>
    <n v="1"/>
    <n v="111"/>
    <s v="D"/>
    <n v="0"/>
    <n v="0"/>
    <n v="0"/>
    <n v="0"/>
    <n v="0"/>
    <n v="0"/>
    <n v="-107778.56"/>
    <n v="-105403.37"/>
    <n v="0"/>
    <n v="0"/>
    <n v="-107778.56"/>
    <n v="-105403.37"/>
    <n v="0"/>
    <n v="0"/>
    <n v="0"/>
    <n v="0"/>
    <n v="0"/>
    <n v="0"/>
    <n v="-2375.19"/>
    <n v="0"/>
    <n v="0"/>
    <n v="0"/>
    <n v="0"/>
    <n v="-2375.19"/>
    <n v="0"/>
    <n v="-2375.19"/>
    <n v="0"/>
    <n v="0"/>
    <n v="105403.37"/>
    <n v="0"/>
    <n v="0"/>
    <n v="105403.37"/>
  </r>
  <r>
    <s v="69"/>
    <s v="97"/>
    <n v="2012"/>
    <n v="2016"/>
    <m/>
    <n v="500"/>
    <n v="5"/>
    <s v="Construction"/>
    <n v="1"/>
    <n v="115"/>
    <s v="D"/>
    <n v="0"/>
    <n v="0"/>
    <n v="0"/>
    <n v="0"/>
    <n v="0"/>
    <n v="0"/>
    <n v="-2073.6999999999998"/>
    <n v="-2073.6999999999998"/>
    <n v="0"/>
    <n v="0"/>
    <n v="-2073.6999999999998"/>
    <n v="-2073.6999999999998"/>
    <n v="0"/>
    <n v="0"/>
    <n v="0"/>
    <n v="0"/>
    <n v="0"/>
    <n v="0"/>
    <n v="0"/>
    <n v="0"/>
    <n v="0"/>
    <n v="0"/>
    <n v="0"/>
    <n v="0"/>
    <n v="0"/>
    <n v="0"/>
    <n v="0"/>
    <n v="0"/>
    <n v="2073.6999999999998"/>
    <n v="0"/>
    <n v="0"/>
    <n v="2073.6999999999998"/>
  </r>
  <r>
    <s v="69"/>
    <s v="97"/>
    <n v="2012"/>
    <n v="2016"/>
    <m/>
    <n v="500"/>
    <n v="5"/>
    <s v="Construction"/>
    <n v="1"/>
    <n v="118"/>
    <s v="D"/>
    <n v="0"/>
    <n v="0"/>
    <n v="0"/>
    <n v="0"/>
    <n v="0"/>
    <n v="0"/>
    <n v="-714.72"/>
    <n v="-714.72"/>
    <n v="0"/>
    <n v="0"/>
    <n v="-714.72"/>
    <n v="-714.72"/>
    <n v="0"/>
    <n v="0"/>
    <n v="0"/>
    <n v="0"/>
    <n v="0"/>
    <n v="0"/>
    <n v="0"/>
    <n v="0"/>
    <n v="0"/>
    <n v="0"/>
    <n v="0"/>
    <n v="0"/>
    <n v="0"/>
    <n v="0"/>
    <n v="0"/>
    <n v="0"/>
    <n v="714.72"/>
    <n v="0"/>
    <n v="0"/>
    <n v="714.72"/>
  </r>
  <r>
    <s v="69"/>
    <s v="97"/>
    <n v="2012"/>
    <n v="2016"/>
    <m/>
    <n v="500"/>
    <n v="5"/>
    <s v="Construction"/>
    <n v="1"/>
    <n v="121"/>
    <s v="D"/>
    <n v="0"/>
    <n v="0"/>
    <n v="0"/>
    <n v="0"/>
    <n v="0"/>
    <n v="0"/>
    <n v="-30904.44"/>
    <n v="-30218.98"/>
    <n v="0"/>
    <n v="0"/>
    <n v="-30904.44"/>
    <n v="-30218.98"/>
    <n v="0"/>
    <n v="0"/>
    <n v="0"/>
    <n v="0"/>
    <n v="0"/>
    <n v="0"/>
    <n v="-685.46"/>
    <n v="0"/>
    <n v="0"/>
    <n v="0"/>
    <n v="0"/>
    <n v="-685.46"/>
    <n v="0"/>
    <n v="-685.46"/>
    <n v="0"/>
    <n v="0"/>
    <n v="30218.98"/>
    <n v="0"/>
    <n v="0"/>
    <n v="30218.98"/>
  </r>
  <r>
    <s v="69"/>
    <s v="97"/>
    <n v="2012"/>
    <n v="2016"/>
    <m/>
    <n v="500"/>
    <n v="5"/>
    <s v="Construction"/>
    <n v="1"/>
    <n v="252"/>
    <s v="D"/>
    <n v="-28684.94"/>
    <n v="-24270.18"/>
    <n v="0"/>
    <n v="0"/>
    <n v="-28684.94"/>
    <n v="-24270.18"/>
    <n v="0"/>
    <n v="0"/>
    <n v="0"/>
    <n v="0"/>
    <n v="0"/>
    <n v="0"/>
    <n v="0"/>
    <n v="0"/>
    <n v="0"/>
    <n v="0"/>
    <n v="0"/>
    <n v="0"/>
    <n v="-4414.76"/>
    <n v="0"/>
    <n v="0"/>
    <n v="0"/>
    <n v="0"/>
    <n v="-4414.76"/>
    <n v="0"/>
    <n v="-4414.76"/>
    <n v="0"/>
    <n v="0"/>
    <n v="0"/>
    <n v="0"/>
    <n v="0"/>
    <n v="0"/>
  </r>
  <r>
    <s v="69"/>
    <s v="309"/>
    <m/>
    <m/>
    <s v="X"/>
    <n v="200"/>
    <n v="5"/>
    <s v="Appalachian development highway system (Pre-1998 funds:)"/>
    <n v="101"/>
    <n v="410"/>
    <s v="D"/>
    <n v="-458985.67"/>
    <n v="-1091075.67"/>
    <n v="0"/>
    <n v="0"/>
    <n v="-458985.67"/>
    <n v="-1091075.67"/>
    <n v="0"/>
    <n v="0"/>
    <n v="0"/>
    <n v="0"/>
    <n v="0"/>
    <n v="0"/>
    <n v="0"/>
    <n v="0"/>
    <n v="0"/>
    <n v="0"/>
    <n v="0"/>
    <n v="0"/>
    <n v="-419798"/>
    <n v="0"/>
    <n v="0"/>
    <n v="0"/>
    <n v="0"/>
    <n v="-419798"/>
    <n v="0"/>
    <n v="-419798"/>
    <n v="-1051888"/>
    <n v="9977.6"/>
    <n v="0"/>
    <n v="0"/>
    <n v="0"/>
    <n v="9977.6"/>
  </r>
  <r>
    <m/>
    <s v="069"/>
    <m/>
    <m/>
    <s v="X"/>
    <n v="8048"/>
    <n v="0"/>
    <s v="Border Modernization and Maintenance"/>
    <n v="1"/>
    <n v="210"/>
    <s v="D"/>
    <n v="-2200"/>
    <n v="-2200"/>
    <n v="0"/>
    <n v="0"/>
    <n v="-2200"/>
    <n v="-2200"/>
    <n v="100732.26"/>
    <n v="100732.26"/>
    <n v="0"/>
    <n v="0"/>
    <n v="100732.26"/>
    <n v="100732.26"/>
    <n v="108805.14"/>
    <n v="108805.14"/>
    <n v="0"/>
    <n v="0"/>
    <n v="108805.14"/>
    <n v="108805.14"/>
    <n v="0"/>
    <n v="0"/>
    <n v="0"/>
    <n v="0"/>
    <n v="0"/>
    <n v="0"/>
    <n v="108805.14"/>
    <n v="0"/>
    <n v="0"/>
    <n v="0"/>
    <n v="0"/>
    <n v="0"/>
    <n v="0"/>
    <n v="0"/>
  </r>
  <r>
    <m/>
    <s v="069"/>
    <m/>
    <m/>
    <s v="X"/>
    <n v="8048"/>
    <n v="0"/>
    <s v="Border Modernization and Maintenance"/>
    <n v="1"/>
    <n v="231"/>
    <s v="D"/>
    <n v="-12316937.470000001"/>
    <n v="-8791276.1199999992"/>
    <n v="0"/>
    <n v="0"/>
    <n v="-12316937.470000001"/>
    <n v="-8791276.1199999992"/>
    <n v="0"/>
    <n v="0"/>
    <n v="0"/>
    <n v="0"/>
    <n v="0"/>
    <n v="0"/>
    <n v="0"/>
    <n v="0"/>
    <n v="0"/>
    <n v="0"/>
    <n v="0"/>
    <n v="0"/>
    <n v="-3525661.35"/>
    <n v="0"/>
    <n v="0"/>
    <n v="0"/>
    <n v="0"/>
    <n v="-3525661.35"/>
    <n v="0"/>
    <n v="-3525661.35"/>
    <n v="0"/>
    <n v="0"/>
    <n v="0"/>
    <n v="0"/>
    <n v="0"/>
    <n v="0"/>
  </r>
  <r>
    <m/>
    <s v="069"/>
    <m/>
    <m/>
    <s v="X"/>
    <n v="8048"/>
    <n v="0"/>
    <s v="Border Modernization and Maintenance"/>
    <n v="1"/>
    <n v="252"/>
    <s v="D"/>
    <n v="-118816.36"/>
    <n v="-118816.36"/>
    <n v="0"/>
    <n v="0"/>
    <n v="-118816.36"/>
    <n v="-118816.36"/>
    <n v="122776.35"/>
    <n v="122776.35"/>
    <n v="0"/>
    <n v="0"/>
    <n v="122776.35"/>
    <n v="122776.35"/>
    <n v="0"/>
    <n v="0"/>
    <n v="0"/>
    <n v="0"/>
    <n v="0"/>
    <n v="0"/>
    <n v="0"/>
    <n v="0"/>
    <n v="0"/>
    <n v="0"/>
    <n v="0"/>
    <n v="0"/>
    <n v="0"/>
    <n v="0"/>
    <n v="0"/>
    <n v="0"/>
    <n v="0"/>
    <n v="0"/>
    <n v="0"/>
    <n v="0"/>
  </r>
  <r>
    <m/>
    <s v="069"/>
    <m/>
    <m/>
    <s v="X"/>
    <n v="8048"/>
    <n v="0"/>
    <s v="Border Modernization and Maintenance"/>
    <n v="1"/>
    <n v="253"/>
    <s v="D"/>
    <n v="1621850.9"/>
    <n v="1621850.9"/>
    <n v="0"/>
    <n v="0"/>
    <n v="1621850.9"/>
    <n v="1621850.9"/>
    <n v="703814.73"/>
    <n v="703814.73"/>
    <n v="0"/>
    <n v="0"/>
    <n v="703814.73"/>
    <n v="703814.73"/>
    <n v="-1000000"/>
    <n v="-1000000"/>
    <n v="0"/>
    <n v="0"/>
    <n v="-1000000"/>
    <n v="-1000000"/>
    <n v="0"/>
    <n v="0"/>
    <n v="0"/>
    <n v="0"/>
    <n v="0"/>
    <n v="0"/>
    <n v="-1000000"/>
    <n v="0"/>
    <n v="0"/>
    <n v="79929.960000000006"/>
    <n v="0"/>
    <n v="0"/>
    <n v="0"/>
    <n v="79929.960000000006"/>
  </r>
  <r>
    <m/>
    <s v="069"/>
    <m/>
    <m/>
    <s v="X"/>
    <n v="8048"/>
    <n v="0"/>
    <s v="Border Modernization and Maintenance"/>
    <n v="1"/>
    <n v="330"/>
    <s v="D"/>
    <n v="0"/>
    <n v="0"/>
    <n v="0"/>
    <n v="0"/>
    <n v="0"/>
    <n v="0"/>
    <n v="470"/>
    <n v="470"/>
    <n v="0"/>
    <n v="0"/>
    <n v="470"/>
    <n v="470"/>
    <n v="470"/>
    <n v="470"/>
    <n v="0"/>
    <n v="0"/>
    <n v="470"/>
    <n v="470"/>
    <n v="0"/>
    <n v="0"/>
    <n v="0"/>
    <n v="0"/>
    <n v="0"/>
    <n v="0"/>
    <n v="470"/>
    <n v="0"/>
    <n v="0"/>
    <n v="0"/>
    <n v="0"/>
    <n v="0"/>
    <n v="0"/>
    <n v="0"/>
  </r>
  <r>
    <m/>
    <s v="069"/>
    <m/>
    <m/>
    <s v="X"/>
    <n v="8048"/>
    <n v="0"/>
    <s v="Border Modernization and Maintenance"/>
    <n v="1"/>
    <n v="410"/>
    <s v="D"/>
    <n v="-2417262.08"/>
    <n v="-2417262.08"/>
    <n v="0"/>
    <n v="0"/>
    <n v="-2417262.08"/>
    <n v="-2417262.08"/>
    <n v="-927793.34"/>
    <n v="-927793.34"/>
    <n v="0"/>
    <n v="0"/>
    <n v="-927793.34"/>
    <n v="-927793.34"/>
    <n v="890724.86"/>
    <n v="890724.86"/>
    <n v="0"/>
    <n v="0"/>
    <n v="890724.86"/>
    <n v="890724.86"/>
    <n v="0"/>
    <n v="0"/>
    <n v="0"/>
    <n v="0"/>
    <n v="0"/>
    <n v="0"/>
    <n v="890724.86"/>
    <n v="0"/>
    <n v="0"/>
    <n v="359760.75"/>
    <n v="0"/>
    <n v="0"/>
    <n v="0"/>
    <n v="359760.75"/>
  </r>
  <r>
    <m/>
    <s v="069"/>
    <m/>
    <m/>
    <s v="X"/>
    <n v="8055"/>
    <n v="0"/>
    <s v="Unknown/Other"/>
    <n v="0"/>
    <n v="111"/>
    <s v="D"/>
    <n v="0"/>
    <n v="0"/>
    <n v="0"/>
    <n v="0"/>
    <n v="0"/>
    <n v="0"/>
    <n v="486.19"/>
    <n v="486.19"/>
    <n v="0"/>
    <n v="0"/>
    <n v="486.19"/>
    <n v="486.19"/>
    <n v="0"/>
    <n v="0"/>
    <n v="0"/>
    <n v="0"/>
    <n v="0"/>
    <n v="0"/>
    <n v="0"/>
    <n v="0"/>
    <n v="0"/>
    <n v="0"/>
    <n v="0"/>
    <n v="0"/>
    <n v="0"/>
    <n v="0"/>
    <n v="0"/>
    <n v="0"/>
    <n v="0"/>
    <n v="0"/>
    <n v="0"/>
    <n v="0"/>
  </r>
  <r>
    <m/>
    <s v="069"/>
    <m/>
    <m/>
    <s v="X"/>
    <n v="8055"/>
    <n v="0"/>
    <s v="Unknown/Other"/>
    <n v="0"/>
    <n v="115"/>
    <s v="D"/>
    <n v="2000"/>
    <n v="2000"/>
    <n v="0"/>
    <n v="0"/>
    <n v="2000"/>
    <n v="2000"/>
    <n v="0"/>
    <n v="0"/>
    <n v="0"/>
    <n v="0"/>
    <n v="0"/>
    <n v="0"/>
    <n v="0"/>
    <n v="0"/>
    <n v="0"/>
    <n v="0"/>
    <n v="0"/>
    <n v="0"/>
    <n v="0"/>
    <n v="0"/>
    <n v="0"/>
    <n v="0"/>
    <n v="0"/>
    <n v="0"/>
    <n v="0"/>
    <n v="0"/>
    <n v="0"/>
    <n v="0"/>
    <n v="0"/>
    <n v="0"/>
    <n v="0"/>
    <n v="0"/>
  </r>
  <r>
    <m/>
    <s v="069"/>
    <m/>
    <m/>
    <s v="X"/>
    <n v="8055"/>
    <n v="0"/>
    <s v="Unknown/Other"/>
    <n v="0"/>
    <n v="121"/>
    <s v="D"/>
    <n v="0"/>
    <n v="0"/>
    <n v="0"/>
    <n v="0"/>
    <n v="0"/>
    <n v="0"/>
    <n v="204753.13"/>
    <n v="204753.13"/>
    <n v="0"/>
    <n v="0"/>
    <n v="204753.13"/>
    <n v="204753.13"/>
    <n v="0"/>
    <n v="0"/>
    <n v="0"/>
    <n v="0"/>
    <n v="0"/>
    <n v="0"/>
    <n v="0"/>
    <n v="0"/>
    <n v="0"/>
    <n v="0"/>
    <n v="0"/>
    <n v="0"/>
    <n v="0"/>
    <n v="0"/>
    <n v="0"/>
    <n v="0"/>
    <n v="0"/>
    <n v="0"/>
    <n v="0"/>
    <n v="0"/>
  </r>
  <r>
    <m/>
    <s v="069"/>
    <m/>
    <m/>
    <s v="X"/>
    <n v="8055"/>
    <n v="0"/>
    <s v="Unknown/Other"/>
    <n v="0"/>
    <n v="121"/>
    <s v="R"/>
    <n v="0"/>
    <n v="0"/>
    <n v="0"/>
    <n v="0"/>
    <n v="0"/>
    <n v="0"/>
    <n v="-45896.93"/>
    <n v="-45896.93"/>
    <n v="0"/>
    <n v="0"/>
    <n v="-45896.93"/>
    <n v="-45896.93"/>
    <n v="0"/>
    <n v="0"/>
    <n v="0"/>
    <n v="0"/>
    <n v="0"/>
    <n v="0"/>
    <n v="0"/>
    <n v="0"/>
    <n v="0"/>
    <n v="0"/>
    <n v="0"/>
    <n v="0"/>
    <n v="0"/>
    <n v="0"/>
    <n v="0"/>
    <n v="0"/>
    <n v="0"/>
    <n v="0"/>
    <n v="0"/>
    <n v="0"/>
  </r>
  <r>
    <m/>
    <s v="069"/>
    <m/>
    <m/>
    <s v="X"/>
    <n v="8055"/>
    <n v="0"/>
    <s v="Unknown/Other"/>
    <n v="0"/>
    <n v="130"/>
    <s v="D"/>
    <n v="0"/>
    <n v="0"/>
    <n v="0"/>
    <n v="0"/>
    <n v="0"/>
    <n v="0"/>
    <n v="-3484"/>
    <n v="-3484"/>
    <n v="0"/>
    <n v="0"/>
    <n v="-3484"/>
    <n v="-3484"/>
    <n v="-3484"/>
    <n v="-3484"/>
    <n v="0"/>
    <n v="0"/>
    <n v="-3484"/>
    <n v="-3484"/>
    <n v="0"/>
    <n v="0"/>
    <n v="0"/>
    <n v="0"/>
    <n v="0"/>
    <n v="0"/>
    <n v="-3484"/>
    <n v="0"/>
    <n v="0"/>
    <n v="0"/>
    <n v="0"/>
    <n v="0"/>
    <n v="0"/>
    <n v="0"/>
  </r>
  <r>
    <m/>
    <s v="069"/>
    <m/>
    <m/>
    <s v="X"/>
    <n v="8055"/>
    <n v="0"/>
    <s v="Unknown/Other"/>
    <n v="0"/>
    <n v="210"/>
    <s v="D"/>
    <n v="-1052.5999999999999"/>
    <n v="-1052.5999999999999"/>
    <n v="0"/>
    <n v="0"/>
    <n v="-1052.5999999999999"/>
    <n v="-1052.5999999999999"/>
    <n v="-2185"/>
    <n v="-2185"/>
    <n v="0"/>
    <n v="0"/>
    <n v="-2185"/>
    <n v="-2185"/>
    <n v="155.97"/>
    <n v="155.97"/>
    <n v="0"/>
    <n v="0"/>
    <n v="155.97"/>
    <n v="155.97"/>
    <n v="0"/>
    <n v="0"/>
    <n v="0"/>
    <n v="0"/>
    <n v="0"/>
    <n v="0"/>
    <n v="155.97"/>
    <n v="0"/>
    <n v="0"/>
    <n v="0"/>
    <n v="0"/>
    <n v="0"/>
    <n v="0"/>
    <n v="0"/>
  </r>
  <r>
    <m/>
    <s v="069"/>
    <m/>
    <m/>
    <s v="X"/>
    <n v="8055"/>
    <n v="0"/>
    <s v="Unknown/Other"/>
    <n v="0"/>
    <n v="210"/>
    <s v="R"/>
    <n v="0"/>
    <n v="0"/>
    <n v="0"/>
    <n v="0"/>
    <n v="0"/>
    <n v="0"/>
    <n v="1465.06"/>
    <n v="1465.06"/>
    <n v="0"/>
    <n v="0"/>
    <n v="1465.06"/>
    <n v="1465.06"/>
    <n v="0"/>
    <n v="0"/>
    <n v="0"/>
    <n v="0"/>
    <n v="0"/>
    <n v="0"/>
    <n v="0"/>
    <n v="0"/>
    <n v="0"/>
    <n v="0"/>
    <n v="0"/>
    <n v="0"/>
    <n v="0"/>
    <n v="0"/>
    <n v="0"/>
    <n v="0"/>
    <n v="0"/>
    <n v="0"/>
    <n v="0"/>
    <n v="0"/>
  </r>
  <r>
    <m/>
    <s v="069"/>
    <m/>
    <m/>
    <s v="X"/>
    <n v="8055"/>
    <n v="0"/>
    <s v="Unknown/Other"/>
    <n v="0"/>
    <n v="231"/>
    <s v="D"/>
    <n v="-1971.62"/>
    <n v="-1971.62"/>
    <n v="0"/>
    <n v="0"/>
    <n v="-1971.62"/>
    <n v="-1971.62"/>
    <n v="-10183.69"/>
    <n v="-10183.69"/>
    <n v="0"/>
    <n v="0"/>
    <n v="-10183.69"/>
    <n v="-10183.69"/>
    <n v="441.62"/>
    <n v="441.62"/>
    <n v="0"/>
    <n v="0"/>
    <n v="441.62"/>
    <n v="441.62"/>
    <n v="0"/>
    <n v="0"/>
    <n v="0"/>
    <n v="0"/>
    <n v="0"/>
    <n v="0"/>
    <n v="441.62"/>
    <n v="0"/>
    <n v="0"/>
    <n v="0"/>
    <n v="0"/>
    <n v="0"/>
    <n v="0"/>
    <n v="0"/>
  </r>
  <r>
    <m/>
    <s v="069"/>
    <m/>
    <m/>
    <s v="X"/>
    <n v="8055"/>
    <n v="0"/>
    <s v="Unknown/Other"/>
    <n v="0"/>
    <n v="232"/>
    <s v="D"/>
    <n v="640"/>
    <n v="640"/>
    <n v="0"/>
    <n v="0"/>
    <n v="640"/>
    <n v="640"/>
    <n v="0"/>
    <n v="0"/>
    <n v="0"/>
    <n v="0"/>
    <n v="0"/>
    <n v="0"/>
    <n v="0"/>
    <n v="0"/>
    <n v="0"/>
    <n v="0"/>
    <n v="0"/>
    <n v="0"/>
    <n v="0"/>
    <n v="0"/>
    <n v="0"/>
    <n v="0"/>
    <n v="0"/>
    <n v="0"/>
    <n v="0"/>
    <n v="0"/>
    <n v="0"/>
    <n v="0"/>
    <n v="0"/>
    <n v="0"/>
    <n v="0"/>
    <n v="0"/>
  </r>
  <r>
    <m/>
    <s v="069"/>
    <m/>
    <m/>
    <s v="X"/>
    <n v="8055"/>
    <n v="0"/>
    <s v="Unknown/Other"/>
    <n v="0"/>
    <n v="233"/>
    <s v="D"/>
    <n v="-9390.9699999999993"/>
    <n v="-9390.9699999999993"/>
    <n v="0"/>
    <n v="0"/>
    <n v="-9390.9699999999993"/>
    <n v="-9390.9699999999993"/>
    <n v="-47556.22"/>
    <n v="-47556.22"/>
    <n v="0"/>
    <n v="0"/>
    <n v="-47556.22"/>
    <n v="-47556.22"/>
    <n v="8234.34"/>
    <n v="8234.34"/>
    <n v="0"/>
    <n v="0"/>
    <n v="8234.34"/>
    <n v="8234.34"/>
    <n v="0"/>
    <n v="0"/>
    <n v="0"/>
    <n v="0"/>
    <n v="0"/>
    <n v="0"/>
    <n v="8234.34"/>
    <n v="0"/>
    <n v="0"/>
    <n v="0"/>
    <n v="0"/>
    <n v="0"/>
    <n v="0"/>
    <n v="0"/>
  </r>
  <r>
    <m/>
    <s v="069"/>
    <m/>
    <m/>
    <s v="X"/>
    <n v="8055"/>
    <n v="0"/>
    <s v="Unknown/Other"/>
    <n v="0"/>
    <n v="240"/>
    <s v="D"/>
    <n v="-77879.3"/>
    <n v="-77879.3"/>
    <n v="0"/>
    <n v="0"/>
    <n v="-77879.3"/>
    <n v="-77879.3"/>
    <n v="-221022.04"/>
    <n v="-221022.04"/>
    <n v="0"/>
    <n v="0"/>
    <n v="-221022.04"/>
    <n v="-221022.04"/>
    <n v="47367.85"/>
    <n v="47367.85"/>
    <n v="0"/>
    <n v="0"/>
    <n v="47367.85"/>
    <n v="47367.85"/>
    <n v="0"/>
    <n v="0"/>
    <n v="0"/>
    <n v="0"/>
    <n v="0"/>
    <n v="0"/>
    <n v="47367.85"/>
    <n v="0"/>
    <n v="0"/>
    <n v="0"/>
    <n v="0"/>
    <n v="0"/>
    <n v="0"/>
    <n v="0"/>
  </r>
  <r>
    <m/>
    <s v="069"/>
    <m/>
    <m/>
    <s v="X"/>
    <n v="8055"/>
    <n v="0"/>
    <s v="Unknown/Other"/>
    <n v="0"/>
    <n v="251"/>
    <s v="D"/>
    <n v="-11021.52"/>
    <n v="-13253.42"/>
    <n v="0"/>
    <n v="0"/>
    <n v="-11021.52"/>
    <n v="-13253.42"/>
    <n v="-4609732.6500000004"/>
    <n v="0"/>
    <n v="0"/>
    <n v="0"/>
    <n v="-4609732.6500000004"/>
    <n v="0"/>
    <n v="211445.21"/>
    <n v="0"/>
    <n v="0"/>
    <n v="0"/>
    <n v="211445.21"/>
    <n v="0"/>
    <n v="0"/>
    <n v="0"/>
    <n v="0"/>
    <n v="0"/>
    <n v="0"/>
    <n v="0"/>
    <n v="211445.21"/>
    <n v="-211445.21"/>
    <n v="4396055.54"/>
    <n v="0"/>
    <n v="0"/>
    <n v="0"/>
    <n v="0"/>
    <n v="0"/>
  </r>
  <r>
    <m/>
    <s v="069"/>
    <m/>
    <m/>
    <s v="X"/>
    <n v="8055"/>
    <n v="0"/>
    <s v="Unknown/Other"/>
    <n v="0"/>
    <n v="251"/>
    <s v="R"/>
    <n v="0"/>
    <n v="0"/>
    <n v="0"/>
    <n v="0"/>
    <n v="0"/>
    <n v="0"/>
    <n v="-1465.06"/>
    <n v="0"/>
    <n v="0"/>
    <n v="0"/>
    <n v="-1465.06"/>
    <n v="0"/>
    <n v="0"/>
    <n v="0"/>
    <n v="0"/>
    <n v="0"/>
    <n v="0"/>
    <n v="0"/>
    <n v="0"/>
    <n v="0"/>
    <n v="0"/>
    <n v="0"/>
    <n v="0"/>
    <n v="0"/>
    <n v="0"/>
    <n v="0"/>
    <n v="1465.06"/>
    <n v="0"/>
    <n v="0"/>
    <n v="0"/>
    <n v="0"/>
    <n v="0"/>
  </r>
  <r>
    <m/>
    <s v="069"/>
    <m/>
    <m/>
    <s v="X"/>
    <n v="8055"/>
    <n v="0"/>
    <s v="Unknown/Other"/>
    <n v="0"/>
    <n v="252"/>
    <s v="D"/>
    <n v="-20965.13"/>
    <n v="-20965.13"/>
    <n v="0"/>
    <n v="0"/>
    <n v="-20965.13"/>
    <n v="-20965.13"/>
    <n v="872.86"/>
    <n v="872.86"/>
    <n v="0"/>
    <n v="0"/>
    <n v="872.86"/>
    <n v="872.86"/>
    <n v="0"/>
    <n v="0"/>
    <n v="0"/>
    <n v="0"/>
    <n v="0"/>
    <n v="0"/>
    <n v="0"/>
    <n v="0"/>
    <n v="0"/>
    <n v="0"/>
    <n v="0"/>
    <n v="0"/>
    <n v="0"/>
    <n v="0"/>
    <n v="0"/>
    <n v="20452.27"/>
    <n v="0"/>
    <n v="0"/>
    <n v="0"/>
    <n v="20452.27"/>
  </r>
  <r>
    <m/>
    <s v="069"/>
    <m/>
    <m/>
    <s v="X"/>
    <n v="8055"/>
    <n v="0"/>
    <s v="Unknown/Other"/>
    <n v="0"/>
    <n v="253"/>
    <s v="D"/>
    <n v="-59248.18"/>
    <n v="-57016.28"/>
    <n v="0"/>
    <n v="0"/>
    <n v="-59248.18"/>
    <n v="-57016.28"/>
    <n v="4688245.9400000004"/>
    <n v="78513.289999999994"/>
    <n v="0"/>
    <n v="0"/>
    <n v="4688245.9400000004"/>
    <n v="78513.289999999994"/>
    <n v="-264160.99"/>
    <n v="-52715.78"/>
    <n v="0"/>
    <n v="0"/>
    <n v="-264160.99"/>
    <n v="-52715.78"/>
    <n v="0"/>
    <n v="0"/>
    <n v="0"/>
    <n v="0"/>
    <n v="0"/>
    <n v="0"/>
    <n v="-264160.99"/>
    <n v="211445.21"/>
    <n v="-4396055.54"/>
    <n v="83183.62"/>
    <n v="0"/>
    <n v="0"/>
    <n v="0"/>
    <n v="83183.62"/>
  </r>
  <r>
    <m/>
    <s v="069"/>
    <m/>
    <m/>
    <s v="X"/>
    <n v="8055"/>
    <n v="0"/>
    <s v="Unknown/Other"/>
    <n v="0"/>
    <n v="253"/>
    <s v="R"/>
    <n v="0"/>
    <n v="0"/>
    <n v="0"/>
    <n v="0"/>
    <n v="0"/>
    <n v="0"/>
    <n v="45896.93"/>
    <n v="44431.87"/>
    <n v="0"/>
    <n v="0"/>
    <n v="45896.93"/>
    <n v="44431.87"/>
    <n v="0"/>
    <n v="0"/>
    <n v="0"/>
    <n v="0"/>
    <n v="0"/>
    <n v="0"/>
    <n v="0"/>
    <n v="0"/>
    <n v="0"/>
    <n v="0"/>
    <n v="0"/>
    <n v="0"/>
    <n v="0"/>
    <n v="0"/>
    <n v="-1465.06"/>
    <n v="0"/>
    <n v="0"/>
    <n v="0"/>
    <n v="0"/>
    <n v="0"/>
  </r>
  <r>
    <m/>
    <s v="069"/>
    <m/>
    <m/>
    <s v="X"/>
    <n v="8055"/>
    <n v="0"/>
    <s v="Unknown/Other"/>
    <n v="0"/>
    <n v="310"/>
    <s v="D"/>
    <n v="-317338.18"/>
    <n v="-317338.18"/>
    <n v="0"/>
    <n v="0"/>
    <n v="-317338.18"/>
    <n v="-317338.18"/>
    <n v="-194.52"/>
    <n v="-194.52"/>
    <n v="0"/>
    <n v="0"/>
    <n v="-194.52"/>
    <n v="-194.52"/>
    <n v="0"/>
    <n v="0"/>
    <n v="0"/>
    <n v="0"/>
    <n v="0"/>
    <n v="0"/>
    <n v="0"/>
    <n v="0"/>
    <n v="0"/>
    <n v="0"/>
    <n v="0"/>
    <n v="0"/>
    <n v="0"/>
    <n v="0"/>
    <n v="0"/>
    <n v="0"/>
    <n v="0"/>
    <n v="0"/>
    <n v="0"/>
    <n v="0"/>
  </r>
  <r>
    <m/>
    <s v="069"/>
    <m/>
    <m/>
    <s v="X"/>
    <n v="8055"/>
    <n v="0"/>
    <s v="Unknown/Other"/>
    <n v="0"/>
    <n v="410"/>
    <s v="D"/>
    <n v="-13198.47"/>
    <n v="-13198.47"/>
    <n v="0"/>
    <n v="0"/>
    <n v="-13198.47"/>
    <n v="-13198.47"/>
    <n v="0"/>
    <n v="0"/>
    <n v="0"/>
    <n v="0"/>
    <n v="0"/>
    <n v="0"/>
    <n v="0"/>
    <n v="0"/>
    <n v="0"/>
    <n v="0"/>
    <n v="0"/>
    <n v="0"/>
    <n v="0"/>
    <n v="0"/>
    <n v="0"/>
    <n v="0"/>
    <n v="0"/>
    <n v="0"/>
    <n v="0"/>
    <n v="0"/>
    <n v="0"/>
    <n v="0"/>
    <n v="0"/>
    <n v="0"/>
    <n v="0"/>
    <n v="0"/>
  </r>
  <r>
    <m/>
    <s v="069"/>
    <m/>
    <m/>
    <s v="X"/>
    <n v="8158"/>
    <n v="0"/>
    <s v="Motor Carrier Safety Assistance Program"/>
    <n v="1"/>
    <n v="210"/>
    <s v="D"/>
    <n v="-210.44"/>
    <n v="-90735.11"/>
    <n v="0"/>
    <n v="0"/>
    <n v="-210.44"/>
    <n v="-90735.11"/>
    <n v="0"/>
    <n v="-1703.42"/>
    <n v="0"/>
    <n v="0"/>
    <n v="0"/>
    <n v="-1703.42"/>
    <n v="0"/>
    <n v="0"/>
    <n v="0"/>
    <n v="0"/>
    <n v="0"/>
    <n v="0"/>
    <n v="-335841.42"/>
    <n v="0"/>
    <n v="0"/>
    <n v="0"/>
    <n v="0"/>
    <n v="-335841.42"/>
    <n v="0"/>
    <n v="-335841.42"/>
    <n v="-428069.51"/>
    <n v="210.44"/>
    <n v="0"/>
    <n v="0"/>
    <n v="0"/>
    <n v="210.44"/>
  </r>
  <r>
    <m/>
    <s v="069"/>
    <m/>
    <m/>
    <s v="X"/>
    <n v="8158"/>
    <n v="0"/>
    <s v="Motor Carrier Safety Assistance Program"/>
    <n v="1"/>
    <n v="252"/>
    <s v="D"/>
    <n v="-704418.84"/>
    <n v="-292771.21000000002"/>
    <n v="0"/>
    <n v="0"/>
    <n v="-704418.84"/>
    <n v="-292771.21000000002"/>
    <n v="0"/>
    <n v="0"/>
    <n v="0"/>
    <n v="0"/>
    <n v="0"/>
    <n v="0"/>
    <n v="0"/>
    <n v="0"/>
    <n v="0"/>
    <n v="0"/>
    <n v="0"/>
    <n v="0"/>
    <n v="-966598.75"/>
    <n v="0"/>
    <n v="0"/>
    <n v="0"/>
    <n v="0"/>
    <n v="-966598.75"/>
    <n v="0"/>
    <n v="-966598.75"/>
    <n v="-554951.12"/>
    <n v="0"/>
    <n v="0"/>
    <n v="0"/>
    <n v="0"/>
    <n v="0"/>
  </r>
  <r>
    <m/>
    <s v="069"/>
    <m/>
    <m/>
    <s v="X"/>
    <n v="8158"/>
    <n v="0"/>
    <s v="Motor Carrier Safety Assistance Program"/>
    <n v="1"/>
    <n v="253"/>
    <s v="D"/>
    <n v="-1895029.77"/>
    <n v="-558049.56000000006"/>
    <n v="0"/>
    <n v="0"/>
    <n v="-1895029.77"/>
    <n v="-558049.56000000006"/>
    <n v="0"/>
    <n v="0"/>
    <n v="0"/>
    <n v="0"/>
    <n v="0"/>
    <n v="0"/>
    <n v="-501604.52"/>
    <n v="-276234.87"/>
    <n v="0"/>
    <n v="0"/>
    <n v="-501604.52"/>
    <n v="-276234.87"/>
    <n v="-1929349.86"/>
    <n v="0"/>
    <n v="0"/>
    <n v="0"/>
    <n v="0"/>
    <n v="-1929349.86"/>
    <n v="-501604.52"/>
    <n v="-1703980.21"/>
    <n v="-367000"/>
    <n v="72553.5"/>
    <n v="0"/>
    <n v="0"/>
    <n v="0"/>
    <n v="72553.5"/>
  </r>
  <r>
    <m/>
    <s v="069"/>
    <m/>
    <m/>
    <s v="X"/>
    <n v="8158"/>
    <n v="0"/>
    <s v="Motor Carrier Safety Assistance Program"/>
    <n v="1"/>
    <n v="260"/>
    <s v="D"/>
    <n v="0"/>
    <n v="0"/>
    <n v="0"/>
    <n v="0"/>
    <n v="0"/>
    <n v="0"/>
    <n v="0"/>
    <n v="0"/>
    <n v="0"/>
    <n v="0"/>
    <n v="0"/>
    <n v="0"/>
    <n v="0"/>
    <n v="0"/>
    <n v="0"/>
    <n v="0"/>
    <n v="0"/>
    <n v="0"/>
    <n v="-2880.16"/>
    <n v="0"/>
    <n v="0"/>
    <n v="0"/>
    <n v="0"/>
    <n v="-2880.16"/>
    <n v="0"/>
    <n v="-2880.16"/>
    <n v="-2880.16"/>
    <n v="0"/>
    <n v="0"/>
    <n v="0"/>
    <n v="0"/>
    <n v="0"/>
  </r>
  <r>
    <m/>
    <s v="069"/>
    <m/>
    <m/>
    <s v="X"/>
    <n v="8158"/>
    <n v="0"/>
    <s v="Motor Carrier Safety Assistance Program"/>
    <n v="1"/>
    <n v="410"/>
    <s v="D"/>
    <n v="-184861534.16"/>
    <n v="-262476234.33000001"/>
    <n v="0"/>
    <n v="0"/>
    <n v="-184861534.16"/>
    <n v="-262476234.33000001"/>
    <n v="-13863715.01"/>
    <n v="-13581919.77"/>
    <n v="0"/>
    <n v="0"/>
    <n v="-13863715.01"/>
    <n v="-13581919.77"/>
    <n v="0"/>
    <n v="0"/>
    <n v="0"/>
    <n v="0"/>
    <n v="0"/>
    <n v="0"/>
    <n v="-134942707.06999999"/>
    <n v="0"/>
    <n v="0"/>
    <n v="0"/>
    <n v="0"/>
    <n v="-134942707.06999999"/>
    <n v="0"/>
    <n v="-134942707.06999999"/>
    <n v="-212275612"/>
    <n v="5443142.46"/>
    <n v="0"/>
    <n v="0"/>
    <n v="0"/>
    <n v="5443142.46"/>
  </r>
  <r>
    <m/>
    <s v="069"/>
    <m/>
    <m/>
    <s v="X"/>
    <n v="8158"/>
    <n v="0"/>
    <s v="Border Enforcement Grants"/>
    <n v="2"/>
    <n v="253"/>
    <s v="D"/>
    <n v="-148638.5"/>
    <n v="-148638.5"/>
    <n v="0"/>
    <n v="0"/>
    <n v="-148638.5"/>
    <n v="-148638.5"/>
    <n v="0"/>
    <n v="0"/>
    <n v="0"/>
    <n v="0"/>
    <n v="0"/>
    <n v="0"/>
    <n v="0"/>
    <n v="0"/>
    <n v="0"/>
    <n v="0"/>
    <n v="0"/>
    <n v="0"/>
    <n v="0"/>
    <n v="0"/>
    <n v="0"/>
    <n v="0"/>
    <n v="0"/>
    <n v="0"/>
    <n v="0"/>
    <n v="0"/>
    <n v="0"/>
    <n v="0"/>
    <n v="0"/>
    <n v="0"/>
    <n v="0"/>
    <n v="0"/>
  </r>
  <r>
    <m/>
    <s v="069"/>
    <m/>
    <m/>
    <s v="X"/>
    <n v="8158"/>
    <n v="0"/>
    <s v="Border Enforcement Grants"/>
    <n v="2"/>
    <n v="410"/>
    <s v="D"/>
    <n v="-31070229.420000002"/>
    <n v="-9682445.1199999992"/>
    <n v="0"/>
    <n v="0"/>
    <n v="-31070229.420000002"/>
    <n v="-9682445.1199999992"/>
    <n v="-2599409.7999999998"/>
    <n v="-1514426.11"/>
    <n v="0"/>
    <n v="0"/>
    <n v="-2599409.7999999998"/>
    <n v="-1514426.11"/>
    <n v="0"/>
    <n v="0"/>
    <n v="0"/>
    <n v="0"/>
    <n v="0"/>
    <n v="0"/>
    <n v="-22472767.989999998"/>
    <n v="0"/>
    <n v="0"/>
    <n v="0"/>
    <n v="0"/>
    <n v="-22472767.989999998"/>
    <n v="0"/>
    <n v="-22472767.989999998"/>
    <n v="0"/>
    <n v="121330.49"/>
    <n v="0"/>
    <n v="0"/>
    <n v="0"/>
    <n v="121330.49"/>
  </r>
  <r>
    <m/>
    <s v="069"/>
    <m/>
    <m/>
    <s v="X"/>
    <n v="8158"/>
    <n v="0"/>
    <s v="Safety Data Improvement Grants"/>
    <n v="3"/>
    <n v="410"/>
    <s v="D"/>
    <n v="-5382086.5899999999"/>
    <n v="-4346028.49"/>
    <n v="0"/>
    <n v="0"/>
    <n v="-5382086.5899999999"/>
    <n v="-4346028.49"/>
    <n v="-158714.26"/>
    <n v="-107389.44"/>
    <n v="0"/>
    <n v="0"/>
    <n v="-158714.26"/>
    <n v="-107389.44"/>
    <n v="0"/>
    <n v="0"/>
    <n v="0"/>
    <n v="0"/>
    <n v="0"/>
    <n v="0"/>
    <n v="-1087382.92"/>
    <n v="0"/>
    <n v="0"/>
    <n v="0"/>
    <n v="0"/>
    <n v="-1087382.92"/>
    <n v="0"/>
    <n v="-1087382.92"/>
    <n v="0"/>
    <n v="236336.5"/>
    <n v="0"/>
    <n v="0"/>
    <n v="0"/>
    <n v="236336.5"/>
  </r>
  <r>
    <m/>
    <s v="069"/>
    <m/>
    <m/>
    <s v="X"/>
    <n v="8158"/>
    <n v="0"/>
    <s v="Commercial Driver's License (CDL) Program Improvement Grants"/>
    <n v="4"/>
    <n v="210"/>
    <s v="D"/>
    <n v="-16333.15"/>
    <n v="-16333.15"/>
    <n v="0"/>
    <n v="0"/>
    <n v="-16333.15"/>
    <n v="-16333.15"/>
    <n v="0"/>
    <n v="0"/>
    <n v="0"/>
    <n v="0"/>
    <n v="0"/>
    <n v="0"/>
    <n v="0"/>
    <n v="0"/>
    <n v="0"/>
    <n v="0"/>
    <n v="0"/>
    <n v="0"/>
    <n v="0"/>
    <n v="0"/>
    <n v="0"/>
    <n v="0"/>
    <n v="0"/>
    <n v="0"/>
    <n v="0"/>
    <n v="0"/>
    <n v="0"/>
    <n v="0"/>
    <n v="0"/>
    <n v="0"/>
    <n v="0"/>
    <n v="0"/>
  </r>
  <r>
    <m/>
    <s v="069"/>
    <m/>
    <m/>
    <s v="X"/>
    <n v="8158"/>
    <n v="0"/>
    <s v="Commercial Driver's License (CDL) Program Improvement Grants"/>
    <n v="4"/>
    <n v="253"/>
    <s v="D"/>
    <n v="-648187.41"/>
    <n v="-648187.41"/>
    <n v="0"/>
    <n v="0"/>
    <n v="-648187.41"/>
    <n v="-648187.41"/>
    <n v="0"/>
    <n v="0"/>
    <n v="0"/>
    <n v="0"/>
    <n v="0"/>
    <n v="0"/>
    <n v="0"/>
    <n v="0"/>
    <n v="0"/>
    <n v="0"/>
    <n v="0"/>
    <n v="0"/>
    <n v="0"/>
    <n v="0"/>
    <n v="0"/>
    <n v="0"/>
    <n v="0"/>
    <n v="0"/>
    <n v="0"/>
    <n v="0"/>
    <n v="0"/>
    <n v="0"/>
    <n v="0"/>
    <n v="0"/>
    <n v="0"/>
    <n v="0"/>
  </r>
  <r>
    <m/>
    <s v="069"/>
    <m/>
    <m/>
    <s v="X"/>
    <n v="8158"/>
    <n v="0"/>
    <s v="Commercial Driver's License (CDL) Program Improvement Grants"/>
    <n v="4"/>
    <n v="410"/>
    <s v="D"/>
    <n v="-91543275.659999996"/>
    <n v="-76615848.329999998"/>
    <n v="0"/>
    <n v="0"/>
    <n v="-91543275.659999996"/>
    <n v="-76615848.329999998"/>
    <n v="-2322825.9900000002"/>
    <n v="-1729167.49"/>
    <n v="0"/>
    <n v="0"/>
    <n v="-2322825.9900000002"/>
    <n v="-1729167.49"/>
    <n v="0"/>
    <n v="0"/>
    <n v="0"/>
    <n v="0"/>
    <n v="0"/>
    <n v="0"/>
    <n v="-15521085.83"/>
    <n v="0"/>
    <n v="0"/>
    <n v="0"/>
    <n v="0"/>
    <n v="-15521085.83"/>
    <n v="0"/>
    <n v="-15521085.83"/>
    <n v="0"/>
    <n v="3211698.61"/>
    <n v="0"/>
    <n v="0"/>
    <n v="0"/>
    <n v="3211698.61"/>
  </r>
  <r>
    <m/>
    <s v="069"/>
    <m/>
    <m/>
    <s v="X"/>
    <n v="8158"/>
    <n v="0"/>
    <s v="Commercial Vehicle Information Systems"/>
    <n v="5"/>
    <n v="253"/>
    <s v="D"/>
    <n v="-4935981.3600000003"/>
    <n v="-3212458.63"/>
    <n v="0"/>
    <n v="0"/>
    <n v="-4935981.3600000003"/>
    <n v="-3212458.63"/>
    <n v="0"/>
    <n v="0"/>
    <n v="0"/>
    <n v="0"/>
    <n v="0"/>
    <n v="0"/>
    <n v="0"/>
    <n v="0"/>
    <n v="0"/>
    <n v="0"/>
    <n v="0"/>
    <n v="0"/>
    <n v="-1723522.73"/>
    <n v="0"/>
    <n v="0"/>
    <n v="0"/>
    <n v="0"/>
    <n v="-1723522.73"/>
    <n v="0"/>
    <n v="-1723522.73"/>
    <n v="0"/>
    <n v="0"/>
    <n v="0"/>
    <n v="0"/>
    <n v="0"/>
    <n v="0"/>
  </r>
  <r>
    <m/>
    <s v="069"/>
    <m/>
    <m/>
    <s v="X"/>
    <n v="8158"/>
    <n v="0"/>
    <s v="Commercial Vehicle Information Systems"/>
    <n v="5"/>
    <n v="410"/>
    <s v="D"/>
    <n v="-49143081.990000002"/>
    <n v="-37125556.390000001"/>
    <n v="0"/>
    <n v="0"/>
    <n v="-49143081.990000002"/>
    <n v="-37125556.390000001"/>
    <n v="-1753699.76"/>
    <n v="-1309811.23"/>
    <n v="0"/>
    <n v="0"/>
    <n v="-1753699.76"/>
    <n v="-1309811.23"/>
    <n v="0"/>
    <n v="0"/>
    <n v="0"/>
    <n v="0"/>
    <n v="0"/>
    <n v="0"/>
    <n v="-12461414.130000001"/>
    <n v="0"/>
    <n v="0"/>
    <n v="0"/>
    <n v="0"/>
    <n v="-12461414.130000001"/>
    <n v="0"/>
    <n v="-12461414.130000001"/>
    <n v="0"/>
    <n v="3553031.99"/>
    <n v="0"/>
    <n v="0"/>
    <n v="0"/>
    <n v="3553031.99"/>
  </r>
  <r>
    <m/>
    <s v="069"/>
    <m/>
    <m/>
    <s v="X"/>
    <n v="8158"/>
    <n v="0"/>
    <s v="Performance and Registration Information System"/>
    <n v="6"/>
    <n v="410"/>
    <s v="D"/>
    <n v="-12443921.789999999"/>
    <n v="-9907381.8000000007"/>
    <n v="0"/>
    <n v="0"/>
    <n v="-12443921.789999999"/>
    <n v="-9907381.8000000007"/>
    <n v="-383649.07"/>
    <n v="-337693.57"/>
    <n v="0"/>
    <n v="0"/>
    <n v="-383649.07"/>
    <n v="-337693.57"/>
    <n v="0"/>
    <n v="0"/>
    <n v="0"/>
    <n v="0"/>
    <n v="0"/>
    <n v="0"/>
    <n v="-2582495.4900000002"/>
    <n v="0"/>
    <n v="0"/>
    <n v="0"/>
    <n v="0"/>
    <n v="-2582495.4900000002"/>
    <n v="0"/>
    <n v="-2582495.4900000002"/>
    <n v="0"/>
    <n v="22347.19"/>
    <n v="0"/>
    <n v="0"/>
    <n v="0"/>
    <n v="22347.19"/>
  </r>
  <r>
    <m/>
    <s v="069"/>
    <m/>
    <m/>
    <s v="X"/>
    <n v="8158"/>
    <n v="0"/>
    <s v="MCSAP High Priority"/>
    <n v="7"/>
    <n v="410"/>
    <s v="D"/>
    <n v="-24265863.059999999"/>
    <n v="-12662681.51"/>
    <n v="0"/>
    <n v="0"/>
    <n v="-24265863.059999999"/>
    <n v="-12662681.51"/>
    <n v="-932333.84"/>
    <n v="-1022480.55"/>
    <n v="0"/>
    <n v="0"/>
    <n v="-932333.84"/>
    <n v="-1022480.55"/>
    <n v="0"/>
    <n v="0"/>
    <n v="0"/>
    <n v="0"/>
    <n v="0"/>
    <n v="0"/>
    <n v="-11513034.84"/>
    <n v="0"/>
    <n v="0"/>
    <n v="0"/>
    <n v="0"/>
    <n v="-11513034.84"/>
    <n v="0"/>
    <n v="-11513034.84"/>
    <n v="0"/>
    <n v="731889.97"/>
    <n v="0"/>
    <n v="0"/>
    <n v="0"/>
    <n v="731889.97"/>
  </r>
  <r>
    <m/>
    <s v="069"/>
    <m/>
    <m/>
    <s v="X"/>
    <n v="8159"/>
    <n v="0"/>
    <s v="Operating Expenses"/>
    <n v="1"/>
    <n v="111"/>
    <s v="D"/>
    <n v="-58761.58"/>
    <n v="-58761.58"/>
    <n v="0"/>
    <n v="0"/>
    <n v="-58761.58"/>
    <n v="-58761.58"/>
    <n v="-3823699.12"/>
    <n v="-5919756.3300000001"/>
    <n v="0"/>
    <n v="0"/>
    <n v="-3823699.12"/>
    <n v="-5919756.3300000001"/>
    <n v="0"/>
    <n v="0"/>
    <n v="0"/>
    <n v="0"/>
    <n v="0"/>
    <n v="0"/>
    <n v="-74220937.390000001"/>
    <n v="0"/>
    <n v="0"/>
    <n v="-47814.82"/>
    <n v="0"/>
    <n v="-74268752.209999993"/>
    <n v="0"/>
    <n v="-74268752.209999993"/>
    <n v="-76364809.420000002"/>
    <n v="0"/>
    <n v="0"/>
    <n v="0"/>
    <n v="22691.24"/>
    <n v="22691.24"/>
  </r>
  <r>
    <m/>
    <s v="069"/>
    <m/>
    <m/>
    <s v="X"/>
    <n v="8159"/>
    <n v="0"/>
    <s v="Operating Expenses"/>
    <n v="1"/>
    <n v="113"/>
    <s v="D"/>
    <n v="-58980"/>
    <n v="-58980"/>
    <n v="0"/>
    <n v="0"/>
    <n v="-58980"/>
    <n v="-58980"/>
    <n v="-42450.14"/>
    <n v="-33205.32"/>
    <n v="0"/>
    <n v="0"/>
    <n v="-42450.14"/>
    <n v="-33205.32"/>
    <n v="0"/>
    <n v="-112404.77"/>
    <n v="0"/>
    <n v="0"/>
    <n v="0"/>
    <n v="-112404.77"/>
    <n v="-515433.75"/>
    <n v="0"/>
    <n v="0"/>
    <n v="6512.03"/>
    <n v="0"/>
    <n v="-508921.72"/>
    <n v="0"/>
    <n v="-621326.49"/>
    <n v="-612081.67000000004"/>
    <n v="0"/>
    <n v="0"/>
    <n v="0"/>
    <n v="0"/>
    <n v="0"/>
  </r>
  <r>
    <m/>
    <s v="069"/>
    <m/>
    <m/>
    <s v="X"/>
    <n v="8159"/>
    <n v="0"/>
    <s v="Operating Expenses"/>
    <n v="1"/>
    <n v="115"/>
    <s v="D"/>
    <n v="1286053.96"/>
    <n v="1286053.96"/>
    <n v="0"/>
    <n v="0"/>
    <n v="1286053.96"/>
    <n v="1286053.96"/>
    <n v="-56517.23"/>
    <n v="-13043.78"/>
    <n v="0"/>
    <n v="0"/>
    <n v="-56517.23"/>
    <n v="-13043.78"/>
    <n v="-2687.29"/>
    <n v="-1600"/>
    <n v="0"/>
    <n v="0"/>
    <n v="-2687.29"/>
    <n v="-1600"/>
    <n v="-404746.57"/>
    <n v="0"/>
    <n v="0"/>
    <n v="10492.76"/>
    <n v="0"/>
    <n v="-394253.81"/>
    <n v="-2687.29"/>
    <n v="-393166.52"/>
    <n v="-349693.07"/>
    <n v="0"/>
    <n v="0"/>
    <n v="0"/>
    <n v="6.16"/>
    <n v="6.16"/>
  </r>
  <r>
    <m/>
    <s v="069"/>
    <m/>
    <m/>
    <s v="X"/>
    <n v="8159"/>
    <n v="0"/>
    <s v="Operating Expenses"/>
    <n v="1"/>
    <n v="118"/>
    <s v="D"/>
    <n v="0"/>
    <n v="0"/>
    <n v="0"/>
    <n v="0"/>
    <n v="0"/>
    <n v="0"/>
    <n v="-475.2"/>
    <n v="-712.8"/>
    <n v="0"/>
    <n v="0"/>
    <n v="-475.2"/>
    <n v="-712.8"/>
    <n v="0"/>
    <n v="0"/>
    <n v="0"/>
    <n v="0"/>
    <n v="0"/>
    <n v="0"/>
    <n v="-9028.7999999999993"/>
    <n v="0"/>
    <n v="0"/>
    <n v="0"/>
    <n v="0"/>
    <n v="-9028.7999999999993"/>
    <n v="0"/>
    <n v="-9028.7999999999993"/>
    <n v="-9266.4"/>
    <n v="0"/>
    <n v="0"/>
    <n v="0"/>
    <n v="0"/>
    <n v="0"/>
  </r>
  <r>
    <m/>
    <s v="069"/>
    <m/>
    <m/>
    <s v="X"/>
    <n v="8159"/>
    <n v="0"/>
    <s v="Operating Expenses"/>
    <n v="1"/>
    <n v="121"/>
    <s v="D"/>
    <n v="-120878.96"/>
    <n v="1192997.1000000001"/>
    <n v="0"/>
    <n v="0"/>
    <n v="-120878.96"/>
    <n v="1192997.1000000001"/>
    <n v="-1310094.81"/>
    <n v="-2039651.47"/>
    <n v="0"/>
    <n v="0"/>
    <n v="-1310094.81"/>
    <n v="-2039651.47"/>
    <n v="0"/>
    <n v="0"/>
    <n v="0"/>
    <n v="0"/>
    <n v="0"/>
    <n v="0"/>
    <n v="-26725831.899999999"/>
    <n v="0"/>
    <n v="0"/>
    <n v="-5947.96"/>
    <n v="0"/>
    <n v="-26731779.859999999"/>
    <n v="0"/>
    <n v="-26731779.859999999"/>
    <n v="-26147460.460000001"/>
    <n v="19679"/>
    <n v="0"/>
    <n v="0"/>
    <n v="3150.38"/>
    <n v="22829.38"/>
  </r>
  <r>
    <m/>
    <s v="069"/>
    <m/>
    <m/>
    <s v="X"/>
    <n v="8159"/>
    <n v="0"/>
    <s v="Operating Expenses"/>
    <n v="1"/>
    <n v="210"/>
    <s v="D"/>
    <n v="-942745.05"/>
    <n v="-1091659.07"/>
    <n v="0"/>
    <n v="0"/>
    <n v="-942745.05"/>
    <n v="-1091659.07"/>
    <n v="-888.58"/>
    <n v="-30780.19"/>
    <n v="0"/>
    <n v="0"/>
    <n v="-888.58"/>
    <n v="-30780.19"/>
    <n v="0"/>
    <n v="0"/>
    <n v="0"/>
    <n v="0"/>
    <n v="0"/>
    <n v="0"/>
    <n v="-6167016.4699999997"/>
    <n v="0"/>
    <n v="0"/>
    <n v="-39201.730000000003"/>
    <n v="0"/>
    <n v="-6206218.2000000002"/>
    <n v="0"/>
    <n v="-6206218.2000000002"/>
    <n v="-6385023.8300000001"/>
    <n v="42753.89"/>
    <n v="0"/>
    <n v="0"/>
    <n v="3335.3"/>
    <n v="46089.19"/>
  </r>
  <r>
    <m/>
    <s v="069"/>
    <m/>
    <m/>
    <s v="X"/>
    <n v="8159"/>
    <n v="0"/>
    <s v="Operating Expenses"/>
    <n v="1"/>
    <n v="220"/>
    <s v="D"/>
    <n v="-334339.78000000003"/>
    <n v="-173342.13"/>
    <n v="0"/>
    <n v="0"/>
    <n v="-334339.78000000003"/>
    <n v="-173342.13"/>
    <n v="-4800.05"/>
    <n v="0"/>
    <n v="0"/>
    <n v="0"/>
    <n v="-4800.05"/>
    <n v="0"/>
    <n v="0"/>
    <n v="0"/>
    <n v="0"/>
    <n v="0"/>
    <n v="0"/>
    <n v="0"/>
    <n v="-229132.1"/>
    <n v="0"/>
    <n v="0"/>
    <n v="0"/>
    <n v="0"/>
    <n v="-229132.1"/>
    <n v="0"/>
    <n v="-229132.1"/>
    <n v="-63334.400000000001"/>
    <n v="24011.68"/>
    <n v="0"/>
    <n v="0"/>
    <n v="0"/>
    <n v="24011.68"/>
  </r>
  <r>
    <m/>
    <s v="069"/>
    <m/>
    <m/>
    <s v="X"/>
    <n v="8159"/>
    <n v="0"/>
    <s v="Operating Expenses"/>
    <n v="1"/>
    <n v="231"/>
    <s v="D"/>
    <n v="-6293600.2699999996"/>
    <n v="-3626250.23"/>
    <n v="0"/>
    <n v="0"/>
    <n v="-6293600.2699999996"/>
    <n v="-3626250.23"/>
    <n v="-31342.26"/>
    <n v="0"/>
    <n v="0"/>
    <n v="0"/>
    <n v="-31342.26"/>
    <n v="0"/>
    <n v="0"/>
    <n v="0"/>
    <n v="0"/>
    <n v="0"/>
    <n v="0"/>
    <n v="0"/>
    <n v="-11526527.640000001"/>
    <n v="0"/>
    <n v="0"/>
    <n v="-0.01"/>
    <n v="0"/>
    <n v="-11526527.65"/>
    <n v="0"/>
    <n v="-11526527.65"/>
    <n v="-8827835.3499999996"/>
    <n v="183757.3"/>
    <n v="0"/>
    <n v="0"/>
    <n v="0"/>
    <n v="183757.3"/>
  </r>
  <r>
    <m/>
    <s v="069"/>
    <m/>
    <m/>
    <s v="X"/>
    <n v="8159"/>
    <n v="0"/>
    <s v="Operating Expenses"/>
    <n v="1"/>
    <n v="233"/>
    <s v="D"/>
    <n v="-556812.04"/>
    <n v="-1149587.24"/>
    <n v="0"/>
    <n v="0"/>
    <n v="-556812.04"/>
    <n v="-1149587.24"/>
    <n v="-53685.19"/>
    <n v="-23990.61"/>
    <n v="0"/>
    <n v="0"/>
    <n v="-53685.19"/>
    <n v="-23990.61"/>
    <n v="-1099693.05"/>
    <n v="-549484.80000000005"/>
    <n v="0"/>
    <n v="0"/>
    <n v="-1099693.05"/>
    <n v="-549484.80000000005"/>
    <n v="-1829884.75"/>
    <n v="0"/>
    <n v="0"/>
    <n v="0"/>
    <n v="0"/>
    <n v="-1829884.75"/>
    <n v="-1099693.05"/>
    <n v="-1279676.5"/>
    <n v="-1842757.12"/>
    <n v="726.57"/>
    <n v="0"/>
    <n v="0"/>
    <n v="26.47"/>
    <n v="753.04"/>
  </r>
  <r>
    <m/>
    <s v="069"/>
    <m/>
    <m/>
    <s v="X"/>
    <n v="8159"/>
    <n v="0"/>
    <s v="Operating Expenses"/>
    <n v="1"/>
    <n v="240"/>
    <s v="D"/>
    <n v="-253188.6"/>
    <n v="-250495.6"/>
    <n v="0"/>
    <n v="0"/>
    <n v="-253188.6"/>
    <n v="-250495.6"/>
    <n v="0"/>
    <n v="0"/>
    <n v="0"/>
    <n v="0"/>
    <n v="0"/>
    <n v="0"/>
    <n v="0"/>
    <n v="0"/>
    <n v="0"/>
    <n v="0"/>
    <n v="0"/>
    <n v="0"/>
    <n v="-352693"/>
    <n v="0"/>
    <n v="0"/>
    <n v="0"/>
    <n v="0"/>
    <n v="-352693"/>
    <n v="0"/>
    <n v="-352693"/>
    <n v="-350000"/>
    <n v="0"/>
    <n v="0"/>
    <n v="0"/>
    <n v="0"/>
    <n v="0"/>
  </r>
  <r>
    <m/>
    <s v="069"/>
    <m/>
    <m/>
    <s v="X"/>
    <n v="8159"/>
    <n v="0"/>
    <s v="Operating Expenses"/>
    <n v="1"/>
    <n v="251"/>
    <s v="D"/>
    <n v="-13523.29"/>
    <n v="-36471.919999999998"/>
    <n v="0"/>
    <n v="0"/>
    <n v="-13523.29"/>
    <n v="-36471.919999999998"/>
    <n v="-452"/>
    <n v="-1127"/>
    <n v="0"/>
    <n v="0"/>
    <n v="-452"/>
    <n v="-1127"/>
    <n v="0"/>
    <n v="0"/>
    <n v="0"/>
    <n v="0"/>
    <n v="0"/>
    <n v="0"/>
    <n v="-209730.4"/>
    <n v="0"/>
    <n v="0"/>
    <n v="-575"/>
    <n v="0"/>
    <n v="-210305.4"/>
    <n v="0"/>
    <n v="-210305.4"/>
    <n v="-233929.03"/>
    <n v="0"/>
    <n v="0"/>
    <n v="0"/>
    <n v="2295"/>
    <n v="2295"/>
  </r>
  <r>
    <m/>
    <s v="069"/>
    <m/>
    <m/>
    <s v="X"/>
    <n v="8159"/>
    <n v="0"/>
    <s v="Operating Expenses"/>
    <n v="1"/>
    <n v="252"/>
    <s v="D"/>
    <n v="-693423.56"/>
    <n v="-287629.94"/>
    <n v="0"/>
    <n v="0"/>
    <n v="-693423.56"/>
    <n v="-287629.94"/>
    <n v="-29.98"/>
    <n v="-2859.98"/>
    <n v="0"/>
    <n v="0"/>
    <n v="-29.98"/>
    <n v="-2859.98"/>
    <n v="0"/>
    <n v="0"/>
    <n v="0"/>
    <n v="0"/>
    <n v="0"/>
    <n v="0"/>
    <n v="-549131"/>
    <n v="0"/>
    <n v="0"/>
    <n v="0"/>
    <n v="0"/>
    <n v="-549131"/>
    <n v="0"/>
    <n v="-549131"/>
    <n v="-146167.38"/>
    <n v="9328.76"/>
    <n v="0"/>
    <n v="0"/>
    <n v="0"/>
    <n v="9328.76"/>
  </r>
  <r>
    <m/>
    <s v="069"/>
    <m/>
    <m/>
    <s v="X"/>
    <n v="8159"/>
    <n v="0"/>
    <s v="Operating Expenses"/>
    <n v="1"/>
    <n v="253"/>
    <s v="D"/>
    <n v="-29823576.890000001"/>
    <n v="-24389432.510000002"/>
    <n v="0"/>
    <n v="0"/>
    <n v="-29823576.890000001"/>
    <n v="-24389432.510000002"/>
    <n v="-1414987.04"/>
    <n v="-99589.01"/>
    <n v="0"/>
    <n v="0"/>
    <n v="-1414987.04"/>
    <n v="-99589.01"/>
    <n v="-19026910.670000002"/>
    <n v="-10992814.949999999"/>
    <n v="0"/>
    <n v="0"/>
    <n v="-19026910.670000002"/>
    <n v="-10992814.949999999"/>
    <n v="-52280887.880000003"/>
    <n v="0"/>
    <n v="0"/>
    <n v="0"/>
    <n v="0"/>
    <n v="-52280887.880000003"/>
    <n v="-19026910.670000002"/>
    <n v="-44246792.159999996"/>
    <n v="-37497249.75"/>
    <n v="2471785.7799999998"/>
    <n v="0"/>
    <n v="0"/>
    <n v="0"/>
    <n v="2471785.7799999998"/>
  </r>
  <r>
    <m/>
    <s v="069"/>
    <m/>
    <m/>
    <s v="X"/>
    <n v="8159"/>
    <n v="0"/>
    <s v="Operating Expenses"/>
    <n v="1"/>
    <n v="254"/>
    <s v="D"/>
    <n v="-403415.66"/>
    <n v="-357875.44"/>
    <n v="0"/>
    <n v="0"/>
    <n v="-403415.66"/>
    <n v="-357875.44"/>
    <n v="845.66"/>
    <n v="845.66"/>
    <n v="0"/>
    <n v="0"/>
    <n v="845.66"/>
    <n v="845.66"/>
    <n v="0"/>
    <n v="0"/>
    <n v="0"/>
    <n v="0"/>
    <n v="0"/>
    <n v="0"/>
    <n v="-395540.22"/>
    <n v="0"/>
    <n v="0"/>
    <n v="0"/>
    <n v="0"/>
    <n v="-395540.22"/>
    <n v="0"/>
    <n v="-395540.22"/>
    <n v="-350000"/>
    <n v="146509.92000000001"/>
    <n v="0"/>
    <n v="0"/>
    <n v="0"/>
    <n v="146509.92000000001"/>
  </r>
  <r>
    <m/>
    <s v="069"/>
    <m/>
    <m/>
    <s v="X"/>
    <n v="8159"/>
    <n v="0"/>
    <s v="Operating Expenses"/>
    <n v="1"/>
    <n v="256"/>
    <s v="D"/>
    <n v="-51136.76"/>
    <n v="-51136.76"/>
    <n v="0"/>
    <n v="0"/>
    <n v="-51136.76"/>
    <n v="-51136.76"/>
    <n v="0"/>
    <n v="0"/>
    <n v="0"/>
    <n v="0"/>
    <n v="0"/>
    <n v="0"/>
    <n v="0"/>
    <n v="0"/>
    <n v="0"/>
    <n v="0"/>
    <n v="0"/>
    <n v="0"/>
    <n v="0"/>
    <n v="0"/>
    <n v="0"/>
    <n v="0"/>
    <n v="0"/>
    <n v="0"/>
    <n v="0"/>
    <n v="0"/>
    <n v="0"/>
    <n v="0"/>
    <n v="0"/>
    <n v="0"/>
    <n v="0"/>
    <n v="0"/>
  </r>
  <r>
    <m/>
    <s v="069"/>
    <m/>
    <m/>
    <s v="X"/>
    <n v="8159"/>
    <n v="0"/>
    <s v="Operating Expenses"/>
    <n v="1"/>
    <n v="257"/>
    <s v="D"/>
    <n v="-25800.7"/>
    <n v="-25719.02"/>
    <n v="0"/>
    <n v="0"/>
    <n v="-25800.7"/>
    <n v="-25719.02"/>
    <n v="0"/>
    <n v="0"/>
    <n v="0"/>
    <n v="0"/>
    <n v="0"/>
    <n v="0"/>
    <n v="0"/>
    <n v="0"/>
    <n v="0"/>
    <n v="0"/>
    <n v="0"/>
    <n v="0"/>
    <n v="-20115.259999999998"/>
    <n v="0"/>
    <n v="0"/>
    <n v="0"/>
    <n v="0"/>
    <n v="-20115.259999999998"/>
    <n v="0"/>
    <n v="-20115.259999999998"/>
    <n v="-20033.580000000002"/>
    <n v="12872.7"/>
    <n v="0"/>
    <n v="0"/>
    <n v="0"/>
    <n v="12872.7"/>
  </r>
  <r>
    <m/>
    <s v="069"/>
    <m/>
    <m/>
    <s v="X"/>
    <n v="8159"/>
    <n v="0"/>
    <s v="Operating Expenses"/>
    <n v="1"/>
    <n v="260"/>
    <s v="D"/>
    <n v="-291034.02"/>
    <n v="-159071.24"/>
    <n v="0"/>
    <n v="0"/>
    <n v="-291034.02"/>
    <n v="-159071.24"/>
    <n v="1284.7"/>
    <n v="1284.7"/>
    <n v="0"/>
    <n v="0"/>
    <n v="1284.7"/>
    <n v="1284.7"/>
    <n v="0"/>
    <n v="0"/>
    <n v="0"/>
    <n v="0"/>
    <n v="0"/>
    <n v="0"/>
    <n v="-599381.39"/>
    <n v="0"/>
    <n v="0"/>
    <n v="-1733.27"/>
    <n v="0"/>
    <n v="-601114.66"/>
    <n v="0"/>
    <n v="-601114.66"/>
    <n v="-469151.88"/>
    <n v="57.54"/>
    <n v="0"/>
    <n v="0"/>
    <n v="15956.57"/>
    <n v="16014.11"/>
  </r>
  <r>
    <m/>
    <s v="069"/>
    <m/>
    <m/>
    <s v="X"/>
    <n v="8159"/>
    <n v="0"/>
    <s v="Operating Expenses"/>
    <n v="1"/>
    <n v="310"/>
    <s v="D"/>
    <n v="-458589.22"/>
    <n v="-51247.16"/>
    <n v="0"/>
    <n v="0"/>
    <n v="-458589.22"/>
    <n v="-51247.16"/>
    <n v="26702.46"/>
    <n v="34754.46"/>
    <n v="0"/>
    <n v="0"/>
    <n v="26702.46"/>
    <n v="34754.46"/>
    <n v="0"/>
    <n v="0"/>
    <n v="0"/>
    <n v="0"/>
    <n v="0"/>
    <n v="0"/>
    <n v="-531568.74"/>
    <n v="0"/>
    <n v="0"/>
    <n v="0"/>
    <n v="0"/>
    <n v="-531568.74"/>
    <n v="0"/>
    <n v="-531568.74"/>
    <n v="-116174.68"/>
    <n v="754"/>
    <n v="0"/>
    <n v="0"/>
    <n v="0"/>
    <n v="754"/>
  </r>
  <r>
    <m/>
    <s v="069"/>
    <m/>
    <m/>
    <s v="X"/>
    <n v="8159"/>
    <n v="0"/>
    <s v="Research and Technology"/>
    <n v="2"/>
    <n v="253"/>
    <s v="D"/>
    <n v="-1734896"/>
    <n v="-1895151.95"/>
    <n v="0"/>
    <n v="0"/>
    <n v="-1734896"/>
    <n v="-1895151.95"/>
    <n v="-21719.200000000001"/>
    <n v="0"/>
    <n v="0"/>
    <n v="0"/>
    <n v="-21719.200000000001"/>
    <n v="0"/>
    <n v="-668604.69999999995"/>
    <n v="-312175.23"/>
    <n v="0"/>
    <n v="0"/>
    <n v="-668604.69999999995"/>
    <n v="-312175.23"/>
    <n v="-1397892.72"/>
    <n v="0"/>
    <n v="0"/>
    <n v="0"/>
    <n v="0"/>
    <n v="-1397892.72"/>
    <n v="-668604.69999999995"/>
    <n v="-1041463.25"/>
    <n v="-1180000"/>
    <n v="833.48"/>
    <n v="0"/>
    <n v="0"/>
    <n v="0"/>
    <n v="833.48"/>
  </r>
  <r>
    <m/>
    <s v="069"/>
    <m/>
    <m/>
    <s v="X"/>
    <n v="8159"/>
    <n v="0"/>
    <s v="Research and Technology"/>
    <n v="2"/>
    <n v="255"/>
    <s v="D"/>
    <n v="-8799206.0500000007"/>
    <n v="-5384732.8099999996"/>
    <n v="0"/>
    <n v="0"/>
    <n v="-8799206.0500000007"/>
    <n v="-5384732.8099999996"/>
    <n v="0"/>
    <n v="-41666.660000000003"/>
    <n v="0"/>
    <n v="0"/>
    <n v="0"/>
    <n v="-41666.660000000003"/>
    <n v="-2629256.12"/>
    <n v="-1318136.82"/>
    <n v="0"/>
    <n v="0"/>
    <n v="-2629256.12"/>
    <n v="-1318136.82"/>
    <n v="-6141815.8799999999"/>
    <n v="0"/>
    <n v="0"/>
    <n v="0"/>
    <n v="0"/>
    <n v="-6141815.8799999999"/>
    <n v="-2629256.12"/>
    <n v="-4830696.58"/>
    <n v="-1457890"/>
    <n v="0"/>
    <n v="0"/>
    <n v="0"/>
    <n v="0"/>
    <n v="0"/>
  </r>
  <r>
    <m/>
    <s v="069"/>
    <m/>
    <m/>
    <s v="X"/>
    <n v="8159"/>
    <n v="0"/>
    <s v="Research and Technology"/>
    <n v="2"/>
    <n v="410"/>
    <s v="D"/>
    <n v="-22003.3"/>
    <n v="-22003.3"/>
    <n v="0"/>
    <n v="0"/>
    <n v="-22003.3"/>
    <n v="-22003.3"/>
    <n v="0"/>
    <n v="0"/>
    <n v="0"/>
    <n v="0"/>
    <n v="0"/>
    <n v="0"/>
    <n v="0"/>
    <n v="0"/>
    <n v="0"/>
    <n v="0"/>
    <n v="0"/>
    <n v="0"/>
    <n v="0"/>
    <n v="0"/>
    <n v="0"/>
    <n v="0"/>
    <n v="0"/>
    <n v="0"/>
    <n v="0"/>
    <n v="0"/>
    <n v="0"/>
    <n v="0"/>
    <n v="0"/>
    <n v="0"/>
    <n v="0"/>
    <n v="0"/>
  </r>
  <r>
    <m/>
    <s v="069"/>
    <m/>
    <m/>
    <s v="X"/>
    <n v="8159"/>
    <n v="0"/>
    <s v="Information Management"/>
    <n v="3"/>
    <n v="253"/>
    <s v="D"/>
    <n v="-14949679.66"/>
    <n v="-3222155.5"/>
    <n v="0"/>
    <n v="0"/>
    <n v="-14949679.66"/>
    <n v="-3222155.5"/>
    <n v="-4180082.5"/>
    <n v="0"/>
    <n v="0"/>
    <n v="0"/>
    <n v="-4180082.5"/>
    <n v="0"/>
    <n v="-12609883.310000001"/>
    <n v="-6089708.8899999997"/>
    <n v="0"/>
    <n v="0"/>
    <n v="-12609883.310000001"/>
    <n v="-6089708.8899999997"/>
    <n v="-24205653.23"/>
    <n v="0"/>
    <n v="0"/>
    <n v="0"/>
    <n v="0"/>
    <n v="-24205653.23"/>
    <n v="-12609883.310000001"/>
    <n v="-17685478.809999999"/>
    <n v="-1777872.15"/>
    <n v="15000"/>
    <n v="0"/>
    <n v="0"/>
    <n v="0"/>
    <n v="15000"/>
  </r>
  <r>
    <m/>
    <s v="069"/>
    <m/>
    <m/>
    <s v="X"/>
    <n v="8159"/>
    <n v="0"/>
    <s v="Outreach and Education"/>
    <n v="5"/>
    <n v="210"/>
    <s v="D"/>
    <n v="-879.32"/>
    <n v="-879.32"/>
    <n v="0"/>
    <n v="0"/>
    <n v="-879.32"/>
    <n v="-879.32"/>
    <n v="0"/>
    <n v="0"/>
    <n v="0"/>
    <n v="0"/>
    <n v="0"/>
    <n v="0"/>
    <n v="0"/>
    <n v="0"/>
    <n v="0"/>
    <n v="0"/>
    <n v="0"/>
    <n v="0"/>
    <n v="0"/>
    <n v="0"/>
    <n v="0"/>
    <n v="0"/>
    <n v="0"/>
    <n v="0"/>
    <n v="0"/>
    <n v="0"/>
    <n v="0"/>
    <n v="879.32"/>
    <n v="0"/>
    <n v="0"/>
    <n v="0"/>
    <n v="879.32"/>
  </r>
  <r>
    <m/>
    <s v="069"/>
    <m/>
    <m/>
    <s v="X"/>
    <n v="8159"/>
    <n v="0"/>
    <s v="Outreach and Education"/>
    <n v="5"/>
    <n v="240"/>
    <s v="D"/>
    <n v="0"/>
    <n v="0"/>
    <n v="0"/>
    <n v="0"/>
    <n v="0"/>
    <n v="0"/>
    <n v="-40000"/>
    <n v="-40000"/>
    <n v="0"/>
    <n v="0"/>
    <n v="-40000"/>
    <n v="-40000"/>
    <n v="0"/>
    <n v="0"/>
    <n v="0"/>
    <n v="0"/>
    <n v="0"/>
    <n v="0"/>
    <n v="0"/>
    <n v="0"/>
    <n v="0"/>
    <n v="0"/>
    <n v="0"/>
    <n v="0"/>
    <n v="0"/>
    <n v="0"/>
    <n v="0"/>
    <n v="0"/>
    <n v="0"/>
    <n v="0"/>
    <n v="0"/>
    <n v="0"/>
  </r>
  <r>
    <m/>
    <s v="069"/>
    <m/>
    <m/>
    <s v="X"/>
    <n v="8159"/>
    <n v="0"/>
    <s v="Outreach and Education"/>
    <n v="5"/>
    <n v="252"/>
    <s v="D"/>
    <n v="2310"/>
    <n v="2310"/>
    <n v="0"/>
    <n v="0"/>
    <n v="2310"/>
    <n v="2310"/>
    <n v="0"/>
    <n v="0"/>
    <n v="0"/>
    <n v="0"/>
    <n v="0"/>
    <n v="0"/>
    <n v="-2310"/>
    <n v="-2310"/>
    <n v="0"/>
    <n v="0"/>
    <n v="-2310"/>
    <n v="-2310"/>
    <n v="0"/>
    <n v="0"/>
    <n v="0"/>
    <n v="0"/>
    <n v="0"/>
    <n v="0"/>
    <n v="-2310"/>
    <n v="0"/>
    <n v="0"/>
    <n v="0"/>
    <n v="0"/>
    <n v="0"/>
    <n v="0"/>
    <n v="0"/>
  </r>
  <r>
    <m/>
    <s v="069"/>
    <m/>
    <m/>
    <s v="X"/>
    <n v="8159"/>
    <n v="0"/>
    <s v="Outreach and Education"/>
    <n v="5"/>
    <n v="253"/>
    <s v="D"/>
    <n v="-3602278.48"/>
    <n v="-1551759.49"/>
    <n v="0"/>
    <n v="0"/>
    <n v="-3602278.48"/>
    <n v="-1551759.49"/>
    <n v="-205782.66"/>
    <n v="0"/>
    <n v="0"/>
    <n v="0"/>
    <n v="-205782.66"/>
    <n v="0"/>
    <n v="-1607291.47"/>
    <n v="-318822.52"/>
    <n v="0"/>
    <n v="0"/>
    <n v="-1607291.47"/>
    <n v="-318822.52"/>
    <n v="-3544770.6"/>
    <n v="0"/>
    <n v="0"/>
    <n v="0"/>
    <n v="0"/>
    <n v="-3544770.6"/>
    <n v="-1607291.47"/>
    <n v="-2256301.65"/>
    <n v="0"/>
    <n v="173051.78"/>
    <n v="0"/>
    <n v="0"/>
    <n v="0"/>
    <n v="173051.78"/>
  </r>
  <r>
    <m/>
    <s v="069"/>
    <m/>
    <m/>
    <s v="X"/>
    <n v="8159"/>
    <n v="0"/>
    <s v="Outreach and Education"/>
    <n v="5"/>
    <n v="254"/>
    <s v="D"/>
    <n v="0"/>
    <n v="0"/>
    <n v="0"/>
    <n v="0"/>
    <n v="0"/>
    <n v="0"/>
    <n v="40000"/>
    <n v="40000"/>
    <n v="0"/>
    <n v="0"/>
    <n v="40000"/>
    <n v="40000"/>
    <n v="0"/>
    <n v="0"/>
    <n v="0"/>
    <n v="0"/>
    <n v="0"/>
    <n v="0"/>
    <n v="0"/>
    <n v="0"/>
    <n v="0"/>
    <n v="0"/>
    <n v="0"/>
    <n v="0"/>
    <n v="0"/>
    <n v="0"/>
    <n v="0"/>
    <n v="0"/>
    <n v="0"/>
    <n v="0"/>
    <n v="0"/>
    <n v="0"/>
  </r>
  <r>
    <m/>
    <s v="069"/>
    <m/>
    <m/>
    <s v="X"/>
    <n v="8159"/>
    <n v="0"/>
    <s v="Commercial Motor Vehicle Operating Grants"/>
    <n v="6"/>
    <n v="410"/>
    <s v="D"/>
    <n v="-1637342.68"/>
    <n v="-1294793.45"/>
    <n v="0"/>
    <n v="0"/>
    <n v="-1637342.68"/>
    <n v="-1294793.45"/>
    <n v="-86698.8"/>
    <n v="-55246.68"/>
    <n v="0"/>
    <n v="0"/>
    <n v="-86698.8"/>
    <n v="-55246.68"/>
    <n v="0"/>
    <n v="0"/>
    <n v="0"/>
    <n v="0"/>
    <n v="0"/>
    <n v="0"/>
    <n v="-374001.35"/>
    <n v="0"/>
    <n v="0"/>
    <n v="0"/>
    <n v="0"/>
    <n v="-374001.35"/>
    <n v="0"/>
    <n v="-374001.35"/>
    <n v="0"/>
    <n v="34140.6"/>
    <n v="0"/>
    <n v="0"/>
    <n v="0"/>
    <n v="34140.6"/>
  </r>
  <r>
    <m/>
    <s v="069"/>
    <m/>
    <m/>
    <s v="X"/>
    <n v="8159"/>
    <n v="0"/>
    <s v="Enforcement and Investigative Activities"/>
    <n v="8"/>
    <n v="231"/>
    <s v="D"/>
    <n v="-3348052.71"/>
    <n v="-1245245.71"/>
    <n v="0"/>
    <n v="0"/>
    <n v="-3348052.71"/>
    <n v="-1245245.71"/>
    <n v="0"/>
    <n v="0"/>
    <n v="0"/>
    <n v="0"/>
    <n v="0"/>
    <n v="0"/>
    <n v="0"/>
    <n v="0"/>
    <n v="0"/>
    <n v="0"/>
    <n v="0"/>
    <n v="0"/>
    <n v="-2102807"/>
    <n v="0"/>
    <n v="0"/>
    <n v="0"/>
    <n v="0"/>
    <n v="-2102807"/>
    <n v="0"/>
    <n v="-2102807"/>
    <n v="0"/>
    <n v="0"/>
    <n v="0"/>
    <n v="0"/>
    <n v="0"/>
    <n v="0"/>
  </r>
  <r>
    <m/>
    <s v="069"/>
    <m/>
    <m/>
    <s v="X"/>
    <n v="8159"/>
    <n v="0"/>
    <s v="Enforcement and Investigative Activities"/>
    <n v="8"/>
    <n v="253"/>
    <s v="D"/>
    <n v="0"/>
    <n v="0"/>
    <n v="0"/>
    <n v="0"/>
    <n v="0"/>
    <n v="0"/>
    <n v="0"/>
    <n v="0"/>
    <n v="0"/>
    <n v="0"/>
    <n v="0"/>
    <n v="0"/>
    <n v="-1369806.69"/>
    <n v="-151691.39000000001"/>
    <n v="0"/>
    <n v="0"/>
    <n v="-1369806.69"/>
    <n v="-151691.39000000001"/>
    <n v="-1218115.3"/>
    <n v="0"/>
    <n v="0"/>
    <n v="0"/>
    <n v="0"/>
    <n v="-1218115.3"/>
    <n v="-1369806.69"/>
    <n v="0"/>
    <n v="0"/>
    <n v="0"/>
    <n v="0"/>
    <n v="0"/>
    <n v="0"/>
    <n v="0"/>
  </r>
  <r>
    <m/>
    <s v="069"/>
    <m/>
    <m/>
    <s v="X"/>
    <n v="8159"/>
    <n v="0"/>
    <s v="Commercial Motor Vehicle Additional"/>
    <n v="9"/>
    <n v="410"/>
    <s v="D"/>
    <n v="-880796.27"/>
    <n v="-474076.12"/>
    <n v="0"/>
    <n v="0"/>
    <n v="-880796.27"/>
    <n v="-474076.12"/>
    <n v="-26054.86"/>
    <n v="-43637.09"/>
    <n v="0"/>
    <n v="0"/>
    <n v="-26054.86"/>
    <n v="-43637.09"/>
    <n v="0"/>
    <n v="0"/>
    <n v="0"/>
    <n v="0"/>
    <n v="0"/>
    <n v="0"/>
    <n v="-389137.91999999998"/>
    <n v="0"/>
    <n v="0"/>
    <n v="0"/>
    <n v="0"/>
    <n v="-389137.91999999998"/>
    <n v="0"/>
    <n v="-389137.91999999998"/>
    <n v="0"/>
    <n v="0"/>
    <n v="0"/>
    <n v="0"/>
    <n v="0"/>
    <n v="0"/>
  </r>
  <r>
    <m/>
    <s v="069"/>
    <m/>
    <m/>
    <s v="X"/>
    <n v="8159"/>
    <n v="0"/>
    <s v="Motor Carrier Safety Operations and Programs"/>
    <n v="801"/>
    <n v="111"/>
    <s v="R"/>
    <n v="0"/>
    <n v="0"/>
    <n v="0"/>
    <n v="0"/>
    <n v="0"/>
    <n v="0"/>
    <n v="-176595.25"/>
    <n v="-276951.64"/>
    <n v="0"/>
    <n v="0"/>
    <n v="-176595.25"/>
    <n v="-276951.64"/>
    <n v="0"/>
    <n v="0"/>
    <n v="0"/>
    <n v="0"/>
    <n v="0"/>
    <n v="0"/>
    <n v="-3542717"/>
    <n v="0"/>
    <n v="0"/>
    <n v="0"/>
    <n v="0"/>
    <n v="-3542717"/>
    <n v="0"/>
    <n v="-3542717"/>
    <n v="-3643073.39"/>
    <n v="0"/>
    <n v="0"/>
    <n v="0"/>
    <n v="2081.25"/>
    <n v="2081.25"/>
  </r>
  <r>
    <m/>
    <s v="069"/>
    <m/>
    <m/>
    <s v="X"/>
    <n v="8159"/>
    <n v="0"/>
    <s v="Motor Carrier Safety Operations and Programs"/>
    <n v="801"/>
    <n v="115"/>
    <s v="R"/>
    <n v="0"/>
    <n v="0"/>
    <n v="0"/>
    <n v="0"/>
    <n v="0"/>
    <n v="0"/>
    <n v="-527.79999999999995"/>
    <n v="0"/>
    <n v="0"/>
    <n v="0"/>
    <n v="-527.79999999999995"/>
    <n v="0"/>
    <n v="0"/>
    <n v="0"/>
    <n v="0"/>
    <n v="0"/>
    <n v="0"/>
    <n v="0"/>
    <n v="-76407.06"/>
    <n v="0"/>
    <n v="0"/>
    <n v="0"/>
    <n v="0"/>
    <n v="-76407.06"/>
    <n v="0"/>
    <n v="-76407.06"/>
    <n v="-75879.259999999995"/>
    <n v="0"/>
    <n v="0"/>
    <n v="0"/>
    <n v="527.79999999999995"/>
    <n v="527.79999999999995"/>
  </r>
  <r>
    <m/>
    <s v="069"/>
    <m/>
    <m/>
    <s v="X"/>
    <n v="8159"/>
    <n v="0"/>
    <s v="Motor Carrier Safety Operations and Programs"/>
    <n v="801"/>
    <n v="121"/>
    <s v="R"/>
    <n v="0"/>
    <n v="0"/>
    <n v="0"/>
    <n v="0"/>
    <n v="0"/>
    <n v="0"/>
    <n v="-53807.09"/>
    <n v="-87679.06"/>
    <n v="0"/>
    <n v="0"/>
    <n v="-53807.09"/>
    <n v="-87679.06"/>
    <n v="0"/>
    <n v="0"/>
    <n v="0"/>
    <n v="0"/>
    <n v="0"/>
    <n v="0"/>
    <n v="-1108593.44"/>
    <n v="0"/>
    <n v="0"/>
    <n v="0"/>
    <n v="0"/>
    <n v="-1108593.44"/>
    <n v="0"/>
    <n v="-1108593.44"/>
    <n v="-1142465.4099999999"/>
    <n v="0"/>
    <n v="0"/>
    <n v="0"/>
    <n v="-357.83"/>
    <n v="-357.83"/>
  </r>
  <r>
    <m/>
    <s v="069"/>
    <m/>
    <m/>
    <s v="X"/>
    <n v="8159"/>
    <n v="0"/>
    <s v="Motor Carrier Safety Operations and Programs"/>
    <n v="801"/>
    <n v="253"/>
    <s v="R"/>
    <n v="-8015224.3700000001"/>
    <n v="-6105782.2599999998"/>
    <n v="0"/>
    <n v="0"/>
    <n v="-8015224.3700000001"/>
    <n v="-6105782.2599999998"/>
    <n v="-239434.79"/>
    <n v="0"/>
    <n v="0"/>
    <n v="0"/>
    <n v="-239434.79"/>
    <n v="0"/>
    <n v="-205714"/>
    <n v="0"/>
    <n v="0"/>
    <n v="0"/>
    <n v="-205714"/>
    <n v="0"/>
    <n v="-12426074.23"/>
    <n v="0"/>
    <n v="0"/>
    <n v="0"/>
    <n v="0"/>
    <n v="-12426074.23"/>
    <n v="-205714"/>
    <n v="-12220360.23"/>
    <n v="-10071483.33"/>
    <n v="1346599.8"/>
    <n v="0"/>
    <n v="0"/>
    <n v="0"/>
    <n v="1346599.8"/>
  </r>
  <r>
    <m/>
    <s v="069"/>
    <m/>
    <m/>
    <s v="X"/>
    <n v="8159"/>
    <n v="0"/>
    <s v="Motor Carrier Safety Operations and Programs"/>
    <n v="801"/>
    <n v="310"/>
    <s v="R"/>
    <n v="-5992.72"/>
    <n v="0"/>
    <n v="0"/>
    <n v="0"/>
    <n v="-5992.72"/>
    <n v="0"/>
    <n v="0"/>
    <n v="0"/>
    <n v="0"/>
    <n v="0"/>
    <n v="0"/>
    <n v="0"/>
    <n v="0"/>
    <n v="0"/>
    <n v="0"/>
    <n v="0"/>
    <n v="0"/>
    <n v="0"/>
    <n v="-5992.72"/>
    <n v="0"/>
    <n v="0"/>
    <n v="0"/>
    <n v="0"/>
    <n v="-5992.72"/>
    <n v="0"/>
    <n v="-5992.72"/>
    <n v="0"/>
    <n v="0"/>
    <n v="0"/>
    <n v="0"/>
    <n v="0"/>
    <n v="0"/>
  </r>
  <r>
    <s v="069"/>
    <s v="069"/>
    <m/>
    <m/>
    <s v="X"/>
    <n v="8058"/>
    <n v="26"/>
    <s v="UNKNOWN"/>
    <n v="0"/>
    <n v="0"/>
    <s v=" "/>
    <n v="0"/>
    <n v="0"/>
    <n v="0"/>
    <n v="0"/>
    <n v="0"/>
    <n v="0"/>
    <n v="0"/>
    <n v="0"/>
    <n v="0"/>
    <n v="0"/>
    <n v="0"/>
    <n v="0"/>
    <n v="0"/>
    <n v="0"/>
    <n v="0"/>
    <n v="0"/>
    <n v="0"/>
    <n v="0"/>
    <n v="0"/>
    <n v="0"/>
    <n v="0"/>
    <n v="0"/>
    <n v="0"/>
    <n v="0"/>
    <n v="0"/>
    <n v="0"/>
    <n v="0"/>
    <n v="0"/>
    <n v="0"/>
    <n v="0"/>
    <n v="0"/>
    <n v="0"/>
  </r>
  <r>
    <s v="069"/>
    <s v="069"/>
    <m/>
    <m/>
    <s v="X"/>
    <n v="8083"/>
    <n v="26"/>
    <s v="Other programs"/>
    <n v="58"/>
    <n v="121"/>
    <s v="D"/>
    <n v="-20543.169999999998"/>
    <n v="-20543.169999999998"/>
    <n v="0"/>
    <n v="0"/>
    <n v="-20543.169999999998"/>
    <n v="-20543.169999999998"/>
    <n v="0"/>
    <n v="0"/>
    <n v="0"/>
    <n v="0"/>
    <n v="0"/>
    <n v="0"/>
    <n v="0"/>
    <n v="0"/>
    <n v="0"/>
    <n v="0"/>
    <n v="0"/>
    <n v="0"/>
    <n v="0"/>
    <n v="0"/>
    <n v="0"/>
    <n v="0"/>
    <n v="0"/>
    <n v="0"/>
    <n v="0"/>
    <n v="0"/>
    <n v="0"/>
    <n v="0"/>
    <n v="0"/>
    <n v="0"/>
    <n v="0"/>
    <n v="0"/>
  </r>
  <r>
    <s v="069"/>
    <s v="069"/>
    <m/>
    <m/>
    <s v="X"/>
    <n v="8083"/>
    <n v="26"/>
    <s v="Other programs"/>
    <n v="58"/>
    <n v="210"/>
    <s v="D"/>
    <n v="-45"/>
    <n v="-45"/>
    <n v="0"/>
    <n v="0"/>
    <n v="-45"/>
    <n v="-45"/>
    <n v="0"/>
    <n v="0"/>
    <n v="0"/>
    <n v="0"/>
    <n v="0"/>
    <n v="0"/>
    <n v="0"/>
    <n v="0"/>
    <n v="0"/>
    <n v="0"/>
    <n v="0"/>
    <n v="0"/>
    <n v="0"/>
    <n v="0"/>
    <n v="0"/>
    <n v="0"/>
    <n v="0"/>
    <n v="0"/>
    <n v="0"/>
    <n v="0"/>
    <n v="0"/>
    <n v="0"/>
    <n v="0"/>
    <n v="0"/>
    <n v="0"/>
    <n v="0"/>
  </r>
  <r>
    <s v="069"/>
    <s v="069"/>
    <m/>
    <m/>
    <s v="X"/>
    <n v="8083"/>
    <n v="26"/>
    <s v="Other programs"/>
    <n v="58"/>
    <n v="220"/>
    <s v="D"/>
    <n v="-10709.78"/>
    <n v="-10709.78"/>
    <n v="0"/>
    <n v="0"/>
    <n v="-10709.78"/>
    <n v="-10709.78"/>
    <n v="0"/>
    <n v="0"/>
    <n v="0"/>
    <n v="0"/>
    <n v="0"/>
    <n v="0"/>
    <n v="0"/>
    <n v="0"/>
    <n v="0"/>
    <n v="0"/>
    <n v="0"/>
    <n v="0"/>
    <n v="0"/>
    <n v="0"/>
    <n v="0"/>
    <n v="0"/>
    <n v="0"/>
    <n v="0"/>
    <n v="0"/>
    <n v="0"/>
    <n v="0"/>
    <n v="0"/>
    <n v="0"/>
    <n v="0"/>
    <n v="0"/>
    <n v="0"/>
  </r>
  <r>
    <s v="069"/>
    <s v="069"/>
    <m/>
    <m/>
    <s v="X"/>
    <n v="8083"/>
    <n v="26"/>
    <s v="Other programs"/>
    <n v="58"/>
    <n v="231"/>
    <s v="D"/>
    <n v="-14099.31"/>
    <n v="-14050.97"/>
    <n v="0"/>
    <n v="0"/>
    <n v="-14099.31"/>
    <n v="-14050.97"/>
    <n v="0"/>
    <n v="0"/>
    <n v="0"/>
    <n v="0"/>
    <n v="0"/>
    <n v="0"/>
    <n v="0"/>
    <n v="0"/>
    <n v="0"/>
    <n v="0"/>
    <n v="0"/>
    <n v="0"/>
    <n v="0"/>
    <n v="0"/>
    <n v="0"/>
    <n v="0"/>
    <n v="0"/>
    <n v="0"/>
    <n v="0"/>
    <n v="0"/>
    <n v="48.34"/>
    <n v="0"/>
    <n v="0"/>
    <n v="0"/>
    <n v="0"/>
    <n v="0"/>
  </r>
  <r>
    <s v="069"/>
    <s v="069"/>
    <m/>
    <m/>
    <s v="X"/>
    <n v="8083"/>
    <n v="26"/>
    <s v="Other programs"/>
    <n v="58"/>
    <n v="253"/>
    <s v="D"/>
    <n v="-12334382.17"/>
    <n v="-2678410.19"/>
    <n v="0"/>
    <n v="0"/>
    <n v="-12334382.17"/>
    <n v="-2678410.19"/>
    <n v="0"/>
    <n v="0"/>
    <n v="0"/>
    <n v="0"/>
    <n v="0"/>
    <n v="0"/>
    <n v="0"/>
    <n v="0"/>
    <n v="0"/>
    <n v="0"/>
    <n v="0"/>
    <n v="0"/>
    <n v="-9655971.9800000004"/>
    <n v="0"/>
    <n v="0"/>
    <n v="0"/>
    <n v="0"/>
    <n v="-9655971.9800000004"/>
    <n v="0"/>
    <n v="-9655971.9800000004"/>
    <n v="0"/>
    <n v="0"/>
    <n v="0"/>
    <n v="0"/>
    <n v="0"/>
    <n v="0"/>
  </r>
  <r>
    <s v="069"/>
    <s v="069"/>
    <m/>
    <m/>
    <s v="X"/>
    <n v="8083"/>
    <n v="26"/>
    <s v="Other programs"/>
    <n v="58"/>
    <n v="258"/>
    <s v="D"/>
    <n v="-4920"/>
    <n v="-4920"/>
    <n v="0"/>
    <n v="0"/>
    <n v="-4920"/>
    <n v="-4920"/>
    <n v="0"/>
    <n v="0"/>
    <n v="0"/>
    <n v="0"/>
    <n v="0"/>
    <n v="0"/>
    <n v="0"/>
    <n v="0"/>
    <n v="0"/>
    <n v="0"/>
    <n v="0"/>
    <n v="0"/>
    <n v="0"/>
    <n v="0"/>
    <n v="0"/>
    <n v="0"/>
    <n v="0"/>
    <n v="0"/>
    <n v="0"/>
    <n v="0"/>
    <n v="0"/>
    <n v="0"/>
    <n v="0"/>
    <n v="0"/>
    <n v="0"/>
    <n v="0"/>
  </r>
  <r>
    <s v="069"/>
    <s v="069"/>
    <m/>
    <m/>
    <s v="X"/>
    <n v="8083"/>
    <n v="26"/>
    <s v="Other programs"/>
    <n v="58"/>
    <n v="260"/>
    <s v="D"/>
    <n v="-2714.39"/>
    <n v="-2714.39"/>
    <n v="0"/>
    <n v="0"/>
    <n v="-2714.39"/>
    <n v="-2714.39"/>
    <n v="0"/>
    <n v="0"/>
    <n v="0"/>
    <n v="0"/>
    <n v="0"/>
    <n v="0"/>
    <n v="0"/>
    <n v="0"/>
    <n v="0"/>
    <n v="0"/>
    <n v="0"/>
    <n v="0"/>
    <n v="0"/>
    <n v="0"/>
    <n v="0"/>
    <n v="0"/>
    <n v="0"/>
    <n v="0"/>
    <n v="0"/>
    <n v="0"/>
    <n v="0"/>
    <n v="0"/>
    <n v="0"/>
    <n v="0"/>
    <n v="0"/>
    <n v="0"/>
  </r>
  <r>
    <s v="069"/>
    <s v="069"/>
    <m/>
    <m/>
    <s v="X"/>
    <n v="8083"/>
    <n v="26"/>
    <s v="Other programs"/>
    <n v="58"/>
    <n v="410"/>
    <s v="D"/>
    <n v="36217.949999999997"/>
    <n v="36217.949999999997"/>
    <n v="0"/>
    <n v="0"/>
    <n v="36217.949999999997"/>
    <n v="36217.949999999997"/>
    <n v="0"/>
    <n v="0"/>
    <n v="0"/>
    <n v="0"/>
    <n v="0"/>
    <n v="0"/>
    <n v="0"/>
    <n v="0"/>
    <n v="0"/>
    <n v="0"/>
    <n v="0"/>
    <n v="0"/>
    <n v="0"/>
    <n v="0"/>
    <n v="0"/>
    <n v="0"/>
    <n v="0"/>
    <n v="0"/>
    <n v="0"/>
    <n v="0"/>
    <n v="0"/>
    <n v="0"/>
    <n v="0"/>
    <n v="0"/>
    <n v="0"/>
    <n v="0"/>
  </r>
  <r>
    <m/>
    <s v="069"/>
    <m/>
    <m/>
    <s v="X"/>
    <n v="120"/>
    <n v="0"/>
    <s v="UNKNOWN"/>
    <n v="0"/>
    <n v="0"/>
    <s v=" "/>
    <n v="0"/>
    <n v="0"/>
    <n v="0"/>
    <n v="0"/>
    <n v="0"/>
    <n v="0"/>
    <n v="0"/>
    <n v="0"/>
    <n v="0"/>
    <n v="0"/>
    <n v="0"/>
    <n v="0"/>
    <n v="0"/>
    <n v="0"/>
    <n v="0"/>
    <n v="0"/>
    <n v="0"/>
    <n v="0"/>
    <n v="0"/>
    <n v="0"/>
    <n v="0"/>
    <n v="0"/>
    <n v="0"/>
    <n v="0"/>
    <n v="0"/>
    <n v="0"/>
    <n v="0"/>
    <n v="0"/>
    <n v="0"/>
    <n v="0"/>
    <n v="0"/>
    <n v="0"/>
  </r>
  <r>
    <m/>
    <s v="069"/>
    <m/>
    <m/>
    <s v="X"/>
    <n v="121"/>
    <n v="0"/>
    <s v="UNKNOWN"/>
    <n v="0"/>
    <n v="0"/>
    <s v=" "/>
    <n v="0"/>
    <n v="0"/>
    <n v="0"/>
    <n v="0"/>
    <n v="0"/>
    <n v="0"/>
    <n v="0"/>
    <n v="0"/>
    <n v="0"/>
    <n v="0"/>
    <n v="0"/>
    <n v="0"/>
    <n v="0"/>
    <n v="0"/>
    <n v="0"/>
    <n v="0"/>
    <n v="0"/>
    <n v="0"/>
    <n v="0"/>
    <n v="0"/>
    <n v="0"/>
    <n v="0"/>
    <n v="0"/>
    <n v="0"/>
    <n v="0"/>
    <n v="0"/>
    <n v="0"/>
    <n v="0"/>
    <n v="0"/>
    <n v="0"/>
    <n v="0"/>
    <n v="0"/>
  </r>
  <r>
    <m/>
    <s v="069"/>
    <m/>
    <m/>
    <s v="X"/>
    <n v="122"/>
    <n v="0"/>
    <s v="Rail Service Assistance, Federal Railroad Administration - Direct"/>
    <n v="1"/>
    <n v="0"/>
    <s v="D"/>
    <n v="0"/>
    <n v="0"/>
    <n v="0"/>
    <n v="0"/>
    <n v="0"/>
    <n v="0"/>
    <n v="8450.16"/>
    <n v="0"/>
    <n v="0"/>
    <n v="0"/>
    <n v="8450.16"/>
    <n v="0"/>
    <n v="0"/>
    <n v="0"/>
    <n v="0"/>
    <n v="0"/>
    <n v="0"/>
    <n v="0"/>
    <n v="0"/>
    <n v="0"/>
    <n v="0"/>
    <n v="0"/>
    <n v="0"/>
    <n v="0"/>
    <n v="0"/>
    <n v="0"/>
    <n v="-8450.16"/>
    <n v="0"/>
    <n v="0"/>
    <n v="0"/>
    <n v="0"/>
    <n v="0"/>
  </r>
  <r>
    <m/>
    <s v="069"/>
    <m/>
    <m/>
    <s v="X"/>
    <n v="122"/>
    <n v="0"/>
    <s v="Rail Service Assistance, Federal Railroad Administration - Direct"/>
    <n v="1"/>
    <n v="253"/>
    <s v="D"/>
    <n v="0"/>
    <n v="0"/>
    <n v="0"/>
    <n v="0"/>
    <n v="0"/>
    <n v="0"/>
    <n v="-8273.16"/>
    <n v="0"/>
    <n v="0"/>
    <n v="0"/>
    <n v="-8273.16"/>
    <n v="0"/>
    <n v="0"/>
    <n v="0"/>
    <n v="0"/>
    <n v="0"/>
    <n v="0"/>
    <n v="0"/>
    <n v="0"/>
    <n v="0"/>
    <n v="0"/>
    <n v="0"/>
    <n v="0"/>
    <n v="0"/>
    <n v="0"/>
    <n v="0"/>
    <n v="8273.16"/>
    <n v="0"/>
    <n v="0"/>
    <n v="0"/>
    <n v="0"/>
    <n v="0"/>
  </r>
  <r>
    <m/>
    <s v="069"/>
    <m/>
    <m/>
    <s v="X"/>
    <n v="122"/>
    <n v="0"/>
    <s v="Rail Service Assistance, Federal Railroad Administration - Direct"/>
    <n v="1"/>
    <n v="410"/>
    <s v="D"/>
    <n v="0"/>
    <n v="0"/>
    <n v="0"/>
    <n v="0"/>
    <n v="0"/>
    <n v="0"/>
    <n v="-177"/>
    <n v="0"/>
    <n v="0"/>
    <n v="0"/>
    <n v="-177"/>
    <n v="0"/>
    <n v="0"/>
    <n v="0"/>
    <n v="0"/>
    <n v="0"/>
    <n v="0"/>
    <n v="0"/>
    <n v="0"/>
    <n v="0"/>
    <n v="0"/>
    <n v="0"/>
    <n v="0"/>
    <n v="0"/>
    <n v="0"/>
    <n v="0"/>
    <n v="177"/>
    <n v="0"/>
    <n v="0"/>
    <n v="0"/>
    <n v="0"/>
    <n v="0"/>
  </r>
  <r>
    <m/>
    <s v="069"/>
    <m/>
    <m/>
    <s v="X"/>
    <n v="123"/>
    <n v="0"/>
    <s v="UNKNOWN"/>
    <n v="0"/>
    <n v="0"/>
    <s v=" "/>
    <n v="0"/>
    <n v="0"/>
    <n v="0"/>
    <n v="0"/>
    <n v="0"/>
    <n v="0"/>
    <n v="0"/>
    <n v="0"/>
    <n v="0"/>
    <n v="0"/>
    <n v="0"/>
    <n v="0"/>
    <n v="0"/>
    <n v="0"/>
    <n v="0"/>
    <n v="0"/>
    <n v="0"/>
    <n v="0"/>
    <n v="0"/>
    <n v="0"/>
    <n v="0"/>
    <n v="0"/>
    <n v="0"/>
    <n v="0"/>
    <n v="0"/>
    <n v="0"/>
    <n v="0"/>
    <n v="0"/>
    <n v="0"/>
    <n v="0"/>
    <n v="0"/>
    <n v="0"/>
  </r>
  <r>
    <m/>
    <s v="069"/>
    <m/>
    <m/>
    <s v="X"/>
    <n v="124"/>
    <n v="0"/>
    <s v="UNKNOWN"/>
    <n v="0"/>
    <n v="0"/>
    <s v=" "/>
    <n v="0"/>
    <n v="0"/>
    <n v="0"/>
    <n v="0"/>
    <n v="0"/>
    <n v="0"/>
    <n v="0"/>
    <n v="0"/>
    <n v="0"/>
    <n v="0"/>
    <n v="0"/>
    <n v="0"/>
    <n v="0"/>
    <n v="0"/>
    <n v="0"/>
    <n v="0"/>
    <n v="0"/>
    <n v="0"/>
    <n v="0"/>
    <n v="0"/>
    <n v="0"/>
    <n v="0"/>
    <n v="0"/>
    <n v="0"/>
    <n v="0"/>
    <n v="0"/>
    <n v="0"/>
    <n v="0"/>
    <n v="0"/>
    <n v="0"/>
    <n v="0"/>
    <n v="0"/>
  </r>
  <r>
    <m/>
    <s v="069"/>
    <m/>
    <m/>
    <s v="X"/>
    <n v="125"/>
    <n v="0"/>
    <s v="Capital &amp; Debt Service Grants"/>
    <n v="2"/>
    <n v="410"/>
    <s v="D"/>
    <n v="-260471266.38"/>
    <n v="-59496489.979999997"/>
    <n v="0"/>
    <n v="0"/>
    <n v="-260471266.38"/>
    <n v="-59496489.979999997"/>
    <n v="-17006689.469999999"/>
    <n v="-20759357.41"/>
    <n v="0"/>
    <n v="0"/>
    <n v="-17006689.469999999"/>
    <n v="-20759357.41"/>
    <n v="0"/>
    <n v="0"/>
    <n v="0"/>
    <n v="0"/>
    <n v="0"/>
    <n v="0"/>
    <n v="-201478209.46000001"/>
    <n v="0"/>
    <n v="0"/>
    <n v="0"/>
    <n v="0"/>
    <n v="-201478209.46000001"/>
    <n v="0"/>
    <n v="-201478209.46000001"/>
    <n v="-4256101"/>
    <n v="0"/>
    <n v="0"/>
    <n v="0"/>
    <n v="0"/>
    <n v="0"/>
  </r>
  <r>
    <m/>
    <s v="069"/>
    <m/>
    <m/>
    <s v="X"/>
    <n v="125"/>
    <n v="0"/>
    <s v="Grants Oversight"/>
    <n v="5"/>
    <n v="111"/>
    <s v="D"/>
    <n v="0"/>
    <n v="0"/>
    <n v="0"/>
    <n v="0"/>
    <n v="0"/>
    <n v="0"/>
    <n v="-27866.53"/>
    <n v="0"/>
    <n v="0"/>
    <n v="0"/>
    <n v="-27866.53"/>
    <n v="0"/>
    <n v="0"/>
    <n v="0"/>
    <n v="0"/>
    <n v="0"/>
    <n v="0"/>
    <n v="0"/>
    <n v="-31901.19"/>
    <n v="0"/>
    <n v="0"/>
    <n v="0"/>
    <n v="0"/>
    <n v="-31901.19"/>
    <n v="0"/>
    <n v="-31901.19"/>
    <n v="-4034.66"/>
    <n v="0"/>
    <n v="0"/>
    <n v="0"/>
    <n v="0"/>
    <n v="0"/>
  </r>
  <r>
    <m/>
    <s v="069"/>
    <m/>
    <m/>
    <s v="X"/>
    <n v="125"/>
    <n v="0"/>
    <s v="Grants Oversight"/>
    <n v="5"/>
    <n v="115"/>
    <s v="D"/>
    <n v="0"/>
    <n v="0"/>
    <n v="0"/>
    <n v="0"/>
    <n v="0"/>
    <n v="0"/>
    <n v="0"/>
    <n v="0"/>
    <n v="0"/>
    <n v="0"/>
    <n v="0"/>
    <n v="0"/>
    <n v="0"/>
    <n v="0"/>
    <n v="0"/>
    <n v="0"/>
    <n v="0"/>
    <n v="0"/>
    <n v="-451.97"/>
    <n v="0"/>
    <n v="0"/>
    <n v="0"/>
    <n v="0"/>
    <n v="-451.97"/>
    <n v="0"/>
    <n v="-451.97"/>
    <n v="-451.97"/>
    <n v="0"/>
    <n v="0"/>
    <n v="0"/>
    <n v="0"/>
    <n v="0"/>
  </r>
  <r>
    <m/>
    <s v="069"/>
    <m/>
    <m/>
    <s v="X"/>
    <n v="125"/>
    <n v="0"/>
    <s v="Grants Oversight"/>
    <n v="5"/>
    <n v="121"/>
    <s v="D"/>
    <n v="0"/>
    <n v="0"/>
    <n v="0"/>
    <n v="0"/>
    <n v="0"/>
    <n v="0"/>
    <n v="-9010.74"/>
    <n v="0"/>
    <n v="0"/>
    <n v="0"/>
    <n v="-9010.74"/>
    <n v="0"/>
    <n v="0"/>
    <n v="0"/>
    <n v="0"/>
    <n v="0"/>
    <n v="0"/>
    <n v="0"/>
    <n v="-10237.66"/>
    <n v="0"/>
    <n v="0"/>
    <n v="0"/>
    <n v="0"/>
    <n v="-10237.66"/>
    <n v="0"/>
    <n v="-10237.66"/>
    <n v="-1226.92"/>
    <n v="0"/>
    <n v="0"/>
    <n v="0"/>
    <n v="0"/>
    <n v="0"/>
  </r>
  <r>
    <m/>
    <s v="069"/>
    <m/>
    <m/>
    <s v="X"/>
    <n v="125"/>
    <n v="0"/>
    <s v="Grants Oversight"/>
    <n v="5"/>
    <n v="210"/>
    <s v="D"/>
    <n v="-8767.51"/>
    <n v="-1478"/>
    <n v="0"/>
    <n v="0"/>
    <n v="-8767.51"/>
    <n v="-1478"/>
    <n v="0"/>
    <n v="580.66999999999996"/>
    <n v="0"/>
    <n v="-580.66999999999996"/>
    <n v="0"/>
    <n v="0"/>
    <n v="0"/>
    <n v="0"/>
    <n v="0"/>
    <n v="0"/>
    <n v="0"/>
    <n v="0"/>
    <n v="-6508.56"/>
    <n v="0"/>
    <n v="0"/>
    <n v="0"/>
    <n v="0"/>
    <n v="-6508.56"/>
    <n v="0"/>
    <n v="-6508.56"/>
    <n v="780.95"/>
    <n v="18.5"/>
    <n v="0"/>
    <n v="0"/>
    <n v="0"/>
    <n v="18.5"/>
  </r>
  <r>
    <m/>
    <s v="069"/>
    <m/>
    <m/>
    <s v="X"/>
    <n v="125"/>
    <n v="0"/>
    <s v="Grants Oversight"/>
    <n v="5"/>
    <n v="251"/>
    <s v="D"/>
    <n v="-257097.34"/>
    <n v="-282288.25"/>
    <n v="0"/>
    <n v="0"/>
    <n v="-257097.34"/>
    <n v="-282288.25"/>
    <n v="0"/>
    <n v="0"/>
    <n v="0"/>
    <n v="0"/>
    <n v="0"/>
    <n v="0"/>
    <n v="-4427432.5"/>
    <n v="-2445797.9500000002"/>
    <n v="0"/>
    <n v="0"/>
    <n v="-4427432.5"/>
    <n v="-2445797.9500000002"/>
    <n v="-2124951.2799999998"/>
    <n v="0"/>
    <n v="0"/>
    <n v="0"/>
    <n v="0"/>
    <n v="-2124951.2799999998"/>
    <n v="-4427432.5"/>
    <n v="-143316.73000000001"/>
    <n v="-168507.64"/>
    <n v="0"/>
    <n v="0"/>
    <n v="0"/>
    <n v="0"/>
    <n v="0"/>
  </r>
  <r>
    <m/>
    <s v="069"/>
    <m/>
    <m/>
    <s v="X"/>
    <n v="125"/>
    <n v="0"/>
    <s v="Grants Oversight"/>
    <n v="5"/>
    <n v="253"/>
    <s v="D"/>
    <n v="-24322.7"/>
    <n v="-24322.7"/>
    <n v="0"/>
    <n v="0"/>
    <n v="-24322.7"/>
    <n v="-24322.7"/>
    <n v="0"/>
    <n v="0"/>
    <n v="0"/>
    <n v="0"/>
    <n v="0"/>
    <n v="0"/>
    <n v="-24912.16"/>
    <n v="-24912.16"/>
    <n v="0"/>
    <n v="0"/>
    <n v="-24912.16"/>
    <n v="-24912.16"/>
    <n v="0"/>
    <n v="0"/>
    <n v="0"/>
    <n v="0"/>
    <n v="0"/>
    <n v="0"/>
    <n v="-24912.16"/>
    <n v="0"/>
    <n v="0"/>
    <n v="0"/>
    <n v="0"/>
    <n v="0"/>
    <n v="0"/>
    <n v="0"/>
  </r>
  <r>
    <m/>
    <s v="069"/>
    <m/>
    <m/>
    <s v="X"/>
    <n v="125"/>
    <n v="0"/>
    <s v="Grants Oversight"/>
    <n v="5"/>
    <n v="410"/>
    <s v="D"/>
    <n v="-500000"/>
    <n v="-293055.8"/>
    <n v="0"/>
    <n v="0"/>
    <n v="-500000"/>
    <n v="-293055.8"/>
    <n v="0"/>
    <n v="0"/>
    <n v="0"/>
    <n v="0"/>
    <n v="0"/>
    <n v="0"/>
    <n v="0"/>
    <n v="0"/>
    <n v="0"/>
    <n v="0"/>
    <n v="0"/>
    <n v="0"/>
    <n v="-206944.2"/>
    <n v="0"/>
    <n v="0"/>
    <n v="0"/>
    <n v="0"/>
    <n v="-206944.2"/>
    <n v="0"/>
    <n v="-206944.2"/>
    <n v="0"/>
    <n v="0"/>
    <n v="0"/>
    <n v="0"/>
    <n v="0"/>
    <n v="0"/>
  </r>
  <r>
    <m/>
    <s v="069"/>
    <m/>
    <m/>
    <s v="X"/>
    <n v="125"/>
    <n v="0"/>
    <s v="Northeast Corridor Commission"/>
    <n v="6"/>
    <n v="410"/>
    <s v="D"/>
    <n v="-4738797.58"/>
    <n v="-3105981.03"/>
    <n v="0"/>
    <n v="0"/>
    <n v="-4738797.58"/>
    <n v="-3105981.03"/>
    <n v="0"/>
    <n v="0"/>
    <n v="0"/>
    <n v="0"/>
    <n v="0"/>
    <n v="0"/>
    <n v="0"/>
    <n v="0"/>
    <n v="0"/>
    <n v="0"/>
    <n v="0"/>
    <n v="0"/>
    <n v="-1632816.55"/>
    <n v="0"/>
    <n v="0"/>
    <n v="0"/>
    <n v="0"/>
    <n v="-1632816.55"/>
    <n v="0"/>
    <n v="-1632816.55"/>
    <n v="0"/>
    <n v="0"/>
    <n v="0"/>
    <n v="0"/>
    <n v="0"/>
    <n v="0"/>
  </r>
  <r>
    <m/>
    <s v="069"/>
    <m/>
    <m/>
    <s v="X"/>
    <n v="125"/>
    <n v="0"/>
    <s v="American Disability Act (ADA)"/>
    <n v="7"/>
    <n v="410"/>
    <s v="D"/>
    <n v="-40185732"/>
    <n v="-40185732"/>
    <n v="0"/>
    <n v="0"/>
    <n v="-40185732"/>
    <n v="-40185732"/>
    <n v="0"/>
    <n v="0"/>
    <n v="0"/>
    <n v="0"/>
    <n v="0"/>
    <n v="0"/>
    <n v="0"/>
    <n v="0"/>
    <n v="0"/>
    <n v="0"/>
    <n v="0"/>
    <n v="0"/>
    <n v="-1993899"/>
    <n v="0"/>
    <n v="0"/>
    <n v="0"/>
    <n v="0"/>
    <n v="-1993899"/>
    <n v="0"/>
    <n v="-1993899"/>
    <n v="-1993899"/>
    <n v="0"/>
    <n v="0"/>
    <n v="0"/>
    <n v="0"/>
    <n v="0"/>
  </r>
  <r>
    <m/>
    <s v="069"/>
    <m/>
    <m/>
    <s v="X"/>
    <n v="700"/>
    <n v="0"/>
    <s v="Safety and Operations"/>
    <n v="1"/>
    <n v="0"/>
    <s v="D"/>
    <n v="4298.28"/>
    <n v="4298.28"/>
    <n v="0"/>
    <n v="0"/>
    <n v="4298.28"/>
    <n v="4298.28"/>
    <n v="0"/>
    <n v="0"/>
    <n v="0"/>
    <n v="0"/>
    <n v="0"/>
    <n v="0"/>
    <n v="-6717.78"/>
    <n v="0"/>
    <n v="0"/>
    <n v="0"/>
    <n v="-6717.78"/>
    <n v="0"/>
    <n v="0"/>
    <n v="0"/>
    <n v="0"/>
    <n v="0"/>
    <n v="0"/>
    <n v="0"/>
    <n v="-6717.78"/>
    <n v="6717.78"/>
    <n v="6717.78"/>
    <n v="0"/>
    <n v="0"/>
    <n v="0"/>
    <n v="0"/>
    <n v="0"/>
  </r>
  <r>
    <m/>
    <s v="069"/>
    <m/>
    <m/>
    <s v="X"/>
    <n v="700"/>
    <n v="0"/>
    <s v="Safety and Operations"/>
    <n v="1"/>
    <n v="251"/>
    <s v="D"/>
    <n v="-4411354.43"/>
    <n v="-2167595.8199999998"/>
    <n v="0"/>
    <n v="0"/>
    <n v="-4411354.43"/>
    <n v="-2167595.8199999998"/>
    <n v="-3675.55"/>
    <n v="0"/>
    <n v="0"/>
    <n v="0"/>
    <n v="-3675.55"/>
    <n v="0"/>
    <n v="-41282.54"/>
    <n v="-41828.639999999999"/>
    <n v="0"/>
    <n v="0"/>
    <n v="-41282.54"/>
    <n v="-41828.639999999999"/>
    <n v="-5718964.6699999999"/>
    <n v="0"/>
    <n v="0"/>
    <n v="0"/>
    <n v="0"/>
    <n v="-5718964.6699999999"/>
    <n v="-41282.54"/>
    <n v="-5719510.7699999996"/>
    <n v="-3472076.61"/>
    <n v="0"/>
    <n v="0"/>
    <n v="0"/>
    <n v="0"/>
    <n v="0"/>
  </r>
  <r>
    <m/>
    <s v="069"/>
    <m/>
    <m/>
    <s v="X"/>
    <n v="700"/>
    <n v="0"/>
    <s v="Safety and Operations"/>
    <n v="1"/>
    <n v="252"/>
    <s v="D"/>
    <n v="100085.46"/>
    <n v="100085.46"/>
    <n v="0"/>
    <n v="0"/>
    <n v="100085.46"/>
    <n v="100085.46"/>
    <n v="0"/>
    <n v="0"/>
    <n v="0"/>
    <n v="0"/>
    <n v="0"/>
    <n v="0"/>
    <n v="-100085.46"/>
    <n v="0"/>
    <n v="0"/>
    <n v="0"/>
    <n v="-100085.46"/>
    <n v="0"/>
    <n v="0"/>
    <n v="0"/>
    <n v="0"/>
    <n v="0"/>
    <n v="0"/>
    <n v="0"/>
    <n v="-100085.46"/>
    <n v="100085.46"/>
    <n v="100085.46"/>
    <n v="0"/>
    <n v="0"/>
    <n v="0"/>
    <n v="0"/>
    <n v="0"/>
  </r>
  <r>
    <m/>
    <s v="069"/>
    <m/>
    <m/>
    <s v="X"/>
    <n v="700"/>
    <n v="0"/>
    <s v="Safety and Operations"/>
    <n v="1"/>
    <n v="253"/>
    <s v="D"/>
    <n v="2286.9899999999998"/>
    <n v="-6132.97"/>
    <n v="0"/>
    <n v="0"/>
    <n v="2286.9899999999998"/>
    <n v="-6132.97"/>
    <n v="0"/>
    <n v="0"/>
    <n v="0"/>
    <n v="0"/>
    <n v="0"/>
    <n v="0"/>
    <n v="13342.66"/>
    <n v="-25000"/>
    <n v="0"/>
    <n v="0"/>
    <n v="13342.66"/>
    <n v="-25000"/>
    <n v="6135.67"/>
    <n v="0"/>
    <n v="0"/>
    <n v="0"/>
    <n v="0"/>
    <n v="6135.67"/>
    <n v="13342.66"/>
    <n v="-32206.99"/>
    <n v="-40626.949999999997"/>
    <n v="20000"/>
    <n v="0"/>
    <n v="0"/>
    <n v="0"/>
    <n v="20000"/>
  </r>
  <r>
    <m/>
    <s v="069"/>
    <m/>
    <m/>
    <s v="X"/>
    <n v="700"/>
    <n v="0"/>
    <s v="Safety and Operations"/>
    <n v="1"/>
    <n v="255"/>
    <s v="D"/>
    <n v="-270825"/>
    <n v="-5926.23"/>
    <n v="0"/>
    <n v="0"/>
    <n v="-270825"/>
    <n v="-5926.23"/>
    <n v="0"/>
    <n v="0"/>
    <n v="0"/>
    <n v="0"/>
    <n v="0"/>
    <n v="0"/>
    <n v="-285144.03999999998"/>
    <n v="-106264.92"/>
    <n v="0"/>
    <n v="0"/>
    <n v="-285144.03999999998"/>
    <n v="-106264.92"/>
    <n v="-443777.89"/>
    <n v="0"/>
    <n v="0"/>
    <n v="0"/>
    <n v="0"/>
    <n v="-443777.89"/>
    <n v="-285144.03999999998"/>
    <n v="-264898.77"/>
    <n v="0"/>
    <n v="0"/>
    <n v="0"/>
    <n v="0"/>
    <n v="0"/>
    <n v="0"/>
  </r>
  <r>
    <m/>
    <s v="069"/>
    <m/>
    <m/>
    <s v="X"/>
    <n v="700"/>
    <n v="0"/>
    <s v="Safety and Operations"/>
    <n v="1"/>
    <n v="257"/>
    <s v="D"/>
    <n v="-4239303.91"/>
    <n v="-1034728.01"/>
    <n v="0"/>
    <n v="0"/>
    <n v="-4239303.91"/>
    <n v="-1034728.01"/>
    <n v="0"/>
    <n v="0"/>
    <n v="0"/>
    <n v="0"/>
    <n v="0"/>
    <n v="0"/>
    <n v="0"/>
    <n v="0"/>
    <n v="0"/>
    <n v="0"/>
    <n v="0"/>
    <n v="0"/>
    <n v="-3204575.9"/>
    <n v="0"/>
    <n v="0"/>
    <n v="0"/>
    <n v="0"/>
    <n v="-3204575.9"/>
    <n v="0"/>
    <n v="-3204575.9"/>
    <n v="0"/>
    <n v="577370.72"/>
    <n v="0"/>
    <n v="0"/>
    <n v="0"/>
    <n v="577370.72"/>
  </r>
  <r>
    <m/>
    <s v="069"/>
    <m/>
    <m/>
    <s v="X"/>
    <n v="700"/>
    <n v="0"/>
    <s v="Safety and Operations"/>
    <n v="1"/>
    <n v="410"/>
    <s v="D"/>
    <n v="-26925.88"/>
    <n v="-26925.88"/>
    <n v="0"/>
    <n v="0"/>
    <n v="-26925.88"/>
    <n v="-26925.88"/>
    <n v="0"/>
    <n v="0"/>
    <n v="0"/>
    <n v="0"/>
    <n v="0"/>
    <n v="0"/>
    <n v="26925.88"/>
    <n v="0"/>
    <n v="0"/>
    <n v="0"/>
    <n v="26925.88"/>
    <n v="0"/>
    <n v="0"/>
    <n v="0"/>
    <n v="0"/>
    <n v="0"/>
    <n v="0"/>
    <n v="0"/>
    <n v="26925.88"/>
    <n v="-26925.88"/>
    <n v="-26925.88"/>
    <n v="0"/>
    <n v="0"/>
    <n v="0"/>
    <n v="0"/>
    <n v="0"/>
  </r>
  <r>
    <m/>
    <s v="069"/>
    <m/>
    <m/>
    <s v="X"/>
    <n v="700"/>
    <n v="0"/>
    <s v="Safety and Operations"/>
    <n v="1"/>
    <n v="420"/>
    <s v="D"/>
    <n v="0"/>
    <n v="0"/>
    <n v="0"/>
    <n v="0"/>
    <n v="0"/>
    <n v="0"/>
    <n v="0"/>
    <n v="0"/>
    <n v="0"/>
    <n v="0"/>
    <n v="0"/>
    <n v="0"/>
    <n v="0"/>
    <n v="0"/>
    <n v="0"/>
    <n v="0"/>
    <n v="0"/>
    <n v="0"/>
    <n v="-40000"/>
    <n v="0"/>
    <n v="0"/>
    <n v="0"/>
    <n v="0"/>
    <n v="-40000"/>
    <n v="0"/>
    <n v="-40000"/>
    <n v="-40000"/>
    <n v="0"/>
    <n v="0"/>
    <n v="0"/>
    <n v="0"/>
    <n v="0"/>
  </r>
  <r>
    <m/>
    <s v="069"/>
    <m/>
    <m/>
    <s v="X"/>
    <n v="700"/>
    <n v="0"/>
    <s v="Activity from RRIF Collections"/>
    <n v="2"/>
    <n v="251"/>
    <s v="D"/>
    <n v="-590096.88"/>
    <n v="-489955.83"/>
    <n v="0"/>
    <n v="0"/>
    <n v="-590096.88"/>
    <n v="-489955.83"/>
    <n v="0"/>
    <n v="0"/>
    <n v="0"/>
    <n v="0"/>
    <n v="0"/>
    <n v="0"/>
    <n v="0"/>
    <n v="0"/>
    <n v="0"/>
    <n v="0"/>
    <n v="0"/>
    <n v="0"/>
    <n v="-1182542.67"/>
    <n v="0"/>
    <n v="0"/>
    <n v="0"/>
    <n v="0"/>
    <n v="-1182542.67"/>
    <n v="0"/>
    <n v="-1182542.67"/>
    <n v="-1082401.6200000001"/>
    <n v="138257.34"/>
    <n v="0"/>
    <n v="0"/>
    <n v="0"/>
    <n v="138257.34"/>
  </r>
  <r>
    <m/>
    <s v="069"/>
    <m/>
    <m/>
    <s v="X"/>
    <n v="700"/>
    <n v="0"/>
    <s v="Activity from RRIF Collections"/>
    <n v="2"/>
    <n v="253"/>
    <s v="D"/>
    <n v="-93529.88"/>
    <n v="-93529.88"/>
    <n v="0"/>
    <n v="0"/>
    <n v="-93529.88"/>
    <n v="-93529.88"/>
    <n v="0"/>
    <n v="0"/>
    <n v="0"/>
    <n v="0"/>
    <n v="0"/>
    <n v="0"/>
    <n v="0"/>
    <n v="0"/>
    <n v="0"/>
    <n v="0"/>
    <n v="0"/>
    <n v="0"/>
    <n v="0"/>
    <n v="0"/>
    <n v="0"/>
    <n v="0"/>
    <n v="0"/>
    <n v="0"/>
    <n v="0"/>
    <n v="0"/>
    <n v="0"/>
    <n v="6837.41"/>
    <n v="0"/>
    <n v="0"/>
    <n v="0"/>
    <n v="6837.41"/>
  </r>
  <r>
    <m/>
    <s v="069"/>
    <m/>
    <m/>
    <s v="X"/>
    <n v="700"/>
    <n v="0"/>
    <s v="Alaska railroad liabilities"/>
    <n v="6"/>
    <n v="121"/>
    <s v="D"/>
    <n v="0"/>
    <n v="0"/>
    <n v="0"/>
    <n v="0"/>
    <n v="0"/>
    <n v="0"/>
    <n v="0"/>
    <n v="0"/>
    <n v="0"/>
    <n v="0"/>
    <n v="0"/>
    <n v="0"/>
    <n v="0"/>
    <n v="0"/>
    <n v="0"/>
    <n v="0"/>
    <n v="0"/>
    <n v="0"/>
    <n v="-857317"/>
    <n v="0"/>
    <n v="0"/>
    <n v="0"/>
    <n v="0"/>
    <n v="-857317"/>
    <n v="0"/>
    <n v="-857317"/>
    <n v="-857317"/>
    <n v="0"/>
    <n v="0"/>
    <n v="0"/>
    <n v="0"/>
    <n v="0"/>
  </r>
  <r>
    <m/>
    <s v="069"/>
    <m/>
    <m/>
    <s v="X"/>
    <n v="700"/>
    <n v="0"/>
    <s v="Alaska railroad liabilities"/>
    <n v="6"/>
    <n v="255"/>
    <s v="D"/>
    <n v="-39039.67"/>
    <n v="-39039.67"/>
    <n v="0"/>
    <n v="0"/>
    <n v="-39039.67"/>
    <n v="-39039.67"/>
    <n v="0"/>
    <n v="0"/>
    <n v="0"/>
    <n v="0"/>
    <n v="0"/>
    <n v="0"/>
    <n v="0"/>
    <n v="0"/>
    <n v="0"/>
    <n v="0"/>
    <n v="0"/>
    <n v="0"/>
    <n v="0"/>
    <n v="0"/>
    <n v="0"/>
    <n v="0"/>
    <n v="0"/>
    <n v="0"/>
    <n v="0"/>
    <n v="0"/>
    <n v="0"/>
    <n v="0"/>
    <n v="0"/>
    <n v="0"/>
    <n v="0"/>
    <n v="0"/>
  </r>
  <r>
    <m/>
    <s v="069"/>
    <m/>
    <m/>
    <s v="X"/>
    <n v="701"/>
    <n v="0"/>
    <s v="Direct program activity"/>
    <n v="1"/>
    <n v="410"/>
    <s v="D"/>
    <n v="-5749407.4400000004"/>
    <n v="-4408333.7699999996"/>
    <n v="0"/>
    <n v="0"/>
    <n v="-5749407.4400000004"/>
    <n v="-4408333.7699999996"/>
    <n v="0"/>
    <n v="0"/>
    <n v="0"/>
    <n v="0"/>
    <n v="0"/>
    <n v="0"/>
    <n v="0"/>
    <n v="0"/>
    <n v="0"/>
    <n v="0"/>
    <n v="0"/>
    <n v="0"/>
    <n v="-1341073.67"/>
    <n v="0"/>
    <n v="0"/>
    <n v="0"/>
    <n v="0"/>
    <n v="-1341073.67"/>
    <n v="0"/>
    <n v="-1341073.67"/>
    <n v="0"/>
    <n v="0"/>
    <n v="0"/>
    <n v="0"/>
    <n v="0"/>
    <n v="0"/>
  </r>
  <r>
    <m/>
    <s v="069"/>
    <m/>
    <m/>
    <s v="X"/>
    <n v="702"/>
    <n v="0"/>
    <s v="Rail Safety Grants"/>
    <n v="1"/>
    <n v="0"/>
    <s v="D"/>
    <n v="49563.79"/>
    <n v="0"/>
    <n v="0"/>
    <n v="0"/>
    <n v="49563.79"/>
    <n v="0"/>
    <n v="3240"/>
    <n v="0"/>
    <n v="0"/>
    <n v="0"/>
    <n v="3240"/>
    <n v="0"/>
    <n v="0"/>
    <n v="0"/>
    <n v="0"/>
    <n v="0"/>
    <n v="0"/>
    <n v="0"/>
    <n v="0"/>
    <n v="0"/>
    <n v="0"/>
    <n v="0"/>
    <n v="0"/>
    <n v="0"/>
    <n v="0"/>
    <n v="0"/>
    <n v="-52803.79"/>
    <n v="0"/>
    <n v="0"/>
    <n v="0"/>
    <n v="0"/>
    <n v="0"/>
  </r>
  <r>
    <m/>
    <s v="069"/>
    <m/>
    <m/>
    <s v="X"/>
    <n v="702"/>
    <n v="0"/>
    <s v="Rail Safety Grants"/>
    <n v="1"/>
    <n v="252"/>
    <s v="D"/>
    <n v="150000"/>
    <n v="0"/>
    <n v="0"/>
    <n v="0"/>
    <n v="150000"/>
    <n v="0"/>
    <n v="0"/>
    <n v="0"/>
    <n v="0"/>
    <n v="0"/>
    <n v="0"/>
    <n v="0"/>
    <n v="0"/>
    <n v="0"/>
    <n v="0"/>
    <n v="0"/>
    <n v="0"/>
    <n v="0"/>
    <n v="0"/>
    <n v="0"/>
    <n v="0"/>
    <n v="0"/>
    <n v="0"/>
    <n v="0"/>
    <n v="0"/>
    <n v="0"/>
    <n v="-150000"/>
    <n v="0"/>
    <n v="0"/>
    <n v="0"/>
    <n v="0"/>
    <n v="0"/>
  </r>
  <r>
    <m/>
    <s v="069"/>
    <m/>
    <m/>
    <s v="X"/>
    <n v="702"/>
    <n v="0"/>
    <s v="Rail Safety Grants"/>
    <n v="1"/>
    <n v="253"/>
    <s v="D"/>
    <n v="-172997.39"/>
    <n v="0"/>
    <n v="0"/>
    <n v="0"/>
    <n v="-172997.39"/>
    <n v="0"/>
    <n v="-3240"/>
    <n v="0"/>
    <n v="0"/>
    <n v="0"/>
    <n v="-3240"/>
    <n v="0"/>
    <n v="0"/>
    <n v="0"/>
    <n v="0"/>
    <n v="0"/>
    <n v="0"/>
    <n v="0"/>
    <n v="0"/>
    <n v="0"/>
    <n v="0"/>
    <n v="0"/>
    <n v="0"/>
    <n v="0"/>
    <n v="0"/>
    <n v="0"/>
    <n v="176237.39"/>
    <n v="0"/>
    <n v="0"/>
    <n v="0"/>
    <n v="0"/>
    <n v="0"/>
  </r>
  <r>
    <m/>
    <s v="069"/>
    <m/>
    <m/>
    <s v="X"/>
    <n v="702"/>
    <n v="0"/>
    <s v="Rail Safety Grants"/>
    <n v="1"/>
    <n v="257"/>
    <s v="D"/>
    <n v="-26566.400000000001"/>
    <n v="0"/>
    <n v="0"/>
    <n v="0"/>
    <n v="-26566.400000000001"/>
    <n v="0"/>
    <n v="0"/>
    <n v="0"/>
    <n v="0"/>
    <n v="0"/>
    <n v="0"/>
    <n v="0"/>
    <n v="0"/>
    <n v="0"/>
    <n v="0"/>
    <n v="0"/>
    <n v="0"/>
    <n v="0"/>
    <n v="0"/>
    <n v="0"/>
    <n v="0"/>
    <n v="0"/>
    <n v="0"/>
    <n v="0"/>
    <n v="0"/>
    <n v="0"/>
    <n v="26566.400000000001"/>
    <n v="0"/>
    <n v="0"/>
    <n v="0"/>
    <n v="0"/>
    <n v="0"/>
  </r>
  <r>
    <m/>
    <s v="069"/>
    <m/>
    <m/>
    <s v="X"/>
    <n v="702"/>
    <n v="0"/>
    <s v="Rail Safety Grants"/>
    <n v="1"/>
    <n v="410"/>
    <s v="D"/>
    <n v="-4966625"/>
    <n v="-13065765.779999999"/>
    <n v="0"/>
    <n v="0"/>
    <n v="-4966625"/>
    <n v="-13065765.779999999"/>
    <n v="0"/>
    <n v="0"/>
    <n v="0"/>
    <n v="0"/>
    <n v="0"/>
    <n v="0"/>
    <n v="0"/>
    <n v="0"/>
    <n v="0"/>
    <n v="0"/>
    <n v="0"/>
    <n v="0"/>
    <n v="-21313.82"/>
    <n v="0"/>
    <n v="0"/>
    <n v="0"/>
    <n v="0"/>
    <n v="-21313.82"/>
    <n v="0"/>
    <n v="-21313.82"/>
    <n v="-8120454.5999999996"/>
    <n v="0"/>
    <n v="0"/>
    <n v="0"/>
    <n v="0"/>
    <n v="0"/>
  </r>
  <r>
    <m/>
    <s v="069"/>
    <m/>
    <m/>
    <s v="X"/>
    <n v="703"/>
    <n v="0"/>
    <s v="UNKNOWN"/>
    <n v="0"/>
    <n v="0"/>
    <s v=" "/>
    <n v="0"/>
    <n v="0"/>
    <n v="0"/>
    <n v="0"/>
    <n v="0"/>
    <n v="0"/>
    <n v="0"/>
    <n v="0"/>
    <n v="0"/>
    <n v="0"/>
    <n v="0"/>
    <n v="0"/>
    <n v="0"/>
    <n v="0"/>
    <n v="0"/>
    <n v="0"/>
    <n v="0"/>
    <n v="0"/>
    <n v="0"/>
    <n v="0"/>
    <n v="0"/>
    <n v="0"/>
    <n v="0"/>
    <n v="0"/>
    <n v="0"/>
    <n v="0"/>
    <n v="0"/>
    <n v="0"/>
    <n v="0"/>
    <n v="0"/>
    <n v="0"/>
    <n v="0"/>
  </r>
  <r>
    <m/>
    <s v="069"/>
    <m/>
    <m/>
    <s v="X"/>
    <n v="704"/>
    <n v="0"/>
    <s v="System Eng / Program Mgmt"/>
    <n v="5"/>
    <n v="210"/>
    <s v="D"/>
    <n v="0"/>
    <n v="0"/>
    <n v="0"/>
    <n v="0"/>
    <n v="0"/>
    <n v="0"/>
    <n v="39.5"/>
    <n v="0"/>
    <n v="0"/>
    <n v="0"/>
    <n v="39.5"/>
    <n v="0"/>
    <n v="0"/>
    <n v="0"/>
    <n v="0"/>
    <n v="0"/>
    <n v="0"/>
    <n v="0"/>
    <n v="0"/>
    <n v="0"/>
    <n v="0"/>
    <n v="0"/>
    <n v="0"/>
    <n v="0"/>
    <n v="0"/>
    <n v="0"/>
    <n v="-39.5"/>
    <n v="0"/>
    <n v="0"/>
    <n v="0"/>
    <n v="0"/>
    <n v="0"/>
  </r>
  <r>
    <m/>
    <s v="069"/>
    <m/>
    <m/>
    <s v="X"/>
    <n v="704"/>
    <n v="0"/>
    <s v="System Eng / Program Mgmt"/>
    <n v="5"/>
    <n v="253"/>
    <s v="D"/>
    <n v="-43.75"/>
    <n v="-43.75"/>
    <n v="0"/>
    <n v="0"/>
    <n v="-43.75"/>
    <n v="-43.75"/>
    <n v="-78268.63"/>
    <n v="-78268.63"/>
    <n v="0"/>
    <n v="0"/>
    <n v="-78268.63"/>
    <n v="-78268.63"/>
    <n v="0"/>
    <n v="0"/>
    <n v="0"/>
    <n v="0"/>
    <n v="0"/>
    <n v="0"/>
    <n v="0"/>
    <n v="0"/>
    <n v="0"/>
    <n v="0"/>
    <n v="0"/>
    <n v="0"/>
    <n v="0"/>
    <n v="0"/>
    <n v="0"/>
    <n v="0"/>
    <n v="0"/>
    <n v="0"/>
    <n v="0"/>
    <n v="0"/>
  </r>
  <r>
    <m/>
    <s v="069"/>
    <m/>
    <m/>
    <s v="X"/>
    <n v="704"/>
    <n v="0"/>
    <s v="System Eng / Program Mgmt"/>
    <n v="5"/>
    <n v="410"/>
    <s v="D"/>
    <n v="-106218.24000000001"/>
    <n v="0"/>
    <n v="0"/>
    <n v="0"/>
    <n v="-106218.24000000001"/>
    <n v="0"/>
    <n v="0"/>
    <n v="0"/>
    <n v="0"/>
    <n v="0"/>
    <n v="0"/>
    <n v="0"/>
    <n v="0"/>
    <n v="0"/>
    <n v="0"/>
    <n v="0"/>
    <n v="0"/>
    <n v="0"/>
    <n v="-106218.24000000001"/>
    <n v="0"/>
    <n v="0"/>
    <n v="0"/>
    <n v="0"/>
    <n v="-106218.24000000001"/>
    <n v="0"/>
    <n v="-106218.24000000001"/>
    <n v="0"/>
    <n v="0"/>
    <n v="0"/>
    <n v="0"/>
    <n v="0"/>
    <n v="0"/>
  </r>
  <r>
    <m/>
    <s v="069"/>
    <m/>
    <m/>
    <s v="X"/>
    <n v="704"/>
    <n v="0"/>
    <s v="Capital And Debt Grant Sandy Mitigation"/>
    <n v="7"/>
    <n v="0"/>
    <s v="D"/>
    <n v="0"/>
    <n v="0"/>
    <n v="0"/>
    <n v="0"/>
    <n v="0"/>
    <n v="0"/>
    <n v="-39.5"/>
    <n v="0"/>
    <n v="0"/>
    <n v="0"/>
    <n v="-39.5"/>
    <n v="0"/>
    <n v="0"/>
    <n v="0"/>
    <n v="0"/>
    <n v="0"/>
    <n v="0"/>
    <n v="0"/>
    <n v="0"/>
    <n v="0"/>
    <n v="0"/>
    <n v="0"/>
    <n v="0"/>
    <n v="0"/>
    <n v="0"/>
    <n v="0"/>
    <n v="39.5"/>
    <n v="0"/>
    <n v="0"/>
    <n v="0"/>
    <n v="0"/>
    <n v="0"/>
  </r>
  <r>
    <m/>
    <s v="069"/>
    <m/>
    <m/>
    <s v="X"/>
    <n v="704"/>
    <n v="0"/>
    <s v="Capital And Debt Grant Sandy Mitigation"/>
    <n v="7"/>
    <n v="253"/>
    <s v="D"/>
    <n v="0"/>
    <n v="0"/>
    <n v="0"/>
    <n v="0"/>
    <n v="0"/>
    <n v="0"/>
    <n v="78268.63"/>
    <n v="78268.63"/>
    <n v="0"/>
    <n v="0"/>
    <n v="78268.63"/>
    <n v="78268.63"/>
    <n v="0"/>
    <n v="0"/>
    <n v="0"/>
    <n v="0"/>
    <n v="0"/>
    <n v="0"/>
    <n v="0"/>
    <n v="0"/>
    <n v="0"/>
    <n v="0"/>
    <n v="0"/>
    <n v="0"/>
    <n v="0"/>
    <n v="0"/>
    <n v="0"/>
    <n v="0"/>
    <n v="0"/>
    <n v="0"/>
    <n v="0"/>
    <n v="0"/>
  </r>
  <r>
    <m/>
    <s v="069"/>
    <m/>
    <m/>
    <s v="X"/>
    <n v="704"/>
    <n v="0"/>
    <s v="Capital And Debt Grant Sandy Mitigation"/>
    <n v="7"/>
    <n v="410"/>
    <s v="D"/>
    <n v="-14728799.48"/>
    <n v="-9432543.6099999994"/>
    <n v="0"/>
    <n v="0"/>
    <n v="-14728799.48"/>
    <n v="-9432543.6099999994"/>
    <n v="-1142184.33"/>
    <n v="-500056.45"/>
    <n v="0"/>
    <n v="0"/>
    <n v="-1142184.33"/>
    <n v="-500056.45"/>
    <n v="0"/>
    <n v="0"/>
    <n v="0"/>
    <n v="0"/>
    <n v="0"/>
    <n v="0"/>
    <n v="-5938383.75"/>
    <n v="0"/>
    <n v="0"/>
    <n v="0"/>
    <n v="0"/>
    <n v="-5938383.75"/>
    <n v="0"/>
    <n v="-5938383.75"/>
    <n v="0"/>
    <n v="0"/>
    <n v="0"/>
    <n v="0"/>
    <n v="0"/>
    <n v="0"/>
  </r>
  <r>
    <m/>
    <s v="069"/>
    <m/>
    <m/>
    <s v="X"/>
    <n v="704"/>
    <n v="0"/>
    <s v="Sandy Oversight"/>
    <n v="9"/>
    <n v="251"/>
    <s v="D"/>
    <n v="0"/>
    <n v="0"/>
    <n v="0"/>
    <n v="0"/>
    <n v="0"/>
    <n v="0"/>
    <n v="0"/>
    <n v="0"/>
    <n v="0"/>
    <n v="0"/>
    <n v="0"/>
    <n v="0"/>
    <n v="-458482.36"/>
    <n v="-358982.1"/>
    <n v="0"/>
    <n v="0"/>
    <n v="-458482.36"/>
    <n v="-358982.1"/>
    <n v="-99500.26"/>
    <n v="0"/>
    <n v="0"/>
    <n v="0"/>
    <n v="0"/>
    <n v="-99500.26"/>
    <n v="-458482.36"/>
    <n v="0"/>
    <n v="0"/>
    <n v="0"/>
    <n v="0"/>
    <n v="0"/>
    <n v="0"/>
    <n v="0"/>
  </r>
  <r>
    <m/>
    <s v="069"/>
    <m/>
    <m/>
    <s v="X"/>
    <n v="707"/>
    <n v="0"/>
    <s v="UNKNOWN"/>
    <n v="0"/>
    <n v="0"/>
    <s v=" "/>
    <n v="0"/>
    <n v="0"/>
    <n v="0"/>
    <n v="0"/>
    <n v="0"/>
    <n v="0"/>
    <n v="0"/>
    <n v="0"/>
    <n v="0"/>
    <n v="0"/>
    <n v="0"/>
    <n v="0"/>
    <n v="0"/>
    <n v="0"/>
    <n v="0"/>
    <n v="0"/>
    <n v="0"/>
    <n v="0"/>
    <n v="0"/>
    <n v="0"/>
    <n v="0"/>
    <n v="0"/>
    <n v="0"/>
    <n v="0"/>
    <n v="0"/>
    <n v="0"/>
    <n v="0"/>
    <n v="0"/>
    <n v="0"/>
    <n v="0"/>
    <n v="0"/>
    <n v="0"/>
  </r>
  <r>
    <m/>
    <s v="069"/>
    <m/>
    <m/>
    <s v="X"/>
    <n v="714"/>
    <n v="0"/>
    <s v="Local Rail Freight Assistance"/>
    <n v="1"/>
    <n v="0"/>
    <s v="D"/>
    <n v="0"/>
    <n v="0"/>
    <n v="0"/>
    <n v="0"/>
    <n v="0"/>
    <n v="0"/>
    <n v="53487"/>
    <n v="0"/>
    <n v="0"/>
    <n v="0"/>
    <n v="53487"/>
    <n v="0"/>
    <n v="0"/>
    <n v="0"/>
    <n v="0"/>
    <n v="0"/>
    <n v="0"/>
    <n v="0"/>
    <n v="0"/>
    <n v="0"/>
    <n v="0"/>
    <n v="0"/>
    <n v="0"/>
    <n v="0"/>
    <n v="0"/>
    <n v="0"/>
    <n v="-53487"/>
    <n v="0"/>
    <n v="0"/>
    <n v="0"/>
    <n v="0"/>
    <n v="0"/>
  </r>
  <r>
    <m/>
    <s v="069"/>
    <m/>
    <m/>
    <s v="X"/>
    <n v="714"/>
    <n v="0"/>
    <s v="Local Rail Freight Assistance"/>
    <n v="1"/>
    <n v="410"/>
    <s v="D"/>
    <n v="0"/>
    <n v="0"/>
    <n v="0"/>
    <n v="0"/>
    <n v="0"/>
    <n v="0"/>
    <n v="-53487"/>
    <n v="0"/>
    <n v="0"/>
    <n v="0"/>
    <n v="-53487"/>
    <n v="0"/>
    <n v="0"/>
    <n v="0"/>
    <n v="0"/>
    <n v="0"/>
    <n v="0"/>
    <n v="0"/>
    <n v="0"/>
    <n v="0"/>
    <n v="0"/>
    <n v="0"/>
    <n v="0"/>
    <n v="0"/>
    <n v="0"/>
    <n v="0"/>
    <n v="53487"/>
    <n v="0"/>
    <n v="0"/>
    <n v="0"/>
    <n v="0"/>
    <n v="0"/>
  </r>
  <r>
    <m/>
    <s v="069"/>
    <m/>
    <m/>
    <s v="X"/>
    <n v="715"/>
    <n v="0"/>
    <s v="Intercity passenger rail grants"/>
    <n v="1"/>
    <n v="410"/>
    <s v="D"/>
    <n v="-21564649.300000001"/>
    <n v="-12975409.02"/>
    <n v="0"/>
    <n v="0"/>
    <n v="-21564649.300000001"/>
    <n v="-12975409.02"/>
    <n v="-152111.64000000001"/>
    <n v="-8751940.8499999996"/>
    <n v="0"/>
    <n v="0"/>
    <n v="-152111.64000000001"/>
    <n v="-8751940.8499999996"/>
    <n v="0"/>
    <n v="0"/>
    <n v="0"/>
    <n v="0"/>
    <n v="0"/>
    <n v="0"/>
    <n v="-70286.070000000007"/>
    <n v="0"/>
    <n v="0"/>
    <n v="0"/>
    <n v="0"/>
    <n v="-70286.070000000007"/>
    <n v="0"/>
    <n v="-70286.070000000007"/>
    <n v="-80875"/>
    <n v="0"/>
    <n v="0"/>
    <n v="0"/>
    <n v="0"/>
    <n v="0"/>
  </r>
  <r>
    <m/>
    <s v="069"/>
    <m/>
    <m/>
    <s v="X"/>
    <n v="716"/>
    <n v="0"/>
    <s v="Rail line relocation"/>
    <n v="1"/>
    <n v="410"/>
    <s v="D"/>
    <n v="-10311517.279999999"/>
    <n v="-7080426.1299999999"/>
    <n v="0"/>
    <n v="0"/>
    <n v="-10311517.279999999"/>
    <n v="-7080426.1299999999"/>
    <n v="0"/>
    <n v="-699539.45"/>
    <n v="0"/>
    <n v="0"/>
    <n v="0"/>
    <n v="-699539.45"/>
    <n v="0"/>
    <n v="0"/>
    <n v="0"/>
    <n v="0"/>
    <n v="0"/>
    <n v="0"/>
    <n v="-2531551.7000000002"/>
    <n v="0"/>
    <n v="0"/>
    <n v="0"/>
    <n v="0"/>
    <n v="-2531551.7000000002"/>
    <n v="0"/>
    <n v="-2531551.7000000002"/>
    <n v="0"/>
    <n v="2238670.17"/>
    <n v="0"/>
    <n v="0"/>
    <n v="0"/>
    <n v="2238670.17"/>
  </r>
  <r>
    <m/>
    <s v="069"/>
    <m/>
    <m/>
    <s v="X"/>
    <n v="719"/>
    <n v="0"/>
    <s v="Capital Assistance High-Speed Rail Corridors and IPR Service Grants"/>
    <n v="3"/>
    <n v="410"/>
    <s v="D"/>
    <n v="-1418979402.01"/>
    <n v="-1354138173.75"/>
    <n v="0"/>
    <n v="0"/>
    <n v="-1418979402.01"/>
    <n v="-1354138173.75"/>
    <n v="-41414115.25"/>
    <n v="-14276946.189999999"/>
    <n v="0"/>
    <n v="0"/>
    <n v="-41414115.25"/>
    <n v="-14276946.189999999"/>
    <n v="0"/>
    <n v="0"/>
    <n v="0"/>
    <n v="0"/>
    <n v="0"/>
    <n v="0"/>
    <n v="-91978397.319999993"/>
    <n v="0"/>
    <n v="0"/>
    <n v="0"/>
    <n v="0"/>
    <n v="-91978397.319999993"/>
    <n v="0"/>
    <n v="-91978397.319999993"/>
    <n v="0"/>
    <n v="80000"/>
    <n v="0"/>
    <n v="0"/>
    <n v="0"/>
    <n v="80000"/>
  </r>
  <r>
    <m/>
    <s v="069"/>
    <m/>
    <m/>
    <s v="X"/>
    <n v="719"/>
    <n v="0"/>
    <s v="Capital Assistance High-Speed Rail Corridors and IPR Service Oversight"/>
    <n v="4"/>
    <n v="111"/>
    <s v="D"/>
    <n v="0"/>
    <n v="0"/>
    <n v="0"/>
    <n v="0"/>
    <n v="0"/>
    <n v="0"/>
    <n v="-4734.3999999999996"/>
    <n v="0"/>
    <n v="0"/>
    <n v="0"/>
    <n v="-4734.3999999999996"/>
    <n v="0"/>
    <n v="0"/>
    <n v="0"/>
    <n v="0"/>
    <n v="0"/>
    <n v="0"/>
    <n v="0"/>
    <n v="-18937.599999999999"/>
    <n v="0"/>
    <n v="0"/>
    <n v="0"/>
    <n v="0"/>
    <n v="-18937.599999999999"/>
    <n v="0"/>
    <n v="-18937.599999999999"/>
    <n v="-14203.2"/>
    <n v="0"/>
    <n v="0"/>
    <n v="0"/>
    <n v="0"/>
    <n v="0"/>
  </r>
  <r>
    <m/>
    <s v="069"/>
    <m/>
    <m/>
    <s v="X"/>
    <n v="719"/>
    <n v="0"/>
    <s v="Capital Assistance High-Speed Rail Corridors and IPR Service Oversight"/>
    <n v="4"/>
    <n v="113"/>
    <s v="D"/>
    <n v="0"/>
    <n v="0"/>
    <n v="0"/>
    <n v="0"/>
    <n v="0"/>
    <n v="0"/>
    <n v="-4452"/>
    <n v="0"/>
    <n v="0"/>
    <n v="0"/>
    <n v="-4452"/>
    <n v="0"/>
    <n v="0"/>
    <n v="0"/>
    <n v="0"/>
    <n v="0"/>
    <n v="0"/>
    <n v="0"/>
    <n v="-85996.02"/>
    <n v="0"/>
    <n v="0"/>
    <n v="0"/>
    <n v="0"/>
    <n v="-85996.02"/>
    <n v="0"/>
    <n v="-85996.02"/>
    <n v="-81544.02"/>
    <n v="0"/>
    <n v="0"/>
    <n v="0"/>
    <n v="0"/>
    <n v="0"/>
  </r>
  <r>
    <m/>
    <s v="069"/>
    <m/>
    <m/>
    <s v="X"/>
    <n v="719"/>
    <n v="0"/>
    <s v="Capital Assistance High-Speed Rail Corridors and IPR Service Oversight"/>
    <n v="4"/>
    <n v="121"/>
    <s v="D"/>
    <n v="0"/>
    <n v="0"/>
    <n v="0"/>
    <n v="0"/>
    <n v="0"/>
    <n v="0"/>
    <n v="-2941.61"/>
    <n v="0.02"/>
    <n v="0"/>
    <n v="-0.02"/>
    <n v="-2941.61"/>
    <n v="0"/>
    <n v="0"/>
    <n v="0"/>
    <n v="0"/>
    <n v="0"/>
    <n v="0"/>
    <n v="0"/>
    <n v="-34494.269999999997"/>
    <n v="0"/>
    <n v="0"/>
    <n v="0"/>
    <n v="0"/>
    <n v="-34494.269999999997"/>
    <n v="0"/>
    <n v="-34494.269999999997"/>
    <n v="-31552.66"/>
    <n v="0"/>
    <n v="0"/>
    <n v="0"/>
    <n v="0"/>
    <n v="0"/>
  </r>
  <r>
    <m/>
    <s v="069"/>
    <m/>
    <m/>
    <s v="X"/>
    <n v="719"/>
    <n v="0"/>
    <s v="Capital Assistance High-Speed Rail Corridors and IPR Service Oversight"/>
    <n v="4"/>
    <n v="210"/>
    <s v="D"/>
    <n v="-17215.509999999998"/>
    <n v="-9307.23"/>
    <n v="0"/>
    <n v="-7206.93"/>
    <n v="-17215.509999999998"/>
    <n v="-16514.16"/>
    <n v="0"/>
    <n v="798.12"/>
    <n v="0"/>
    <n v="-798.12"/>
    <n v="0"/>
    <n v="0"/>
    <n v="0"/>
    <n v="0"/>
    <n v="0"/>
    <n v="0"/>
    <n v="0"/>
    <n v="0"/>
    <n v="-117631.93"/>
    <n v="0"/>
    <n v="0"/>
    <n v="0"/>
    <n v="0"/>
    <n v="-117631.93"/>
    <n v="0"/>
    <n v="-117631.93"/>
    <n v="-116930.58"/>
    <n v="7369.92"/>
    <n v="0"/>
    <n v="0"/>
    <n v="0"/>
    <n v="7369.92"/>
  </r>
  <r>
    <m/>
    <s v="069"/>
    <m/>
    <m/>
    <s v="X"/>
    <n v="719"/>
    <n v="0"/>
    <s v="Capital Assistance High-Speed Rail Corridors and IPR Service Oversight"/>
    <n v="4"/>
    <n v="251"/>
    <s v="D"/>
    <n v="-1852564.95"/>
    <n v="-828770.15"/>
    <n v="0"/>
    <n v="0"/>
    <n v="-1852564.95"/>
    <n v="-828770.15"/>
    <n v="0"/>
    <n v="0"/>
    <n v="0"/>
    <n v="0"/>
    <n v="0"/>
    <n v="0"/>
    <n v="0"/>
    <n v="-9500000"/>
    <n v="0"/>
    <n v="0"/>
    <n v="0"/>
    <n v="-9500000"/>
    <n v="-1023794.8"/>
    <n v="0"/>
    <n v="0"/>
    <n v="0"/>
    <n v="0"/>
    <n v="-1023794.8"/>
    <n v="0"/>
    <n v="-10523794.800000001"/>
    <n v="-9500000"/>
    <n v="0"/>
    <n v="0"/>
    <n v="0"/>
    <n v="0"/>
    <n v="0"/>
  </r>
  <r>
    <m/>
    <s v="069"/>
    <m/>
    <m/>
    <s v="X"/>
    <n v="719"/>
    <n v="0"/>
    <s v="Capital Assistance High-Speed Rail Corridors and IPR Service Oversight"/>
    <n v="4"/>
    <n v="253"/>
    <s v="D"/>
    <n v="-232043.16"/>
    <n v="-232043.16"/>
    <n v="0"/>
    <n v="0"/>
    <n v="-232043.16"/>
    <n v="-232043.16"/>
    <n v="881.15"/>
    <n v="881.15"/>
    <n v="0"/>
    <n v="0"/>
    <n v="881.15"/>
    <n v="881.15"/>
    <n v="-154118.85"/>
    <n v="-155148.95000000001"/>
    <n v="0"/>
    <n v="0"/>
    <n v="-154118.85"/>
    <n v="-155148.95000000001"/>
    <n v="0"/>
    <n v="0"/>
    <n v="0"/>
    <n v="0"/>
    <n v="0"/>
    <n v="0"/>
    <n v="-154118.85"/>
    <n v="-1030.0999999999999"/>
    <n v="-1030.0999999999999"/>
    <n v="5133"/>
    <n v="0"/>
    <n v="0"/>
    <n v="0"/>
    <n v="5133"/>
  </r>
  <r>
    <m/>
    <s v="069"/>
    <m/>
    <m/>
    <s v="X"/>
    <n v="719"/>
    <n v="0"/>
    <s v="Capital Assistance High-Speed Rail Corridors and IPR Service Oversight"/>
    <n v="4"/>
    <n v="430"/>
    <s v="D"/>
    <n v="0"/>
    <n v="0"/>
    <n v="0"/>
    <n v="0"/>
    <n v="0"/>
    <n v="0"/>
    <n v="0"/>
    <n v="0"/>
    <n v="0"/>
    <n v="0"/>
    <n v="0"/>
    <n v="0"/>
    <n v="0"/>
    <n v="0"/>
    <n v="0"/>
    <n v="0"/>
    <n v="0"/>
    <n v="0"/>
    <n v="-36"/>
    <n v="0"/>
    <n v="0"/>
    <n v="0"/>
    <n v="0"/>
    <n v="-36"/>
    <n v="0"/>
    <n v="-36"/>
    <n v="-36"/>
    <n v="0"/>
    <n v="0"/>
    <n v="0"/>
    <n v="0"/>
    <n v="0"/>
  </r>
  <r>
    <m/>
    <s v="069"/>
    <m/>
    <m/>
    <s v="X"/>
    <n v="719"/>
    <n v="0"/>
    <s v="Capital Assistance High-Speed Rail Corridors and IPR Service Research and Demonstrating Technologies"/>
    <n v="5"/>
    <n v="253"/>
    <s v="D"/>
    <n v="-173952.95"/>
    <n v="-159921.79"/>
    <n v="0"/>
    <n v="0"/>
    <n v="-173952.95"/>
    <n v="-159921.79"/>
    <n v="-881.15"/>
    <n v="-881.15"/>
    <n v="0"/>
    <n v="0"/>
    <n v="-881.15"/>
    <n v="-881.15"/>
    <n v="-39610.33"/>
    <n v="-39988.14"/>
    <n v="0"/>
    <n v="0"/>
    <n v="-39610.33"/>
    <n v="-39988.14"/>
    <n v="-13653.35"/>
    <n v="0"/>
    <n v="0"/>
    <n v="0"/>
    <n v="0"/>
    <n v="-13653.35"/>
    <n v="-39610.33"/>
    <n v="-14031.16"/>
    <n v="0"/>
    <n v="68.28"/>
    <n v="0"/>
    <n v="0"/>
    <n v="0"/>
    <n v="68.28"/>
  </r>
  <r>
    <m/>
    <s v="069"/>
    <m/>
    <m/>
    <s v="X"/>
    <n v="719"/>
    <n v="0"/>
    <s v="Capital Assistance High-Speed Rail Corridors and IPR Service Research and Demonstrating Technologies"/>
    <n v="5"/>
    <n v="255"/>
    <s v="D"/>
    <n v="-302555.59999999998"/>
    <n v="-175092.25"/>
    <n v="0"/>
    <n v="0"/>
    <n v="-302555.59999999998"/>
    <n v="-175092.25"/>
    <n v="0"/>
    <n v="0"/>
    <n v="0"/>
    <n v="0"/>
    <n v="0"/>
    <n v="0"/>
    <n v="0"/>
    <n v="0"/>
    <n v="0"/>
    <n v="0"/>
    <n v="0"/>
    <n v="0"/>
    <n v="-127463.35"/>
    <n v="0"/>
    <n v="0"/>
    <n v="0"/>
    <n v="0"/>
    <n v="-127463.35"/>
    <n v="0"/>
    <n v="-127463.35"/>
    <n v="0"/>
    <n v="154499"/>
    <n v="0"/>
    <n v="0"/>
    <n v="0"/>
    <n v="154499"/>
  </r>
  <r>
    <m/>
    <s v="069"/>
    <m/>
    <m/>
    <s v="X"/>
    <n v="719"/>
    <n v="0"/>
    <s v="Capital Assistance High-Speed Rail Corridors and IPR Service Research and Demonstrating Technologies"/>
    <n v="5"/>
    <n v="410"/>
    <s v="D"/>
    <n v="-434531.83"/>
    <n v="-367609.35"/>
    <n v="0"/>
    <n v="0"/>
    <n v="-434531.83"/>
    <n v="-367609.35"/>
    <n v="0"/>
    <n v="0"/>
    <n v="0"/>
    <n v="0"/>
    <n v="0"/>
    <n v="0"/>
    <n v="0"/>
    <n v="0"/>
    <n v="0"/>
    <n v="0"/>
    <n v="0"/>
    <n v="0"/>
    <n v="-66922.48"/>
    <n v="0"/>
    <n v="0"/>
    <n v="0"/>
    <n v="0"/>
    <n v="-66922.48"/>
    <n v="0"/>
    <n v="-66922.48"/>
    <n v="0"/>
    <n v="0"/>
    <n v="0"/>
    <n v="0"/>
    <n v="0"/>
    <n v="0"/>
  </r>
  <r>
    <m/>
    <s v="069"/>
    <m/>
    <m/>
    <s v="X"/>
    <n v="719"/>
    <n v="0"/>
    <s v="Capital Assistance High-Speed Rail Corridors and IPR Service Planning Activities"/>
    <n v="6"/>
    <n v="251"/>
    <s v="D"/>
    <n v="0"/>
    <n v="-83285.710000000006"/>
    <n v="0"/>
    <n v="0"/>
    <n v="0"/>
    <n v="-83285.710000000006"/>
    <n v="0"/>
    <n v="0"/>
    <n v="0"/>
    <n v="0"/>
    <n v="0"/>
    <n v="0"/>
    <n v="0"/>
    <n v="-112987.28"/>
    <n v="0"/>
    <n v="0"/>
    <n v="0"/>
    <n v="-112987.28"/>
    <n v="-97001.72"/>
    <n v="0"/>
    <n v="0"/>
    <n v="0"/>
    <n v="0"/>
    <n v="-97001.72"/>
    <n v="0"/>
    <n v="-209989"/>
    <n v="-293274.71000000002"/>
    <n v="0"/>
    <n v="0"/>
    <n v="0"/>
    <n v="0"/>
    <n v="0"/>
  </r>
  <r>
    <m/>
    <s v="069"/>
    <m/>
    <m/>
    <s v="X"/>
    <n v="719"/>
    <n v="0"/>
    <s v="Capital Assistance High-Speed Rail Corridors and IPR Service Planning Activities"/>
    <n v="6"/>
    <n v="253"/>
    <s v="D"/>
    <n v="0"/>
    <n v="0"/>
    <n v="0"/>
    <n v="0"/>
    <n v="0"/>
    <n v="0"/>
    <n v="0"/>
    <n v="0"/>
    <n v="0"/>
    <n v="0"/>
    <n v="0"/>
    <n v="0"/>
    <n v="0"/>
    <n v="-688725.25"/>
    <n v="0"/>
    <n v="0"/>
    <n v="0"/>
    <n v="-688725.25"/>
    <n v="-61274.75"/>
    <n v="0"/>
    <n v="0"/>
    <n v="0"/>
    <n v="0"/>
    <n v="-61274.75"/>
    <n v="0"/>
    <n v="-750000"/>
    <n v="-750000"/>
    <n v="0"/>
    <n v="0"/>
    <n v="0"/>
    <n v="0"/>
    <n v="0"/>
  </r>
  <r>
    <m/>
    <s v="069"/>
    <m/>
    <m/>
    <s v="X"/>
    <n v="719"/>
    <n v="0"/>
    <s v="Capital Assistance High-Speed Rail Corridors and IPR Service Planning Activities"/>
    <n v="6"/>
    <n v="410"/>
    <s v="D"/>
    <n v="-3447750.91"/>
    <n v="-3048387.5"/>
    <n v="0"/>
    <n v="0"/>
    <n v="-3447750.91"/>
    <n v="-3048387.5"/>
    <n v="0"/>
    <n v="-20372.740000000002"/>
    <n v="0"/>
    <n v="0"/>
    <n v="0"/>
    <n v="-20372.740000000002"/>
    <n v="0"/>
    <n v="0"/>
    <n v="0"/>
    <n v="0"/>
    <n v="0"/>
    <n v="0"/>
    <n v="-378990.67"/>
    <n v="0"/>
    <n v="0"/>
    <n v="0"/>
    <n v="0"/>
    <n v="-378990.67"/>
    <n v="0"/>
    <n v="-378990.67"/>
    <n v="0"/>
    <n v="239407.5"/>
    <n v="0"/>
    <n v="0"/>
    <n v="0"/>
    <n v="239407.5"/>
  </r>
  <r>
    <m/>
    <s v="069"/>
    <m/>
    <m/>
    <s v="X"/>
    <n v="722"/>
    <n v="0"/>
    <s v="Next Generation High-Speed Rail"/>
    <n v="3"/>
    <n v="0"/>
    <s v="D"/>
    <n v="583258.43999999994"/>
    <n v="0"/>
    <n v="0"/>
    <n v="0"/>
    <n v="583258.43999999994"/>
    <n v="0"/>
    <n v="993124.03"/>
    <n v="0"/>
    <n v="0"/>
    <n v="0"/>
    <n v="993124.03"/>
    <n v="0"/>
    <n v="-663592.26"/>
    <n v="0"/>
    <n v="0"/>
    <n v="0"/>
    <n v="-663592.26"/>
    <n v="0"/>
    <n v="0"/>
    <n v="0"/>
    <n v="0"/>
    <n v="0"/>
    <n v="0"/>
    <n v="0"/>
    <n v="-663592.26"/>
    <n v="663592.26"/>
    <n v="-912790.21"/>
    <n v="0"/>
    <n v="0"/>
    <n v="0"/>
    <n v="0"/>
    <n v="0"/>
  </r>
  <r>
    <m/>
    <s v="069"/>
    <m/>
    <m/>
    <s v="X"/>
    <n v="722"/>
    <n v="0"/>
    <s v="Next Generation High-Speed Rail"/>
    <n v="3"/>
    <n v="252"/>
    <s v="D"/>
    <n v="46136.39"/>
    <n v="-37302.61"/>
    <n v="0"/>
    <n v="0"/>
    <n v="46136.39"/>
    <n v="-37302.61"/>
    <n v="24203.42"/>
    <n v="0"/>
    <n v="0"/>
    <n v="0"/>
    <n v="24203.42"/>
    <n v="0"/>
    <n v="0"/>
    <n v="0"/>
    <n v="0"/>
    <n v="0"/>
    <n v="0"/>
    <n v="0"/>
    <n v="0"/>
    <n v="0"/>
    <n v="0"/>
    <n v="0"/>
    <n v="0"/>
    <n v="0"/>
    <n v="0"/>
    <n v="0"/>
    <n v="-107642.42"/>
    <n v="37302.61"/>
    <n v="0"/>
    <n v="0"/>
    <n v="0"/>
    <n v="37302.61"/>
  </r>
  <r>
    <m/>
    <s v="069"/>
    <m/>
    <m/>
    <s v="X"/>
    <n v="722"/>
    <n v="0"/>
    <s v="Next Generation High-Speed Rail"/>
    <n v="3"/>
    <n v="253"/>
    <s v="D"/>
    <n v="-1014111.41"/>
    <n v="-354244.9"/>
    <n v="0"/>
    <n v="0"/>
    <n v="-1014111.41"/>
    <n v="-354244.9"/>
    <n v="-890531.14"/>
    <n v="0"/>
    <n v="0"/>
    <n v="0"/>
    <n v="-890531.14"/>
    <n v="0"/>
    <n v="659866.51"/>
    <n v="0"/>
    <n v="0"/>
    <n v="0"/>
    <n v="659866.51"/>
    <n v="0"/>
    <n v="0"/>
    <n v="0"/>
    <n v="0"/>
    <n v="0"/>
    <n v="0"/>
    <n v="0"/>
    <n v="659866.51"/>
    <n v="-659866.51"/>
    <n v="890531.14"/>
    <n v="4298.3900000000003"/>
    <n v="0"/>
    <n v="0"/>
    <n v="0"/>
    <n v="4298.3900000000003"/>
  </r>
  <r>
    <m/>
    <s v="069"/>
    <m/>
    <m/>
    <s v="X"/>
    <n v="722"/>
    <n v="0"/>
    <s v="Next Generation High-Speed Rail"/>
    <n v="3"/>
    <n v="255"/>
    <s v="D"/>
    <n v="-3725.75"/>
    <n v="0.18"/>
    <n v="0"/>
    <n v="0"/>
    <n v="-3725.75"/>
    <n v="0.18"/>
    <n v="-94432.31"/>
    <n v="0"/>
    <n v="0"/>
    <n v="0"/>
    <n v="-94432.31"/>
    <n v="0"/>
    <n v="-74683.649999999994"/>
    <n v="-6037.19"/>
    <n v="0"/>
    <n v="0"/>
    <n v="-74683.649999999994"/>
    <n v="-6037.19"/>
    <n v="-72372.210000000006"/>
    <n v="0"/>
    <n v="0"/>
    <n v="0"/>
    <n v="0"/>
    <n v="-72372.210000000006"/>
    <n v="-74683.649999999994"/>
    <n v="-3725.75"/>
    <n v="94432.49"/>
    <n v="0"/>
    <n v="0"/>
    <n v="0"/>
    <n v="0"/>
    <n v="0"/>
  </r>
  <r>
    <m/>
    <s v="069"/>
    <m/>
    <m/>
    <s v="X"/>
    <n v="722"/>
    <n v="0"/>
    <s v="Next Generation High-Speed Rail"/>
    <n v="3"/>
    <n v="310"/>
    <s v="D"/>
    <n v="-3105"/>
    <n v="0"/>
    <n v="0"/>
    <n v="0"/>
    <n v="-3105"/>
    <n v="0"/>
    <n v="0"/>
    <n v="0"/>
    <n v="0"/>
    <n v="0"/>
    <n v="0"/>
    <n v="0"/>
    <n v="0"/>
    <n v="0"/>
    <n v="0"/>
    <n v="0"/>
    <n v="0"/>
    <n v="0"/>
    <n v="0"/>
    <n v="0"/>
    <n v="0"/>
    <n v="0"/>
    <n v="0"/>
    <n v="0"/>
    <n v="0"/>
    <n v="0"/>
    <n v="3105"/>
    <n v="0"/>
    <n v="0"/>
    <n v="0"/>
    <n v="0"/>
    <n v="0"/>
  </r>
  <r>
    <m/>
    <s v="069"/>
    <m/>
    <m/>
    <s v="X"/>
    <n v="722"/>
    <n v="0"/>
    <s v="Next Generation High-Speed Rail"/>
    <n v="3"/>
    <n v="410"/>
    <s v="D"/>
    <n v="-2135981.36"/>
    <n v="-875569.02"/>
    <n v="0"/>
    <n v="0"/>
    <n v="-2135981.36"/>
    <n v="-875569.02"/>
    <n v="-32364"/>
    <n v="-700416.19"/>
    <n v="0"/>
    <n v="0"/>
    <n v="-32364"/>
    <n v="-700416.19"/>
    <n v="0"/>
    <n v="0"/>
    <n v="0"/>
    <n v="0"/>
    <n v="0"/>
    <n v="0"/>
    <n v="-559996.15"/>
    <n v="0"/>
    <n v="0"/>
    <n v="0"/>
    <n v="0"/>
    <n v="-559996.15"/>
    <n v="0"/>
    <n v="-559996.15"/>
    <n v="32364"/>
    <n v="6648.96"/>
    <n v="0"/>
    <n v="0"/>
    <n v="0"/>
    <n v="6648.96"/>
  </r>
  <r>
    <m/>
    <s v="069"/>
    <m/>
    <m/>
    <s v="X"/>
    <n v="723"/>
    <n v="0"/>
    <s v="Pennsylvania Station redevelopment project"/>
    <n v="1"/>
    <n v="410"/>
    <s v="D"/>
    <n v="-13836023.369999999"/>
    <n v="-2161187.23"/>
    <n v="0"/>
    <n v="0"/>
    <n v="-13836023.369999999"/>
    <n v="-2161187.23"/>
    <n v="0"/>
    <n v="0"/>
    <n v="0"/>
    <n v="0"/>
    <n v="0"/>
    <n v="0"/>
    <n v="0"/>
    <n v="0"/>
    <n v="0"/>
    <n v="0"/>
    <n v="0"/>
    <n v="0"/>
    <n v="-11674836.140000001"/>
    <n v="0"/>
    <n v="0"/>
    <n v="0"/>
    <n v="0"/>
    <n v="-11674836.140000001"/>
    <n v="0"/>
    <n v="-11674836.140000001"/>
    <n v="0"/>
    <n v="0"/>
    <n v="0"/>
    <n v="0"/>
    <n v="0"/>
    <n v="0"/>
  </r>
  <r>
    <m/>
    <s v="069"/>
    <m/>
    <m/>
    <s v="X"/>
    <n v="726"/>
    <n v="0"/>
    <s v="UNKNOWN"/>
    <n v="0"/>
    <n v="0"/>
    <s v=" "/>
    <n v="0"/>
    <n v="0"/>
    <n v="0"/>
    <n v="0"/>
    <n v="0"/>
    <n v="0"/>
    <n v="0"/>
    <n v="0"/>
    <n v="0"/>
    <n v="0"/>
    <n v="0"/>
    <n v="0"/>
    <n v="0"/>
    <n v="0"/>
    <n v="0"/>
    <n v="0"/>
    <n v="0"/>
    <n v="0"/>
    <n v="0"/>
    <n v="0"/>
    <n v="0"/>
    <n v="0"/>
    <n v="0"/>
    <n v="0"/>
    <n v="0"/>
    <n v="0"/>
    <n v="0"/>
    <n v="0"/>
    <n v="0"/>
    <n v="0"/>
    <n v="0"/>
    <n v="0"/>
  </r>
  <r>
    <m/>
    <s v="069"/>
    <m/>
    <m/>
    <s v="X"/>
    <n v="730"/>
    <n v="0"/>
    <s v="UNKNOWN"/>
    <n v="0"/>
    <n v="0"/>
    <s v=" "/>
    <n v="0"/>
    <n v="0"/>
    <n v="0"/>
    <n v="0"/>
    <n v="0"/>
    <n v="0"/>
    <n v="0"/>
    <n v="0"/>
    <n v="0"/>
    <n v="0"/>
    <n v="0"/>
    <n v="0"/>
    <n v="0"/>
    <n v="0"/>
    <n v="0"/>
    <n v="0"/>
    <n v="0"/>
    <n v="0"/>
    <n v="0"/>
    <n v="0"/>
    <n v="0"/>
    <n v="0"/>
    <n v="0"/>
    <n v="0"/>
    <n v="0"/>
    <n v="0"/>
    <n v="0"/>
    <n v="0"/>
    <n v="0"/>
    <n v="0"/>
    <n v="0"/>
    <n v="0"/>
  </r>
  <r>
    <m/>
    <s v="069"/>
    <m/>
    <m/>
    <s v="X"/>
    <n v="745"/>
    <n v="0"/>
    <s v="Railroad System Issues"/>
    <n v="1"/>
    <n v="252"/>
    <s v="D"/>
    <n v="54.75"/>
    <n v="54.75"/>
    <n v="0"/>
    <n v="0"/>
    <n v="54.75"/>
    <n v="54.75"/>
    <n v="0"/>
    <n v="0"/>
    <n v="0"/>
    <n v="0"/>
    <n v="0"/>
    <n v="0"/>
    <n v="-54.75"/>
    <n v="-54.75"/>
    <n v="0"/>
    <n v="0"/>
    <n v="-54.75"/>
    <n v="-54.75"/>
    <n v="0"/>
    <n v="0"/>
    <n v="0"/>
    <n v="0"/>
    <n v="0"/>
    <n v="0"/>
    <n v="-54.75"/>
    <n v="0"/>
    <n v="0"/>
    <n v="0"/>
    <n v="0"/>
    <n v="0"/>
    <n v="0"/>
    <n v="0"/>
  </r>
  <r>
    <m/>
    <s v="069"/>
    <m/>
    <m/>
    <s v="X"/>
    <n v="745"/>
    <n v="0"/>
    <s v="Railroad system issues"/>
    <n v="1"/>
    <n v="0"/>
    <s v="D"/>
    <n v="4247564.4000000004"/>
    <n v="4247564.4000000004"/>
    <n v="0"/>
    <n v="0"/>
    <n v="4247564.4000000004"/>
    <n v="4247564.4000000004"/>
    <n v="1520172.32"/>
    <n v="12711.32"/>
    <n v="0"/>
    <n v="0"/>
    <n v="1520172.32"/>
    <n v="12711.32"/>
    <n v="-6421580.96"/>
    <n v="-6421580.96"/>
    <n v="0"/>
    <n v="0"/>
    <n v="-6421580.96"/>
    <n v="-6421580.96"/>
    <n v="0"/>
    <n v="0"/>
    <n v="0"/>
    <n v="0"/>
    <n v="0"/>
    <n v="0"/>
    <n v="-6421580.96"/>
    <n v="0"/>
    <n v="-1507461"/>
    <n v="0"/>
    <n v="0"/>
    <n v="0"/>
    <n v="0"/>
    <n v="0"/>
  </r>
  <r>
    <m/>
    <s v="069"/>
    <m/>
    <m/>
    <s v="X"/>
    <n v="745"/>
    <n v="0"/>
    <s v="Railroad system issues"/>
    <n v="1"/>
    <n v="0"/>
    <s v="R"/>
    <n v="723615.09"/>
    <n v="0"/>
    <n v="0"/>
    <n v="0"/>
    <n v="723615.09"/>
    <n v="0"/>
    <n v="0"/>
    <n v="0"/>
    <n v="0"/>
    <n v="0"/>
    <n v="0"/>
    <n v="0"/>
    <n v="-183.09"/>
    <n v="0"/>
    <n v="0"/>
    <n v="0"/>
    <n v="-183.09"/>
    <n v="0"/>
    <n v="0"/>
    <n v="0"/>
    <n v="0"/>
    <n v="0"/>
    <n v="0"/>
    <n v="0"/>
    <n v="-183.09"/>
    <n v="183.09"/>
    <n v="183.09"/>
    <n v="0"/>
    <n v="0"/>
    <n v="0"/>
    <n v="0"/>
    <n v="0"/>
  </r>
  <r>
    <m/>
    <s v="069"/>
    <m/>
    <m/>
    <s v="X"/>
    <n v="745"/>
    <n v="0"/>
    <s v="Railroad system issues"/>
    <n v="1"/>
    <n v="210"/>
    <s v="D"/>
    <n v="-2790.02"/>
    <n v="-19354.77"/>
    <n v="0"/>
    <n v="-876.33"/>
    <n v="-2790.02"/>
    <n v="-20231.099999999999"/>
    <n v="0"/>
    <n v="-1578.07"/>
    <n v="0"/>
    <n v="-218.27"/>
    <n v="0"/>
    <n v="-1796.34"/>
    <n v="0"/>
    <n v="0"/>
    <n v="0"/>
    <n v="0"/>
    <n v="0"/>
    <n v="0"/>
    <n v="-74367.58"/>
    <n v="0"/>
    <n v="0"/>
    <n v="0"/>
    <n v="0"/>
    <n v="-74367.58"/>
    <n v="0"/>
    <n v="-74367.58"/>
    <n v="-93605"/>
    <n v="1308.54"/>
    <n v="0"/>
    <n v="0"/>
    <n v="0"/>
    <n v="1308.54"/>
  </r>
  <r>
    <m/>
    <s v="069"/>
    <m/>
    <m/>
    <s v="X"/>
    <n v="745"/>
    <n v="0"/>
    <s v="Railroad system issues"/>
    <n v="1"/>
    <n v="240"/>
    <s v="D"/>
    <n v="-0.8"/>
    <n v="-0.8"/>
    <n v="0"/>
    <n v="0"/>
    <n v="-0.8"/>
    <n v="-0.8"/>
    <n v="0"/>
    <n v="0"/>
    <n v="0"/>
    <n v="0"/>
    <n v="0"/>
    <n v="0"/>
    <n v="0"/>
    <n v="0"/>
    <n v="0"/>
    <n v="0"/>
    <n v="0"/>
    <n v="0"/>
    <n v="0"/>
    <n v="0"/>
    <n v="0"/>
    <n v="0"/>
    <n v="0"/>
    <n v="0"/>
    <n v="0"/>
    <n v="0"/>
    <n v="0"/>
    <n v="0"/>
    <n v="0"/>
    <n v="0"/>
    <n v="0"/>
    <n v="0"/>
  </r>
  <r>
    <m/>
    <s v="069"/>
    <m/>
    <m/>
    <s v="X"/>
    <n v="745"/>
    <n v="0"/>
    <s v="Railroad system issues"/>
    <n v="1"/>
    <n v="251"/>
    <s v="D"/>
    <n v="-649281.61"/>
    <n v="-579056.81000000006"/>
    <n v="0"/>
    <n v="0"/>
    <n v="-649281.61"/>
    <n v="-579056.81000000006"/>
    <n v="0"/>
    <n v="-21476.48"/>
    <n v="0"/>
    <n v="0"/>
    <n v="0"/>
    <n v="-21476.48"/>
    <n v="0"/>
    <n v="0"/>
    <n v="0"/>
    <n v="0"/>
    <n v="0"/>
    <n v="0"/>
    <n v="-629988.31999999995"/>
    <n v="0"/>
    <n v="0"/>
    <n v="0"/>
    <n v="0"/>
    <n v="-629988.31999999995"/>
    <n v="0"/>
    <n v="-629988.31999999995"/>
    <n v="-581240"/>
    <n v="36725.31"/>
    <n v="0"/>
    <n v="0"/>
    <n v="0"/>
    <n v="36725.31"/>
  </r>
  <r>
    <m/>
    <s v="069"/>
    <m/>
    <m/>
    <s v="X"/>
    <n v="745"/>
    <n v="0"/>
    <s v="Railroad system issues"/>
    <n v="1"/>
    <n v="253"/>
    <s v="D"/>
    <n v="-2869754.15"/>
    <n v="-2869754.15"/>
    <n v="0"/>
    <n v="0"/>
    <n v="-2869754.15"/>
    <n v="-2869754.15"/>
    <n v="-534780.14"/>
    <n v="0"/>
    <n v="0"/>
    <n v="0"/>
    <n v="-534780.14"/>
    <n v="0"/>
    <n v="2719350.5"/>
    <n v="2613875.33"/>
    <n v="0"/>
    <n v="0"/>
    <n v="2719350.5"/>
    <n v="2613875.33"/>
    <n v="0"/>
    <n v="0"/>
    <n v="0"/>
    <n v="0"/>
    <n v="0"/>
    <n v="0"/>
    <n v="2719350.5"/>
    <n v="-105475.17"/>
    <n v="429304.97"/>
    <n v="0"/>
    <n v="0"/>
    <n v="0"/>
    <n v="0"/>
    <n v="0"/>
  </r>
  <r>
    <m/>
    <s v="069"/>
    <m/>
    <m/>
    <s v="X"/>
    <n v="745"/>
    <n v="0"/>
    <s v="Railroad system issues"/>
    <n v="1"/>
    <n v="253"/>
    <s v="R"/>
    <n v="0"/>
    <n v="183.09"/>
    <n v="0"/>
    <n v="0"/>
    <n v="0"/>
    <n v="183.09"/>
    <n v="0"/>
    <n v="0"/>
    <n v="0"/>
    <n v="0"/>
    <n v="0"/>
    <n v="0"/>
    <n v="0"/>
    <n v="0"/>
    <n v="0"/>
    <n v="0"/>
    <n v="0"/>
    <n v="0"/>
    <n v="0"/>
    <n v="0"/>
    <n v="0"/>
    <n v="0"/>
    <n v="0"/>
    <n v="0"/>
    <n v="0"/>
    <n v="0"/>
    <n v="0"/>
    <n v="0"/>
    <n v="0"/>
    <n v="0"/>
    <n v="0"/>
    <n v="0"/>
  </r>
  <r>
    <m/>
    <s v="069"/>
    <m/>
    <m/>
    <s v="X"/>
    <n v="745"/>
    <n v="0"/>
    <s v="Railroad system issues"/>
    <n v="1"/>
    <n v="255"/>
    <s v="D"/>
    <n v="-1017293.8"/>
    <n v="-485654.31"/>
    <n v="0"/>
    <n v="0"/>
    <n v="-1017293.8"/>
    <n v="-485654.31"/>
    <n v="-3877216.01"/>
    <n v="0"/>
    <n v="0"/>
    <n v="0"/>
    <n v="-3877216.01"/>
    <n v="0"/>
    <n v="-1883574.47"/>
    <n v="-1848232.22"/>
    <n v="0"/>
    <n v="0"/>
    <n v="-1883574.47"/>
    <n v="-1848232.22"/>
    <n v="-1273545.8500000001"/>
    <n v="0"/>
    <n v="0"/>
    <n v="0"/>
    <n v="0"/>
    <n v="-1273545.8500000001"/>
    <n v="-1883574.47"/>
    <n v="-1238203.6000000001"/>
    <n v="3170651.9"/>
    <n v="1.48"/>
    <n v="0"/>
    <n v="0"/>
    <n v="0"/>
    <n v="1.48"/>
  </r>
  <r>
    <m/>
    <s v="069"/>
    <m/>
    <m/>
    <s v="X"/>
    <n v="745"/>
    <n v="0"/>
    <s v="Railroad system issues"/>
    <n v="1"/>
    <n v="410"/>
    <s v="D"/>
    <n v="-923930.07"/>
    <n v="-897409.31"/>
    <n v="0"/>
    <n v="0"/>
    <n v="-923930.07"/>
    <n v="-897409.31"/>
    <n v="0"/>
    <n v="-27093.09"/>
    <n v="0"/>
    <n v="0"/>
    <n v="0"/>
    <n v="-27093.09"/>
    <n v="0"/>
    <n v="0"/>
    <n v="0"/>
    <n v="0"/>
    <n v="0"/>
    <n v="0"/>
    <n v="-399427.67"/>
    <n v="0"/>
    <n v="0"/>
    <n v="0"/>
    <n v="0"/>
    <n v="-399427.67"/>
    <n v="0"/>
    <n v="-399427.67"/>
    <n v="-400000"/>
    <n v="148.19999999999999"/>
    <n v="0"/>
    <n v="0"/>
    <n v="0"/>
    <n v="148.19999999999999"/>
  </r>
  <r>
    <m/>
    <s v="069"/>
    <m/>
    <m/>
    <s v="X"/>
    <n v="745"/>
    <n v="0"/>
    <s v="Railroad system issues"/>
    <n v="1"/>
    <n v="430"/>
    <s v="D"/>
    <n v="0"/>
    <n v="0"/>
    <n v="0"/>
    <n v="0"/>
    <n v="0"/>
    <n v="0"/>
    <n v="0"/>
    <n v="0"/>
    <n v="0"/>
    <n v="0"/>
    <n v="0"/>
    <n v="0"/>
    <n v="0"/>
    <n v="0"/>
    <n v="0"/>
    <n v="0"/>
    <n v="0"/>
    <n v="0"/>
    <n v="-5.83"/>
    <n v="0"/>
    <n v="0"/>
    <n v="0"/>
    <n v="0"/>
    <n v="-5.83"/>
    <n v="0"/>
    <n v="-5.83"/>
    <n v="-5.83"/>
    <n v="0"/>
    <n v="0"/>
    <n v="0"/>
    <n v="0"/>
    <n v="0"/>
  </r>
  <r>
    <m/>
    <s v="069"/>
    <m/>
    <m/>
    <s v="X"/>
    <n v="745"/>
    <n v="0"/>
    <s v="Human Factors"/>
    <n v="2"/>
    <n v="253"/>
    <s v="D"/>
    <n v="-20201.78"/>
    <n v="-18861.14"/>
    <n v="0"/>
    <n v="0"/>
    <n v="-20201.78"/>
    <n v="-18861.14"/>
    <n v="-603384.81999999995"/>
    <n v="0"/>
    <n v="0"/>
    <n v="0"/>
    <n v="-603384.81999999995"/>
    <n v="0"/>
    <n v="0"/>
    <n v="0"/>
    <n v="0"/>
    <n v="0"/>
    <n v="0"/>
    <n v="0"/>
    <n v="0"/>
    <n v="0"/>
    <n v="0"/>
    <n v="0"/>
    <n v="0"/>
    <n v="0"/>
    <n v="0"/>
    <n v="0"/>
    <n v="604725.46"/>
    <n v="0"/>
    <n v="0"/>
    <n v="0"/>
    <n v="0"/>
    <n v="0"/>
  </r>
  <r>
    <m/>
    <s v="069"/>
    <m/>
    <m/>
    <s v="X"/>
    <n v="745"/>
    <n v="0"/>
    <s v="Human Factors"/>
    <n v="2"/>
    <n v="255"/>
    <s v="D"/>
    <n v="-21751"/>
    <n v="-21751"/>
    <n v="0"/>
    <n v="0"/>
    <n v="-21751"/>
    <n v="-21751"/>
    <n v="0"/>
    <n v="0"/>
    <n v="0"/>
    <n v="0"/>
    <n v="0"/>
    <n v="0"/>
    <n v="0"/>
    <n v="0"/>
    <n v="0"/>
    <n v="0"/>
    <n v="0"/>
    <n v="0"/>
    <n v="0"/>
    <n v="0"/>
    <n v="0"/>
    <n v="0"/>
    <n v="0"/>
    <n v="0"/>
    <n v="0"/>
    <n v="0"/>
    <n v="0"/>
    <n v="21751"/>
    <n v="0"/>
    <n v="0"/>
    <n v="0"/>
    <n v="21751"/>
  </r>
  <r>
    <m/>
    <s v="069"/>
    <m/>
    <m/>
    <s v="X"/>
    <n v="745"/>
    <n v="0"/>
    <s v="Human factors"/>
    <n v="2"/>
    <n v="251"/>
    <s v="D"/>
    <n v="-107265.73"/>
    <n v="-223366.74"/>
    <n v="0"/>
    <n v="0"/>
    <n v="-107265.73"/>
    <n v="-223366.74"/>
    <n v="0"/>
    <n v="0"/>
    <n v="0"/>
    <n v="0"/>
    <n v="0"/>
    <n v="0"/>
    <n v="-554430.9"/>
    <n v="0"/>
    <n v="0"/>
    <n v="0"/>
    <n v="-554430.9"/>
    <n v="0"/>
    <n v="-650146.59"/>
    <n v="0"/>
    <n v="0"/>
    <n v="0"/>
    <n v="0"/>
    <n v="-650146.59"/>
    <n v="-554430.9"/>
    <n v="-95715.69"/>
    <n v="-211816.7"/>
    <n v="0"/>
    <n v="0"/>
    <n v="0"/>
    <n v="0"/>
    <n v="0"/>
  </r>
  <r>
    <m/>
    <s v="069"/>
    <m/>
    <m/>
    <s v="X"/>
    <n v="745"/>
    <n v="0"/>
    <s v="Human factors"/>
    <n v="2"/>
    <n v="252"/>
    <s v="D"/>
    <n v="1102154.1000000001"/>
    <n v="1102154.1000000001"/>
    <n v="0"/>
    <n v="0"/>
    <n v="1102154.1000000001"/>
    <n v="1102154.1000000001"/>
    <n v="-803837.22"/>
    <n v="0"/>
    <n v="0"/>
    <n v="0"/>
    <n v="-803837.22"/>
    <n v="0"/>
    <n v="-1084407.74"/>
    <n v="-1181930.6000000001"/>
    <n v="0"/>
    <n v="0"/>
    <n v="-1084407.74"/>
    <n v="-1181930.6000000001"/>
    <n v="0"/>
    <n v="0"/>
    <n v="0"/>
    <n v="0"/>
    <n v="0"/>
    <n v="0"/>
    <n v="-1084407.74"/>
    <n v="-97522.86"/>
    <n v="706314.36"/>
    <n v="0"/>
    <n v="0"/>
    <n v="0"/>
    <n v="0"/>
    <n v="0"/>
  </r>
  <r>
    <m/>
    <s v="069"/>
    <m/>
    <m/>
    <s v="X"/>
    <n v="745"/>
    <n v="0"/>
    <s v="Human factors"/>
    <n v="2"/>
    <n v="254"/>
    <s v="D"/>
    <n v="415948.4"/>
    <n v="968480.53"/>
    <n v="0"/>
    <n v="0"/>
    <n v="415948.4"/>
    <n v="968480.53"/>
    <n v="-2554536.0099999998"/>
    <n v="-10189.4"/>
    <n v="0"/>
    <n v="0"/>
    <n v="-2554536.0099999998"/>
    <n v="-10189.4"/>
    <n v="-5746937.9400000004"/>
    <n v="-4515171.7"/>
    <n v="0"/>
    <n v="0"/>
    <n v="-5746937.9400000004"/>
    <n v="-4515171.7"/>
    <n v="-2690035.39"/>
    <n v="0"/>
    <n v="0"/>
    <n v="0"/>
    <n v="0"/>
    <n v="-2690035.39"/>
    <n v="-5746937.9400000004"/>
    <n v="-1458269.15"/>
    <n v="1638609.59"/>
    <n v="4375.67"/>
    <n v="0"/>
    <n v="0"/>
    <n v="0"/>
    <n v="4375.67"/>
  </r>
  <r>
    <m/>
    <s v="069"/>
    <m/>
    <m/>
    <s v="X"/>
    <n v="745"/>
    <n v="0"/>
    <s v="Human factors"/>
    <n v="2"/>
    <n v="257"/>
    <s v="D"/>
    <n v="0"/>
    <n v="0"/>
    <n v="0"/>
    <n v="0"/>
    <n v="0"/>
    <n v="0"/>
    <n v="0"/>
    <n v="0"/>
    <n v="0"/>
    <n v="0"/>
    <n v="0"/>
    <n v="0"/>
    <n v="0"/>
    <n v="0"/>
    <n v="0"/>
    <n v="0"/>
    <n v="0"/>
    <n v="0"/>
    <n v="-26800"/>
    <n v="0"/>
    <n v="0"/>
    <n v="0"/>
    <n v="0"/>
    <n v="-26800"/>
    <n v="0"/>
    <n v="-26800"/>
    <n v="-26800"/>
    <n v="0"/>
    <n v="0"/>
    <n v="0"/>
    <n v="0"/>
    <n v="0"/>
  </r>
  <r>
    <m/>
    <s v="069"/>
    <m/>
    <m/>
    <s v="X"/>
    <n v="745"/>
    <n v="0"/>
    <s v="Human factors"/>
    <n v="2"/>
    <n v="410"/>
    <s v="D"/>
    <n v="-2182896.8199999998"/>
    <n v="-808060.98"/>
    <n v="0"/>
    <n v="0"/>
    <n v="-2182896.8199999998"/>
    <n v="-808060.98"/>
    <n v="0"/>
    <n v="-43398.41"/>
    <n v="0"/>
    <n v="0"/>
    <n v="0"/>
    <n v="-43398.41"/>
    <n v="0"/>
    <n v="0"/>
    <n v="0"/>
    <n v="0"/>
    <n v="0"/>
    <n v="0"/>
    <n v="-1331437.43"/>
    <n v="0"/>
    <n v="0"/>
    <n v="0"/>
    <n v="0"/>
    <n v="-1331437.43"/>
    <n v="0"/>
    <n v="-1331437.43"/>
    <n v="0"/>
    <n v="1.27"/>
    <n v="0"/>
    <n v="0"/>
    <n v="0"/>
    <n v="1.27"/>
  </r>
  <r>
    <m/>
    <s v="069"/>
    <m/>
    <m/>
    <s v="X"/>
    <n v="745"/>
    <n v="0"/>
    <s v="Rolling stock and components"/>
    <n v="3"/>
    <n v="255"/>
    <s v="D"/>
    <n v="-872057.67"/>
    <n v="-746341.28"/>
    <n v="0"/>
    <n v="0"/>
    <n v="-872057.67"/>
    <n v="-746341.28"/>
    <n v="0"/>
    <n v="0"/>
    <n v="0"/>
    <n v="0"/>
    <n v="0"/>
    <n v="0"/>
    <n v="-500000"/>
    <n v="-500000"/>
    <n v="0"/>
    <n v="0"/>
    <n v="-500000"/>
    <n v="-500000"/>
    <n v="-125716.39"/>
    <n v="0"/>
    <n v="0"/>
    <n v="0"/>
    <n v="0"/>
    <n v="-125716.39"/>
    <n v="-500000"/>
    <n v="-125716.39"/>
    <n v="0"/>
    <n v="0"/>
    <n v="0"/>
    <n v="0"/>
    <n v="0"/>
    <n v="0"/>
  </r>
  <r>
    <m/>
    <s v="069"/>
    <m/>
    <m/>
    <s v="X"/>
    <n v="745"/>
    <n v="0"/>
    <s v="Track Program"/>
    <n v="12"/>
    <n v="0"/>
    <s v="D"/>
    <n v="12711.32"/>
    <n v="12711.32"/>
    <n v="0"/>
    <n v="0"/>
    <n v="12711.32"/>
    <n v="12711.32"/>
    <n v="187288.68"/>
    <n v="-12711.32"/>
    <n v="0"/>
    <n v="0"/>
    <n v="187288.68"/>
    <n v="-12711.32"/>
    <n v="0"/>
    <n v="0"/>
    <n v="0"/>
    <n v="0"/>
    <n v="0"/>
    <n v="0"/>
    <n v="0"/>
    <n v="0"/>
    <n v="0"/>
    <n v="0"/>
    <n v="0"/>
    <n v="0"/>
    <n v="0"/>
    <n v="0"/>
    <n v="-200000"/>
    <n v="0"/>
    <n v="0"/>
    <n v="0"/>
    <n v="0"/>
    <n v="0"/>
  </r>
  <r>
    <m/>
    <s v="069"/>
    <m/>
    <m/>
    <s v="X"/>
    <n v="745"/>
    <n v="0"/>
    <s v="Track Program"/>
    <n v="12"/>
    <n v="251"/>
    <s v="D"/>
    <n v="-123448.97"/>
    <n v="-194500"/>
    <n v="0"/>
    <n v="0"/>
    <n v="-123448.97"/>
    <n v="-194500"/>
    <n v="-624.89"/>
    <n v="0"/>
    <n v="0"/>
    <n v="0"/>
    <n v="-624.89"/>
    <n v="0"/>
    <n v="0"/>
    <n v="0"/>
    <n v="0"/>
    <n v="0"/>
    <n v="0"/>
    <n v="0"/>
    <n v="-301263.86"/>
    <n v="0"/>
    <n v="0"/>
    <n v="0"/>
    <n v="0"/>
    <n v="-301263.86"/>
    <n v="0"/>
    <n v="-301263.86"/>
    <n v="-371690"/>
    <n v="0"/>
    <n v="0"/>
    <n v="0"/>
    <n v="0"/>
    <n v="0"/>
  </r>
  <r>
    <m/>
    <s v="069"/>
    <m/>
    <m/>
    <s v="X"/>
    <n v="745"/>
    <n v="0"/>
    <s v="Track Program"/>
    <n v="12"/>
    <n v="253"/>
    <s v="D"/>
    <n v="-157563.85"/>
    <n v="-157563.85"/>
    <n v="0"/>
    <n v="0"/>
    <n v="-157563.85"/>
    <n v="-157563.85"/>
    <n v="-201769.98"/>
    <n v="0"/>
    <n v="0"/>
    <n v="0"/>
    <n v="-201769.98"/>
    <n v="0"/>
    <n v="-77976.570000000007"/>
    <n v="-537764.88"/>
    <n v="0"/>
    <n v="0"/>
    <n v="-77976.570000000007"/>
    <n v="-537764.88"/>
    <n v="-76.290000000000006"/>
    <n v="0"/>
    <n v="0"/>
    <n v="0"/>
    <n v="0"/>
    <n v="-76.290000000000006"/>
    <n v="-77976.570000000007"/>
    <n v="-459864.6"/>
    <n v="-258094.62"/>
    <n v="0"/>
    <n v="0"/>
    <n v="0"/>
    <n v="0"/>
    <n v="0"/>
  </r>
  <r>
    <m/>
    <s v="069"/>
    <m/>
    <m/>
    <s v="X"/>
    <n v="745"/>
    <n v="0"/>
    <s v="Track Program"/>
    <n v="12"/>
    <n v="254"/>
    <s v="D"/>
    <n v="-802950.28"/>
    <n v="-495244.28"/>
    <n v="0"/>
    <n v="0"/>
    <n v="-802950.28"/>
    <n v="-495244.28"/>
    <n v="-111347.05"/>
    <n v="0"/>
    <n v="0"/>
    <n v="0"/>
    <n v="-111347.05"/>
    <n v="0"/>
    <n v="0"/>
    <n v="0"/>
    <n v="0"/>
    <n v="0"/>
    <n v="0"/>
    <n v="0"/>
    <n v="-804592.39"/>
    <n v="0"/>
    <n v="0"/>
    <n v="0"/>
    <n v="0"/>
    <n v="-804592.39"/>
    <n v="0"/>
    <n v="-804592.39"/>
    <n v="-385539.34"/>
    <n v="6170"/>
    <n v="0"/>
    <n v="0"/>
    <n v="0"/>
    <n v="6170"/>
  </r>
  <r>
    <m/>
    <s v="069"/>
    <m/>
    <m/>
    <s v="X"/>
    <n v="745"/>
    <n v="0"/>
    <s v="Track Program"/>
    <n v="12"/>
    <n v="255"/>
    <s v="D"/>
    <n v="-10557386.460000001"/>
    <n v="-10658827.460000001"/>
    <n v="0"/>
    <n v="0"/>
    <n v="-10557386.460000001"/>
    <n v="-10658827.460000001"/>
    <n v="337631.18"/>
    <n v="-17503.11"/>
    <n v="0"/>
    <n v="0"/>
    <n v="337631.18"/>
    <n v="-17503.11"/>
    <n v="-978065.22"/>
    <n v="911353.96"/>
    <n v="0"/>
    <n v="0"/>
    <n v="-978065.22"/>
    <n v="911353.96"/>
    <n v="-7194845.4400000004"/>
    <n v="0"/>
    <n v="0"/>
    <n v="0"/>
    <n v="0"/>
    <n v="-7194845.4400000004"/>
    <n v="-978065.22"/>
    <n v="-5305426.26"/>
    <n v="-5762001.5499999998"/>
    <n v="24325.84"/>
    <n v="0"/>
    <n v="0"/>
    <n v="0"/>
    <n v="24325.84"/>
  </r>
  <r>
    <m/>
    <s v="069"/>
    <m/>
    <m/>
    <s v="X"/>
    <n v="745"/>
    <n v="0"/>
    <s v="Track Program"/>
    <n v="12"/>
    <n v="255"/>
    <s v="R"/>
    <n v="-51000"/>
    <n v="0"/>
    <n v="0"/>
    <n v="0"/>
    <n v="-51000"/>
    <n v="0"/>
    <n v="0"/>
    <n v="0"/>
    <n v="0"/>
    <n v="0"/>
    <n v="0"/>
    <n v="0"/>
    <n v="0"/>
    <n v="0"/>
    <n v="0"/>
    <n v="0"/>
    <n v="0"/>
    <n v="0"/>
    <n v="-51000"/>
    <n v="0"/>
    <n v="0"/>
    <n v="0"/>
    <n v="0"/>
    <n v="-51000"/>
    <n v="0"/>
    <n v="-51000"/>
    <n v="0"/>
    <n v="0"/>
    <n v="0"/>
    <n v="0"/>
    <n v="0"/>
    <n v="0"/>
  </r>
  <r>
    <m/>
    <s v="069"/>
    <m/>
    <m/>
    <s v="X"/>
    <n v="745"/>
    <n v="0"/>
    <s v="Track Program"/>
    <n v="12"/>
    <n v="310"/>
    <s v="D"/>
    <n v="-228666.45"/>
    <n v="-9350.81"/>
    <n v="0"/>
    <n v="0"/>
    <n v="-228666.45"/>
    <n v="-9350.81"/>
    <n v="0"/>
    <n v="0"/>
    <n v="0"/>
    <n v="0"/>
    <n v="0"/>
    <n v="0"/>
    <n v="0"/>
    <n v="0"/>
    <n v="0"/>
    <n v="0"/>
    <n v="0"/>
    <n v="0"/>
    <n v="-219315.64"/>
    <n v="0"/>
    <n v="0"/>
    <n v="0"/>
    <n v="0"/>
    <n v="-219315.64"/>
    <n v="0"/>
    <n v="-219315.64"/>
    <n v="0"/>
    <n v="0"/>
    <n v="0"/>
    <n v="0"/>
    <n v="0"/>
    <n v="0"/>
  </r>
  <r>
    <m/>
    <s v="069"/>
    <m/>
    <m/>
    <s v="X"/>
    <n v="745"/>
    <n v="0"/>
    <s v="Track Program"/>
    <n v="12"/>
    <n v="320"/>
    <s v="D"/>
    <n v="-334.59"/>
    <n v="-334.59"/>
    <n v="0"/>
    <n v="0"/>
    <n v="-334.59"/>
    <n v="-334.59"/>
    <n v="0"/>
    <n v="0"/>
    <n v="0"/>
    <n v="0"/>
    <n v="0"/>
    <n v="0"/>
    <n v="0"/>
    <n v="0"/>
    <n v="0"/>
    <n v="0"/>
    <n v="0"/>
    <n v="0"/>
    <n v="0"/>
    <n v="0"/>
    <n v="0"/>
    <n v="0"/>
    <n v="0"/>
    <n v="0"/>
    <n v="0"/>
    <n v="0"/>
    <n v="0"/>
    <n v="0"/>
    <n v="0"/>
    <n v="0"/>
    <n v="0"/>
    <n v="0"/>
  </r>
  <r>
    <m/>
    <s v="069"/>
    <m/>
    <m/>
    <s v="X"/>
    <n v="745"/>
    <n v="0"/>
    <s v="Track Program"/>
    <n v="12"/>
    <n v="410"/>
    <s v="D"/>
    <n v="-721161.07"/>
    <n v="-253416.42"/>
    <n v="0"/>
    <n v="0"/>
    <n v="-721161.07"/>
    <n v="-253416.42"/>
    <n v="-1164.78"/>
    <n v="0"/>
    <n v="0"/>
    <n v="0"/>
    <n v="-1164.78"/>
    <n v="0"/>
    <n v="91843.16"/>
    <n v="91843.16"/>
    <n v="0"/>
    <n v="0"/>
    <n v="91843.16"/>
    <n v="91843.16"/>
    <n v="-468909.43"/>
    <n v="0"/>
    <n v="0"/>
    <n v="0"/>
    <n v="0"/>
    <n v="-468909.43"/>
    <n v="91843.16"/>
    <n v="-468909.43"/>
    <n v="0"/>
    <n v="0.01"/>
    <n v="0"/>
    <n v="0"/>
    <n v="0"/>
    <n v="0.01"/>
  </r>
  <r>
    <m/>
    <s v="069"/>
    <m/>
    <m/>
    <s v="X"/>
    <n v="745"/>
    <n v="0"/>
    <s v="Track Program"/>
    <n v="12"/>
    <n v="430"/>
    <s v="D"/>
    <n v="0"/>
    <n v="0"/>
    <n v="0"/>
    <n v="0"/>
    <n v="0"/>
    <n v="0"/>
    <n v="0"/>
    <n v="0"/>
    <n v="0"/>
    <n v="0"/>
    <n v="0"/>
    <n v="0"/>
    <n v="0"/>
    <n v="0"/>
    <n v="0"/>
    <n v="0"/>
    <n v="0"/>
    <n v="0"/>
    <n v="-15.54"/>
    <n v="0"/>
    <n v="0"/>
    <n v="0"/>
    <n v="0"/>
    <n v="-15.54"/>
    <n v="0"/>
    <n v="-15.54"/>
    <n v="-15.54"/>
    <n v="0"/>
    <n v="0"/>
    <n v="0"/>
    <n v="0"/>
    <n v="0"/>
  </r>
  <r>
    <m/>
    <s v="069"/>
    <m/>
    <m/>
    <s v="X"/>
    <n v="745"/>
    <n v="0"/>
    <s v="Rolling Stock Program"/>
    <n v="13"/>
    <n v="0"/>
    <s v="D"/>
    <n v="0"/>
    <n v="0"/>
    <n v="0"/>
    <n v="0"/>
    <n v="0"/>
    <n v="0"/>
    <n v="2342029.58"/>
    <n v="0"/>
    <n v="0"/>
    <n v="0"/>
    <n v="2342029.58"/>
    <n v="0"/>
    <n v="0"/>
    <n v="0"/>
    <n v="0"/>
    <n v="0"/>
    <n v="0"/>
    <n v="0"/>
    <n v="0"/>
    <n v="0"/>
    <n v="0"/>
    <n v="0"/>
    <n v="0"/>
    <n v="0"/>
    <n v="0"/>
    <n v="0"/>
    <n v="-2342029.58"/>
    <n v="0"/>
    <n v="0"/>
    <n v="0"/>
    <n v="0"/>
    <n v="0"/>
  </r>
  <r>
    <m/>
    <s v="069"/>
    <m/>
    <m/>
    <s v="X"/>
    <n v="745"/>
    <n v="0"/>
    <s v="Rolling Stock Program"/>
    <n v="13"/>
    <n v="251"/>
    <s v="D"/>
    <n v="-340639.73"/>
    <n v="-373414.7"/>
    <n v="0"/>
    <n v="0"/>
    <n v="-340639.73"/>
    <n v="-373414.7"/>
    <n v="0"/>
    <n v="0"/>
    <n v="0"/>
    <n v="0"/>
    <n v="0"/>
    <n v="0"/>
    <n v="0"/>
    <n v="0"/>
    <n v="0"/>
    <n v="0"/>
    <n v="0"/>
    <n v="0"/>
    <n v="-322225.03000000003"/>
    <n v="0"/>
    <n v="0"/>
    <n v="0"/>
    <n v="0"/>
    <n v="-322225.03000000003"/>
    <n v="0"/>
    <n v="-322225.03000000003"/>
    <n v="-355000"/>
    <n v="0"/>
    <n v="0"/>
    <n v="0"/>
    <n v="0"/>
    <n v="0"/>
  </r>
  <r>
    <m/>
    <s v="069"/>
    <m/>
    <m/>
    <s v="X"/>
    <n v="745"/>
    <n v="0"/>
    <s v="Rolling Stock Program"/>
    <n v="13"/>
    <n v="253"/>
    <s v="D"/>
    <n v="-542779.61"/>
    <n v="-544120.25"/>
    <n v="0"/>
    <n v="0"/>
    <n v="-542779.61"/>
    <n v="-544120.25"/>
    <n v="-2294072.7999999998"/>
    <n v="0"/>
    <n v="0"/>
    <n v="0"/>
    <n v="-2294072.7999999998"/>
    <n v="0"/>
    <n v="-456082.69"/>
    <n v="319700.32"/>
    <n v="0"/>
    <n v="0"/>
    <n v="-456082.69"/>
    <n v="319700.32"/>
    <n v="-912928.7"/>
    <n v="0"/>
    <n v="0"/>
    <n v="0"/>
    <n v="0"/>
    <n v="-912928.7"/>
    <n v="-456082.69"/>
    <n v="-137145.69"/>
    <n v="2155586.4700000002"/>
    <n v="2238.2600000000002"/>
    <n v="0"/>
    <n v="0"/>
    <n v="0"/>
    <n v="2238.2600000000002"/>
  </r>
  <r>
    <m/>
    <s v="069"/>
    <m/>
    <m/>
    <s v="X"/>
    <n v="745"/>
    <n v="0"/>
    <s v="Rolling Stock Program"/>
    <n v="13"/>
    <n v="254"/>
    <s v="D"/>
    <n v="-425108.1"/>
    <n v="-313564.5"/>
    <n v="0"/>
    <n v="0"/>
    <n v="-425108.1"/>
    <n v="-313564.5"/>
    <n v="0"/>
    <n v="0"/>
    <n v="0"/>
    <n v="0"/>
    <n v="0"/>
    <n v="0"/>
    <n v="0"/>
    <n v="0"/>
    <n v="0"/>
    <n v="0"/>
    <n v="0"/>
    <n v="0"/>
    <n v="-111543.6"/>
    <n v="0"/>
    <n v="0"/>
    <n v="0"/>
    <n v="0"/>
    <n v="-111543.6"/>
    <n v="0"/>
    <n v="-111543.6"/>
    <n v="0"/>
    <n v="0"/>
    <n v="0"/>
    <n v="0"/>
    <n v="0"/>
    <n v="0"/>
  </r>
  <r>
    <m/>
    <s v="069"/>
    <m/>
    <m/>
    <s v="X"/>
    <n v="745"/>
    <n v="0"/>
    <s v="Rolling Stock Program"/>
    <n v="13"/>
    <n v="255"/>
    <s v="D"/>
    <n v="-4531627.79"/>
    <n v="-2350214.2200000002"/>
    <n v="0"/>
    <n v="0"/>
    <n v="-4531627.79"/>
    <n v="-2350214.2200000002"/>
    <n v="-3286427.02"/>
    <n v="0"/>
    <n v="0"/>
    <n v="0"/>
    <n v="-3286427.02"/>
    <n v="0"/>
    <n v="-5450729.8499999996"/>
    <n v="-5356877.75"/>
    <n v="0"/>
    <n v="0"/>
    <n v="-5450729.8499999996"/>
    <n v="-5356877.75"/>
    <n v="-4011067.08"/>
    <n v="0"/>
    <n v="0"/>
    <n v="0"/>
    <n v="0"/>
    <n v="-4011067.08"/>
    <n v="-5450729.8499999996"/>
    <n v="-3917214.98"/>
    <n v="1550625.61"/>
    <n v="478303.64"/>
    <n v="0"/>
    <n v="0"/>
    <n v="0"/>
    <n v="478303.64"/>
  </r>
  <r>
    <m/>
    <s v="069"/>
    <m/>
    <m/>
    <s v="X"/>
    <n v="745"/>
    <n v="0"/>
    <s v="Rolling Stock Program"/>
    <n v="13"/>
    <n v="310"/>
    <s v="D"/>
    <n v="0"/>
    <n v="0"/>
    <n v="0"/>
    <n v="0"/>
    <n v="0"/>
    <n v="0"/>
    <n v="0"/>
    <n v="0"/>
    <n v="0"/>
    <n v="0"/>
    <n v="0"/>
    <n v="0"/>
    <n v="0"/>
    <n v="0"/>
    <n v="0"/>
    <n v="0"/>
    <n v="0"/>
    <n v="0"/>
    <n v="-82500"/>
    <n v="0"/>
    <n v="0"/>
    <n v="0"/>
    <n v="0"/>
    <n v="-82500"/>
    <n v="0"/>
    <n v="-82500"/>
    <n v="-82500"/>
    <n v="0"/>
    <n v="0"/>
    <n v="0"/>
    <n v="0"/>
    <n v="0"/>
  </r>
  <r>
    <m/>
    <s v="069"/>
    <m/>
    <m/>
    <s v="X"/>
    <n v="745"/>
    <n v="0"/>
    <s v="Rolling Stock Program"/>
    <n v="13"/>
    <n v="410"/>
    <s v="D"/>
    <n v="-185242.47"/>
    <n v="-114619.79"/>
    <n v="0"/>
    <n v="0"/>
    <n v="-185242.47"/>
    <n v="-114619.79"/>
    <n v="0"/>
    <n v="0"/>
    <n v="0"/>
    <n v="0"/>
    <n v="0"/>
    <n v="0"/>
    <n v="0"/>
    <n v="0"/>
    <n v="0"/>
    <n v="0"/>
    <n v="0"/>
    <n v="0"/>
    <n v="-70622.679999999993"/>
    <n v="0"/>
    <n v="0"/>
    <n v="0"/>
    <n v="0"/>
    <n v="-70622.679999999993"/>
    <n v="0"/>
    <n v="-70622.679999999993"/>
    <n v="0"/>
    <n v="2746.65"/>
    <n v="0"/>
    <n v="0"/>
    <n v="0"/>
    <n v="2746.65"/>
  </r>
  <r>
    <m/>
    <s v="069"/>
    <m/>
    <m/>
    <s v="X"/>
    <n v="745"/>
    <n v="0"/>
    <s v="Rolling Stock Program"/>
    <n v="13"/>
    <n v="430"/>
    <s v="D"/>
    <n v="0"/>
    <n v="0"/>
    <n v="0"/>
    <n v="0"/>
    <n v="0"/>
    <n v="0"/>
    <n v="0"/>
    <n v="0"/>
    <n v="0"/>
    <n v="0"/>
    <n v="0"/>
    <n v="0"/>
    <n v="0"/>
    <n v="0"/>
    <n v="0"/>
    <n v="0"/>
    <n v="0"/>
    <n v="0"/>
    <n v="-164.05"/>
    <n v="0"/>
    <n v="0"/>
    <n v="0"/>
    <n v="0"/>
    <n v="-164.05"/>
    <n v="0"/>
    <n v="-164.05"/>
    <n v="-164.05"/>
    <n v="0"/>
    <n v="0"/>
    <n v="0"/>
    <n v="0"/>
    <n v="0"/>
  </r>
  <r>
    <m/>
    <s v="069"/>
    <m/>
    <m/>
    <s v="X"/>
    <n v="745"/>
    <n v="0"/>
    <s v="Train Control and Communication"/>
    <n v="14"/>
    <n v="0"/>
    <s v="D"/>
    <n v="0"/>
    <n v="0"/>
    <n v="0"/>
    <n v="0"/>
    <n v="0"/>
    <n v="0"/>
    <n v="42707"/>
    <n v="0"/>
    <n v="0"/>
    <n v="0"/>
    <n v="42707"/>
    <n v="0"/>
    <n v="0"/>
    <n v="0"/>
    <n v="0"/>
    <n v="0"/>
    <n v="0"/>
    <n v="0"/>
    <n v="0"/>
    <n v="0"/>
    <n v="0"/>
    <n v="0"/>
    <n v="0"/>
    <n v="0"/>
    <n v="0"/>
    <n v="0"/>
    <n v="-42707"/>
    <n v="0"/>
    <n v="0"/>
    <n v="0"/>
    <n v="0"/>
    <n v="0"/>
  </r>
  <r>
    <m/>
    <s v="069"/>
    <m/>
    <m/>
    <s v="X"/>
    <n v="745"/>
    <n v="0"/>
    <s v="Train Control and Communication"/>
    <n v="14"/>
    <n v="251"/>
    <s v="D"/>
    <n v="-33495.129999999997"/>
    <n v="-11395.13"/>
    <n v="0"/>
    <n v="0"/>
    <n v="-33495.129999999997"/>
    <n v="-11395.13"/>
    <n v="0"/>
    <n v="0"/>
    <n v="0"/>
    <n v="0"/>
    <n v="0"/>
    <n v="0"/>
    <n v="0"/>
    <n v="0"/>
    <n v="0"/>
    <n v="0"/>
    <n v="0"/>
    <n v="0"/>
    <n v="-22100"/>
    <n v="0"/>
    <n v="0"/>
    <n v="0"/>
    <n v="0"/>
    <n v="-22100"/>
    <n v="0"/>
    <n v="-22100"/>
    <n v="0"/>
    <n v="10000"/>
    <n v="0"/>
    <n v="0"/>
    <n v="0"/>
    <n v="10000"/>
  </r>
  <r>
    <m/>
    <s v="069"/>
    <m/>
    <m/>
    <s v="X"/>
    <n v="745"/>
    <n v="0"/>
    <s v="Train Control and Communication"/>
    <n v="14"/>
    <n v="253"/>
    <s v="D"/>
    <n v="-4565128.1399999997"/>
    <n v="-4847394.03"/>
    <n v="0"/>
    <n v="0"/>
    <n v="-4565128.1399999997"/>
    <n v="-4847394.03"/>
    <n v="4507387.1500000004"/>
    <n v="0"/>
    <n v="0"/>
    <n v="0"/>
    <n v="4507387.1500000004"/>
    <n v="0"/>
    <n v="4557029.37"/>
    <n v="4322794.25"/>
    <n v="0"/>
    <n v="0"/>
    <n v="4557029.37"/>
    <n v="4322794.25"/>
    <n v="282291.14"/>
    <n v="0"/>
    <n v="0"/>
    <n v="0"/>
    <n v="0"/>
    <n v="282291.14"/>
    <n v="4557029.37"/>
    <n v="48056.02"/>
    <n v="-4741597.0199999996"/>
    <n v="282265.89"/>
    <n v="0"/>
    <n v="0"/>
    <n v="0"/>
    <n v="282265.89"/>
  </r>
  <r>
    <m/>
    <s v="069"/>
    <m/>
    <m/>
    <s v="X"/>
    <n v="745"/>
    <n v="0"/>
    <s v="Train Control and Communication"/>
    <n v="14"/>
    <n v="255"/>
    <s v="D"/>
    <n v="-14994743.970000001"/>
    <n v="-12675850.57"/>
    <n v="0"/>
    <n v="0"/>
    <n v="-14994743.970000001"/>
    <n v="-12675850.57"/>
    <n v="4202563.55"/>
    <n v="0"/>
    <n v="0"/>
    <n v="0"/>
    <n v="4202563.55"/>
    <n v="0"/>
    <n v="2839368.45"/>
    <n v="3197685.29"/>
    <n v="0"/>
    <n v="0"/>
    <n v="2839368.45"/>
    <n v="3197685.29"/>
    <n v="-5808031.5"/>
    <n v="0"/>
    <n v="0"/>
    <n v="0"/>
    <n v="0"/>
    <n v="-5808031.5"/>
    <n v="2839368.45"/>
    <n v="-5449714.6600000001"/>
    <n v="-7333384.8099999996"/>
    <n v="0"/>
    <n v="0"/>
    <n v="0"/>
    <n v="0"/>
    <n v="0"/>
  </r>
  <r>
    <m/>
    <s v="069"/>
    <m/>
    <m/>
    <s v="X"/>
    <n v="745"/>
    <n v="0"/>
    <s v="Train Control and Communication"/>
    <n v="14"/>
    <n v="310"/>
    <s v="D"/>
    <n v="-24510"/>
    <n v="0"/>
    <n v="0"/>
    <n v="0"/>
    <n v="-24510"/>
    <n v="0"/>
    <n v="0"/>
    <n v="0"/>
    <n v="0"/>
    <n v="0"/>
    <n v="0"/>
    <n v="0"/>
    <n v="0"/>
    <n v="0"/>
    <n v="0"/>
    <n v="0"/>
    <n v="0"/>
    <n v="0"/>
    <n v="-24510"/>
    <n v="0"/>
    <n v="0"/>
    <n v="0"/>
    <n v="0"/>
    <n v="-24510"/>
    <n v="0"/>
    <n v="-24510"/>
    <n v="0"/>
    <n v="0"/>
    <n v="0"/>
    <n v="0"/>
    <n v="0"/>
    <n v="0"/>
  </r>
  <r>
    <m/>
    <s v="069"/>
    <m/>
    <m/>
    <s v="X"/>
    <n v="745"/>
    <n v="0"/>
    <s v="Railroad Research and Development (Reimbursable)"/>
    <n v="801"/>
    <n v="253"/>
    <s v="R"/>
    <n v="-114412.33"/>
    <n v="-113703.36"/>
    <n v="0"/>
    <n v="0"/>
    <n v="-114412.33"/>
    <n v="-113703.36"/>
    <n v="0"/>
    <n v="0"/>
    <n v="0"/>
    <n v="0"/>
    <n v="0"/>
    <n v="0"/>
    <n v="183.09"/>
    <n v="0"/>
    <n v="0"/>
    <n v="0"/>
    <n v="183.09"/>
    <n v="0"/>
    <n v="0"/>
    <n v="0"/>
    <n v="0"/>
    <n v="0"/>
    <n v="0"/>
    <n v="0"/>
    <n v="183.09"/>
    <n v="-183.09"/>
    <n v="-183.09"/>
    <n v="0"/>
    <n v="0"/>
    <n v="0"/>
    <n v="0"/>
    <n v="0"/>
  </r>
  <r>
    <m/>
    <s v="069"/>
    <m/>
    <m/>
    <s v="X"/>
    <n v="745"/>
    <n v="0"/>
    <s v="Railroad Research and Development (Reimbursable)"/>
    <n v="801"/>
    <n v="255"/>
    <s v="R"/>
    <n v="-2964.12"/>
    <n v="-2964.12"/>
    <n v="0"/>
    <n v="0"/>
    <n v="-2964.12"/>
    <n v="-2964.12"/>
    <n v="0"/>
    <n v="0"/>
    <n v="0"/>
    <n v="0"/>
    <n v="0"/>
    <n v="0"/>
    <n v="0"/>
    <n v="0"/>
    <n v="0"/>
    <n v="0"/>
    <n v="0"/>
    <n v="0"/>
    <n v="0"/>
    <n v="0"/>
    <n v="0"/>
    <n v="0"/>
    <n v="0"/>
    <n v="0"/>
    <n v="0"/>
    <n v="0"/>
    <n v="0"/>
    <n v="0"/>
    <n v="0"/>
    <n v="0"/>
    <n v="0"/>
    <n v="0"/>
  </r>
  <r>
    <m/>
    <s v="069"/>
    <m/>
    <m/>
    <s v="X"/>
    <n v="750"/>
    <n v="0"/>
    <s v="UNKNOWN"/>
    <n v="0"/>
    <n v="0"/>
    <s v=" "/>
    <n v="0"/>
    <n v="0"/>
    <n v="0"/>
    <n v="0"/>
    <n v="0"/>
    <n v="0"/>
    <n v="0"/>
    <n v="0"/>
    <n v="0"/>
    <n v="0"/>
    <n v="0"/>
    <n v="0"/>
    <n v="0"/>
    <n v="0"/>
    <n v="0"/>
    <n v="0"/>
    <n v="0"/>
    <n v="0"/>
    <n v="0"/>
    <n v="0"/>
    <n v="0"/>
    <n v="0"/>
    <n v="0"/>
    <n v="0"/>
    <n v="0"/>
    <n v="0"/>
    <n v="0"/>
    <n v="0"/>
    <n v="0"/>
    <n v="0"/>
    <n v="0"/>
    <n v="0"/>
  </r>
  <r>
    <m/>
    <s v="069"/>
    <m/>
    <m/>
    <s v="X"/>
    <n v="758"/>
    <n v="0"/>
    <s v="West Virginia Rail Development - Direct"/>
    <n v="1"/>
    <n v="0"/>
    <s v="D"/>
    <n v="-64850.38"/>
    <n v="0"/>
    <n v="0"/>
    <n v="0"/>
    <n v="-64850.38"/>
    <n v="0"/>
    <n v="0"/>
    <n v="0"/>
    <n v="0"/>
    <n v="0"/>
    <n v="0"/>
    <n v="0"/>
    <n v="0"/>
    <n v="0"/>
    <n v="0"/>
    <n v="0"/>
    <n v="0"/>
    <n v="0"/>
    <n v="0"/>
    <n v="0"/>
    <n v="0"/>
    <n v="0"/>
    <n v="0"/>
    <n v="0"/>
    <n v="0"/>
    <n v="0"/>
    <n v="64850.38"/>
    <n v="0"/>
    <n v="0"/>
    <n v="0"/>
    <n v="0"/>
    <n v="0"/>
  </r>
  <r>
    <m/>
    <s v="069"/>
    <m/>
    <m/>
    <s v="X"/>
    <n v="758"/>
    <n v="0"/>
    <s v="West Virginia Rail Development - Direct"/>
    <n v="1"/>
    <n v="410"/>
    <s v="D"/>
    <n v="64850.38"/>
    <n v="0"/>
    <n v="0"/>
    <n v="0"/>
    <n v="64850.38"/>
    <n v="0"/>
    <n v="0"/>
    <n v="0"/>
    <n v="0"/>
    <n v="0"/>
    <n v="0"/>
    <n v="0"/>
    <n v="0"/>
    <n v="0"/>
    <n v="0"/>
    <n v="0"/>
    <n v="0"/>
    <n v="0"/>
    <n v="0"/>
    <n v="0"/>
    <n v="0"/>
    <n v="0"/>
    <n v="0"/>
    <n v="0"/>
    <n v="0"/>
    <n v="0"/>
    <n v="-64850.38"/>
    <n v="0"/>
    <n v="0"/>
    <n v="0"/>
    <n v="0"/>
    <n v="0"/>
  </r>
  <r>
    <m/>
    <s v="069"/>
    <m/>
    <m/>
    <s v="X"/>
    <n v="1774"/>
    <n v="0"/>
    <s v="Grants for Northeast Corridor"/>
    <n v="1"/>
    <n v="410"/>
    <s v="D"/>
    <n v="0"/>
    <n v="-471407"/>
    <n v="0"/>
    <n v="0"/>
    <n v="0"/>
    <n v="-471407"/>
    <n v="0"/>
    <n v="0"/>
    <n v="0"/>
    <n v="0"/>
    <n v="0"/>
    <n v="0"/>
    <n v="0"/>
    <n v="-187513132"/>
    <n v="0"/>
    <n v="0"/>
    <n v="0"/>
    <n v="-187513132"/>
    <n v="-129017832"/>
    <n v="0"/>
    <n v="0"/>
    <n v="0"/>
    <n v="0"/>
    <n v="-129017832"/>
    <n v="0"/>
    <n v="-316530964"/>
    <n v="-317002371"/>
    <n v="0"/>
    <n v="0"/>
    <n v="0"/>
    <n v="0"/>
    <n v="0"/>
  </r>
  <r>
    <m/>
    <s v="069"/>
    <m/>
    <m/>
    <s v="X"/>
    <n v="1774"/>
    <n v="0"/>
    <s v="Management Oversight"/>
    <n v="2"/>
    <n v="251"/>
    <s v="D"/>
    <n v="0"/>
    <n v="-140435"/>
    <n v="0"/>
    <n v="0"/>
    <n v="0"/>
    <n v="-140435"/>
    <n v="0"/>
    <n v="0"/>
    <n v="0"/>
    <n v="0"/>
    <n v="0"/>
    <n v="0"/>
    <n v="0"/>
    <n v="0"/>
    <n v="0"/>
    <n v="0"/>
    <n v="0"/>
    <n v="0"/>
    <n v="-12767"/>
    <n v="0"/>
    <n v="0"/>
    <n v="0"/>
    <n v="0"/>
    <n v="-12767"/>
    <n v="0"/>
    <n v="-12767"/>
    <n v="-153202"/>
    <n v="0"/>
    <n v="0"/>
    <n v="0"/>
    <n v="0"/>
    <n v="0"/>
  </r>
  <r>
    <m/>
    <s v="069"/>
    <m/>
    <m/>
    <s v="X"/>
    <n v="1774"/>
    <n v="0"/>
    <s v="Americans with Disabilities Act ADA"/>
    <n v="4"/>
    <n v="410"/>
    <s v="D"/>
    <n v="0"/>
    <n v="471407"/>
    <n v="0"/>
    <n v="0"/>
    <n v="0"/>
    <n v="471407"/>
    <n v="0"/>
    <n v="0"/>
    <n v="0"/>
    <n v="0"/>
    <n v="0"/>
    <n v="0"/>
    <n v="0"/>
    <n v="-4361926"/>
    <n v="0"/>
    <n v="0"/>
    <n v="0"/>
    <n v="-4361926"/>
    <n v="-467110"/>
    <n v="0"/>
    <n v="0"/>
    <n v="0"/>
    <n v="0"/>
    <n v="-467110"/>
    <n v="0"/>
    <n v="-4829036"/>
    <n v="-4357629"/>
    <n v="0"/>
    <n v="0"/>
    <n v="0"/>
    <n v="0"/>
    <n v="0"/>
  </r>
  <r>
    <m/>
    <s v="069"/>
    <m/>
    <m/>
    <s v="X"/>
    <n v="1775"/>
    <n v="0"/>
    <s v="Grants for National Network"/>
    <n v="1"/>
    <n v="410"/>
    <s v="D"/>
    <n v="0"/>
    <n v="1378369"/>
    <n v="0"/>
    <n v="0"/>
    <n v="0"/>
    <n v="1378369"/>
    <n v="0"/>
    <n v="0"/>
    <n v="0"/>
    <n v="0"/>
    <n v="0"/>
    <n v="0"/>
    <n v="0"/>
    <n v="-154053828"/>
    <n v="0"/>
    <n v="0"/>
    <n v="0"/>
    <n v="-154053828"/>
    <n v="-960847170"/>
    <n v="0"/>
    <n v="0"/>
    <n v="0"/>
    <n v="0"/>
    <n v="-960847170"/>
    <n v="0"/>
    <n v="-1114900998"/>
    <n v="-1113522629"/>
    <n v="0"/>
    <n v="0"/>
    <n v="0"/>
    <n v="0"/>
    <n v="0"/>
  </r>
  <r>
    <m/>
    <s v="069"/>
    <m/>
    <m/>
    <s v="X"/>
    <n v="1775"/>
    <n v="0"/>
    <s v="Management Oversight"/>
    <n v="2"/>
    <n v="111"/>
    <s v="D"/>
    <n v="0"/>
    <n v="0"/>
    <n v="0"/>
    <n v="0"/>
    <n v="0"/>
    <n v="0"/>
    <n v="0"/>
    <n v="0"/>
    <n v="0"/>
    <n v="0"/>
    <n v="0"/>
    <n v="0"/>
    <n v="0"/>
    <n v="0"/>
    <n v="0"/>
    <n v="0"/>
    <n v="0"/>
    <n v="0"/>
    <n v="-649904.06999999995"/>
    <n v="0"/>
    <n v="0"/>
    <n v="0"/>
    <n v="0"/>
    <n v="-649904.06999999995"/>
    <n v="0"/>
    <n v="-649904.06999999995"/>
    <n v="-649904.06999999995"/>
    <n v="0"/>
    <n v="0"/>
    <n v="0"/>
    <n v="0"/>
    <n v="0"/>
  </r>
  <r>
    <m/>
    <s v="069"/>
    <m/>
    <m/>
    <s v="X"/>
    <n v="1775"/>
    <n v="0"/>
    <s v="Management Oversight"/>
    <n v="2"/>
    <n v="115"/>
    <s v="D"/>
    <n v="0"/>
    <n v="0"/>
    <n v="0"/>
    <n v="0"/>
    <n v="0"/>
    <n v="0"/>
    <n v="0"/>
    <n v="0"/>
    <n v="0"/>
    <n v="0"/>
    <n v="0"/>
    <n v="0"/>
    <n v="0"/>
    <n v="0"/>
    <n v="0"/>
    <n v="0"/>
    <n v="0"/>
    <n v="0"/>
    <n v="363.41"/>
    <n v="0"/>
    <n v="0"/>
    <n v="0"/>
    <n v="0"/>
    <n v="363.41"/>
    <n v="0"/>
    <n v="363.41"/>
    <n v="363.41"/>
    <n v="0"/>
    <n v="0"/>
    <n v="0"/>
    <n v="0"/>
    <n v="0"/>
  </r>
  <r>
    <m/>
    <s v="069"/>
    <m/>
    <m/>
    <s v="X"/>
    <n v="1775"/>
    <n v="0"/>
    <s v="Management Oversight"/>
    <n v="2"/>
    <n v="121"/>
    <s v="D"/>
    <n v="0"/>
    <n v="0"/>
    <n v="0"/>
    <n v="0"/>
    <n v="0"/>
    <n v="0"/>
    <n v="0"/>
    <n v="0"/>
    <n v="0"/>
    <n v="0"/>
    <n v="0"/>
    <n v="0"/>
    <n v="0"/>
    <n v="0"/>
    <n v="0"/>
    <n v="0"/>
    <n v="0"/>
    <n v="0"/>
    <n v="-205635.37"/>
    <n v="0"/>
    <n v="0"/>
    <n v="0"/>
    <n v="0"/>
    <n v="-205635.37"/>
    <n v="0"/>
    <n v="-205635.37"/>
    <n v="-205635.37"/>
    <n v="0"/>
    <n v="0"/>
    <n v="0"/>
    <n v="0"/>
    <n v="0"/>
  </r>
  <r>
    <m/>
    <s v="069"/>
    <m/>
    <m/>
    <s v="X"/>
    <n v="1775"/>
    <n v="0"/>
    <s v="Management Oversight"/>
    <n v="2"/>
    <n v="210"/>
    <s v="D"/>
    <n v="0"/>
    <n v="-8566.51"/>
    <n v="0"/>
    <n v="0"/>
    <n v="0"/>
    <n v="-8566.51"/>
    <n v="0"/>
    <n v="0"/>
    <n v="0"/>
    <n v="0"/>
    <n v="0"/>
    <n v="0"/>
    <n v="0"/>
    <n v="0"/>
    <n v="0"/>
    <n v="0"/>
    <n v="0"/>
    <n v="0"/>
    <n v="-66086.009999999995"/>
    <n v="0"/>
    <n v="0"/>
    <n v="0"/>
    <n v="0"/>
    <n v="-66086.009999999995"/>
    <n v="0"/>
    <n v="-66086.009999999995"/>
    <n v="-74652.52"/>
    <n v="0"/>
    <n v="0"/>
    <n v="0"/>
    <n v="0"/>
    <n v="0"/>
  </r>
  <r>
    <m/>
    <s v="069"/>
    <m/>
    <m/>
    <s v="X"/>
    <n v="1775"/>
    <n v="0"/>
    <s v="State Supported Route Committee"/>
    <n v="3"/>
    <n v="410"/>
    <s v="D"/>
    <n v="0"/>
    <n v="-1150800"/>
    <n v="0"/>
    <n v="0"/>
    <n v="0"/>
    <n v="-1150800"/>
    <n v="0"/>
    <n v="0"/>
    <n v="0"/>
    <n v="0"/>
    <n v="0"/>
    <n v="0"/>
    <n v="0"/>
    <n v="0"/>
    <n v="0"/>
    <n v="0"/>
    <n v="0"/>
    <n v="0"/>
    <n v="0"/>
    <n v="0"/>
    <n v="0"/>
    <n v="0"/>
    <n v="0"/>
    <n v="0"/>
    <n v="0"/>
    <n v="0"/>
    <n v="-1150800"/>
    <n v="0"/>
    <n v="0"/>
    <n v="0"/>
    <n v="0"/>
    <n v="0"/>
  </r>
  <r>
    <m/>
    <s v="069"/>
    <m/>
    <m/>
    <s v="X"/>
    <n v="1775"/>
    <n v="0"/>
    <s v="Americans with Disabilities Act ADA"/>
    <n v="4"/>
    <n v="410"/>
    <s v="D"/>
    <n v="0"/>
    <n v="-1378369"/>
    <n v="0"/>
    <n v="0"/>
    <n v="0"/>
    <n v="-1378369"/>
    <n v="0"/>
    <n v="0"/>
    <n v="0"/>
    <n v="0"/>
    <n v="0"/>
    <n v="0"/>
    <n v="0"/>
    <n v="-18142075"/>
    <n v="0"/>
    <n v="0"/>
    <n v="0"/>
    <n v="-18142075"/>
    <n v="-26121927"/>
    <n v="0"/>
    <n v="0"/>
    <n v="0"/>
    <n v="0"/>
    <n v="-26121927"/>
    <n v="0"/>
    <n v="-44264002"/>
    <n v="-45642371"/>
    <n v="0"/>
    <n v="0"/>
    <n v="0"/>
    <n v="0"/>
    <n v="0"/>
  </r>
  <r>
    <m/>
    <s v="069"/>
    <m/>
    <m/>
    <s v="X"/>
    <n v="1775"/>
    <n v="0"/>
    <s v="Grants for National Network"/>
    <n v="6011"/>
    <n v="410"/>
    <s v="D"/>
    <n v="0"/>
    <n v="0"/>
    <n v="0"/>
    <n v="0"/>
    <n v="0"/>
    <n v="0"/>
    <n v="0"/>
    <n v="0"/>
    <n v="0"/>
    <n v="0"/>
    <n v="0"/>
    <n v="0"/>
    <n v="0"/>
    <n v="-499051735"/>
    <n v="0"/>
    <n v="0"/>
    <n v="0"/>
    <n v="-499051735"/>
    <n v="499051735"/>
    <n v="0"/>
    <n v="0"/>
    <n v="0"/>
    <n v="0"/>
    <n v="499051735"/>
    <n v="0"/>
    <n v="0"/>
    <n v="0"/>
    <n v="0"/>
    <n v="0"/>
    <n v="0"/>
    <n v="0"/>
    <n v="0"/>
  </r>
  <r>
    <m/>
    <s v="069"/>
    <m/>
    <m/>
    <s v="X"/>
    <n v="8552"/>
    <n v="0"/>
    <s v="High-Speed Ground Transportation, Liquidation of Contract Authorization (Direct)"/>
    <n v="1"/>
    <n v="255"/>
    <s v="D"/>
    <n v="0"/>
    <n v="0"/>
    <n v="0"/>
    <n v="0"/>
    <n v="0"/>
    <n v="0"/>
    <n v="0"/>
    <n v="0"/>
    <n v="0"/>
    <n v="0"/>
    <n v="0"/>
    <n v="0"/>
    <n v="-58845.82"/>
    <n v="-29410.49"/>
    <n v="0"/>
    <n v="0"/>
    <n v="-58845.82"/>
    <n v="-29410.49"/>
    <n v="-29435.33"/>
    <n v="0"/>
    <n v="0"/>
    <n v="0"/>
    <n v="0"/>
    <n v="-29435.33"/>
    <n v="-58845.82"/>
    <n v="0"/>
    <n v="0"/>
    <n v="0"/>
    <n v="0"/>
    <n v="0"/>
    <n v="0"/>
    <n v="0"/>
  </r>
  <r>
    <m/>
    <s v="069"/>
    <n v="2009"/>
    <n v="2012"/>
    <m/>
    <n v="718"/>
    <n v="0"/>
    <s v="Capital Assistance High-Speed Rail (ARRA) Grants"/>
    <n v="1"/>
    <n v="253"/>
    <s v="D"/>
    <n v="0"/>
    <n v="0"/>
    <n v="0"/>
    <n v="0"/>
    <n v="0"/>
    <n v="0"/>
    <n v="0"/>
    <n v="0"/>
    <n v="0"/>
    <n v="0"/>
    <n v="0"/>
    <n v="0"/>
    <n v="-27224396.43"/>
    <n v="-17245782.870000001"/>
    <n v="0"/>
    <n v="0"/>
    <n v="-27224396.43"/>
    <n v="-17245782.870000001"/>
    <n v="-9978613.5600000005"/>
    <n v="0"/>
    <n v="0"/>
    <n v="0"/>
    <n v="0"/>
    <n v="-9978613.5600000005"/>
    <n v="-27224396.43"/>
    <n v="0"/>
    <n v="0"/>
    <n v="0"/>
    <n v="0"/>
    <n v="0"/>
    <n v="0"/>
    <n v="0"/>
  </r>
  <r>
    <m/>
    <s v="069"/>
    <n v="2009"/>
    <n v="2012"/>
    <m/>
    <n v="718"/>
    <n v="0"/>
    <s v="Capital Assistance High-Speed Rail (ARRA) Grants"/>
    <n v="1"/>
    <n v="410"/>
    <s v="D"/>
    <n v="-2357307081.6599998"/>
    <n v="-704567921.16999996"/>
    <n v="0"/>
    <n v="0"/>
    <n v="-2357307081.6599998"/>
    <n v="-704567921.16999996"/>
    <n v="-300305316.51999998"/>
    <n v="-141641331.06999999"/>
    <n v="0"/>
    <n v="0"/>
    <n v="-300305316.51999998"/>
    <n v="-141641331.06999999"/>
    <n v="-58797000"/>
    <n v="0"/>
    <n v="0"/>
    <n v="0"/>
    <n v="-58797000"/>
    <n v="0"/>
    <n v="-1870200145.9400001"/>
    <n v="0"/>
    <n v="0"/>
    <n v="0"/>
    <n v="0"/>
    <n v="-1870200145.9400001"/>
    <n v="-58797000"/>
    <n v="-1811403145.9400001"/>
    <n v="0"/>
    <n v="17306601.100000001"/>
    <n v="0"/>
    <n v="0"/>
    <n v="0"/>
    <n v="17306601.100000001"/>
  </r>
  <r>
    <m/>
    <s v="069"/>
    <n v="2009"/>
    <n v="2013"/>
    <m/>
    <n v="724"/>
    <n v="0"/>
    <s v="UNKNOWN"/>
    <n v="0"/>
    <n v="0"/>
    <s v=" "/>
    <n v="0"/>
    <n v="0"/>
    <n v="0"/>
    <n v="0"/>
    <n v="0"/>
    <n v="0"/>
    <n v="0"/>
    <n v="0"/>
    <n v="0"/>
    <n v="0"/>
    <n v="0"/>
    <n v="0"/>
    <n v="0"/>
    <n v="0"/>
    <n v="0"/>
    <n v="0"/>
    <n v="0"/>
    <n v="0"/>
    <n v="0"/>
    <n v="0"/>
    <n v="0"/>
    <n v="0"/>
    <n v="0"/>
    <n v="0"/>
    <n v="0"/>
    <n v="0"/>
    <n v="0"/>
    <n v="0"/>
    <n v="0"/>
    <n v="0"/>
    <n v="0"/>
    <n v="0"/>
  </r>
  <r>
    <m/>
    <s v="069"/>
    <n v="2009"/>
    <n v="2014"/>
    <m/>
    <n v="718"/>
    <n v="0"/>
    <s v="Capital Assistance High-Speed Rail (ARRA) Oversight"/>
    <n v="2"/>
    <n v="253"/>
    <s v="D"/>
    <n v="-15734.38"/>
    <n v="-15734.38"/>
    <n v="0"/>
    <n v="0"/>
    <n v="-15734.38"/>
    <n v="-15734.38"/>
    <n v="0"/>
    <n v="0"/>
    <n v="0"/>
    <n v="0"/>
    <n v="0"/>
    <n v="0"/>
    <n v="-648907.62"/>
    <n v="-809977.27"/>
    <n v="0"/>
    <n v="0"/>
    <n v="-648907.62"/>
    <n v="-809977.27"/>
    <n v="161069.65"/>
    <n v="0"/>
    <n v="0"/>
    <n v="0"/>
    <n v="0"/>
    <n v="161069.65"/>
    <n v="-648907.62"/>
    <n v="0"/>
    <n v="0"/>
    <n v="0"/>
    <n v="0"/>
    <n v="0"/>
    <n v="0"/>
    <n v="0"/>
  </r>
  <r>
    <m/>
    <s v="069"/>
    <n v="2012"/>
    <n v="2012"/>
    <m/>
    <n v="125"/>
    <n v="0"/>
    <s v="UNKNOWN"/>
    <n v="0"/>
    <n v="0"/>
    <s v=" "/>
    <n v="0"/>
    <n v="0"/>
    <n v="0"/>
    <n v="0"/>
    <n v="0"/>
    <n v="0"/>
    <n v="0"/>
    <n v="0"/>
    <n v="0"/>
    <n v="0"/>
    <n v="0"/>
    <n v="0"/>
    <n v="0"/>
    <n v="0"/>
    <n v="0"/>
    <n v="0"/>
    <n v="0"/>
    <n v="0"/>
    <n v="0"/>
    <n v="0"/>
    <n v="0"/>
    <n v="0"/>
    <n v="0"/>
    <n v="0"/>
    <n v="0"/>
    <n v="0"/>
    <n v="0"/>
    <n v="0"/>
    <n v="0"/>
    <n v="0"/>
    <n v="0"/>
    <n v="0"/>
  </r>
  <r>
    <m/>
    <s v="069"/>
    <n v="2012"/>
    <n v="2012"/>
    <m/>
    <n v="700"/>
    <n v="0"/>
    <s v="Safety and Operations"/>
    <n v="1"/>
    <n v="111"/>
    <s v="D"/>
    <n v="0"/>
    <n v="0"/>
    <n v="0"/>
    <n v="0"/>
    <n v="0"/>
    <n v="0"/>
    <n v="0"/>
    <n v="0"/>
    <n v="0"/>
    <n v="0"/>
    <n v="0"/>
    <n v="0"/>
    <n v="0"/>
    <n v="0"/>
    <n v="0"/>
    <n v="0"/>
    <n v="0"/>
    <n v="0"/>
    <n v="0"/>
    <n v="0"/>
    <n v="0"/>
    <n v="0"/>
    <n v="0"/>
    <n v="0"/>
    <n v="0"/>
    <n v="0"/>
    <n v="0"/>
    <n v="0"/>
    <n v="0"/>
    <n v="0"/>
    <n v="3496.95"/>
    <n v="3496.95"/>
  </r>
  <r>
    <m/>
    <s v="069"/>
    <n v="2012"/>
    <n v="2012"/>
    <m/>
    <n v="700"/>
    <n v="0"/>
    <s v="Safety and Operations"/>
    <n v="1"/>
    <n v="115"/>
    <s v="D"/>
    <n v="0"/>
    <n v="0"/>
    <n v="0"/>
    <n v="0"/>
    <n v="0"/>
    <n v="0"/>
    <n v="0"/>
    <n v="-900"/>
    <n v="0"/>
    <n v="0"/>
    <n v="0"/>
    <n v="-900"/>
    <n v="0"/>
    <n v="0"/>
    <n v="0"/>
    <n v="0"/>
    <n v="0"/>
    <n v="0"/>
    <n v="900"/>
    <n v="0"/>
    <n v="0"/>
    <n v="0"/>
    <n v="0"/>
    <n v="900"/>
    <n v="0"/>
    <n v="900"/>
    <n v="0"/>
    <n v="0"/>
    <n v="900"/>
    <n v="0"/>
    <n v="0"/>
    <n v="900"/>
  </r>
  <r>
    <m/>
    <s v="069"/>
    <n v="2012"/>
    <n v="2012"/>
    <m/>
    <n v="700"/>
    <n v="0"/>
    <s v="Safety and Operations"/>
    <n v="1"/>
    <n v="121"/>
    <s v="D"/>
    <n v="6120.96"/>
    <n v="6120.96"/>
    <n v="0"/>
    <n v="0"/>
    <n v="6120.96"/>
    <n v="6120.96"/>
    <n v="0"/>
    <n v="0"/>
    <n v="0"/>
    <n v="0"/>
    <n v="0"/>
    <n v="0"/>
    <n v="0"/>
    <n v="0"/>
    <n v="0"/>
    <n v="0"/>
    <n v="0"/>
    <n v="0"/>
    <n v="0"/>
    <n v="0"/>
    <n v="0"/>
    <n v="0"/>
    <n v="0"/>
    <n v="0"/>
    <n v="0"/>
    <n v="0"/>
    <n v="0"/>
    <n v="0"/>
    <n v="0"/>
    <n v="0"/>
    <n v="0"/>
    <n v="0"/>
  </r>
  <r>
    <m/>
    <s v="069"/>
    <n v="2012"/>
    <n v="2012"/>
    <m/>
    <n v="700"/>
    <n v="0"/>
    <s v="Safety and Operations"/>
    <n v="1"/>
    <n v="210"/>
    <s v="D"/>
    <n v="-102499.77"/>
    <n v="-102499.77"/>
    <n v="0"/>
    <n v="0"/>
    <n v="-102499.77"/>
    <n v="-102499.77"/>
    <n v="0"/>
    <n v="0"/>
    <n v="0"/>
    <n v="0"/>
    <n v="0"/>
    <n v="0"/>
    <n v="0"/>
    <n v="0"/>
    <n v="0"/>
    <n v="0"/>
    <n v="0"/>
    <n v="0"/>
    <n v="0"/>
    <n v="0"/>
    <n v="0"/>
    <n v="0"/>
    <n v="0"/>
    <n v="0"/>
    <n v="0"/>
    <n v="0"/>
    <n v="0"/>
    <n v="102499.77"/>
    <n v="0"/>
    <n v="0"/>
    <n v="0"/>
    <n v="102499.77"/>
  </r>
  <r>
    <m/>
    <s v="069"/>
    <n v="2012"/>
    <n v="2012"/>
    <m/>
    <n v="700"/>
    <n v="0"/>
    <s v="Safety and Operations"/>
    <n v="1"/>
    <n v="231"/>
    <s v="D"/>
    <n v="-311812.52"/>
    <n v="-311812.52"/>
    <n v="0"/>
    <n v="0"/>
    <n v="-311812.52"/>
    <n v="-311812.52"/>
    <n v="0"/>
    <n v="0"/>
    <n v="0"/>
    <n v="0"/>
    <n v="0"/>
    <n v="0"/>
    <n v="0"/>
    <n v="0"/>
    <n v="0"/>
    <n v="0"/>
    <n v="0"/>
    <n v="0"/>
    <n v="0"/>
    <n v="0"/>
    <n v="0"/>
    <n v="0"/>
    <n v="0"/>
    <n v="0"/>
    <n v="0"/>
    <n v="0"/>
    <n v="0"/>
    <n v="311812.52"/>
    <n v="0"/>
    <n v="0"/>
    <n v="0"/>
    <n v="311812.52"/>
  </r>
  <r>
    <m/>
    <s v="069"/>
    <n v="2012"/>
    <n v="2012"/>
    <m/>
    <n v="700"/>
    <n v="0"/>
    <s v="Safety and Operations"/>
    <n v="1"/>
    <n v="233"/>
    <s v="D"/>
    <n v="-2727.8"/>
    <n v="-2727.8"/>
    <n v="0"/>
    <n v="0"/>
    <n v="-2727.8"/>
    <n v="-2727.8"/>
    <n v="1911.83"/>
    <n v="1911.83"/>
    <n v="0"/>
    <n v="0"/>
    <n v="1911.83"/>
    <n v="1911.83"/>
    <n v="0"/>
    <n v="0"/>
    <n v="0"/>
    <n v="0"/>
    <n v="0"/>
    <n v="0"/>
    <n v="0"/>
    <n v="0"/>
    <n v="0"/>
    <n v="0"/>
    <n v="0"/>
    <n v="0"/>
    <n v="0"/>
    <n v="0"/>
    <n v="0"/>
    <n v="2617.75"/>
    <n v="0"/>
    <n v="0"/>
    <n v="0"/>
    <n v="2617.75"/>
  </r>
  <r>
    <m/>
    <s v="069"/>
    <n v="2012"/>
    <n v="2012"/>
    <m/>
    <n v="700"/>
    <n v="0"/>
    <s v="Safety and Operations"/>
    <n v="1"/>
    <n v="251"/>
    <s v="D"/>
    <n v="-19008.32"/>
    <n v="-19008.32"/>
    <n v="0"/>
    <n v="0"/>
    <n v="-19008.32"/>
    <n v="-19008.32"/>
    <n v="-1911.83"/>
    <n v="-1911.83"/>
    <n v="0"/>
    <n v="0"/>
    <n v="-1911.83"/>
    <n v="-1911.83"/>
    <n v="0"/>
    <n v="0"/>
    <n v="0"/>
    <n v="0"/>
    <n v="0"/>
    <n v="0"/>
    <n v="0"/>
    <n v="0"/>
    <n v="0"/>
    <n v="0"/>
    <n v="0"/>
    <n v="0"/>
    <n v="0"/>
    <n v="0"/>
    <n v="0"/>
    <n v="0"/>
    <n v="0"/>
    <n v="0"/>
    <n v="0"/>
    <n v="0"/>
  </r>
  <r>
    <m/>
    <s v="069"/>
    <n v="2012"/>
    <n v="2012"/>
    <m/>
    <n v="700"/>
    <n v="0"/>
    <s v="Safety and Operations"/>
    <n v="1"/>
    <n v="253"/>
    <s v="D"/>
    <n v="-184262.15"/>
    <n v="-476623.17"/>
    <n v="0"/>
    <n v="0"/>
    <n v="-184262.15"/>
    <n v="-476623.17"/>
    <n v="0"/>
    <n v="0"/>
    <n v="0"/>
    <n v="0"/>
    <n v="0"/>
    <n v="0"/>
    <n v="-295070.77"/>
    <n v="0"/>
    <n v="0"/>
    <n v="0"/>
    <n v="-295070.77"/>
    <n v="0"/>
    <n v="-2709.75"/>
    <n v="0"/>
    <n v="0"/>
    <n v="0"/>
    <n v="0"/>
    <n v="-2709.75"/>
    <n v="-295070.77"/>
    <n v="292361.02"/>
    <n v="0"/>
    <n v="353365.65"/>
    <n v="0"/>
    <n v="0"/>
    <n v="0"/>
    <n v="353365.65"/>
  </r>
  <r>
    <m/>
    <s v="069"/>
    <n v="2012"/>
    <n v="2012"/>
    <m/>
    <n v="700"/>
    <n v="0"/>
    <s v="Safety and Operations"/>
    <n v="1"/>
    <n v="257"/>
    <s v="D"/>
    <n v="-6120.96"/>
    <n v="-6120.96"/>
    <n v="0"/>
    <n v="0"/>
    <n v="-6120.96"/>
    <n v="-6120.96"/>
    <n v="0"/>
    <n v="0"/>
    <n v="0"/>
    <n v="0"/>
    <n v="0"/>
    <n v="0"/>
    <n v="0"/>
    <n v="0"/>
    <n v="0"/>
    <n v="0"/>
    <n v="0"/>
    <n v="0"/>
    <n v="0"/>
    <n v="0"/>
    <n v="0"/>
    <n v="0"/>
    <n v="0"/>
    <n v="0"/>
    <n v="0"/>
    <n v="0"/>
    <n v="0"/>
    <n v="0"/>
    <n v="0"/>
    <n v="0"/>
    <n v="0"/>
    <n v="0"/>
  </r>
  <r>
    <m/>
    <s v="069"/>
    <n v="2012"/>
    <n v="2012"/>
    <m/>
    <n v="700"/>
    <n v="0"/>
    <s v="Safety and Operations"/>
    <n v="1"/>
    <n v="310"/>
    <s v="D"/>
    <n v="-20.6"/>
    <n v="-20.6"/>
    <n v="0"/>
    <n v="0"/>
    <n v="-20.6"/>
    <n v="-20.6"/>
    <n v="0"/>
    <n v="0"/>
    <n v="0"/>
    <n v="0"/>
    <n v="0"/>
    <n v="0"/>
    <n v="-5000"/>
    <n v="0"/>
    <n v="0"/>
    <n v="0"/>
    <n v="-5000"/>
    <n v="0"/>
    <n v="-5000"/>
    <n v="0"/>
    <n v="0"/>
    <n v="0"/>
    <n v="0"/>
    <n v="-5000"/>
    <n v="-5000"/>
    <n v="0"/>
    <n v="0"/>
    <n v="0"/>
    <n v="0"/>
    <n v="0"/>
    <n v="0"/>
    <n v="0"/>
  </r>
  <r>
    <m/>
    <s v="069"/>
    <n v="2012"/>
    <n v="2012"/>
    <m/>
    <n v="700"/>
    <n v="0"/>
    <s v="Reimbursable services"/>
    <n v="801"/>
    <n v="0"/>
    <s v="R"/>
    <n v="0"/>
    <n v="0"/>
    <n v="0"/>
    <n v="0"/>
    <n v="0"/>
    <n v="0"/>
    <n v="0"/>
    <n v="0"/>
    <n v="0"/>
    <n v="0"/>
    <n v="0"/>
    <n v="0"/>
    <n v="0"/>
    <n v="0"/>
    <n v="0"/>
    <n v="0"/>
    <n v="0"/>
    <n v="0"/>
    <n v="-254.75"/>
    <n v="0"/>
    <n v="0"/>
    <n v="0"/>
    <n v="0"/>
    <n v="-254.75"/>
    <n v="0"/>
    <n v="-254.75"/>
    <n v="-254.75"/>
    <n v="0"/>
    <n v="0"/>
    <n v="0"/>
    <n v="0"/>
    <n v="0"/>
  </r>
  <r>
    <m/>
    <s v="069"/>
    <n v="2012"/>
    <n v="2012"/>
    <m/>
    <n v="700"/>
    <n v="0"/>
    <s v="Reimbursable services"/>
    <n v="801"/>
    <n v="115"/>
    <s v="R"/>
    <n v="0"/>
    <n v="0"/>
    <n v="0"/>
    <n v="0"/>
    <n v="0"/>
    <n v="0"/>
    <n v="0"/>
    <n v="900"/>
    <n v="0"/>
    <n v="-900"/>
    <n v="0"/>
    <n v="0"/>
    <n v="0"/>
    <n v="0"/>
    <n v="0"/>
    <n v="0"/>
    <n v="0"/>
    <n v="0"/>
    <n v="-900"/>
    <n v="0"/>
    <n v="0"/>
    <n v="0"/>
    <n v="0"/>
    <n v="-900"/>
    <n v="0"/>
    <n v="-900"/>
    <n v="-900"/>
    <n v="0"/>
    <n v="0"/>
    <n v="0"/>
    <n v="0"/>
    <n v="0"/>
  </r>
  <r>
    <m/>
    <s v="069"/>
    <n v="2012"/>
    <n v="2012"/>
    <m/>
    <n v="700"/>
    <n v="0"/>
    <s v="Reimbursable services"/>
    <n v="801"/>
    <n v="252"/>
    <s v="R"/>
    <n v="-8235.33"/>
    <n v="-8235.32"/>
    <n v="0"/>
    <n v="0"/>
    <n v="-8235.33"/>
    <n v="-8235.32"/>
    <n v="0"/>
    <n v="0"/>
    <n v="0"/>
    <n v="0"/>
    <n v="0"/>
    <n v="0"/>
    <n v="0"/>
    <n v="0"/>
    <n v="0"/>
    <n v="0"/>
    <n v="0"/>
    <n v="0"/>
    <n v="-0.01"/>
    <n v="0"/>
    <n v="0"/>
    <n v="0"/>
    <n v="0"/>
    <n v="-0.01"/>
    <n v="0"/>
    <n v="-0.01"/>
    <n v="0"/>
    <n v="0"/>
    <n v="0"/>
    <n v="0"/>
    <n v="0"/>
    <n v="0"/>
  </r>
  <r>
    <m/>
    <s v="069"/>
    <n v="2012"/>
    <n v="2012"/>
    <m/>
    <n v="700"/>
    <n v="0"/>
    <s v="Reimbursable services"/>
    <n v="801"/>
    <n v="253"/>
    <s v="R"/>
    <n v="-1.96"/>
    <n v="-1.96"/>
    <n v="0"/>
    <n v="0"/>
    <n v="-1.96"/>
    <n v="-1.96"/>
    <n v="0"/>
    <n v="0"/>
    <n v="0"/>
    <n v="0"/>
    <n v="0"/>
    <n v="0"/>
    <n v="0"/>
    <n v="0"/>
    <n v="0"/>
    <n v="0"/>
    <n v="0"/>
    <n v="0"/>
    <n v="0"/>
    <n v="0"/>
    <n v="0"/>
    <n v="0"/>
    <n v="0"/>
    <n v="0"/>
    <n v="0"/>
    <n v="0"/>
    <n v="0"/>
    <n v="1.96"/>
    <n v="0"/>
    <n v="0"/>
    <n v="0"/>
    <n v="1.96"/>
  </r>
  <r>
    <m/>
    <s v="069"/>
    <n v="2012"/>
    <n v="2012"/>
    <m/>
    <n v="750"/>
    <n v="0"/>
    <s v="UNKNOWN"/>
    <n v="0"/>
    <n v="0"/>
    <s v=" "/>
    <n v="0"/>
    <n v="0"/>
    <n v="0"/>
    <n v="0"/>
    <n v="0"/>
    <n v="0"/>
    <n v="0"/>
    <n v="0"/>
    <n v="0"/>
    <n v="0"/>
    <n v="0"/>
    <n v="0"/>
    <n v="0"/>
    <n v="0"/>
    <n v="0"/>
    <n v="0"/>
    <n v="0"/>
    <n v="0"/>
    <n v="0"/>
    <n v="0"/>
    <n v="0"/>
    <n v="0"/>
    <n v="0"/>
    <n v="0"/>
    <n v="0"/>
    <n v="0"/>
    <n v="0"/>
    <n v="0"/>
    <n v="0"/>
    <n v="0"/>
    <n v="0"/>
    <n v="0"/>
  </r>
  <r>
    <m/>
    <s v="069"/>
    <n v="2013"/>
    <n v="2013"/>
    <m/>
    <n v="125"/>
    <n v="0"/>
    <s v="UNKNOWN"/>
    <n v="0"/>
    <n v="0"/>
    <s v=" "/>
    <n v="0"/>
    <n v="0"/>
    <n v="0"/>
    <n v="0"/>
    <n v="0"/>
    <n v="0"/>
    <n v="0"/>
    <n v="0"/>
    <n v="0"/>
    <n v="0"/>
    <n v="0"/>
    <n v="0"/>
    <n v="0"/>
    <n v="0"/>
    <n v="0"/>
    <n v="0"/>
    <n v="0"/>
    <n v="0"/>
    <n v="0"/>
    <n v="0"/>
    <n v="0"/>
    <n v="0"/>
    <n v="0"/>
    <n v="0"/>
    <n v="0"/>
    <n v="0"/>
    <n v="0"/>
    <n v="0"/>
    <n v="0"/>
    <n v="0"/>
    <n v="0"/>
    <n v="0"/>
  </r>
  <r>
    <m/>
    <s v="069"/>
    <n v="2013"/>
    <n v="2013"/>
    <m/>
    <n v="700"/>
    <n v="0"/>
    <s v="Safety and Operations"/>
    <n v="1"/>
    <n v="231"/>
    <s v="D"/>
    <n v="-97607.3"/>
    <n v="-97607.3"/>
    <n v="0"/>
    <n v="0"/>
    <n v="-97607.3"/>
    <n v="-97607.3"/>
    <n v="0"/>
    <n v="0"/>
    <n v="0"/>
    <n v="0"/>
    <n v="0"/>
    <n v="0"/>
    <n v="0"/>
    <n v="0"/>
    <n v="0"/>
    <n v="0"/>
    <n v="0"/>
    <n v="0"/>
    <n v="0"/>
    <n v="0"/>
    <n v="0"/>
    <n v="0"/>
    <n v="0"/>
    <n v="0"/>
    <n v="0"/>
    <n v="0"/>
    <n v="0"/>
    <n v="97607.3"/>
    <n v="0"/>
    <n v="0"/>
    <n v="0"/>
    <n v="97607.3"/>
  </r>
  <r>
    <m/>
    <s v="069"/>
    <n v="2013"/>
    <n v="2013"/>
    <m/>
    <n v="700"/>
    <n v="0"/>
    <s v="Safety and Operations"/>
    <n v="1"/>
    <n v="233"/>
    <s v="D"/>
    <n v="-2741.4"/>
    <n v="-2741.4"/>
    <n v="0"/>
    <n v="0"/>
    <n v="-2741.4"/>
    <n v="-2741.4"/>
    <n v="0"/>
    <n v="0"/>
    <n v="0"/>
    <n v="0"/>
    <n v="0"/>
    <n v="0"/>
    <n v="0"/>
    <n v="0"/>
    <n v="0"/>
    <n v="0"/>
    <n v="0"/>
    <n v="0"/>
    <n v="0"/>
    <n v="0"/>
    <n v="0"/>
    <n v="0"/>
    <n v="0"/>
    <n v="0"/>
    <n v="0"/>
    <n v="0"/>
    <n v="0"/>
    <n v="2402.9699999999998"/>
    <n v="0"/>
    <n v="0"/>
    <n v="0"/>
    <n v="2402.9699999999998"/>
  </r>
  <r>
    <m/>
    <s v="069"/>
    <n v="2013"/>
    <n v="2013"/>
    <m/>
    <n v="700"/>
    <n v="0"/>
    <s v="Safety and Operations"/>
    <n v="1"/>
    <n v="251"/>
    <s v="D"/>
    <n v="-45077.66"/>
    <n v="-45077.66"/>
    <n v="0"/>
    <n v="0"/>
    <n v="-45077.66"/>
    <n v="-45077.66"/>
    <n v="100000"/>
    <n v="100000"/>
    <n v="0"/>
    <n v="0"/>
    <n v="100000"/>
    <n v="100000"/>
    <n v="0"/>
    <n v="0"/>
    <n v="0"/>
    <n v="0"/>
    <n v="0"/>
    <n v="0"/>
    <n v="0"/>
    <n v="0"/>
    <n v="0"/>
    <n v="0"/>
    <n v="0"/>
    <n v="0"/>
    <n v="0"/>
    <n v="0"/>
    <n v="0"/>
    <n v="1317.16"/>
    <n v="0"/>
    <n v="0"/>
    <n v="0"/>
    <n v="1317.16"/>
  </r>
  <r>
    <m/>
    <s v="069"/>
    <n v="2013"/>
    <n v="2013"/>
    <m/>
    <n v="700"/>
    <n v="0"/>
    <s v="Safety and Operations"/>
    <n v="1"/>
    <n v="253"/>
    <s v="D"/>
    <n v="-32073.55"/>
    <n v="-32577.55"/>
    <n v="0"/>
    <n v="0"/>
    <n v="-32073.55"/>
    <n v="-32577.55"/>
    <n v="-100000"/>
    <n v="-100000"/>
    <n v="0"/>
    <n v="0"/>
    <n v="-100000"/>
    <n v="-100000"/>
    <n v="-213347.83"/>
    <n v="-207199.82"/>
    <n v="0"/>
    <n v="0"/>
    <n v="-213347.83"/>
    <n v="-207199.82"/>
    <n v="-5644.01"/>
    <n v="0"/>
    <n v="0"/>
    <n v="0"/>
    <n v="0"/>
    <n v="-5644.01"/>
    <n v="-213347.83"/>
    <n v="504"/>
    <n v="0"/>
    <n v="32292.25"/>
    <n v="0"/>
    <n v="0"/>
    <n v="0"/>
    <n v="32292.25"/>
  </r>
  <r>
    <m/>
    <s v="069"/>
    <n v="2013"/>
    <n v="2013"/>
    <m/>
    <n v="700"/>
    <n v="0"/>
    <s v="Safety and Operations"/>
    <n v="1"/>
    <n v="257"/>
    <s v="D"/>
    <n v="-7461.54"/>
    <n v="-7461.54"/>
    <n v="0"/>
    <n v="0"/>
    <n v="-7461.54"/>
    <n v="-7461.54"/>
    <n v="0"/>
    <n v="0"/>
    <n v="0"/>
    <n v="0"/>
    <n v="0"/>
    <n v="0"/>
    <n v="0"/>
    <n v="0"/>
    <n v="0"/>
    <n v="0"/>
    <n v="0"/>
    <n v="0"/>
    <n v="0"/>
    <n v="0"/>
    <n v="0"/>
    <n v="0"/>
    <n v="0"/>
    <n v="0"/>
    <n v="0"/>
    <n v="0"/>
    <n v="0"/>
    <n v="0"/>
    <n v="0"/>
    <n v="0"/>
    <n v="0"/>
    <n v="0"/>
  </r>
  <r>
    <m/>
    <s v="069"/>
    <n v="2013"/>
    <n v="2013"/>
    <m/>
    <n v="700"/>
    <n v="0"/>
    <s v="Safety and Operations"/>
    <n v="1"/>
    <n v="310"/>
    <s v="D"/>
    <n v="-0.01"/>
    <n v="-0.01"/>
    <n v="0"/>
    <n v="0"/>
    <n v="-0.01"/>
    <n v="-0.01"/>
    <n v="0"/>
    <n v="0"/>
    <n v="0"/>
    <n v="0"/>
    <n v="0"/>
    <n v="0"/>
    <n v="0"/>
    <n v="0"/>
    <n v="0"/>
    <n v="0"/>
    <n v="0"/>
    <n v="0"/>
    <n v="0"/>
    <n v="0"/>
    <n v="0"/>
    <n v="0"/>
    <n v="0"/>
    <n v="0"/>
    <n v="0"/>
    <n v="0"/>
    <n v="0"/>
    <n v="0.01"/>
    <n v="0"/>
    <n v="0"/>
    <n v="0"/>
    <n v="0.01"/>
  </r>
  <r>
    <m/>
    <s v="069"/>
    <n v="2013"/>
    <n v="2013"/>
    <m/>
    <n v="700"/>
    <n v="0"/>
    <s v="Reimbursable services"/>
    <n v="801"/>
    <n v="251"/>
    <s v="R"/>
    <n v="-2.2000000000000002"/>
    <n v="-2.2000000000000002"/>
    <n v="0"/>
    <n v="0"/>
    <n v="-2.2000000000000002"/>
    <n v="-2.2000000000000002"/>
    <n v="0"/>
    <n v="0"/>
    <n v="0"/>
    <n v="0"/>
    <n v="0"/>
    <n v="0"/>
    <n v="0"/>
    <n v="0"/>
    <n v="0"/>
    <n v="0"/>
    <n v="0"/>
    <n v="0"/>
    <n v="0"/>
    <n v="0"/>
    <n v="0"/>
    <n v="0"/>
    <n v="0"/>
    <n v="0"/>
    <n v="0"/>
    <n v="0"/>
    <n v="0"/>
    <n v="0"/>
    <n v="0"/>
    <n v="0"/>
    <n v="0"/>
    <n v="0"/>
  </r>
  <r>
    <m/>
    <s v="069"/>
    <n v="2013"/>
    <n v="2013"/>
    <m/>
    <n v="750"/>
    <n v="0"/>
    <s v="UNKNOWN"/>
    <n v="0"/>
    <n v="0"/>
    <s v=" "/>
    <n v="0"/>
    <n v="0"/>
    <n v="0"/>
    <n v="0"/>
    <n v="0"/>
    <n v="0"/>
    <n v="0"/>
    <n v="0"/>
    <n v="0"/>
    <n v="0"/>
    <n v="0"/>
    <n v="0"/>
    <n v="0"/>
    <n v="0"/>
    <n v="0"/>
    <n v="0"/>
    <n v="0"/>
    <n v="0"/>
    <n v="0"/>
    <n v="0"/>
    <n v="0"/>
    <n v="0"/>
    <n v="0"/>
    <n v="0"/>
    <n v="0"/>
    <n v="0"/>
    <n v="0"/>
    <n v="0"/>
    <n v="0"/>
    <n v="0"/>
    <n v="0"/>
    <n v="0"/>
  </r>
  <r>
    <m/>
    <s v="069"/>
    <n v="2014"/>
    <n v="2014"/>
    <m/>
    <n v="700"/>
    <n v="0"/>
    <s v="Safety and Operations"/>
    <n v="1"/>
    <n v="210"/>
    <s v="D"/>
    <n v="-160700.79"/>
    <n v="-160700.79"/>
    <n v="0"/>
    <n v="0"/>
    <n v="-160700.79"/>
    <n v="-160700.79"/>
    <n v="0"/>
    <n v="0"/>
    <n v="0"/>
    <n v="0"/>
    <n v="0"/>
    <n v="0"/>
    <n v="0"/>
    <n v="0"/>
    <n v="0"/>
    <n v="0"/>
    <n v="0"/>
    <n v="0"/>
    <n v="0"/>
    <n v="0"/>
    <n v="0"/>
    <n v="0"/>
    <n v="0"/>
    <n v="0"/>
    <n v="0"/>
    <n v="0"/>
    <n v="0"/>
    <n v="0"/>
    <n v="0"/>
    <n v="0"/>
    <n v="0"/>
    <n v="0"/>
  </r>
  <r>
    <m/>
    <s v="069"/>
    <n v="2014"/>
    <n v="2014"/>
    <m/>
    <n v="700"/>
    <n v="0"/>
    <s v="Safety and Operations"/>
    <n v="1"/>
    <n v="231"/>
    <s v="D"/>
    <n v="-190612.22"/>
    <n v="-190612.22"/>
    <n v="0"/>
    <n v="0"/>
    <n v="-190612.22"/>
    <n v="-190612.22"/>
    <n v="0"/>
    <n v="0"/>
    <n v="0"/>
    <n v="0"/>
    <n v="0"/>
    <n v="0"/>
    <n v="0"/>
    <n v="0"/>
    <n v="0"/>
    <n v="0"/>
    <n v="0"/>
    <n v="0"/>
    <n v="0"/>
    <n v="0"/>
    <n v="0"/>
    <n v="0"/>
    <n v="0"/>
    <n v="0"/>
    <n v="0"/>
    <n v="0"/>
    <n v="0"/>
    <n v="11807.37"/>
    <n v="0"/>
    <n v="0"/>
    <n v="0"/>
    <n v="11807.37"/>
  </r>
  <r>
    <m/>
    <s v="069"/>
    <n v="2014"/>
    <n v="2014"/>
    <m/>
    <n v="700"/>
    <n v="0"/>
    <s v="Safety and Operations"/>
    <n v="1"/>
    <n v="232"/>
    <s v="D"/>
    <n v="0"/>
    <n v="0"/>
    <n v="0"/>
    <n v="0"/>
    <n v="0"/>
    <n v="0"/>
    <n v="-152214"/>
    <n v="-152214"/>
    <n v="0"/>
    <n v="0"/>
    <n v="-152214"/>
    <n v="-152214"/>
    <n v="0"/>
    <n v="0"/>
    <n v="0"/>
    <n v="0"/>
    <n v="0"/>
    <n v="0"/>
    <n v="0"/>
    <n v="0"/>
    <n v="0"/>
    <n v="0"/>
    <n v="0"/>
    <n v="0"/>
    <n v="0"/>
    <n v="0"/>
    <n v="0"/>
    <n v="0"/>
    <n v="0"/>
    <n v="0"/>
    <n v="0"/>
    <n v="0"/>
  </r>
  <r>
    <m/>
    <s v="069"/>
    <n v="2014"/>
    <n v="2014"/>
    <m/>
    <n v="700"/>
    <n v="0"/>
    <s v="Safety and Operations"/>
    <n v="1"/>
    <n v="233"/>
    <s v="D"/>
    <n v="-7550.12"/>
    <n v="-7550.12"/>
    <n v="0"/>
    <n v="0"/>
    <n v="-7550.12"/>
    <n v="-7550.12"/>
    <n v="0"/>
    <n v="0"/>
    <n v="0"/>
    <n v="0"/>
    <n v="0"/>
    <n v="0"/>
    <n v="-7926.56"/>
    <n v="-7926.56"/>
    <n v="0"/>
    <n v="0"/>
    <n v="-7926.56"/>
    <n v="-7926.56"/>
    <n v="0"/>
    <n v="0"/>
    <n v="0"/>
    <n v="0"/>
    <n v="0"/>
    <n v="0"/>
    <n v="-7926.56"/>
    <n v="0"/>
    <n v="0"/>
    <n v="0"/>
    <n v="0"/>
    <n v="0"/>
    <n v="0"/>
    <n v="0"/>
  </r>
  <r>
    <m/>
    <s v="069"/>
    <n v="2014"/>
    <n v="2014"/>
    <m/>
    <n v="700"/>
    <n v="0"/>
    <s v="Safety and Operations"/>
    <n v="1"/>
    <n v="251"/>
    <s v="D"/>
    <n v="-629771.4"/>
    <n v="-553795.30000000005"/>
    <n v="0"/>
    <n v="0"/>
    <n v="-629771.4"/>
    <n v="-553795.30000000005"/>
    <n v="0"/>
    <n v="0"/>
    <n v="0"/>
    <n v="0"/>
    <n v="0"/>
    <n v="0"/>
    <n v="-1623"/>
    <n v="-507.6"/>
    <n v="0"/>
    <n v="0"/>
    <n v="-1623"/>
    <n v="-507.6"/>
    <n v="-77091.5"/>
    <n v="0"/>
    <n v="0"/>
    <n v="0"/>
    <n v="0"/>
    <n v="-77091.5"/>
    <n v="-1623"/>
    <n v="-75976.100000000006"/>
    <n v="0"/>
    <n v="337.77"/>
    <n v="0"/>
    <n v="0"/>
    <n v="0"/>
    <n v="337.77"/>
  </r>
  <r>
    <m/>
    <s v="069"/>
    <n v="2014"/>
    <n v="2014"/>
    <m/>
    <n v="700"/>
    <n v="0"/>
    <s v="Safety and Operations"/>
    <n v="1"/>
    <n v="253"/>
    <s v="D"/>
    <n v="-89423.55"/>
    <n v="-89423.55"/>
    <n v="0"/>
    <n v="0"/>
    <n v="-89423.55"/>
    <n v="-89423.55"/>
    <n v="152214"/>
    <n v="152214"/>
    <n v="0"/>
    <n v="0"/>
    <n v="152214"/>
    <n v="152214"/>
    <n v="-1555573.08"/>
    <n v="-914219.76"/>
    <n v="0"/>
    <n v="0"/>
    <n v="-1555573.08"/>
    <n v="-914219.76"/>
    <n v="-641353.31999999995"/>
    <n v="0"/>
    <n v="0"/>
    <n v="0"/>
    <n v="0"/>
    <n v="-641353.31999999995"/>
    <n v="-1555573.08"/>
    <n v="0"/>
    <n v="0"/>
    <n v="2729.5"/>
    <n v="0"/>
    <n v="0"/>
    <n v="0"/>
    <n v="2729.5"/>
  </r>
  <r>
    <m/>
    <s v="069"/>
    <n v="2014"/>
    <n v="2014"/>
    <m/>
    <n v="700"/>
    <n v="0"/>
    <s v="Safety and Operations"/>
    <n v="1"/>
    <n v="254"/>
    <s v="D"/>
    <n v="-2398.1799999999998"/>
    <n v="-2398.1799999999998"/>
    <n v="0"/>
    <n v="0"/>
    <n v="-2398.1799999999998"/>
    <n v="-2398.1799999999998"/>
    <n v="0"/>
    <n v="0"/>
    <n v="0"/>
    <n v="0"/>
    <n v="0"/>
    <n v="0"/>
    <n v="0"/>
    <n v="0"/>
    <n v="0"/>
    <n v="0"/>
    <n v="0"/>
    <n v="0"/>
    <n v="0"/>
    <n v="0"/>
    <n v="0"/>
    <n v="0"/>
    <n v="0"/>
    <n v="0"/>
    <n v="0"/>
    <n v="0"/>
    <n v="0"/>
    <n v="0"/>
    <n v="0"/>
    <n v="0"/>
    <n v="0"/>
    <n v="0"/>
  </r>
  <r>
    <m/>
    <s v="069"/>
    <n v="2014"/>
    <n v="2014"/>
    <m/>
    <n v="700"/>
    <n v="0"/>
    <s v="Safety and Operations"/>
    <n v="1"/>
    <n v="257"/>
    <s v="D"/>
    <n v="-65888.570000000007"/>
    <n v="-65888.570000000007"/>
    <n v="0"/>
    <n v="0"/>
    <n v="-65888.570000000007"/>
    <n v="-65888.570000000007"/>
    <n v="0"/>
    <n v="0"/>
    <n v="0"/>
    <n v="0"/>
    <n v="0"/>
    <n v="0"/>
    <n v="-206815.21"/>
    <n v="-130263.11"/>
    <n v="0"/>
    <n v="0"/>
    <n v="-206815.21"/>
    <n v="-130263.11"/>
    <n v="-76552.100000000006"/>
    <n v="0"/>
    <n v="0"/>
    <n v="0"/>
    <n v="0"/>
    <n v="-76552.100000000006"/>
    <n v="-206815.21"/>
    <n v="0"/>
    <n v="0"/>
    <n v="0"/>
    <n v="0"/>
    <n v="0"/>
    <n v="0"/>
    <n v="0"/>
  </r>
  <r>
    <m/>
    <s v="069"/>
    <n v="2014"/>
    <n v="2014"/>
    <m/>
    <n v="700"/>
    <n v="0"/>
    <s v="Safety and Operations"/>
    <n v="1"/>
    <n v="310"/>
    <s v="D"/>
    <n v="-6794.74"/>
    <n v="-979.4"/>
    <n v="0"/>
    <n v="0"/>
    <n v="-6794.74"/>
    <n v="-979.4"/>
    <n v="0"/>
    <n v="0"/>
    <n v="0"/>
    <n v="0"/>
    <n v="0"/>
    <n v="0"/>
    <n v="0"/>
    <n v="0"/>
    <n v="0"/>
    <n v="0"/>
    <n v="0"/>
    <n v="0"/>
    <n v="-5815.34"/>
    <n v="0"/>
    <n v="0"/>
    <n v="0"/>
    <n v="0"/>
    <n v="-5815.34"/>
    <n v="0"/>
    <n v="-5815.34"/>
    <n v="0"/>
    <n v="979.2"/>
    <n v="0"/>
    <n v="0"/>
    <n v="0"/>
    <n v="979.2"/>
  </r>
  <r>
    <m/>
    <s v="069"/>
    <n v="2014"/>
    <n v="2014"/>
    <m/>
    <n v="700"/>
    <n v="0"/>
    <s v="Safety and Operations"/>
    <n v="1"/>
    <n v="410"/>
    <s v="D"/>
    <n v="0"/>
    <n v="0"/>
    <n v="0"/>
    <n v="0"/>
    <n v="0"/>
    <n v="0"/>
    <n v="-3096604.26"/>
    <n v="0"/>
    <n v="0"/>
    <n v="0"/>
    <n v="-3096604.26"/>
    <n v="0"/>
    <n v="0"/>
    <n v="0"/>
    <n v="0"/>
    <n v="0"/>
    <n v="0"/>
    <n v="0"/>
    <n v="-3096604.26"/>
    <n v="0"/>
    <n v="0"/>
    <n v="0"/>
    <n v="0"/>
    <n v="-3096604.26"/>
    <n v="0"/>
    <n v="-3096604.26"/>
    <n v="0"/>
    <n v="0"/>
    <n v="0"/>
    <n v="0"/>
    <n v="0"/>
    <n v="0"/>
  </r>
  <r>
    <m/>
    <s v="069"/>
    <n v="2014"/>
    <n v="2014"/>
    <m/>
    <n v="700"/>
    <n v="0"/>
    <s v="Reimbursable services"/>
    <n v="801"/>
    <n v="251"/>
    <s v="R"/>
    <n v="-2000"/>
    <n v="-2000"/>
    <n v="0"/>
    <n v="0"/>
    <n v="-2000"/>
    <n v="-2000"/>
    <n v="0"/>
    <n v="0"/>
    <n v="0"/>
    <n v="0"/>
    <n v="0"/>
    <n v="0"/>
    <n v="0"/>
    <n v="0"/>
    <n v="0"/>
    <n v="0"/>
    <n v="0"/>
    <n v="0"/>
    <n v="0"/>
    <n v="0"/>
    <n v="0"/>
    <n v="0"/>
    <n v="0"/>
    <n v="0"/>
    <n v="0"/>
    <n v="0"/>
    <n v="0"/>
    <n v="0"/>
    <n v="0"/>
    <n v="0"/>
    <n v="0"/>
    <n v="0"/>
  </r>
  <r>
    <m/>
    <s v="069"/>
    <n v="2014"/>
    <n v="2014"/>
    <m/>
    <n v="750"/>
    <n v="0"/>
    <s v="UNKNOWN"/>
    <n v="0"/>
    <n v="0"/>
    <s v=" "/>
    <n v="0"/>
    <n v="0"/>
    <n v="0"/>
    <n v="0"/>
    <n v="0"/>
    <n v="0"/>
    <n v="0"/>
    <n v="0"/>
    <n v="0"/>
    <n v="0"/>
    <n v="0"/>
    <n v="0"/>
    <n v="0"/>
    <n v="0"/>
    <n v="0"/>
    <n v="0"/>
    <n v="0"/>
    <n v="0"/>
    <n v="0"/>
    <n v="0"/>
    <n v="0"/>
    <n v="0"/>
    <n v="0"/>
    <n v="0"/>
    <n v="0"/>
    <n v="0"/>
    <n v="0"/>
    <n v="0"/>
    <n v="0"/>
    <n v="0"/>
    <n v="0"/>
    <n v="0"/>
  </r>
  <r>
    <m/>
    <s v="069"/>
    <n v="2015"/>
    <n v="2015"/>
    <m/>
    <n v="700"/>
    <n v="0"/>
    <s v="Safety and Operations"/>
    <n v="1"/>
    <n v="111"/>
    <s v="D"/>
    <n v="0"/>
    <n v="0"/>
    <n v="0"/>
    <n v="0"/>
    <n v="0"/>
    <n v="0"/>
    <n v="0"/>
    <n v="0"/>
    <n v="0"/>
    <n v="0"/>
    <n v="0"/>
    <n v="0"/>
    <n v="0"/>
    <n v="0"/>
    <n v="0"/>
    <n v="0"/>
    <n v="0"/>
    <n v="0"/>
    <n v="0"/>
    <n v="0"/>
    <n v="0"/>
    <n v="0"/>
    <n v="0"/>
    <n v="0"/>
    <n v="0"/>
    <n v="0"/>
    <n v="0"/>
    <n v="0"/>
    <n v="0"/>
    <n v="0"/>
    <n v="537.57000000000005"/>
    <n v="537.57000000000005"/>
  </r>
  <r>
    <m/>
    <s v="069"/>
    <n v="2015"/>
    <n v="2015"/>
    <m/>
    <n v="700"/>
    <n v="0"/>
    <s v="Safety and Operations"/>
    <n v="1"/>
    <n v="121"/>
    <s v="D"/>
    <n v="-4302.46"/>
    <n v="-4302.46"/>
    <n v="0"/>
    <n v="0"/>
    <n v="-4302.46"/>
    <n v="-4302.46"/>
    <n v="0"/>
    <n v="0"/>
    <n v="0"/>
    <n v="0"/>
    <n v="0"/>
    <n v="0"/>
    <n v="0"/>
    <n v="0"/>
    <n v="0"/>
    <n v="0"/>
    <n v="0"/>
    <n v="0"/>
    <n v="0"/>
    <n v="0"/>
    <n v="0"/>
    <n v="-7.73"/>
    <n v="0"/>
    <n v="-7.73"/>
    <n v="0"/>
    <n v="-7.73"/>
    <n v="-7.73"/>
    <n v="4302.46"/>
    <n v="0"/>
    <n v="0"/>
    <n v="0"/>
    <n v="4302.46"/>
  </r>
  <r>
    <m/>
    <s v="069"/>
    <n v="2015"/>
    <n v="2015"/>
    <m/>
    <n v="700"/>
    <n v="0"/>
    <s v="Safety and Operations"/>
    <n v="1"/>
    <n v="210"/>
    <s v="D"/>
    <n v="-1522.24"/>
    <n v="-281.47000000000003"/>
    <n v="0"/>
    <n v="-1744.37"/>
    <n v="-1522.24"/>
    <n v="-2025.84"/>
    <n v="0"/>
    <n v="45.3"/>
    <n v="0"/>
    <n v="-45.3"/>
    <n v="0"/>
    <n v="0"/>
    <n v="0"/>
    <n v="0"/>
    <n v="0"/>
    <n v="0"/>
    <n v="0"/>
    <n v="0"/>
    <n v="-1286.07"/>
    <n v="0"/>
    <n v="0"/>
    <n v="0"/>
    <n v="0"/>
    <n v="-1286.07"/>
    <n v="0"/>
    <n v="-1286.07"/>
    <n v="-1789.67"/>
    <n v="1712.67"/>
    <n v="0"/>
    <n v="0"/>
    <n v="0"/>
    <n v="1712.67"/>
  </r>
  <r>
    <m/>
    <s v="069"/>
    <n v="2015"/>
    <n v="2015"/>
    <m/>
    <n v="700"/>
    <n v="0"/>
    <s v="Safety and Operations"/>
    <n v="1"/>
    <n v="231"/>
    <s v="D"/>
    <n v="-354985.96"/>
    <n v="-354985.96"/>
    <n v="0"/>
    <n v="0"/>
    <n v="-354985.96"/>
    <n v="-354985.96"/>
    <n v="0"/>
    <n v="0"/>
    <n v="0"/>
    <n v="0"/>
    <n v="0"/>
    <n v="0"/>
    <n v="0"/>
    <n v="0"/>
    <n v="0"/>
    <n v="0"/>
    <n v="0"/>
    <n v="0"/>
    <n v="0"/>
    <n v="0"/>
    <n v="0"/>
    <n v="0"/>
    <n v="0"/>
    <n v="0"/>
    <n v="0"/>
    <n v="0"/>
    <n v="0"/>
    <n v="0"/>
    <n v="0"/>
    <n v="0"/>
    <n v="0"/>
    <n v="0"/>
  </r>
  <r>
    <m/>
    <s v="069"/>
    <n v="2015"/>
    <n v="2015"/>
    <m/>
    <n v="700"/>
    <n v="0"/>
    <s v="Safety and Operations"/>
    <n v="1"/>
    <n v="233"/>
    <s v="D"/>
    <n v="-130356.69"/>
    <n v="-134612.82"/>
    <n v="0"/>
    <n v="0"/>
    <n v="-130356.69"/>
    <n v="-134612.82"/>
    <n v="0"/>
    <n v="0"/>
    <n v="0"/>
    <n v="0"/>
    <n v="0"/>
    <n v="0"/>
    <n v="-7691.92"/>
    <n v="-3435.79"/>
    <n v="0"/>
    <n v="0"/>
    <n v="-7691.92"/>
    <n v="-3435.79"/>
    <n v="0"/>
    <n v="0"/>
    <n v="0"/>
    <n v="0"/>
    <n v="0"/>
    <n v="0"/>
    <n v="-7691.92"/>
    <n v="4256.13"/>
    <n v="0"/>
    <n v="0"/>
    <n v="0"/>
    <n v="0"/>
    <n v="0"/>
    <n v="0"/>
  </r>
  <r>
    <m/>
    <s v="069"/>
    <n v="2015"/>
    <n v="2015"/>
    <m/>
    <n v="700"/>
    <n v="0"/>
    <s v="Safety and Operations"/>
    <n v="1"/>
    <n v="240"/>
    <s v="D"/>
    <n v="-15640"/>
    <n v="-15640"/>
    <n v="0"/>
    <n v="0"/>
    <n v="-15640"/>
    <n v="-15640"/>
    <n v="0"/>
    <n v="0"/>
    <n v="0"/>
    <n v="0"/>
    <n v="0"/>
    <n v="0"/>
    <n v="0"/>
    <n v="0"/>
    <n v="0"/>
    <n v="0"/>
    <n v="0"/>
    <n v="0"/>
    <n v="0"/>
    <n v="0"/>
    <n v="0"/>
    <n v="0"/>
    <n v="0"/>
    <n v="0"/>
    <n v="0"/>
    <n v="0"/>
    <n v="0"/>
    <n v="0"/>
    <n v="0"/>
    <n v="0"/>
    <n v="0"/>
    <n v="0"/>
  </r>
  <r>
    <m/>
    <s v="069"/>
    <n v="2015"/>
    <n v="2015"/>
    <m/>
    <n v="700"/>
    <n v="0"/>
    <s v="Safety and Operations"/>
    <n v="1"/>
    <n v="251"/>
    <s v="D"/>
    <n v="-1033057.76"/>
    <n v="-953135.58"/>
    <n v="0"/>
    <n v="0"/>
    <n v="-1033057.76"/>
    <n v="-953135.58"/>
    <n v="-355584.86"/>
    <n v="-347837.38"/>
    <n v="0"/>
    <n v="0"/>
    <n v="-355584.86"/>
    <n v="-347837.38"/>
    <n v="-23523.8"/>
    <n v="-7642.8"/>
    <n v="0"/>
    <n v="0"/>
    <n v="-23523.8"/>
    <n v="-7642.8"/>
    <n v="-103550.66"/>
    <n v="0"/>
    <n v="0"/>
    <n v="0"/>
    <n v="0"/>
    <n v="-103550.66"/>
    <n v="-23523.8"/>
    <n v="-87669.66"/>
    <n v="0"/>
    <n v="0"/>
    <n v="935"/>
    <n v="0"/>
    <n v="0"/>
    <n v="935"/>
  </r>
  <r>
    <m/>
    <s v="069"/>
    <n v="2015"/>
    <n v="2015"/>
    <m/>
    <n v="700"/>
    <n v="0"/>
    <s v="Safety and Operations"/>
    <n v="1"/>
    <n v="252"/>
    <s v="D"/>
    <n v="-373.87"/>
    <n v="-373.87"/>
    <n v="0"/>
    <n v="0"/>
    <n v="-373.87"/>
    <n v="-373.87"/>
    <n v="0"/>
    <n v="0"/>
    <n v="0"/>
    <n v="0"/>
    <n v="0"/>
    <n v="0"/>
    <n v="0"/>
    <n v="0"/>
    <n v="0"/>
    <n v="0"/>
    <n v="0"/>
    <n v="0"/>
    <n v="0"/>
    <n v="0"/>
    <n v="0"/>
    <n v="0"/>
    <n v="0"/>
    <n v="0"/>
    <n v="0"/>
    <n v="0"/>
    <n v="0"/>
    <n v="0"/>
    <n v="0"/>
    <n v="0"/>
    <n v="0"/>
    <n v="0"/>
  </r>
  <r>
    <m/>
    <s v="069"/>
    <n v="2015"/>
    <n v="2015"/>
    <m/>
    <n v="700"/>
    <n v="0"/>
    <s v="Safety and Operations"/>
    <n v="1"/>
    <n v="253"/>
    <s v="D"/>
    <n v="-137267.79"/>
    <n v="-138653.54"/>
    <n v="0"/>
    <n v="0"/>
    <n v="-137267.79"/>
    <n v="-138653.54"/>
    <n v="443353"/>
    <n v="443353"/>
    <n v="0"/>
    <n v="0"/>
    <n v="443353"/>
    <n v="443353"/>
    <n v="-1372561.72"/>
    <n v="-984876.76"/>
    <n v="0"/>
    <n v="0"/>
    <n v="-1372561.72"/>
    <n v="-984876.76"/>
    <n v="-386299.21"/>
    <n v="0"/>
    <n v="0"/>
    <n v="0"/>
    <n v="0"/>
    <n v="-386299.21"/>
    <n v="-1372561.72"/>
    <n v="1385.75"/>
    <n v="0"/>
    <n v="29653.85"/>
    <n v="0"/>
    <n v="0"/>
    <n v="0"/>
    <n v="29653.85"/>
  </r>
  <r>
    <m/>
    <s v="069"/>
    <n v="2015"/>
    <n v="2015"/>
    <m/>
    <n v="700"/>
    <n v="0"/>
    <s v="Safety and Operations"/>
    <n v="1"/>
    <n v="254"/>
    <s v="D"/>
    <n v="-196770.14"/>
    <n v="-20764.11"/>
    <n v="0"/>
    <n v="0"/>
    <n v="-196770.14"/>
    <n v="-20764.11"/>
    <n v="0"/>
    <n v="0"/>
    <n v="0"/>
    <n v="0"/>
    <n v="0"/>
    <n v="0"/>
    <n v="0"/>
    <n v="0"/>
    <n v="0"/>
    <n v="0"/>
    <n v="0"/>
    <n v="0"/>
    <n v="-176006.03"/>
    <n v="0"/>
    <n v="0"/>
    <n v="0"/>
    <n v="0"/>
    <n v="-176006.03"/>
    <n v="0"/>
    <n v="-176006.03"/>
    <n v="0"/>
    <n v="2565.54"/>
    <n v="0"/>
    <n v="0"/>
    <n v="0"/>
    <n v="2565.54"/>
  </r>
  <r>
    <m/>
    <s v="069"/>
    <n v="2015"/>
    <n v="2015"/>
    <m/>
    <n v="700"/>
    <n v="0"/>
    <s v="Safety and Operations"/>
    <n v="1"/>
    <n v="257"/>
    <s v="D"/>
    <n v="-39611.620000000003"/>
    <n v="-14154.26"/>
    <n v="0"/>
    <n v="0"/>
    <n v="-39611.620000000003"/>
    <n v="-14154.26"/>
    <n v="-96450.62"/>
    <n v="-96450.62"/>
    <n v="0"/>
    <n v="0"/>
    <n v="-96450.62"/>
    <n v="-96450.62"/>
    <n v="-180417.42"/>
    <n v="-146376.76"/>
    <n v="0"/>
    <n v="0"/>
    <n v="-180417.42"/>
    <n v="-146376.76"/>
    <n v="-59498.02"/>
    <n v="0"/>
    <n v="0"/>
    <n v="0"/>
    <n v="0"/>
    <n v="-59498.02"/>
    <n v="-180417.42"/>
    <n v="-25457.360000000001"/>
    <n v="0"/>
    <n v="0"/>
    <n v="0"/>
    <n v="0"/>
    <n v="0"/>
    <n v="0"/>
  </r>
  <r>
    <m/>
    <s v="069"/>
    <n v="2015"/>
    <n v="2015"/>
    <m/>
    <n v="700"/>
    <n v="0"/>
    <s v="Safety and Operations"/>
    <n v="1"/>
    <n v="310"/>
    <s v="D"/>
    <n v="-262810.09000000003"/>
    <n v="-123953.66"/>
    <n v="0"/>
    <n v="0"/>
    <n v="-262810.09000000003"/>
    <n v="-123953.66"/>
    <n v="-240057.47"/>
    <n v="0"/>
    <n v="0"/>
    <n v="0"/>
    <n v="-240057.47"/>
    <n v="0"/>
    <n v="0"/>
    <n v="0"/>
    <n v="0"/>
    <n v="0"/>
    <n v="0"/>
    <n v="0"/>
    <n v="-378913.9"/>
    <n v="0"/>
    <n v="0"/>
    <n v="0"/>
    <n v="0"/>
    <n v="-378913.9"/>
    <n v="0"/>
    <n v="-378913.9"/>
    <n v="0"/>
    <n v="0"/>
    <n v="0"/>
    <n v="0"/>
    <n v="0"/>
    <n v="0"/>
  </r>
  <r>
    <m/>
    <s v="069"/>
    <n v="2015"/>
    <n v="2015"/>
    <m/>
    <n v="700"/>
    <n v="0"/>
    <s v="Safety and Operations"/>
    <n v="1"/>
    <n v="410"/>
    <s v="D"/>
    <n v="-10265601.449999999"/>
    <n v="-6385261.29"/>
    <n v="0"/>
    <n v="0"/>
    <n v="-10265601.449999999"/>
    <n v="-6385261.29"/>
    <n v="-406037"/>
    <n v="-1360694.97"/>
    <n v="0"/>
    <n v="0"/>
    <n v="-406037"/>
    <n v="-1360694.97"/>
    <n v="0"/>
    <n v="0"/>
    <n v="0"/>
    <n v="0"/>
    <n v="0"/>
    <n v="0"/>
    <n v="-2925682.19"/>
    <n v="0"/>
    <n v="0"/>
    <n v="0"/>
    <n v="0"/>
    <n v="-2925682.19"/>
    <n v="0"/>
    <n v="-2925682.19"/>
    <n v="0"/>
    <n v="13695.96"/>
    <n v="0"/>
    <n v="0"/>
    <n v="0"/>
    <n v="13695.96"/>
  </r>
  <r>
    <m/>
    <s v="069"/>
    <n v="2015"/>
    <n v="2015"/>
    <m/>
    <n v="700"/>
    <n v="0"/>
    <s v="Reimbursable services"/>
    <n v="801"/>
    <n v="255"/>
    <s v="R"/>
    <n v="-217500"/>
    <n v="-90000"/>
    <n v="0"/>
    <n v="0"/>
    <n v="-217500"/>
    <n v="-90000"/>
    <n v="0"/>
    <n v="0"/>
    <n v="0"/>
    <n v="0"/>
    <n v="0"/>
    <n v="0"/>
    <n v="0"/>
    <n v="0"/>
    <n v="0"/>
    <n v="0"/>
    <n v="0"/>
    <n v="0"/>
    <n v="-127500"/>
    <n v="0"/>
    <n v="0"/>
    <n v="0"/>
    <n v="0"/>
    <n v="-127500"/>
    <n v="0"/>
    <n v="-127500"/>
    <n v="0"/>
    <n v="0"/>
    <n v="0"/>
    <n v="0"/>
    <n v="0"/>
    <n v="0"/>
  </r>
  <r>
    <m/>
    <s v="069"/>
    <n v="2015"/>
    <n v="2015"/>
    <m/>
    <n v="750"/>
    <n v="0"/>
    <s v="UNKNOWN"/>
    <n v="0"/>
    <n v="0"/>
    <s v=" "/>
    <n v="0"/>
    <n v="0"/>
    <n v="0"/>
    <n v="0"/>
    <n v="0"/>
    <n v="0"/>
    <n v="0"/>
    <n v="0"/>
    <n v="0"/>
    <n v="0"/>
    <n v="0"/>
    <n v="0"/>
    <n v="0"/>
    <n v="0"/>
    <n v="0"/>
    <n v="0"/>
    <n v="0"/>
    <n v="0"/>
    <n v="0"/>
    <n v="0"/>
    <n v="0"/>
    <n v="0"/>
    <n v="0"/>
    <n v="0"/>
    <n v="0"/>
    <n v="0"/>
    <n v="0"/>
    <n v="0"/>
    <n v="0"/>
    <n v="0"/>
    <n v="0"/>
    <n v="0"/>
  </r>
  <r>
    <m/>
    <s v="069"/>
    <n v="2016"/>
    <n v="2016"/>
    <m/>
    <n v="700"/>
    <n v="0"/>
    <s v="Safety and Operations"/>
    <n v="1"/>
    <n v="111"/>
    <s v="D"/>
    <n v="0"/>
    <n v="0"/>
    <n v="0"/>
    <n v="0"/>
    <n v="0"/>
    <n v="0"/>
    <n v="-3554416.5"/>
    <n v="71766.14"/>
    <n v="0"/>
    <n v="-71766.149999999994"/>
    <n v="-3554416.5"/>
    <n v="-0.01"/>
    <n v="0"/>
    <n v="0"/>
    <n v="0"/>
    <n v="0"/>
    <n v="0"/>
    <n v="0"/>
    <n v="-3624148.39"/>
    <n v="0"/>
    <n v="0"/>
    <n v="-631.14"/>
    <n v="0"/>
    <n v="-3624779.53"/>
    <n v="0"/>
    <n v="-3624779.53"/>
    <n v="-70363.039999999994"/>
    <n v="0"/>
    <n v="0.01"/>
    <n v="0"/>
    <n v="6620.3"/>
    <n v="6620.31"/>
  </r>
  <r>
    <m/>
    <s v="069"/>
    <n v="2016"/>
    <n v="2016"/>
    <m/>
    <n v="700"/>
    <n v="0"/>
    <s v="Safety and Operations"/>
    <n v="1"/>
    <n v="113"/>
    <s v="D"/>
    <n v="0"/>
    <n v="0"/>
    <n v="0"/>
    <n v="0"/>
    <n v="0"/>
    <n v="0"/>
    <n v="-32635.21"/>
    <n v="-2722.39"/>
    <n v="0"/>
    <n v="2722.39"/>
    <n v="-32635.21"/>
    <n v="0"/>
    <n v="0"/>
    <n v="0"/>
    <n v="0"/>
    <n v="0"/>
    <n v="0"/>
    <n v="0"/>
    <n v="-29912.82"/>
    <n v="0"/>
    <n v="0"/>
    <n v="0"/>
    <n v="0"/>
    <n v="-29912.82"/>
    <n v="0"/>
    <n v="-29912.82"/>
    <n v="2722.39"/>
    <n v="0"/>
    <n v="0"/>
    <n v="0"/>
    <n v="0"/>
    <n v="0"/>
  </r>
  <r>
    <m/>
    <s v="069"/>
    <n v="2016"/>
    <n v="2016"/>
    <m/>
    <n v="700"/>
    <n v="0"/>
    <s v="Safety and Operations"/>
    <n v="1"/>
    <n v="115"/>
    <s v="D"/>
    <n v="0"/>
    <n v="0"/>
    <n v="0"/>
    <n v="0"/>
    <n v="0"/>
    <n v="0"/>
    <n v="-187579.63"/>
    <n v="-28630.799999999999"/>
    <n v="0"/>
    <n v="-42842.2"/>
    <n v="-187579.63"/>
    <n v="-71473"/>
    <n v="0"/>
    <n v="0"/>
    <n v="0"/>
    <n v="0"/>
    <n v="0"/>
    <n v="0"/>
    <n v="-158948.82999999999"/>
    <n v="0"/>
    <n v="0"/>
    <n v="0"/>
    <n v="0"/>
    <n v="-158948.82999999999"/>
    <n v="0"/>
    <n v="-158948.82999999999"/>
    <n v="-42842.2"/>
    <n v="0"/>
    <n v="71473"/>
    <n v="0"/>
    <n v="2.68"/>
    <n v="71475.679999999993"/>
  </r>
  <r>
    <m/>
    <s v="069"/>
    <n v="2016"/>
    <n v="2016"/>
    <m/>
    <n v="700"/>
    <n v="0"/>
    <s v="Safety and Operations"/>
    <n v="1"/>
    <n v="118"/>
    <s v="D"/>
    <n v="0"/>
    <n v="0"/>
    <n v="0"/>
    <n v="0"/>
    <n v="0"/>
    <n v="0"/>
    <n v="-296.8"/>
    <n v="0"/>
    <n v="0"/>
    <n v="0"/>
    <n v="-296.8"/>
    <n v="0"/>
    <n v="0"/>
    <n v="0"/>
    <n v="0"/>
    <n v="0"/>
    <n v="0"/>
    <n v="0"/>
    <n v="-296.8"/>
    <n v="0"/>
    <n v="0"/>
    <n v="0"/>
    <n v="0"/>
    <n v="-296.8"/>
    <n v="0"/>
    <n v="-296.8"/>
    <n v="0"/>
    <n v="0"/>
    <n v="0"/>
    <n v="0"/>
    <n v="0"/>
    <n v="0"/>
  </r>
  <r>
    <m/>
    <s v="069"/>
    <n v="2016"/>
    <n v="2016"/>
    <m/>
    <n v="700"/>
    <n v="0"/>
    <s v="Safety and Operations"/>
    <n v="1"/>
    <n v="121"/>
    <s v="D"/>
    <n v="-152577.56"/>
    <n v="-63805.33"/>
    <n v="0"/>
    <n v="0"/>
    <n v="-152577.56"/>
    <n v="-63805.33"/>
    <n v="-1334414.1499999999"/>
    <n v="-142863.22"/>
    <n v="0"/>
    <n v="39090.54"/>
    <n v="-1334414.1499999999"/>
    <n v="-103772.68"/>
    <n v="0"/>
    <n v="0"/>
    <n v="0"/>
    <n v="0"/>
    <n v="0"/>
    <n v="0"/>
    <n v="-1267772.79"/>
    <n v="0"/>
    <n v="0"/>
    <n v="-96.55"/>
    <n v="0"/>
    <n v="-1267869.3400000001"/>
    <n v="0"/>
    <n v="-1267869.3400000001"/>
    <n v="51544.36"/>
    <n v="21316.29"/>
    <n v="103772.68"/>
    <n v="0"/>
    <n v="427.06"/>
    <n v="125516.03"/>
  </r>
  <r>
    <m/>
    <s v="069"/>
    <n v="2016"/>
    <n v="2016"/>
    <m/>
    <n v="700"/>
    <n v="0"/>
    <s v="Safety and Operations"/>
    <n v="1"/>
    <n v="210"/>
    <s v="D"/>
    <n v="-708058.32"/>
    <n v="-198149.59"/>
    <n v="0"/>
    <n v="-17658.060000000001"/>
    <n v="-708058.32"/>
    <n v="-215807.65"/>
    <n v="-582.70000000000005"/>
    <n v="24200.42"/>
    <n v="0"/>
    <n v="-27386.22"/>
    <n v="-582.70000000000005"/>
    <n v="-3185.8"/>
    <n v="0"/>
    <n v="0"/>
    <n v="0"/>
    <n v="0"/>
    <n v="0"/>
    <n v="0"/>
    <n v="-544648.62"/>
    <n v="0"/>
    <n v="0"/>
    <n v="0"/>
    <n v="0"/>
    <n v="-544648.62"/>
    <n v="0"/>
    <n v="-544648.62"/>
    <n v="-55001.05"/>
    <n v="23806.62"/>
    <n v="3185.8"/>
    <n v="0"/>
    <n v="0"/>
    <n v="26992.42"/>
  </r>
  <r>
    <m/>
    <s v="069"/>
    <n v="2016"/>
    <n v="2016"/>
    <m/>
    <n v="700"/>
    <n v="0"/>
    <s v="Safety and Operations"/>
    <n v="1"/>
    <n v="220"/>
    <s v="D"/>
    <n v="-57500"/>
    <n v="-18372.34"/>
    <n v="0"/>
    <n v="0"/>
    <n v="-57500"/>
    <n v="-18372.34"/>
    <n v="0"/>
    <n v="0"/>
    <n v="0"/>
    <n v="0"/>
    <n v="0"/>
    <n v="0"/>
    <n v="0"/>
    <n v="0"/>
    <n v="0"/>
    <n v="0"/>
    <n v="0"/>
    <n v="0"/>
    <n v="-38701.26"/>
    <n v="0"/>
    <n v="0"/>
    <n v="0"/>
    <n v="0"/>
    <n v="-38701.26"/>
    <n v="0"/>
    <n v="-38701.26"/>
    <n v="426.4"/>
    <n v="9750.01"/>
    <n v="0"/>
    <n v="0"/>
    <n v="0"/>
    <n v="9750.01"/>
  </r>
  <r>
    <m/>
    <s v="069"/>
    <n v="2016"/>
    <n v="2016"/>
    <m/>
    <n v="700"/>
    <n v="0"/>
    <s v="Safety and Operations"/>
    <n v="1"/>
    <n v="231"/>
    <s v="D"/>
    <n v="-234919.76"/>
    <n v="-234919.76"/>
    <n v="0"/>
    <n v="0"/>
    <n v="-234919.76"/>
    <n v="-234919.76"/>
    <n v="0"/>
    <n v="0"/>
    <n v="0"/>
    <n v="0"/>
    <n v="0"/>
    <n v="0"/>
    <n v="0"/>
    <n v="0"/>
    <n v="0"/>
    <n v="0"/>
    <n v="0"/>
    <n v="0"/>
    <n v="0"/>
    <n v="0"/>
    <n v="0"/>
    <n v="0"/>
    <n v="0"/>
    <n v="0"/>
    <n v="0"/>
    <n v="0"/>
    <n v="0"/>
    <n v="0"/>
    <n v="0"/>
    <n v="0"/>
    <n v="0"/>
    <n v="0"/>
  </r>
  <r>
    <m/>
    <s v="069"/>
    <n v="2016"/>
    <n v="2016"/>
    <m/>
    <n v="700"/>
    <n v="0"/>
    <s v="Safety and Operations"/>
    <n v="1"/>
    <n v="232"/>
    <s v="D"/>
    <n v="-54044.03"/>
    <n v="-6099.03"/>
    <n v="0"/>
    <n v="0"/>
    <n v="-54044.03"/>
    <n v="-6099.03"/>
    <n v="0"/>
    <n v="0"/>
    <n v="0"/>
    <n v="0"/>
    <n v="0"/>
    <n v="0"/>
    <n v="0"/>
    <n v="0"/>
    <n v="0"/>
    <n v="0"/>
    <n v="0"/>
    <n v="0"/>
    <n v="-48646.1"/>
    <n v="0"/>
    <n v="0"/>
    <n v="0"/>
    <n v="0"/>
    <n v="-48646.1"/>
    <n v="0"/>
    <n v="-48646.1"/>
    <n v="-701.1"/>
    <n v="0"/>
    <n v="0"/>
    <n v="0"/>
    <n v="0"/>
    <n v="0"/>
  </r>
  <r>
    <m/>
    <s v="069"/>
    <n v="2016"/>
    <n v="2016"/>
    <m/>
    <n v="700"/>
    <n v="0"/>
    <s v="Safety and Operations"/>
    <n v="1"/>
    <n v="233"/>
    <s v="D"/>
    <n v="-268719.53000000003"/>
    <n v="-57317.05"/>
    <n v="0"/>
    <n v="0"/>
    <n v="-268719.53000000003"/>
    <n v="-57317.05"/>
    <n v="0"/>
    <n v="282"/>
    <n v="0"/>
    <n v="-282"/>
    <n v="0"/>
    <n v="0"/>
    <n v="-108921.36"/>
    <n v="-108921.36"/>
    <n v="0"/>
    <n v="0"/>
    <n v="-108921.36"/>
    <n v="-108921.36"/>
    <n v="-213446.43"/>
    <n v="0"/>
    <n v="0"/>
    <n v="0"/>
    <n v="0"/>
    <n v="-213446.43"/>
    <n v="-108921.36"/>
    <n v="-213446.43"/>
    <n v="-2043.95"/>
    <n v="6611.29"/>
    <n v="0"/>
    <n v="0"/>
    <n v="53"/>
    <n v="6664.29"/>
  </r>
  <r>
    <m/>
    <s v="069"/>
    <n v="2016"/>
    <n v="2016"/>
    <m/>
    <n v="700"/>
    <n v="0"/>
    <s v="Safety and Operations"/>
    <n v="1"/>
    <n v="240"/>
    <s v="D"/>
    <n v="-120549"/>
    <n v="25663"/>
    <n v="0"/>
    <n v="-25663"/>
    <n v="-120549"/>
    <n v="0"/>
    <n v="0"/>
    <n v="0"/>
    <n v="0"/>
    <n v="0"/>
    <n v="0"/>
    <n v="0"/>
    <n v="0"/>
    <n v="0"/>
    <n v="0"/>
    <n v="0"/>
    <n v="0"/>
    <n v="0"/>
    <n v="-146212"/>
    <n v="0"/>
    <n v="0"/>
    <n v="0"/>
    <n v="0"/>
    <n v="-146212"/>
    <n v="0"/>
    <n v="-146212"/>
    <n v="-25663"/>
    <n v="0"/>
    <n v="0"/>
    <n v="0"/>
    <n v="0"/>
    <n v="0"/>
  </r>
  <r>
    <m/>
    <s v="069"/>
    <n v="2016"/>
    <n v="2016"/>
    <m/>
    <n v="700"/>
    <n v="0"/>
    <s v="Safety and Operations"/>
    <n v="1"/>
    <n v="251"/>
    <s v="D"/>
    <n v="-10040659.310000001"/>
    <n v="-2568757.9900000002"/>
    <n v="0"/>
    <n v="0"/>
    <n v="-10040659.310000001"/>
    <n v="-2568757.9900000002"/>
    <n v="-213004.29"/>
    <n v="-72051.72"/>
    <n v="0"/>
    <n v="0"/>
    <n v="-213004.29"/>
    <n v="-72051.72"/>
    <n v="-6458.25"/>
    <n v="0"/>
    <n v="0"/>
    <n v="0"/>
    <n v="-6458.25"/>
    <n v="0"/>
    <n v="-7625696.96"/>
    <n v="0"/>
    <n v="0"/>
    <n v="0"/>
    <n v="0"/>
    <n v="-7625696.96"/>
    <n v="-6458.25"/>
    <n v="-7619238.71"/>
    <n v="-6384.82"/>
    <n v="225075.74"/>
    <n v="25.82"/>
    <n v="0"/>
    <n v="0"/>
    <n v="225101.56"/>
  </r>
  <r>
    <m/>
    <s v="069"/>
    <n v="2016"/>
    <n v="2016"/>
    <m/>
    <n v="700"/>
    <n v="0"/>
    <s v="Safety and Operations"/>
    <n v="1"/>
    <n v="252"/>
    <s v="D"/>
    <n v="-187369.78"/>
    <n v="1597.89"/>
    <n v="0"/>
    <n v="-16444.22"/>
    <n v="-187369.78"/>
    <n v="-14846.33"/>
    <n v="-20653.8"/>
    <n v="-21913.599999999999"/>
    <n v="0"/>
    <n v="0"/>
    <n v="-20653.8"/>
    <n v="-21913.599999999999"/>
    <n v="0"/>
    <n v="0"/>
    <n v="0"/>
    <n v="0"/>
    <n v="0"/>
    <n v="0"/>
    <n v="-191957.87"/>
    <n v="0"/>
    <n v="0"/>
    <n v="0"/>
    <n v="0"/>
    <n v="-191957.87"/>
    <n v="0"/>
    <n v="-191957.87"/>
    <n v="-20694.22"/>
    <n v="0"/>
    <n v="21913.599999999999"/>
    <n v="0"/>
    <n v="0"/>
    <n v="21913.599999999999"/>
  </r>
  <r>
    <m/>
    <s v="069"/>
    <n v="2016"/>
    <n v="2016"/>
    <m/>
    <n v="700"/>
    <n v="0"/>
    <s v="Safety and Operations"/>
    <n v="1"/>
    <n v="253"/>
    <s v="D"/>
    <n v="-1605704"/>
    <n v="-244415.72"/>
    <n v="0"/>
    <n v="0"/>
    <n v="-1605704"/>
    <n v="-244415.72"/>
    <n v="0"/>
    <n v="0"/>
    <n v="0"/>
    <n v="0"/>
    <n v="0"/>
    <n v="0"/>
    <n v="-3753276.32"/>
    <n v="-522051.5"/>
    <n v="0"/>
    <n v="0"/>
    <n v="-3753276.32"/>
    <n v="-522051.5"/>
    <n v="-4592513.0999999996"/>
    <n v="0"/>
    <n v="0"/>
    <n v="0"/>
    <n v="0"/>
    <n v="-4592513.0999999996"/>
    <n v="-3753276.32"/>
    <n v="-1361288.28"/>
    <n v="0"/>
    <n v="1073.08"/>
    <n v="0"/>
    <n v="0"/>
    <n v="0"/>
    <n v="1073.08"/>
  </r>
  <r>
    <m/>
    <s v="069"/>
    <n v="2016"/>
    <n v="2016"/>
    <m/>
    <n v="700"/>
    <n v="0"/>
    <s v="Safety and Operations"/>
    <n v="1"/>
    <n v="254"/>
    <s v="D"/>
    <n v="-109322.75"/>
    <n v="-100545.08"/>
    <n v="0"/>
    <n v="0"/>
    <n v="-109322.75"/>
    <n v="-100545.08"/>
    <n v="0"/>
    <n v="0"/>
    <n v="0"/>
    <n v="0"/>
    <n v="0"/>
    <n v="0"/>
    <n v="0"/>
    <n v="0"/>
    <n v="0"/>
    <n v="0"/>
    <n v="0"/>
    <n v="0"/>
    <n v="-8777.67"/>
    <n v="0"/>
    <n v="0"/>
    <n v="0"/>
    <n v="0"/>
    <n v="-8777.67"/>
    <n v="0"/>
    <n v="-8777.67"/>
    <n v="0"/>
    <n v="0"/>
    <n v="0"/>
    <n v="0"/>
    <n v="0"/>
    <n v="0"/>
  </r>
  <r>
    <m/>
    <s v="069"/>
    <n v="2016"/>
    <n v="2016"/>
    <m/>
    <n v="700"/>
    <n v="0"/>
    <s v="Safety and Operations"/>
    <n v="1"/>
    <n v="257"/>
    <s v="D"/>
    <n v="-2453689.2400000002"/>
    <n v="-171365.7"/>
    <n v="0"/>
    <n v="0"/>
    <n v="-2453689.2400000002"/>
    <n v="-171365.7"/>
    <n v="-7613.74"/>
    <n v="0"/>
    <n v="0"/>
    <n v="0"/>
    <n v="-7613.74"/>
    <n v="0"/>
    <n v="-312573.21000000002"/>
    <n v="-6962.69"/>
    <n v="0"/>
    <n v="0"/>
    <n v="-312573.21000000002"/>
    <n v="-6962.69"/>
    <n v="-2590947.7999999998"/>
    <n v="0"/>
    <n v="0"/>
    <n v="0"/>
    <n v="0"/>
    <n v="-2590947.7999999998"/>
    <n v="-312573.21000000002"/>
    <n v="-2285337.2799999998"/>
    <n v="4600"/>
    <n v="10000"/>
    <n v="0"/>
    <n v="0"/>
    <n v="0"/>
    <n v="10000"/>
  </r>
  <r>
    <m/>
    <s v="069"/>
    <n v="2016"/>
    <n v="2016"/>
    <m/>
    <n v="700"/>
    <n v="0"/>
    <s v="Safety and Operations"/>
    <n v="1"/>
    <n v="260"/>
    <s v="D"/>
    <n v="-43694.1"/>
    <n v="-6832.1"/>
    <n v="0"/>
    <n v="0"/>
    <n v="-43694.1"/>
    <n v="-6832.1"/>
    <n v="-68.400000000000006"/>
    <n v="1917.07"/>
    <n v="0"/>
    <n v="-2005.47"/>
    <n v="-68.400000000000006"/>
    <n v="-88.4"/>
    <n v="0"/>
    <n v="0"/>
    <n v="0"/>
    <n v="0"/>
    <n v="0"/>
    <n v="0"/>
    <n v="-47366.87"/>
    <n v="0"/>
    <n v="0"/>
    <n v="-20"/>
    <n v="0"/>
    <n v="-47386.87"/>
    <n v="0"/>
    <n v="-47386.87"/>
    <n v="-10544.87"/>
    <n v="5998.1"/>
    <n v="88.4"/>
    <n v="0"/>
    <n v="0"/>
    <n v="6086.5"/>
  </r>
  <r>
    <m/>
    <s v="069"/>
    <n v="2016"/>
    <n v="2016"/>
    <m/>
    <n v="700"/>
    <n v="0"/>
    <s v="Safety and Operations"/>
    <n v="1"/>
    <n v="310"/>
    <s v="D"/>
    <n v="-539059.14"/>
    <n v="267.55"/>
    <n v="0"/>
    <n v="-9593.75"/>
    <n v="-539059.14"/>
    <n v="-9326.2000000000007"/>
    <n v="-399840"/>
    <n v="3299.08"/>
    <n v="0"/>
    <n v="-3299.08"/>
    <n v="-399840"/>
    <n v="0"/>
    <n v="0"/>
    <n v="0"/>
    <n v="0"/>
    <n v="0"/>
    <n v="0"/>
    <n v="0"/>
    <n v="-945919.24"/>
    <n v="0"/>
    <n v="0"/>
    <n v="0"/>
    <n v="0"/>
    <n v="-945919.24"/>
    <n v="0"/>
    <n v="-945919.24"/>
    <n v="-16346.3"/>
    <n v="9070.9599999999991"/>
    <n v="0"/>
    <n v="0"/>
    <n v="0"/>
    <n v="9070.9599999999991"/>
  </r>
  <r>
    <m/>
    <s v="069"/>
    <n v="2016"/>
    <n v="2016"/>
    <m/>
    <n v="700"/>
    <n v="0"/>
    <s v="Safety and Operations"/>
    <n v="1"/>
    <n v="410"/>
    <s v="D"/>
    <n v="-11105000"/>
    <n v="-10839349.07"/>
    <n v="0"/>
    <n v="0"/>
    <n v="-11105000"/>
    <n v="-10839349.07"/>
    <n v="0"/>
    <n v="0"/>
    <n v="0"/>
    <n v="0"/>
    <n v="0"/>
    <n v="0"/>
    <n v="0"/>
    <n v="0"/>
    <n v="0"/>
    <n v="0"/>
    <n v="0"/>
    <n v="0"/>
    <n v="-265650.93"/>
    <n v="0"/>
    <n v="0"/>
    <n v="0"/>
    <n v="0"/>
    <n v="-265650.93"/>
    <n v="0"/>
    <n v="-265650.93"/>
    <n v="0"/>
    <n v="0"/>
    <n v="0"/>
    <n v="0"/>
    <n v="0"/>
    <n v="0"/>
  </r>
  <r>
    <m/>
    <s v="069"/>
    <n v="2016"/>
    <n v="2016"/>
    <m/>
    <n v="700"/>
    <n v="0"/>
    <s v="Safety and Operations"/>
    <n v="1"/>
    <n v="920"/>
    <s v="D"/>
    <n v="0"/>
    <n v="0"/>
    <n v="0"/>
    <n v="0"/>
    <n v="0"/>
    <n v="0"/>
    <n v="0"/>
    <n v="0"/>
    <n v="0"/>
    <n v="0"/>
    <n v="0"/>
    <n v="0"/>
    <n v="0"/>
    <n v="0"/>
    <n v="0"/>
    <n v="0"/>
    <n v="0"/>
    <n v="0"/>
    <n v="20919.25"/>
    <n v="0"/>
    <n v="0"/>
    <n v="0"/>
    <n v="0"/>
    <n v="20919.25"/>
    <n v="0"/>
    <n v="20919.25"/>
    <n v="20919.25"/>
    <n v="0"/>
    <n v="0"/>
    <n v="0"/>
    <n v="0"/>
    <n v="0"/>
  </r>
  <r>
    <m/>
    <s v="069"/>
    <n v="2016"/>
    <n v="2016"/>
    <m/>
    <n v="700"/>
    <n v="0"/>
    <s v="Reimbursable services"/>
    <n v="801"/>
    <n v="255"/>
    <s v="R"/>
    <n v="-572000"/>
    <n v="-542000"/>
    <n v="0"/>
    <n v="0"/>
    <n v="-572000"/>
    <n v="-542000"/>
    <n v="0"/>
    <n v="0"/>
    <n v="0"/>
    <n v="0"/>
    <n v="0"/>
    <n v="0"/>
    <n v="0"/>
    <n v="0"/>
    <n v="0"/>
    <n v="0"/>
    <n v="0"/>
    <n v="0"/>
    <n v="-30000"/>
    <n v="0"/>
    <n v="0"/>
    <n v="0"/>
    <n v="0"/>
    <n v="-30000"/>
    <n v="0"/>
    <n v="-30000"/>
    <n v="0"/>
    <n v="0"/>
    <n v="0"/>
    <n v="0"/>
    <n v="0"/>
    <n v="0"/>
  </r>
  <r>
    <m/>
    <s v="069"/>
    <n v="2016"/>
    <n v="2016"/>
    <m/>
    <n v="700"/>
    <n v="0"/>
    <s v="Reimbursable services"/>
    <n v="801"/>
    <n v="257"/>
    <s v="R"/>
    <n v="-157193"/>
    <n v="-46216.83"/>
    <n v="0"/>
    <n v="0"/>
    <n v="-157193"/>
    <n v="-46216.83"/>
    <n v="0"/>
    <n v="0"/>
    <n v="0"/>
    <n v="0"/>
    <n v="0"/>
    <n v="0"/>
    <n v="0"/>
    <n v="0"/>
    <n v="0"/>
    <n v="0"/>
    <n v="0"/>
    <n v="0"/>
    <n v="-110976.17"/>
    <n v="0"/>
    <n v="0"/>
    <n v="0"/>
    <n v="0"/>
    <n v="-110976.17"/>
    <n v="0"/>
    <n v="-110976.17"/>
    <n v="0"/>
    <n v="0"/>
    <n v="0"/>
    <n v="0"/>
    <n v="0"/>
    <n v="0"/>
  </r>
  <r>
    <m/>
    <s v="069"/>
    <n v="2016"/>
    <n v="2016"/>
    <m/>
    <n v="750"/>
    <n v="0"/>
    <s v="UNKNOWN"/>
    <n v="0"/>
    <n v="0"/>
    <s v=" "/>
    <n v="0"/>
    <n v="0"/>
    <n v="0"/>
    <n v="0"/>
    <n v="0"/>
    <n v="0"/>
    <n v="0"/>
    <n v="0"/>
    <n v="0"/>
    <n v="0"/>
    <n v="0"/>
    <n v="0"/>
    <n v="0"/>
    <n v="0"/>
    <n v="0"/>
    <n v="0"/>
    <n v="0"/>
    <n v="0"/>
    <n v="0"/>
    <n v="0"/>
    <n v="0"/>
    <n v="0"/>
    <n v="0"/>
    <n v="0"/>
    <n v="0"/>
    <n v="0"/>
    <n v="0"/>
    <n v="0"/>
    <n v="0"/>
    <n v="0"/>
    <n v="0"/>
    <n v="0"/>
  </r>
  <r>
    <m/>
    <s v="069"/>
    <n v="2017"/>
    <n v="2017"/>
    <m/>
    <n v="700"/>
    <n v="0"/>
    <s v="Safety and Operations"/>
    <n v="1"/>
    <n v="0"/>
    <s v="D"/>
    <n v="0"/>
    <n v="0"/>
    <n v="0"/>
    <n v="0"/>
    <n v="0"/>
    <n v="0"/>
    <n v="0"/>
    <n v="0"/>
    <n v="0"/>
    <n v="0"/>
    <n v="0"/>
    <n v="0"/>
    <n v="0"/>
    <n v="0"/>
    <n v="0"/>
    <n v="0"/>
    <n v="0"/>
    <n v="0"/>
    <n v="-1440.45"/>
    <n v="0"/>
    <n v="0"/>
    <n v="0"/>
    <n v="0"/>
    <n v="-1440.45"/>
    <n v="0"/>
    <n v="-1440.45"/>
    <n v="-1440.45"/>
    <n v="0"/>
    <n v="0"/>
    <n v="0"/>
    <n v="0"/>
    <n v="0"/>
  </r>
  <r>
    <m/>
    <s v="069"/>
    <n v="2017"/>
    <n v="2017"/>
    <m/>
    <n v="700"/>
    <n v="0"/>
    <s v="Safety and Operations"/>
    <n v="1"/>
    <n v="111"/>
    <s v="D"/>
    <n v="0"/>
    <n v="0"/>
    <n v="0"/>
    <n v="0"/>
    <n v="0"/>
    <n v="0"/>
    <n v="0"/>
    <n v="0"/>
    <n v="0"/>
    <n v="0"/>
    <n v="0"/>
    <n v="0"/>
    <n v="0"/>
    <n v="0"/>
    <n v="0"/>
    <n v="0"/>
    <n v="0"/>
    <n v="0"/>
    <n v="-64198270.009999998"/>
    <n v="0"/>
    <n v="0"/>
    <n v="0"/>
    <n v="0"/>
    <n v="-64198270.009999998"/>
    <n v="0"/>
    <n v="-64198270.009999998"/>
    <n v="-64198270.009999998"/>
    <n v="0"/>
    <n v="0"/>
    <n v="0"/>
    <n v="0"/>
    <n v="0"/>
  </r>
  <r>
    <m/>
    <s v="069"/>
    <n v="2017"/>
    <n v="2017"/>
    <m/>
    <n v="700"/>
    <n v="0"/>
    <s v="Safety and Operations"/>
    <n v="1"/>
    <n v="113"/>
    <s v="D"/>
    <n v="0"/>
    <n v="0"/>
    <n v="0"/>
    <n v="0"/>
    <n v="0"/>
    <n v="0"/>
    <n v="0"/>
    <n v="0"/>
    <n v="0"/>
    <n v="0"/>
    <n v="0"/>
    <n v="0"/>
    <n v="0"/>
    <n v="0"/>
    <n v="0"/>
    <n v="0"/>
    <n v="0"/>
    <n v="0"/>
    <n v="-479975.87"/>
    <n v="0"/>
    <n v="0"/>
    <n v="0"/>
    <n v="0"/>
    <n v="-479975.87"/>
    <n v="0"/>
    <n v="-479975.87"/>
    <n v="-479975.87"/>
    <n v="0"/>
    <n v="0"/>
    <n v="0"/>
    <n v="0"/>
    <n v="0"/>
  </r>
  <r>
    <m/>
    <s v="069"/>
    <n v="2017"/>
    <n v="2017"/>
    <m/>
    <n v="700"/>
    <n v="0"/>
    <s v="Safety and Operations"/>
    <n v="1"/>
    <n v="115"/>
    <s v="D"/>
    <n v="0"/>
    <n v="-1029.46"/>
    <n v="0"/>
    <n v="0"/>
    <n v="0"/>
    <n v="-1029.46"/>
    <n v="0"/>
    <n v="0"/>
    <n v="0"/>
    <n v="0"/>
    <n v="0"/>
    <n v="0"/>
    <n v="0"/>
    <n v="0"/>
    <n v="0"/>
    <n v="0"/>
    <n v="0"/>
    <n v="0"/>
    <n v="-233126.59"/>
    <n v="0"/>
    <n v="0"/>
    <n v="0"/>
    <n v="0"/>
    <n v="-233126.59"/>
    <n v="0"/>
    <n v="-233126.59"/>
    <n v="-234156.05"/>
    <n v="0"/>
    <n v="0"/>
    <n v="0"/>
    <n v="0"/>
    <n v="0"/>
  </r>
  <r>
    <m/>
    <s v="069"/>
    <n v="2017"/>
    <n v="2017"/>
    <m/>
    <n v="700"/>
    <n v="0"/>
    <s v="Safety and Operations"/>
    <n v="1"/>
    <n v="118"/>
    <s v="D"/>
    <n v="0"/>
    <n v="0"/>
    <n v="0"/>
    <n v="0"/>
    <n v="0"/>
    <n v="0"/>
    <n v="0"/>
    <n v="0"/>
    <n v="0"/>
    <n v="0"/>
    <n v="0"/>
    <n v="0"/>
    <n v="0"/>
    <n v="0"/>
    <n v="0"/>
    <n v="0"/>
    <n v="0"/>
    <n v="0"/>
    <n v="-5344.5"/>
    <n v="0"/>
    <n v="0"/>
    <n v="0"/>
    <n v="0"/>
    <n v="-5344.5"/>
    <n v="0"/>
    <n v="-5344.5"/>
    <n v="-5344.5"/>
    <n v="0"/>
    <n v="0"/>
    <n v="0"/>
    <n v="0"/>
    <n v="0"/>
  </r>
  <r>
    <m/>
    <s v="069"/>
    <n v="2017"/>
    <n v="2017"/>
    <m/>
    <n v="700"/>
    <n v="0"/>
    <s v="Safety and Operations"/>
    <n v="1"/>
    <n v="121"/>
    <s v="D"/>
    <n v="0"/>
    <n v="0"/>
    <n v="0"/>
    <n v="0"/>
    <n v="0"/>
    <n v="0"/>
    <n v="0"/>
    <n v="0"/>
    <n v="0"/>
    <n v="0"/>
    <n v="0"/>
    <n v="0"/>
    <n v="0"/>
    <n v="0"/>
    <n v="0"/>
    <n v="0"/>
    <n v="0"/>
    <n v="0"/>
    <n v="-22185910.75"/>
    <n v="0"/>
    <n v="0"/>
    <n v="0"/>
    <n v="0"/>
    <n v="-22185910.75"/>
    <n v="0"/>
    <n v="-22185910.75"/>
    <n v="-22185910.75"/>
    <n v="0"/>
    <n v="0"/>
    <n v="0"/>
    <n v="0"/>
    <n v="0"/>
  </r>
  <r>
    <m/>
    <s v="069"/>
    <n v="2017"/>
    <n v="2017"/>
    <m/>
    <n v="700"/>
    <n v="0"/>
    <s v="Safety and Operations"/>
    <n v="1"/>
    <n v="210"/>
    <s v="D"/>
    <n v="0"/>
    <n v="-1462103.38"/>
    <n v="0"/>
    <n v="0"/>
    <n v="0"/>
    <n v="-1462103.38"/>
    <n v="0"/>
    <n v="-30296.92"/>
    <n v="0"/>
    <n v="0"/>
    <n v="0"/>
    <n v="-30296.92"/>
    <n v="0"/>
    <n v="0"/>
    <n v="0"/>
    <n v="0"/>
    <n v="0"/>
    <n v="0"/>
    <n v="-7904071.1600000001"/>
    <n v="0"/>
    <n v="0"/>
    <n v="0"/>
    <n v="0"/>
    <n v="-7904071.1600000001"/>
    <n v="0"/>
    <n v="-7904071.1600000001"/>
    <n v="-9396471.4600000009"/>
    <n v="0"/>
    <n v="0"/>
    <n v="0"/>
    <n v="0"/>
    <n v="0"/>
  </r>
  <r>
    <m/>
    <s v="069"/>
    <n v="2017"/>
    <n v="2017"/>
    <m/>
    <n v="700"/>
    <n v="0"/>
    <s v="Safety and Operations"/>
    <n v="1"/>
    <n v="231"/>
    <s v="D"/>
    <n v="0"/>
    <n v="-1711648.06"/>
    <n v="0"/>
    <n v="0"/>
    <n v="0"/>
    <n v="-1711648.06"/>
    <n v="0"/>
    <n v="0"/>
    <n v="0"/>
    <n v="0"/>
    <n v="0"/>
    <n v="0"/>
    <n v="0"/>
    <n v="0"/>
    <n v="0"/>
    <n v="0"/>
    <n v="0"/>
    <n v="0"/>
    <n v="-4288351.9400000004"/>
    <n v="0"/>
    <n v="0"/>
    <n v="0"/>
    <n v="0"/>
    <n v="-4288351.9400000004"/>
    <n v="0"/>
    <n v="-4288351.9400000004"/>
    <n v="-6000000"/>
    <n v="0"/>
    <n v="0"/>
    <n v="0"/>
    <n v="0"/>
    <n v="0"/>
  </r>
  <r>
    <m/>
    <s v="069"/>
    <n v="2017"/>
    <n v="2017"/>
    <m/>
    <n v="700"/>
    <n v="0"/>
    <s v="Safety and Operations"/>
    <n v="1"/>
    <n v="232"/>
    <s v="D"/>
    <n v="0"/>
    <n v="-150240.98000000001"/>
    <n v="0"/>
    <n v="0"/>
    <n v="0"/>
    <n v="-150240.98000000001"/>
    <n v="0"/>
    <n v="0"/>
    <n v="0"/>
    <n v="0"/>
    <n v="0"/>
    <n v="0"/>
    <n v="0"/>
    <n v="-118772.02"/>
    <n v="0"/>
    <n v="0"/>
    <n v="0"/>
    <n v="-118772.02"/>
    <n v="-124901.57"/>
    <n v="0"/>
    <n v="0"/>
    <n v="0"/>
    <n v="0"/>
    <n v="-124901.57"/>
    <n v="0"/>
    <n v="-243673.59"/>
    <n v="-393914.57"/>
    <n v="0"/>
    <n v="0"/>
    <n v="0"/>
    <n v="0"/>
    <n v="0"/>
  </r>
  <r>
    <m/>
    <s v="069"/>
    <n v="2017"/>
    <n v="2017"/>
    <m/>
    <n v="700"/>
    <n v="0"/>
    <s v="Safety and Operations"/>
    <n v="1"/>
    <n v="233"/>
    <s v="D"/>
    <n v="0"/>
    <n v="-173487.29"/>
    <n v="0"/>
    <n v="0"/>
    <n v="0"/>
    <n v="-173487.29"/>
    <n v="0"/>
    <n v="0"/>
    <n v="0"/>
    <n v="0"/>
    <n v="0"/>
    <n v="0"/>
    <n v="0"/>
    <n v="-69956.09"/>
    <n v="0"/>
    <n v="0"/>
    <n v="0"/>
    <n v="-69956.09"/>
    <n v="-443793.76"/>
    <n v="0"/>
    <n v="0"/>
    <n v="0"/>
    <n v="0"/>
    <n v="-443793.76"/>
    <n v="0"/>
    <n v="-513749.85"/>
    <n v="-687237.14"/>
    <n v="0"/>
    <n v="0"/>
    <n v="0"/>
    <n v="0"/>
    <n v="0"/>
  </r>
  <r>
    <m/>
    <s v="069"/>
    <n v="2017"/>
    <n v="2017"/>
    <m/>
    <n v="700"/>
    <n v="0"/>
    <s v="Safety and Operations"/>
    <n v="1"/>
    <n v="240"/>
    <s v="D"/>
    <n v="0"/>
    <n v="-85531.4"/>
    <n v="0"/>
    <n v="0"/>
    <n v="0"/>
    <n v="-85531.4"/>
    <n v="0"/>
    <n v="0"/>
    <n v="0"/>
    <n v="0"/>
    <n v="0"/>
    <n v="0"/>
    <n v="0"/>
    <n v="0"/>
    <n v="0"/>
    <n v="0"/>
    <n v="0"/>
    <n v="0"/>
    <n v="-77244.100000000006"/>
    <n v="0"/>
    <n v="0"/>
    <n v="0"/>
    <n v="0"/>
    <n v="-77244.100000000006"/>
    <n v="0"/>
    <n v="-77244.100000000006"/>
    <n v="-162775.5"/>
    <n v="0"/>
    <n v="0"/>
    <n v="0"/>
    <n v="0"/>
    <n v="0"/>
  </r>
  <r>
    <m/>
    <s v="069"/>
    <n v="2017"/>
    <n v="2017"/>
    <m/>
    <n v="700"/>
    <n v="0"/>
    <s v="Safety and Operations"/>
    <n v="1"/>
    <n v="251"/>
    <s v="D"/>
    <n v="0"/>
    <n v="-4557850.08"/>
    <n v="0"/>
    <n v="0"/>
    <n v="0"/>
    <n v="-4557850.08"/>
    <n v="0"/>
    <n v="0"/>
    <n v="0"/>
    <n v="0"/>
    <n v="0"/>
    <n v="0"/>
    <n v="0"/>
    <n v="-655"/>
    <n v="0"/>
    <n v="0"/>
    <n v="0"/>
    <n v="-655"/>
    <n v="-2388697.4900000002"/>
    <n v="0"/>
    <n v="0"/>
    <n v="0"/>
    <n v="0"/>
    <n v="-2388697.4900000002"/>
    <n v="0"/>
    <n v="-2389352.4900000002"/>
    <n v="-6947202.5700000003"/>
    <n v="0"/>
    <n v="0"/>
    <n v="0"/>
    <n v="0"/>
    <n v="0"/>
  </r>
  <r>
    <m/>
    <s v="069"/>
    <n v="2017"/>
    <n v="2017"/>
    <m/>
    <n v="700"/>
    <n v="0"/>
    <s v="Safety and Operations"/>
    <n v="1"/>
    <n v="252"/>
    <s v="D"/>
    <n v="0"/>
    <n v="-475.35"/>
    <n v="0"/>
    <n v="0"/>
    <n v="0"/>
    <n v="-475.35"/>
    <n v="0"/>
    <n v="-425"/>
    <n v="0"/>
    <n v="0"/>
    <n v="0"/>
    <n v="-425"/>
    <n v="0"/>
    <n v="0"/>
    <n v="0"/>
    <n v="0"/>
    <n v="0"/>
    <n v="0"/>
    <n v="-39370.61"/>
    <n v="0"/>
    <n v="0"/>
    <n v="0"/>
    <n v="0"/>
    <n v="-39370.61"/>
    <n v="0"/>
    <n v="-39370.61"/>
    <n v="-40270.959999999999"/>
    <n v="0"/>
    <n v="0"/>
    <n v="0"/>
    <n v="0"/>
    <n v="0"/>
  </r>
  <r>
    <m/>
    <s v="069"/>
    <n v="2017"/>
    <n v="2017"/>
    <m/>
    <n v="700"/>
    <n v="0"/>
    <s v="Safety and Operations"/>
    <n v="1"/>
    <n v="253"/>
    <s v="D"/>
    <n v="0"/>
    <n v="-5911948.5999999996"/>
    <n v="0"/>
    <n v="0"/>
    <n v="0"/>
    <n v="-5911948.5999999996"/>
    <n v="0"/>
    <n v="0"/>
    <n v="0"/>
    <n v="0"/>
    <n v="0"/>
    <n v="0"/>
    <n v="0"/>
    <n v="-1637633.83"/>
    <n v="0"/>
    <n v="0"/>
    <n v="0"/>
    <n v="-1637633.83"/>
    <n v="-6060548.9699999997"/>
    <n v="0"/>
    <n v="0"/>
    <n v="0"/>
    <n v="0"/>
    <n v="-6060548.9699999997"/>
    <n v="0"/>
    <n v="-7698182.7999999998"/>
    <n v="-13610131.4"/>
    <n v="0"/>
    <n v="0"/>
    <n v="0"/>
    <n v="0"/>
    <n v="0"/>
  </r>
  <r>
    <m/>
    <s v="069"/>
    <n v="2017"/>
    <n v="2017"/>
    <m/>
    <n v="700"/>
    <n v="0"/>
    <s v="Safety and Operations"/>
    <n v="1"/>
    <n v="257"/>
    <s v="D"/>
    <n v="0"/>
    <n v="-177587"/>
    <n v="0"/>
    <n v="0"/>
    <n v="0"/>
    <n v="-177587"/>
    <n v="0"/>
    <n v="0"/>
    <n v="0"/>
    <n v="0"/>
    <n v="0"/>
    <n v="0"/>
    <n v="0"/>
    <n v="-267413.12"/>
    <n v="0"/>
    <n v="0"/>
    <n v="0"/>
    <n v="-267413.12"/>
    <n v="-1851846.31"/>
    <n v="0"/>
    <n v="0"/>
    <n v="0"/>
    <n v="0"/>
    <n v="-1851846.31"/>
    <n v="0"/>
    <n v="-2119259.4300000002"/>
    <n v="-2296846.4300000002"/>
    <n v="0"/>
    <n v="0"/>
    <n v="0"/>
    <n v="0"/>
    <n v="0"/>
  </r>
  <r>
    <m/>
    <s v="069"/>
    <n v="2017"/>
    <n v="2017"/>
    <m/>
    <n v="700"/>
    <n v="0"/>
    <s v="Safety and Operations"/>
    <n v="1"/>
    <n v="260"/>
    <s v="D"/>
    <n v="0"/>
    <n v="-15463"/>
    <n v="0"/>
    <n v="0"/>
    <n v="0"/>
    <n v="-15463"/>
    <n v="0"/>
    <n v="-478.39"/>
    <n v="0"/>
    <n v="0"/>
    <n v="0"/>
    <n v="-478.39"/>
    <n v="0"/>
    <n v="0"/>
    <n v="0"/>
    <n v="0"/>
    <n v="0"/>
    <n v="0"/>
    <n v="-170876.01"/>
    <n v="0"/>
    <n v="0"/>
    <n v="0"/>
    <n v="0"/>
    <n v="-170876.01"/>
    <n v="0"/>
    <n v="-170876.01"/>
    <n v="-186817.4"/>
    <n v="0"/>
    <n v="0"/>
    <n v="0"/>
    <n v="0"/>
    <n v="0"/>
  </r>
  <r>
    <m/>
    <s v="069"/>
    <n v="2017"/>
    <n v="2017"/>
    <m/>
    <n v="700"/>
    <n v="0"/>
    <s v="Safety and Operations"/>
    <n v="1"/>
    <n v="310"/>
    <s v="D"/>
    <n v="0"/>
    <n v="-343684.88"/>
    <n v="0"/>
    <n v="0"/>
    <n v="0"/>
    <n v="-343684.88"/>
    <n v="0"/>
    <n v="0"/>
    <n v="0"/>
    <n v="0"/>
    <n v="0"/>
    <n v="0"/>
    <n v="0"/>
    <n v="0"/>
    <n v="0"/>
    <n v="0"/>
    <n v="0"/>
    <n v="0"/>
    <n v="-240165.05"/>
    <n v="0"/>
    <n v="0"/>
    <n v="0"/>
    <n v="0"/>
    <n v="-240165.05"/>
    <n v="0"/>
    <n v="-240165.05"/>
    <n v="-583849.93000000005"/>
    <n v="0"/>
    <n v="0"/>
    <n v="0"/>
    <n v="0"/>
    <n v="0"/>
  </r>
  <r>
    <m/>
    <s v="069"/>
    <n v="2017"/>
    <n v="2017"/>
    <m/>
    <n v="700"/>
    <n v="0"/>
    <s v="Safety and Operations"/>
    <n v="1"/>
    <n v="430"/>
    <s v="D"/>
    <n v="0"/>
    <n v="0"/>
    <n v="0"/>
    <n v="0"/>
    <n v="0"/>
    <n v="0"/>
    <n v="0"/>
    <n v="0"/>
    <n v="0"/>
    <n v="0"/>
    <n v="0"/>
    <n v="0"/>
    <n v="0"/>
    <n v="0"/>
    <n v="0"/>
    <n v="0"/>
    <n v="0"/>
    <n v="0"/>
    <n v="-280.37"/>
    <n v="0"/>
    <n v="0"/>
    <n v="0"/>
    <n v="0"/>
    <n v="-280.37"/>
    <n v="0"/>
    <n v="-280.37"/>
    <n v="-280.37"/>
    <n v="0"/>
    <n v="0"/>
    <n v="0"/>
    <n v="0"/>
    <n v="0"/>
  </r>
  <r>
    <m/>
    <s v="069"/>
    <n v="2017"/>
    <n v="2017"/>
    <m/>
    <n v="700"/>
    <n v="0"/>
    <s v="Safety and Operations"/>
    <n v="1"/>
    <n v="920"/>
    <s v="D"/>
    <n v="0"/>
    <n v="0"/>
    <n v="0"/>
    <n v="0"/>
    <n v="0"/>
    <n v="0"/>
    <n v="0"/>
    <n v="0"/>
    <n v="0"/>
    <n v="0"/>
    <n v="0"/>
    <n v="0"/>
    <n v="0"/>
    <n v="0"/>
    <n v="0"/>
    <n v="0"/>
    <n v="0"/>
    <n v="0"/>
    <n v="-65327.1"/>
    <n v="0"/>
    <n v="0"/>
    <n v="0"/>
    <n v="0"/>
    <n v="-65327.1"/>
    <n v="0"/>
    <n v="-65327.1"/>
    <n v="-65327.1"/>
    <n v="0"/>
    <n v="0"/>
    <n v="0"/>
    <n v="0"/>
    <n v="0"/>
  </r>
  <r>
    <s v="069"/>
    <s v="069"/>
    <m/>
    <m/>
    <s v="X"/>
    <n v="538"/>
    <n v="7"/>
    <s v="69-X-0538 STP"/>
    <n v="2"/>
    <n v="410"/>
    <s v="D"/>
    <n v="-285000"/>
    <n v="-285000"/>
    <n v="0"/>
    <n v="0"/>
    <n v="-285000"/>
    <n v="-285000"/>
    <n v="0"/>
    <n v="0"/>
    <n v="0"/>
    <n v="0"/>
    <n v="0"/>
    <n v="0"/>
    <n v="0"/>
    <n v="0"/>
    <n v="0"/>
    <n v="0"/>
    <n v="0"/>
    <n v="0"/>
    <n v="0"/>
    <n v="0"/>
    <n v="0"/>
    <n v="0"/>
    <n v="0"/>
    <n v="0"/>
    <n v="0"/>
    <n v="0"/>
    <n v="0"/>
    <n v="0"/>
    <n v="0"/>
    <n v="0"/>
    <n v="0"/>
    <n v="0"/>
  </r>
  <r>
    <s v="069"/>
    <s v="069"/>
    <m/>
    <m/>
    <s v="X"/>
    <n v="641"/>
    <n v="7"/>
    <s v="UNKNOWN"/>
    <n v="0"/>
    <n v="0"/>
    <s v=" "/>
    <n v="0"/>
    <n v="0"/>
    <n v="0"/>
    <n v="0"/>
    <n v="0"/>
    <n v="0"/>
    <n v="0"/>
    <n v="0"/>
    <n v="0"/>
    <n v="0"/>
    <n v="0"/>
    <n v="0"/>
    <n v="0"/>
    <n v="0"/>
    <n v="0"/>
    <n v="0"/>
    <n v="0"/>
    <n v="0"/>
    <n v="0"/>
    <n v="0"/>
    <n v="0"/>
    <n v="0"/>
    <n v="0"/>
    <n v="0"/>
    <n v="0"/>
    <n v="0"/>
    <n v="0"/>
    <n v="0"/>
    <n v="0"/>
    <n v="0"/>
    <n v="0"/>
    <n v="0"/>
  </r>
  <r>
    <s v="069"/>
    <s v="069"/>
    <m/>
    <m/>
    <s v="X"/>
    <n v="8058"/>
    <n v="7"/>
    <s v="UNKNOWN"/>
    <n v="0"/>
    <n v="0"/>
    <s v=" "/>
    <n v="0"/>
    <n v="0"/>
    <n v="0"/>
    <n v="0"/>
    <n v="0"/>
    <n v="0"/>
    <n v="0"/>
    <n v="0"/>
    <n v="0"/>
    <n v="0"/>
    <n v="0"/>
    <n v="0"/>
    <n v="0"/>
    <n v="0"/>
    <n v="0"/>
    <n v="0"/>
    <n v="0"/>
    <n v="0"/>
    <n v="0"/>
    <n v="0"/>
    <n v="0"/>
    <n v="0"/>
    <n v="0"/>
    <n v="0"/>
    <n v="0"/>
    <n v="0"/>
    <n v="0"/>
    <n v="0"/>
    <n v="0"/>
    <n v="0"/>
    <n v="0"/>
    <n v="0"/>
  </r>
  <r>
    <s v="069"/>
    <s v="069"/>
    <m/>
    <m/>
    <s v="X"/>
    <n v="8083"/>
    <n v="7"/>
    <s v="Surface transportation block grant program"/>
    <n v="10"/>
    <n v="410"/>
    <s v="D"/>
    <n v="-3718148.13"/>
    <n v="-3650559.39"/>
    <n v="0"/>
    <n v="0"/>
    <n v="-3718148.13"/>
    <n v="-3650559.39"/>
    <n v="0"/>
    <n v="0"/>
    <n v="0"/>
    <n v="0"/>
    <n v="0"/>
    <n v="0"/>
    <n v="0"/>
    <n v="0"/>
    <n v="0"/>
    <n v="0"/>
    <n v="0"/>
    <n v="0"/>
    <n v="-67588.740000000005"/>
    <n v="0"/>
    <n v="0"/>
    <n v="0"/>
    <n v="0"/>
    <n v="-67588.740000000005"/>
    <n v="0"/>
    <n v="-67588.740000000005"/>
    <n v="0"/>
    <n v="0"/>
    <n v="0"/>
    <n v="0"/>
    <n v="0"/>
    <n v="0"/>
  </r>
  <r>
    <s v="069"/>
    <s v="069"/>
    <m/>
    <m/>
    <s v="X"/>
    <n v="8083"/>
    <n v="7"/>
    <s v="Congestion mitigation and air quality improvement program"/>
    <n v="15"/>
    <n v="410"/>
    <s v="D"/>
    <n v="-18685699.43"/>
    <n v="-6409118.7400000002"/>
    <n v="0"/>
    <n v="0"/>
    <n v="-18685699.43"/>
    <n v="-6409118.7400000002"/>
    <n v="0"/>
    <n v="0"/>
    <n v="0"/>
    <n v="0"/>
    <n v="0"/>
    <n v="0"/>
    <n v="0"/>
    <n v="0"/>
    <n v="0"/>
    <n v="0"/>
    <n v="0"/>
    <n v="0"/>
    <n v="-12276580.689999999"/>
    <n v="0"/>
    <n v="0"/>
    <n v="0"/>
    <n v="0"/>
    <n v="-12276580.689999999"/>
    <n v="0"/>
    <n v="-12276580.689999999"/>
    <n v="0"/>
    <n v="0"/>
    <n v="0"/>
    <n v="0"/>
    <n v="0"/>
    <n v="0"/>
  </r>
  <r>
    <s v="069"/>
    <s v="069"/>
    <m/>
    <m/>
    <s v="X"/>
    <n v="8083"/>
    <n v="7"/>
    <s v="Other Programs"/>
    <n v="58"/>
    <n v="0"/>
    <s v="D"/>
    <n v="230321.8"/>
    <n v="230321.8"/>
    <n v="0"/>
    <n v="0"/>
    <n v="230321.8"/>
    <n v="230321.8"/>
    <n v="0"/>
    <n v="0"/>
    <n v="0"/>
    <n v="0"/>
    <n v="0"/>
    <n v="0"/>
    <n v="-230321.8"/>
    <n v="-230321.8"/>
    <n v="0"/>
    <n v="0"/>
    <n v="-230321.8"/>
    <n v="-230321.8"/>
    <n v="0"/>
    <n v="0"/>
    <n v="0"/>
    <n v="0"/>
    <n v="0"/>
    <n v="0"/>
    <n v="-230321.8"/>
    <n v="0"/>
    <n v="0"/>
    <n v="0"/>
    <n v="0"/>
    <n v="0"/>
    <n v="0"/>
    <n v="0"/>
  </r>
  <r>
    <s v="069"/>
    <s v="069"/>
    <m/>
    <m/>
    <s v="X"/>
    <n v="8083"/>
    <n v="7"/>
    <s v="Other Programs"/>
    <n v="58"/>
    <n v="251"/>
    <s v="D"/>
    <n v="-8275725.0300000003"/>
    <n v="-3330327.6"/>
    <n v="0"/>
    <n v="0"/>
    <n v="-8275725.0300000003"/>
    <n v="-3330327.6"/>
    <n v="0"/>
    <n v="-322975.27"/>
    <n v="0"/>
    <n v="0"/>
    <n v="0"/>
    <n v="-322975.27"/>
    <n v="-768737.55"/>
    <n v="-595093.31000000006"/>
    <n v="0"/>
    <n v="0"/>
    <n v="-768737.55"/>
    <n v="-595093.31000000006"/>
    <n v="-4796066.4000000004"/>
    <n v="0"/>
    <n v="0"/>
    <n v="0"/>
    <n v="0"/>
    <n v="-4796066.4000000004"/>
    <n v="-768737.55"/>
    <n v="-4622422.16"/>
    <n v="0"/>
    <n v="0"/>
    <n v="0"/>
    <n v="0"/>
    <n v="0"/>
    <n v="0"/>
  </r>
  <r>
    <s v="069"/>
    <s v="069"/>
    <m/>
    <m/>
    <s v="X"/>
    <n v="8083"/>
    <n v="7"/>
    <s v="Other Programs"/>
    <n v="58"/>
    <n v="252"/>
    <s v="D"/>
    <n v="-735117.51"/>
    <n v="0"/>
    <n v="0"/>
    <n v="0"/>
    <n v="-735117.51"/>
    <n v="0"/>
    <n v="0"/>
    <n v="0"/>
    <n v="0"/>
    <n v="0"/>
    <n v="0"/>
    <n v="0"/>
    <n v="0"/>
    <n v="0"/>
    <n v="0"/>
    <n v="0"/>
    <n v="0"/>
    <n v="0"/>
    <n v="0"/>
    <n v="0"/>
    <n v="0"/>
    <n v="0"/>
    <n v="0"/>
    <n v="0"/>
    <n v="0"/>
    <n v="0"/>
    <n v="735117.51"/>
    <n v="0"/>
    <n v="0"/>
    <n v="0"/>
    <n v="0"/>
    <n v="0"/>
  </r>
  <r>
    <s v="069"/>
    <s v="069"/>
    <m/>
    <m/>
    <s v="X"/>
    <n v="8083"/>
    <n v="7"/>
    <s v="Other Programs"/>
    <n v="58"/>
    <n v="253"/>
    <s v="D"/>
    <n v="24661.59"/>
    <n v="24661.59"/>
    <n v="0"/>
    <n v="0"/>
    <n v="24661.59"/>
    <n v="24661.59"/>
    <n v="0"/>
    <n v="0"/>
    <n v="0"/>
    <n v="0"/>
    <n v="0"/>
    <n v="0"/>
    <n v="-26359.77"/>
    <n v="-26359.77"/>
    <n v="0"/>
    <n v="0"/>
    <n v="-26359.77"/>
    <n v="-26359.77"/>
    <n v="0"/>
    <n v="0"/>
    <n v="0"/>
    <n v="0"/>
    <n v="0"/>
    <n v="0"/>
    <n v="-26359.77"/>
    <n v="0"/>
    <n v="0"/>
    <n v="0"/>
    <n v="0"/>
    <n v="0"/>
    <n v="0"/>
    <n v="0"/>
  </r>
  <r>
    <s v="069"/>
    <s v="069"/>
    <m/>
    <m/>
    <s v="X"/>
    <n v="8083"/>
    <n v="7"/>
    <s v="Other Programs"/>
    <n v="58"/>
    <n v="410"/>
    <s v="D"/>
    <n v="-41775245.329999998"/>
    <n v="-28213536.370000001"/>
    <n v="0"/>
    <n v="0"/>
    <n v="-41775245.329999998"/>
    <n v="-28213536.370000001"/>
    <n v="0"/>
    <n v="-11077843.439999999"/>
    <n v="0"/>
    <n v="0"/>
    <n v="0"/>
    <n v="-11077843.439999999"/>
    <n v="0"/>
    <n v="0"/>
    <n v="0"/>
    <n v="0"/>
    <n v="0"/>
    <n v="0"/>
    <n v="-5483865.5199999996"/>
    <n v="0"/>
    <n v="0"/>
    <n v="0"/>
    <n v="0"/>
    <n v="-5483865.5199999996"/>
    <n v="0"/>
    <n v="-5483865.5199999996"/>
    <n v="-3000000"/>
    <n v="0"/>
    <n v="0"/>
    <n v="0"/>
    <n v="0"/>
    <n v="0"/>
  </r>
  <r>
    <s v="069"/>
    <s v="069"/>
    <n v="2010"/>
    <n v="2012"/>
    <m/>
    <n v="143"/>
    <n v="7"/>
    <s v="National Infrastructure Investments Grants"/>
    <n v="1"/>
    <n v="410"/>
    <s v="D"/>
    <n v="-1023689.1"/>
    <n v="-89922.43"/>
    <n v="0"/>
    <n v="0"/>
    <n v="-1023689.1"/>
    <n v="-89922.43"/>
    <n v="0"/>
    <n v="0"/>
    <n v="0"/>
    <n v="0"/>
    <n v="0"/>
    <n v="0"/>
    <n v="0"/>
    <n v="0"/>
    <n v="0"/>
    <n v="0"/>
    <n v="0"/>
    <n v="0"/>
    <n v="-933766.67"/>
    <n v="0"/>
    <n v="0"/>
    <n v="0"/>
    <n v="0"/>
    <n v="-933766.67"/>
    <n v="0"/>
    <n v="-933766.67"/>
    <n v="0"/>
    <n v="89922.43"/>
    <n v="0"/>
    <n v="0"/>
    <n v="0"/>
    <n v="89922.43"/>
  </r>
  <r>
    <s v="069"/>
    <s v="069"/>
    <n v="2010"/>
    <n v="2012"/>
    <m/>
    <n v="143"/>
    <n v="7"/>
    <s v="Award &amp; Oversight"/>
    <n v="2"/>
    <n v="253"/>
    <s v="D"/>
    <n v="0"/>
    <n v="0"/>
    <n v="0"/>
    <n v="0"/>
    <n v="0"/>
    <n v="0"/>
    <n v="0"/>
    <n v="0"/>
    <n v="0"/>
    <n v="0"/>
    <n v="0"/>
    <n v="0"/>
    <n v="-458056.75"/>
    <n v="-414416.02"/>
    <n v="0"/>
    <n v="0"/>
    <n v="-458056.75"/>
    <n v="-414416.02"/>
    <n v="-43640.73"/>
    <n v="0"/>
    <n v="0"/>
    <n v="0"/>
    <n v="0"/>
    <n v="-43640.73"/>
    <n v="-458056.75"/>
    <n v="0"/>
    <n v="0"/>
    <n v="0"/>
    <n v="0"/>
    <n v="0"/>
    <n v="0"/>
    <n v="0"/>
  </r>
  <r>
    <s v="069"/>
    <s v="069"/>
    <n v="2011"/>
    <n v="2013"/>
    <m/>
    <n v="143"/>
    <n v="7"/>
    <s v="National Infrastructure Investments Grants"/>
    <n v="1"/>
    <n v="410"/>
    <s v="D"/>
    <n v="-9146412.3800000008"/>
    <n v="-3919768.59"/>
    <n v="0"/>
    <n v="0"/>
    <n v="-9146412.3800000008"/>
    <n v="-3919768.59"/>
    <n v="0"/>
    <n v="0"/>
    <n v="0"/>
    <n v="0"/>
    <n v="0"/>
    <n v="0"/>
    <n v="0"/>
    <n v="0"/>
    <n v="0"/>
    <n v="0"/>
    <n v="0"/>
    <n v="0"/>
    <n v="-5226643.79"/>
    <n v="0"/>
    <n v="0"/>
    <n v="0"/>
    <n v="0"/>
    <n v="-5226643.79"/>
    <n v="0"/>
    <n v="-5226643.79"/>
    <n v="0"/>
    <n v="0"/>
    <n v="0"/>
    <n v="0"/>
    <n v="0"/>
    <n v="0"/>
  </r>
  <r>
    <s v="069"/>
    <s v="069"/>
    <n v="2011"/>
    <n v="2013"/>
    <m/>
    <n v="143"/>
    <n v="7"/>
    <s v="Award &amp; Oversight"/>
    <n v="2"/>
    <n v="253"/>
    <s v="D"/>
    <n v="0"/>
    <n v="0"/>
    <n v="0"/>
    <n v="0"/>
    <n v="0"/>
    <n v="0"/>
    <n v="0"/>
    <n v="0"/>
    <n v="0"/>
    <n v="0"/>
    <n v="0"/>
    <n v="0"/>
    <n v="-588227.31999999995"/>
    <n v="-583476.28"/>
    <n v="0"/>
    <n v="0"/>
    <n v="-588227.31999999995"/>
    <n v="-583476.28"/>
    <n v="-4751.04"/>
    <n v="0"/>
    <n v="0"/>
    <n v="0"/>
    <n v="0"/>
    <n v="-4751.04"/>
    <n v="-588227.31999999995"/>
    <n v="0"/>
    <n v="0"/>
    <n v="0"/>
    <n v="0"/>
    <n v="0"/>
    <n v="0"/>
    <n v="0"/>
  </r>
  <r>
    <s v="069"/>
    <s v="069"/>
    <n v="2012"/>
    <n v="2013"/>
    <m/>
    <n v="143"/>
    <n v="7"/>
    <s v="National Infrastructure Investments Grants"/>
    <n v="1"/>
    <n v="410"/>
    <s v="D"/>
    <n v="-42591905.07"/>
    <n v="-30292012.109999999"/>
    <n v="0"/>
    <n v="0"/>
    <n v="-42591905.07"/>
    <n v="-30292012.109999999"/>
    <n v="-2143065.4900000002"/>
    <n v="-1973192.83"/>
    <n v="0"/>
    <n v="0"/>
    <n v="-2143065.4900000002"/>
    <n v="-1973192.83"/>
    <n v="0"/>
    <n v="0"/>
    <n v="0"/>
    <n v="0"/>
    <n v="0"/>
    <n v="0"/>
    <n v="-12469765.619999999"/>
    <n v="0"/>
    <n v="0"/>
    <n v="0"/>
    <n v="0"/>
    <n v="-12469765.619999999"/>
    <n v="0"/>
    <n v="-12469765.619999999"/>
    <n v="0"/>
    <n v="0"/>
    <n v="0"/>
    <n v="0"/>
    <n v="0"/>
    <n v="0"/>
  </r>
  <r>
    <s v="069"/>
    <s v="069"/>
    <n v="2012"/>
    <n v="2013"/>
    <m/>
    <n v="143"/>
    <n v="7"/>
    <s v="Award &amp; Oversight"/>
    <n v="2"/>
    <n v="253"/>
    <s v="D"/>
    <n v="0"/>
    <n v="0"/>
    <n v="0"/>
    <n v="0"/>
    <n v="0"/>
    <n v="0"/>
    <n v="0"/>
    <n v="0"/>
    <n v="0"/>
    <n v="0"/>
    <n v="0"/>
    <n v="0"/>
    <n v="-557089.93000000005"/>
    <n v="-489005.92"/>
    <n v="0"/>
    <n v="0"/>
    <n v="-557089.93000000005"/>
    <n v="-489005.92"/>
    <n v="-68084.009999999995"/>
    <n v="0"/>
    <n v="0"/>
    <n v="0"/>
    <n v="0"/>
    <n v="-68084.009999999995"/>
    <n v="-557089.93000000005"/>
    <n v="0"/>
    <n v="0"/>
    <n v="0"/>
    <n v="0"/>
    <n v="0"/>
    <n v="0"/>
    <n v="0"/>
  </r>
  <r>
    <s v="069"/>
    <s v="069"/>
    <n v="2013"/>
    <n v="2014"/>
    <m/>
    <n v="143"/>
    <n v="7"/>
    <s v="National Infrastructure Investments Grants"/>
    <n v="1"/>
    <n v="410"/>
    <s v="D"/>
    <n v="-42911086.950000003"/>
    <n v="-33121744.390000001"/>
    <n v="0"/>
    <n v="0"/>
    <n v="-42911086.950000003"/>
    <n v="-33121744.390000001"/>
    <n v="-2096078.24"/>
    <n v="0"/>
    <n v="0"/>
    <n v="0"/>
    <n v="-2096078.24"/>
    <n v="0"/>
    <n v="0"/>
    <n v="0"/>
    <n v="0"/>
    <n v="0"/>
    <n v="0"/>
    <n v="0"/>
    <n v="-11885420.800000001"/>
    <n v="0"/>
    <n v="0"/>
    <n v="0"/>
    <n v="0"/>
    <n v="-11885420.800000001"/>
    <n v="0"/>
    <n v="-11885420.800000001"/>
    <n v="0"/>
    <n v="64.06"/>
    <n v="0"/>
    <n v="0"/>
    <n v="0"/>
    <n v="64.06"/>
  </r>
  <r>
    <s v="069"/>
    <s v="069"/>
    <n v="2013"/>
    <n v="2014"/>
    <m/>
    <n v="143"/>
    <n v="7"/>
    <s v="Award &amp; Oversight"/>
    <n v="2"/>
    <n v="251"/>
    <s v="D"/>
    <n v="0"/>
    <n v="0"/>
    <n v="0"/>
    <n v="0"/>
    <n v="0"/>
    <n v="0"/>
    <n v="0"/>
    <n v="0"/>
    <n v="0"/>
    <n v="0"/>
    <n v="0"/>
    <n v="0"/>
    <n v="-464899.79"/>
    <n v="-314582.89"/>
    <n v="0"/>
    <n v="0"/>
    <n v="-464899.79"/>
    <n v="-314582.89"/>
    <n v="-150316.9"/>
    <n v="0"/>
    <n v="0"/>
    <n v="0"/>
    <n v="0"/>
    <n v="-150316.9"/>
    <n v="-464899.79"/>
    <n v="0"/>
    <n v="0"/>
    <n v="0"/>
    <n v="0"/>
    <n v="0"/>
    <n v="0"/>
    <n v="0"/>
  </r>
  <r>
    <s v="069"/>
    <s v="069"/>
    <n v="2014"/>
    <n v="2016"/>
    <m/>
    <n v="143"/>
    <n v="7"/>
    <s v="National Infrastructure Investments Grants"/>
    <n v="1"/>
    <n v="410"/>
    <s v="D"/>
    <n v="-17598535.760000002"/>
    <n v="-16428731.49"/>
    <n v="0"/>
    <n v="0"/>
    <n v="-17598535.760000002"/>
    <n v="-16428731.49"/>
    <n v="-50841.47"/>
    <n v="-337750.77"/>
    <n v="0"/>
    <n v="0"/>
    <n v="-50841.47"/>
    <n v="-337750.77"/>
    <n v="0"/>
    <n v="0"/>
    <n v="0"/>
    <n v="0"/>
    <n v="0"/>
    <n v="0"/>
    <n v="-882894.97"/>
    <n v="0"/>
    <n v="0"/>
    <n v="0"/>
    <n v="0"/>
    <n v="-882894.97"/>
    <n v="0"/>
    <n v="-882894.97"/>
    <n v="0"/>
    <n v="0"/>
    <n v="0"/>
    <n v="0"/>
    <n v="0"/>
    <n v="0"/>
  </r>
  <r>
    <s v="069"/>
    <s v="069"/>
    <n v="2014"/>
    <n v="2016"/>
    <m/>
    <n v="143"/>
    <n v="7"/>
    <s v="Award &amp; Oversight"/>
    <n v="2"/>
    <n v="210"/>
    <s v="D"/>
    <n v="0"/>
    <n v="0"/>
    <n v="0"/>
    <n v="0"/>
    <n v="0"/>
    <n v="0"/>
    <n v="0"/>
    <n v="0"/>
    <n v="0"/>
    <n v="0"/>
    <n v="0"/>
    <n v="0"/>
    <n v="0"/>
    <n v="0"/>
    <n v="0"/>
    <n v="0"/>
    <n v="0"/>
    <n v="0"/>
    <n v="0"/>
    <n v="0"/>
    <n v="0"/>
    <n v="-30.2"/>
    <n v="0"/>
    <n v="-30.2"/>
    <n v="0"/>
    <n v="-30.2"/>
    <n v="-30.2"/>
    <n v="0"/>
    <n v="0"/>
    <n v="0"/>
    <n v="0"/>
    <n v="0"/>
  </r>
  <r>
    <s v="069"/>
    <s v="069"/>
    <n v="2014"/>
    <n v="2016"/>
    <m/>
    <n v="143"/>
    <n v="7"/>
    <s v="Award &amp; Oversight"/>
    <n v="2"/>
    <n v="253"/>
    <s v="D"/>
    <n v="4884.37"/>
    <n v="-85115.63"/>
    <n v="0"/>
    <n v="0"/>
    <n v="4884.37"/>
    <n v="-85115.63"/>
    <n v="0"/>
    <n v="0"/>
    <n v="0"/>
    <n v="0"/>
    <n v="0"/>
    <n v="0"/>
    <n v="-1466030.29"/>
    <n v="-1170658.49"/>
    <n v="0"/>
    <n v="0"/>
    <n v="-1466030.29"/>
    <n v="-1170658.49"/>
    <n v="-205371.8"/>
    <n v="0"/>
    <n v="0"/>
    <n v="0"/>
    <n v="0"/>
    <n v="-205371.8"/>
    <n v="-1466030.29"/>
    <n v="90000"/>
    <n v="0"/>
    <n v="90000"/>
    <n v="0"/>
    <n v="0"/>
    <n v="0"/>
    <n v="90000"/>
  </r>
  <r>
    <s v="069"/>
    <s v="069"/>
    <n v="2015"/>
    <n v="2017"/>
    <m/>
    <n v="143"/>
    <n v="7"/>
    <s v="National Infrastructure Investments Grants"/>
    <n v="1"/>
    <n v="210"/>
    <s v="D"/>
    <n v="0"/>
    <n v="0"/>
    <n v="0"/>
    <n v="0"/>
    <n v="0"/>
    <n v="0"/>
    <n v="0"/>
    <n v="0"/>
    <n v="0"/>
    <n v="0"/>
    <n v="0"/>
    <n v="0"/>
    <n v="0"/>
    <n v="0"/>
    <n v="0"/>
    <n v="0"/>
    <n v="0"/>
    <n v="0"/>
    <n v="-2567.5"/>
    <n v="0"/>
    <n v="0"/>
    <n v="0"/>
    <n v="0"/>
    <n v="-2567.5"/>
    <n v="0"/>
    <n v="-2567.5"/>
    <n v="-2567.5"/>
    <n v="0"/>
    <n v="0"/>
    <n v="0"/>
    <n v="0"/>
    <n v="0"/>
  </r>
  <r>
    <s v="069"/>
    <s v="069"/>
    <n v="2015"/>
    <n v="2017"/>
    <m/>
    <n v="143"/>
    <n v="7"/>
    <s v="National Infrastructure Investments Grants"/>
    <n v="1"/>
    <n v="410"/>
    <s v="D"/>
    <n v="-36000000"/>
    <n v="-48407367.310000002"/>
    <n v="0"/>
    <n v="0"/>
    <n v="-36000000"/>
    <n v="-48407367.310000002"/>
    <n v="0"/>
    <n v="0"/>
    <n v="0"/>
    <n v="0"/>
    <n v="0"/>
    <n v="0"/>
    <n v="0"/>
    <n v="0"/>
    <n v="0"/>
    <n v="0"/>
    <n v="0"/>
    <n v="0"/>
    <n v="-12802775.689999999"/>
    <n v="0"/>
    <n v="0"/>
    <n v="0"/>
    <n v="0"/>
    <n v="-12802775.689999999"/>
    <n v="0"/>
    <n v="-12802775.689999999"/>
    <n v="-25210143"/>
    <n v="0"/>
    <n v="0"/>
    <n v="0"/>
    <n v="0"/>
    <n v="0"/>
  </r>
  <r>
    <s v="069"/>
    <s v="069"/>
    <n v="2016"/>
    <n v="2019"/>
    <m/>
    <n v="143"/>
    <n v="7"/>
    <s v="UNKNOWN"/>
    <n v="0"/>
    <n v="0"/>
    <s v=" "/>
    <n v="0"/>
    <n v="0"/>
    <n v="0"/>
    <n v="0"/>
    <n v="0"/>
    <n v="0"/>
    <n v="0"/>
    <n v="0"/>
    <n v="0"/>
    <n v="0"/>
    <n v="0"/>
    <n v="0"/>
    <n v="0"/>
    <n v="0"/>
    <n v="0"/>
    <n v="0"/>
    <n v="0"/>
    <n v="0"/>
    <n v="0"/>
    <n v="0"/>
    <n v="0"/>
    <n v="0"/>
    <n v="0"/>
    <n v="0"/>
    <n v="0"/>
    <n v="0"/>
    <n v="0"/>
    <n v="0"/>
    <n v="0"/>
    <n v="0"/>
    <n v="0"/>
    <n v="0"/>
  </r>
  <r>
    <s v="069"/>
    <s v="309"/>
    <m/>
    <m/>
    <s v="X"/>
    <n v="200"/>
    <n v="7"/>
    <s v="UNKNOWN"/>
    <n v="0"/>
    <n v="0"/>
    <s v=" "/>
    <n v="0"/>
    <n v="0"/>
    <n v="0"/>
    <n v="0"/>
    <n v="0"/>
    <n v="0"/>
    <n v="0"/>
    <n v="0"/>
    <n v="0"/>
    <n v="0"/>
    <n v="0"/>
    <n v="0"/>
    <n v="0"/>
    <n v="0"/>
    <n v="0"/>
    <n v="0"/>
    <n v="0"/>
    <n v="0"/>
    <n v="0"/>
    <n v="0"/>
    <n v="0"/>
    <n v="0"/>
    <n v="0"/>
    <n v="0"/>
    <n v="0"/>
    <n v="0"/>
    <n v="0"/>
    <n v="0"/>
    <n v="0"/>
    <n v="0"/>
    <n v="0"/>
    <n v="0"/>
  </r>
  <r>
    <m/>
    <s v="069"/>
    <m/>
    <m/>
    <s v="X"/>
    <n v="1119"/>
    <n v="0"/>
    <s v="UNKNOWN"/>
    <n v="0"/>
    <n v="0"/>
    <s v=" "/>
    <n v="0"/>
    <n v="0"/>
    <n v="0"/>
    <n v="0"/>
    <n v="0"/>
    <n v="0"/>
    <n v="0"/>
    <n v="0"/>
    <n v="0"/>
    <n v="0"/>
    <n v="0"/>
    <n v="0"/>
    <n v="0"/>
    <n v="0"/>
    <n v="0"/>
    <n v="0"/>
    <n v="0"/>
    <n v="0"/>
    <n v="0"/>
    <n v="0"/>
    <n v="0"/>
    <n v="0"/>
    <n v="0"/>
    <n v="0"/>
    <n v="0"/>
    <n v="0"/>
    <n v="0"/>
    <n v="0"/>
    <n v="0"/>
    <n v="0"/>
    <n v="0"/>
    <n v="0"/>
  </r>
  <r>
    <m/>
    <s v="069"/>
    <m/>
    <m/>
    <s v="X"/>
    <n v="1120"/>
    <n v="0"/>
    <s v="Administrative expenses"/>
    <n v="1"/>
    <n v="111"/>
    <s v="D"/>
    <n v="0"/>
    <n v="0"/>
    <n v="0"/>
    <n v="0"/>
    <n v="0"/>
    <n v="0"/>
    <n v="0"/>
    <n v="-17.04"/>
    <n v="0"/>
    <n v="0"/>
    <n v="0"/>
    <n v="-17.04"/>
    <n v="0"/>
    <n v="0"/>
    <n v="0"/>
    <n v="0"/>
    <n v="0"/>
    <n v="0"/>
    <n v="17.04"/>
    <n v="0"/>
    <n v="0"/>
    <n v="0"/>
    <n v="0"/>
    <n v="17.04"/>
    <n v="0"/>
    <n v="17.04"/>
    <n v="0"/>
    <n v="0"/>
    <n v="17.04"/>
    <n v="0"/>
    <n v="0"/>
    <n v="17.04"/>
  </r>
  <r>
    <m/>
    <s v="069"/>
    <m/>
    <m/>
    <s v="X"/>
    <n v="1120"/>
    <n v="0"/>
    <s v="Administrative expenses"/>
    <n v="1"/>
    <n v="121"/>
    <s v="D"/>
    <n v="-46637.31"/>
    <n v="-46637.31"/>
    <n v="0"/>
    <n v="0"/>
    <n v="-46637.31"/>
    <n v="-46637.31"/>
    <n v="-447446.69"/>
    <n v="-447446.69"/>
    <n v="0"/>
    <n v="0"/>
    <n v="-447446.69"/>
    <n v="-447446.69"/>
    <n v="0"/>
    <n v="0"/>
    <n v="0"/>
    <n v="0"/>
    <n v="0"/>
    <n v="0"/>
    <n v="0"/>
    <n v="0"/>
    <n v="0"/>
    <n v="0"/>
    <n v="0"/>
    <n v="0"/>
    <n v="0"/>
    <n v="0"/>
    <n v="0"/>
    <n v="0"/>
    <n v="0"/>
    <n v="0"/>
    <n v="0"/>
    <n v="0"/>
  </r>
  <r>
    <m/>
    <s v="069"/>
    <m/>
    <m/>
    <s v="X"/>
    <n v="1120"/>
    <n v="0"/>
    <s v="Administrative expenses"/>
    <n v="1"/>
    <n v="210"/>
    <s v="D"/>
    <n v="0"/>
    <n v="0"/>
    <n v="0"/>
    <n v="0"/>
    <n v="0"/>
    <n v="0"/>
    <n v="170"/>
    <n v="170"/>
    <n v="0"/>
    <n v="0"/>
    <n v="170"/>
    <n v="170"/>
    <n v="0"/>
    <n v="0"/>
    <n v="0"/>
    <n v="0"/>
    <n v="0"/>
    <n v="0"/>
    <n v="0"/>
    <n v="0"/>
    <n v="0"/>
    <n v="0"/>
    <n v="0"/>
    <n v="0"/>
    <n v="0"/>
    <n v="0"/>
    <n v="0"/>
    <n v="0"/>
    <n v="0"/>
    <n v="0"/>
    <n v="0"/>
    <n v="0"/>
  </r>
  <r>
    <m/>
    <s v="069"/>
    <m/>
    <m/>
    <s v="X"/>
    <n v="1120"/>
    <n v="0"/>
    <s v="Administrative expenses"/>
    <n v="1"/>
    <n v="233"/>
    <s v="D"/>
    <n v="0"/>
    <n v="0"/>
    <n v="0"/>
    <n v="0"/>
    <n v="0"/>
    <n v="0"/>
    <n v="61.1"/>
    <n v="61.1"/>
    <n v="0"/>
    <n v="0"/>
    <n v="61.1"/>
    <n v="61.1"/>
    <n v="0"/>
    <n v="0"/>
    <n v="0"/>
    <n v="0"/>
    <n v="0"/>
    <n v="0"/>
    <n v="0"/>
    <n v="0"/>
    <n v="0"/>
    <n v="0"/>
    <n v="0"/>
    <n v="0"/>
    <n v="0"/>
    <n v="0"/>
    <n v="0"/>
    <n v="0"/>
    <n v="0"/>
    <n v="0"/>
    <n v="0"/>
    <n v="0"/>
  </r>
  <r>
    <m/>
    <s v="069"/>
    <m/>
    <m/>
    <s v="X"/>
    <n v="1120"/>
    <n v="0"/>
    <s v="Administrative expenses"/>
    <n v="1"/>
    <n v="252"/>
    <s v="D"/>
    <n v="-43649.75"/>
    <n v="-43649.75"/>
    <n v="0"/>
    <n v="0"/>
    <n v="-43649.75"/>
    <n v="-43649.75"/>
    <n v="150"/>
    <n v="150"/>
    <n v="0"/>
    <n v="0"/>
    <n v="150"/>
    <n v="150"/>
    <n v="0"/>
    <n v="0"/>
    <n v="0"/>
    <n v="0"/>
    <n v="0"/>
    <n v="0"/>
    <n v="0"/>
    <n v="0"/>
    <n v="0"/>
    <n v="0"/>
    <n v="0"/>
    <n v="0"/>
    <n v="0"/>
    <n v="0"/>
    <n v="0"/>
    <n v="20459.13"/>
    <n v="0"/>
    <n v="0"/>
    <n v="0"/>
    <n v="20459.13"/>
  </r>
  <r>
    <m/>
    <s v="069"/>
    <m/>
    <m/>
    <s v="X"/>
    <n v="1120"/>
    <n v="0"/>
    <s v="Administrative expenses"/>
    <n v="1"/>
    <n v="253"/>
    <s v="D"/>
    <n v="44975.64"/>
    <n v="44975.64"/>
    <n v="0"/>
    <n v="0"/>
    <n v="44975.64"/>
    <n v="44975.64"/>
    <n v="447446.69"/>
    <n v="447446.69"/>
    <n v="0"/>
    <n v="0"/>
    <n v="447446.69"/>
    <n v="447446.69"/>
    <n v="-85483.48"/>
    <n v="-85391.91"/>
    <n v="0"/>
    <n v="0"/>
    <n v="-85483.48"/>
    <n v="-85391.91"/>
    <n v="-91.57"/>
    <n v="0"/>
    <n v="0"/>
    <n v="0"/>
    <n v="0"/>
    <n v="-91.57"/>
    <n v="-85483.48"/>
    <n v="0"/>
    <n v="0"/>
    <n v="0"/>
    <n v="0"/>
    <n v="0"/>
    <n v="0"/>
    <n v="0"/>
  </r>
  <r>
    <m/>
    <s v="069"/>
    <m/>
    <m/>
    <s v="X"/>
    <n v="1120"/>
    <n v="0"/>
    <s v="Administrative expenses"/>
    <n v="1"/>
    <n v="254"/>
    <s v="D"/>
    <n v="-10488.9"/>
    <n v="-10488.9"/>
    <n v="0"/>
    <n v="0"/>
    <n v="-10488.9"/>
    <n v="-10488.9"/>
    <n v="0"/>
    <n v="0"/>
    <n v="0"/>
    <n v="0"/>
    <n v="0"/>
    <n v="0"/>
    <n v="0"/>
    <n v="0"/>
    <n v="0"/>
    <n v="0"/>
    <n v="0"/>
    <n v="0"/>
    <n v="0"/>
    <n v="0"/>
    <n v="0"/>
    <n v="0"/>
    <n v="0"/>
    <n v="0"/>
    <n v="0"/>
    <n v="0"/>
    <n v="0"/>
    <n v="0"/>
    <n v="0"/>
    <n v="0"/>
    <n v="0"/>
    <n v="0"/>
  </r>
  <r>
    <m/>
    <s v="069"/>
    <m/>
    <m/>
    <s v="X"/>
    <n v="1120"/>
    <n v="0"/>
    <s v="Administrative expenses"/>
    <n v="1"/>
    <n v="257"/>
    <s v="D"/>
    <n v="-10713.36"/>
    <n v="-10713.36"/>
    <n v="0"/>
    <n v="0"/>
    <n v="-10713.36"/>
    <n v="-10713.36"/>
    <n v="0"/>
    <n v="0"/>
    <n v="0"/>
    <n v="0"/>
    <n v="0"/>
    <n v="0"/>
    <n v="0"/>
    <n v="0"/>
    <n v="0"/>
    <n v="0"/>
    <n v="0"/>
    <n v="0"/>
    <n v="0"/>
    <n v="0"/>
    <n v="0"/>
    <n v="0"/>
    <n v="0"/>
    <n v="0"/>
    <n v="0"/>
    <n v="0"/>
    <n v="0"/>
    <n v="0"/>
    <n v="0"/>
    <n v="0"/>
    <n v="0"/>
    <n v="0"/>
  </r>
  <r>
    <m/>
    <s v="069"/>
    <m/>
    <m/>
    <s v="X"/>
    <n v="1120"/>
    <n v="0"/>
    <s v="Administrative expenses"/>
    <n v="1"/>
    <n v="260"/>
    <s v="D"/>
    <n v="0"/>
    <n v="0"/>
    <n v="0"/>
    <n v="0"/>
    <n v="0"/>
    <n v="0"/>
    <n v="-381.1"/>
    <n v="-381.1"/>
    <n v="0"/>
    <n v="0"/>
    <n v="-381.1"/>
    <n v="-381.1"/>
    <n v="0"/>
    <n v="0"/>
    <n v="0"/>
    <n v="0"/>
    <n v="0"/>
    <n v="0"/>
    <n v="0"/>
    <n v="0"/>
    <n v="0"/>
    <n v="0"/>
    <n v="0"/>
    <n v="0"/>
    <n v="0"/>
    <n v="0"/>
    <n v="0"/>
    <n v="0"/>
    <n v="0"/>
    <n v="0"/>
    <n v="0"/>
    <n v="0"/>
  </r>
  <r>
    <m/>
    <s v="069"/>
    <m/>
    <m/>
    <s v="X"/>
    <n v="1120"/>
    <n v="0"/>
    <s v="Administrative expenses"/>
    <n v="1"/>
    <n v="310"/>
    <s v="D"/>
    <n v="0"/>
    <n v="0"/>
    <n v="0"/>
    <n v="0"/>
    <n v="0"/>
    <n v="0"/>
    <n v="0"/>
    <n v="0"/>
    <n v="0"/>
    <n v="0"/>
    <n v="0"/>
    <n v="0"/>
    <n v="-1531.17"/>
    <n v="-1531.17"/>
    <n v="0"/>
    <n v="0"/>
    <n v="-1531.17"/>
    <n v="-1531.17"/>
    <n v="0"/>
    <n v="0"/>
    <n v="0"/>
    <n v="0"/>
    <n v="0"/>
    <n v="0"/>
    <n v="-1531.17"/>
    <n v="0"/>
    <n v="0"/>
    <n v="0"/>
    <n v="0"/>
    <n v="0"/>
    <n v="0"/>
    <n v="0"/>
  </r>
  <r>
    <m/>
    <s v="069"/>
    <m/>
    <m/>
    <s v="X"/>
    <n v="1121"/>
    <n v="0"/>
    <s v="RESEARCH, TRAINING AND HUMAN RES."/>
    <n v="1"/>
    <n v="252"/>
    <s v="D"/>
    <n v="-180202.81"/>
    <n v="-59133.18"/>
    <n v="0"/>
    <n v="0"/>
    <n v="-180202.81"/>
    <n v="-59133.18"/>
    <n v="-454.14"/>
    <n v="-454.14"/>
    <n v="0"/>
    <n v="0"/>
    <n v="-454.14"/>
    <n v="-454.14"/>
    <n v="0"/>
    <n v="0"/>
    <n v="0"/>
    <n v="0"/>
    <n v="0"/>
    <n v="0"/>
    <n v="-121069.63"/>
    <n v="0"/>
    <n v="0"/>
    <n v="0"/>
    <n v="0"/>
    <n v="-121069.63"/>
    <n v="0"/>
    <n v="-121069.63"/>
    <n v="0"/>
    <n v="0"/>
    <n v="0"/>
    <n v="0"/>
    <n v="0"/>
    <n v="0"/>
  </r>
  <r>
    <m/>
    <s v="069"/>
    <m/>
    <m/>
    <s v="X"/>
    <n v="1121"/>
    <n v="0"/>
    <s v="RESEARCH, TRAINING AND HUMAN RES."/>
    <n v="1"/>
    <n v="410"/>
    <s v="D"/>
    <n v="0"/>
    <n v="0"/>
    <n v="0"/>
    <n v="0"/>
    <n v="0"/>
    <n v="0"/>
    <n v="454.14"/>
    <n v="454.14"/>
    <n v="0"/>
    <n v="0"/>
    <n v="454.14"/>
    <n v="454.14"/>
    <n v="0"/>
    <n v="0"/>
    <n v="0"/>
    <n v="0"/>
    <n v="0"/>
    <n v="0"/>
    <n v="0"/>
    <n v="0"/>
    <n v="0"/>
    <n v="0"/>
    <n v="0"/>
    <n v="0"/>
    <n v="0"/>
    <n v="0"/>
    <n v="0"/>
    <n v="0"/>
    <n v="0"/>
    <n v="0"/>
    <n v="0"/>
    <n v="0"/>
  </r>
  <r>
    <m/>
    <s v="069"/>
    <m/>
    <m/>
    <s v="X"/>
    <n v="1122"/>
    <n v="0"/>
    <s v="UNKNOWN"/>
    <n v="0"/>
    <n v="0"/>
    <s v=" "/>
    <n v="0"/>
    <n v="0"/>
    <n v="0"/>
    <n v="0"/>
    <n v="0"/>
    <n v="0"/>
    <n v="0"/>
    <n v="0"/>
    <n v="0"/>
    <n v="0"/>
    <n v="0"/>
    <n v="0"/>
    <n v="0"/>
    <n v="0"/>
    <n v="0"/>
    <n v="0"/>
    <n v="0"/>
    <n v="0"/>
    <n v="0"/>
    <n v="0"/>
    <n v="0"/>
    <n v="0"/>
    <n v="0"/>
    <n v="0"/>
    <n v="0"/>
    <n v="0"/>
    <n v="0"/>
    <n v="0"/>
    <n v="0"/>
    <n v="0"/>
    <n v="0"/>
    <n v="0"/>
  </r>
  <r>
    <m/>
    <s v="069"/>
    <m/>
    <m/>
    <s v="X"/>
    <n v="1123"/>
    <n v="0"/>
    <s v="UNKNOWN"/>
    <n v="0"/>
    <n v="0"/>
    <s v=" "/>
    <n v="0"/>
    <n v="0"/>
    <n v="0"/>
    <n v="0"/>
    <n v="0"/>
    <n v="0"/>
    <n v="0"/>
    <n v="0"/>
    <n v="0"/>
    <n v="0"/>
    <n v="0"/>
    <n v="0"/>
    <n v="0"/>
    <n v="0"/>
    <n v="0"/>
    <n v="0"/>
    <n v="0"/>
    <n v="0"/>
    <n v="0"/>
    <n v="0"/>
    <n v="0"/>
    <n v="0"/>
    <n v="0"/>
    <n v="0"/>
    <n v="0"/>
    <n v="0"/>
    <n v="0"/>
    <n v="0"/>
    <n v="0"/>
    <n v="0"/>
    <n v="0"/>
    <n v="0"/>
  </r>
  <r>
    <m/>
    <s v="069"/>
    <m/>
    <m/>
    <s v="X"/>
    <n v="1124"/>
    <n v="0"/>
    <s v="Other Programs"/>
    <n v="4"/>
    <n v="0"/>
    <s v="D"/>
    <n v="0.12"/>
    <n v="0"/>
    <n v="0"/>
    <n v="0"/>
    <n v="0.12"/>
    <n v="0"/>
    <n v="0"/>
    <n v="0"/>
    <n v="0"/>
    <n v="0"/>
    <n v="0"/>
    <n v="0"/>
    <n v="0"/>
    <n v="0"/>
    <n v="0"/>
    <n v="0"/>
    <n v="0"/>
    <n v="0"/>
    <n v="0"/>
    <n v="0"/>
    <n v="0"/>
    <n v="0"/>
    <n v="0"/>
    <n v="0"/>
    <n v="0"/>
    <n v="0"/>
    <n v="-0.12"/>
    <n v="0"/>
    <n v="0"/>
    <n v="0"/>
    <n v="0"/>
    <n v="0"/>
  </r>
  <r>
    <m/>
    <s v="069"/>
    <m/>
    <m/>
    <s v="X"/>
    <n v="1124"/>
    <n v="0"/>
    <s v="Other Programs"/>
    <n v="4"/>
    <n v="410"/>
    <s v="D"/>
    <n v="-31867.14"/>
    <n v="-31867.02"/>
    <n v="0"/>
    <n v="0"/>
    <n v="-31867.14"/>
    <n v="-31867.02"/>
    <n v="0"/>
    <n v="0"/>
    <n v="0"/>
    <n v="0"/>
    <n v="0"/>
    <n v="0"/>
    <n v="0"/>
    <n v="0"/>
    <n v="0"/>
    <n v="0"/>
    <n v="0"/>
    <n v="0"/>
    <n v="0"/>
    <n v="0"/>
    <n v="0"/>
    <n v="0"/>
    <n v="0"/>
    <n v="0"/>
    <n v="0"/>
    <n v="0"/>
    <n v="0.12"/>
    <n v="0"/>
    <n v="0"/>
    <n v="0"/>
    <n v="0"/>
    <n v="0"/>
  </r>
  <r>
    <m/>
    <s v="069"/>
    <m/>
    <m/>
    <s v="X"/>
    <n v="1125"/>
    <n v="0"/>
    <s v="Direct Program Activity"/>
    <n v="689"/>
    <n v="410"/>
    <s v="D"/>
    <n v="-1504567.25"/>
    <n v="-1418450.25"/>
    <n v="0"/>
    <n v="0"/>
    <n v="-1504567.25"/>
    <n v="-1418450.25"/>
    <n v="0"/>
    <n v="0"/>
    <n v="0"/>
    <n v="0"/>
    <n v="0"/>
    <n v="0"/>
    <n v="0"/>
    <n v="0"/>
    <n v="0"/>
    <n v="0"/>
    <n v="0"/>
    <n v="0"/>
    <n v="-86117"/>
    <n v="0"/>
    <n v="0"/>
    <n v="0"/>
    <n v="0"/>
    <n v="-86117"/>
    <n v="0"/>
    <n v="-86117"/>
    <n v="0"/>
    <n v="0"/>
    <n v="0"/>
    <n v="0"/>
    <n v="9000"/>
    <n v="9000"/>
  </r>
  <r>
    <m/>
    <s v="069"/>
    <m/>
    <m/>
    <s v="X"/>
    <n v="1127"/>
    <n v="0"/>
    <s v="UNKNOWN"/>
    <n v="0"/>
    <n v="0"/>
    <s v=" "/>
    <n v="0"/>
    <n v="0"/>
    <n v="0"/>
    <n v="0"/>
    <n v="0"/>
    <n v="0"/>
    <n v="0"/>
    <n v="0"/>
    <n v="0"/>
    <n v="0"/>
    <n v="0"/>
    <n v="0"/>
    <n v="0"/>
    <n v="0"/>
    <n v="0"/>
    <n v="0"/>
    <n v="0"/>
    <n v="0"/>
    <n v="0"/>
    <n v="0"/>
    <n v="0"/>
    <n v="0"/>
    <n v="0"/>
    <n v="0"/>
    <n v="0"/>
    <n v="0"/>
    <n v="0"/>
    <n v="0"/>
    <n v="0"/>
    <n v="0"/>
    <n v="0"/>
    <n v="0"/>
  </r>
  <r>
    <m/>
    <s v="069"/>
    <m/>
    <m/>
    <s v="X"/>
    <n v="1128"/>
    <n v="0"/>
    <s v="Washington Metropolitan Area Transit Authority"/>
    <n v="1"/>
    <n v="0"/>
    <s v="D"/>
    <n v="0.23"/>
    <n v="0"/>
    <n v="0"/>
    <n v="0"/>
    <n v="0.23"/>
    <n v="0"/>
    <n v="0"/>
    <n v="0"/>
    <n v="0"/>
    <n v="0"/>
    <n v="0"/>
    <n v="0"/>
    <n v="0"/>
    <n v="0"/>
    <n v="0"/>
    <n v="0"/>
    <n v="0"/>
    <n v="0"/>
    <n v="0"/>
    <n v="0"/>
    <n v="0"/>
    <n v="0"/>
    <n v="0"/>
    <n v="0"/>
    <n v="0"/>
    <n v="0"/>
    <n v="-0.23"/>
    <n v="0"/>
    <n v="0"/>
    <n v="0"/>
    <n v="0"/>
    <n v="0"/>
  </r>
  <r>
    <m/>
    <s v="069"/>
    <m/>
    <m/>
    <s v="X"/>
    <n v="1128"/>
    <n v="0"/>
    <s v="Washington Metropolitan Area Transit Authority"/>
    <n v="1"/>
    <n v="210"/>
    <s v="D"/>
    <n v="-139523.69"/>
    <n v="-126883.02"/>
    <n v="0"/>
    <n v="0"/>
    <n v="-139523.69"/>
    <n v="-126883.02"/>
    <n v="0"/>
    <n v="0"/>
    <n v="0"/>
    <n v="0"/>
    <n v="0"/>
    <n v="0"/>
    <n v="-35000"/>
    <n v="-35000"/>
    <n v="0"/>
    <n v="0"/>
    <n v="-35000"/>
    <n v="-35000"/>
    <n v="-140972.26"/>
    <n v="0"/>
    <n v="0"/>
    <n v="0"/>
    <n v="0"/>
    <n v="-140972.26"/>
    <n v="-35000"/>
    <n v="-140972.26"/>
    <n v="-128331.59"/>
    <n v="40000"/>
    <n v="0"/>
    <n v="0"/>
    <n v="0"/>
    <n v="40000"/>
  </r>
  <r>
    <m/>
    <s v="069"/>
    <m/>
    <m/>
    <s v="X"/>
    <n v="1128"/>
    <n v="0"/>
    <s v="Washington Metropolitan Area Transit Authority"/>
    <n v="1"/>
    <n v="252"/>
    <s v="D"/>
    <n v="-2026517.05"/>
    <n v="-680574.78"/>
    <n v="0"/>
    <n v="0"/>
    <n v="-2026517.05"/>
    <n v="-680574.78"/>
    <n v="0"/>
    <n v="0"/>
    <n v="0"/>
    <n v="0"/>
    <n v="0"/>
    <n v="0"/>
    <n v="0"/>
    <n v="0"/>
    <n v="0"/>
    <n v="0"/>
    <n v="0"/>
    <n v="0"/>
    <n v="-1345942.27"/>
    <n v="0"/>
    <n v="0"/>
    <n v="0"/>
    <n v="0"/>
    <n v="-1345942.27"/>
    <n v="0"/>
    <n v="-1345942.27"/>
    <n v="0"/>
    <n v="0"/>
    <n v="0"/>
    <n v="0"/>
    <n v="0"/>
    <n v="0"/>
  </r>
  <r>
    <m/>
    <s v="069"/>
    <m/>
    <m/>
    <s v="X"/>
    <n v="1128"/>
    <n v="0"/>
    <s v="Washington Metropolitan Area Transit Authority"/>
    <n v="1"/>
    <n v="410"/>
    <s v="D"/>
    <n v="-237707477"/>
    <n v="-172499712.77000001"/>
    <n v="0"/>
    <n v="0"/>
    <n v="-237707477"/>
    <n v="-172499712.77000001"/>
    <n v="0"/>
    <n v="0"/>
    <n v="0"/>
    <n v="0"/>
    <n v="0"/>
    <n v="0"/>
    <n v="0"/>
    <n v="0"/>
    <n v="0"/>
    <n v="0"/>
    <n v="0"/>
    <n v="0"/>
    <n v="-165892602"/>
    <n v="0"/>
    <n v="0"/>
    <n v="0"/>
    <n v="0"/>
    <n v="-165892602"/>
    <n v="0"/>
    <n v="-165892602"/>
    <n v="-100684837.77"/>
    <n v="2"/>
    <n v="0"/>
    <n v="0"/>
    <n v="0"/>
    <n v="2"/>
  </r>
  <r>
    <m/>
    <s v="069"/>
    <m/>
    <m/>
    <s v="X"/>
    <n v="1129"/>
    <n v="0"/>
    <s v="Other Programs"/>
    <n v="4"/>
    <n v="0"/>
    <s v="D"/>
    <n v="0"/>
    <n v="0"/>
    <n v="0"/>
    <n v="0"/>
    <n v="0"/>
    <n v="0"/>
    <n v="0"/>
    <n v="0"/>
    <n v="0"/>
    <n v="0"/>
    <n v="0"/>
    <n v="0"/>
    <n v="0"/>
    <n v="0"/>
    <n v="0"/>
    <n v="0"/>
    <n v="0"/>
    <n v="0"/>
    <n v="-823608"/>
    <n v="0"/>
    <n v="0"/>
    <n v="0"/>
    <n v="0"/>
    <n v="-823608"/>
    <n v="0"/>
    <n v="-823608"/>
    <n v="-823608"/>
    <n v="0"/>
    <n v="0"/>
    <n v="0"/>
    <n v="0"/>
    <n v="0"/>
  </r>
  <r>
    <m/>
    <s v="069"/>
    <m/>
    <m/>
    <s v="X"/>
    <n v="1129"/>
    <n v="0"/>
    <s v="Other Programs"/>
    <n v="4"/>
    <n v="252"/>
    <s v="D"/>
    <n v="402719.19"/>
    <n v="402719.19"/>
    <n v="0"/>
    <n v="0"/>
    <n v="402719.19"/>
    <n v="402719.19"/>
    <n v="0"/>
    <n v="0"/>
    <n v="0"/>
    <n v="0"/>
    <n v="0"/>
    <n v="0"/>
    <n v="0"/>
    <n v="0"/>
    <n v="0"/>
    <n v="0"/>
    <n v="0"/>
    <n v="0"/>
    <n v="0"/>
    <n v="0"/>
    <n v="0"/>
    <n v="0"/>
    <n v="0"/>
    <n v="0"/>
    <n v="0"/>
    <n v="0"/>
    <n v="0"/>
    <n v="0"/>
    <n v="0"/>
    <n v="0"/>
    <n v="0"/>
    <n v="0"/>
  </r>
  <r>
    <m/>
    <s v="069"/>
    <m/>
    <m/>
    <s v="X"/>
    <n v="1129"/>
    <n v="0"/>
    <s v="Other Programs"/>
    <n v="4"/>
    <n v="252"/>
    <s v="R"/>
    <n v="-90889.8"/>
    <n v="-90889.8"/>
    <n v="0"/>
    <n v="0"/>
    <n v="-90889.8"/>
    <n v="-90889.8"/>
    <n v="0"/>
    <n v="0"/>
    <n v="0"/>
    <n v="0"/>
    <n v="0"/>
    <n v="0"/>
    <n v="0"/>
    <n v="0"/>
    <n v="0"/>
    <n v="0"/>
    <n v="0"/>
    <n v="0"/>
    <n v="0"/>
    <n v="0"/>
    <n v="0"/>
    <n v="0"/>
    <n v="0"/>
    <n v="0"/>
    <n v="0"/>
    <n v="0"/>
    <n v="0"/>
    <n v="0"/>
    <n v="0"/>
    <n v="0"/>
    <n v="0"/>
    <n v="0"/>
  </r>
  <r>
    <m/>
    <s v="069"/>
    <m/>
    <m/>
    <s v="X"/>
    <n v="1129"/>
    <n v="0"/>
    <s v="Other Programs"/>
    <n v="4"/>
    <n v="410"/>
    <s v="D"/>
    <n v="-88748640.950000003"/>
    <n v="-72348335.920000002"/>
    <n v="0"/>
    <n v="0"/>
    <n v="-88748640.950000003"/>
    <n v="-72348335.920000002"/>
    <n v="-5092173.9400000004"/>
    <n v="-4711513"/>
    <n v="0"/>
    <n v="0"/>
    <n v="-5092173.9400000004"/>
    <n v="-4711513"/>
    <n v="0"/>
    <n v="0"/>
    <n v="0"/>
    <n v="0"/>
    <n v="0"/>
    <n v="0"/>
    <n v="-16123572.970000001"/>
    <n v="0"/>
    <n v="0"/>
    <n v="0"/>
    <n v="0"/>
    <n v="-16123572.970000001"/>
    <n v="0"/>
    <n v="-16123572.970000001"/>
    <n v="657393"/>
    <n v="1788014.84"/>
    <n v="0"/>
    <n v="0"/>
    <n v="823608"/>
    <n v="2611622.84"/>
  </r>
  <r>
    <m/>
    <s v="069"/>
    <m/>
    <m/>
    <s v="X"/>
    <n v="1134"/>
    <n v="0"/>
    <s v="Capital investment grants"/>
    <n v="1"/>
    <n v="252"/>
    <s v="D"/>
    <n v="-55912404.840000004"/>
    <n v="-51095876.329999998"/>
    <n v="0"/>
    <n v="0"/>
    <n v="-55912404.840000004"/>
    <n v="-51095876.329999998"/>
    <n v="-415755.4"/>
    <n v="-78770.880000000005"/>
    <n v="0"/>
    <n v="0"/>
    <n v="-415755.4"/>
    <n v="-78770.880000000005"/>
    <n v="-218142.22"/>
    <n v="-192486.97"/>
    <n v="0"/>
    <n v="0"/>
    <n v="-218142.22"/>
    <n v="-192486.97"/>
    <n v="-14543289.4"/>
    <n v="0"/>
    <n v="0"/>
    <n v="0"/>
    <n v="0"/>
    <n v="-14543289.4"/>
    <n v="-218142.22"/>
    <n v="-14517634.15"/>
    <n v="-9364121.1199999992"/>
    <n v="0"/>
    <n v="0"/>
    <n v="0"/>
    <n v="0"/>
    <n v="0"/>
  </r>
  <r>
    <m/>
    <s v="069"/>
    <m/>
    <m/>
    <s v="X"/>
    <n v="1134"/>
    <n v="0"/>
    <s v="Capital investment grants"/>
    <n v="1"/>
    <n v="410"/>
    <s v="D"/>
    <n v="-2447413641.6900001"/>
    <n v="-1729808182.55"/>
    <n v="0"/>
    <n v="0"/>
    <n v="-2447413641.6900001"/>
    <n v="-1729808182.55"/>
    <n v="-270923568.44999999"/>
    <n v="-314707581"/>
    <n v="0"/>
    <n v="0"/>
    <n v="-270923568.44999999"/>
    <n v="-314707581"/>
    <n v="0"/>
    <n v="0"/>
    <n v="0"/>
    <n v="0"/>
    <n v="0"/>
    <n v="0"/>
    <n v="-1260874026.5899999"/>
    <n v="0"/>
    <n v="0"/>
    <n v="0"/>
    <n v="0"/>
    <n v="-1260874026.5899999"/>
    <n v="0"/>
    <n v="-1260874026.5899999"/>
    <n v="-587052580"/>
    <n v="151580099.41"/>
    <n v="0"/>
    <n v="0"/>
    <n v="0"/>
    <n v="151580099.41"/>
  </r>
  <r>
    <m/>
    <s v="069"/>
    <m/>
    <m/>
    <s v="X"/>
    <n v="1134"/>
    <n v="0"/>
    <s v="Lower Manhattan recovery FTA Direct P.L. 107-206"/>
    <n v="3"/>
    <n v="111"/>
    <s v="D"/>
    <n v="0"/>
    <n v="0"/>
    <n v="0"/>
    <n v="0"/>
    <n v="0"/>
    <n v="0"/>
    <n v="0"/>
    <n v="0"/>
    <n v="0"/>
    <n v="0"/>
    <n v="0"/>
    <n v="0"/>
    <n v="0"/>
    <n v="0"/>
    <n v="0"/>
    <n v="0"/>
    <n v="0"/>
    <n v="0"/>
    <n v="210009.62"/>
    <n v="0"/>
    <n v="0"/>
    <n v="0"/>
    <n v="0"/>
    <n v="210009.62"/>
    <n v="0"/>
    <n v="210009.62"/>
    <n v="210009.62"/>
    <n v="0"/>
    <n v="0"/>
    <n v="0"/>
    <n v="0"/>
    <n v="0"/>
  </r>
  <r>
    <m/>
    <s v="069"/>
    <m/>
    <m/>
    <s v="X"/>
    <n v="1134"/>
    <n v="0"/>
    <s v="Lower Manhattan recovery FTA Direct P.L. 107-206"/>
    <n v="3"/>
    <n v="113"/>
    <s v="D"/>
    <n v="0"/>
    <n v="0"/>
    <n v="0"/>
    <n v="0"/>
    <n v="0"/>
    <n v="0"/>
    <n v="0"/>
    <n v="0"/>
    <n v="0"/>
    <n v="0"/>
    <n v="0"/>
    <n v="0"/>
    <n v="0"/>
    <n v="0"/>
    <n v="0"/>
    <n v="0"/>
    <n v="0"/>
    <n v="0"/>
    <n v="175794.82"/>
    <n v="0"/>
    <n v="0"/>
    <n v="0"/>
    <n v="0"/>
    <n v="175794.82"/>
    <n v="0"/>
    <n v="175794.82"/>
    <n v="175794.82"/>
    <n v="0"/>
    <n v="0"/>
    <n v="0"/>
    <n v="0"/>
    <n v="0"/>
  </r>
  <r>
    <m/>
    <s v="069"/>
    <m/>
    <m/>
    <s v="X"/>
    <n v="1134"/>
    <n v="0"/>
    <s v="Lower Manhattan recovery FTA Direct P.L. 107-206"/>
    <n v="3"/>
    <n v="115"/>
    <s v="D"/>
    <n v="0"/>
    <n v="0"/>
    <n v="0"/>
    <n v="0"/>
    <n v="0"/>
    <n v="0"/>
    <n v="0"/>
    <n v="0"/>
    <n v="0"/>
    <n v="0"/>
    <n v="0"/>
    <n v="0"/>
    <n v="0"/>
    <n v="0"/>
    <n v="0"/>
    <n v="0"/>
    <n v="0"/>
    <n v="0"/>
    <n v="3000"/>
    <n v="0"/>
    <n v="0"/>
    <n v="0"/>
    <n v="0"/>
    <n v="3000"/>
    <n v="0"/>
    <n v="3000"/>
    <n v="3000"/>
    <n v="0"/>
    <n v="0"/>
    <n v="0"/>
    <n v="0"/>
    <n v="0"/>
  </r>
  <r>
    <m/>
    <s v="069"/>
    <m/>
    <m/>
    <s v="X"/>
    <n v="1134"/>
    <n v="0"/>
    <s v="Lower Manhattan recovery FTA Direct P.L. 107-206"/>
    <n v="3"/>
    <n v="121"/>
    <s v="D"/>
    <n v="0"/>
    <n v="0"/>
    <n v="0"/>
    <n v="0"/>
    <n v="0"/>
    <n v="0"/>
    <n v="0"/>
    <n v="0"/>
    <n v="0"/>
    <n v="0"/>
    <n v="0"/>
    <n v="0"/>
    <n v="0"/>
    <n v="0"/>
    <n v="0"/>
    <n v="0"/>
    <n v="0"/>
    <n v="0"/>
    <n v="89039.05"/>
    <n v="0"/>
    <n v="0"/>
    <n v="0"/>
    <n v="0"/>
    <n v="89039.05"/>
    <n v="0"/>
    <n v="89039.05"/>
    <n v="89039.05"/>
    <n v="0"/>
    <n v="0"/>
    <n v="0"/>
    <n v="0"/>
    <n v="0"/>
  </r>
  <r>
    <m/>
    <s v="069"/>
    <m/>
    <m/>
    <s v="X"/>
    <n v="1134"/>
    <n v="0"/>
    <s v="Lower Manhattan recovery FTA Direct P.L. 107-206"/>
    <n v="3"/>
    <n v="210"/>
    <s v="D"/>
    <n v="0"/>
    <n v="0"/>
    <n v="0"/>
    <n v="0"/>
    <n v="0"/>
    <n v="0"/>
    <n v="0"/>
    <n v="0"/>
    <n v="0"/>
    <n v="0"/>
    <n v="0"/>
    <n v="0"/>
    <n v="0"/>
    <n v="0"/>
    <n v="0"/>
    <n v="0"/>
    <n v="0"/>
    <n v="0"/>
    <n v="6118.08"/>
    <n v="0"/>
    <n v="0"/>
    <n v="0"/>
    <n v="0"/>
    <n v="6118.08"/>
    <n v="0"/>
    <n v="6118.08"/>
    <n v="6118.08"/>
    <n v="0"/>
    <n v="0"/>
    <n v="0"/>
    <n v="0"/>
    <n v="0"/>
  </r>
  <r>
    <m/>
    <s v="069"/>
    <m/>
    <m/>
    <s v="X"/>
    <n v="1134"/>
    <n v="0"/>
    <s v="Lower Manhattan recovery FTA Direct P.L. 107-206"/>
    <n v="3"/>
    <n v="231"/>
    <s v="D"/>
    <n v="-10615.41"/>
    <n v="-11983.97"/>
    <n v="0"/>
    <n v="0"/>
    <n v="-10615.41"/>
    <n v="-11983.97"/>
    <n v="0"/>
    <n v="0"/>
    <n v="0"/>
    <n v="0"/>
    <n v="0"/>
    <n v="0"/>
    <n v="0"/>
    <n v="0"/>
    <n v="0"/>
    <n v="0"/>
    <n v="0"/>
    <n v="0"/>
    <n v="141220.28"/>
    <n v="0"/>
    <n v="0"/>
    <n v="0"/>
    <n v="0"/>
    <n v="141220.28"/>
    <n v="0"/>
    <n v="141220.28"/>
    <n v="139851.72"/>
    <n v="0"/>
    <n v="0"/>
    <n v="0"/>
    <n v="0"/>
    <n v="0"/>
  </r>
  <r>
    <m/>
    <s v="069"/>
    <m/>
    <m/>
    <s v="X"/>
    <n v="1134"/>
    <n v="0"/>
    <s v="Lower Manhattan recovery FTA Direct P.L. 107-206"/>
    <n v="3"/>
    <n v="233"/>
    <s v="D"/>
    <n v="0"/>
    <n v="0"/>
    <n v="0"/>
    <n v="0"/>
    <n v="0"/>
    <n v="0"/>
    <n v="0"/>
    <n v="0"/>
    <n v="0"/>
    <n v="0"/>
    <n v="0"/>
    <n v="0"/>
    <n v="0"/>
    <n v="0"/>
    <n v="0"/>
    <n v="0"/>
    <n v="0"/>
    <n v="0"/>
    <n v="393.42"/>
    <n v="0"/>
    <n v="0"/>
    <n v="0"/>
    <n v="0"/>
    <n v="393.42"/>
    <n v="0"/>
    <n v="393.42"/>
    <n v="393.42"/>
    <n v="0"/>
    <n v="0"/>
    <n v="0"/>
    <n v="0"/>
    <n v="0"/>
  </r>
  <r>
    <m/>
    <s v="069"/>
    <m/>
    <m/>
    <s v="X"/>
    <n v="1134"/>
    <n v="0"/>
    <s v="Lower Manhattan recovery FTA Direct P.L. 107-206"/>
    <n v="3"/>
    <n v="252"/>
    <s v="D"/>
    <n v="-963200.87"/>
    <n v="-3019291.11"/>
    <n v="0"/>
    <n v="0"/>
    <n v="-963200.87"/>
    <n v="-3019291.11"/>
    <n v="0"/>
    <n v="0"/>
    <n v="0"/>
    <n v="0"/>
    <n v="0"/>
    <n v="0"/>
    <n v="0"/>
    <n v="0"/>
    <n v="0"/>
    <n v="0"/>
    <n v="0"/>
    <n v="0"/>
    <n v="-893659.76"/>
    <n v="0"/>
    <n v="0"/>
    <n v="0"/>
    <n v="0"/>
    <n v="-893659.76"/>
    <n v="0"/>
    <n v="-893659.76"/>
    <n v="-2949750"/>
    <n v="0"/>
    <n v="0"/>
    <n v="0"/>
    <n v="0"/>
    <n v="0"/>
  </r>
  <r>
    <m/>
    <s v="069"/>
    <m/>
    <m/>
    <s v="X"/>
    <n v="1134"/>
    <n v="0"/>
    <s v="Lower Manhattan recovery FTA Direct P.L. 107-206"/>
    <n v="3"/>
    <n v="257"/>
    <s v="D"/>
    <n v="0"/>
    <n v="0"/>
    <n v="0"/>
    <n v="0"/>
    <n v="0"/>
    <n v="0"/>
    <n v="0"/>
    <n v="0"/>
    <n v="0"/>
    <n v="0"/>
    <n v="0"/>
    <n v="0"/>
    <n v="0"/>
    <n v="0"/>
    <n v="0"/>
    <n v="0"/>
    <n v="0"/>
    <n v="0"/>
    <n v="3179.58"/>
    <n v="0"/>
    <n v="0"/>
    <n v="0"/>
    <n v="0"/>
    <n v="3179.58"/>
    <n v="0"/>
    <n v="3179.58"/>
    <n v="3179.58"/>
    <n v="0"/>
    <n v="0"/>
    <n v="0"/>
    <n v="0"/>
    <n v="0"/>
  </r>
  <r>
    <m/>
    <s v="069"/>
    <m/>
    <m/>
    <s v="X"/>
    <n v="1134"/>
    <n v="0"/>
    <s v="Lower Manhattan recovery FTA Direct P.L. 107-206"/>
    <n v="3"/>
    <n v="260"/>
    <s v="D"/>
    <n v="0"/>
    <n v="0"/>
    <n v="0"/>
    <n v="0"/>
    <n v="0"/>
    <n v="0"/>
    <n v="0"/>
    <n v="0"/>
    <n v="0"/>
    <n v="0"/>
    <n v="0"/>
    <n v="0"/>
    <n v="0"/>
    <n v="0"/>
    <n v="0"/>
    <n v="0"/>
    <n v="0"/>
    <n v="0"/>
    <n v="1338.94"/>
    <n v="0"/>
    <n v="0"/>
    <n v="0"/>
    <n v="0"/>
    <n v="1338.94"/>
    <n v="0"/>
    <n v="1338.94"/>
    <n v="1338.94"/>
    <n v="0"/>
    <n v="0"/>
    <n v="0"/>
    <n v="0"/>
    <n v="0"/>
  </r>
  <r>
    <m/>
    <s v="069"/>
    <m/>
    <m/>
    <s v="X"/>
    <n v="1134"/>
    <n v="0"/>
    <s v="Lower Manhattan recovery FTA Direct P.L. 107-206"/>
    <n v="3"/>
    <n v="310"/>
    <s v="D"/>
    <n v="-16479.05"/>
    <n v="-16479.05"/>
    <n v="0"/>
    <n v="0"/>
    <n v="-16479.05"/>
    <n v="-16479.05"/>
    <n v="0"/>
    <n v="0"/>
    <n v="0"/>
    <n v="0"/>
    <n v="0"/>
    <n v="0"/>
    <n v="0"/>
    <n v="0"/>
    <n v="0"/>
    <n v="0"/>
    <n v="0"/>
    <n v="0"/>
    <n v="0"/>
    <n v="0"/>
    <n v="0"/>
    <n v="0"/>
    <n v="0"/>
    <n v="0"/>
    <n v="0"/>
    <n v="0"/>
    <n v="0"/>
    <n v="0"/>
    <n v="0"/>
    <n v="0"/>
    <n v="0"/>
    <n v="0"/>
  </r>
  <r>
    <m/>
    <s v="069"/>
    <m/>
    <m/>
    <s v="X"/>
    <n v="1134"/>
    <n v="0"/>
    <s v="Lower Manhattan recovery FTA Direct P.L. 107-206"/>
    <n v="3"/>
    <n v="410"/>
    <s v="D"/>
    <n v="-10999059.9"/>
    <n v="-10791995.9"/>
    <n v="0"/>
    <n v="0"/>
    <n v="-10999059.9"/>
    <n v="-10791995.9"/>
    <n v="0"/>
    <n v="0"/>
    <n v="0"/>
    <n v="0"/>
    <n v="0"/>
    <n v="0"/>
    <n v="0"/>
    <n v="0"/>
    <n v="0"/>
    <n v="0"/>
    <n v="0"/>
    <n v="0"/>
    <n v="-2435588"/>
    <n v="0"/>
    <n v="0"/>
    <n v="0"/>
    <n v="0"/>
    <n v="-2435588"/>
    <n v="0"/>
    <n v="-2435588"/>
    <n v="-2228524"/>
    <n v="82318"/>
    <n v="0"/>
    <n v="0"/>
    <n v="0"/>
    <n v="82318"/>
  </r>
  <r>
    <m/>
    <s v="069"/>
    <m/>
    <m/>
    <s v="X"/>
    <n v="1134"/>
    <n v="0"/>
    <s v="FEMA Reimbursable LMRO PL 107-206"/>
    <n v="801"/>
    <n v="252"/>
    <s v="R"/>
    <n v="-2565896.94"/>
    <n v="-619969.31999999995"/>
    <n v="0"/>
    <n v="0"/>
    <n v="-2565896.94"/>
    <n v="-619969.31999999995"/>
    <n v="-323787.34999999998"/>
    <n v="0"/>
    <n v="0"/>
    <n v="0"/>
    <n v="-323787.34999999998"/>
    <n v="0"/>
    <n v="-2962046"/>
    <n v="-2829756"/>
    <n v="0"/>
    <n v="0"/>
    <n v="-2962046"/>
    <n v="-2829756"/>
    <n v="-2402004.9700000002"/>
    <n v="0"/>
    <n v="0"/>
    <n v="0"/>
    <n v="0"/>
    <n v="-2402004.9700000002"/>
    <n v="-2962046"/>
    <n v="-2269714.9700000002"/>
    <n v="0"/>
    <n v="0"/>
    <n v="0"/>
    <n v="0"/>
    <n v="0"/>
    <n v="0"/>
  </r>
  <r>
    <m/>
    <s v="069"/>
    <m/>
    <m/>
    <s v="X"/>
    <n v="1134"/>
    <n v="0"/>
    <s v="FEMA Reimbursable LMRO PL 107-206"/>
    <n v="801"/>
    <n v="410"/>
    <s v="R"/>
    <n v="-126893080.17"/>
    <n v="-0.17"/>
    <n v="0"/>
    <n v="0"/>
    <n v="-126893080.17"/>
    <n v="-0.17"/>
    <n v="0"/>
    <n v="0"/>
    <n v="0"/>
    <n v="0"/>
    <n v="0"/>
    <n v="0"/>
    <n v="0"/>
    <n v="0"/>
    <n v="0"/>
    <n v="0"/>
    <n v="0"/>
    <n v="0"/>
    <n v="-126893080"/>
    <n v="0"/>
    <n v="0"/>
    <n v="0"/>
    <n v="0"/>
    <n v="-126893080"/>
    <n v="0"/>
    <n v="-126893080"/>
    <n v="0"/>
    <n v="0"/>
    <n v="0"/>
    <n v="0"/>
    <n v="0"/>
    <n v="0"/>
  </r>
  <r>
    <m/>
    <s v="069"/>
    <m/>
    <m/>
    <s v="X"/>
    <n v="1136"/>
    <n v="0"/>
    <s v="Direct Obligations"/>
    <n v="1"/>
    <n v="252"/>
    <s v="D"/>
    <n v="-5494.95"/>
    <n v="-5494.95"/>
    <n v="0"/>
    <n v="0"/>
    <n v="-5494.95"/>
    <n v="-5494.95"/>
    <n v="0"/>
    <n v="0"/>
    <n v="0"/>
    <n v="0"/>
    <n v="0"/>
    <n v="0"/>
    <n v="0"/>
    <n v="0"/>
    <n v="0"/>
    <n v="0"/>
    <n v="0"/>
    <n v="0"/>
    <n v="0"/>
    <n v="0"/>
    <n v="0"/>
    <n v="0"/>
    <n v="0"/>
    <n v="0"/>
    <n v="0"/>
    <n v="0"/>
    <n v="0"/>
    <n v="0"/>
    <n v="0"/>
    <n v="0"/>
    <n v="0"/>
    <n v="0"/>
  </r>
  <r>
    <m/>
    <s v="069"/>
    <m/>
    <m/>
    <s v="X"/>
    <n v="1137"/>
    <n v="0"/>
    <s v="Research and University Research Centers"/>
    <n v="1"/>
    <n v="0"/>
    <s v="D"/>
    <n v="-70969.75"/>
    <n v="0"/>
    <n v="0"/>
    <n v="0"/>
    <n v="-70969.75"/>
    <n v="0"/>
    <n v="0"/>
    <n v="0"/>
    <n v="0"/>
    <n v="0"/>
    <n v="0"/>
    <n v="0"/>
    <n v="0"/>
    <n v="0"/>
    <n v="0"/>
    <n v="0"/>
    <n v="0"/>
    <n v="0"/>
    <n v="-107.85"/>
    <n v="0"/>
    <n v="0"/>
    <n v="0"/>
    <n v="0"/>
    <n v="-107.85"/>
    <n v="0"/>
    <n v="-107.85"/>
    <n v="70861.899999999994"/>
    <n v="0"/>
    <n v="0"/>
    <n v="0"/>
    <n v="0"/>
    <n v="0"/>
  </r>
  <r>
    <m/>
    <s v="069"/>
    <m/>
    <m/>
    <s v="X"/>
    <n v="1137"/>
    <n v="0"/>
    <s v="Research and University Research Centers"/>
    <n v="1"/>
    <n v="210"/>
    <s v="D"/>
    <n v="199379.49"/>
    <n v="199379.49"/>
    <n v="0"/>
    <n v="0"/>
    <n v="199379.49"/>
    <n v="199379.49"/>
    <n v="0"/>
    <n v="0"/>
    <n v="0"/>
    <n v="0"/>
    <n v="0"/>
    <n v="0"/>
    <n v="0"/>
    <n v="0"/>
    <n v="0"/>
    <n v="0"/>
    <n v="0"/>
    <n v="0"/>
    <n v="0"/>
    <n v="0"/>
    <n v="0"/>
    <n v="0"/>
    <n v="0"/>
    <n v="0"/>
    <n v="0"/>
    <n v="0"/>
    <n v="0"/>
    <n v="0"/>
    <n v="0"/>
    <n v="0"/>
    <n v="0"/>
    <n v="0"/>
  </r>
  <r>
    <m/>
    <s v="069"/>
    <m/>
    <m/>
    <s v="X"/>
    <n v="1137"/>
    <n v="0"/>
    <s v="Research and University Research Centers"/>
    <n v="1"/>
    <n v="252"/>
    <s v="D"/>
    <n v="-5491940.8300000001"/>
    <n v="-5381220.29"/>
    <n v="0"/>
    <n v="0"/>
    <n v="-5491940.8300000001"/>
    <n v="-5381220.29"/>
    <n v="6923320.6399999997"/>
    <n v="6923320.6399999997"/>
    <n v="0"/>
    <n v="0"/>
    <n v="6923320.6399999997"/>
    <n v="6923320.6399999997"/>
    <n v="-6904344.04"/>
    <n v="-5922116.2300000004"/>
    <n v="0"/>
    <n v="0"/>
    <n v="-6904344.04"/>
    <n v="-5922116.2300000004"/>
    <n v="-3879922.06"/>
    <n v="0"/>
    <n v="0"/>
    <n v="0"/>
    <n v="0"/>
    <n v="-3879922.06"/>
    <n v="-6904344.04"/>
    <n v="-2897694.25"/>
    <n v="-2786973.71"/>
    <n v="3001025.49"/>
    <n v="0"/>
    <n v="0"/>
    <n v="0"/>
    <n v="3001025.49"/>
  </r>
  <r>
    <m/>
    <s v="069"/>
    <m/>
    <m/>
    <s v="X"/>
    <n v="1137"/>
    <n v="0"/>
    <s v="Research and University Research Centers"/>
    <n v="1"/>
    <n v="253"/>
    <s v="D"/>
    <n v="0"/>
    <n v="0"/>
    <n v="0"/>
    <n v="0"/>
    <n v="0"/>
    <n v="0"/>
    <n v="0"/>
    <n v="0"/>
    <n v="0"/>
    <n v="0"/>
    <n v="0"/>
    <n v="0"/>
    <n v="-2675000"/>
    <n v="-2619790.11"/>
    <n v="0"/>
    <n v="0"/>
    <n v="-2675000"/>
    <n v="-2619790.11"/>
    <n v="-55209.89"/>
    <n v="0"/>
    <n v="0"/>
    <n v="0"/>
    <n v="0"/>
    <n v="-55209.89"/>
    <n v="-2675000"/>
    <n v="0"/>
    <n v="0"/>
    <n v="0"/>
    <n v="0"/>
    <n v="0"/>
    <n v="0"/>
    <n v="0"/>
  </r>
  <r>
    <m/>
    <s v="069"/>
    <m/>
    <m/>
    <s v="X"/>
    <n v="1137"/>
    <n v="0"/>
    <s v="Research and University Research Centers"/>
    <n v="1"/>
    <n v="410"/>
    <s v="D"/>
    <n v="-93877175.150000006"/>
    <n v="-76044808.640000001"/>
    <n v="0"/>
    <n v="0"/>
    <n v="-93877175.150000006"/>
    <n v="-76044808.640000001"/>
    <n v="-6923320.6399999997"/>
    <n v="-6923320.6399999997"/>
    <n v="0"/>
    <n v="0"/>
    <n v="-6923320.6399999997"/>
    <n v="-6923320.6399999997"/>
    <n v="0"/>
    <n v="0"/>
    <n v="0"/>
    <n v="0"/>
    <n v="0"/>
    <n v="0"/>
    <n v="-28876029.57"/>
    <n v="0"/>
    <n v="0"/>
    <n v="0"/>
    <n v="0"/>
    <n v="-28876029.57"/>
    <n v="0"/>
    <n v="-28876029.57"/>
    <n v="-11043663.060000001"/>
    <n v="386443.14"/>
    <n v="0"/>
    <n v="0"/>
    <n v="0"/>
    <n v="386443.14"/>
  </r>
  <r>
    <m/>
    <s v="069"/>
    <m/>
    <m/>
    <s v="X"/>
    <n v="1137"/>
    <n v="0"/>
    <s v="Research and University Research Centers (Reimbursable)"/>
    <n v="801"/>
    <n v="0"/>
    <s v="R"/>
    <n v="428345.56"/>
    <n v="0"/>
    <n v="0"/>
    <n v="0"/>
    <n v="428345.56"/>
    <n v="0"/>
    <n v="0"/>
    <n v="0"/>
    <n v="0"/>
    <n v="0"/>
    <n v="0"/>
    <n v="0"/>
    <n v="0"/>
    <n v="0"/>
    <n v="0"/>
    <n v="0"/>
    <n v="0"/>
    <n v="0"/>
    <n v="0"/>
    <n v="0"/>
    <n v="0"/>
    <n v="0"/>
    <n v="0"/>
    <n v="0"/>
    <n v="0"/>
    <n v="0"/>
    <n v="-428345.56"/>
    <n v="0"/>
    <n v="0"/>
    <n v="0"/>
    <n v="0"/>
    <n v="0"/>
  </r>
  <r>
    <m/>
    <s v="069"/>
    <m/>
    <m/>
    <s v="X"/>
    <n v="1137"/>
    <n v="0"/>
    <s v="Research and University Research Centers (Reimbursable)"/>
    <n v="801"/>
    <n v="210"/>
    <s v="R"/>
    <n v="-13770.81"/>
    <n v="-13770.81"/>
    <n v="0"/>
    <n v="0"/>
    <n v="-13770.81"/>
    <n v="-13770.81"/>
    <n v="0"/>
    <n v="0"/>
    <n v="0"/>
    <n v="0"/>
    <n v="0"/>
    <n v="0"/>
    <n v="0"/>
    <n v="0"/>
    <n v="0"/>
    <n v="0"/>
    <n v="0"/>
    <n v="0"/>
    <n v="0"/>
    <n v="0"/>
    <n v="0"/>
    <n v="0"/>
    <n v="0"/>
    <n v="0"/>
    <n v="0"/>
    <n v="0"/>
    <n v="0"/>
    <n v="0"/>
    <n v="0"/>
    <n v="0"/>
    <n v="0"/>
    <n v="0"/>
  </r>
  <r>
    <m/>
    <s v="069"/>
    <m/>
    <m/>
    <s v="X"/>
    <n v="1137"/>
    <n v="0"/>
    <s v="Research and University Research Centers (Reimbursable)"/>
    <n v="801"/>
    <n v="252"/>
    <s v="R"/>
    <n v="105061.95"/>
    <n v="105061.95"/>
    <n v="0"/>
    <n v="0"/>
    <n v="105061.95"/>
    <n v="105061.95"/>
    <n v="0"/>
    <n v="0"/>
    <n v="0"/>
    <n v="0"/>
    <n v="0"/>
    <n v="0"/>
    <n v="-267648.53999999998"/>
    <n v="-267101.59000000003"/>
    <n v="0"/>
    <n v="0"/>
    <n v="-267648.53999999998"/>
    <n v="-267101.59000000003"/>
    <n v="-546.95000000000005"/>
    <n v="0"/>
    <n v="0"/>
    <n v="0"/>
    <n v="0"/>
    <n v="-546.95000000000005"/>
    <n v="-267648.53999999998"/>
    <n v="0"/>
    <n v="0"/>
    <n v="0"/>
    <n v="0"/>
    <n v="0"/>
    <n v="0"/>
    <n v="0"/>
  </r>
  <r>
    <m/>
    <s v="069"/>
    <m/>
    <m/>
    <s v="X"/>
    <n v="1137"/>
    <n v="0"/>
    <s v="Research and University Research Centers (Reimbursable)"/>
    <n v="801"/>
    <n v="410"/>
    <s v="R"/>
    <n v="-2301720.77"/>
    <n v="-1372545.87"/>
    <n v="0"/>
    <n v="0"/>
    <n v="-2301720.77"/>
    <n v="-1372545.87"/>
    <n v="0"/>
    <n v="0"/>
    <n v="0"/>
    <n v="0"/>
    <n v="0"/>
    <n v="0"/>
    <n v="0"/>
    <n v="0"/>
    <n v="0"/>
    <n v="0"/>
    <n v="0"/>
    <n v="0"/>
    <n v="-500829.34"/>
    <n v="0"/>
    <n v="0"/>
    <n v="0"/>
    <n v="0"/>
    <n v="-500829.34"/>
    <n v="0"/>
    <n v="-500829.34"/>
    <n v="428345.56"/>
    <n v="25730.06"/>
    <n v="0"/>
    <n v="0"/>
    <n v="0"/>
    <n v="25730.06"/>
  </r>
  <r>
    <m/>
    <s v="069"/>
    <m/>
    <m/>
    <s v="X"/>
    <n v="1140"/>
    <n v="0"/>
    <s v="2013 Hurricane Sandy Emergency Supplemental (P.L. 113-2)"/>
    <n v="1"/>
    <n v="111"/>
    <s v="D"/>
    <n v="0"/>
    <n v="0"/>
    <n v="0"/>
    <n v="0"/>
    <n v="0"/>
    <n v="0"/>
    <n v="0"/>
    <n v="0"/>
    <n v="0"/>
    <n v="0"/>
    <n v="0"/>
    <n v="0"/>
    <n v="0"/>
    <n v="0"/>
    <n v="0"/>
    <n v="0"/>
    <n v="0"/>
    <n v="0"/>
    <n v="-2223345.36"/>
    <n v="0"/>
    <n v="0"/>
    <n v="0"/>
    <n v="0"/>
    <n v="-2223345.36"/>
    <n v="0"/>
    <n v="-2223345.36"/>
    <n v="-2223345.36"/>
    <n v="0"/>
    <n v="0"/>
    <n v="0"/>
    <n v="0"/>
    <n v="0"/>
  </r>
  <r>
    <m/>
    <s v="069"/>
    <m/>
    <m/>
    <s v="X"/>
    <n v="1140"/>
    <n v="0"/>
    <s v="2013 Hurricane Sandy Emergency Supplemental (P.L. 113-2)"/>
    <n v="1"/>
    <n v="111"/>
    <s v="R"/>
    <n v="0"/>
    <n v="0"/>
    <n v="0"/>
    <n v="0"/>
    <n v="0"/>
    <n v="0"/>
    <n v="0"/>
    <n v="0"/>
    <n v="0"/>
    <n v="0"/>
    <n v="0"/>
    <n v="0"/>
    <n v="0"/>
    <n v="0"/>
    <n v="0"/>
    <n v="0"/>
    <n v="0"/>
    <n v="0"/>
    <n v="0.67"/>
    <n v="0"/>
    <n v="0"/>
    <n v="0"/>
    <n v="0"/>
    <n v="0.67"/>
    <n v="0"/>
    <n v="0.67"/>
    <n v="0.67"/>
    <n v="0"/>
    <n v="0"/>
    <n v="0"/>
    <n v="0"/>
    <n v="0"/>
  </r>
  <r>
    <m/>
    <s v="069"/>
    <m/>
    <m/>
    <s v="X"/>
    <n v="1140"/>
    <n v="0"/>
    <s v="2013 Hurricane Sandy Emergency Supplemental (P.L. 113-2)"/>
    <n v="1"/>
    <n v="113"/>
    <s v="D"/>
    <n v="0"/>
    <n v="0"/>
    <n v="0"/>
    <n v="0"/>
    <n v="0"/>
    <n v="0"/>
    <n v="0"/>
    <n v="0"/>
    <n v="0"/>
    <n v="0"/>
    <n v="0"/>
    <n v="0"/>
    <n v="0"/>
    <n v="0"/>
    <n v="0"/>
    <n v="0"/>
    <n v="0"/>
    <n v="0"/>
    <n v="-64297.94"/>
    <n v="0"/>
    <n v="0"/>
    <n v="0"/>
    <n v="0"/>
    <n v="-64297.94"/>
    <n v="0"/>
    <n v="-64297.94"/>
    <n v="-64297.94"/>
    <n v="0"/>
    <n v="0"/>
    <n v="0"/>
    <n v="0"/>
    <n v="0"/>
  </r>
  <r>
    <m/>
    <s v="069"/>
    <m/>
    <m/>
    <s v="X"/>
    <n v="1140"/>
    <n v="0"/>
    <s v="2013 Hurricane Sandy Emergency Supplemental (P.L. 113-2)"/>
    <n v="1"/>
    <n v="115"/>
    <s v="D"/>
    <n v="0"/>
    <n v="0"/>
    <n v="0"/>
    <n v="0"/>
    <n v="0"/>
    <n v="0"/>
    <n v="0"/>
    <n v="0"/>
    <n v="0"/>
    <n v="0"/>
    <n v="0"/>
    <n v="0"/>
    <n v="0"/>
    <n v="0"/>
    <n v="0"/>
    <n v="0"/>
    <n v="0"/>
    <n v="0"/>
    <n v="-4281.8500000000004"/>
    <n v="0"/>
    <n v="0"/>
    <n v="0"/>
    <n v="0"/>
    <n v="-4281.8500000000004"/>
    <n v="0"/>
    <n v="-4281.8500000000004"/>
    <n v="-4281.8500000000004"/>
    <n v="0"/>
    <n v="0"/>
    <n v="0"/>
    <n v="0"/>
    <n v="0"/>
  </r>
  <r>
    <m/>
    <s v="069"/>
    <m/>
    <m/>
    <s v="X"/>
    <n v="1140"/>
    <n v="0"/>
    <s v="2013 Hurricane Sandy Emergency Supplemental (P.L. 113-2)"/>
    <n v="1"/>
    <n v="121"/>
    <s v="D"/>
    <n v="0"/>
    <n v="0"/>
    <n v="0"/>
    <n v="0"/>
    <n v="0"/>
    <n v="0"/>
    <n v="0"/>
    <n v="0"/>
    <n v="0"/>
    <n v="0"/>
    <n v="0"/>
    <n v="0"/>
    <n v="0"/>
    <n v="0"/>
    <n v="0"/>
    <n v="0"/>
    <n v="0"/>
    <n v="0"/>
    <n v="-717752.33"/>
    <n v="0"/>
    <n v="0"/>
    <n v="0"/>
    <n v="0"/>
    <n v="-717752.33"/>
    <n v="0"/>
    <n v="-717752.33"/>
    <n v="-717752.33"/>
    <n v="0"/>
    <n v="0"/>
    <n v="0"/>
    <n v="0"/>
    <n v="0"/>
  </r>
  <r>
    <m/>
    <s v="069"/>
    <m/>
    <m/>
    <s v="X"/>
    <n v="1140"/>
    <n v="0"/>
    <s v="2013 Hurricane Sandy Emergency Supplemental (P.L. 113-2)"/>
    <n v="1"/>
    <n v="210"/>
    <s v="D"/>
    <n v="-9967.33"/>
    <n v="-1060.45"/>
    <n v="0"/>
    <n v="0"/>
    <n v="-9967.33"/>
    <n v="-1060.45"/>
    <n v="0"/>
    <n v="-43.25"/>
    <n v="0"/>
    <n v="0"/>
    <n v="0"/>
    <n v="-43.25"/>
    <n v="0"/>
    <n v="0"/>
    <n v="0"/>
    <n v="0"/>
    <n v="0"/>
    <n v="0"/>
    <n v="-46619.21"/>
    <n v="0"/>
    <n v="0"/>
    <n v="0"/>
    <n v="0"/>
    <n v="-46619.21"/>
    <n v="0"/>
    <n v="-46619.21"/>
    <n v="-37755.58"/>
    <n v="0"/>
    <n v="0"/>
    <n v="0"/>
    <n v="0"/>
    <n v="0"/>
  </r>
  <r>
    <m/>
    <s v="069"/>
    <m/>
    <m/>
    <s v="X"/>
    <n v="1140"/>
    <n v="0"/>
    <s v="2013 Hurricane Sandy Emergency Supplemental (P.L. 113-2)"/>
    <n v="1"/>
    <n v="231"/>
    <s v="D"/>
    <n v="-17094.990000000002"/>
    <n v="-5075.8900000000003"/>
    <n v="0"/>
    <n v="0"/>
    <n v="-17094.990000000002"/>
    <n v="-5075.8900000000003"/>
    <n v="0"/>
    <n v="0"/>
    <n v="0"/>
    <n v="0"/>
    <n v="0"/>
    <n v="0"/>
    <n v="0"/>
    <n v="0"/>
    <n v="0"/>
    <n v="0"/>
    <n v="0"/>
    <n v="0"/>
    <n v="-109403.93"/>
    <n v="0"/>
    <n v="0"/>
    <n v="0"/>
    <n v="0"/>
    <n v="-109403.93"/>
    <n v="0"/>
    <n v="-109403.93"/>
    <n v="-97384.83"/>
    <n v="0"/>
    <n v="0"/>
    <n v="0"/>
    <n v="0"/>
    <n v="0"/>
  </r>
  <r>
    <m/>
    <s v="069"/>
    <m/>
    <m/>
    <s v="X"/>
    <n v="1140"/>
    <n v="0"/>
    <s v="2013 Hurricane Sandy Emergency Supplemental (P.L. 113-2)"/>
    <n v="1"/>
    <n v="252"/>
    <s v="D"/>
    <n v="-6018487.29"/>
    <n v="-5015795.82"/>
    <n v="0"/>
    <n v="0"/>
    <n v="-6018487.29"/>
    <n v="-5015795.82"/>
    <n v="-30665.439999999999"/>
    <n v="-8179"/>
    <n v="0"/>
    <n v="0"/>
    <n v="-30665.439999999999"/>
    <n v="-8179"/>
    <n v="0"/>
    <n v="0"/>
    <n v="0"/>
    <n v="0"/>
    <n v="0"/>
    <n v="0"/>
    <n v="-1025177.91"/>
    <n v="0"/>
    <n v="0"/>
    <n v="0"/>
    <n v="0"/>
    <n v="-1025177.91"/>
    <n v="0"/>
    <n v="-1025177.91"/>
    <n v="0"/>
    <n v="0"/>
    <n v="0"/>
    <n v="0"/>
    <n v="0"/>
    <n v="0"/>
  </r>
  <r>
    <m/>
    <s v="069"/>
    <m/>
    <m/>
    <s v="X"/>
    <n v="1140"/>
    <n v="0"/>
    <s v="2013 Hurricane Sandy Emergency Supplemental (P.L. 113-2)"/>
    <n v="1"/>
    <n v="253"/>
    <s v="D"/>
    <n v="-4000"/>
    <n v="0"/>
    <n v="0"/>
    <n v="0"/>
    <n v="-4000"/>
    <n v="0"/>
    <n v="0"/>
    <n v="0"/>
    <n v="0"/>
    <n v="0"/>
    <n v="0"/>
    <n v="0"/>
    <n v="0"/>
    <n v="0"/>
    <n v="0"/>
    <n v="0"/>
    <n v="0"/>
    <n v="0"/>
    <n v="0"/>
    <n v="0"/>
    <n v="0"/>
    <n v="0"/>
    <n v="0"/>
    <n v="0"/>
    <n v="0"/>
    <n v="0"/>
    <n v="4000"/>
    <n v="0"/>
    <n v="0"/>
    <n v="0"/>
    <n v="0"/>
    <n v="0"/>
  </r>
  <r>
    <m/>
    <s v="069"/>
    <m/>
    <m/>
    <s v="X"/>
    <n v="1140"/>
    <n v="0"/>
    <s v="2013 Hurricane Sandy Emergency Supplemental (P.L. 113-2)"/>
    <n v="1"/>
    <n v="254"/>
    <s v="D"/>
    <n v="-250"/>
    <n v="-738.92"/>
    <n v="0"/>
    <n v="0"/>
    <n v="-250"/>
    <n v="-738.92"/>
    <n v="0"/>
    <n v="0"/>
    <n v="0"/>
    <n v="0"/>
    <n v="0"/>
    <n v="0"/>
    <n v="0"/>
    <n v="0"/>
    <n v="0"/>
    <n v="0"/>
    <n v="0"/>
    <n v="0"/>
    <n v="738.92"/>
    <n v="0"/>
    <n v="0"/>
    <n v="0"/>
    <n v="0"/>
    <n v="738.92"/>
    <n v="0"/>
    <n v="738.92"/>
    <n v="250"/>
    <n v="0"/>
    <n v="0"/>
    <n v="0"/>
    <n v="0"/>
    <n v="0"/>
  </r>
  <r>
    <m/>
    <s v="069"/>
    <m/>
    <m/>
    <s v="X"/>
    <n v="1140"/>
    <n v="0"/>
    <s v="2013 Hurricane Sandy Emergency Supplemental (P.L. 113-2)"/>
    <n v="1"/>
    <n v="410"/>
    <s v="D"/>
    <n v="-3379333219"/>
    <n v="-3303944122"/>
    <n v="0"/>
    <n v="0"/>
    <n v="-3379333219"/>
    <n v="-3303944122"/>
    <n v="-73413935"/>
    <n v="-69586350"/>
    <n v="0"/>
    <n v="0"/>
    <n v="-73413935"/>
    <n v="-69586350"/>
    <n v="0"/>
    <n v="0"/>
    <n v="0"/>
    <n v="0"/>
    <n v="0"/>
    <n v="0"/>
    <n v="-374120514"/>
    <n v="0"/>
    <n v="0"/>
    <n v="0"/>
    <n v="0"/>
    <n v="-374120514"/>
    <n v="0"/>
    <n v="-374120514"/>
    <n v="-294903832"/>
    <n v="84675000"/>
    <n v="0"/>
    <n v="0"/>
    <n v="0"/>
    <n v="84675000"/>
  </r>
  <r>
    <m/>
    <s v="069"/>
    <m/>
    <m/>
    <s v="X"/>
    <n v="1140"/>
    <n v="0"/>
    <s v="2013 Hurricane Sandy Emergency Supplemental (P.L. 113-2)"/>
    <n v="1"/>
    <n v="410"/>
    <s v="R"/>
    <n v="0"/>
    <n v="-920856"/>
    <n v="0"/>
    <n v="0"/>
    <n v="0"/>
    <n v="-920856"/>
    <n v="0"/>
    <n v="0"/>
    <n v="0"/>
    <n v="0"/>
    <n v="0"/>
    <n v="0"/>
    <n v="0"/>
    <n v="0"/>
    <n v="0"/>
    <n v="0"/>
    <n v="0"/>
    <n v="0"/>
    <n v="-123594"/>
    <n v="0"/>
    <n v="0"/>
    <n v="0"/>
    <n v="0"/>
    <n v="-123594"/>
    <n v="0"/>
    <n v="-123594"/>
    <n v="-1044450"/>
    <n v="0"/>
    <n v="0"/>
    <n v="0"/>
    <n v="0"/>
    <n v="0"/>
  </r>
  <r>
    <m/>
    <s v="069"/>
    <m/>
    <m/>
    <s v="X"/>
    <n v="1142"/>
    <n v="0"/>
    <s v="TECHNICAL ASSISTANCE AND STANDARDS DEVELOPMENT"/>
    <n v="1"/>
    <n v="252"/>
    <s v="D"/>
    <n v="0"/>
    <n v="0"/>
    <n v="0"/>
    <n v="0"/>
    <n v="0"/>
    <n v="0"/>
    <n v="0"/>
    <n v="0"/>
    <n v="0"/>
    <n v="0"/>
    <n v="0"/>
    <n v="0"/>
    <n v="-166683.78"/>
    <n v="0"/>
    <n v="0"/>
    <n v="0"/>
    <n v="-166683.78"/>
    <n v="0"/>
    <n v="-166683.78"/>
    <n v="0"/>
    <n v="0"/>
    <n v="0"/>
    <n v="0"/>
    <n v="-166683.78"/>
    <n v="-166683.78"/>
    <n v="0"/>
    <n v="0"/>
    <n v="0"/>
    <n v="0"/>
    <n v="0"/>
    <n v="0"/>
    <n v="0"/>
  </r>
  <r>
    <m/>
    <s v="069"/>
    <m/>
    <m/>
    <s v="X"/>
    <n v="1142"/>
    <n v="0"/>
    <s v="TECHNICAL ASSISTANCE AND STANDARDS DEVELOPMENT"/>
    <n v="1"/>
    <n v="410"/>
    <s v="D"/>
    <n v="-3594001.75"/>
    <n v="-1857295.87"/>
    <n v="0"/>
    <n v="0"/>
    <n v="-3594001.75"/>
    <n v="-1857295.87"/>
    <n v="0"/>
    <n v="0"/>
    <n v="0"/>
    <n v="0"/>
    <n v="0"/>
    <n v="0"/>
    <n v="0"/>
    <n v="0"/>
    <n v="0"/>
    <n v="0"/>
    <n v="0"/>
    <n v="0"/>
    <n v="-1736705.88"/>
    <n v="0"/>
    <n v="0"/>
    <n v="0"/>
    <n v="0"/>
    <n v="-1736705.88"/>
    <n v="0"/>
    <n v="-1736705.88"/>
    <n v="0"/>
    <n v="25201.19"/>
    <n v="0"/>
    <n v="0"/>
    <n v="0"/>
    <n v="25201.19"/>
  </r>
  <r>
    <m/>
    <s v="069"/>
    <m/>
    <m/>
    <s v="X"/>
    <n v="8191"/>
    <n v="0"/>
    <s v="Discretionary grants"/>
    <n v="1"/>
    <n v="0"/>
    <s v="D"/>
    <n v="5389149.1399999997"/>
    <n v="-2413131"/>
    <n v="0"/>
    <n v="0"/>
    <n v="5389149.1399999997"/>
    <n v="-2413131"/>
    <n v="0"/>
    <n v="0"/>
    <n v="0"/>
    <n v="0"/>
    <n v="0"/>
    <n v="0"/>
    <n v="0"/>
    <n v="0"/>
    <n v="0"/>
    <n v="0"/>
    <n v="0"/>
    <n v="0"/>
    <n v="2413131"/>
    <n v="0"/>
    <n v="0"/>
    <n v="0"/>
    <n v="0"/>
    <n v="2413131"/>
    <n v="0"/>
    <n v="2413131"/>
    <n v="-5389149.1399999997"/>
    <n v="0"/>
    <n v="0"/>
    <n v="0"/>
    <n v="0"/>
    <n v="0"/>
  </r>
  <r>
    <m/>
    <s v="069"/>
    <m/>
    <m/>
    <s v="X"/>
    <n v="8191"/>
    <n v="0"/>
    <s v="Discretionary grants"/>
    <n v="1"/>
    <n v="252"/>
    <s v="D"/>
    <n v="-116179.56"/>
    <n v="-116179.56"/>
    <n v="0"/>
    <n v="0"/>
    <n v="-116179.56"/>
    <n v="-116179.56"/>
    <n v="0"/>
    <n v="0"/>
    <n v="0"/>
    <n v="0"/>
    <n v="0"/>
    <n v="0"/>
    <n v="0"/>
    <n v="0"/>
    <n v="0"/>
    <n v="0"/>
    <n v="0"/>
    <n v="0"/>
    <n v="0"/>
    <n v="0"/>
    <n v="0"/>
    <n v="0"/>
    <n v="0"/>
    <n v="0"/>
    <n v="0"/>
    <n v="0"/>
    <n v="0"/>
    <n v="0"/>
    <n v="0"/>
    <n v="0"/>
    <n v="0"/>
    <n v="0"/>
  </r>
  <r>
    <m/>
    <s v="069"/>
    <m/>
    <m/>
    <s v="X"/>
    <n v="8191"/>
    <n v="0"/>
    <s v="Discretionary grants"/>
    <n v="1"/>
    <n v="410"/>
    <s v="D"/>
    <n v="-6004251.8899999997"/>
    <n v="-3713.42"/>
    <n v="0"/>
    <n v="0"/>
    <n v="-6004251.8899999997"/>
    <n v="-3713.42"/>
    <n v="-0.67"/>
    <n v="0"/>
    <n v="0"/>
    <n v="0"/>
    <n v="-0.67"/>
    <n v="0"/>
    <n v="0"/>
    <n v="0"/>
    <n v="0"/>
    <n v="0"/>
    <n v="0"/>
    <n v="0"/>
    <n v="-611390"/>
    <n v="0"/>
    <n v="0"/>
    <n v="0"/>
    <n v="0"/>
    <n v="-611390"/>
    <n v="0"/>
    <n v="-611390"/>
    <n v="5389149.1399999997"/>
    <n v="0"/>
    <n v="0"/>
    <n v="0"/>
    <n v="0"/>
    <n v="0"/>
  </r>
  <r>
    <m/>
    <s v="069"/>
    <m/>
    <m/>
    <s v="X"/>
    <n v="8350"/>
    <n v="0"/>
    <s v="Urbanized area programs"/>
    <n v="1"/>
    <n v="111"/>
    <s v="D"/>
    <n v="0"/>
    <n v="0"/>
    <n v="0"/>
    <n v="0"/>
    <n v="0"/>
    <n v="0"/>
    <n v="-48284.02"/>
    <n v="-62044.800000000003"/>
    <n v="0"/>
    <n v="0"/>
    <n v="-48284.02"/>
    <n v="-62044.800000000003"/>
    <n v="0"/>
    <n v="0"/>
    <n v="0"/>
    <n v="0"/>
    <n v="0"/>
    <n v="0"/>
    <n v="-878029.81"/>
    <n v="0"/>
    <n v="0"/>
    <n v="0"/>
    <n v="0"/>
    <n v="-878029.81"/>
    <n v="0"/>
    <n v="-878029.81"/>
    <n v="-891790.59"/>
    <n v="0"/>
    <n v="0"/>
    <n v="0"/>
    <n v="0"/>
    <n v="0"/>
  </r>
  <r>
    <m/>
    <s v="069"/>
    <m/>
    <m/>
    <s v="X"/>
    <n v="8350"/>
    <n v="0"/>
    <s v="Urbanized area programs"/>
    <n v="1"/>
    <n v="121"/>
    <s v="D"/>
    <n v="0"/>
    <n v="0"/>
    <n v="0"/>
    <n v="0"/>
    <n v="0"/>
    <n v="0"/>
    <n v="-15185.36"/>
    <n v="-20491.330000000002"/>
    <n v="0"/>
    <n v="0"/>
    <n v="-15185.36"/>
    <n v="-20491.330000000002"/>
    <n v="0"/>
    <n v="0"/>
    <n v="0"/>
    <n v="0"/>
    <n v="0"/>
    <n v="0"/>
    <n v="-274755.25"/>
    <n v="0"/>
    <n v="0"/>
    <n v="0"/>
    <n v="0"/>
    <n v="-274755.25"/>
    <n v="0"/>
    <n v="-274755.25"/>
    <n v="-280061.21999999997"/>
    <n v="0"/>
    <n v="0"/>
    <n v="0"/>
    <n v="0"/>
    <n v="0"/>
  </r>
  <r>
    <m/>
    <s v="069"/>
    <m/>
    <m/>
    <s v="X"/>
    <n v="8350"/>
    <n v="0"/>
    <s v="Urbanized area programs"/>
    <n v="1"/>
    <n v="210"/>
    <s v="D"/>
    <n v="0"/>
    <n v="-833.44"/>
    <n v="0"/>
    <n v="0"/>
    <n v="0"/>
    <n v="-833.44"/>
    <n v="0"/>
    <n v="0"/>
    <n v="0"/>
    <n v="0"/>
    <n v="0"/>
    <n v="0"/>
    <n v="0"/>
    <n v="0"/>
    <n v="0"/>
    <n v="0"/>
    <n v="0"/>
    <n v="0"/>
    <n v="-3092.6"/>
    <n v="0"/>
    <n v="0"/>
    <n v="0"/>
    <n v="0"/>
    <n v="-3092.6"/>
    <n v="0"/>
    <n v="-3092.6"/>
    <n v="-3926.04"/>
    <n v="0"/>
    <n v="0"/>
    <n v="0"/>
    <n v="0"/>
    <n v="0"/>
  </r>
  <r>
    <m/>
    <s v="069"/>
    <m/>
    <m/>
    <s v="X"/>
    <n v="8350"/>
    <n v="0"/>
    <s v="Urbanized area programs"/>
    <n v="1"/>
    <n v="252"/>
    <s v="D"/>
    <n v="-103218244.63"/>
    <n v="-86559602.709999993"/>
    <n v="0"/>
    <n v="0"/>
    <n v="-103218244.63"/>
    <n v="-86559602.709999993"/>
    <n v="-512755.49"/>
    <n v="-695470.88"/>
    <n v="0"/>
    <n v="0"/>
    <n v="-512755.49"/>
    <n v="-695470.88"/>
    <n v="-4343376.57"/>
    <n v="-7425791.5099999998"/>
    <n v="0"/>
    <n v="0"/>
    <n v="-4343376.57"/>
    <n v="-7425791.5099999998"/>
    <n v="-43106324.210000001"/>
    <n v="0"/>
    <n v="0"/>
    <n v="0"/>
    <n v="0"/>
    <n v="-43106324.210000001"/>
    <n v="-4343376.57"/>
    <n v="-46188739.149999999"/>
    <n v="-29712812.620000001"/>
    <n v="56615.07"/>
    <n v="0"/>
    <n v="0"/>
    <n v="0"/>
    <n v="56615.07"/>
  </r>
  <r>
    <m/>
    <s v="069"/>
    <m/>
    <m/>
    <s v="X"/>
    <n v="8350"/>
    <n v="0"/>
    <s v="Urbanized area programs"/>
    <n v="1"/>
    <n v="253"/>
    <s v="D"/>
    <n v="-165472.41"/>
    <n v="-199713"/>
    <n v="0"/>
    <n v="0"/>
    <n v="-165472.41"/>
    <n v="-199713"/>
    <n v="0"/>
    <n v="0"/>
    <n v="0"/>
    <n v="0"/>
    <n v="0"/>
    <n v="0"/>
    <n v="-75000"/>
    <n v="-18864.48"/>
    <n v="0"/>
    <n v="0"/>
    <n v="-75000"/>
    <n v="-18864.48"/>
    <n v="-221607.93"/>
    <n v="0"/>
    <n v="0"/>
    <n v="0"/>
    <n v="0"/>
    <n v="-221607.93"/>
    <n v="-75000"/>
    <n v="-165472.41"/>
    <n v="-199713"/>
    <n v="0"/>
    <n v="0"/>
    <n v="0"/>
    <n v="0"/>
    <n v="0"/>
  </r>
  <r>
    <m/>
    <s v="069"/>
    <m/>
    <m/>
    <s v="X"/>
    <n v="8350"/>
    <n v="0"/>
    <s v="Urbanized area programs"/>
    <n v="1"/>
    <n v="410"/>
    <s v="D"/>
    <n v="-13205875314.83"/>
    <n v="-10956032340.15"/>
    <n v="0"/>
    <n v="0"/>
    <n v="-13205875314.83"/>
    <n v="-10956032340.15"/>
    <n v="-1311543380.96"/>
    <n v="-1326151430.99"/>
    <n v="0"/>
    <n v="0"/>
    <n v="-1311543380.96"/>
    <n v="-1326151430.99"/>
    <n v="0"/>
    <n v="0"/>
    <n v="0"/>
    <n v="0"/>
    <n v="0"/>
    <n v="0"/>
    <n v="-6105522146.3199997"/>
    <n v="0"/>
    <n v="0"/>
    <n v="0"/>
    <n v="0"/>
    <n v="-6105522146.3199997"/>
    <n v="0"/>
    <n v="-6105522146.3199997"/>
    <n v="-3870287221.6700001"/>
    <n v="244724400.03"/>
    <n v="0"/>
    <n v="0"/>
    <n v="0"/>
    <n v="244724400.03"/>
  </r>
  <r>
    <m/>
    <s v="069"/>
    <m/>
    <m/>
    <s v="X"/>
    <n v="8350"/>
    <n v="0"/>
    <s v="RESEARCH, TRAINING AND HUMAN RES."/>
    <n v="1"/>
    <n v="251"/>
    <s v="D"/>
    <n v="-13273574.609999999"/>
    <n v="-11110060.619999999"/>
    <n v="0"/>
    <n v="0"/>
    <n v="-13273574.609999999"/>
    <n v="-11110060.619999999"/>
    <n v="0"/>
    <n v="0"/>
    <n v="0"/>
    <n v="0"/>
    <n v="0"/>
    <n v="0"/>
    <n v="-991957.07"/>
    <n v="-199081.06"/>
    <n v="0"/>
    <n v="0"/>
    <n v="-991957.07"/>
    <n v="-199081.06"/>
    <n v="-1654356.58"/>
    <n v="0"/>
    <n v="0"/>
    <n v="0"/>
    <n v="0"/>
    <n v="-1654356.58"/>
    <n v="-991957.07"/>
    <n v="-861480.57"/>
    <n v="1302033.42"/>
    <n v="0"/>
    <n v="0"/>
    <n v="0"/>
    <n v="0"/>
    <n v="0"/>
  </r>
  <r>
    <m/>
    <s v="069"/>
    <m/>
    <m/>
    <s v="X"/>
    <n v="8350"/>
    <n v="0"/>
    <s v="RESEARCH, TRAINING AND HUMAN RES."/>
    <n v="1"/>
    <n v="420"/>
    <s v="D"/>
    <n v="-1425931946.95"/>
    <n v="-1035725397.13"/>
    <n v="0"/>
    <n v="0"/>
    <n v="-1425931946.95"/>
    <n v="-1035725397.13"/>
    <n v="0"/>
    <n v="0"/>
    <n v="0"/>
    <n v="0"/>
    <n v="0"/>
    <n v="0"/>
    <n v="0"/>
    <n v="0"/>
    <n v="0"/>
    <n v="0"/>
    <n v="0"/>
    <n v="0"/>
    <n v="-421081549.81999999"/>
    <n v="0"/>
    <n v="0"/>
    <n v="0"/>
    <n v="0"/>
    <n v="-421081549.81999999"/>
    <n v="0"/>
    <n v="-421081549.81999999"/>
    <n v="-30875000"/>
    <n v="2224722.88"/>
    <n v="0"/>
    <n v="0"/>
    <n v="0"/>
    <n v="2224722.88"/>
  </r>
  <r>
    <m/>
    <s v="069"/>
    <n v="2009"/>
    <n v="2012"/>
    <m/>
    <n v="1101"/>
    <n v="0"/>
    <s v="Transit Capital Assistance"/>
    <n v="1"/>
    <n v="252"/>
    <s v="D"/>
    <n v="-2393671.9700000002"/>
    <n v="-2414739.11"/>
    <n v="0"/>
    <n v="0"/>
    <n v="-2393671.9700000002"/>
    <n v="-2414739.11"/>
    <n v="0"/>
    <n v="0"/>
    <n v="0"/>
    <n v="0"/>
    <n v="0"/>
    <n v="0"/>
    <n v="0"/>
    <n v="0"/>
    <n v="0"/>
    <n v="0"/>
    <n v="0"/>
    <n v="0"/>
    <n v="0"/>
    <n v="0"/>
    <n v="0"/>
    <n v="0"/>
    <n v="0"/>
    <n v="0"/>
    <n v="0"/>
    <n v="0"/>
    <n v="-21067.14"/>
    <n v="124963.03"/>
    <n v="0"/>
    <n v="0"/>
    <n v="21067.14"/>
    <n v="146030.17000000001"/>
  </r>
  <r>
    <m/>
    <s v="069"/>
    <n v="2009"/>
    <n v="2012"/>
    <m/>
    <n v="1101"/>
    <n v="0"/>
    <s v="Transit Capital Assistance"/>
    <n v="1"/>
    <n v="253"/>
    <s v="D"/>
    <n v="-3312.96"/>
    <n v="-3312.96"/>
    <n v="0"/>
    <n v="0"/>
    <n v="-3312.96"/>
    <n v="-3312.96"/>
    <n v="0"/>
    <n v="0"/>
    <n v="0"/>
    <n v="0"/>
    <n v="0"/>
    <n v="0"/>
    <n v="0"/>
    <n v="0"/>
    <n v="0"/>
    <n v="0"/>
    <n v="0"/>
    <n v="0"/>
    <n v="0"/>
    <n v="0"/>
    <n v="0"/>
    <n v="0"/>
    <n v="0"/>
    <n v="0"/>
    <n v="0"/>
    <n v="0"/>
    <n v="0"/>
    <n v="3312.96"/>
    <n v="0"/>
    <n v="0"/>
    <n v="0"/>
    <n v="3312.96"/>
  </r>
  <r>
    <m/>
    <s v="069"/>
    <n v="2009"/>
    <n v="2012"/>
    <m/>
    <n v="1101"/>
    <n v="0"/>
    <s v="Transit Capital Assistance"/>
    <n v="1"/>
    <n v="254"/>
    <s v="D"/>
    <n v="-17669.75"/>
    <n v="-17669.75"/>
    <n v="0"/>
    <n v="0"/>
    <n v="-17669.75"/>
    <n v="-17669.75"/>
    <n v="0"/>
    <n v="0"/>
    <n v="0"/>
    <n v="0"/>
    <n v="0"/>
    <n v="0"/>
    <n v="0"/>
    <n v="0"/>
    <n v="0"/>
    <n v="0"/>
    <n v="0"/>
    <n v="0"/>
    <n v="0"/>
    <n v="0"/>
    <n v="0"/>
    <n v="0"/>
    <n v="0"/>
    <n v="0"/>
    <n v="0"/>
    <n v="0"/>
    <n v="0"/>
    <n v="0"/>
    <n v="0"/>
    <n v="0"/>
    <n v="0"/>
    <n v="0"/>
  </r>
  <r>
    <m/>
    <s v="069"/>
    <n v="2009"/>
    <n v="2012"/>
    <m/>
    <n v="1101"/>
    <n v="0"/>
    <s v="Transit Capital Assistance"/>
    <n v="1"/>
    <n v="257"/>
    <s v="D"/>
    <n v="-33900.61"/>
    <n v="-33900.61"/>
    <n v="0"/>
    <n v="0"/>
    <n v="-33900.61"/>
    <n v="-33900.61"/>
    <n v="0"/>
    <n v="0"/>
    <n v="0"/>
    <n v="0"/>
    <n v="0"/>
    <n v="0"/>
    <n v="0"/>
    <n v="0"/>
    <n v="0"/>
    <n v="0"/>
    <n v="0"/>
    <n v="0"/>
    <n v="0"/>
    <n v="0"/>
    <n v="0"/>
    <n v="0"/>
    <n v="0"/>
    <n v="0"/>
    <n v="0"/>
    <n v="0"/>
    <n v="0"/>
    <n v="33900.61"/>
    <n v="0"/>
    <n v="0"/>
    <n v="0"/>
    <n v="33900.61"/>
  </r>
  <r>
    <m/>
    <s v="069"/>
    <n v="2009"/>
    <n v="2012"/>
    <m/>
    <n v="1101"/>
    <n v="0"/>
    <s v="Transit Capital Assistance"/>
    <n v="1"/>
    <n v="310"/>
    <s v="D"/>
    <n v="-1533.41"/>
    <n v="-1533.41"/>
    <n v="0"/>
    <n v="0"/>
    <n v="-1533.41"/>
    <n v="-1533.41"/>
    <n v="0"/>
    <n v="0"/>
    <n v="0"/>
    <n v="0"/>
    <n v="0"/>
    <n v="0"/>
    <n v="0"/>
    <n v="0"/>
    <n v="0"/>
    <n v="0"/>
    <n v="0"/>
    <n v="0"/>
    <n v="0"/>
    <n v="0"/>
    <n v="0"/>
    <n v="0"/>
    <n v="0"/>
    <n v="0"/>
    <n v="0"/>
    <n v="0"/>
    <n v="0"/>
    <n v="0"/>
    <n v="0"/>
    <n v="0"/>
    <n v="0"/>
    <n v="0"/>
  </r>
  <r>
    <m/>
    <s v="069"/>
    <n v="2009"/>
    <n v="2012"/>
    <m/>
    <n v="1101"/>
    <n v="0"/>
    <s v="Transit Capital Assistance"/>
    <n v="1"/>
    <n v="410"/>
    <s v="D"/>
    <n v="-108762.67"/>
    <n v="-108762.67"/>
    <n v="0"/>
    <n v="0"/>
    <n v="-108762.67"/>
    <n v="-108762.67"/>
    <n v="0"/>
    <n v="0"/>
    <n v="0"/>
    <n v="0"/>
    <n v="0"/>
    <n v="0"/>
    <n v="0"/>
    <n v="0"/>
    <n v="0"/>
    <n v="0"/>
    <n v="0"/>
    <n v="0"/>
    <n v="0"/>
    <n v="0"/>
    <n v="0"/>
    <n v="0"/>
    <n v="0"/>
    <n v="0"/>
    <n v="0"/>
    <n v="0"/>
    <n v="0"/>
    <n v="0"/>
    <n v="0"/>
    <n v="0"/>
    <n v="0"/>
    <n v="0"/>
  </r>
  <r>
    <m/>
    <s v="069"/>
    <n v="2009"/>
    <n v="2012"/>
    <m/>
    <n v="1102"/>
    <n v="0"/>
    <s v="Fixed Guideway Infrastructure Investment"/>
    <n v="1"/>
    <n v="252"/>
    <s v="D"/>
    <n v="-228291.84"/>
    <n v="-228291.84"/>
    <n v="0"/>
    <n v="0"/>
    <n v="-228291.84"/>
    <n v="-228291.84"/>
    <n v="0"/>
    <n v="0"/>
    <n v="0"/>
    <n v="0"/>
    <n v="0"/>
    <n v="0"/>
    <n v="0"/>
    <n v="0"/>
    <n v="0"/>
    <n v="0"/>
    <n v="0"/>
    <n v="0"/>
    <n v="0"/>
    <n v="0"/>
    <n v="0"/>
    <n v="0"/>
    <n v="0"/>
    <n v="0"/>
    <n v="0"/>
    <n v="0"/>
    <n v="0"/>
    <n v="224532.85"/>
    <n v="0"/>
    <n v="0"/>
    <n v="0"/>
    <n v="224532.85"/>
  </r>
  <r>
    <m/>
    <s v="069"/>
    <n v="2009"/>
    <n v="2012"/>
    <m/>
    <n v="1133"/>
    <n v="0"/>
    <s v="Capital Investment Grants"/>
    <n v="1"/>
    <n v="252"/>
    <s v="D"/>
    <n v="-44770.03"/>
    <n v="-44770.03"/>
    <n v="0"/>
    <n v="0"/>
    <n v="-44770.03"/>
    <n v="-44770.03"/>
    <n v="0"/>
    <n v="0"/>
    <n v="0"/>
    <n v="0"/>
    <n v="0"/>
    <n v="0"/>
    <n v="-64998.43"/>
    <n v="-84.15"/>
    <n v="0"/>
    <n v="0"/>
    <n v="-64998.43"/>
    <n v="-84.15"/>
    <n v="-64914.28"/>
    <n v="0"/>
    <n v="0"/>
    <n v="0"/>
    <n v="0"/>
    <n v="-64914.28"/>
    <n v="-64998.43"/>
    <n v="0"/>
    <n v="0"/>
    <n v="29.53"/>
    <n v="0"/>
    <n v="0"/>
    <n v="0"/>
    <n v="29.53"/>
  </r>
  <r>
    <m/>
    <s v="069"/>
    <n v="2010"/>
    <n v="2012"/>
    <m/>
    <n v="1131"/>
    <n v="0"/>
    <s v="Grants for Energy Efficiency &amp; Greenhouse Gas Reductions"/>
    <n v="1"/>
    <n v="410"/>
    <s v="D"/>
    <n v="-10389413"/>
    <n v="-10399319"/>
    <n v="0"/>
    <n v="0"/>
    <n v="-10389413"/>
    <n v="-10399319"/>
    <n v="-1378648"/>
    <n v="-331556"/>
    <n v="0"/>
    <n v="0"/>
    <n v="-1378648"/>
    <n v="-331556"/>
    <n v="0"/>
    <n v="0"/>
    <n v="0"/>
    <n v="0"/>
    <n v="0"/>
    <n v="0"/>
    <n v="-1037186"/>
    <n v="0"/>
    <n v="0"/>
    <n v="0"/>
    <n v="0"/>
    <n v="-1037186"/>
    <n v="0"/>
    <n v="-1037186"/>
    <n v="0"/>
    <n v="88119"/>
    <n v="0"/>
    <n v="0"/>
    <n v="0"/>
    <n v="88119"/>
  </r>
  <r>
    <m/>
    <s v="069"/>
    <n v="2011"/>
    <n v="2013"/>
    <m/>
    <n v="1131"/>
    <n v="0"/>
    <s v="National Infrastructure Investments Grants"/>
    <n v="1"/>
    <n v="410"/>
    <s v="D"/>
    <n v="-16862373.010000002"/>
    <n v="-9845309"/>
    <n v="0"/>
    <n v="0"/>
    <n v="-16862373.010000002"/>
    <n v="-9845309"/>
    <n v="-1155162.99"/>
    <n v="-1119097"/>
    <n v="0"/>
    <n v="0"/>
    <n v="-1155162.99"/>
    <n v="-1119097"/>
    <n v="0"/>
    <n v="0"/>
    <n v="0"/>
    <n v="0"/>
    <n v="0"/>
    <n v="0"/>
    <n v="-7053130"/>
    <n v="0"/>
    <n v="0"/>
    <n v="0"/>
    <n v="0"/>
    <n v="-7053130"/>
    <n v="0"/>
    <n v="-7053130"/>
    <n v="0"/>
    <n v="104163"/>
    <n v="0"/>
    <n v="0"/>
    <n v="0"/>
    <n v="104163"/>
  </r>
  <r>
    <m/>
    <s v="069"/>
    <n v="2012"/>
    <n v="2012"/>
    <m/>
    <n v="1120"/>
    <n v="0"/>
    <s v="Administrative expenses"/>
    <n v="1"/>
    <n v="121"/>
    <s v="D"/>
    <n v="-35138.269999999997"/>
    <n v="-35138.269999999997"/>
    <n v="0"/>
    <n v="0"/>
    <n v="-35138.269999999997"/>
    <n v="-35138.269999999997"/>
    <n v="-408161.73"/>
    <n v="-408161.73"/>
    <n v="0"/>
    <n v="0"/>
    <n v="-408161.73"/>
    <n v="-408161.73"/>
    <n v="0"/>
    <n v="0"/>
    <n v="0"/>
    <n v="0"/>
    <n v="0"/>
    <n v="0"/>
    <n v="0"/>
    <n v="0"/>
    <n v="0"/>
    <n v="0"/>
    <n v="0"/>
    <n v="0"/>
    <n v="0"/>
    <n v="0"/>
    <n v="0"/>
    <n v="0"/>
    <n v="0"/>
    <n v="0"/>
    <n v="0"/>
    <n v="0"/>
  </r>
  <r>
    <m/>
    <s v="069"/>
    <n v="2012"/>
    <n v="2012"/>
    <m/>
    <n v="1120"/>
    <n v="0"/>
    <s v="Administrative expenses"/>
    <n v="1"/>
    <n v="233"/>
    <s v="D"/>
    <n v="-47560.26"/>
    <n v="-47560.26"/>
    <n v="0"/>
    <n v="0"/>
    <n v="-47560.26"/>
    <n v="-47560.26"/>
    <n v="0"/>
    <n v="0"/>
    <n v="0"/>
    <n v="0"/>
    <n v="0"/>
    <n v="0"/>
    <n v="0"/>
    <n v="0"/>
    <n v="0"/>
    <n v="0"/>
    <n v="0"/>
    <n v="0"/>
    <n v="0"/>
    <n v="0"/>
    <n v="0"/>
    <n v="0"/>
    <n v="0"/>
    <n v="0"/>
    <n v="0"/>
    <n v="0"/>
    <n v="0"/>
    <n v="0"/>
    <n v="0"/>
    <n v="0"/>
    <n v="0"/>
    <n v="0"/>
  </r>
  <r>
    <m/>
    <s v="069"/>
    <n v="2012"/>
    <n v="2012"/>
    <m/>
    <n v="1120"/>
    <n v="0"/>
    <s v="Administrative expenses"/>
    <n v="1"/>
    <n v="252"/>
    <s v="D"/>
    <n v="0"/>
    <n v="0"/>
    <n v="0"/>
    <n v="0"/>
    <n v="0"/>
    <n v="0"/>
    <n v="-1664"/>
    <n v="-1664"/>
    <n v="0"/>
    <n v="0"/>
    <n v="-1664"/>
    <n v="-1664"/>
    <n v="0"/>
    <n v="0"/>
    <n v="0"/>
    <n v="0"/>
    <n v="0"/>
    <n v="0"/>
    <n v="0"/>
    <n v="0"/>
    <n v="0"/>
    <n v="0"/>
    <n v="0"/>
    <n v="0"/>
    <n v="0"/>
    <n v="0"/>
    <n v="0"/>
    <n v="0"/>
    <n v="0"/>
    <n v="0"/>
    <n v="0"/>
    <n v="0"/>
  </r>
  <r>
    <m/>
    <s v="069"/>
    <n v="2012"/>
    <n v="2012"/>
    <m/>
    <n v="1120"/>
    <n v="0"/>
    <s v="Administrative expenses"/>
    <n v="1"/>
    <n v="253"/>
    <s v="D"/>
    <n v="34821.269999999997"/>
    <n v="-129401.76"/>
    <n v="0"/>
    <n v="0"/>
    <n v="34821.269999999997"/>
    <n v="-129401.76"/>
    <n v="408161.73"/>
    <n v="408161.73"/>
    <n v="0"/>
    <n v="0"/>
    <n v="408161.73"/>
    <n v="408161.73"/>
    <n v="-167649.60000000001"/>
    <n v="0"/>
    <n v="0"/>
    <n v="0"/>
    <n v="-167649.60000000001"/>
    <n v="0"/>
    <n v="-3426.57"/>
    <n v="0"/>
    <n v="0"/>
    <n v="0"/>
    <n v="0"/>
    <n v="-3426.57"/>
    <n v="-167649.60000000001"/>
    <n v="164223.03"/>
    <n v="0"/>
    <n v="0"/>
    <n v="0"/>
    <n v="0"/>
    <n v="0"/>
    <n v="0"/>
  </r>
  <r>
    <m/>
    <s v="069"/>
    <n v="2012"/>
    <n v="2012"/>
    <m/>
    <n v="1120"/>
    <n v="0"/>
    <s v="Administrative expenses"/>
    <n v="1"/>
    <n v="254"/>
    <s v="D"/>
    <n v="-15831.34"/>
    <n v="-15831.34"/>
    <n v="0"/>
    <n v="0"/>
    <n v="-15831.34"/>
    <n v="-15831.34"/>
    <n v="0"/>
    <n v="0"/>
    <n v="0"/>
    <n v="0"/>
    <n v="0"/>
    <n v="0"/>
    <n v="0"/>
    <n v="0"/>
    <n v="0"/>
    <n v="0"/>
    <n v="0"/>
    <n v="0"/>
    <n v="0"/>
    <n v="0"/>
    <n v="0"/>
    <n v="0"/>
    <n v="0"/>
    <n v="0"/>
    <n v="0"/>
    <n v="0"/>
    <n v="0"/>
    <n v="11732.39"/>
    <n v="0"/>
    <n v="0"/>
    <n v="0"/>
    <n v="11732.39"/>
  </r>
  <r>
    <m/>
    <s v="069"/>
    <n v="2012"/>
    <n v="2012"/>
    <m/>
    <n v="1120"/>
    <n v="0"/>
    <s v="Administrative expenses"/>
    <n v="1"/>
    <n v="257"/>
    <s v="D"/>
    <n v="-92605.95"/>
    <n v="-92605.95"/>
    <n v="0"/>
    <n v="0"/>
    <n v="-92605.95"/>
    <n v="-92605.95"/>
    <n v="0"/>
    <n v="0"/>
    <n v="0"/>
    <n v="0"/>
    <n v="0"/>
    <n v="0"/>
    <n v="0"/>
    <n v="0"/>
    <n v="0"/>
    <n v="0"/>
    <n v="0"/>
    <n v="0"/>
    <n v="0"/>
    <n v="0"/>
    <n v="0"/>
    <n v="0"/>
    <n v="0"/>
    <n v="0"/>
    <n v="0"/>
    <n v="0"/>
    <n v="0"/>
    <n v="92605.95"/>
    <n v="0"/>
    <n v="0"/>
    <n v="0"/>
    <n v="92605.95"/>
  </r>
  <r>
    <m/>
    <s v="069"/>
    <n v="2012"/>
    <n v="2012"/>
    <m/>
    <n v="1120"/>
    <n v="0"/>
    <s v="Administrative expenses"/>
    <n v="1"/>
    <n v="260"/>
    <s v="D"/>
    <n v="0"/>
    <n v="0"/>
    <n v="0"/>
    <n v="0"/>
    <n v="0"/>
    <n v="0"/>
    <n v="1664"/>
    <n v="1664"/>
    <n v="0"/>
    <n v="0"/>
    <n v="1664"/>
    <n v="1664"/>
    <n v="0"/>
    <n v="0"/>
    <n v="0"/>
    <n v="0"/>
    <n v="0"/>
    <n v="0"/>
    <n v="0"/>
    <n v="0"/>
    <n v="0"/>
    <n v="0"/>
    <n v="0"/>
    <n v="0"/>
    <n v="0"/>
    <n v="0"/>
    <n v="0"/>
    <n v="0"/>
    <n v="0"/>
    <n v="0"/>
    <n v="0"/>
    <n v="0"/>
  </r>
  <r>
    <m/>
    <s v="069"/>
    <n v="2012"/>
    <n v="2012"/>
    <m/>
    <n v="1120"/>
    <n v="0"/>
    <s v="Administrative expenses"/>
    <n v="1"/>
    <n v="310"/>
    <s v="D"/>
    <n v="-34022.160000000003"/>
    <n v="-34022.160000000003"/>
    <n v="0"/>
    <n v="0"/>
    <n v="-34022.160000000003"/>
    <n v="-34022.160000000003"/>
    <n v="0"/>
    <n v="0"/>
    <n v="0"/>
    <n v="0"/>
    <n v="0"/>
    <n v="0"/>
    <n v="0"/>
    <n v="0"/>
    <n v="0"/>
    <n v="0"/>
    <n v="0"/>
    <n v="0"/>
    <n v="0"/>
    <n v="0"/>
    <n v="0"/>
    <n v="0"/>
    <n v="0"/>
    <n v="0"/>
    <n v="0"/>
    <n v="0"/>
    <n v="0"/>
    <n v="0"/>
    <n v="0"/>
    <n v="0"/>
    <n v="0"/>
    <n v="0"/>
  </r>
  <r>
    <m/>
    <s v="069"/>
    <n v="2014"/>
    <n v="2014"/>
    <m/>
    <n v="1120"/>
    <n v="0"/>
    <s v="Administrative expenses"/>
    <n v="1"/>
    <n v="111"/>
    <s v="D"/>
    <n v="-0.02"/>
    <n v="-0.02"/>
    <n v="0"/>
    <n v="0"/>
    <n v="-0.02"/>
    <n v="-0.02"/>
    <n v="0"/>
    <n v="2160.13"/>
    <n v="0"/>
    <n v="-2166.65"/>
    <n v="0"/>
    <n v="-6.52"/>
    <n v="0"/>
    <n v="0"/>
    <n v="0"/>
    <n v="0"/>
    <n v="0"/>
    <n v="0"/>
    <n v="-2160.13"/>
    <n v="0"/>
    <n v="0"/>
    <n v="0"/>
    <n v="0"/>
    <n v="-2160.13"/>
    <n v="0"/>
    <n v="-2160.13"/>
    <n v="-2166.65"/>
    <n v="0"/>
    <n v="6.52"/>
    <n v="0"/>
    <n v="547.83000000000004"/>
    <n v="554.35"/>
  </r>
  <r>
    <m/>
    <s v="069"/>
    <n v="2014"/>
    <n v="2014"/>
    <m/>
    <n v="1120"/>
    <n v="0"/>
    <s v="Administrative expenses"/>
    <n v="1"/>
    <n v="121"/>
    <s v="D"/>
    <n v="-0.32"/>
    <n v="-0.32"/>
    <n v="0"/>
    <n v="0"/>
    <n v="-0.32"/>
    <n v="-0.32"/>
    <n v="0"/>
    <n v="0"/>
    <n v="0"/>
    <n v="0"/>
    <n v="0"/>
    <n v="0"/>
    <n v="-3307.7"/>
    <n v="-3307.7"/>
    <n v="0"/>
    <n v="0"/>
    <n v="-3307.7"/>
    <n v="-3307.7"/>
    <n v="0"/>
    <n v="0"/>
    <n v="0"/>
    <n v="0"/>
    <n v="0"/>
    <n v="0"/>
    <n v="-3307.7"/>
    <n v="0"/>
    <n v="0"/>
    <n v="0"/>
    <n v="0"/>
    <n v="0"/>
    <n v="107.09"/>
    <n v="107.09"/>
  </r>
  <r>
    <m/>
    <s v="069"/>
    <n v="2014"/>
    <n v="2014"/>
    <m/>
    <n v="1120"/>
    <n v="0"/>
    <s v="Administrative expenses"/>
    <n v="1"/>
    <n v="220"/>
    <s v="D"/>
    <n v="-1615.46"/>
    <n v="-1615.46"/>
    <n v="0"/>
    <n v="0"/>
    <n v="-1615.46"/>
    <n v="-1615.46"/>
    <n v="0"/>
    <n v="0"/>
    <n v="0"/>
    <n v="0"/>
    <n v="0"/>
    <n v="0"/>
    <n v="0"/>
    <n v="0"/>
    <n v="0"/>
    <n v="0"/>
    <n v="0"/>
    <n v="0"/>
    <n v="0"/>
    <n v="0"/>
    <n v="0"/>
    <n v="0"/>
    <n v="0"/>
    <n v="0"/>
    <n v="0"/>
    <n v="0"/>
    <n v="0"/>
    <n v="0"/>
    <n v="0"/>
    <n v="0"/>
    <n v="0"/>
    <n v="0"/>
  </r>
  <r>
    <m/>
    <s v="069"/>
    <n v="2014"/>
    <n v="2014"/>
    <m/>
    <n v="1120"/>
    <n v="0"/>
    <s v="Administrative expenses"/>
    <n v="1"/>
    <n v="231"/>
    <s v="D"/>
    <n v="-56698.47"/>
    <n v="-56698.47"/>
    <n v="0"/>
    <n v="0"/>
    <n v="-56698.47"/>
    <n v="-56698.47"/>
    <n v="0"/>
    <n v="0"/>
    <n v="0"/>
    <n v="0"/>
    <n v="0"/>
    <n v="0"/>
    <n v="0"/>
    <n v="0"/>
    <n v="0"/>
    <n v="0"/>
    <n v="0"/>
    <n v="0"/>
    <n v="0"/>
    <n v="0"/>
    <n v="0"/>
    <n v="0"/>
    <n v="0"/>
    <n v="0"/>
    <n v="0"/>
    <n v="0"/>
    <n v="0"/>
    <n v="0"/>
    <n v="0"/>
    <n v="0"/>
    <n v="0"/>
    <n v="0"/>
  </r>
  <r>
    <m/>
    <s v="069"/>
    <n v="2014"/>
    <n v="2014"/>
    <m/>
    <n v="1120"/>
    <n v="0"/>
    <s v="Administrative expenses"/>
    <n v="1"/>
    <n v="233"/>
    <s v="D"/>
    <n v="-7772.65"/>
    <n v="-7772.65"/>
    <n v="0"/>
    <n v="0"/>
    <n v="-7772.65"/>
    <n v="-7772.65"/>
    <n v="-13017.59"/>
    <n v="-13017.59"/>
    <n v="0"/>
    <n v="0"/>
    <n v="-13017.59"/>
    <n v="-13017.59"/>
    <n v="-5606.56"/>
    <n v="-5606.56"/>
    <n v="0"/>
    <n v="0"/>
    <n v="-5606.56"/>
    <n v="-5606.56"/>
    <n v="0"/>
    <n v="0"/>
    <n v="0"/>
    <n v="0"/>
    <n v="0"/>
    <n v="0"/>
    <n v="-5606.56"/>
    <n v="0"/>
    <n v="0"/>
    <n v="0"/>
    <n v="0"/>
    <n v="0"/>
    <n v="0"/>
    <n v="0"/>
  </r>
  <r>
    <m/>
    <s v="069"/>
    <n v="2014"/>
    <n v="2014"/>
    <m/>
    <n v="1120"/>
    <n v="0"/>
    <s v="Administrative expenses"/>
    <n v="1"/>
    <n v="252"/>
    <s v="D"/>
    <n v="0"/>
    <n v="0"/>
    <n v="0"/>
    <n v="0"/>
    <n v="0"/>
    <n v="0"/>
    <n v="23609.93"/>
    <n v="23609.93"/>
    <n v="0"/>
    <n v="0"/>
    <n v="23609.93"/>
    <n v="23609.93"/>
    <n v="0"/>
    <n v="0"/>
    <n v="0"/>
    <n v="0"/>
    <n v="0"/>
    <n v="0"/>
    <n v="0"/>
    <n v="0"/>
    <n v="0"/>
    <n v="0"/>
    <n v="0"/>
    <n v="0"/>
    <n v="0"/>
    <n v="0"/>
    <n v="0"/>
    <n v="0"/>
    <n v="0"/>
    <n v="0"/>
    <n v="0"/>
    <n v="0"/>
  </r>
  <r>
    <m/>
    <s v="069"/>
    <n v="2014"/>
    <n v="2014"/>
    <m/>
    <n v="1120"/>
    <n v="0"/>
    <s v="Administrative expenses"/>
    <n v="1"/>
    <n v="253"/>
    <s v="D"/>
    <n v="-384149.01"/>
    <n v="-384149.01"/>
    <n v="0"/>
    <n v="0"/>
    <n v="-384149.01"/>
    <n v="-384149.01"/>
    <n v="-79231.81"/>
    <n v="-79231.81"/>
    <n v="0"/>
    <n v="0"/>
    <n v="-79231.81"/>
    <n v="-79231.81"/>
    <n v="-466197.85"/>
    <n v="-405694.93"/>
    <n v="0"/>
    <n v="0"/>
    <n v="-466197.85"/>
    <n v="-405694.93"/>
    <n v="-60502.92"/>
    <n v="0"/>
    <n v="0"/>
    <n v="0"/>
    <n v="0"/>
    <n v="-60502.92"/>
    <n v="-466197.85"/>
    <n v="0"/>
    <n v="0"/>
    <n v="0"/>
    <n v="0"/>
    <n v="0"/>
    <n v="0"/>
    <n v="0"/>
  </r>
  <r>
    <m/>
    <s v="069"/>
    <n v="2014"/>
    <n v="2014"/>
    <m/>
    <n v="1120"/>
    <n v="0"/>
    <s v="Administrative expenses"/>
    <n v="1"/>
    <n v="254"/>
    <s v="D"/>
    <n v="-69550.460000000006"/>
    <n v="-69550.460000000006"/>
    <n v="0"/>
    <n v="0"/>
    <n v="-69550.460000000006"/>
    <n v="-69550.460000000006"/>
    <n v="0"/>
    <n v="0"/>
    <n v="0"/>
    <n v="0"/>
    <n v="0"/>
    <n v="0"/>
    <n v="0"/>
    <n v="0"/>
    <n v="0"/>
    <n v="0"/>
    <n v="0"/>
    <n v="0"/>
    <n v="0"/>
    <n v="0"/>
    <n v="0"/>
    <n v="0"/>
    <n v="0"/>
    <n v="0"/>
    <n v="0"/>
    <n v="0"/>
    <n v="0"/>
    <n v="3898.4"/>
    <n v="0"/>
    <n v="0"/>
    <n v="0"/>
    <n v="3898.4"/>
  </r>
  <r>
    <m/>
    <s v="069"/>
    <n v="2014"/>
    <n v="2014"/>
    <m/>
    <n v="1120"/>
    <n v="0"/>
    <s v="Administrative expenses"/>
    <n v="1"/>
    <n v="256"/>
    <s v="D"/>
    <n v="-306.45999999999998"/>
    <n v="-306.45999999999998"/>
    <n v="0"/>
    <n v="0"/>
    <n v="-306.45999999999998"/>
    <n v="-306.45999999999998"/>
    <n v="0"/>
    <n v="0"/>
    <n v="0"/>
    <n v="0"/>
    <n v="0"/>
    <n v="0"/>
    <n v="0"/>
    <n v="0"/>
    <n v="0"/>
    <n v="0"/>
    <n v="0"/>
    <n v="0"/>
    <n v="0"/>
    <n v="0"/>
    <n v="0"/>
    <n v="0"/>
    <n v="0"/>
    <n v="0"/>
    <n v="0"/>
    <n v="0"/>
    <n v="0"/>
    <n v="0"/>
    <n v="0"/>
    <n v="0"/>
    <n v="0"/>
    <n v="0"/>
  </r>
  <r>
    <m/>
    <s v="069"/>
    <n v="2014"/>
    <n v="2014"/>
    <m/>
    <n v="1120"/>
    <n v="0"/>
    <s v="Administrative expenses"/>
    <n v="1"/>
    <n v="257"/>
    <s v="D"/>
    <n v="1607.46"/>
    <n v="1607.46"/>
    <n v="0"/>
    <n v="0"/>
    <n v="1607.46"/>
    <n v="1607.46"/>
    <n v="6342"/>
    <n v="6342"/>
    <n v="0"/>
    <n v="0"/>
    <n v="6342"/>
    <n v="6342"/>
    <n v="0"/>
    <n v="0"/>
    <n v="0"/>
    <n v="0"/>
    <n v="0"/>
    <n v="0"/>
    <n v="0"/>
    <n v="0"/>
    <n v="0"/>
    <n v="0"/>
    <n v="0"/>
    <n v="0"/>
    <n v="0"/>
    <n v="0"/>
    <n v="0"/>
    <n v="0"/>
    <n v="0"/>
    <n v="0"/>
    <n v="0"/>
    <n v="0"/>
  </r>
  <r>
    <m/>
    <s v="069"/>
    <n v="2014"/>
    <n v="2014"/>
    <m/>
    <n v="1120"/>
    <n v="0"/>
    <s v="Administrative expenses"/>
    <n v="1"/>
    <n v="260"/>
    <s v="D"/>
    <n v="-16585"/>
    <n v="-16585"/>
    <n v="0"/>
    <n v="0"/>
    <n v="-16585"/>
    <n v="-16585"/>
    <n v="-16612.87"/>
    <n v="-16612.87"/>
    <n v="0"/>
    <n v="0"/>
    <n v="-16612.87"/>
    <n v="-16612.87"/>
    <n v="0"/>
    <n v="0"/>
    <n v="0"/>
    <n v="0"/>
    <n v="0"/>
    <n v="0"/>
    <n v="0"/>
    <n v="0"/>
    <n v="0"/>
    <n v="0"/>
    <n v="0"/>
    <n v="0"/>
    <n v="0"/>
    <n v="0"/>
    <n v="0"/>
    <n v="16585"/>
    <n v="0"/>
    <n v="0"/>
    <n v="0"/>
    <n v="16585"/>
  </r>
  <r>
    <m/>
    <s v="069"/>
    <n v="2014"/>
    <n v="2014"/>
    <m/>
    <n v="1120"/>
    <n v="0"/>
    <s v="Administrative expenses"/>
    <n v="1"/>
    <n v="310"/>
    <s v="D"/>
    <n v="0"/>
    <n v="0"/>
    <n v="0"/>
    <n v="0"/>
    <n v="0"/>
    <n v="0"/>
    <n v="121052.58"/>
    <n v="121052.58"/>
    <n v="0"/>
    <n v="0"/>
    <n v="121052.58"/>
    <n v="121052.58"/>
    <n v="0"/>
    <n v="0"/>
    <n v="0"/>
    <n v="0"/>
    <n v="0"/>
    <n v="0"/>
    <n v="0"/>
    <n v="0"/>
    <n v="0"/>
    <n v="0"/>
    <n v="0"/>
    <n v="0"/>
    <n v="0"/>
    <n v="0"/>
    <n v="0"/>
    <n v="0"/>
    <n v="0"/>
    <n v="0"/>
    <n v="0"/>
    <n v="0"/>
  </r>
  <r>
    <m/>
    <s v="069"/>
    <n v="2014"/>
    <n v="2014"/>
    <m/>
    <n v="1120"/>
    <n v="0"/>
    <s v="Administrative expenses"/>
    <n v="1"/>
    <n v="920"/>
    <s v="D"/>
    <n v="0"/>
    <n v="0"/>
    <n v="0"/>
    <n v="0"/>
    <n v="0"/>
    <n v="0"/>
    <n v="-42142.239999999998"/>
    <n v="-42142.239999999998"/>
    <n v="0"/>
    <n v="0"/>
    <n v="-42142.239999999998"/>
    <n v="-42142.239999999998"/>
    <n v="0"/>
    <n v="0"/>
    <n v="0"/>
    <n v="0"/>
    <n v="0"/>
    <n v="0"/>
    <n v="0"/>
    <n v="0"/>
    <n v="0"/>
    <n v="0"/>
    <n v="0"/>
    <n v="0"/>
    <n v="0"/>
    <n v="0"/>
    <n v="0"/>
    <n v="0"/>
    <n v="0"/>
    <n v="0"/>
    <n v="0"/>
    <n v="0"/>
  </r>
  <r>
    <m/>
    <s v="069"/>
    <n v="2015"/>
    <n v="2015"/>
    <m/>
    <n v="1120"/>
    <n v="0"/>
    <s v="Administrative expenses"/>
    <n v="1"/>
    <n v="111"/>
    <s v="D"/>
    <n v="0"/>
    <n v="0"/>
    <n v="0"/>
    <n v="0"/>
    <n v="0"/>
    <n v="0"/>
    <n v="0"/>
    <n v="-533.49"/>
    <n v="0"/>
    <n v="-43.03"/>
    <n v="0"/>
    <n v="-576.52"/>
    <n v="0"/>
    <n v="0"/>
    <n v="0"/>
    <n v="0"/>
    <n v="0"/>
    <n v="0"/>
    <n v="533.49"/>
    <n v="0"/>
    <n v="0"/>
    <n v="0"/>
    <n v="0"/>
    <n v="533.49"/>
    <n v="0"/>
    <n v="533.49"/>
    <n v="-43.03"/>
    <n v="0"/>
    <n v="576.52"/>
    <n v="0"/>
    <n v="941.04"/>
    <n v="1517.56"/>
  </r>
  <r>
    <m/>
    <s v="069"/>
    <n v="2015"/>
    <n v="2015"/>
    <m/>
    <n v="1120"/>
    <n v="0"/>
    <s v="Administrative expenses"/>
    <n v="1"/>
    <n v="115"/>
    <s v="D"/>
    <n v="0"/>
    <n v="0"/>
    <n v="0"/>
    <n v="0"/>
    <n v="0"/>
    <n v="0"/>
    <n v="0"/>
    <n v="0"/>
    <n v="0"/>
    <n v="0"/>
    <n v="0"/>
    <n v="0"/>
    <n v="0"/>
    <n v="0"/>
    <n v="0"/>
    <n v="0"/>
    <n v="0"/>
    <n v="0"/>
    <n v="0"/>
    <n v="0"/>
    <n v="0"/>
    <n v="-284.33"/>
    <n v="0"/>
    <n v="-284.33"/>
    <n v="0"/>
    <n v="-284.33"/>
    <n v="-284.33"/>
    <n v="0"/>
    <n v="0"/>
    <n v="0"/>
    <n v="0"/>
    <n v="0"/>
  </r>
  <r>
    <m/>
    <s v="069"/>
    <n v="2015"/>
    <n v="2015"/>
    <m/>
    <n v="1120"/>
    <n v="0"/>
    <s v="Administrative expenses"/>
    <n v="1"/>
    <n v="121"/>
    <s v="D"/>
    <n v="-2722.87"/>
    <n v="-2722.87"/>
    <n v="0"/>
    <n v="0"/>
    <n v="-2722.87"/>
    <n v="-2722.87"/>
    <n v="0"/>
    <n v="0"/>
    <n v="0"/>
    <n v="0"/>
    <n v="0"/>
    <n v="0"/>
    <n v="-36662.83"/>
    <n v="-36662.83"/>
    <n v="0"/>
    <n v="0"/>
    <n v="-36662.83"/>
    <n v="-36662.83"/>
    <n v="0"/>
    <n v="0"/>
    <n v="0"/>
    <n v="-1000.24"/>
    <n v="0"/>
    <n v="-1000.24"/>
    <n v="-36662.83"/>
    <n v="-1000.24"/>
    <n v="-1000.24"/>
    <n v="2722.82"/>
    <n v="0"/>
    <n v="0"/>
    <n v="219.34"/>
    <n v="2942.16"/>
  </r>
  <r>
    <m/>
    <s v="069"/>
    <n v="2015"/>
    <n v="2015"/>
    <m/>
    <n v="1120"/>
    <n v="0"/>
    <s v="Administrative expenses"/>
    <n v="1"/>
    <n v="210"/>
    <s v="D"/>
    <n v="-2372.34"/>
    <n v="-2372.34"/>
    <n v="0"/>
    <n v="-155.52000000000001"/>
    <n v="-2372.34"/>
    <n v="-2527.86"/>
    <n v="0"/>
    <n v="35.549999999999997"/>
    <n v="0"/>
    <n v="-122.62"/>
    <n v="0"/>
    <n v="-87.07"/>
    <n v="0"/>
    <n v="0"/>
    <n v="0"/>
    <n v="0"/>
    <n v="0"/>
    <n v="0"/>
    <n v="-35.549999999999997"/>
    <n v="0"/>
    <n v="0"/>
    <n v="0"/>
    <n v="0"/>
    <n v="-35.549999999999997"/>
    <n v="0"/>
    <n v="-35.549999999999997"/>
    <n v="-278.14"/>
    <n v="843.2"/>
    <n v="87.07"/>
    <n v="0"/>
    <n v="0"/>
    <n v="930.27"/>
  </r>
  <r>
    <m/>
    <s v="069"/>
    <n v="2015"/>
    <n v="2015"/>
    <m/>
    <n v="1120"/>
    <n v="0"/>
    <s v="Administrative expenses"/>
    <n v="1"/>
    <n v="220"/>
    <s v="D"/>
    <n v="-6875.1"/>
    <n v="5204.2"/>
    <n v="0"/>
    <n v="-12079.3"/>
    <n v="-6875.1"/>
    <n v="-6875.1"/>
    <n v="0"/>
    <n v="0"/>
    <n v="0"/>
    <n v="0"/>
    <n v="0"/>
    <n v="0"/>
    <n v="0"/>
    <n v="0"/>
    <n v="0"/>
    <n v="0"/>
    <n v="0"/>
    <n v="0"/>
    <n v="-12079.3"/>
    <n v="0"/>
    <n v="0"/>
    <n v="0"/>
    <n v="0"/>
    <n v="-12079.3"/>
    <n v="0"/>
    <n v="-12079.3"/>
    <n v="-12079.3"/>
    <n v="6875.1"/>
    <n v="0"/>
    <n v="0"/>
    <n v="5201.6899999999996"/>
    <n v="12076.79"/>
  </r>
  <r>
    <m/>
    <s v="069"/>
    <n v="2015"/>
    <n v="2015"/>
    <m/>
    <n v="1120"/>
    <n v="0"/>
    <s v="Administrative expenses"/>
    <n v="1"/>
    <n v="231"/>
    <s v="D"/>
    <n v="-49406.26"/>
    <n v="-49406.26"/>
    <n v="0"/>
    <n v="0"/>
    <n v="-49406.26"/>
    <n v="-49406.26"/>
    <n v="0"/>
    <n v="0"/>
    <n v="0"/>
    <n v="0"/>
    <n v="0"/>
    <n v="0"/>
    <n v="0"/>
    <n v="0"/>
    <n v="0"/>
    <n v="0"/>
    <n v="0"/>
    <n v="0"/>
    <n v="0"/>
    <n v="0"/>
    <n v="0"/>
    <n v="0"/>
    <n v="0"/>
    <n v="0"/>
    <n v="0"/>
    <n v="0"/>
    <n v="0"/>
    <n v="0"/>
    <n v="0"/>
    <n v="0"/>
    <n v="0"/>
    <n v="0"/>
  </r>
  <r>
    <m/>
    <s v="069"/>
    <n v="2015"/>
    <n v="2015"/>
    <m/>
    <n v="1120"/>
    <n v="0"/>
    <s v="Administrative expenses"/>
    <n v="1"/>
    <n v="233"/>
    <s v="D"/>
    <n v="-5481.44"/>
    <n v="-5481.44"/>
    <n v="0"/>
    <n v="0"/>
    <n v="-5481.44"/>
    <n v="-5481.44"/>
    <n v="0"/>
    <n v="0"/>
    <n v="0"/>
    <n v="0"/>
    <n v="0"/>
    <n v="0"/>
    <n v="-13682.15"/>
    <n v="-13682.15"/>
    <n v="0"/>
    <n v="0"/>
    <n v="-13682.15"/>
    <n v="-13682.15"/>
    <n v="0"/>
    <n v="0"/>
    <n v="0"/>
    <n v="0"/>
    <n v="0"/>
    <n v="0"/>
    <n v="-13682.15"/>
    <n v="0"/>
    <n v="0"/>
    <n v="0"/>
    <n v="0"/>
    <n v="0"/>
    <n v="0"/>
    <n v="0"/>
  </r>
  <r>
    <m/>
    <s v="069"/>
    <n v="2015"/>
    <n v="2015"/>
    <m/>
    <n v="1120"/>
    <n v="0"/>
    <s v="Administrative expenses"/>
    <n v="1"/>
    <n v="252"/>
    <s v="D"/>
    <n v="-5000"/>
    <n v="-5000"/>
    <n v="0"/>
    <n v="0"/>
    <n v="-5000"/>
    <n v="-5000"/>
    <n v="0"/>
    <n v="0"/>
    <n v="0"/>
    <n v="0"/>
    <n v="0"/>
    <n v="0"/>
    <n v="0"/>
    <n v="0"/>
    <n v="0"/>
    <n v="0"/>
    <n v="0"/>
    <n v="0"/>
    <n v="0"/>
    <n v="0"/>
    <n v="0"/>
    <n v="0"/>
    <n v="0"/>
    <n v="0"/>
    <n v="0"/>
    <n v="0"/>
    <n v="0"/>
    <n v="5000"/>
    <n v="0"/>
    <n v="0"/>
    <n v="0"/>
    <n v="5000"/>
  </r>
  <r>
    <m/>
    <s v="069"/>
    <n v="2015"/>
    <n v="2015"/>
    <m/>
    <n v="1120"/>
    <n v="0"/>
    <s v="Administrative expenses"/>
    <n v="1"/>
    <n v="253"/>
    <s v="D"/>
    <n v="-503635.14"/>
    <n v="-173184.21"/>
    <n v="0"/>
    <n v="-86606.07"/>
    <n v="-503635.14"/>
    <n v="-259790.28"/>
    <n v="0"/>
    <n v="0"/>
    <n v="0"/>
    <n v="0"/>
    <n v="0"/>
    <n v="0"/>
    <n v="-1062259.52"/>
    <n v="-615032.22"/>
    <n v="0"/>
    <n v="0"/>
    <n v="-1062259.52"/>
    <n v="-615032.22"/>
    <n v="-777678.23"/>
    <n v="0"/>
    <n v="0"/>
    <n v="0"/>
    <n v="0"/>
    <n v="-777678.23"/>
    <n v="-1062259.52"/>
    <n v="-330450.93"/>
    <n v="-86606.07"/>
    <n v="0"/>
    <n v="0"/>
    <n v="0"/>
    <n v="0"/>
    <n v="0"/>
  </r>
  <r>
    <m/>
    <s v="069"/>
    <n v="2015"/>
    <n v="2015"/>
    <m/>
    <n v="1120"/>
    <n v="0"/>
    <s v="Administrative expenses"/>
    <n v="1"/>
    <n v="254"/>
    <s v="D"/>
    <n v="-57089.55"/>
    <n v="-57089.55"/>
    <n v="0"/>
    <n v="0"/>
    <n v="-57089.55"/>
    <n v="-57089.55"/>
    <n v="0"/>
    <n v="0"/>
    <n v="0"/>
    <n v="0"/>
    <n v="0"/>
    <n v="0"/>
    <n v="0"/>
    <n v="0"/>
    <n v="0"/>
    <n v="0"/>
    <n v="0"/>
    <n v="0"/>
    <n v="0"/>
    <n v="0"/>
    <n v="0"/>
    <n v="0"/>
    <n v="0"/>
    <n v="0"/>
    <n v="0"/>
    <n v="0"/>
    <n v="0"/>
    <n v="0"/>
    <n v="0"/>
    <n v="0"/>
    <n v="0"/>
    <n v="0"/>
  </r>
  <r>
    <m/>
    <s v="069"/>
    <n v="2015"/>
    <n v="2015"/>
    <m/>
    <n v="1120"/>
    <n v="0"/>
    <s v="Administrative expenses"/>
    <n v="1"/>
    <n v="256"/>
    <s v="D"/>
    <n v="-3543.3"/>
    <n v="-3543.3"/>
    <n v="0"/>
    <n v="0"/>
    <n v="-3543.3"/>
    <n v="-3543.3"/>
    <n v="0"/>
    <n v="0"/>
    <n v="0"/>
    <n v="0"/>
    <n v="0"/>
    <n v="0"/>
    <n v="0"/>
    <n v="0"/>
    <n v="0"/>
    <n v="0"/>
    <n v="0"/>
    <n v="0"/>
    <n v="0"/>
    <n v="0"/>
    <n v="0"/>
    <n v="0"/>
    <n v="0"/>
    <n v="0"/>
    <n v="0"/>
    <n v="0"/>
    <n v="0"/>
    <n v="0"/>
    <n v="0"/>
    <n v="0"/>
    <n v="0"/>
    <n v="0"/>
  </r>
  <r>
    <m/>
    <s v="069"/>
    <n v="2015"/>
    <n v="2015"/>
    <m/>
    <n v="1120"/>
    <n v="0"/>
    <s v="Administrative expenses"/>
    <n v="1"/>
    <n v="257"/>
    <s v="D"/>
    <n v="-180178.02"/>
    <n v="-4877.67"/>
    <n v="0"/>
    <n v="-5144.13"/>
    <n v="-180178.02"/>
    <n v="-10021.799999999999"/>
    <n v="0"/>
    <n v="0"/>
    <n v="0"/>
    <n v="0"/>
    <n v="0"/>
    <n v="0"/>
    <n v="0"/>
    <n v="0"/>
    <n v="0"/>
    <n v="0"/>
    <n v="0"/>
    <n v="0"/>
    <n v="-175300.35"/>
    <n v="0"/>
    <n v="0"/>
    <n v="0"/>
    <n v="0"/>
    <n v="-175300.35"/>
    <n v="0"/>
    <n v="-175300.35"/>
    <n v="-5144.13"/>
    <n v="7300"/>
    <n v="0"/>
    <n v="0"/>
    <n v="0"/>
    <n v="7300"/>
  </r>
  <r>
    <m/>
    <s v="069"/>
    <n v="2015"/>
    <n v="2015"/>
    <m/>
    <n v="1120"/>
    <n v="0"/>
    <s v="Administrative expenses"/>
    <n v="1"/>
    <n v="310"/>
    <s v="D"/>
    <n v="-106168.98"/>
    <n v="-86188.99"/>
    <n v="0"/>
    <n v="0"/>
    <n v="-106168.98"/>
    <n v="-86188.99"/>
    <n v="0"/>
    <n v="0"/>
    <n v="0"/>
    <n v="0"/>
    <n v="0"/>
    <n v="0"/>
    <n v="0"/>
    <n v="0"/>
    <n v="0"/>
    <n v="0"/>
    <n v="0"/>
    <n v="0"/>
    <n v="-20424.87"/>
    <n v="0"/>
    <n v="0"/>
    <n v="0"/>
    <n v="0"/>
    <n v="-20424.87"/>
    <n v="0"/>
    <n v="-20424.87"/>
    <n v="-444.88"/>
    <n v="0"/>
    <n v="0"/>
    <n v="0"/>
    <n v="444.88"/>
    <n v="444.88"/>
  </r>
  <r>
    <m/>
    <s v="069"/>
    <n v="2016"/>
    <n v="2016"/>
    <m/>
    <n v="1120"/>
    <n v="0"/>
    <s v="Administrative expenses"/>
    <n v="1"/>
    <n v="0"/>
    <s v="D"/>
    <n v="0"/>
    <n v="0"/>
    <n v="0"/>
    <n v="0"/>
    <n v="0"/>
    <n v="0"/>
    <n v="0"/>
    <n v="0"/>
    <n v="0"/>
    <n v="0"/>
    <n v="0"/>
    <n v="0"/>
    <n v="0"/>
    <n v="0"/>
    <n v="0"/>
    <n v="0"/>
    <n v="0"/>
    <n v="0"/>
    <n v="2915.63"/>
    <n v="0"/>
    <n v="0"/>
    <n v="-2915.63"/>
    <n v="0"/>
    <n v="0"/>
    <n v="0"/>
    <n v="0"/>
    <n v="0"/>
    <n v="0"/>
    <n v="0"/>
    <n v="0"/>
    <n v="0"/>
    <n v="0"/>
  </r>
  <r>
    <m/>
    <s v="069"/>
    <n v="2016"/>
    <n v="2016"/>
    <m/>
    <n v="1120"/>
    <n v="0"/>
    <s v="Administrative expenses"/>
    <n v="1"/>
    <n v="111"/>
    <s v="D"/>
    <n v="0"/>
    <n v="0"/>
    <n v="0"/>
    <n v="0"/>
    <n v="0"/>
    <n v="0"/>
    <n v="-1976015.06"/>
    <n v="-1585.95"/>
    <n v="0"/>
    <n v="-1150.75"/>
    <n v="-1976015.06"/>
    <n v="-2736.7"/>
    <n v="0"/>
    <n v="0"/>
    <n v="0"/>
    <n v="0"/>
    <n v="0"/>
    <n v="0"/>
    <n v="-2017531.98"/>
    <n v="0"/>
    <n v="0"/>
    <n v="-4145.29"/>
    <n v="0"/>
    <n v="-2021677.27"/>
    <n v="0"/>
    <n v="-2021677.27"/>
    <n v="-48398.91"/>
    <n v="0"/>
    <n v="2736.7"/>
    <n v="0"/>
    <n v="21915.34"/>
    <n v="24652.04"/>
  </r>
  <r>
    <m/>
    <s v="069"/>
    <n v="2016"/>
    <n v="2016"/>
    <m/>
    <n v="1120"/>
    <n v="0"/>
    <s v="Administrative expenses"/>
    <n v="1"/>
    <n v="113"/>
    <s v="D"/>
    <n v="0"/>
    <n v="0"/>
    <n v="0"/>
    <n v="0"/>
    <n v="0"/>
    <n v="0"/>
    <n v="-49485.38"/>
    <n v="0"/>
    <n v="0"/>
    <n v="0"/>
    <n v="-49485.38"/>
    <n v="0"/>
    <n v="0"/>
    <n v="0"/>
    <n v="0"/>
    <n v="0"/>
    <n v="0"/>
    <n v="0"/>
    <n v="-52649.599999999999"/>
    <n v="0"/>
    <n v="0"/>
    <n v="-19.21"/>
    <n v="0"/>
    <n v="-52668.81"/>
    <n v="0"/>
    <n v="-52668.81"/>
    <n v="-3183.43"/>
    <n v="0"/>
    <n v="0"/>
    <n v="0"/>
    <n v="1674.4"/>
    <n v="1674.4"/>
  </r>
  <r>
    <m/>
    <s v="069"/>
    <n v="2016"/>
    <n v="2016"/>
    <m/>
    <n v="1120"/>
    <n v="0"/>
    <s v="Administrative expenses"/>
    <n v="1"/>
    <n v="115"/>
    <s v="D"/>
    <n v="0"/>
    <n v="0"/>
    <n v="0"/>
    <n v="0"/>
    <n v="0"/>
    <n v="0"/>
    <n v="-304.70999999999998"/>
    <n v="0"/>
    <n v="0"/>
    <n v="0"/>
    <n v="-304.70999999999998"/>
    <n v="0"/>
    <n v="0"/>
    <n v="0"/>
    <n v="0"/>
    <n v="0"/>
    <n v="0"/>
    <n v="0"/>
    <n v="0"/>
    <n v="0"/>
    <n v="0"/>
    <n v="0"/>
    <n v="0"/>
    <n v="0"/>
    <n v="0"/>
    <n v="0"/>
    <n v="304.70999999999998"/>
    <n v="0"/>
    <n v="0"/>
    <n v="0"/>
    <n v="0"/>
    <n v="0"/>
  </r>
  <r>
    <m/>
    <s v="069"/>
    <n v="2016"/>
    <n v="2016"/>
    <m/>
    <n v="1120"/>
    <n v="0"/>
    <s v="Administrative expenses"/>
    <n v="1"/>
    <n v="118"/>
    <s v="D"/>
    <n v="0"/>
    <n v="0"/>
    <n v="0"/>
    <n v="0"/>
    <n v="0"/>
    <n v="0"/>
    <n v="-5408"/>
    <n v="0"/>
    <n v="0"/>
    <n v="0"/>
    <n v="-5408"/>
    <n v="0"/>
    <n v="0"/>
    <n v="0"/>
    <n v="0"/>
    <n v="0"/>
    <n v="0"/>
    <n v="0"/>
    <n v="-5408"/>
    <n v="0"/>
    <n v="0"/>
    <n v="0"/>
    <n v="0"/>
    <n v="-5408"/>
    <n v="0"/>
    <n v="-5408"/>
    <n v="0"/>
    <n v="0"/>
    <n v="0"/>
    <n v="0"/>
    <n v="0"/>
    <n v="0"/>
  </r>
  <r>
    <m/>
    <s v="069"/>
    <n v="2016"/>
    <n v="2016"/>
    <m/>
    <n v="1120"/>
    <n v="0"/>
    <s v="Administrative expenses"/>
    <n v="1"/>
    <n v="121"/>
    <s v="D"/>
    <n v="-110625.46"/>
    <n v="-88160.25"/>
    <n v="0"/>
    <n v="-29.77"/>
    <n v="-110625.46"/>
    <n v="-88190.02"/>
    <n v="-650550.93000000005"/>
    <n v="0"/>
    <n v="0"/>
    <n v="0"/>
    <n v="-650550.93000000005"/>
    <n v="0"/>
    <n v="-168414.09"/>
    <n v="-44098.55"/>
    <n v="0"/>
    <n v="0"/>
    <n v="-168414.09"/>
    <n v="-44098.55"/>
    <n v="-756423.62"/>
    <n v="0"/>
    <n v="0"/>
    <n v="-5472.53"/>
    <n v="0"/>
    <n v="-761896.15"/>
    <n v="-168414.09"/>
    <n v="-637580.61"/>
    <n v="35405.760000000002"/>
    <n v="14720.98"/>
    <n v="0"/>
    <n v="0"/>
    <n v="362.12"/>
    <n v="15083.1"/>
  </r>
  <r>
    <m/>
    <s v="069"/>
    <n v="2016"/>
    <n v="2016"/>
    <m/>
    <n v="1120"/>
    <n v="0"/>
    <s v="Administrative expenses"/>
    <n v="1"/>
    <n v="210"/>
    <s v="D"/>
    <n v="-124453.45"/>
    <n v="-22406.42"/>
    <n v="0"/>
    <n v="-42842.080000000002"/>
    <n v="-124453.45"/>
    <n v="-65248.5"/>
    <n v="0"/>
    <n v="8026.64"/>
    <n v="0"/>
    <n v="-8026.64"/>
    <n v="0"/>
    <n v="0"/>
    <n v="0"/>
    <n v="0"/>
    <n v="0"/>
    <n v="0"/>
    <n v="0"/>
    <n v="0"/>
    <n v="-110064.05"/>
    <n v="0"/>
    <n v="0"/>
    <n v="0"/>
    <n v="0"/>
    <n v="-110064.05"/>
    <n v="0"/>
    <n v="-110064.05"/>
    <n v="-50859.1"/>
    <n v="59274.7"/>
    <n v="0"/>
    <n v="0"/>
    <n v="2009.16"/>
    <n v="61283.86"/>
  </r>
  <r>
    <m/>
    <s v="069"/>
    <n v="2016"/>
    <n v="2016"/>
    <m/>
    <n v="1120"/>
    <n v="0"/>
    <s v="Administrative expenses"/>
    <n v="1"/>
    <n v="220"/>
    <s v="D"/>
    <n v="-51411.89"/>
    <n v="-13330.94"/>
    <n v="0"/>
    <n v="-3206.11"/>
    <n v="-51411.89"/>
    <n v="-16537.05"/>
    <n v="0"/>
    <n v="0"/>
    <n v="0"/>
    <n v="0"/>
    <n v="0"/>
    <n v="0"/>
    <n v="0"/>
    <n v="0"/>
    <n v="0"/>
    <n v="0"/>
    <n v="0"/>
    <n v="0"/>
    <n v="-38080.949999999997"/>
    <n v="0"/>
    <n v="0"/>
    <n v="0"/>
    <n v="0"/>
    <n v="-38080.949999999997"/>
    <n v="0"/>
    <n v="-38080.949999999997"/>
    <n v="-3206.11"/>
    <n v="12551.85"/>
    <n v="0"/>
    <n v="0"/>
    <n v="0"/>
    <n v="12551.85"/>
  </r>
  <r>
    <m/>
    <s v="069"/>
    <n v="2016"/>
    <n v="2016"/>
    <m/>
    <n v="1120"/>
    <n v="0"/>
    <s v="Administrative expenses"/>
    <n v="1"/>
    <n v="231"/>
    <s v="D"/>
    <n v="-35271.19"/>
    <n v="-99418.92"/>
    <n v="0"/>
    <n v="-28131.46"/>
    <n v="-35271.19"/>
    <n v="-127550.38"/>
    <n v="0"/>
    <n v="0"/>
    <n v="0"/>
    <n v="0"/>
    <n v="0"/>
    <n v="0"/>
    <n v="0"/>
    <n v="0"/>
    <n v="0"/>
    <n v="0"/>
    <n v="0"/>
    <n v="0"/>
    <n v="-54903.19"/>
    <n v="0"/>
    <n v="0"/>
    <n v="-2198.4"/>
    <n v="0"/>
    <n v="-57101.59"/>
    <n v="0"/>
    <n v="-57101.59"/>
    <n v="-149380.78"/>
    <n v="3627.97"/>
    <n v="0"/>
    <n v="0"/>
    <n v="121249.32"/>
    <n v="124877.29"/>
  </r>
  <r>
    <m/>
    <s v="069"/>
    <n v="2016"/>
    <n v="2016"/>
    <m/>
    <n v="1120"/>
    <n v="0"/>
    <s v="Administrative expenses"/>
    <n v="1"/>
    <n v="231"/>
    <s v="R"/>
    <n v="-13131.46"/>
    <n v="0"/>
    <n v="0"/>
    <n v="-13131.46"/>
    <n v="-13131.46"/>
    <n v="-13131.46"/>
    <n v="0"/>
    <n v="0"/>
    <n v="0"/>
    <n v="0"/>
    <n v="0"/>
    <n v="0"/>
    <n v="0"/>
    <n v="0"/>
    <n v="0"/>
    <n v="0"/>
    <n v="0"/>
    <n v="0"/>
    <n v="-13131.46"/>
    <n v="0"/>
    <n v="0"/>
    <n v="0"/>
    <n v="0"/>
    <n v="-13131.46"/>
    <n v="0"/>
    <n v="-13131.46"/>
    <n v="-13131.46"/>
    <n v="13131.46"/>
    <n v="0"/>
    <n v="0"/>
    <n v="0"/>
    <n v="13131.46"/>
  </r>
  <r>
    <m/>
    <s v="069"/>
    <n v="2016"/>
    <n v="2016"/>
    <m/>
    <n v="1120"/>
    <n v="0"/>
    <s v="Administrative expenses"/>
    <n v="1"/>
    <n v="233"/>
    <s v="D"/>
    <n v="-327346.55"/>
    <n v="-24095.26"/>
    <n v="0"/>
    <n v="0"/>
    <n v="-327346.55"/>
    <n v="-24095.26"/>
    <n v="-763.37"/>
    <n v="-531.19000000000005"/>
    <n v="0"/>
    <n v="-212.25"/>
    <n v="-763.37"/>
    <n v="-743.44"/>
    <n v="-14981.35"/>
    <n v="-13619.7"/>
    <n v="0"/>
    <n v="0"/>
    <n v="-14981.35"/>
    <n v="-13619.7"/>
    <n v="-304845.12"/>
    <n v="0"/>
    <n v="0"/>
    <n v="0"/>
    <n v="0"/>
    <n v="-304845.12"/>
    <n v="-14981.35"/>
    <n v="-303483.46999999997"/>
    <n v="-212.25"/>
    <n v="740.2"/>
    <n v="743.44"/>
    <n v="0"/>
    <n v="0"/>
    <n v="1483.64"/>
  </r>
  <r>
    <m/>
    <s v="069"/>
    <n v="2016"/>
    <n v="2016"/>
    <m/>
    <n v="1120"/>
    <n v="0"/>
    <s v="Administrative expenses"/>
    <n v="1"/>
    <n v="240"/>
    <s v="D"/>
    <n v="0"/>
    <n v="13855"/>
    <n v="0"/>
    <n v="0"/>
    <n v="0"/>
    <n v="13855"/>
    <n v="0"/>
    <n v="34980"/>
    <n v="0"/>
    <n v="-34980"/>
    <n v="0"/>
    <n v="0"/>
    <n v="0"/>
    <n v="0"/>
    <n v="0"/>
    <n v="0"/>
    <n v="0"/>
    <n v="0"/>
    <n v="-48835"/>
    <n v="0"/>
    <n v="0"/>
    <n v="0"/>
    <n v="0"/>
    <n v="-48835"/>
    <n v="0"/>
    <n v="-48835"/>
    <n v="-34980"/>
    <n v="0"/>
    <n v="0"/>
    <n v="0"/>
    <n v="0"/>
    <n v="0"/>
  </r>
  <r>
    <m/>
    <s v="069"/>
    <n v="2016"/>
    <n v="2016"/>
    <m/>
    <n v="1120"/>
    <n v="0"/>
    <s v="Administrative expenses"/>
    <n v="1"/>
    <n v="252"/>
    <s v="D"/>
    <n v="-442272.38"/>
    <n v="-204278.5"/>
    <n v="0"/>
    <n v="-6000"/>
    <n v="-442272.38"/>
    <n v="-210278.5"/>
    <n v="-4500.01"/>
    <n v="4078.09"/>
    <n v="0"/>
    <n v="-5089"/>
    <n v="-4500.01"/>
    <n v="-1010.91"/>
    <n v="0"/>
    <n v="0"/>
    <n v="0"/>
    <n v="0"/>
    <n v="0"/>
    <n v="0"/>
    <n v="-246571.98"/>
    <n v="0"/>
    <n v="0"/>
    <n v="0"/>
    <n v="0"/>
    <n v="-246571.98"/>
    <n v="0"/>
    <n v="-246571.98"/>
    <n v="-11089"/>
    <n v="1159"/>
    <n v="1010.91"/>
    <n v="0"/>
    <n v="0"/>
    <n v="2169.91"/>
  </r>
  <r>
    <m/>
    <s v="069"/>
    <n v="2016"/>
    <n v="2016"/>
    <m/>
    <n v="1120"/>
    <n v="0"/>
    <s v="Administrative expenses"/>
    <n v="1"/>
    <n v="253"/>
    <s v="D"/>
    <n v="-1139055.76"/>
    <n v="-544586.12"/>
    <n v="0"/>
    <n v="-104277.25"/>
    <n v="-1139055.76"/>
    <n v="-648863.37"/>
    <n v="-60060"/>
    <n v="122.86"/>
    <n v="0"/>
    <n v="-122.86"/>
    <n v="-60060"/>
    <n v="0"/>
    <n v="-2636479.63"/>
    <n v="-620688.23"/>
    <n v="0"/>
    <n v="0"/>
    <n v="-2636479.63"/>
    <n v="-620688.23"/>
    <n v="-2670562.4700000002"/>
    <n v="0"/>
    <n v="0"/>
    <n v="0"/>
    <n v="0"/>
    <n v="-2670562.4700000002"/>
    <n v="-2636479.63"/>
    <n v="-654771.06999999995"/>
    <n v="-104518.68"/>
    <n v="20000"/>
    <n v="0"/>
    <n v="0"/>
    <n v="118.57"/>
    <n v="20118.57"/>
  </r>
  <r>
    <m/>
    <s v="069"/>
    <n v="2016"/>
    <n v="2016"/>
    <m/>
    <n v="1120"/>
    <n v="0"/>
    <s v="Administrative expenses"/>
    <n v="1"/>
    <n v="253"/>
    <s v="R"/>
    <n v="0"/>
    <n v="0"/>
    <n v="0"/>
    <n v="-3650.9"/>
    <n v="0"/>
    <n v="-3650.9"/>
    <n v="0"/>
    <n v="0"/>
    <n v="0"/>
    <n v="0"/>
    <n v="0"/>
    <n v="0"/>
    <n v="0"/>
    <n v="0"/>
    <n v="0"/>
    <n v="0"/>
    <n v="0"/>
    <n v="0"/>
    <n v="0"/>
    <n v="0"/>
    <n v="0"/>
    <n v="0"/>
    <n v="0"/>
    <n v="0"/>
    <n v="0"/>
    <n v="0"/>
    <n v="-3650.9"/>
    <n v="3650.9"/>
    <n v="0"/>
    <n v="0"/>
    <n v="0"/>
    <n v="3650.9"/>
  </r>
  <r>
    <m/>
    <s v="069"/>
    <n v="2016"/>
    <n v="2016"/>
    <m/>
    <n v="1120"/>
    <n v="0"/>
    <s v="Administrative expenses"/>
    <n v="1"/>
    <n v="254"/>
    <s v="D"/>
    <n v="-213946.27"/>
    <n v="-43189.38"/>
    <n v="0"/>
    <n v="0"/>
    <n v="-213946.27"/>
    <n v="-43189.38"/>
    <n v="0"/>
    <n v="0"/>
    <n v="0"/>
    <n v="0"/>
    <n v="0"/>
    <n v="0"/>
    <n v="0"/>
    <n v="0"/>
    <n v="0"/>
    <n v="0"/>
    <n v="0"/>
    <n v="0"/>
    <n v="-170756.89"/>
    <n v="0"/>
    <n v="0"/>
    <n v="0"/>
    <n v="0"/>
    <n v="-170756.89"/>
    <n v="0"/>
    <n v="-170756.89"/>
    <n v="0"/>
    <n v="0"/>
    <n v="0"/>
    <n v="0"/>
    <n v="0"/>
    <n v="0"/>
  </r>
  <r>
    <m/>
    <s v="069"/>
    <n v="2016"/>
    <n v="2016"/>
    <m/>
    <n v="1120"/>
    <n v="0"/>
    <s v="Administrative expenses"/>
    <n v="1"/>
    <n v="256"/>
    <s v="D"/>
    <n v="-8107.17"/>
    <n v="-4931.71"/>
    <n v="0"/>
    <n v="0"/>
    <n v="-8107.17"/>
    <n v="-4931.71"/>
    <n v="0"/>
    <n v="0"/>
    <n v="0"/>
    <n v="0"/>
    <n v="0"/>
    <n v="0"/>
    <n v="0"/>
    <n v="0"/>
    <n v="0"/>
    <n v="0"/>
    <n v="0"/>
    <n v="0"/>
    <n v="-3175.46"/>
    <n v="0"/>
    <n v="0"/>
    <n v="0"/>
    <n v="0"/>
    <n v="-3175.46"/>
    <n v="0"/>
    <n v="-3175.46"/>
    <n v="0"/>
    <n v="0"/>
    <n v="0"/>
    <n v="0"/>
    <n v="0"/>
    <n v="0"/>
  </r>
  <r>
    <m/>
    <s v="069"/>
    <n v="2016"/>
    <n v="2016"/>
    <m/>
    <n v="1120"/>
    <n v="0"/>
    <s v="Administrative expenses"/>
    <n v="1"/>
    <n v="257"/>
    <s v="D"/>
    <n v="-4584341.84"/>
    <n v="-1016380.01"/>
    <n v="0"/>
    <n v="-1887.56"/>
    <n v="-4584341.84"/>
    <n v="-1018267.57"/>
    <n v="0"/>
    <n v="0"/>
    <n v="0"/>
    <n v="0"/>
    <n v="0"/>
    <n v="0"/>
    <n v="0"/>
    <n v="0"/>
    <n v="0"/>
    <n v="0"/>
    <n v="0"/>
    <n v="0"/>
    <n v="-3567417.53"/>
    <n v="0"/>
    <n v="0"/>
    <n v="0"/>
    <n v="0"/>
    <n v="-3567417.53"/>
    <n v="0"/>
    <n v="-3567417.53"/>
    <n v="-1343.26"/>
    <n v="12785.94"/>
    <n v="0"/>
    <n v="0"/>
    <n v="0"/>
    <n v="12785.94"/>
  </r>
  <r>
    <m/>
    <s v="069"/>
    <n v="2016"/>
    <n v="2016"/>
    <m/>
    <n v="1120"/>
    <n v="0"/>
    <s v="Administrative expenses"/>
    <n v="1"/>
    <n v="260"/>
    <s v="D"/>
    <n v="-307.05"/>
    <n v="-307.05"/>
    <n v="0"/>
    <n v="0"/>
    <n v="-307.05"/>
    <n v="-307.05"/>
    <n v="-22.17"/>
    <n v="-4459.2"/>
    <n v="0"/>
    <n v="-1691.17"/>
    <n v="-22.17"/>
    <n v="-6150.37"/>
    <n v="0"/>
    <n v="0"/>
    <n v="0"/>
    <n v="0"/>
    <n v="0"/>
    <n v="0"/>
    <n v="4437.03"/>
    <n v="0"/>
    <n v="0"/>
    <n v="0"/>
    <n v="0"/>
    <n v="4437.03"/>
    <n v="0"/>
    <n v="4437.03"/>
    <n v="-1691.17"/>
    <n v="307.05"/>
    <n v="6150.37"/>
    <n v="0"/>
    <n v="0"/>
    <n v="6457.42"/>
  </r>
  <r>
    <m/>
    <s v="069"/>
    <n v="2016"/>
    <n v="2016"/>
    <m/>
    <n v="1120"/>
    <n v="0"/>
    <s v="Administrative expenses"/>
    <n v="1"/>
    <n v="310"/>
    <s v="D"/>
    <n v="-92500.62"/>
    <n v="-70797.119999999995"/>
    <n v="0"/>
    <n v="0"/>
    <n v="-92500.62"/>
    <n v="-70797.119999999995"/>
    <n v="0"/>
    <n v="470.56"/>
    <n v="0"/>
    <n v="-743.44"/>
    <n v="0"/>
    <n v="-272.88"/>
    <n v="-6606.13"/>
    <n v="-6606.13"/>
    <n v="0"/>
    <n v="0"/>
    <n v="-6606.13"/>
    <n v="-6606.13"/>
    <n v="-22174.06"/>
    <n v="0"/>
    <n v="0"/>
    <n v="0"/>
    <n v="0"/>
    <n v="-22174.06"/>
    <n v="-6606.13"/>
    <n v="-22174.06"/>
    <n v="-743.44"/>
    <n v="0"/>
    <n v="272.88"/>
    <n v="0"/>
    <n v="0"/>
    <n v="272.88"/>
  </r>
  <r>
    <m/>
    <s v="069"/>
    <n v="2016"/>
    <n v="2016"/>
    <m/>
    <n v="1120"/>
    <n v="0"/>
    <s v="Administrative expenses"/>
    <n v="1"/>
    <n v="420"/>
    <s v="D"/>
    <n v="0"/>
    <n v="0"/>
    <n v="0"/>
    <n v="0"/>
    <n v="0"/>
    <n v="0"/>
    <n v="0"/>
    <n v="51957.04"/>
    <n v="0"/>
    <n v="-51957.04"/>
    <n v="0"/>
    <n v="0"/>
    <n v="0"/>
    <n v="0"/>
    <n v="0"/>
    <n v="0"/>
    <n v="0"/>
    <n v="0"/>
    <n v="-51957.04"/>
    <n v="0"/>
    <n v="0"/>
    <n v="0"/>
    <n v="0"/>
    <n v="-51957.04"/>
    <n v="0"/>
    <n v="-51957.04"/>
    <n v="-51957.04"/>
    <n v="0"/>
    <n v="0"/>
    <n v="0"/>
    <n v="0"/>
    <n v="0"/>
  </r>
  <r>
    <m/>
    <s v="069"/>
    <n v="2016"/>
    <n v="2016"/>
    <m/>
    <n v="1120"/>
    <n v="0"/>
    <s v="Administrative expenses"/>
    <n v="1"/>
    <n v="920"/>
    <s v="D"/>
    <n v="0"/>
    <n v="0"/>
    <n v="0"/>
    <n v="0"/>
    <n v="0"/>
    <n v="0"/>
    <n v="0"/>
    <n v="-109.98"/>
    <n v="0"/>
    <n v="-299"/>
    <n v="0"/>
    <n v="-408.98"/>
    <n v="0"/>
    <n v="0"/>
    <n v="0"/>
    <n v="0"/>
    <n v="0"/>
    <n v="0"/>
    <n v="109.98"/>
    <n v="0"/>
    <n v="0"/>
    <n v="0"/>
    <n v="0"/>
    <n v="109.98"/>
    <n v="0"/>
    <n v="109.98"/>
    <n v="-299"/>
    <n v="0"/>
    <n v="408.98"/>
    <n v="0"/>
    <n v="0"/>
    <n v="408.98"/>
  </r>
  <r>
    <m/>
    <s v="069"/>
    <n v="2016"/>
    <n v="2016"/>
    <m/>
    <n v="1120"/>
    <n v="0"/>
    <s v="Transit Safety Oversight"/>
    <n v="2"/>
    <n v="111"/>
    <s v="D"/>
    <n v="0"/>
    <n v="0"/>
    <n v="0"/>
    <n v="0"/>
    <n v="0"/>
    <n v="0"/>
    <n v="-136976.19"/>
    <n v="0"/>
    <n v="0"/>
    <n v="0"/>
    <n v="-136976.19"/>
    <n v="0"/>
    <n v="0"/>
    <n v="0"/>
    <n v="0"/>
    <n v="0"/>
    <n v="0"/>
    <n v="0"/>
    <n v="-137330.68"/>
    <n v="0"/>
    <n v="0"/>
    <n v="-334.88"/>
    <n v="0"/>
    <n v="-137665.56"/>
    <n v="0"/>
    <n v="-137665.56"/>
    <n v="-689.37"/>
    <n v="0"/>
    <n v="0"/>
    <n v="0"/>
    <n v="360.48"/>
    <n v="360.48"/>
  </r>
  <r>
    <m/>
    <s v="069"/>
    <n v="2016"/>
    <n v="2016"/>
    <m/>
    <n v="1120"/>
    <n v="0"/>
    <s v="Transit Safety Oversight"/>
    <n v="2"/>
    <n v="115"/>
    <s v="D"/>
    <n v="0"/>
    <n v="0"/>
    <n v="0"/>
    <n v="0"/>
    <n v="0"/>
    <n v="0"/>
    <n v="-3486.75"/>
    <n v="0"/>
    <n v="0"/>
    <n v="0"/>
    <n v="-3486.75"/>
    <n v="0"/>
    <n v="0"/>
    <n v="0"/>
    <n v="0"/>
    <n v="0"/>
    <n v="0"/>
    <n v="0"/>
    <n v="-3633.32"/>
    <n v="0"/>
    <n v="0"/>
    <n v="0"/>
    <n v="0"/>
    <n v="-3633.32"/>
    <n v="0"/>
    <n v="-3633.32"/>
    <n v="-146.57"/>
    <n v="0"/>
    <n v="0"/>
    <n v="0"/>
    <n v="0"/>
    <n v="0"/>
  </r>
  <r>
    <m/>
    <s v="069"/>
    <n v="2016"/>
    <n v="2016"/>
    <m/>
    <n v="1120"/>
    <n v="0"/>
    <s v="Transit Safety Oversight"/>
    <n v="2"/>
    <n v="121"/>
    <s v="D"/>
    <n v="0"/>
    <n v="0"/>
    <n v="0"/>
    <n v="0"/>
    <n v="0"/>
    <n v="0"/>
    <n v="-45152.639999999999"/>
    <n v="0"/>
    <n v="0"/>
    <n v="0"/>
    <n v="-45152.639999999999"/>
    <n v="0"/>
    <n v="0"/>
    <n v="0"/>
    <n v="0"/>
    <n v="0"/>
    <n v="0"/>
    <n v="0"/>
    <n v="-42512.89"/>
    <n v="0"/>
    <n v="0"/>
    <n v="-25.62"/>
    <n v="0"/>
    <n v="-42538.51"/>
    <n v="0"/>
    <n v="-42538.51"/>
    <n v="2614.13"/>
    <n v="0"/>
    <n v="0"/>
    <n v="0"/>
    <n v="0"/>
    <n v="0"/>
  </r>
  <r>
    <m/>
    <s v="069"/>
    <n v="2016"/>
    <n v="2016"/>
    <m/>
    <n v="1120"/>
    <n v="0"/>
    <s v="Transit Safety Oversight"/>
    <n v="2"/>
    <n v="210"/>
    <s v="D"/>
    <n v="-10125.290000000001"/>
    <n v="-624.82000000000005"/>
    <n v="0"/>
    <n v="-4365.95"/>
    <n v="-10125.290000000001"/>
    <n v="-4990.7700000000004"/>
    <n v="0"/>
    <n v="782.87"/>
    <n v="0"/>
    <n v="-782.87"/>
    <n v="0"/>
    <n v="0"/>
    <n v="0"/>
    <n v="0"/>
    <n v="0"/>
    <n v="0"/>
    <n v="0"/>
    <n v="0"/>
    <n v="-10283.34"/>
    <n v="0"/>
    <n v="0"/>
    <n v="0"/>
    <n v="0"/>
    <n v="-10283.34"/>
    <n v="0"/>
    <n v="-10283.34"/>
    <n v="-5148.82"/>
    <n v="4990.7700000000004"/>
    <n v="0"/>
    <n v="0"/>
    <n v="0"/>
    <n v="4990.7700000000004"/>
  </r>
  <r>
    <m/>
    <s v="069"/>
    <n v="2016"/>
    <n v="2016"/>
    <m/>
    <n v="1120"/>
    <n v="0"/>
    <s v="Transit Safety Oversight"/>
    <n v="2"/>
    <n v="252"/>
    <s v="D"/>
    <n v="-16516"/>
    <n v="-1"/>
    <n v="0"/>
    <n v="0"/>
    <n v="-16516"/>
    <n v="-1"/>
    <n v="0"/>
    <n v="0"/>
    <n v="0"/>
    <n v="0"/>
    <n v="0"/>
    <n v="0"/>
    <n v="0"/>
    <n v="0"/>
    <n v="0"/>
    <n v="0"/>
    <n v="0"/>
    <n v="0"/>
    <n v="-16515"/>
    <n v="0"/>
    <n v="0"/>
    <n v="0"/>
    <n v="0"/>
    <n v="-16515"/>
    <n v="0"/>
    <n v="-16515"/>
    <n v="0"/>
    <n v="0"/>
    <n v="0"/>
    <n v="0"/>
    <n v="0"/>
    <n v="0"/>
  </r>
  <r>
    <m/>
    <s v="069"/>
    <n v="2016"/>
    <n v="2016"/>
    <m/>
    <n v="1120"/>
    <n v="0"/>
    <s v="Transit Safety Oversight"/>
    <n v="2"/>
    <n v="253"/>
    <s v="D"/>
    <n v="-144497"/>
    <n v="-118835.36"/>
    <n v="0"/>
    <n v="0"/>
    <n v="-144497"/>
    <n v="-118835.36"/>
    <n v="0"/>
    <n v="0"/>
    <n v="0"/>
    <n v="0"/>
    <n v="0"/>
    <n v="0"/>
    <n v="-35315.51"/>
    <n v="-8237.0400000000009"/>
    <n v="0"/>
    <n v="0"/>
    <n v="-35315.51"/>
    <n v="-8237.0400000000009"/>
    <n v="-52740.11"/>
    <n v="0"/>
    <n v="0"/>
    <n v="0"/>
    <n v="0"/>
    <n v="-52740.11"/>
    <n v="-35315.51"/>
    <n v="-25661.64"/>
    <n v="0"/>
    <n v="0"/>
    <n v="0"/>
    <n v="0"/>
    <n v="0"/>
    <n v="0"/>
  </r>
  <r>
    <m/>
    <s v="069"/>
    <n v="2016"/>
    <n v="2016"/>
    <m/>
    <n v="1120"/>
    <n v="0"/>
    <s v="Transit Safety Oversight"/>
    <n v="2"/>
    <n v="260"/>
    <s v="D"/>
    <n v="0"/>
    <n v="0"/>
    <n v="0"/>
    <n v="0"/>
    <n v="0"/>
    <n v="0"/>
    <n v="0"/>
    <n v="-1175.68"/>
    <n v="0"/>
    <n v="0"/>
    <n v="0"/>
    <n v="-1175.68"/>
    <n v="0"/>
    <n v="0"/>
    <n v="0"/>
    <n v="0"/>
    <n v="0"/>
    <n v="0"/>
    <n v="1175.68"/>
    <n v="0"/>
    <n v="0"/>
    <n v="0"/>
    <n v="0"/>
    <n v="1175.68"/>
    <n v="0"/>
    <n v="1175.68"/>
    <n v="0"/>
    <n v="0"/>
    <n v="1175.68"/>
    <n v="0"/>
    <n v="0"/>
    <n v="1175.68"/>
  </r>
  <r>
    <m/>
    <s v="069"/>
    <n v="2016"/>
    <n v="2016"/>
    <m/>
    <n v="1120"/>
    <n v="0"/>
    <s v="Transit Asset Management"/>
    <n v="3"/>
    <n v="253"/>
    <s v="D"/>
    <n v="-222820"/>
    <n v="18480.07"/>
    <n v="0"/>
    <n v="0"/>
    <n v="-222820"/>
    <n v="18480.07"/>
    <n v="0"/>
    <n v="0"/>
    <n v="0"/>
    <n v="0"/>
    <n v="0"/>
    <n v="0"/>
    <n v="-277180"/>
    <n v="-247454.57"/>
    <n v="0"/>
    <n v="0"/>
    <n v="-277180"/>
    <n v="-247454.57"/>
    <n v="-271025.5"/>
    <n v="0"/>
    <n v="0"/>
    <n v="0"/>
    <n v="0"/>
    <n v="-271025.5"/>
    <n v="-277180"/>
    <n v="-241300.07"/>
    <n v="0"/>
    <n v="0"/>
    <n v="0"/>
    <n v="0"/>
    <n v="0"/>
    <n v="0"/>
  </r>
  <r>
    <m/>
    <s v="069"/>
    <n v="2017"/>
    <n v="2017"/>
    <m/>
    <n v="1120"/>
    <n v="0"/>
    <s v="Administrative expenses"/>
    <n v="1"/>
    <n v="111"/>
    <s v="D"/>
    <n v="0"/>
    <n v="0"/>
    <n v="0"/>
    <n v="0"/>
    <n v="0"/>
    <n v="0"/>
    <n v="0"/>
    <n v="-3251321.4"/>
    <n v="0"/>
    <n v="0"/>
    <n v="0"/>
    <n v="-3251321.4"/>
    <n v="0"/>
    <n v="0"/>
    <n v="0"/>
    <n v="0"/>
    <n v="0"/>
    <n v="0"/>
    <n v="-38929086.57"/>
    <n v="0"/>
    <n v="0"/>
    <n v="0"/>
    <n v="0"/>
    <n v="-38929086.57"/>
    <n v="0"/>
    <n v="-38929086.57"/>
    <n v="-42180407.969999999"/>
    <n v="0"/>
    <n v="0"/>
    <n v="0"/>
    <n v="0"/>
    <n v="0"/>
  </r>
  <r>
    <m/>
    <s v="069"/>
    <n v="2017"/>
    <n v="2017"/>
    <m/>
    <n v="1120"/>
    <n v="0"/>
    <s v="Administrative expenses"/>
    <n v="1"/>
    <n v="113"/>
    <s v="D"/>
    <n v="0"/>
    <n v="0"/>
    <n v="0"/>
    <n v="0"/>
    <n v="0"/>
    <n v="0"/>
    <n v="0"/>
    <n v="-79580.960000000006"/>
    <n v="0"/>
    <n v="0"/>
    <n v="0"/>
    <n v="-79580.960000000006"/>
    <n v="0"/>
    <n v="0"/>
    <n v="0"/>
    <n v="0"/>
    <n v="0"/>
    <n v="0"/>
    <n v="-1109697.1200000001"/>
    <n v="0"/>
    <n v="0"/>
    <n v="0"/>
    <n v="0"/>
    <n v="-1109697.1200000001"/>
    <n v="0"/>
    <n v="-1109697.1200000001"/>
    <n v="-1189278.08"/>
    <n v="0"/>
    <n v="0"/>
    <n v="0"/>
    <n v="0"/>
    <n v="0"/>
  </r>
  <r>
    <m/>
    <s v="069"/>
    <n v="2017"/>
    <n v="2017"/>
    <m/>
    <n v="1120"/>
    <n v="0"/>
    <s v="Administrative expenses"/>
    <n v="1"/>
    <n v="115"/>
    <s v="D"/>
    <n v="0"/>
    <n v="0"/>
    <n v="0"/>
    <n v="0"/>
    <n v="0"/>
    <n v="0"/>
    <n v="0"/>
    <n v="-7389.98"/>
    <n v="0"/>
    <n v="0"/>
    <n v="0"/>
    <n v="-7389.98"/>
    <n v="0"/>
    <n v="0"/>
    <n v="0"/>
    <n v="0"/>
    <n v="0"/>
    <n v="0"/>
    <n v="-326719.08"/>
    <n v="0"/>
    <n v="0"/>
    <n v="0"/>
    <n v="0"/>
    <n v="-326719.08"/>
    <n v="0"/>
    <n v="-326719.08"/>
    <n v="-334109.06"/>
    <n v="0"/>
    <n v="0"/>
    <n v="0"/>
    <n v="0"/>
    <n v="0"/>
  </r>
  <r>
    <m/>
    <s v="069"/>
    <n v="2017"/>
    <n v="2017"/>
    <m/>
    <n v="1120"/>
    <n v="0"/>
    <s v="Administrative expenses"/>
    <n v="1"/>
    <n v="118"/>
    <s v="D"/>
    <n v="0"/>
    <n v="0"/>
    <n v="0"/>
    <n v="0"/>
    <n v="0"/>
    <n v="0"/>
    <n v="0"/>
    <n v="-5671.2"/>
    <n v="0"/>
    <n v="0"/>
    <n v="0"/>
    <n v="-5671.2"/>
    <n v="0"/>
    <n v="0"/>
    <n v="0"/>
    <n v="0"/>
    <n v="0"/>
    <n v="0"/>
    <n v="-72041.039999999994"/>
    <n v="0"/>
    <n v="0"/>
    <n v="0"/>
    <n v="0"/>
    <n v="-72041.039999999994"/>
    <n v="0"/>
    <n v="-72041.039999999994"/>
    <n v="-77712.240000000005"/>
    <n v="0"/>
    <n v="0"/>
    <n v="0"/>
    <n v="0"/>
    <n v="0"/>
  </r>
  <r>
    <m/>
    <s v="069"/>
    <n v="2017"/>
    <n v="2017"/>
    <m/>
    <n v="1120"/>
    <n v="0"/>
    <s v="Administrative expenses"/>
    <n v="1"/>
    <n v="121"/>
    <s v="D"/>
    <n v="0"/>
    <n v="-303281.58"/>
    <n v="0"/>
    <n v="0"/>
    <n v="0"/>
    <n v="-303281.58"/>
    <n v="0"/>
    <n v="-1038617.44"/>
    <n v="0"/>
    <n v="0"/>
    <n v="0"/>
    <n v="-1038617.44"/>
    <n v="0"/>
    <n v="-53029.39"/>
    <n v="0"/>
    <n v="0"/>
    <n v="0"/>
    <n v="-53029.39"/>
    <n v="-12656398.119999999"/>
    <n v="0"/>
    <n v="0"/>
    <n v="0"/>
    <n v="0"/>
    <n v="-12656398.119999999"/>
    <n v="0"/>
    <n v="-12709427.51"/>
    <n v="-14051326.529999999"/>
    <n v="0"/>
    <n v="0"/>
    <n v="0"/>
    <n v="0"/>
    <n v="0"/>
  </r>
  <r>
    <m/>
    <s v="069"/>
    <n v="2017"/>
    <n v="2017"/>
    <m/>
    <n v="1120"/>
    <n v="0"/>
    <s v="Administrative expenses"/>
    <n v="1"/>
    <n v="210"/>
    <s v="D"/>
    <n v="0"/>
    <n v="-188410.97"/>
    <n v="0"/>
    <n v="0"/>
    <n v="0"/>
    <n v="-188410.97"/>
    <n v="0"/>
    <n v="-8511.61"/>
    <n v="0"/>
    <n v="0"/>
    <n v="0"/>
    <n v="-8511.61"/>
    <n v="0"/>
    <n v="0"/>
    <n v="0"/>
    <n v="0"/>
    <n v="0"/>
    <n v="0"/>
    <n v="-739948.26"/>
    <n v="0"/>
    <n v="0"/>
    <n v="0"/>
    <n v="0"/>
    <n v="-739948.26"/>
    <n v="0"/>
    <n v="-739948.26"/>
    <n v="-936870.84"/>
    <n v="0"/>
    <n v="0"/>
    <n v="0"/>
    <n v="0"/>
    <n v="0"/>
  </r>
  <r>
    <m/>
    <s v="069"/>
    <n v="2017"/>
    <n v="2017"/>
    <m/>
    <n v="1120"/>
    <n v="0"/>
    <s v="Administrative expenses"/>
    <n v="1"/>
    <n v="220"/>
    <s v="D"/>
    <n v="0"/>
    <n v="-10636.19"/>
    <n v="0"/>
    <n v="0"/>
    <n v="0"/>
    <n v="-10636.19"/>
    <n v="0"/>
    <n v="0"/>
    <n v="0"/>
    <n v="0"/>
    <n v="0"/>
    <n v="0"/>
    <n v="0"/>
    <n v="0"/>
    <n v="0"/>
    <n v="0"/>
    <n v="0"/>
    <n v="0"/>
    <n v="-23655.48"/>
    <n v="0"/>
    <n v="0"/>
    <n v="0"/>
    <n v="0"/>
    <n v="-23655.48"/>
    <n v="0"/>
    <n v="-23655.48"/>
    <n v="-34291.67"/>
    <n v="0"/>
    <n v="0"/>
    <n v="0"/>
    <n v="0"/>
    <n v="0"/>
  </r>
  <r>
    <m/>
    <s v="069"/>
    <n v="2017"/>
    <n v="2017"/>
    <m/>
    <n v="1120"/>
    <n v="0"/>
    <s v="Administrative expenses"/>
    <n v="1"/>
    <n v="231"/>
    <s v="D"/>
    <n v="0"/>
    <n v="732721.5"/>
    <n v="0"/>
    <n v="0"/>
    <n v="0"/>
    <n v="732721.5"/>
    <n v="0"/>
    <n v="0"/>
    <n v="0"/>
    <n v="0"/>
    <n v="0"/>
    <n v="0"/>
    <n v="0"/>
    <n v="0"/>
    <n v="0"/>
    <n v="0"/>
    <n v="0"/>
    <n v="0"/>
    <n v="-5470021.5"/>
    <n v="0"/>
    <n v="0"/>
    <n v="0"/>
    <n v="0"/>
    <n v="-5470021.5"/>
    <n v="0"/>
    <n v="-5470021.5"/>
    <n v="-4737300"/>
    <n v="0"/>
    <n v="0"/>
    <n v="0"/>
    <n v="0"/>
    <n v="0"/>
  </r>
  <r>
    <m/>
    <s v="069"/>
    <n v="2017"/>
    <n v="2017"/>
    <m/>
    <n v="1120"/>
    <n v="0"/>
    <s v="Administrative expenses"/>
    <n v="1"/>
    <n v="232"/>
    <s v="D"/>
    <n v="0"/>
    <n v="0"/>
    <n v="0"/>
    <n v="0"/>
    <n v="0"/>
    <n v="0"/>
    <n v="0"/>
    <n v="0"/>
    <n v="0"/>
    <n v="0"/>
    <n v="0"/>
    <n v="0"/>
    <n v="0"/>
    <n v="0"/>
    <n v="0"/>
    <n v="0"/>
    <n v="0"/>
    <n v="0"/>
    <n v="-297080.53999999998"/>
    <n v="0"/>
    <n v="0"/>
    <n v="0"/>
    <n v="0"/>
    <n v="-297080.53999999998"/>
    <n v="0"/>
    <n v="-297080.53999999998"/>
    <n v="-297080.53999999998"/>
    <n v="0"/>
    <n v="0"/>
    <n v="0"/>
    <n v="0"/>
    <n v="0"/>
  </r>
  <r>
    <m/>
    <s v="069"/>
    <n v="2017"/>
    <n v="2017"/>
    <m/>
    <n v="1120"/>
    <n v="0"/>
    <s v="Administrative expenses"/>
    <n v="1"/>
    <n v="233"/>
    <s v="D"/>
    <n v="0"/>
    <n v="-237687.36"/>
    <n v="0"/>
    <n v="0"/>
    <n v="0"/>
    <n v="-237687.36"/>
    <n v="0"/>
    <n v="0"/>
    <n v="0"/>
    <n v="0"/>
    <n v="0"/>
    <n v="0"/>
    <n v="0"/>
    <n v="-5845.86"/>
    <n v="0"/>
    <n v="0"/>
    <n v="0"/>
    <n v="-5845.86"/>
    <n v="-512121.17"/>
    <n v="0"/>
    <n v="0"/>
    <n v="0"/>
    <n v="0"/>
    <n v="-512121.17"/>
    <n v="0"/>
    <n v="-517967.03"/>
    <n v="-755654.39"/>
    <n v="0"/>
    <n v="0"/>
    <n v="0"/>
    <n v="0"/>
    <n v="0"/>
  </r>
  <r>
    <m/>
    <s v="069"/>
    <n v="2017"/>
    <n v="2017"/>
    <m/>
    <n v="1120"/>
    <n v="0"/>
    <s v="Administrative expenses"/>
    <n v="1"/>
    <n v="240"/>
    <s v="D"/>
    <n v="0"/>
    <n v="3180"/>
    <n v="0"/>
    <n v="0"/>
    <n v="0"/>
    <n v="3180"/>
    <n v="0"/>
    <n v="0"/>
    <n v="0"/>
    <n v="0"/>
    <n v="0"/>
    <n v="0"/>
    <n v="0"/>
    <n v="0"/>
    <n v="0"/>
    <n v="0"/>
    <n v="0"/>
    <n v="0"/>
    <n v="-53169.15"/>
    <n v="0"/>
    <n v="0"/>
    <n v="0"/>
    <n v="0"/>
    <n v="-53169.15"/>
    <n v="0"/>
    <n v="-53169.15"/>
    <n v="-49989.15"/>
    <n v="0"/>
    <n v="0"/>
    <n v="0"/>
    <n v="0"/>
    <n v="0"/>
  </r>
  <r>
    <m/>
    <s v="069"/>
    <n v="2017"/>
    <n v="2017"/>
    <m/>
    <n v="1120"/>
    <n v="0"/>
    <s v="Administrative expenses"/>
    <n v="1"/>
    <n v="252"/>
    <s v="D"/>
    <n v="0"/>
    <n v="-54443"/>
    <n v="0"/>
    <n v="0"/>
    <n v="0"/>
    <n v="-54443"/>
    <n v="0"/>
    <n v="0"/>
    <n v="0"/>
    <n v="0"/>
    <n v="0"/>
    <n v="0"/>
    <n v="0"/>
    <n v="0"/>
    <n v="0"/>
    <n v="0"/>
    <n v="0"/>
    <n v="0"/>
    <n v="-170245.51"/>
    <n v="0"/>
    <n v="0"/>
    <n v="0"/>
    <n v="0"/>
    <n v="-170245.51"/>
    <n v="0"/>
    <n v="-170245.51"/>
    <n v="-224688.51"/>
    <n v="0"/>
    <n v="0"/>
    <n v="0"/>
    <n v="0"/>
    <n v="0"/>
  </r>
  <r>
    <m/>
    <s v="069"/>
    <n v="2017"/>
    <n v="2017"/>
    <m/>
    <n v="1120"/>
    <n v="0"/>
    <s v="Administrative expenses"/>
    <n v="1"/>
    <n v="253"/>
    <s v="D"/>
    <n v="0"/>
    <n v="-2635890.15"/>
    <n v="0"/>
    <n v="0"/>
    <n v="0"/>
    <n v="-2635890.15"/>
    <n v="0"/>
    <n v="0"/>
    <n v="0"/>
    <n v="0"/>
    <n v="0"/>
    <n v="0"/>
    <n v="0"/>
    <n v="-1526622.86"/>
    <n v="0"/>
    <n v="0"/>
    <n v="0"/>
    <n v="-1526622.86"/>
    <n v="-6847481.7999999998"/>
    <n v="0"/>
    <n v="0"/>
    <n v="0"/>
    <n v="0"/>
    <n v="-6847481.7999999998"/>
    <n v="0"/>
    <n v="-8374104.6600000001"/>
    <n v="-11009994.810000001"/>
    <n v="0"/>
    <n v="0"/>
    <n v="0"/>
    <n v="0"/>
    <n v="0"/>
  </r>
  <r>
    <m/>
    <s v="069"/>
    <n v="2017"/>
    <n v="2017"/>
    <m/>
    <n v="1120"/>
    <n v="0"/>
    <s v="Administrative expenses"/>
    <n v="1"/>
    <n v="254"/>
    <s v="D"/>
    <n v="0"/>
    <n v="-5608.56"/>
    <n v="0"/>
    <n v="0"/>
    <n v="0"/>
    <n v="-5608.56"/>
    <n v="0"/>
    <n v="0"/>
    <n v="0"/>
    <n v="0"/>
    <n v="0"/>
    <n v="0"/>
    <n v="0"/>
    <n v="0"/>
    <n v="0"/>
    <n v="0"/>
    <n v="0"/>
    <n v="0"/>
    <n v="-11334.77"/>
    <n v="0"/>
    <n v="0"/>
    <n v="0"/>
    <n v="0"/>
    <n v="-11334.77"/>
    <n v="0"/>
    <n v="-11334.77"/>
    <n v="-16943.330000000002"/>
    <n v="0"/>
    <n v="0"/>
    <n v="0"/>
    <n v="0"/>
    <n v="0"/>
  </r>
  <r>
    <m/>
    <s v="069"/>
    <n v="2017"/>
    <n v="2017"/>
    <m/>
    <n v="1120"/>
    <n v="0"/>
    <s v="Administrative expenses"/>
    <n v="1"/>
    <n v="256"/>
    <s v="D"/>
    <n v="0"/>
    <n v="-32999.67"/>
    <n v="0"/>
    <n v="0"/>
    <n v="0"/>
    <n v="-32999.67"/>
    <n v="0"/>
    <n v="0"/>
    <n v="0"/>
    <n v="0"/>
    <n v="0"/>
    <n v="0"/>
    <n v="0"/>
    <n v="0"/>
    <n v="0"/>
    <n v="0"/>
    <n v="0"/>
    <n v="0"/>
    <n v="-27410.1"/>
    <n v="0"/>
    <n v="0"/>
    <n v="0"/>
    <n v="0"/>
    <n v="-27410.1"/>
    <n v="0"/>
    <n v="-27410.1"/>
    <n v="-60409.77"/>
    <n v="0"/>
    <n v="0"/>
    <n v="0"/>
    <n v="0"/>
    <n v="0"/>
  </r>
  <r>
    <m/>
    <s v="069"/>
    <n v="2017"/>
    <n v="2017"/>
    <m/>
    <n v="1120"/>
    <n v="0"/>
    <s v="Administrative expenses"/>
    <n v="1"/>
    <n v="257"/>
    <s v="D"/>
    <n v="0"/>
    <n v="-11364.49"/>
    <n v="0"/>
    <n v="0"/>
    <n v="0"/>
    <n v="-11364.49"/>
    <n v="0"/>
    <n v="0"/>
    <n v="0"/>
    <n v="0"/>
    <n v="0"/>
    <n v="0"/>
    <n v="0"/>
    <n v="0"/>
    <n v="0"/>
    <n v="0"/>
    <n v="0"/>
    <n v="0"/>
    <n v="-2135.5100000000002"/>
    <n v="0"/>
    <n v="0"/>
    <n v="0"/>
    <n v="0"/>
    <n v="-2135.5100000000002"/>
    <n v="0"/>
    <n v="-2135.5100000000002"/>
    <n v="-13500"/>
    <n v="0"/>
    <n v="0"/>
    <n v="0"/>
    <n v="0"/>
    <n v="0"/>
  </r>
  <r>
    <m/>
    <s v="069"/>
    <n v="2017"/>
    <n v="2017"/>
    <m/>
    <n v="1120"/>
    <n v="0"/>
    <s v="Administrative expenses"/>
    <n v="1"/>
    <n v="260"/>
    <s v="D"/>
    <n v="0"/>
    <n v="0"/>
    <n v="0"/>
    <n v="0"/>
    <n v="0"/>
    <n v="0"/>
    <n v="0"/>
    <n v="0"/>
    <n v="0"/>
    <n v="0"/>
    <n v="0"/>
    <n v="0"/>
    <n v="0"/>
    <n v="0"/>
    <n v="0"/>
    <n v="0"/>
    <n v="0"/>
    <n v="0"/>
    <n v="-71904.740000000005"/>
    <n v="0"/>
    <n v="0"/>
    <n v="0"/>
    <n v="0"/>
    <n v="-71904.740000000005"/>
    <n v="0"/>
    <n v="-71904.740000000005"/>
    <n v="-71904.740000000005"/>
    <n v="0"/>
    <n v="0"/>
    <n v="0"/>
    <n v="0"/>
    <n v="0"/>
  </r>
  <r>
    <m/>
    <s v="069"/>
    <n v="2017"/>
    <n v="2017"/>
    <m/>
    <n v="1120"/>
    <n v="0"/>
    <s v="Administrative expenses"/>
    <n v="1"/>
    <n v="310"/>
    <s v="D"/>
    <n v="0"/>
    <n v="-10971.8"/>
    <n v="0"/>
    <n v="0"/>
    <n v="0"/>
    <n v="-10971.8"/>
    <n v="0"/>
    <n v="-4882.5"/>
    <n v="0"/>
    <n v="0"/>
    <n v="0"/>
    <n v="-4882.5"/>
    <n v="0"/>
    <n v="0"/>
    <n v="0"/>
    <n v="0"/>
    <n v="0"/>
    <n v="0"/>
    <n v="-134890.95000000001"/>
    <n v="0"/>
    <n v="0"/>
    <n v="0"/>
    <n v="0"/>
    <n v="-134890.95000000001"/>
    <n v="0"/>
    <n v="-134890.95000000001"/>
    <n v="-150745.25"/>
    <n v="0"/>
    <n v="0"/>
    <n v="0"/>
    <n v="0"/>
    <n v="0"/>
  </r>
  <r>
    <m/>
    <s v="069"/>
    <n v="2017"/>
    <n v="2017"/>
    <m/>
    <n v="1120"/>
    <n v="0"/>
    <s v="Administrative expenses"/>
    <n v="1"/>
    <n v="420"/>
    <s v="D"/>
    <n v="0"/>
    <n v="0"/>
    <n v="0"/>
    <n v="0"/>
    <n v="0"/>
    <n v="0"/>
    <n v="0"/>
    <n v="0"/>
    <n v="0"/>
    <n v="0"/>
    <n v="0"/>
    <n v="0"/>
    <n v="0"/>
    <n v="0"/>
    <n v="0"/>
    <n v="0"/>
    <n v="0"/>
    <n v="0"/>
    <n v="-94715.25"/>
    <n v="0"/>
    <n v="0"/>
    <n v="0"/>
    <n v="0"/>
    <n v="-94715.25"/>
    <n v="0"/>
    <n v="-94715.25"/>
    <n v="-94715.25"/>
    <n v="0"/>
    <n v="0"/>
    <n v="0"/>
    <n v="0"/>
    <n v="0"/>
  </r>
  <r>
    <m/>
    <s v="069"/>
    <n v="2017"/>
    <n v="2017"/>
    <m/>
    <n v="1120"/>
    <n v="0"/>
    <s v="Administrative expenses"/>
    <n v="1"/>
    <n v="920"/>
    <s v="D"/>
    <n v="0"/>
    <n v="0"/>
    <n v="0"/>
    <n v="0"/>
    <n v="0"/>
    <n v="0"/>
    <n v="0"/>
    <n v="0"/>
    <n v="0"/>
    <n v="0"/>
    <n v="0"/>
    <n v="0"/>
    <n v="0"/>
    <n v="0"/>
    <n v="0"/>
    <n v="0"/>
    <n v="0"/>
    <n v="0"/>
    <n v="-850"/>
    <n v="0"/>
    <n v="0"/>
    <n v="0"/>
    <n v="0"/>
    <n v="-850"/>
    <n v="0"/>
    <n v="-850"/>
    <n v="-850"/>
    <n v="0"/>
    <n v="0"/>
    <n v="0"/>
    <n v="0"/>
    <n v="0"/>
  </r>
  <r>
    <m/>
    <s v="069"/>
    <n v="2017"/>
    <n v="2017"/>
    <m/>
    <n v="1142"/>
    <n v="0"/>
    <s v="UNKNOWN"/>
    <n v="0"/>
    <n v="0"/>
    <s v=" "/>
    <n v="0"/>
    <n v="0"/>
    <n v="0"/>
    <n v="0"/>
    <n v="0"/>
    <n v="0"/>
    <n v="0"/>
    <n v="0"/>
    <n v="0"/>
    <n v="0"/>
    <n v="0"/>
    <n v="0"/>
    <n v="0"/>
    <n v="0"/>
    <n v="0"/>
    <n v="0"/>
    <n v="0"/>
    <n v="0"/>
    <n v="0"/>
    <n v="0"/>
    <n v="0"/>
    <n v="0"/>
    <n v="0"/>
    <n v="0"/>
    <n v="0"/>
    <n v="0"/>
    <n v="0"/>
    <n v="0"/>
    <n v="0"/>
    <n v="0"/>
    <n v="0"/>
    <n v="0"/>
  </r>
  <r>
    <s v="069"/>
    <s v="069"/>
    <m/>
    <m/>
    <s v="X"/>
    <n v="598"/>
    <n v="11"/>
    <s v="UNKNOWN"/>
    <n v="0"/>
    <n v="0"/>
    <s v=" "/>
    <n v="0"/>
    <n v="0"/>
    <n v="0"/>
    <n v="0"/>
    <n v="0"/>
    <n v="0"/>
    <n v="0"/>
    <n v="0"/>
    <n v="0"/>
    <n v="0"/>
    <n v="0"/>
    <n v="0"/>
    <n v="0"/>
    <n v="0"/>
    <n v="0"/>
    <n v="0"/>
    <n v="0"/>
    <n v="0"/>
    <n v="0"/>
    <n v="0"/>
    <n v="0"/>
    <n v="0"/>
    <n v="0"/>
    <n v="0"/>
    <n v="0"/>
    <n v="0"/>
    <n v="0"/>
    <n v="0"/>
    <n v="0"/>
    <n v="0"/>
    <n v="0"/>
    <n v="0"/>
  </r>
  <r>
    <s v="069"/>
    <s v="069"/>
    <m/>
    <m/>
    <s v="X"/>
    <n v="641"/>
    <n v="11"/>
    <s v="UNKNOWN"/>
    <n v="0"/>
    <n v="0"/>
    <s v=" "/>
    <n v="0"/>
    <n v="0"/>
    <n v="0"/>
    <n v="0"/>
    <n v="0"/>
    <n v="0"/>
    <n v="0"/>
    <n v="0"/>
    <n v="0"/>
    <n v="0"/>
    <n v="0"/>
    <n v="0"/>
    <n v="0"/>
    <n v="0"/>
    <n v="0"/>
    <n v="0"/>
    <n v="0"/>
    <n v="0"/>
    <n v="0"/>
    <n v="0"/>
    <n v="0"/>
    <n v="0"/>
    <n v="0"/>
    <n v="0"/>
    <n v="0"/>
    <n v="0"/>
    <n v="0"/>
    <n v="0"/>
    <n v="0"/>
    <n v="0"/>
    <n v="0"/>
    <n v="0"/>
  </r>
  <r>
    <s v="069"/>
    <s v="069"/>
    <m/>
    <m/>
    <s v="X"/>
    <n v="8058"/>
    <n v="11"/>
    <s v="FHWA TRUST FUND EMERGENCY RESPONSE"/>
    <n v="27"/>
    <n v="410"/>
    <s v="D"/>
    <n v="-686480"/>
    <n v="-682998"/>
    <n v="0"/>
    <n v="0"/>
    <n v="-686480"/>
    <n v="-682998"/>
    <n v="0"/>
    <n v="0"/>
    <n v="0"/>
    <n v="0"/>
    <n v="0"/>
    <n v="0"/>
    <n v="0"/>
    <n v="0"/>
    <n v="0"/>
    <n v="0"/>
    <n v="0"/>
    <n v="0"/>
    <n v="-3482"/>
    <n v="0"/>
    <n v="0"/>
    <n v="0"/>
    <n v="0"/>
    <n v="-3482"/>
    <n v="0"/>
    <n v="-3482"/>
    <n v="0"/>
    <n v="0"/>
    <n v="0"/>
    <n v="0"/>
    <n v="0"/>
    <n v="0"/>
  </r>
  <r>
    <s v="069"/>
    <s v="069"/>
    <m/>
    <m/>
    <s v="X"/>
    <n v="8083"/>
    <n v="11"/>
    <s v="FEDERAL AID URBAN SYSTEMS"/>
    <n v="58"/>
    <n v="252"/>
    <s v="D"/>
    <n v="-1524250"/>
    <n v="-1524250"/>
    <n v="0"/>
    <n v="0"/>
    <n v="-1524250"/>
    <n v="-1524250"/>
    <n v="0"/>
    <n v="0"/>
    <n v="0"/>
    <n v="0"/>
    <n v="0"/>
    <n v="0"/>
    <n v="0"/>
    <n v="0"/>
    <n v="0"/>
    <n v="0"/>
    <n v="0"/>
    <n v="0"/>
    <n v="0"/>
    <n v="0"/>
    <n v="0"/>
    <n v="0"/>
    <n v="0"/>
    <n v="0"/>
    <n v="0"/>
    <n v="0"/>
    <n v="0"/>
    <n v="0"/>
    <n v="0"/>
    <n v="0"/>
    <n v="0"/>
    <n v="0"/>
  </r>
  <r>
    <s v="069"/>
    <s v="069"/>
    <m/>
    <m/>
    <s v="X"/>
    <n v="8083"/>
    <n v="11"/>
    <s v="FEDERAL AID URBAN SYSTEMS"/>
    <n v="58"/>
    <n v="410"/>
    <s v="D"/>
    <n v="-37629057.770000003"/>
    <n v="-34560961.770000003"/>
    <n v="0"/>
    <n v="0"/>
    <n v="-37629057.770000003"/>
    <n v="-34560961.770000003"/>
    <n v="0"/>
    <n v="0"/>
    <n v="0"/>
    <n v="0"/>
    <n v="0"/>
    <n v="0"/>
    <n v="0"/>
    <n v="0"/>
    <n v="0"/>
    <n v="0"/>
    <n v="0"/>
    <n v="0"/>
    <n v="-3306693"/>
    <n v="0"/>
    <n v="0"/>
    <n v="0"/>
    <n v="0"/>
    <n v="-3306693"/>
    <n v="0"/>
    <n v="-3306693"/>
    <n v="-238597"/>
    <n v="0"/>
    <n v="0"/>
    <n v="0"/>
    <n v="0"/>
    <n v="0"/>
  </r>
  <r>
    <s v="069"/>
    <s v="069"/>
    <n v="2010"/>
    <n v="2012"/>
    <m/>
    <n v="143"/>
    <n v="11"/>
    <s v="National Infrastructure Investments Grants"/>
    <n v="1"/>
    <n v="0"/>
    <s v="D"/>
    <n v="1468778.98"/>
    <n v="1468778.98"/>
    <n v="0"/>
    <n v="0"/>
    <n v="1468778.98"/>
    <n v="1468778.98"/>
    <n v="-1468778.98"/>
    <n v="-1468778.98"/>
    <n v="0"/>
    <n v="0"/>
    <n v="-1468778.98"/>
    <n v="-1468778.98"/>
    <n v="0"/>
    <n v="0"/>
    <n v="0"/>
    <n v="0"/>
    <n v="0"/>
    <n v="0"/>
    <n v="0"/>
    <n v="0"/>
    <n v="0"/>
    <n v="0"/>
    <n v="0"/>
    <n v="0"/>
    <n v="0"/>
    <n v="0"/>
    <n v="0"/>
    <n v="0"/>
    <n v="0"/>
    <n v="0"/>
    <n v="0"/>
    <n v="0"/>
  </r>
  <r>
    <s v="069"/>
    <s v="069"/>
    <n v="2010"/>
    <n v="2012"/>
    <m/>
    <n v="143"/>
    <n v="11"/>
    <s v="National Infrastructure Investments Grants"/>
    <n v="1"/>
    <n v="252"/>
    <s v="D"/>
    <n v="-251449.22"/>
    <n v="-251449.22"/>
    <n v="0"/>
    <n v="0"/>
    <n v="-251449.22"/>
    <n v="-251449.22"/>
    <n v="0"/>
    <n v="0"/>
    <n v="0"/>
    <n v="0"/>
    <n v="0"/>
    <n v="0"/>
    <n v="0"/>
    <n v="0"/>
    <n v="0"/>
    <n v="0"/>
    <n v="0"/>
    <n v="0"/>
    <n v="0"/>
    <n v="0"/>
    <n v="0"/>
    <n v="0"/>
    <n v="0"/>
    <n v="0"/>
    <n v="0"/>
    <n v="0"/>
    <n v="0"/>
    <n v="0"/>
    <n v="0"/>
    <n v="0"/>
    <n v="0"/>
    <n v="0"/>
  </r>
  <r>
    <s v="069"/>
    <s v="069"/>
    <n v="2010"/>
    <n v="2012"/>
    <m/>
    <n v="143"/>
    <n v="11"/>
    <s v="National Infrastructure Investments Grants"/>
    <n v="1"/>
    <n v="410"/>
    <s v="D"/>
    <n v="-16582940.640000001"/>
    <n v="-6207765.3399999999"/>
    <n v="0"/>
    <n v="0"/>
    <n v="-16582940.640000001"/>
    <n v="-6207765.3399999999"/>
    <n v="305110"/>
    <n v="83876"/>
    <n v="0"/>
    <n v="0"/>
    <n v="305110"/>
    <n v="83876"/>
    <n v="0"/>
    <n v="0"/>
    <n v="0"/>
    <n v="0"/>
    <n v="0"/>
    <n v="0"/>
    <n v="-10153941.300000001"/>
    <n v="0"/>
    <n v="0"/>
    <n v="0"/>
    <n v="0"/>
    <n v="-10153941.300000001"/>
    <n v="0"/>
    <n v="-10153941.300000001"/>
    <n v="0"/>
    <n v="0"/>
    <n v="0"/>
    <n v="0"/>
    <n v="0"/>
    <n v="0"/>
  </r>
  <r>
    <s v="069"/>
    <s v="069"/>
    <n v="2011"/>
    <n v="2013"/>
    <m/>
    <n v="143"/>
    <n v="11"/>
    <s v="National Infrastructure Investments Grants"/>
    <n v="1"/>
    <n v="0"/>
    <s v="D"/>
    <n v="5609608.9900000002"/>
    <n v="5609608.9900000002"/>
    <n v="0"/>
    <n v="0"/>
    <n v="5609608.9900000002"/>
    <n v="5609608.9900000002"/>
    <n v="-5609608.9900000002"/>
    <n v="-5609608.9900000002"/>
    <n v="0"/>
    <n v="0"/>
    <n v="-5609608.9900000002"/>
    <n v="-5609608.9900000002"/>
    <n v="0"/>
    <n v="0"/>
    <n v="0"/>
    <n v="0"/>
    <n v="0"/>
    <n v="0"/>
    <n v="0"/>
    <n v="0"/>
    <n v="0"/>
    <n v="0"/>
    <n v="0"/>
    <n v="0"/>
    <n v="0"/>
    <n v="0"/>
    <n v="0"/>
    <n v="0"/>
    <n v="0"/>
    <n v="0"/>
    <n v="0"/>
    <n v="0"/>
  </r>
  <r>
    <s v="069"/>
    <s v="069"/>
    <n v="2011"/>
    <n v="2013"/>
    <m/>
    <n v="143"/>
    <n v="11"/>
    <s v="National Infrastructure Investments Grants"/>
    <n v="1"/>
    <n v="252"/>
    <s v="D"/>
    <n v="-322134.84000000003"/>
    <n v="-322134.84000000003"/>
    <n v="0"/>
    <n v="0"/>
    <n v="-322134.84000000003"/>
    <n v="-322134.84000000003"/>
    <n v="0"/>
    <n v="0"/>
    <n v="0"/>
    <n v="0"/>
    <n v="0"/>
    <n v="0"/>
    <n v="0"/>
    <n v="0"/>
    <n v="0"/>
    <n v="0"/>
    <n v="0"/>
    <n v="0"/>
    <n v="0"/>
    <n v="0"/>
    <n v="0"/>
    <n v="0"/>
    <n v="0"/>
    <n v="0"/>
    <n v="0"/>
    <n v="0"/>
    <n v="0"/>
    <n v="0"/>
    <n v="0"/>
    <n v="0"/>
    <n v="0"/>
    <n v="0"/>
  </r>
  <r>
    <s v="069"/>
    <s v="069"/>
    <n v="2011"/>
    <n v="2013"/>
    <m/>
    <n v="143"/>
    <n v="11"/>
    <s v="National Infrastructure Investments Grants"/>
    <n v="1"/>
    <n v="410"/>
    <s v="D"/>
    <n v="-14253676"/>
    <n v="-10319622"/>
    <n v="0"/>
    <n v="0"/>
    <n v="-14253676"/>
    <n v="-10319622"/>
    <n v="2596738"/>
    <n v="4501790"/>
    <n v="0"/>
    <n v="0"/>
    <n v="2596738"/>
    <n v="4501790"/>
    <n v="0"/>
    <n v="0"/>
    <n v="0"/>
    <n v="0"/>
    <n v="0"/>
    <n v="0"/>
    <n v="-5839106"/>
    <n v="0"/>
    <n v="0"/>
    <n v="0"/>
    <n v="0"/>
    <n v="-5839106"/>
    <n v="0"/>
    <n v="-5839106"/>
    <n v="0"/>
    <n v="0"/>
    <n v="0"/>
    <n v="0"/>
    <n v="0"/>
    <n v="0"/>
  </r>
  <r>
    <s v="069"/>
    <s v="069"/>
    <n v="2012"/>
    <n v="2013"/>
    <m/>
    <n v="143"/>
    <n v="11"/>
    <s v="National Infrastructure Investments Grants"/>
    <n v="1"/>
    <n v="0"/>
    <s v="D"/>
    <n v="1474399"/>
    <n v="1474399"/>
    <n v="0"/>
    <n v="0"/>
    <n v="1474399"/>
    <n v="1474399"/>
    <n v="-1474399"/>
    <n v="-1474399"/>
    <n v="0"/>
    <n v="0"/>
    <n v="-1474399"/>
    <n v="-1474399"/>
    <n v="0"/>
    <n v="0"/>
    <n v="0"/>
    <n v="0"/>
    <n v="0"/>
    <n v="0"/>
    <n v="0"/>
    <n v="0"/>
    <n v="0"/>
    <n v="0"/>
    <n v="0"/>
    <n v="0"/>
    <n v="0"/>
    <n v="0"/>
    <n v="0"/>
    <n v="0"/>
    <n v="0"/>
    <n v="0"/>
    <n v="0"/>
    <n v="0"/>
  </r>
  <r>
    <s v="069"/>
    <s v="069"/>
    <n v="2012"/>
    <n v="2013"/>
    <m/>
    <n v="143"/>
    <n v="11"/>
    <s v="National Infrastructure Investments Grants"/>
    <n v="1"/>
    <n v="252"/>
    <s v="D"/>
    <n v="-820976.89"/>
    <n v="-865054.5"/>
    <n v="0"/>
    <n v="0"/>
    <n v="-820976.89"/>
    <n v="-865054.5"/>
    <n v="0"/>
    <n v="0"/>
    <n v="0"/>
    <n v="0"/>
    <n v="0"/>
    <n v="0"/>
    <n v="0"/>
    <n v="0"/>
    <n v="0"/>
    <n v="0"/>
    <n v="0"/>
    <n v="0"/>
    <n v="44077.61"/>
    <n v="0"/>
    <n v="0"/>
    <n v="0"/>
    <n v="0"/>
    <n v="44077.61"/>
    <n v="0"/>
    <n v="44077.61"/>
    <n v="0"/>
    <n v="0"/>
    <n v="0"/>
    <n v="0"/>
    <n v="0"/>
    <n v="0"/>
  </r>
  <r>
    <s v="069"/>
    <s v="069"/>
    <n v="2012"/>
    <n v="2013"/>
    <m/>
    <n v="143"/>
    <n v="11"/>
    <s v="National Infrastructure Investments Grants"/>
    <n v="1"/>
    <n v="410"/>
    <s v="D"/>
    <n v="-56362309"/>
    <n v="-38389686.969999999"/>
    <n v="0"/>
    <n v="0"/>
    <n v="-56362309"/>
    <n v="-38389686.969999999"/>
    <n v="458007"/>
    <n v="-35406.03"/>
    <n v="0"/>
    <n v="0"/>
    <n v="458007"/>
    <n v="-35406.03"/>
    <n v="0"/>
    <n v="0"/>
    <n v="0"/>
    <n v="0"/>
    <n v="0"/>
    <n v="0"/>
    <n v="-17479209"/>
    <n v="0"/>
    <n v="0"/>
    <n v="0"/>
    <n v="0"/>
    <n v="-17479209"/>
    <n v="0"/>
    <n v="-17479209"/>
    <n v="0"/>
    <n v="0"/>
    <n v="0"/>
    <n v="0"/>
    <n v="0"/>
    <n v="0"/>
  </r>
  <r>
    <s v="069"/>
    <s v="069"/>
    <n v="2013"/>
    <n v="2014"/>
    <m/>
    <n v="143"/>
    <n v="11"/>
    <s v="National Infrastructure Investments Grants"/>
    <n v="1"/>
    <n v="0"/>
    <s v="D"/>
    <n v="4493406"/>
    <n v="4493406"/>
    <n v="0"/>
    <n v="0"/>
    <n v="4493406"/>
    <n v="4493406"/>
    <n v="-4493406"/>
    <n v="-4493406"/>
    <n v="0"/>
    <n v="0"/>
    <n v="-4493406"/>
    <n v="-4493406"/>
    <n v="0"/>
    <n v="0"/>
    <n v="0"/>
    <n v="0"/>
    <n v="0"/>
    <n v="0"/>
    <n v="0"/>
    <n v="0"/>
    <n v="0"/>
    <n v="0"/>
    <n v="0"/>
    <n v="0"/>
    <n v="0"/>
    <n v="0"/>
    <n v="0"/>
    <n v="0"/>
    <n v="0"/>
    <n v="0"/>
    <n v="0"/>
    <n v="0"/>
  </r>
  <r>
    <s v="069"/>
    <s v="069"/>
    <n v="2013"/>
    <n v="2014"/>
    <m/>
    <n v="143"/>
    <n v="11"/>
    <s v="National Infrastructure Investments Grants"/>
    <n v="1"/>
    <n v="252"/>
    <s v="D"/>
    <n v="-418991.48"/>
    <n v="-306573.36"/>
    <n v="0"/>
    <n v="0"/>
    <n v="-418991.48"/>
    <n v="-306573.36"/>
    <n v="0"/>
    <n v="0"/>
    <n v="0"/>
    <n v="0"/>
    <n v="0"/>
    <n v="0"/>
    <n v="0"/>
    <n v="0"/>
    <n v="0"/>
    <n v="0"/>
    <n v="0"/>
    <n v="0"/>
    <n v="-112418.12"/>
    <n v="0"/>
    <n v="0"/>
    <n v="0"/>
    <n v="0"/>
    <n v="-112418.12"/>
    <n v="0"/>
    <n v="-112418.12"/>
    <n v="0"/>
    <n v="0"/>
    <n v="0"/>
    <n v="0"/>
    <n v="0"/>
    <n v="0"/>
  </r>
  <r>
    <s v="069"/>
    <s v="069"/>
    <n v="2013"/>
    <n v="2014"/>
    <m/>
    <n v="143"/>
    <n v="11"/>
    <s v="National Infrastructure Investments Grants"/>
    <n v="1"/>
    <n v="410"/>
    <s v="D"/>
    <n v="-42927823"/>
    <n v="-28575698"/>
    <n v="0"/>
    <n v="0"/>
    <n v="-42927823"/>
    <n v="-28575698"/>
    <n v="-267576"/>
    <n v="1169797"/>
    <n v="0"/>
    <n v="0"/>
    <n v="-267576"/>
    <n v="1169797"/>
    <n v="0"/>
    <n v="0"/>
    <n v="0"/>
    <n v="0"/>
    <n v="0"/>
    <n v="0"/>
    <n v="-15789498"/>
    <n v="0"/>
    <n v="0"/>
    <n v="0"/>
    <n v="0"/>
    <n v="-15789498"/>
    <n v="0"/>
    <n v="-15789498"/>
    <n v="0"/>
    <n v="0"/>
    <n v="0"/>
    <n v="0"/>
    <n v="0"/>
    <n v="0"/>
  </r>
  <r>
    <s v="069"/>
    <s v="069"/>
    <n v="2014"/>
    <n v="2016"/>
    <m/>
    <n v="143"/>
    <n v="11"/>
    <s v="National Infrastructure Investments Grants"/>
    <n v="1"/>
    <n v="210"/>
    <s v="D"/>
    <n v="-7675.05"/>
    <n v="-502.68"/>
    <n v="0"/>
    <n v="-374.59"/>
    <n v="-7675.05"/>
    <n v="-877.27"/>
    <n v="0"/>
    <n v="278.67"/>
    <n v="0"/>
    <n v="-278.67"/>
    <n v="0"/>
    <n v="0"/>
    <n v="0"/>
    <n v="0"/>
    <n v="0"/>
    <n v="0"/>
    <n v="0"/>
    <n v="0"/>
    <n v="-7466.14"/>
    <n v="0"/>
    <n v="0"/>
    <n v="0"/>
    <n v="0"/>
    <n v="-7466.14"/>
    <n v="0"/>
    <n v="-7466.14"/>
    <n v="-668.36"/>
    <n v="294.33"/>
    <n v="0"/>
    <n v="0"/>
    <n v="0"/>
    <n v="294.33"/>
  </r>
  <r>
    <s v="069"/>
    <s v="069"/>
    <n v="2014"/>
    <n v="2016"/>
    <m/>
    <n v="143"/>
    <n v="11"/>
    <s v="National Infrastructure Investments Grants"/>
    <n v="1"/>
    <n v="252"/>
    <s v="D"/>
    <n v="-4163647.62"/>
    <n v="-2811870.57"/>
    <n v="0"/>
    <n v="0"/>
    <n v="-4163647.62"/>
    <n v="-2811870.57"/>
    <n v="-124891.87"/>
    <n v="0"/>
    <n v="0"/>
    <n v="0"/>
    <n v="-124891.87"/>
    <n v="0"/>
    <n v="0"/>
    <n v="0"/>
    <n v="0"/>
    <n v="0"/>
    <n v="0"/>
    <n v="0"/>
    <n v="-1476670"/>
    <n v="0"/>
    <n v="0"/>
    <n v="0"/>
    <n v="0"/>
    <n v="-1476670"/>
    <n v="0"/>
    <n v="-1476670"/>
    <n v="-1.08"/>
    <n v="0"/>
    <n v="0"/>
    <n v="0"/>
    <n v="0"/>
    <n v="0"/>
  </r>
  <r>
    <s v="069"/>
    <s v="069"/>
    <n v="2014"/>
    <n v="2016"/>
    <m/>
    <n v="143"/>
    <n v="11"/>
    <s v="National Infrastructure Investments Grants"/>
    <n v="1"/>
    <n v="410"/>
    <s v="D"/>
    <n v="-154060322"/>
    <n v="-115978183"/>
    <n v="0"/>
    <n v="0"/>
    <n v="-154060322"/>
    <n v="-115978183"/>
    <n v="-1558976"/>
    <n v="-4634303"/>
    <n v="0"/>
    <n v="0"/>
    <n v="-1558976"/>
    <n v="-4634303"/>
    <n v="0"/>
    <n v="0"/>
    <n v="0"/>
    <n v="0"/>
    <n v="0"/>
    <n v="0"/>
    <n v="-35006812"/>
    <n v="0"/>
    <n v="0"/>
    <n v="0"/>
    <n v="0"/>
    <n v="-35006812"/>
    <n v="0"/>
    <n v="-35006812"/>
    <n v="0"/>
    <n v="0"/>
    <n v="0"/>
    <n v="0"/>
    <n v="0"/>
    <n v="0"/>
  </r>
  <r>
    <s v="069"/>
    <s v="069"/>
    <n v="2015"/>
    <n v="2017"/>
    <m/>
    <n v="143"/>
    <n v="11"/>
    <s v="National Infrastructure Investments Grants"/>
    <n v="1"/>
    <n v="210"/>
    <s v="D"/>
    <n v="0"/>
    <n v="-5253.17"/>
    <n v="0"/>
    <n v="0"/>
    <n v="0"/>
    <n v="-5253.17"/>
    <n v="0"/>
    <n v="0"/>
    <n v="0"/>
    <n v="0"/>
    <n v="0"/>
    <n v="0"/>
    <n v="0"/>
    <n v="0"/>
    <n v="0"/>
    <n v="0"/>
    <n v="0"/>
    <n v="0"/>
    <n v="-33144.49"/>
    <n v="0"/>
    <n v="0"/>
    <n v="0"/>
    <n v="0"/>
    <n v="-33144.49"/>
    <n v="0"/>
    <n v="-33144.49"/>
    <n v="-38397.660000000003"/>
    <n v="0"/>
    <n v="0"/>
    <n v="0"/>
    <n v="0"/>
    <n v="0"/>
  </r>
  <r>
    <s v="069"/>
    <s v="069"/>
    <n v="2015"/>
    <n v="2017"/>
    <m/>
    <n v="143"/>
    <n v="11"/>
    <s v="National Infrastructure Investments Grants"/>
    <n v="1"/>
    <n v="252"/>
    <s v="D"/>
    <n v="-1603410"/>
    <n v="-3451034.6"/>
    <n v="0"/>
    <n v="0"/>
    <n v="-1603410"/>
    <n v="-3451034.6"/>
    <n v="0"/>
    <n v="0"/>
    <n v="0"/>
    <n v="0"/>
    <n v="0"/>
    <n v="0"/>
    <n v="0"/>
    <n v="0"/>
    <n v="0"/>
    <n v="0"/>
    <n v="0"/>
    <n v="0"/>
    <n v="-314429.40000000002"/>
    <n v="0"/>
    <n v="0"/>
    <n v="0"/>
    <n v="0"/>
    <n v="-314429.40000000002"/>
    <n v="0"/>
    <n v="-314429.40000000002"/>
    <n v="-2162054"/>
    <n v="0"/>
    <n v="0"/>
    <n v="0"/>
    <n v="0"/>
    <n v="0"/>
  </r>
  <r>
    <s v="069"/>
    <s v="069"/>
    <n v="2015"/>
    <n v="2017"/>
    <m/>
    <n v="143"/>
    <n v="11"/>
    <s v="National Infrastructure Investments Grants"/>
    <n v="1"/>
    <n v="410"/>
    <s v="D"/>
    <n v="-27642260"/>
    <n v="-83888886"/>
    <n v="0"/>
    <n v="0"/>
    <n v="-27642260"/>
    <n v="-83888886"/>
    <n v="0"/>
    <n v="-181965"/>
    <n v="0"/>
    <n v="0"/>
    <n v="0"/>
    <n v="-181965"/>
    <n v="0"/>
    <n v="0"/>
    <n v="0"/>
    <n v="0"/>
    <n v="0"/>
    <n v="0"/>
    <n v="-2771409"/>
    <n v="0"/>
    <n v="0"/>
    <n v="0"/>
    <n v="0"/>
    <n v="-2771409"/>
    <n v="0"/>
    <n v="-2771409"/>
    <n v="-59200000"/>
    <n v="0"/>
    <n v="0"/>
    <n v="0"/>
    <n v="0"/>
    <n v="0"/>
  </r>
  <r>
    <s v="069"/>
    <s v="069"/>
    <n v="2016"/>
    <n v="2019"/>
    <m/>
    <n v="143"/>
    <n v="11"/>
    <s v="National Infrastructure Investments Grants"/>
    <n v="1"/>
    <n v="410"/>
    <s v="D"/>
    <n v="0"/>
    <n v="-13324000"/>
    <n v="0"/>
    <n v="0"/>
    <n v="0"/>
    <n v="-13324000"/>
    <n v="0"/>
    <n v="0"/>
    <n v="0"/>
    <n v="0"/>
    <n v="0"/>
    <n v="0"/>
    <n v="0"/>
    <n v="0"/>
    <n v="0"/>
    <n v="0"/>
    <n v="0"/>
    <n v="0"/>
    <n v="0"/>
    <n v="0"/>
    <n v="0"/>
    <n v="0"/>
    <n v="0"/>
    <n v="0"/>
    <n v="0"/>
    <n v="0"/>
    <n v="-13324000"/>
    <n v="0"/>
    <n v="0"/>
    <n v="0"/>
    <n v="0"/>
    <n v="0"/>
  </r>
  <r>
    <m/>
    <s v="069"/>
    <m/>
    <m/>
    <s v="X"/>
    <n v="1710"/>
    <n v="0"/>
    <s v="Ready Reserve Force (Reimbursable)"/>
    <n v="801"/>
    <n v="0"/>
    <s v="R"/>
    <n v="-128.47"/>
    <n v="0"/>
    <n v="0"/>
    <n v="0"/>
    <n v="-128.47"/>
    <n v="0"/>
    <n v="0"/>
    <n v="0"/>
    <n v="0"/>
    <n v="0"/>
    <n v="0"/>
    <n v="0"/>
    <n v="0"/>
    <n v="0"/>
    <n v="0"/>
    <n v="0"/>
    <n v="0"/>
    <n v="0"/>
    <n v="388165.44"/>
    <n v="0"/>
    <n v="0"/>
    <n v="0"/>
    <n v="0"/>
    <n v="388165.44"/>
    <n v="0"/>
    <n v="388165.44"/>
    <n v="388293.91"/>
    <n v="0"/>
    <n v="0"/>
    <n v="0"/>
    <n v="0"/>
    <n v="0"/>
  </r>
  <r>
    <m/>
    <s v="069"/>
    <m/>
    <m/>
    <s v="X"/>
    <n v="1710"/>
    <n v="0"/>
    <s v="Ready Reserve Force (Reimbursable)"/>
    <n v="801"/>
    <n v="111"/>
    <s v="R"/>
    <n v="-15241"/>
    <n v="-15241"/>
    <n v="0"/>
    <n v="0"/>
    <n v="-15241"/>
    <n v="-15241"/>
    <n v="-906659.91"/>
    <n v="8361.91"/>
    <n v="0"/>
    <n v="-2.2000000000000002"/>
    <n v="-906659.91"/>
    <n v="8359.7099999999991"/>
    <n v="0"/>
    <n v="0"/>
    <n v="0"/>
    <n v="0"/>
    <n v="0"/>
    <n v="0"/>
    <n v="-17788821.460000001"/>
    <n v="0"/>
    <n v="0"/>
    <n v="-1685.66"/>
    <n v="0"/>
    <n v="-17790507.120000001"/>
    <n v="0"/>
    <n v="-17790507.120000001"/>
    <n v="-16875487.5"/>
    <n v="0"/>
    <n v="-8359.7099999999991"/>
    <n v="0"/>
    <n v="738.27"/>
    <n v="-7621.44"/>
  </r>
  <r>
    <m/>
    <s v="069"/>
    <m/>
    <m/>
    <s v="X"/>
    <n v="1710"/>
    <n v="0"/>
    <s v="Ready Reserve Force (Reimbursable)"/>
    <n v="801"/>
    <n v="113"/>
    <s v="R"/>
    <n v="0"/>
    <n v="0"/>
    <n v="0"/>
    <n v="0"/>
    <n v="0"/>
    <n v="0"/>
    <n v="-5114.3999999999996"/>
    <n v="0"/>
    <n v="0"/>
    <n v="0"/>
    <n v="-5114.3999999999996"/>
    <n v="0"/>
    <n v="0"/>
    <n v="0"/>
    <n v="0"/>
    <n v="0"/>
    <n v="0"/>
    <n v="0"/>
    <n v="-101571.23"/>
    <n v="0"/>
    <n v="0"/>
    <n v="0"/>
    <n v="0"/>
    <n v="-101571.23"/>
    <n v="0"/>
    <n v="-101571.23"/>
    <n v="-96456.83"/>
    <n v="0"/>
    <n v="0"/>
    <n v="0"/>
    <n v="0"/>
    <n v="0"/>
  </r>
  <r>
    <m/>
    <s v="069"/>
    <m/>
    <m/>
    <s v="X"/>
    <n v="1710"/>
    <n v="0"/>
    <s v="Ready Reserve Force (Reimbursable)"/>
    <n v="801"/>
    <n v="115"/>
    <s v="R"/>
    <n v="0"/>
    <n v="0"/>
    <n v="0"/>
    <n v="0"/>
    <n v="0"/>
    <n v="0"/>
    <n v="-72475.899999999994"/>
    <n v="-32367.17"/>
    <n v="0"/>
    <n v="0"/>
    <n v="-72475.899999999994"/>
    <n v="-32367.17"/>
    <n v="0"/>
    <n v="0"/>
    <n v="0"/>
    <n v="0"/>
    <n v="0"/>
    <n v="0"/>
    <n v="-629866.32999999996"/>
    <n v="0"/>
    <n v="0"/>
    <n v="0"/>
    <n v="0"/>
    <n v="-629866.32999999996"/>
    <n v="0"/>
    <n v="-629866.32999999996"/>
    <n v="-589757.6"/>
    <n v="0"/>
    <n v="32367.17"/>
    <n v="0"/>
    <n v="0"/>
    <n v="32367.17"/>
  </r>
  <r>
    <m/>
    <s v="069"/>
    <m/>
    <m/>
    <s v="X"/>
    <n v="1710"/>
    <n v="0"/>
    <s v="Ready Reserve Force (Reimbursable)"/>
    <n v="801"/>
    <n v="121"/>
    <s v="R"/>
    <n v="0"/>
    <n v="0"/>
    <n v="0"/>
    <n v="0"/>
    <n v="0"/>
    <n v="0"/>
    <n v="-335963.94"/>
    <n v="-23693.74"/>
    <n v="0"/>
    <n v="0"/>
    <n v="-335963.94"/>
    <n v="-23693.74"/>
    <n v="0"/>
    <n v="0"/>
    <n v="0"/>
    <n v="0"/>
    <n v="0"/>
    <n v="0"/>
    <n v="-6049105.1299999999"/>
    <n v="0"/>
    <n v="0"/>
    <n v="-687.63"/>
    <n v="0"/>
    <n v="-6049792.7599999998"/>
    <n v="0"/>
    <n v="-6049792.7599999998"/>
    <n v="-5737522.5599999996"/>
    <n v="0"/>
    <n v="23693.74"/>
    <n v="0"/>
    <n v="0"/>
    <n v="23693.74"/>
  </r>
  <r>
    <m/>
    <s v="069"/>
    <m/>
    <m/>
    <s v="X"/>
    <n v="1710"/>
    <n v="0"/>
    <s v="Ready Reserve Force (Reimbursable)"/>
    <n v="801"/>
    <n v="210"/>
    <s v="R"/>
    <n v="-54311.86"/>
    <n v="-89683.47"/>
    <n v="0"/>
    <n v="-1935.43"/>
    <n v="-54311.86"/>
    <n v="-91618.9"/>
    <n v="-3881.58"/>
    <n v="-666.88"/>
    <n v="0"/>
    <n v="-1424.41"/>
    <n v="-3881.58"/>
    <n v="-2091.29"/>
    <n v="0"/>
    <n v="0"/>
    <n v="0"/>
    <n v="0"/>
    <n v="0"/>
    <n v="0"/>
    <n v="-434133.83"/>
    <n v="0"/>
    <n v="0"/>
    <n v="0"/>
    <n v="0"/>
    <n v="-434133.83"/>
    <n v="0"/>
    <n v="-434133.83"/>
    <n v="-469650.58"/>
    <n v="26868.39"/>
    <n v="0"/>
    <n v="0"/>
    <n v="0"/>
    <n v="26868.39"/>
  </r>
  <r>
    <m/>
    <s v="069"/>
    <m/>
    <m/>
    <s v="X"/>
    <n v="1710"/>
    <n v="0"/>
    <s v="Ready Reserve Force (Reimbursable)"/>
    <n v="801"/>
    <n v="220"/>
    <s v="R"/>
    <n v="0"/>
    <n v="0"/>
    <n v="0"/>
    <n v="0"/>
    <n v="0"/>
    <n v="0"/>
    <n v="0"/>
    <n v="0"/>
    <n v="0"/>
    <n v="0"/>
    <n v="0"/>
    <n v="0"/>
    <n v="0"/>
    <n v="0"/>
    <n v="0"/>
    <n v="0"/>
    <n v="0"/>
    <n v="0"/>
    <n v="-2359.2600000000002"/>
    <n v="0"/>
    <n v="0"/>
    <n v="0"/>
    <n v="0"/>
    <n v="-2359.2600000000002"/>
    <n v="0"/>
    <n v="-2359.2600000000002"/>
    <n v="-2359.2600000000002"/>
    <n v="0"/>
    <n v="0"/>
    <n v="0"/>
    <n v="0"/>
    <n v="0"/>
  </r>
  <r>
    <m/>
    <s v="069"/>
    <m/>
    <m/>
    <s v="X"/>
    <n v="1710"/>
    <n v="0"/>
    <s v="Ready Reserve Force (Reimbursable)"/>
    <n v="801"/>
    <n v="231"/>
    <s v="R"/>
    <n v="-667687.63"/>
    <n v="-1028367.95"/>
    <n v="0"/>
    <n v="0"/>
    <n v="-667687.63"/>
    <n v="-1028367.95"/>
    <n v="-162669.42000000001"/>
    <n v="28209.91"/>
    <n v="0"/>
    <n v="-28209.91"/>
    <n v="-162669.42000000001"/>
    <n v="0"/>
    <n v="0"/>
    <n v="0"/>
    <n v="0"/>
    <n v="0"/>
    <n v="0"/>
    <n v="0"/>
    <n v="-1260635.01"/>
    <n v="0"/>
    <n v="0"/>
    <n v="0"/>
    <n v="0"/>
    <n v="-1260635.01"/>
    <n v="0"/>
    <n v="-1260635.01"/>
    <n v="-1458645.91"/>
    <n v="0"/>
    <n v="0"/>
    <n v="0"/>
    <n v="0"/>
    <n v="0"/>
  </r>
  <r>
    <m/>
    <s v="069"/>
    <m/>
    <m/>
    <s v="X"/>
    <n v="1710"/>
    <n v="0"/>
    <s v="Ready Reserve Force (Reimbursable)"/>
    <n v="801"/>
    <n v="232"/>
    <s v="R"/>
    <n v="-2227411.0099999998"/>
    <n v="-2168400.31"/>
    <n v="0"/>
    <n v="0"/>
    <n v="-2227411.0099999998"/>
    <n v="-2168400.31"/>
    <n v="-807232.08"/>
    <n v="422.9"/>
    <n v="0"/>
    <n v="-422.9"/>
    <n v="-807232.08"/>
    <n v="0"/>
    <n v="0"/>
    <n v="0"/>
    <n v="0"/>
    <n v="0"/>
    <n v="0"/>
    <n v="0"/>
    <n v="-7594318.6500000004"/>
    <n v="0"/>
    <n v="0"/>
    <n v="0"/>
    <n v="0"/>
    <n v="-7594318.6500000004"/>
    <n v="0"/>
    <n v="-7594318.6500000004"/>
    <n v="-6728075.8700000001"/>
    <n v="3120.66"/>
    <n v="0"/>
    <n v="0"/>
    <n v="0"/>
    <n v="3120.66"/>
  </r>
  <r>
    <m/>
    <s v="069"/>
    <m/>
    <m/>
    <s v="X"/>
    <n v="1710"/>
    <n v="0"/>
    <s v="Ready Reserve Force (Reimbursable)"/>
    <n v="801"/>
    <n v="233"/>
    <s v="R"/>
    <n v="-2376059.83"/>
    <n v="-2469486.12"/>
    <n v="0"/>
    <n v="0"/>
    <n v="-2376059.83"/>
    <n v="-2469486.12"/>
    <n v="-950633.5"/>
    <n v="-7.28"/>
    <n v="0"/>
    <n v="0"/>
    <n v="-950633.5"/>
    <n v="-7.28"/>
    <n v="0"/>
    <n v="0"/>
    <n v="0"/>
    <n v="0"/>
    <n v="0"/>
    <n v="0"/>
    <n v="-5736871.7800000003"/>
    <n v="0"/>
    <n v="0"/>
    <n v="0"/>
    <n v="0"/>
    <n v="-5736871.7800000003"/>
    <n v="0"/>
    <n v="-5736871.7800000003"/>
    <n v="-4879671.8499999996"/>
    <n v="1319.02"/>
    <n v="0"/>
    <n v="0"/>
    <n v="0"/>
    <n v="1319.02"/>
  </r>
  <r>
    <m/>
    <s v="069"/>
    <m/>
    <m/>
    <s v="X"/>
    <n v="1710"/>
    <n v="0"/>
    <s v="Ready Reserve Force (Reimbursable)"/>
    <n v="801"/>
    <n v="240"/>
    <s v="R"/>
    <n v="-199517.82"/>
    <n v="-180697.16"/>
    <n v="0"/>
    <n v="0"/>
    <n v="-199517.82"/>
    <n v="-180697.16"/>
    <n v="-57617.31"/>
    <n v="-128.47"/>
    <n v="0"/>
    <n v="0"/>
    <n v="-57617.31"/>
    <n v="-128.47"/>
    <n v="0"/>
    <n v="0"/>
    <n v="0"/>
    <n v="0"/>
    <n v="0"/>
    <n v="0"/>
    <n v="-355497.37"/>
    <n v="0"/>
    <n v="0"/>
    <n v="0"/>
    <n v="0"/>
    <n v="-355497.37"/>
    <n v="0"/>
    <n v="-355497.37"/>
    <n v="-279187.87"/>
    <n v="36319.14"/>
    <n v="128.47"/>
    <n v="0"/>
    <n v="0"/>
    <n v="36447.61"/>
  </r>
  <r>
    <m/>
    <s v="069"/>
    <m/>
    <m/>
    <s v="X"/>
    <n v="1710"/>
    <n v="0"/>
    <s v="Ready Reserve Force (Reimbursable)"/>
    <n v="801"/>
    <n v="251"/>
    <s v="R"/>
    <n v="-748238.96"/>
    <n v="-547611.21"/>
    <n v="0"/>
    <n v="0"/>
    <n v="-748238.96"/>
    <n v="-547611.21"/>
    <n v="-98581.98"/>
    <n v="14.16"/>
    <n v="0"/>
    <n v="0"/>
    <n v="-98581.98"/>
    <n v="14.16"/>
    <n v="-615.83000000000004"/>
    <n v="-615.83000000000004"/>
    <n v="0"/>
    <n v="0"/>
    <n v="-615.83000000000004"/>
    <n v="-615.83000000000004"/>
    <n v="-1435739.48"/>
    <n v="0"/>
    <n v="0"/>
    <n v="0"/>
    <n v="0"/>
    <n v="-1435739.48"/>
    <n v="-615.83000000000004"/>
    <n v="-1435739.48"/>
    <n v="-1136515.5900000001"/>
    <n v="141767.48000000001"/>
    <n v="-14.16"/>
    <n v="0"/>
    <n v="0"/>
    <n v="141753.32"/>
  </r>
  <r>
    <m/>
    <s v="069"/>
    <m/>
    <m/>
    <s v="X"/>
    <n v="1710"/>
    <n v="0"/>
    <s v="Ready Reserve Force (Reimbursable)"/>
    <n v="801"/>
    <n v="252"/>
    <s v="D"/>
    <n v="-277385.13"/>
    <n v="-51910.87"/>
    <n v="0"/>
    <n v="0"/>
    <n v="-277385.13"/>
    <n v="-51910.87"/>
    <n v="0"/>
    <n v="0"/>
    <n v="0"/>
    <n v="0"/>
    <n v="0"/>
    <n v="0"/>
    <n v="0"/>
    <n v="0"/>
    <n v="0"/>
    <n v="0"/>
    <n v="0"/>
    <n v="0"/>
    <n v="-225474.26"/>
    <n v="0"/>
    <n v="0"/>
    <n v="0"/>
    <n v="0"/>
    <n v="-225474.26"/>
    <n v="0"/>
    <n v="-225474.26"/>
    <n v="0"/>
    <n v="0"/>
    <n v="0"/>
    <n v="0"/>
    <n v="0"/>
    <n v="0"/>
  </r>
  <r>
    <m/>
    <s v="069"/>
    <m/>
    <m/>
    <s v="X"/>
    <n v="1710"/>
    <n v="0"/>
    <s v="Ready Reserve Force (Reimbursable)"/>
    <n v="801"/>
    <n v="252"/>
    <s v="R"/>
    <n v="-480245.51"/>
    <n v="-182266.27"/>
    <n v="0"/>
    <n v="0"/>
    <n v="-480245.51"/>
    <n v="-182266.27"/>
    <n v="-13850.72"/>
    <n v="4.3600000000000003"/>
    <n v="0"/>
    <n v="0"/>
    <n v="-13850.72"/>
    <n v="4.3600000000000003"/>
    <n v="0"/>
    <n v="0"/>
    <n v="0"/>
    <n v="0"/>
    <n v="0"/>
    <n v="0"/>
    <n v="-682089.76"/>
    <n v="0"/>
    <n v="0"/>
    <n v="0"/>
    <n v="0"/>
    <n v="-682089.76"/>
    <n v="0"/>
    <n v="-682089.76"/>
    <n v="-370255.44"/>
    <n v="0"/>
    <n v="-4.3600000000000003"/>
    <n v="0"/>
    <n v="0"/>
    <n v="-4.3600000000000003"/>
  </r>
  <r>
    <m/>
    <s v="069"/>
    <m/>
    <m/>
    <s v="X"/>
    <n v="1710"/>
    <n v="0"/>
    <s v="Ready Reserve Force (Reimbursable)"/>
    <n v="801"/>
    <n v="253"/>
    <s v="R"/>
    <n v="-1128039.51"/>
    <n v="-1152976.67"/>
    <n v="0"/>
    <n v="-33310.31"/>
    <n v="-1128039.51"/>
    <n v="-1186286.98"/>
    <n v="-235940.74"/>
    <n v="0"/>
    <n v="0"/>
    <n v="0"/>
    <n v="-235940.74"/>
    <n v="0"/>
    <n v="-1595103.04"/>
    <n v="-999353.66"/>
    <n v="0"/>
    <n v="0"/>
    <n v="-1595103.04"/>
    <n v="-999353.66"/>
    <n v="-3831500.89"/>
    <n v="0"/>
    <n v="0"/>
    <n v="0"/>
    <n v="0"/>
    <n v="-3831500.89"/>
    <n v="-1595103.04"/>
    <n v="-3235751.51"/>
    <n v="-3058058.24"/>
    <n v="72001.98"/>
    <n v="0"/>
    <n v="0"/>
    <n v="0"/>
    <n v="72001.98"/>
  </r>
  <r>
    <m/>
    <s v="069"/>
    <m/>
    <m/>
    <s v="X"/>
    <n v="1710"/>
    <n v="0"/>
    <s v="Ready Reserve Force (Reimbursable)"/>
    <n v="801"/>
    <n v="254"/>
    <s v="D"/>
    <n v="-8827.5"/>
    <n v="-8827.5"/>
    <n v="0"/>
    <n v="0"/>
    <n v="-8827.5"/>
    <n v="-8827.5"/>
    <n v="0"/>
    <n v="0"/>
    <n v="0"/>
    <n v="0"/>
    <n v="0"/>
    <n v="0"/>
    <n v="0"/>
    <n v="0"/>
    <n v="0"/>
    <n v="0"/>
    <n v="0"/>
    <n v="0"/>
    <n v="0"/>
    <n v="0"/>
    <n v="0"/>
    <n v="0"/>
    <n v="0"/>
    <n v="0"/>
    <n v="0"/>
    <n v="0"/>
    <n v="0"/>
    <n v="0"/>
    <n v="0"/>
    <n v="0"/>
    <n v="0"/>
    <n v="0"/>
  </r>
  <r>
    <m/>
    <s v="069"/>
    <m/>
    <m/>
    <s v="X"/>
    <n v="1710"/>
    <n v="0"/>
    <s v="Ready Reserve Force (Reimbursable)"/>
    <n v="801"/>
    <n v="254"/>
    <s v="R"/>
    <n v="-75110839.049999997"/>
    <n v="-62249516.07"/>
    <n v="0"/>
    <n v="-99870.9"/>
    <n v="-75110839.049999997"/>
    <n v="-62349386.969999999"/>
    <n v="-8143689.3399999999"/>
    <n v="-1818299.03"/>
    <n v="0"/>
    <n v="-18.2"/>
    <n v="-8143689.3399999999"/>
    <n v="-1818317.23"/>
    <n v="0"/>
    <n v="0"/>
    <n v="0"/>
    <n v="0"/>
    <n v="0"/>
    <n v="0"/>
    <n v="-163296251.22"/>
    <n v="0"/>
    <n v="0"/>
    <n v="0"/>
    <n v="0"/>
    <n v="-163296251.22"/>
    <n v="0"/>
    <n v="-163296251.22"/>
    <n v="-144209427.03"/>
    <n v="4686915.6900000004"/>
    <n v="0"/>
    <n v="0"/>
    <n v="0"/>
    <n v="4686915.6900000004"/>
  </r>
  <r>
    <m/>
    <s v="069"/>
    <m/>
    <m/>
    <s v="X"/>
    <n v="1710"/>
    <n v="0"/>
    <s v="Ready Reserve Force (Reimbursable)"/>
    <n v="801"/>
    <n v="256"/>
    <s v="R"/>
    <n v="-25886.76"/>
    <n v="-9178.42"/>
    <n v="0"/>
    <n v="0"/>
    <n v="-25886.76"/>
    <n v="-9178.42"/>
    <n v="-911.4"/>
    <n v="-911.4"/>
    <n v="0"/>
    <n v="0"/>
    <n v="-911.4"/>
    <n v="-911.4"/>
    <n v="0"/>
    <n v="0"/>
    <n v="0"/>
    <n v="0"/>
    <n v="0"/>
    <n v="0"/>
    <n v="-28792"/>
    <n v="0"/>
    <n v="0"/>
    <n v="0"/>
    <n v="0"/>
    <n v="-28792"/>
    <n v="0"/>
    <n v="-28792"/>
    <n v="-12083.66"/>
    <n v="1157.6600000000001"/>
    <n v="911.4"/>
    <n v="0"/>
    <n v="0"/>
    <n v="2069.06"/>
  </r>
  <r>
    <m/>
    <s v="069"/>
    <m/>
    <m/>
    <s v="X"/>
    <n v="1710"/>
    <n v="0"/>
    <s v="Ready Reserve Force (Reimbursable)"/>
    <n v="801"/>
    <n v="257"/>
    <s v="R"/>
    <n v="-2710547.57"/>
    <n v="-1537069.65"/>
    <n v="0"/>
    <n v="0"/>
    <n v="-2710547.57"/>
    <n v="-1537069.65"/>
    <n v="-843763.08"/>
    <n v="677.57"/>
    <n v="0"/>
    <n v="-677.57"/>
    <n v="-843763.08"/>
    <n v="0"/>
    <n v="-18000"/>
    <n v="-18000"/>
    <n v="0"/>
    <n v="0"/>
    <n v="-18000"/>
    <n v="-18000"/>
    <n v="-2916515.15"/>
    <n v="0"/>
    <n v="0"/>
    <n v="0"/>
    <n v="0"/>
    <n v="-2916515.15"/>
    <n v="-18000"/>
    <n v="-2916515.15"/>
    <n v="-899274.15"/>
    <n v="42625.78"/>
    <n v="0"/>
    <n v="0"/>
    <n v="0"/>
    <n v="42625.78"/>
  </r>
  <r>
    <m/>
    <s v="069"/>
    <m/>
    <m/>
    <s v="X"/>
    <n v="1710"/>
    <n v="0"/>
    <s v="Ready Reserve Force (Reimbursable)"/>
    <n v="801"/>
    <n v="260"/>
    <s v="R"/>
    <n v="-6957571.2000000002"/>
    <n v="-2942220.69"/>
    <n v="0"/>
    <n v="48.75"/>
    <n v="-6957571.2000000002"/>
    <n v="-2942171.94"/>
    <n v="-456671.63"/>
    <n v="-452739.27"/>
    <n v="0"/>
    <n v="-1653.58"/>
    <n v="-456671.63"/>
    <n v="-454392.85"/>
    <n v="0"/>
    <n v="0"/>
    <n v="0"/>
    <n v="0"/>
    <n v="0"/>
    <n v="0"/>
    <n v="-13601373.189999999"/>
    <n v="0"/>
    <n v="0"/>
    <n v="0"/>
    <n v="0"/>
    <n v="-13601373.189999999"/>
    <n v="0"/>
    <n v="-13601373.189999999"/>
    <n v="-9583695.1500000004"/>
    <n v="461204.84"/>
    <n v="4175.91"/>
    <n v="0"/>
    <n v="0"/>
    <n v="465380.75"/>
  </r>
  <r>
    <m/>
    <s v="069"/>
    <m/>
    <m/>
    <s v="X"/>
    <n v="1710"/>
    <n v="0"/>
    <s v="Ready Reserve Force (Reimbursable)"/>
    <n v="801"/>
    <n v="310"/>
    <s v="R"/>
    <n v="-796586.06"/>
    <n v="-753131.75"/>
    <n v="0"/>
    <n v="0"/>
    <n v="-796586.06"/>
    <n v="-753131.75"/>
    <n v="-183286.18"/>
    <n v="-15768.07"/>
    <n v="0"/>
    <n v="-6.7"/>
    <n v="-183286.18"/>
    <n v="-15774.77"/>
    <n v="-114542.39999999999"/>
    <n v="0"/>
    <n v="0"/>
    <n v="0"/>
    <n v="-114542.39999999999"/>
    <n v="0"/>
    <n v="-1146250.81"/>
    <n v="0"/>
    <n v="0"/>
    <n v="0"/>
    <n v="0"/>
    <n v="-1146250.81"/>
    <n v="-114542.39999999999"/>
    <n v="-1031708.41"/>
    <n v="-820742.69"/>
    <n v="14274.26"/>
    <n v="0"/>
    <n v="0"/>
    <n v="0"/>
    <n v="14274.26"/>
  </r>
  <r>
    <m/>
    <s v="069"/>
    <m/>
    <m/>
    <s v="X"/>
    <n v="1710"/>
    <n v="0"/>
    <s v="Ready Reserve Force (Reimbursable)"/>
    <n v="801"/>
    <n v="320"/>
    <s v="R"/>
    <n v="-50000"/>
    <n v="0"/>
    <n v="0"/>
    <n v="0"/>
    <n v="-50000"/>
    <n v="0"/>
    <n v="0"/>
    <n v="0"/>
    <n v="0"/>
    <n v="0"/>
    <n v="0"/>
    <n v="0"/>
    <n v="0"/>
    <n v="0"/>
    <n v="0"/>
    <n v="0"/>
    <n v="0"/>
    <n v="0"/>
    <n v="-58932.74"/>
    <n v="0"/>
    <n v="0"/>
    <n v="0"/>
    <n v="0"/>
    <n v="-58932.74"/>
    <n v="0"/>
    <n v="-58932.74"/>
    <n v="-8932.74"/>
    <n v="0"/>
    <n v="0"/>
    <n v="0"/>
    <n v="0"/>
    <n v="0"/>
  </r>
  <r>
    <m/>
    <s v="069"/>
    <m/>
    <m/>
    <s v="X"/>
    <n v="1710"/>
    <n v="0"/>
    <s v="Ready Reserve Force (Reimbursable)"/>
    <n v="801"/>
    <n v="420"/>
    <s v="R"/>
    <n v="0"/>
    <n v="0"/>
    <n v="0"/>
    <n v="0"/>
    <n v="0"/>
    <n v="0"/>
    <n v="0"/>
    <n v="0"/>
    <n v="0"/>
    <n v="0"/>
    <n v="0"/>
    <n v="0"/>
    <n v="0"/>
    <n v="0"/>
    <n v="0"/>
    <n v="0"/>
    <n v="0"/>
    <n v="0"/>
    <n v="-3000"/>
    <n v="0"/>
    <n v="0"/>
    <n v="0"/>
    <n v="0"/>
    <n v="-3000"/>
    <n v="0"/>
    <n v="-3000"/>
    <n v="-3000"/>
    <n v="0"/>
    <n v="0"/>
    <n v="0"/>
    <n v="0"/>
    <n v="0"/>
  </r>
  <r>
    <m/>
    <s v="069"/>
    <m/>
    <m/>
    <s v="X"/>
    <n v="1711"/>
    <n v="0"/>
    <s v="Maritime Security Program"/>
    <n v="1"/>
    <n v="410"/>
    <s v="D"/>
    <n v="-23069758.949999999"/>
    <n v="-113358615.84999999"/>
    <n v="0"/>
    <n v="0"/>
    <n v="-23069758.949999999"/>
    <n v="-113358615.84999999"/>
    <n v="-494019.09"/>
    <n v="-24474406.989999998"/>
    <n v="0"/>
    <n v="0"/>
    <n v="-494019.09"/>
    <n v="-24474406.989999998"/>
    <n v="0"/>
    <n v="0"/>
    <n v="0"/>
    <n v="0"/>
    <n v="0"/>
    <n v="0"/>
    <n v="-182212793.99000001"/>
    <n v="0"/>
    <n v="0"/>
    <n v="0"/>
    <n v="0"/>
    <n v="-182212793.99000001"/>
    <n v="0"/>
    <n v="-182212793.99000001"/>
    <n v="-296482038.79000002"/>
    <n v="4888572.0599999996"/>
    <n v="0"/>
    <n v="0"/>
    <n v="0"/>
    <n v="4888572.0599999996"/>
  </r>
  <r>
    <m/>
    <s v="069"/>
    <m/>
    <m/>
    <s v="X"/>
    <n v="1750"/>
    <n v="0"/>
    <s v="Merchant Marine Academy"/>
    <n v="1"/>
    <n v="233"/>
    <s v="D"/>
    <n v="-180"/>
    <n v="-180"/>
    <n v="0"/>
    <n v="0"/>
    <n v="-180"/>
    <n v="-180"/>
    <n v="0"/>
    <n v="0"/>
    <n v="0"/>
    <n v="0"/>
    <n v="0"/>
    <n v="0"/>
    <n v="0"/>
    <n v="0"/>
    <n v="0"/>
    <n v="0"/>
    <n v="0"/>
    <n v="0"/>
    <n v="0"/>
    <n v="0"/>
    <n v="0"/>
    <n v="0"/>
    <n v="0"/>
    <n v="0"/>
    <n v="0"/>
    <n v="0"/>
    <n v="0"/>
    <n v="0"/>
    <n v="0"/>
    <n v="0"/>
    <n v="0"/>
    <n v="0"/>
  </r>
  <r>
    <m/>
    <s v="069"/>
    <m/>
    <m/>
    <s v="X"/>
    <n v="1750"/>
    <n v="0"/>
    <s v="Merchant Marine Academy"/>
    <n v="1"/>
    <n v="252"/>
    <s v="D"/>
    <n v="-262310.40000000002"/>
    <n v="-301427.44"/>
    <n v="0"/>
    <n v="0"/>
    <n v="-262310.40000000002"/>
    <n v="-301427.44"/>
    <n v="-425"/>
    <n v="425"/>
    <n v="0"/>
    <n v="-425"/>
    <n v="-425"/>
    <n v="0"/>
    <n v="-20504.75"/>
    <n v="-20504.75"/>
    <n v="0"/>
    <n v="0"/>
    <n v="-20504.75"/>
    <n v="-20504.75"/>
    <n v="-184532.23"/>
    <n v="0"/>
    <n v="0"/>
    <n v="0"/>
    <n v="0"/>
    <n v="-184532.23"/>
    <n v="-20504.75"/>
    <n v="-184532.23"/>
    <n v="-223224.27"/>
    <n v="93704.15"/>
    <n v="0"/>
    <n v="0"/>
    <n v="0"/>
    <n v="93704.15"/>
  </r>
  <r>
    <m/>
    <s v="069"/>
    <m/>
    <m/>
    <s v="X"/>
    <n v="1750"/>
    <n v="0"/>
    <s v="Merchant Marine Academy"/>
    <n v="1"/>
    <n v="254"/>
    <s v="D"/>
    <n v="-2675540.4900000002"/>
    <n v="-2072875.22"/>
    <n v="0"/>
    <n v="0"/>
    <n v="-2675540.4900000002"/>
    <n v="-2072875.22"/>
    <n v="-88602.66"/>
    <n v="-1663.78"/>
    <n v="0"/>
    <n v="-981.22"/>
    <n v="-88602.66"/>
    <n v="-2645"/>
    <n v="0"/>
    <n v="0"/>
    <n v="0"/>
    <n v="0"/>
    <n v="0"/>
    <n v="0"/>
    <n v="-2788417.43"/>
    <n v="0"/>
    <n v="0"/>
    <n v="0"/>
    <n v="0"/>
    <n v="-2788417.43"/>
    <n v="0"/>
    <n v="-2788417.43"/>
    <n v="-2099794.5"/>
    <n v="844491.53"/>
    <n v="2645"/>
    <n v="0"/>
    <n v="0"/>
    <n v="847136.53"/>
  </r>
  <r>
    <m/>
    <s v="069"/>
    <m/>
    <m/>
    <s v="X"/>
    <n v="1750"/>
    <n v="0"/>
    <s v="Merchant Marine Academy"/>
    <n v="1"/>
    <n v="260"/>
    <s v="D"/>
    <n v="-25738.799999999999"/>
    <n v="-12083.11"/>
    <n v="0"/>
    <n v="0"/>
    <n v="-25738.799999999999"/>
    <n v="-12083.11"/>
    <n v="-10922.26"/>
    <n v="-3288.72"/>
    <n v="0"/>
    <n v="0"/>
    <n v="-10922.26"/>
    <n v="-3288.72"/>
    <n v="0"/>
    <n v="0"/>
    <n v="0"/>
    <n v="0"/>
    <n v="0"/>
    <n v="0"/>
    <n v="-214764.78"/>
    <n v="0"/>
    <n v="0"/>
    <n v="0"/>
    <n v="0"/>
    <n v="-214764.78"/>
    <n v="0"/>
    <n v="-214764.78"/>
    <n v="-193475.55"/>
    <n v="6007.67"/>
    <n v="3288.72"/>
    <n v="0"/>
    <n v="0"/>
    <n v="9296.39"/>
  </r>
  <r>
    <m/>
    <s v="069"/>
    <m/>
    <m/>
    <s v="X"/>
    <n v="1750"/>
    <n v="0"/>
    <s v="Merchant Marine Academy"/>
    <n v="1"/>
    <n v="310"/>
    <s v="D"/>
    <n v="-5.43"/>
    <n v="-5.43"/>
    <n v="0"/>
    <n v="0"/>
    <n v="-5.43"/>
    <n v="-5.43"/>
    <n v="0"/>
    <n v="0"/>
    <n v="0"/>
    <n v="0"/>
    <n v="0"/>
    <n v="0"/>
    <n v="0"/>
    <n v="0"/>
    <n v="0"/>
    <n v="0"/>
    <n v="0"/>
    <n v="0"/>
    <n v="0"/>
    <n v="0"/>
    <n v="0"/>
    <n v="0"/>
    <n v="0"/>
    <n v="0"/>
    <n v="0"/>
    <n v="0"/>
    <n v="0"/>
    <n v="0"/>
    <n v="0"/>
    <n v="0"/>
    <n v="0"/>
    <n v="0"/>
  </r>
  <r>
    <m/>
    <s v="069"/>
    <m/>
    <m/>
    <s v="X"/>
    <n v="1750"/>
    <n v="0"/>
    <s v="Merchant Marine Academy"/>
    <n v="1"/>
    <n v="320"/>
    <s v="D"/>
    <n v="-5598981.29"/>
    <n v="-1458138.42"/>
    <n v="0"/>
    <n v="0"/>
    <n v="-5598981.29"/>
    <n v="-1458138.42"/>
    <n v="-165730.68"/>
    <n v="-21441.61"/>
    <n v="0"/>
    <n v="-25.39"/>
    <n v="-165730.68"/>
    <n v="-21467"/>
    <n v="0"/>
    <n v="0"/>
    <n v="0"/>
    <n v="0"/>
    <n v="0"/>
    <n v="0"/>
    <n v="-4523849.7699999996"/>
    <n v="0"/>
    <n v="0"/>
    <n v="0"/>
    <n v="0"/>
    <n v="-4523849.7699999996"/>
    <n v="0"/>
    <n v="-4523849.7699999996"/>
    <n v="-238743.22"/>
    <n v="61568.68"/>
    <n v="0"/>
    <n v="0"/>
    <n v="0"/>
    <n v="61568.68"/>
  </r>
  <r>
    <m/>
    <s v="069"/>
    <m/>
    <m/>
    <s v="X"/>
    <n v="1750"/>
    <n v="0"/>
    <s v="State maritime schools"/>
    <n v="2"/>
    <n v="220"/>
    <s v="D"/>
    <n v="0"/>
    <n v="0"/>
    <n v="0"/>
    <n v="0"/>
    <n v="0"/>
    <n v="0"/>
    <n v="0"/>
    <n v="0"/>
    <n v="0"/>
    <n v="0"/>
    <n v="0"/>
    <n v="0"/>
    <n v="0"/>
    <n v="0"/>
    <n v="0"/>
    <n v="0"/>
    <n v="0"/>
    <n v="0"/>
    <n v="-4573.33"/>
    <n v="0"/>
    <n v="0"/>
    <n v="0"/>
    <n v="0"/>
    <n v="-4573.33"/>
    <n v="0"/>
    <n v="-4573.33"/>
    <n v="-4573.33"/>
    <n v="0"/>
    <n v="0"/>
    <n v="0"/>
    <n v="0"/>
    <n v="0"/>
  </r>
  <r>
    <m/>
    <s v="069"/>
    <m/>
    <m/>
    <s v="X"/>
    <n v="1750"/>
    <n v="0"/>
    <s v="State maritime schools"/>
    <n v="2"/>
    <n v="240"/>
    <s v="D"/>
    <n v="0"/>
    <n v="0"/>
    <n v="0"/>
    <n v="0"/>
    <n v="0"/>
    <n v="0"/>
    <n v="0"/>
    <n v="0"/>
    <n v="0"/>
    <n v="0"/>
    <n v="0"/>
    <n v="0"/>
    <n v="0"/>
    <n v="0"/>
    <n v="0"/>
    <n v="0"/>
    <n v="0"/>
    <n v="0"/>
    <n v="-268.07"/>
    <n v="0"/>
    <n v="0"/>
    <n v="0"/>
    <n v="0"/>
    <n v="-268.07"/>
    <n v="0"/>
    <n v="-268.07"/>
    <n v="-268.07"/>
    <n v="0"/>
    <n v="0"/>
    <n v="0"/>
    <n v="0"/>
    <n v="0"/>
  </r>
  <r>
    <m/>
    <s v="069"/>
    <m/>
    <m/>
    <s v="X"/>
    <n v="1750"/>
    <n v="0"/>
    <s v="State maritime schools"/>
    <n v="2"/>
    <n v="251"/>
    <s v="D"/>
    <n v="-1461412.42"/>
    <n v="-163186.74"/>
    <n v="0"/>
    <n v="0"/>
    <n v="-1461412.42"/>
    <n v="-163186.74"/>
    <n v="-172871.74"/>
    <n v="0"/>
    <n v="0"/>
    <n v="0"/>
    <n v="-172871.74"/>
    <n v="0"/>
    <n v="0"/>
    <n v="0"/>
    <n v="0"/>
    <n v="0"/>
    <n v="0"/>
    <n v="0"/>
    <n v="-1518447.02"/>
    <n v="0"/>
    <n v="0"/>
    <n v="0"/>
    <n v="0"/>
    <n v="-1518447.02"/>
    <n v="0"/>
    <n v="-1518447.02"/>
    <n v="-47349.599999999999"/>
    <n v="36000"/>
    <n v="0"/>
    <n v="0"/>
    <n v="0"/>
    <n v="36000"/>
  </r>
  <r>
    <m/>
    <s v="069"/>
    <m/>
    <m/>
    <s v="X"/>
    <n v="1750"/>
    <n v="0"/>
    <s v="State maritime schools"/>
    <n v="2"/>
    <n v="252"/>
    <s v="D"/>
    <n v="-270040.61"/>
    <n v="-436371.43"/>
    <n v="0"/>
    <n v="0"/>
    <n v="-270040.61"/>
    <n v="-436371.43"/>
    <n v="0"/>
    <n v="27.79"/>
    <n v="0"/>
    <n v="-27.79"/>
    <n v="0"/>
    <n v="0"/>
    <n v="0"/>
    <n v="0"/>
    <n v="0"/>
    <n v="0"/>
    <n v="0"/>
    <n v="0"/>
    <n v="-539633.18000000005"/>
    <n v="0"/>
    <n v="0"/>
    <n v="0"/>
    <n v="0"/>
    <n v="-539633.18000000005"/>
    <n v="0"/>
    <n v="-539633.18000000005"/>
    <n v="-705964"/>
    <n v="0"/>
    <n v="0"/>
    <n v="0"/>
    <n v="0"/>
    <n v="0"/>
  </r>
  <r>
    <m/>
    <s v="069"/>
    <m/>
    <m/>
    <s v="X"/>
    <n v="1750"/>
    <n v="0"/>
    <s v="State maritime schools"/>
    <n v="2"/>
    <n v="254"/>
    <s v="D"/>
    <n v="-4538996.1900000004"/>
    <n v="-2087904.28"/>
    <n v="0"/>
    <n v="0"/>
    <n v="-4538996.1900000004"/>
    <n v="-2087904.28"/>
    <n v="-341838.9"/>
    <n v="0"/>
    <n v="0"/>
    <n v="0"/>
    <n v="-341838.9"/>
    <n v="0"/>
    <n v="0"/>
    <n v="0"/>
    <n v="0"/>
    <n v="0"/>
    <n v="0"/>
    <n v="0"/>
    <n v="-5924836.0599999996"/>
    <n v="0"/>
    <n v="0"/>
    <n v="0"/>
    <n v="0"/>
    <n v="-5924836.0599999996"/>
    <n v="0"/>
    <n v="-5924836.0599999996"/>
    <n v="-3131905.25"/>
    <n v="49566"/>
    <n v="0"/>
    <n v="0"/>
    <n v="0"/>
    <n v="49566"/>
  </r>
  <r>
    <m/>
    <s v="069"/>
    <m/>
    <m/>
    <s v="X"/>
    <n v="1750"/>
    <n v="0"/>
    <s v="State maritime schools"/>
    <n v="2"/>
    <n v="257"/>
    <s v="D"/>
    <n v="-8491598.1300000008"/>
    <n v="-2640701.63"/>
    <n v="0"/>
    <n v="0"/>
    <n v="-8491598.1300000008"/>
    <n v="-2640701.63"/>
    <n v="-143805.45000000001"/>
    <n v="59.24"/>
    <n v="0"/>
    <n v="-72.510000000000005"/>
    <n v="-143805.45000000001"/>
    <n v="-13.27"/>
    <n v="0"/>
    <n v="0"/>
    <n v="0"/>
    <n v="0"/>
    <n v="0"/>
    <n v="0"/>
    <n v="-11194954.369999999"/>
    <n v="0"/>
    <n v="0"/>
    <n v="0"/>
    <n v="0"/>
    <n v="-11194954.369999999"/>
    <n v="0"/>
    <n v="-11194954.369999999"/>
    <n v="-5200265.6900000004"/>
    <n v="219847.78"/>
    <n v="0"/>
    <n v="0"/>
    <n v="0"/>
    <n v="219847.78"/>
  </r>
  <r>
    <m/>
    <s v="069"/>
    <m/>
    <m/>
    <s v="X"/>
    <n v="1750"/>
    <n v="0"/>
    <s v="State maritime schools"/>
    <n v="2"/>
    <n v="260"/>
    <s v="D"/>
    <n v="-409021.94"/>
    <n v="-5032005.8099999996"/>
    <n v="0"/>
    <n v="0"/>
    <n v="-409021.94"/>
    <n v="-5032005.8099999996"/>
    <n v="-256689.73"/>
    <n v="-3911.7"/>
    <n v="0"/>
    <n v="-1.48"/>
    <n v="-256689.73"/>
    <n v="-3913.18"/>
    <n v="0"/>
    <n v="0"/>
    <n v="0"/>
    <n v="0"/>
    <n v="0"/>
    <n v="0"/>
    <n v="-1805556.25"/>
    <n v="0"/>
    <n v="0"/>
    <n v="0"/>
    <n v="0"/>
    <n v="-1805556.25"/>
    <n v="0"/>
    <n v="-1805556.25"/>
    <n v="-6175763.5700000003"/>
    <n v="18164.04"/>
    <n v="0"/>
    <n v="0"/>
    <n v="0"/>
    <n v="18164.04"/>
  </r>
  <r>
    <m/>
    <s v="069"/>
    <m/>
    <m/>
    <s v="X"/>
    <n v="1750"/>
    <n v="0"/>
    <s v="MARAD operations"/>
    <n v="3"/>
    <n v="111"/>
    <s v="D"/>
    <n v="0"/>
    <n v="0"/>
    <n v="0"/>
    <n v="0"/>
    <n v="0"/>
    <n v="0"/>
    <n v="0"/>
    <n v="478.89"/>
    <n v="0"/>
    <n v="-478.89"/>
    <n v="0"/>
    <n v="0"/>
    <n v="0"/>
    <n v="0"/>
    <n v="0"/>
    <n v="0"/>
    <n v="0"/>
    <n v="0"/>
    <n v="-478.89"/>
    <n v="0"/>
    <n v="0"/>
    <n v="0"/>
    <n v="0"/>
    <n v="-478.89"/>
    <n v="0"/>
    <n v="-478.89"/>
    <n v="-478.89"/>
    <n v="0"/>
    <n v="0"/>
    <n v="0"/>
    <n v="0"/>
    <n v="0"/>
  </r>
  <r>
    <m/>
    <s v="069"/>
    <m/>
    <m/>
    <s v="X"/>
    <n v="1750"/>
    <n v="0"/>
    <s v="MARAD operations"/>
    <n v="3"/>
    <n v="210"/>
    <s v="D"/>
    <n v="-23889.52"/>
    <n v="-23889.52"/>
    <n v="0"/>
    <n v="0"/>
    <n v="-23889.52"/>
    <n v="-23889.52"/>
    <n v="116"/>
    <n v="116"/>
    <n v="0"/>
    <n v="0"/>
    <n v="116"/>
    <n v="116"/>
    <n v="0"/>
    <n v="0"/>
    <n v="0"/>
    <n v="0"/>
    <n v="0"/>
    <n v="0"/>
    <n v="0"/>
    <n v="0"/>
    <n v="0"/>
    <n v="0"/>
    <n v="0"/>
    <n v="0"/>
    <n v="0"/>
    <n v="0"/>
    <n v="0"/>
    <n v="0"/>
    <n v="0"/>
    <n v="0"/>
    <n v="0"/>
    <n v="0"/>
  </r>
  <r>
    <m/>
    <s v="069"/>
    <m/>
    <m/>
    <s v="X"/>
    <n v="1750"/>
    <n v="0"/>
    <s v="MARAD operations"/>
    <n v="3"/>
    <n v="252"/>
    <s v="D"/>
    <n v="0"/>
    <n v="0"/>
    <n v="0"/>
    <n v="0"/>
    <n v="0"/>
    <n v="0"/>
    <n v="1015115.11"/>
    <n v="1015115.11"/>
    <n v="0"/>
    <n v="0"/>
    <n v="1015115.11"/>
    <n v="1015115.11"/>
    <n v="0"/>
    <n v="0"/>
    <n v="0"/>
    <n v="0"/>
    <n v="0"/>
    <n v="0"/>
    <n v="0"/>
    <n v="0"/>
    <n v="0"/>
    <n v="0"/>
    <n v="0"/>
    <n v="0"/>
    <n v="0"/>
    <n v="0"/>
    <n v="0"/>
    <n v="0"/>
    <n v="0"/>
    <n v="0"/>
    <n v="0"/>
    <n v="0"/>
  </r>
  <r>
    <m/>
    <s v="069"/>
    <m/>
    <m/>
    <s v="X"/>
    <n v="1750"/>
    <n v="0"/>
    <s v="MARAD operations"/>
    <n v="3"/>
    <n v="253"/>
    <s v="D"/>
    <n v="-393812.75"/>
    <n v="-59750.66"/>
    <n v="0"/>
    <n v="0"/>
    <n v="-393812.75"/>
    <n v="-59750.66"/>
    <n v="637068.18999999994"/>
    <n v="637068.18999999994"/>
    <n v="0"/>
    <n v="0"/>
    <n v="637068.18999999994"/>
    <n v="637068.18999999994"/>
    <n v="-443450.31"/>
    <n v="-319.88"/>
    <n v="0"/>
    <n v="0"/>
    <n v="-443450.31"/>
    <n v="-319.88"/>
    <n v="-777192.52"/>
    <n v="0"/>
    <n v="0"/>
    <n v="0"/>
    <n v="0"/>
    <n v="-777192.52"/>
    <n v="-443450.31"/>
    <n v="-334062.09000000003"/>
    <n v="0"/>
    <n v="26672.67"/>
    <n v="0"/>
    <n v="0"/>
    <n v="0"/>
    <n v="26672.67"/>
  </r>
  <r>
    <m/>
    <s v="069"/>
    <m/>
    <m/>
    <s v="X"/>
    <n v="1750"/>
    <n v="0"/>
    <s v="MARAD operations"/>
    <n v="3"/>
    <n v="254"/>
    <s v="D"/>
    <n v="0"/>
    <n v="0"/>
    <n v="0"/>
    <n v="0"/>
    <n v="0"/>
    <n v="0"/>
    <n v="26.31"/>
    <n v="26.31"/>
    <n v="0"/>
    <n v="0"/>
    <n v="26.31"/>
    <n v="26.31"/>
    <n v="0"/>
    <n v="0"/>
    <n v="0"/>
    <n v="0"/>
    <n v="0"/>
    <n v="0"/>
    <n v="0"/>
    <n v="0"/>
    <n v="0"/>
    <n v="0"/>
    <n v="0"/>
    <n v="0"/>
    <n v="0"/>
    <n v="0"/>
    <n v="0"/>
    <n v="0"/>
    <n v="0"/>
    <n v="0"/>
    <n v="0"/>
    <n v="0"/>
  </r>
  <r>
    <m/>
    <s v="069"/>
    <m/>
    <m/>
    <s v="X"/>
    <n v="1750"/>
    <n v="0"/>
    <s v="MARAD operations"/>
    <n v="3"/>
    <n v="255"/>
    <s v="D"/>
    <n v="-4340.49"/>
    <n v="-4340.49"/>
    <n v="0"/>
    <n v="0"/>
    <n v="-4340.49"/>
    <n v="-4340.49"/>
    <n v="0"/>
    <n v="0"/>
    <n v="0"/>
    <n v="0"/>
    <n v="0"/>
    <n v="0"/>
    <n v="0"/>
    <n v="0"/>
    <n v="0"/>
    <n v="0"/>
    <n v="0"/>
    <n v="0"/>
    <n v="0"/>
    <n v="0"/>
    <n v="0"/>
    <n v="0"/>
    <n v="0"/>
    <n v="0"/>
    <n v="0"/>
    <n v="0"/>
    <n v="0"/>
    <n v="4340.49"/>
    <n v="0"/>
    <n v="0"/>
    <n v="0"/>
    <n v="4340.49"/>
  </r>
  <r>
    <m/>
    <s v="069"/>
    <m/>
    <m/>
    <s v="X"/>
    <n v="1750"/>
    <n v="0"/>
    <s v="MARAD operations"/>
    <n v="3"/>
    <n v="257"/>
    <s v="D"/>
    <n v="0"/>
    <n v="0"/>
    <n v="0"/>
    <n v="0"/>
    <n v="0"/>
    <n v="0"/>
    <n v="-1812.78"/>
    <n v="-1812.78"/>
    <n v="0"/>
    <n v="0"/>
    <n v="-1812.78"/>
    <n v="-1812.78"/>
    <n v="0"/>
    <n v="0"/>
    <n v="0"/>
    <n v="0"/>
    <n v="0"/>
    <n v="0"/>
    <n v="0"/>
    <n v="0"/>
    <n v="0"/>
    <n v="0"/>
    <n v="0"/>
    <n v="0"/>
    <n v="0"/>
    <n v="0"/>
    <n v="0"/>
    <n v="0"/>
    <n v="0"/>
    <n v="0"/>
    <n v="0"/>
    <n v="0"/>
  </r>
  <r>
    <m/>
    <s v="069"/>
    <m/>
    <m/>
    <s v="X"/>
    <n v="1750"/>
    <n v="0"/>
    <s v="MARAD operations"/>
    <n v="3"/>
    <n v="320"/>
    <s v="D"/>
    <n v="1656.9"/>
    <n v="1656.9"/>
    <n v="0"/>
    <n v="0"/>
    <n v="1656.9"/>
    <n v="1656.9"/>
    <n v="3.85"/>
    <n v="3.85"/>
    <n v="0"/>
    <n v="0"/>
    <n v="3.85"/>
    <n v="3.85"/>
    <n v="0"/>
    <n v="0"/>
    <n v="0"/>
    <n v="0"/>
    <n v="0"/>
    <n v="0"/>
    <n v="0"/>
    <n v="0"/>
    <n v="0"/>
    <n v="0"/>
    <n v="0"/>
    <n v="0"/>
    <n v="0"/>
    <n v="0"/>
    <n v="0"/>
    <n v="0"/>
    <n v="0"/>
    <n v="0"/>
    <n v="0"/>
    <n v="0"/>
  </r>
  <r>
    <m/>
    <s v="069"/>
    <m/>
    <m/>
    <s v="X"/>
    <n v="1750"/>
    <n v="0"/>
    <s v="Other Maritime Programs"/>
    <n v="4"/>
    <n v="210"/>
    <s v="D"/>
    <n v="0"/>
    <n v="-1389.79"/>
    <n v="0"/>
    <n v="0"/>
    <n v="0"/>
    <n v="-1389.79"/>
    <n v="0"/>
    <n v="45.3"/>
    <n v="0"/>
    <n v="-45.3"/>
    <n v="0"/>
    <n v="0"/>
    <n v="0"/>
    <n v="0"/>
    <n v="0"/>
    <n v="0"/>
    <n v="0"/>
    <n v="0"/>
    <n v="-15821.34"/>
    <n v="0"/>
    <n v="0"/>
    <n v="0"/>
    <n v="0"/>
    <n v="-15821.34"/>
    <n v="0"/>
    <n v="-15821.34"/>
    <n v="-17211.13"/>
    <n v="0"/>
    <n v="0"/>
    <n v="0"/>
    <n v="0"/>
    <n v="0"/>
  </r>
  <r>
    <m/>
    <s v="069"/>
    <m/>
    <m/>
    <s v="X"/>
    <n v="1750"/>
    <n v="0"/>
    <s v="Other Maritime Programs"/>
    <n v="4"/>
    <n v="253"/>
    <s v="D"/>
    <n v="-2926327.49"/>
    <n v="-939040.28"/>
    <n v="0"/>
    <n v="0"/>
    <n v="-2926327.49"/>
    <n v="-939040.28"/>
    <n v="-654040.64"/>
    <n v="-643992.59"/>
    <n v="0"/>
    <n v="-10.15"/>
    <n v="-654040.64"/>
    <n v="-644002.74"/>
    <n v="0"/>
    <n v="0"/>
    <n v="0"/>
    <n v="0"/>
    <n v="0"/>
    <n v="0"/>
    <n v="-2526370.9700000002"/>
    <n v="0"/>
    <n v="0"/>
    <n v="0"/>
    <n v="0"/>
    <n v="-2526370.9700000002"/>
    <n v="0"/>
    <n v="-2526370.9700000002"/>
    <n v="-529045.86"/>
    <n v="8497.5"/>
    <n v="0"/>
    <n v="0"/>
    <n v="0"/>
    <n v="8497.5"/>
  </r>
  <r>
    <m/>
    <s v="069"/>
    <m/>
    <m/>
    <s v="X"/>
    <n v="1750"/>
    <n v="0"/>
    <s v="Other Maritime Programs"/>
    <n v="4"/>
    <n v="410"/>
    <s v="D"/>
    <n v="0"/>
    <n v="-2282405"/>
    <n v="0"/>
    <n v="0"/>
    <n v="0"/>
    <n v="-2282405"/>
    <n v="0"/>
    <n v="0"/>
    <n v="0"/>
    <n v="0"/>
    <n v="0"/>
    <n v="0"/>
    <n v="0"/>
    <n v="0"/>
    <n v="0"/>
    <n v="0"/>
    <n v="0"/>
    <n v="0"/>
    <n v="0"/>
    <n v="0"/>
    <n v="0"/>
    <n v="0"/>
    <n v="0"/>
    <n v="0"/>
    <n v="0"/>
    <n v="0"/>
    <n v="-2282405"/>
    <n v="0"/>
    <n v="0"/>
    <n v="0"/>
    <n v="0"/>
    <n v="0"/>
  </r>
  <r>
    <m/>
    <s v="069"/>
    <m/>
    <m/>
    <s v="X"/>
    <n v="1750"/>
    <n v="0"/>
    <s v="Operations and Training (Reimbursable)"/>
    <n v="801"/>
    <n v="111"/>
    <s v="R"/>
    <n v="0"/>
    <n v="-478.89"/>
    <n v="0"/>
    <n v="0"/>
    <n v="0"/>
    <n v="-478.89"/>
    <n v="11955.96"/>
    <n v="11955.96"/>
    <n v="0"/>
    <n v="0"/>
    <n v="11955.96"/>
    <n v="11955.96"/>
    <n v="0"/>
    <n v="0"/>
    <n v="0"/>
    <n v="0"/>
    <n v="0"/>
    <n v="0"/>
    <n v="-111081.61"/>
    <n v="0"/>
    <n v="0"/>
    <n v="0"/>
    <n v="0"/>
    <n v="-111081.61"/>
    <n v="0"/>
    <n v="-111081.61"/>
    <n v="-111560.5"/>
    <n v="0"/>
    <n v="478.89"/>
    <n v="0"/>
    <n v="0"/>
    <n v="478.89"/>
  </r>
  <r>
    <m/>
    <s v="069"/>
    <m/>
    <m/>
    <s v="X"/>
    <n v="1750"/>
    <n v="0"/>
    <s v="Operations and Training (Reimbursable)"/>
    <n v="801"/>
    <n v="121"/>
    <s v="R"/>
    <n v="0"/>
    <n v="0"/>
    <n v="0"/>
    <n v="0"/>
    <n v="0"/>
    <n v="0"/>
    <n v="0"/>
    <n v="0"/>
    <n v="0"/>
    <n v="0"/>
    <n v="0"/>
    <n v="0"/>
    <n v="0"/>
    <n v="0"/>
    <n v="0"/>
    <n v="0"/>
    <n v="0"/>
    <n v="0"/>
    <n v="-18759.36"/>
    <n v="0"/>
    <n v="0"/>
    <n v="0"/>
    <n v="0"/>
    <n v="-18759.36"/>
    <n v="0"/>
    <n v="-18759.36"/>
    <n v="-18759.36"/>
    <n v="0"/>
    <n v="0"/>
    <n v="0"/>
    <n v="0"/>
    <n v="0"/>
  </r>
  <r>
    <m/>
    <s v="069"/>
    <m/>
    <m/>
    <s v="X"/>
    <n v="1750"/>
    <n v="0"/>
    <s v="Operations and Training (Reimbursable)"/>
    <n v="801"/>
    <n v="210"/>
    <s v="R"/>
    <n v="-7498.55"/>
    <n v="-9549.35"/>
    <n v="0"/>
    <n v="-1467.5"/>
    <n v="-7498.55"/>
    <n v="-11016.85"/>
    <n v="-116"/>
    <n v="-116"/>
    <n v="0"/>
    <n v="0"/>
    <n v="-116"/>
    <n v="-116"/>
    <n v="0"/>
    <n v="0"/>
    <n v="0"/>
    <n v="0"/>
    <n v="0"/>
    <n v="0"/>
    <n v="-9989.4"/>
    <n v="0"/>
    <n v="0"/>
    <n v="0"/>
    <n v="0"/>
    <n v="-9989.4"/>
    <n v="0"/>
    <n v="-9989.4"/>
    <n v="-13507.7"/>
    <n v="3760.69"/>
    <n v="0"/>
    <n v="0"/>
    <n v="0"/>
    <n v="3760.69"/>
  </r>
  <r>
    <m/>
    <s v="069"/>
    <m/>
    <m/>
    <s v="X"/>
    <n v="1750"/>
    <n v="0"/>
    <s v="Operations and Training (Reimbursable)"/>
    <n v="801"/>
    <n v="231"/>
    <s v="R"/>
    <n v="-33324"/>
    <n v="-33324"/>
    <n v="0"/>
    <n v="0"/>
    <n v="-33324"/>
    <n v="-33324"/>
    <n v="0"/>
    <n v="0"/>
    <n v="0"/>
    <n v="0"/>
    <n v="0"/>
    <n v="0"/>
    <n v="0"/>
    <n v="0"/>
    <n v="0"/>
    <n v="0"/>
    <n v="0"/>
    <n v="0"/>
    <n v="0"/>
    <n v="0"/>
    <n v="0"/>
    <n v="0"/>
    <n v="0"/>
    <n v="0"/>
    <n v="0"/>
    <n v="0"/>
    <n v="0"/>
    <n v="0"/>
    <n v="0"/>
    <n v="0"/>
    <n v="0"/>
    <n v="0"/>
  </r>
  <r>
    <m/>
    <s v="069"/>
    <m/>
    <m/>
    <s v="X"/>
    <n v="1750"/>
    <n v="0"/>
    <s v="Operations and Training (Reimbursable)"/>
    <n v="801"/>
    <n v="233"/>
    <s v="R"/>
    <n v="-818.06"/>
    <n v="-818.06"/>
    <n v="0"/>
    <n v="0"/>
    <n v="-818.06"/>
    <n v="-818.06"/>
    <n v="0"/>
    <n v="0"/>
    <n v="0"/>
    <n v="0"/>
    <n v="0"/>
    <n v="0"/>
    <n v="0"/>
    <n v="0"/>
    <n v="0"/>
    <n v="0"/>
    <n v="0"/>
    <n v="0"/>
    <n v="0"/>
    <n v="0"/>
    <n v="0"/>
    <n v="0"/>
    <n v="0"/>
    <n v="0"/>
    <n v="0"/>
    <n v="0"/>
    <n v="0"/>
    <n v="0"/>
    <n v="0"/>
    <n v="0"/>
    <n v="0"/>
    <n v="0"/>
  </r>
  <r>
    <m/>
    <s v="069"/>
    <m/>
    <m/>
    <s v="X"/>
    <n v="1750"/>
    <n v="0"/>
    <s v="Operations and Training (Reimbursable)"/>
    <n v="801"/>
    <n v="251"/>
    <s v="R"/>
    <n v="-5000"/>
    <n v="-79921"/>
    <n v="0"/>
    <n v="0"/>
    <n v="-5000"/>
    <n v="-79921"/>
    <n v="0"/>
    <n v="0"/>
    <n v="0"/>
    <n v="0"/>
    <n v="0"/>
    <n v="0"/>
    <n v="0"/>
    <n v="0"/>
    <n v="0"/>
    <n v="0"/>
    <n v="0"/>
    <n v="0"/>
    <n v="0"/>
    <n v="0"/>
    <n v="0"/>
    <n v="0"/>
    <n v="0"/>
    <n v="0"/>
    <n v="0"/>
    <n v="0"/>
    <n v="-74921"/>
    <n v="0"/>
    <n v="0"/>
    <n v="0"/>
    <n v="0"/>
    <n v="0"/>
  </r>
  <r>
    <m/>
    <s v="069"/>
    <m/>
    <m/>
    <s v="X"/>
    <n v="1750"/>
    <n v="0"/>
    <s v="Operations and Training (Reimbursable)"/>
    <n v="801"/>
    <n v="252"/>
    <s v="R"/>
    <n v="-659929.93999999994"/>
    <n v="-237595.58"/>
    <n v="0"/>
    <n v="0"/>
    <n v="-659929.93999999994"/>
    <n v="-237595.58"/>
    <n v="-1025615.11"/>
    <n v="-1001330.9"/>
    <n v="0"/>
    <n v="-29.13"/>
    <n v="-1025615.11"/>
    <n v="-1001360.03"/>
    <n v="0"/>
    <n v="0"/>
    <n v="0"/>
    <n v="0"/>
    <n v="0"/>
    <n v="0"/>
    <n v="-600950.30000000005"/>
    <n v="0"/>
    <n v="0"/>
    <n v="0"/>
    <n v="0"/>
    <n v="-600950.30000000005"/>
    <n v="0"/>
    <n v="-600950.30000000005"/>
    <n v="-154360.85999999999"/>
    <n v="30505.360000000001"/>
    <n v="-5.08"/>
    <n v="0"/>
    <n v="0"/>
    <n v="30500.28"/>
  </r>
  <r>
    <m/>
    <s v="069"/>
    <m/>
    <m/>
    <s v="X"/>
    <n v="1750"/>
    <n v="0"/>
    <s v="Operations and Training (Reimbursable)"/>
    <n v="801"/>
    <n v="253"/>
    <s v="R"/>
    <n v="-362073.47"/>
    <n v="-347656.15"/>
    <n v="0"/>
    <n v="0"/>
    <n v="-362073.47"/>
    <n v="-347656.15"/>
    <n v="1946.34"/>
    <n v="1946.34"/>
    <n v="0"/>
    <n v="0"/>
    <n v="1946.34"/>
    <n v="1946.34"/>
    <n v="0"/>
    <n v="0"/>
    <n v="0"/>
    <n v="0"/>
    <n v="0"/>
    <n v="0"/>
    <n v="-14417.32"/>
    <n v="0"/>
    <n v="0"/>
    <n v="0"/>
    <n v="0"/>
    <n v="-14417.32"/>
    <n v="0"/>
    <n v="-14417.32"/>
    <n v="0"/>
    <n v="30926.71"/>
    <n v="0"/>
    <n v="0"/>
    <n v="0"/>
    <n v="30926.71"/>
  </r>
  <r>
    <m/>
    <s v="069"/>
    <m/>
    <m/>
    <s v="X"/>
    <n v="1750"/>
    <n v="0"/>
    <s v="Operations and Training (Reimbursable)"/>
    <n v="801"/>
    <n v="254"/>
    <s v="R"/>
    <n v="-177786.16"/>
    <n v="-102474.69"/>
    <n v="0"/>
    <n v="0"/>
    <n v="-177786.16"/>
    <n v="-102474.69"/>
    <n v="-1850"/>
    <n v="-1850"/>
    <n v="0"/>
    <n v="0"/>
    <n v="-1850"/>
    <n v="-1850"/>
    <n v="0"/>
    <n v="0"/>
    <n v="0"/>
    <n v="0"/>
    <n v="0"/>
    <n v="0"/>
    <n v="-257659.77"/>
    <n v="0"/>
    <n v="0"/>
    <n v="0"/>
    <n v="0"/>
    <n v="-257659.77"/>
    <n v="0"/>
    <n v="-257659.77"/>
    <n v="-182348.3"/>
    <n v="0"/>
    <n v="1850"/>
    <n v="0"/>
    <n v="0"/>
    <n v="1850"/>
  </r>
  <r>
    <m/>
    <s v="069"/>
    <m/>
    <m/>
    <s v="X"/>
    <n v="1750"/>
    <n v="0"/>
    <s v="Operations and Training (Reimbursable)"/>
    <n v="801"/>
    <n v="255"/>
    <s v="R"/>
    <n v="-272.82"/>
    <n v="-272.82"/>
    <n v="0"/>
    <n v="0"/>
    <n v="-272.82"/>
    <n v="-272.82"/>
    <n v="0"/>
    <n v="0"/>
    <n v="0"/>
    <n v="0"/>
    <n v="0"/>
    <n v="0"/>
    <n v="0"/>
    <n v="0"/>
    <n v="0"/>
    <n v="0"/>
    <n v="0"/>
    <n v="0"/>
    <n v="0"/>
    <n v="0"/>
    <n v="0"/>
    <n v="0"/>
    <n v="0"/>
    <n v="0"/>
    <n v="0"/>
    <n v="0"/>
    <n v="0"/>
    <n v="272.82"/>
    <n v="0"/>
    <n v="0"/>
    <n v="0"/>
    <n v="272.82"/>
  </r>
  <r>
    <m/>
    <s v="069"/>
    <m/>
    <m/>
    <s v="X"/>
    <n v="1750"/>
    <n v="0"/>
    <s v="Operations and Training (Reimbursable)"/>
    <n v="801"/>
    <n v="256"/>
    <s v="R"/>
    <n v="-4623.75"/>
    <n v="-4623.75"/>
    <n v="0"/>
    <n v="0"/>
    <n v="-4623.75"/>
    <n v="-4623.75"/>
    <n v="0"/>
    <n v="0"/>
    <n v="0"/>
    <n v="0"/>
    <n v="0"/>
    <n v="0"/>
    <n v="0"/>
    <n v="0"/>
    <n v="0"/>
    <n v="0"/>
    <n v="0"/>
    <n v="0"/>
    <n v="0"/>
    <n v="0"/>
    <n v="0"/>
    <n v="0"/>
    <n v="0"/>
    <n v="0"/>
    <n v="0"/>
    <n v="0"/>
    <n v="0"/>
    <n v="0"/>
    <n v="0"/>
    <n v="0"/>
    <n v="0"/>
    <n v="0"/>
  </r>
  <r>
    <m/>
    <s v="069"/>
    <m/>
    <m/>
    <s v="X"/>
    <n v="1750"/>
    <n v="0"/>
    <s v="Operations and Training (Reimbursable)"/>
    <n v="801"/>
    <n v="257"/>
    <s v="R"/>
    <n v="-3000"/>
    <n v="-3000"/>
    <n v="0"/>
    <n v="0"/>
    <n v="-3000"/>
    <n v="-3000"/>
    <n v="0"/>
    <n v="0"/>
    <n v="0"/>
    <n v="0"/>
    <n v="0"/>
    <n v="0"/>
    <n v="0"/>
    <n v="0"/>
    <n v="0"/>
    <n v="0"/>
    <n v="0"/>
    <n v="0"/>
    <n v="0"/>
    <n v="0"/>
    <n v="0"/>
    <n v="0"/>
    <n v="0"/>
    <n v="0"/>
    <n v="0"/>
    <n v="0"/>
    <n v="0"/>
    <n v="0"/>
    <n v="0"/>
    <n v="0"/>
    <n v="0"/>
    <n v="0"/>
  </r>
  <r>
    <m/>
    <s v="069"/>
    <m/>
    <m/>
    <s v="X"/>
    <n v="1750"/>
    <n v="0"/>
    <s v="Operations and Training (Reimbursable)"/>
    <n v="801"/>
    <n v="260"/>
    <s v="R"/>
    <n v="-12.38"/>
    <n v="-12.38"/>
    <n v="0"/>
    <n v="0"/>
    <n v="-12.38"/>
    <n v="-12.38"/>
    <n v="0"/>
    <n v="0"/>
    <n v="0"/>
    <n v="0"/>
    <n v="0"/>
    <n v="0"/>
    <n v="0"/>
    <n v="0"/>
    <n v="0"/>
    <n v="0"/>
    <n v="0"/>
    <n v="0"/>
    <n v="-5773.04"/>
    <n v="0"/>
    <n v="0"/>
    <n v="0"/>
    <n v="0"/>
    <n v="-5773.04"/>
    <n v="0"/>
    <n v="-5773.04"/>
    <n v="-5773.04"/>
    <n v="12.38"/>
    <n v="0"/>
    <n v="0"/>
    <n v="0"/>
    <n v="12.38"/>
  </r>
  <r>
    <m/>
    <s v="069"/>
    <m/>
    <m/>
    <s v="X"/>
    <n v="1750"/>
    <n v="0"/>
    <s v="Operations and Training (Reimbursable)"/>
    <n v="801"/>
    <n v="410"/>
    <s v="R"/>
    <n v="-15771.84"/>
    <n v="-15771.84"/>
    <n v="0"/>
    <n v="0"/>
    <n v="-15771.84"/>
    <n v="-15771.84"/>
    <n v="0"/>
    <n v="0"/>
    <n v="0"/>
    <n v="0"/>
    <n v="0"/>
    <n v="0"/>
    <n v="0"/>
    <n v="0"/>
    <n v="0"/>
    <n v="0"/>
    <n v="0"/>
    <n v="0"/>
    <n v="0"/>
    <n v="0"/>
    <n v="0"/>
    <n v="0"/>
    <n v="0"/>
    <n v="0"/>
    <n v="0"/>
    <n v="0"/>
    <n v="0"/>
    <n v="15771.84"/>
    <n v="0"/>
    <n v="0"/>
    <n v="0"/>
    <n v="15771.84"/>
  </r>
  <r>
    <m/>
    <s v="069"/>
    <m/>
    <m/>
    <s v="X"/>
    <n v="1750"/>
    <n v="0"/>
    <s v="Operations and Training (Reimbursable)"/>
    <n v="801"/>
    <n v="440"/>
    <s v="R"/>
    <n v="-46702.71"/>
    <n v="-40511.71"/>
    <n v="0"/>
    <n v="0"/>
    <n v="-46702.71"/>
    <n v="-40511.71"/>
    <n v="-183"/>
    <n v="19131"/>
    <n v="0"/>
    <n v="-3674"/>
    <n v="-183"/>
    <n v="15457"/>
    <n v="0"/>
    <n v="0"/>
    <n v="0"/>
    <n v="0"/>
    <n v="0"/>
    <n v="0"/>
    <n v="-24384"/>
    <n v="0"/>
    <n v="0"/>
    <n v="0"/>
    <n v="0"/>
    <n v="-24384"/>
    <n v="0"/>
    <n v="-24384"/>
    <n v="-2553"/>
    <n v="16187"/>
    <n v="-15457"/>
    <n v="0"/>
    <n v="0"/>
    <n v="730"/>
  </r>
  <r>
    <m/>
    <s v="069"/>
    <m/>
    <m/>
    <s v="X"/>
    <n v="1752"/>
    <n v="0"/>
    <s v="Loan guarantee subsidy"/>
    <n v="702"/>
    <n v="0"/>
    <s v="D"/>
    <n v="14294379"/>
    <n v="0"/>
    <n v="0"/>
    <n v="0"/>
    <n v="14294379"/>
    <n v="0"/>
    <n v="0"/>
    <n v="0"/>
    <n v="0"/>
    <n v="0"/>
    <n v="0"/>
    <n v="0"/>
    <n v="0"/>
    <n v="0"/>
    <n v="0"/>
    <n v="0"/>
    <n v="0"/>
    <n v="0"/>
    <n v="-15993600"/>
    <n v="0"/>
    <n v="0"/>
    <n v="0"/>
    <n v="0"/>
    <n v="-15993600"/>
    <n v="0"/>
    <n v="-15993600"/>
    <n v="-30287979"/>
    <n v="0"/>
    <n v="0"/>
    <n v="0"/>
    <n v="0"/>
    <n v="0"/>
  </r>
  <r>
    <m/>
    <s v="069"/>
    <m/>
    <m/>
    <s v="X"/>
    <n v="1752"/>
    <n v="0"/>
    <s v="Loan guarantee subsidy"/>
    <n v="702"/>
    <n v="410"/>
    <s v="D"/>
    <n v="-30318208"/>
    <n v="-42093187.609999999"/>
    <n v="0"/>
    <n v="0"/>
    <n v="-30318208"/>
    <n v="-42093187.609999999"/>
    <n v="0"/>
    <n v="0"/>
    <n v="0"/>
    <n v="0"/>
    <n v="0"/>
    <n v="0"/>
    <n v="0"/>
    <n v="0"/>
    <n v="0"/>
    <n v="0"/>
    <n v="0"/>
    <n v="0"/>
    <n v="0"/>
    <n v="0"/>
    <n v="0"/>
    <n v="0"/>
    <n v="0"/>
    <n v="0"/>
    <n v="0"/>
    <n v="0"/>
    <n v="-11774979.609999999"/>
    <n v="0"/>
    <n v="0"/>
    <n v="0"/>
    <n v="0"/>
    <n v="0"/>
  </r>
  <r>
    <m/>
    <s v="069"/>
    <m/>
    <m/>
    <s v="X"/>
    <n v="1752"/>
    <n v="0"/>
    <s v="Loan guarantee subsidy"/>
    <n v="702"/>
    <n v="940"/>
    <s v="D"/>
    <n v="15993600"/>
    <n v="0"/>
    <n v="0"/>
    <n v="0"/>
    <n v="15993600"/>
    <n v="0"/>
    <n v="0"/>
    <n v="0"/>
    <n v="0"/>
    <n v="0"/>
    <n v="0"/>
    <n v="0"/>
    <n v="0"/>
    <n v="0"/>
    <n v="0"/>
    <n v="0"/>
    <n v="0"/>
    <n v="0"/>
    <n v="15993600"/>
    <n v="0"/>
    <n v="0"/>
    <n v="0"/>
    <n v="0"/>
    <n v="15993600"/>
    <n v="0"/>
    <n v="15993600"/>
    <n v="0"/>
    <n v="0"/>
    <n v="0"/>
    <n v="0"/>
    <n v="0"/>
    <n v="0"/>
  </r>
  <r>
    <m/>
    <s v="069"/>
    <m/>
    <m/>
    <s v="X"/>
    <n v="1768"/>
    <n v="0"/>
    <s v="Ship disposal"/>
    <n v="1"/>
    <n v="111"/>
    <s v="D"/>
    <n v="0"/>
    <n v="0"/>
    <n v="0"/>
    <n v="0"/>
    <n v="0"/>
    <n v="0"/>
    <n v="-35039.93"/>
    <n v="0"/>
    <n v="0"/>
    <n v="0"/>
    <n v="-35039.93"/>
    <n v="0"/>
    <n v="0"/>
    <n v="0"/>
    <n v="0"/>
    <n v="0"/>
    <n v="0"/>
    <n v="0"/>
    <n v="-616500.46"/>
    <n v="0"/>
    <n v="0"/>
    <n v="0"/>
    <n v="0"/>
    <n v="-616500.46"/>
    <n v="0"/>
    <n v="-616500.46"/>
    <n v="-581460.53"/>
    <n v="0"/>
    <n v="0"/>
    <n v="0"/>
    <n v="0"/>
    <n v="0"/>
  </r>
  <r>
    <m/>
    <s v="069"/>
    <m/>
    <m/>
    <s v="X"/>
    <n v="1768"/>
    <n v="0"/>
    <s v="Ship disposal"/>
    <n v="1"/>
    <n v="115"/>
    <s v="D"/>
    <n v="0"/>
    <n v="0"/>
    <n v="0"/>
    <n v="0"/>
    <n v="0"/>
    <n v="0"/>
    <n v="-691.09"/>
    <n v="0"/>
    <n v="0"/>
    <n v="0"/>
    <n v="-691.09"/>
    <n v="0"/>
    <n v="0"/>
    <n v="0"/>
    <n v="0"/>
    <n v="0"/>
    <n v="0"/>
    <n v="0"/>
    <n v="-4898.28"/>
    <n v="0"/>
    <n v="0"/>
    <n v="0"/>
    <n v="0"/>
    <n v="-4898.28"/>
    <n v="0"/>
    <n v="-4898.28"/>
    <n v="-4207.1899999999996"/>
    <n v="0"/>
    <n v="0"/>
    <n v="0"/>
    <n v="0"/>
    <n v="0"/>
  </r>
  <r>
    <m/>
    <s v="069"/>
    <m/>
    <m/>
    <s v="X"/>
    <n v="1768"/>
    <n v="0"/>
    <s v="Ship disposal"/>
    <n v="1"/>
    <n v="121"/>
    <s v="D"/>
    <n v="0"/>
    <n v="0"/>
    <n v="0"/>
    <n v="0"/>
    <n v="0"/>
    <n v="0"/>
    <n v="-12797.52"/>
    <n v="0"/>
    <n v="0"/>
    <n v="0"/>
    <n v="-12797.52"/>
    <n v="0"/>
    <n v="0"/>
    <n v="0"/>
    <n v="0"/>
    <n v="0"/>
    <n v="0"/>
    <n v="0"/>
    <n v="-208103.17"/>
    <n v="0"/>
    <n v="0"/>
    <n v="0"/>
    <n v="0"/>
    <n v="-208103.17"/>
    <n v="0"/>
    <n v="-208103.17"/>
    <n v="-195305.65"/>
    <n v="0"/>
    <n v="0"/>
    <n v="0"/>
    <n v="0"/>
    <n v="0"/>
  </r>
  <r>
    <m/>
    <s v="069"/>
    <m/>
    <m/>
    <s v="X"/>
    <n v="1768"/>
    <n v="0"/>
    <s v="Ship disposal"/>
    <n v="1"/>
    <n v="210"/>
    <s v="D"/>
    <n v="0.01"/>
    <n v="250.66"/>
    <n v="0"/>
    <n v="-250.65"/>
    <n v="0.01"/>
    <n v="0.01"/>
    <n v="0"/>
    <n v="15.1"/>
    <n v="0"/>
    <n v="-15.1"/>
    <n v="0"/>
    <n v="0"/>
    <n v="0"/>
    <n v="0"/>
    <n v="0"/>
    <n v="0"/>
    <n v="0"/>
    <n v="0"/>
    <n v="-3496.65"/>
    <n v="0"/>
    <n v="0"/>
    <n v="0"/>
    <n v="0"/>
    <n v="-3496.65"/>
    <n v="0"/>
    <n v="-3496.65"/>
    <n v="-3496.65"/>
    <n v="0"/>
    <n v="0"/>
    <n v="0"/>
    <n v="15.1"/>
    <n v="15.1"/>
  </r>
  <r>
    <m/>
    <s v="069"/>
    <m/>
    <m/>
    <s v="X"/>
    <n v="1768"/>
    <n v="0"/>
    <s v="Ship disposal"/>
    <n v="1"/>
    <n v="231"/>
    <s v="D"/>
    <n v="-41861"/>
    <n v="-52967"/>
    <n v="0"/>
    <n v="0"/>
    <n v="-41861"/>
    <n v="-52967"/>
    <n v="0"/>
    <n v="-66325"/>
    <n v="0"/>
    <n v="0"/>
    <n v="0"/>
    <n v="-66325"/>
    <n v="0"/>
    <n v="0"/>
    <n v="0"/>
    <n v="0"/>
    <n v="0"/>
    <n v="0"/>
    <n v="-33163"/>
    <n v="0"/>
    <n v="0"/>
    <n v="0"/>
    <n v="0"/>
    <n v="-33163"/>
    <n v="0"/>
    <n v="-33163"/>
    <n v="-110594"/>
    <n v="0"/>
    <n v="0"/>
    <n v="0"/>
    <n v="0"/>
    <n v="0"/>
  </r>
  <r>
    <m/>
    <s v="069"/>
    <m/>
    <m/>
    <s v="X"/>
    <n v="1768"/>
    <n v="0"/>
    <s v="Ship disposal"/>
    <n v="1"/>
    <n v="251"/>
    <s v="D"/>
    <n v="-93202.17"/>
    <n v="-93202.17"/>
    <n v="0"/>
    <n v="0"/>
    <n v="-93202.17"/>
    <n v="-93202.17"/>
    <n v="0"/>
    <n v="0"/>
    <n v="0"/>
    <n v="0"/>
    <n v="0"/>
    <n v="0"/>
    <n v="-102.85"/>
    <n v="-102.85"/>
    <n v="0"/>
    <n v="0"/>
    <n v="-102.85"/>
    <n v="-102.85"/>
    <n v="0"/>
    <n v="0"/>
    <n v="0"/>
    <n v="0"/>
    <n v="0"/>
    <n v="0"/>
    <n v="-102.85"/>
    <n v="0"/>
    <n v="0"/>
    <n v="0"/>
    <n v="0"/>
    <n v="0"/>
    <n v="0"/>
    <n v="0"/>
  </r>
  <r>
    <m/>
    <s v="069"/>
    <m/>
    <m/>
    <s v="X"/>
    <n v="1768"/>
    <n v="0"/>
    <s v="Ship disposal"/>
    <n v="1"/>
    <n v="253"/>
    <s v="D"/>
    <n v="-121169.17"/>
    <n v="-234761.28"/>
    <n v="0"/>
    <n v="0"/>
    <n v="-121169.17"/>
    <n v="-234761.28"/>
    <n v="0"/>
    <n v="0"/>
    <n v="0"/>
    <n v="0"/>
    <n v="0"/>
    <n v="0"/>
    <n v="-360972.39"/>
    <n v="-259541.1"/>
    <n v="0"/>
    <n v="0"/>
    <n v="-360972.39"/>
    <n v="-259541.1"/>
    <n v="-123632.18"/>
    <n v="0"/>
    <n v="0"/>
    <n v="0"/>
    <n v="0"/>
    <n v="-123632.18"/>
    <n v="-360972.39"/>
    <n v="-22200.89"/>
    <n v="-135793"/>
    <n v="162629.53"/>
    <n v="0"/>
    <n v="0"/>
    <n v="0"/>
    <n v="162629.53"/>
  </r>
  <r>
    <m/>
    <s v="069"/>
    <m/>
    <m/>
    <s v="X"/>
    <n v="1768"/>
    <n v="0"/>
    <s v="Ship disposal"/>
    <n v="1"/>
    <n v="254"/>
    <s v="D"/>
    <n v="-1281661.56"/>
    <n v="-2981339.79"/>
    <n v="0"/>
    <n v="0"/>
    <n v="-1281661.56"/>
    <n v="-2981339.79"/>
    <n v="0"/>
    <n v="0"/>
    <n v="0"/>
    <n v="0"/>
    <n v="0"/>
    <n v="0"/>
    <n v="0"/>
    <n v="0"/>
    <n v="0"/>
    <n v="0"/>
    <n v="0"/>
    <n v="0"/>
    <n v="-1295999.3500000001"/>
    <n v="0"/>
    <n v="0"/>
    <n v="0"/>
    <n v="0"/>
    <n v="-1295999.3500000001"/>
    <n v="0"/>
    <n v="-1295999.3500000001"/>
    <n v="-2995677.58"/>
    <n v="0.86"/>
    <n v="0"/>
    <n v="0"/>
    <n v="0"/>
    <n v="0.86"/>
  </r>
  <r>
    <m/>
    <s v="069"/>
    <m/>
    <m/>
    <s v="X"/>
    <n v="1768"/>
    <n v="0"/>
    <s v="Ship disposal"/>
    <n v="1"/>
    <n v="255"/>
    <s v="D"/>
    <n v="-305.64999999999998"/>
    <n v="-305.64999999999998"/>
    <n v="0"/>
    <n v="0"/>
    <n v="-305.64999999999998"/>
    <n v="-305.64999999999998"/>
    <n v="0"/>
    <n v="0"/>
    <n v="0"/>
    <n v="0"/>
    <n v="0"/>
    <n v="0"/>
    <n v="0"/>
    <n v="0"/>
    <n v="0"/>
    <n v="0"/>
    <n v="0"/>
    <n v="0"/>
    <n v="0"/>
    <n v="0"/>
    <n v="0"/>
    <n v="0"/>
    <n v="0"/>
    <n v="0"/>
    <n v="0"/>
    <n v="0"/>
    <n v="0"/>
    <n v="0"/>
    <n v="0"/>
    <n v="0"/>
    <n v="0"/>
    <n v="0"/>
  </r>
  <r>
    <m/>
    <s v="069"/>
    <m/>
    <m/>
    <s v="X"/>
    <n v="1768"/>
    <n v="0"/>
    <s v="N.S.Savannah"/>
    <n v="2"/>
    <n v="232"/>
    <s v="D"/>
    <n v="-108871.07"/>
    <n v="-324126.14"/>
    <n v="0"/>
    <n v="0"/>
    <n v="-108871.07"/>
    <n v="-324126.14"/>
    <n v="-9491.02"/>
    <n v="0"/>
    <n v="0"/>
    <n v="0"/>
    <n v="-9491.02"/>
    <n v="0"/>
    <n v="0"/>
    <n v="0"/>
    <n v="0"/>
    <n v="0"/>
    <n v="0"/>
    <n v="0"/>
    <n v="-264774.23"/>
    <n v="0"/>
    <n v="0"/>
    <n v="0"/>
    <n v="0"/>
    <n v="-264774.23"/>
    <n v="0"/>
    <n v="-264774.23"/>
    <n v="-470538.28"/>
    <n v="0"/>
    <n v="0"/>
    <n v="0"/>
    <n v="0"/>
    <n v="0"/>
  </r>
  <r>
    <m/>
    <s v="069"/>
    <m/>
    <m/>
    <s v="X"/>
    <n v="1768"/>
    <n v="0"/>
    <s v="N.S.Savannah"/>
    <n v="2"/>
    <n v="233"/>
    <s v="D"/>
    <n v="-573.15"/>
    <n v="-573.15"/>
    <n v="0"/>
    <n v="0"/>
    <n v="-573.15"/>
    <n v="-573.15"/>
    <n v="0"/>
    <n v="0"/>
    <n v="0"/>
    <n v="0"/>
    <n v="0"/>
    <n v="0"/>
    <n v="0"/>
    <n v="0"/>
    <n v="0"/>
    <n v="0"/>
    <n v="0"/>
    <n v="0"/>
    <n v="0"/>
    <n v="0"/>
    <n v="0"/>
    <n v="0"/>
    <n v="0"/>
    <n v="0"/>
    <n v="0"/>
    <n v="0"/>
    <n v="0"/>
    <n v="0"/>
    <n v="0"/>
    <n v="0"/>
    <n v="0"/>
    <n v="0"/>
  </r>
  <r>
    <m/>
    <s v="069"/>
    <m/>
    <m/>
    <s v="X"/>
    <n v="1768"/>
    <n v="0"/>
    <s v="N.S.Savannah"/>
    <n v="2"/>
    <n v="251"/>
    <s v="D"/>
    <n v="-370842.74"/>
    <n v="-987407.34"/>
    <n v="0"/>
    <n v="0"/>
    <n v="-370842.74"/>
    <n v="-987407.34"/>
    <n v="-428625.18"/>
    <n v="10.09"/>
    <n v="0"/>
    <n v="-10.09"/>
    <n v="-428625.18"/>
    <n v="0"/>
    <n v="-11099.73"/>
    <n v="-10666.85"/>
    <n v="0"/>
    <n v="0"/>
    <n v="-11099.73"/>
    <n v="-10666.85"/>
    <n v="-1744019.74"/>
    <n v="0"/>
    <n v="0"/>
    <n v="0"/>
    <n v="0"/>
    <n v="-1744019.74"/>
    <n v="-11099.73"/>
    <n v="-1743586.86"/>
    <n v="-1931526.28"/>
    <n v="10697.85"/>
    <n v="0"/>
    <n v="0"/>
    <n v="0"/>
    <n v="10697.85"/>
  </r>
  <r>
    <m/>
    <s v="069"/>
    <m/>
    <m/>
    <s v="X"/>
    <n v="1770"/>
    <n v="0"/>
    <s v="Grants for Capital Improvement for Small Shipyards"/>
    <n v="1"/>
    <n v="111"/>
    <s v="D"/>
    <n v="0"/>
    <n v="0"/>
    <n v="0"/>
    <n v="0"/>
    <n v="0"/>
    <n v="0"/>
    <n v="-5785.61"/>
    <n v="0"/>
    <n v="0"/>
    <n v="0"/>
    <n v="-5785.61"/>
    <n v="0"/>
    <n v="0"/>
    <n v="0"/>
    <n v="0"/>
    <n v="0"/>
    <n v="0"/>
    <n v="0"/>
    <n v="-5785.64"/>
    <n v="0"/>
    <n v="0"/>
    <n v="0"/>
    <n v="0"/>
    <n v="-5785.64"/>
    <n v="0"/>
    <n v="-5785.64"/>
    <n v="-0.03"/>
    <n v="0"/>
    <n v="0"/>
    <n v="0"/>
    <n v="0"/>
    <n v="0"/>
  </r>
  <r>
    <m/>
    <s v="069"/>
    <m/>
    <m/>
    <s v="X"/>
    <n v="1770"/>
    <n v="0"/>
    <s v="Grants for Capital Improvement for Small Shipyards"/>
    <n v="1"/>
    <n v="121"/>
    <s v="D"/>
    <n v="0"/>
    <n v="0"/>
    <n v="0"/>
    <n v="0"/>
    <n v="0"/>
    <n v="0"/>
    <n v="-1778.05"/>
    <n v="0"/>
    <n v="0"/>
    <n v="0"/>
    <n v="-1778.05"/>
    <n v="0"/>
    <n v="0"/>
    <n v="0"/>
    <n v="0"/>
    <n v="0"/>
    <n v="0"/>
    <n v="0"/>
    <n v="-1706.3"/>
    <n v="0"/>
    <n v="0"/>
    <n v="0"/>
    <n v="0"/>
    <n v="-1706.3"/>
    <n v="0"/>
    <n v="-1706.3"/>
    <n v="71.75"/>
    <n v="0"/>
    <n v="0"/>
    <n v="0"/>
    <n v="0"/>
    <n v="0"/>
  </r>
  <r>
    <m/>
    <s v="069"/>
    <m/>
    <m/>
    <s v="X"/>
    <n v="1770"/>
    <n v="0"/>
    <s v="Grants for Capital Improvement for Small Shipyards"/>
    <n v="1"/>
    <n v="210"/>
    <s v="D"/>
    <n v="-1554.56"/>
    <n v="69.27"/>
    <n v="0"/>
    <n v="-1623.83"/>
    <n v="-1554.56"/>
    <n v="-1554.56"/>
    <n v="0"/>
    <n v="30.2"/>
    <n v="0"/>
    <n v="-30.2"/>
    <n v="0"/>
    <n v="0"/>
    <n v="0"/>
    <n v="0"/>
    <n v="0"/>
    <n v="0"/>
    <n v="0"/>
    <n v="0"/>
    <n v="-6231.25"/>
    <n v="0"/>
    <n v="0"/>
    <n v="0"/>
    <n v="0"/>
    <n v="-6231.25"/>
    <n v="0"/>
    <n v="-6231.25"/>
    <n v="-6231.25"/>
    <n v="1554.56"/>
    <n v="0"/>
    <n v="0"/>
    <n v="0"/>
    <n v="1554.56"/>
  </r>
  <r>
    <m/>
    <s v="069"/>
    <m/>
    <m/>
    <s v="X"/>
    <n v="1770"/>
    <n v="0"/>
    <s v="Grants for Capital Improvement for Small Shipyards"/>
    <n v="1"/>
    <n v="410"/>
    <s v="D"/>
    <n v="-5315816.3"/>
    <n v="-2756756.79"/>
    <n v="0"/>
    <n v="0"/>
    <n v="-5315816.3"/>
    <n v="-2756756.79"/>
    <n v="0"/>
    <n v="0"/>
    <n v="0"/>
    <n v="0"/>
    <n v="0"/>
    <n v="0"/>
    <n v="0"/>
    <n v="0"/>
    <n v="0"/>
    <n v="0"/>
    <n v="0"/>
    <n v="0"/>
    <n v="-2559059.5099999998"/>
    <n v="0"/>
    <n v="0"/>
    <n v="0"/>
    <n v="0"/>
    <n v="-2559059.5099999998"/>
    <n v="0"/>
    <n v="-2559059.5099999998"/>
    <n v="0"/>
    <n v="0"/>
    <n v="0"/>
    <n v="0"/>
    <n v="0"/>
    <n v="0"/>
  </r>
  <r>
    <m/>
    <s v="069"/>
    <m/>
    <m/>
    <s v="X"/>
    <n v="4302"/>
    <n v="0"/>
    <s v="War Risk Insurance Revolving Fund (Direct)"/>
    <n v="1"/>
    <n v="251"/>
    <s v="D"/>
    <n v="-100000"/>
    <n v="-100000"/>
    <n v="0"/>
    <n v="0"/>
    <n v="-100000"/>
    <n v="-100000"/>
    <n v="0"/>
    <n v="0"/>
    <n v="0"/>
    <n v="0"/>
    <n v="0"/>
    <n v="0"/>
    <n v="0"/>
    <n v="0"/>
    <n v="0"/>
    <n v="0"/>
    <n v="0"/>
    <n v="0"/>
    <n v="0"/>
    <n v="0"/>
    <n v="0"/>
    <n v="0"/>
    <n v="0"/>
    <n v="0"/>
    <n v="0"/>
    <n v="0"/>
    <n v="0"/>
    <n v="0"/>
    <n v="0"/>
    <n v="0"/>
    <n v="0"/>
    <n v="0"/>
  </r>
  <r>
    <m/>
    <s v="069"/>
    <m/>
    <m/>
    <s v="X"/>
    <n v="4303"/>
    <n v="0"/>
    <s v="Vessel operations"/>
    <n v="801"/>
    <n v="111"/>
    <s v="R"/>
    <n v="0"/>
    <n v="0"/>
    <n v="0"/>
    <n v="0"/>
    <n v="0"/>
    <n v="0"/>
    <n v="-23939.919999999998"/>
    <n v="-23939.919999999998"/>
    <n v="0"/>
    <n v="0"/>
    <n v="-23939.919999999998"/>
    <n v="-23939.919999999998"/>
    <n v="0"/>
    <n v="0"/>
    <n v="0"/>
    <n v="0"/>
    <n v="0"/>
    <n v="0"/>
    <n v="0"/>
    <n v="0"/>
    <n v="0"/>
    <n v="0"/>
    <n v="0"/>
    <n v="0"/>
    <n v="0"/>
    <n v="0"/>
    <n v="0"/>
    <n v="0"/>
    <n v="0"/>
    <n v="0"/>
    <n v="0"/>
    <n v="0"/>
  </r>
  <r>
    <m/>
    <s v="069"/>
    <m/>
    <m/>
    <s v="X"/>
    <n v="4303"/>
    <n v="0"/>
    <s v="Vessel operations"/>
    <n v="801"/>
    <n v="210"/>
    <s v="R"/>
    <n v="-158.53"/>
    <n v="491.85"/>
    <n v="0"/>
    <n v="-2420.6"/>
    <n v="-158.53"/>
    <n v="-1928.75"/>
    <n v="0"/>
    <n v="15.1"/>
    <n v="0"/>
    <n v="-4998.95"/>
    <n v="0"/>
    <n v="-4983.8500000000004"/>
    <n v="0"/>
    <n v="0"/>
    <n v="0"/>
    <n v="0"/>
    <n v="0"/>
    <n v="0"/>
    <n v="-15075.57"/>
    <n v="0"/>
    <n v="0"/>
    <n v="0"/>
    <n v="0"/>
    <n v="-15075.57"/>
    <n v="0"/>
    <n v="-15075.57"/>
    <n v="-21829.64"/>
    <n v="0"/>
    <n v="4983.8500000000004"/>
    <n v="0"/>
    <n v="0"/>
    <n v="4983.8500000000004"/>
  </r>
  <r>
    <m/>
    <s v="069"/>
    <m/>
    <m/>
    <s v="X"/>
    <n v="4303"/>
    <n v="0"/>
    <s v="Vessel operations"/>
    <n v="801"/>
    <n v="220"/>
    <s v="R"/>
    <n v="-2703"/>
    <n v="-2703"/>
    <n v="0"/>
    <n v="0"/>
    <n v="-2703"/>
    <n v="-2703"/>
    <n v="0"/>
    <n v="0"/>
    <n v="0"/>
    <n v="0"/>
    <n v="0"/>
    <n v="0"/>
    <n v="0"/>
    <n v="0"/>
    <n v="0"/>
    <n v="0"/>
    <n v="0"/>
    <n v="0"/>
    <n v="0"/>
    <n v="0"/>
    <n v="0"/>
    <n v="0"/>
    <n v="0"/>
    <n v="0"/>
    <n v="0"/>
    <n v="0"/>
    <n v="0"/>
    <n v="2700"/>
    <n v="0"/>
    <n v="0"/>
    <n v="0"/>
    <n v="2700"/>
  </r>
  <r>
    <m/>
    <s v="069"/>
    <m/>
    <m/>
    <s v="X"/>
    <n v="4303"/>
    <n v="0"/>
    <s v="Vessel operations"/>
    <n v="801"/>
    <n v="233"/>
    <s v="R"/>
    <n v="-26657.39"/>
    <n v="-26657.39"/>
    <n v="0"/>
    <n v="0"/>
    <n v="-26657.39"/>
    <n v="-26657.39"/>
    <n v="0"/>
    <n v="-107.63"/>
    <n v="0"/>
    <n v="0"/>
    <n v="0"/>
    <n v="-107.63"/>
    <n v="0"/>
    <n v="0"/>
    <n v="0"/>
    <n v="0"/>
    <n v="0"/>
    <n v="0"/>
    <n v="107.63"/>
    <n v="0"/>
    <n v="0"/>
    <n v="0"/>
    <n v="0"/>
    <n v="107.63"/>
    <n v="0"/>
    <n v="107.63"/>
    <n v="0"/>
    <n v="8937.5"/>
    <n v="107.63"/>
    <n v="0"/>
    <n v="0"/>
    <n v="9045.1299999999992"/>
  </r>
  <r>
    <m/>
    <s v="069"/>
    <m/>
    <m/>
    <s v="X"/>
    <n v="4303"/>
    <n v="0"/>
    <s v="Vessel operations"/>
    <n v="801"/>
    <n v="251"/>
    <s v="R"/>
    <n v="-1328910.19"/>
    <n v="-1016406.05"/>
    <n v="0"/>
    <n v="0"/>
    <n v="-1328910.19"/>
    <n v="-1016406.05"/>
    <n v="-53572.25"/>
    <n v="-1657.22"/>
    <n v="0"/>
    <n v="-59.58"/>
    <n v="-53572.25"/>
    <n v="-1716.8"/>
    <n v="-595000"/>
    <n v="-502615.6"/>
    <n v="0"/>
    <n v="0"/>
    <n v="-595000"/>
    <n v="-502615.6"/>
    <n v="-456803.57"/>
    <n v="0"/>
    <n v="0"/>
    <n v="0"/>
    <n v="0"/>
    <n v="-456803.57"/>
    <n v="-595000"/>
    <n v="-364419.17"/>
    <n v="-59.58"/>
    <n v="0"/>
    <n v="0"/>
    <n v="0"/>
    <n v="0"/>
    <n v="0"/>
  </r>
  <r>
    <m/>
    <s v="069"/>
    <m/>
    <m/>
    <s v="X"/>
    <n v="4303"/>
    <n v="0"/>
    <s v="Vessel operations"/>
    <n v="801"/>
    <n v="252"/>
    <s v="R"/>
    <n v="-982414"/>
    <n v="-924519.11"/>
    <n v="0"/>
    <n v="-14827"/>
    <n v="-982414"/>
    <n v="-939346.11"/>
    <n v="0"/>
    <n v="10.53"/>
    <n v="0"/>
    <n v="-10.53"/>
    <n v="0"/>
    <n v="0"/>
    <n v="0"/>
    <n v="0"/>
    <n v="0"/>
    <n v="0"/>
    <n v="0"/>
    <n v="0"/>
    <n v="-2180619.52"/>
    <n v="0"/>
    <n v="0"/>
    <n v="0"/>
    <n v="0"/>
    <n v="-2180619.52"/>
    <n v="0"/>
    <n v="-2180619.52"/>
    <n v="-2137551.63"/>
    <n v="458300"/>
    <n v="0"/>
    <n v="0"/>
    <n v="0"/>
    <n v="458300"/>
  </r>
  <r>
    <m/>
    <s v="069"/>
    <m/>
    <m/>
    <s v="X"/>
    <n v="4303"/>
    <n v="0"/>
    <s v="Vessel operations"/>
    <n v="801"/>
    <n v="253"/>
    <s v="R"/>
    <n v="-512549.62"/>
    <n v="-464521.36"/>
    <n v="0"/>
    <n v="0"/>
    <n v="-512549.62"/>
    <n v="-464521.36"/>
    <n v="605.82000000000005"/>
    <n v="605.82000000000005"/>
    <n v="0"/>
    <n v="0"/>
    <n v="605.82000000000005"/>
    <n v="605.82000000000005"/>
    <n v="0"/>
    <n v="0"/>
    <n v="0"/>
    <n v="0"/>
    <n v="0"/>
    <n v="0"/>
    <n v="-48028.26"/>
    <n v="0"/>
    <n v="0"/>
    <n v="0"/>
    <n v="0"/>
    <n v="-48028.26"/>
    <n v="0"/>
    <n v="-48028.26"/>
    <n v="0"/>
    <n v="0"/>
    <n v="0"/>
    <n v="0"/>
    <n v="0"/>
    <n v="0"/>
  </r>
  <r>
    <m/>
    <s v="069"/>
    <m/>
    <m/>
    <s v="X"/>
    <n v="4303"/>
    <n v="0"/>
    <s v="Vessel operations"/>
    <n v="801"/>
    <n v="254"/>
    <s v="R"/>
    <n v="453347.48"/>
    <n v="-3611856.82"/>
    <n v="0"/>
    <n v="0"/>
    <n v="453347.48"/>
    <n v="-3611856.82"/>
    <n v="-16627.05"/>
    <n v="-34899.89"/>
    <n v="0"/>
    <n v="0"/>
    <n v="-16627.05"/>
    <n v="-34899.89"/>
    <n v="0"/>
    <n v="0"/>
    <n v="0"/>
    <n v="0"/>
    <n v="0"/>
    <n v="0"/>
    <n v="-531465.82999999996"/>
    <n v="0"/>
    <n v="0"/>
    <n v="0"/>
    <n v="0"/>
    <n v="-531465.82999999996"/>
    <n v="0"/>
    <n v="-531465.82999999996"/>
    <n v="-4614942.97"/>
    <n v="68658.3"/>
    <n v="7360.36"/>
    <n v="0"/>
    <n v="0"/>
    <n v="76018.66"/>
  </r>
  <r>
    <m/>
    <s v="069"/>
    <m/>
    <m/>
    <s v="X"/>
    <n v="4303"/>
    <n v="0"/>
    <s v="Vessel operations"/>
    <n v="801"/>
    <n v="257"/>
    <s v="R"/>
    <n v="-218749.96"/>
    <n v="-76915.009999999995"/>
    <n v="0"/>
    <n v="0"/>
    <n v="-218749.96"/>
    <n v="-76915.009999999995"/>
    <n v="0"/>
    <n v="14.73"/>
    <n v="0"/>
    <n v="-14.73"/>
    <n v="0"/>
    <n v="0"/>
    <n v="0"/>
    <n v="0"/>
    <n v="0"/>
    <n v="0"/>
    <n v="0"/>
    <n v="0"/>
    <n v="-324571.68"/>
    <n v="0"/>
    <n v="0"/>
    <n v="0"/>
    <n v="0"/>
    <n v="-324571.68"/>
    <n v="0"/>
    <n v="-324571.68"/>
    <n v="-182736.73"/>
    <n v="24073.96"/>
    <n v="0"/>
    <n v="0"/>
    <n v="0"/>
    <n v="24073.96"/>
  </r>
  <r>
    <m/>
    <s v="069"/>
    <m/>
    <m/>
    <s v="X"/>
    <n v="4303"/>
    <n v="0"/>
    <s v="Vessel operations"/>
    <n v="801"/>
    <n v="260"/>
    <s v="R"/>
    <n v="-344839.97"/>
    <n v="-246804.79"/>
    <n v="0"/>
    <n v="0"/>
    <n v="-344839.97"/>
    <n v="-246804.79"/>
    <n v="-497"/>
    <n v="7.92"/>
    <n v="0"/>
    <n v="-7.92"/>
    <n v="-497"/>
    <n v="0"/>
    <n v="0"/>
    <n v="0"/>
    <n v="0"/>
    <n v="0"/>
    <n v="0"/>
    <n v="0"/>
    <n v="-114541.69"/>
    <n v="0"/>
    <n v="0"/>
    <n v="0"/>
    <n v="0"/>
    <n v="-114541.69"/>
    <n v="0"/>
    <n v="-114541.69"/>
    <n v="-16009.51"/>
    <n v="167119.26"/>
    <n v="0"/>
    <n v="0"/>
    <n v="0"/>
    <n v="167119.26"/>
  </r>
  <r>
    <m/>
    <s v="069"/>
    <m/>
    <m/>
    <s v="X"/>
    <n v="4303"/>
    <n v="0"/>
    <s v="Vessel operations"/>
    <n v="801"/>
    <n v="310"/>
    <s v="R"/>
    <n v="-190000"/>
    <n v="0"/>
    <n v="0"/>
    <n v="0"/>
    <n v="-190000"/>
    <n v="0"/>
    <n v="0"/>
    <n v="0"/>
    <n v="0"/>
    <n v="0"/>
    <n v="0"/>
    <n v="0"/>
    <n v="0"/>
    <n v="0"/>
    <n v="0"/>
    <n v="0"/>
    <n v="0"/>
    <n v="0"/>
    <n v="-190000"/>
    <n v="0"/>
    <n v="0"/>
    <n v="0"/>
    <n v="0"/>
    <n v="-190000"/>
    <n v="0"/>
    <n v="-190000"/>
    <n v="0"/>
    <n v="0"/>
    <n v="0"/>
    <n v="0"/>
    <n v="0"/>
    <n v="0"/>
  </r>
  <r>
    <m/>
    <s v="069"/>
    <m/>
    <m/>
    <s v="X"/>
    <n v="4303"/>
    <n v="0"/>
    <s v="Vessel operations"/>
    <n v="801"/>
    <n v="320"/>
    <s v="R"/>
    <n v="0"/>
    <n v="0"/>
    <n v="0"/>
    <n v="0"/>
    <n v="0"/>
    <n v="0"/>
    <n v="20.350000000000001"/>
    <n v="20.350000000000001"/>
    <n v="0"/>
    <n v="0"/>
    <n v="20.350000000000001"/>
    <n v="20.350000000000001"/>
    <n v="0"/>
    <n v="0"/>
    <n v="0"/>
    <n v="0"/>
    <n v="0"/>
    <n v="0"/>
    <n v="0"/>
    <n v="0"/>
    <n v="0"/>
    <n v="0"/>
    <n v="0"/>
    <n v="0"/>
    <n v="0"/>
    <n v="0"/>
    <n v="0"/>
    <n v="0"/>
    <n v="0"/>
    <n v="0"/>
    <n v="0"/>
    <n v="0"/>
  </r>
  <r>
    <m/>
    <s v="069"/>
    <m/>
    <m/>
    <s v="X"/>
    <n v="4303"/>
    <n v="0"/>
    <s v="Vessel operations"/>
    <n v="801"/>
    <n v="410"/>
    <s v="R"/>
    <n v="0"/>
    <n v="0"/>
    <n v="0"/>
    <n v="0"/>
    <n v="0"/>
    <n v="0"/>
    <n v="0"/>
    <n v="0"/>
    <n v="0"/>
    <n v="0"/>
    <n v="0"/>
    <n v="0"/>
    <n v="0"/>
    <n v="0"/>
    <n v="0"/>
    <n v="0"/>
    <n v="0"/>
    <n v="0"/>
    <n v="-720000"/>
    <n v="0"/>
    <n v="0"/>
    <n v="0"/>
    <n v="0"/>
    <n v="-720000"/>
    <n v="0"/>
    <n v="-720000"/>
    <n v="-720000"/>
    <n v="0"/>
    <n v="0"/>
    <n v="0"/>
    <n v="0"/>
    <n v="0"/>
  </r>
  <r>
    <m/>
    <s v="069"/>
    <m/>
    <m/>
    <s v="X"/>
    <n v="4304"/>
    <n v="0"/>
    <s v="Default related activity"/>
    <n v="715"/>
    <n v="210"/>
    <s v="D"/>
    <n v="0"/>
    <n v="0"/>
    <n v="0"/>
    <n v="0"/>
    <n v="0"/>
    <n v="0"/>
    <n v="5439.16"/>
    <n v="5439.16"/>
    <n v="0"/>
    <n v="0"/>
    <n v="5439.16"/>
    <n v="5439.16"/>
    <n v="0"/>
    <n v="0"/>
    <n v="0"/>
    <n v="0"/>
    <n v="0"/>
    <n v="0"/>
    <n v="0"/>
    <n v="0"/>
    <n v="0"/>
    <n v="0"/>
    <n v="0"/>
    <n v="0"/>
    <n v="0"/>
    <n v="0"/>
    <n v="0"/>
    <n v="0"/>
    <n v="0"/>
    <n v="0"/>
    <n v="0"/>
    <n v="0"/>
  </r>
  <r>
    <m/>
    <s v="069"/>
    <m/>
    <m/>
    <s v="X"/>
    <n v="4304"/>
    <n v="0"/>
    <s v="Default related activity"/>
    <n v="715"/>
    <n v="251"/>
    <s v="D"/>
    <n v="-874.23"/>
    <n v="-874.23"/>
    <n v="0"/>
    <n v="0"/>
    <n v="-874.23"/>
    <n v="-874.23"/>
    <n v="50788.36"/>
    <n v="50788.36"/>
    <n v="0"/>
    <n v="0"/>
    <n v="50788.36"/>
    <n v="50788.36"/>
    <n v="0"/>
    <n v="0"/>
    <n v="0"/>
    <n v="0"/>
    <n v="0"/>
    <n v="0"/>
    <n v="0"/>
    <n v="0"/>
    <n v="0"/>
    <n v="0"/>
    <n v="0"/>
    <n v="0"/>
    <n v="0"/>
    <n v="0"/>
    <n v="0"/>
    <n v="0"/>
    <n v="0"/>
    <n v="0"/>
    <n v="0"/>
    <n v="0"/>
  </r>
  <r>
    <m/>
    <s v="069"/>
    <m/>
    <m/>
    <s v="X"/>
    <n v="4304"/>
    <n v="0"/>
    <s v="Default related activity"/>
    <n v="715"/>
    <n v="252"/>
    <s v="D"/>
    <n v="0"/>
    <n v="0"/>
    <n v="0"/>
    <n v="0"/>
    <n v="0"/>
    <n v="0"/>
    <n v="22188"/>
    <n v="22188"/>
    <n v="0"/>
    <n v="0"/>
    <n v="22188"/>
    <n v="22188"/>
    <n v="0"/>
    <n v="0"/>
    <n v="0"/>
    <n v="0"/>
    <n v="0"/>
    <n v="0"/>
    <n v="0"/>
    <n v="0"/>
    <n v="0"/>
    <n v="0"/>
    <n v="0"/>
    <n v="0"/>
    <n v="0"/>
    <n v="0"/>
    <n v="0"/>
    <n v="0"/>
    <n v="0"/>
    <n v="0"/>
    <n v="0"/>
    <n v="0"/>
  </r>
  <r>
    <m/>
    <s v="069"/>
    <m/>
    <m/>
    <s v="X"/>
    <n v="4304"/>
    <n v="0"/>
    <s v="Default related activity"/>
    <n v="715"/>
    <n v="253"/>
    <s v="D"/>
    <n v="-33368.400000000001"/>
    <n v="-33368.400000000001"/>
    <n v="0"/>
    <n v="0"/>
    <n v="-33368.400000000001"/>
    <n v="-33368.400000000001"/>
    <n v="417629.88"/>
    <n v="417629.88"/>
    <n v="0"/>
    <n v="0"/>
    <n v="417629.88"/>
    <n v="417629.88"/>
    <n v="0"/>
    <n v="0"/>
    <n v="0"/>
    <n v="0"/>
    <n v="0"/>
    <n v="0"/>
    <n v="0"/>
    <n v="0"/>
    <n v="0"/>
    <n v="0"/>
    <n v="0"/>
    <n v="0"/>
    <n v="0"/>
    <n v="0"/>
    <n v="0"/>
    <n v="32388.400000000001"/>
    <n v="0"/>
    <n v="0"/>
    <n v="0"/>
    <n v="32388.400000000001"/>
  </r>
  <r>
    <m/>
    <s v="069"/>
    <m/>
    <m/>
    <s v="X"/>
    <n v="4304"/>
    <n v="0"/>
    <s v="Default related activity"/>
    <n v="715"/>
    <n v="254"/>
    <s v="D"/>
    <n v="-3264.39"/>
    <n v="-3264.39"/>
    <n v="0"/>
    <n v="0"/>
    <n v="-3264.39"/>
    <n v="-3264.39"/>
    <n v="0"/>
    <n v="0"/>
    <n v="0"/>
    <n v="0"/>
    <n v="0"/>
    <n v="0"/>
    <n v="0"/>
    <n v="0"/>
    <n v="0"/>
    <n v="0"/>
    <n v="0"/>
    <n v="0"/>
    <n v="0"/>
    <n v="0"/>
    <n v="0"/>
    <n v="0"/>
    <n v="0"/>
    <n v="0"/>
    <n v="0"/>
    <n v="0"/>
    <n v="0"/>
    <n v="0"/>
    <n v="0"/>
    <n v="0"/>
    <n v="0"/>
    <n v="0"/>
  </r>
  <r>
    <m/>
    <s v="069"/>
    <m/>
    <m/>
    <s v="X"/>
    <n v="5560"/>
    <n v="0"/>
    <s v="Port of Guam Improvement Enterprise Program"/>
    <n v="1"/>
    <n v="253"/>
    <s v="D"/>
    <n v="-1565.38"/>
    <n v="-5794.06"/>
    <n v="0"/>
    <n v="0"/>
    <n v="-1565.38"/>
    <n v="-5794.06"/>
    <n v="0"/>
    <n v="0"/>
    <n v="0"/>
    <n v="0"/>
    <n v="0"/>
    <n v="0"/>
    <n v="0"/>
    <n v="0"/>
    <n v="0"/>
    <n v="0"/>
    <n v="0"/>
    <n v="0"/>
    <n v="0"/>
    <n v="0"/>
    <n v="0"/>
    <n v="0"/>
    <n v="0"/>
    <n v="0"/>
    <n v="0"/>
    <n v="0"/>
    <n v="-4228.68"/>
    <n v="1565.38"/>
    <n v="0"/>
    <n v="0"/>
    <n v="0"/>
    <n v="1565.38"/>
  </r>
  <r>
    <m/>
    <s v="069"/>
    <m/>
    <m/>
    <s v="X"/>
    <n v="5560"/>
    <n v="0"/>
    <s v="Port of Guam Improvement Enterprise Program"/>
    <n v="1"/>
    <n v="320"/>
    <s v="D"/>
    <n v="-779670.95"/>
    <n v="-779670.95"/>
    <n v="0"/>
    <n v="0"/>
    <n v="-779670.95"/>
    <n v="-779670.95"/>
    <n v="0"/>
    <n v="0"/>
    <n v="0"/>
    <n v="0"/>
    <n v="0"/>
    <n v="0"/>
    <n v="0"/>
    <n v="0"/>
    <n v="0"/>
    <n v="0"/>
    <n v="0"/>
    <n v="0"/>
    <n v="0"/>
    <n v="0"/>
    <n v="0"/>
    <n v="0"/>
    <n v="0"/>
    <n v="0"/>
    <n v="0"/>
    <n v="0"/>
    <n v="0"/>
    <n v="0"/>
    <n v="0"/>
    <n v="0"/>
    <n v="0"/>
    <n v="0"/>
  </r>
  <r>
    <m/>
    <s v="069"/>
    <m/>
    <m/>
    <s v="X"/>
    <n v="5560"/>
    <n v="0"/>
    <s v="Reimbursable program"/>
    <n v="801"/>
    <n v="210"/>
    <s v="R"/>
    <n v="4508.99"/>
    <n v="4508.99"/>
    <n v="0"/>
    <n v="0"/>
    <n v="4508.99"/>
    <n v="4508.99"/>
    <n v="0"/>
    <n v="0"/>
    <n v="0"/>
    <n v="0"/>
    <n v="0"/>
    <n v="0"/>
    <n v="0"/>
    <n v="0"/>
    <n v="0"/>
    <n v="0"/>
    <n v="0"/>
    <n v="0"/>
    <n v="0"/>
    <n v="0"/>
    <n v="0"/>
    <n v="0"/>
    <n v="0"/>
    <n v="0"/>
    <n v="0"/>
    <n v="0"/>
    <n v="0"/>
    <n v="0"/>
    <n v="0"/>
    <n v="0"/>
    <n v="0"/>
    <n v="0"/>
  </r>
  <r>
    <m/>
    <s v="069"/>
    <m/>
    <m/>
    <s v="X"/>
    <n v="5560"/>
    <n v="0"/>
    <s v="Reimbursable program"/>
    <n v="801"/>
    <n v="251"/>
    <s v="R"/>
    <n v="19280.88"/>
    <n v="19280.88"/>
    <n v="0"/>
    <n v="0"/>
    <n v="19280.88"/>
    <n v="19280.88"/>
    <n v="0"/>
    <n v="0"/>
    <n v="0"/>
    <n v="0"/>
    <n v="0"/>
    <n v="0"/>
    <n v="0"/>
    <n v="0"/>
    <n v="0"/>
    <n v="0"/>
    <n v="0"/>
    <n v="0"/>
    <n v="0"/>
    <n v="0"/>
    <n v="0"/>
    <n v="0"/>
    <n v="0"/>
    <n v="0"/>
    <n v="0"/>
    <n v="0"/>
    <n v="0"/>
    <n v="0"/>
    <n v="0"/>
    <n v="0"/>
    <n v="0"/>
    <n v="0"/>
  </r>
  <r>
    <m/>
    <s v="069"/>
    <m/>
    <m/>
    <s v="X"/>
    <n v="5560"/>
    <n v="0"/>
    <s v="Reimbursable program"/>
    <n v="801"/>
    <n v="253"/>
    <s v="R"/>
    <n v="0"/>
    <n v="0"/>
    <n v="0"/>
    <n v="0"/>
    <n v="0"/>
    <n v="0"/>
    <n v="2.77"/>
    <n v="2.77"/>
    <n v="0"/>
    <n v="0"/>
    <n v="2.77"/>
    <n v="2.77"/>
    <n v="0"/>
    <n v="0"/>
    <n v="0"/>
    <n v="0"/>
    <n v="0"/>
    <n v="0"/>
    <n v="0"/>
    <n v="0"/>
    <n v="0"/>
    <n v="0"/>
    <n v="0"/>
    <n v="0"/>
    <n v="0"/>
    <n v="0"/>
    <n v="0"/>
    <n v="0"/>
    <n v="0"/>
    <n v="0"/>
    <n v="0"/>
    <n v="0"/>
  </r>
  <r>
    <m/>
    <s v="069"/>
    <m/>
    <m/>
    <s v="X"/>
    <n v="8503"/>
    <n v="0"/>
    <s v="Gifts and Bequests"/>
    <n v="2"/>
    <n v="210"/>
    <s v="D"/>
    <n v="-14285.75"/>
    <n v="-15485.1"/>
    <n v="0"/>
    <n v="-907.4"/>
    <n v="-14285.75"/>
    <n v="-16392.5"/>
    <n v="0"/>
    <n v="0"/>
    <n v="0"/>
    <n v="0"/>
    <n v="0"/>
    <n v="0"/>
    <n v="0"/>
    <n v="0"/>
    <n v="0"/>
    <n v="0"/>
    <n v="0"/>
    <n v="0"/>
    <n v="-75096.160000000003"/>
    <n v="0"/>
    <n v="0"/>
    <n v="0"/>
    <n v="0"/>
    <n v="-75096.160000000003"/>
    <n v="0"/>
    <n v="-75096.160000000003"/>
    <n v="-77202.91"/>
    <n v="580.17999999999995"/>
    <n v="0"/>
    <n v="0"/>
    <n v="0"/>
    <n v="580.17999999999995"/>
  </r>
  <r>
    <m/>
    <s v="069"/>
    <m/>
    <m/>
    <s v="X"/>
    <n v="8503"/>
    <n v="0"/>
    <s v="Gifts and Bequests"/>
    <n v="2"/>
    <n v="220"/>
    <s v="D"/>
    <n v="0"/>
    <n v="0"/>
    <n v="0"/>
    <n v="0"/>
    <n v="0"/>
    <n v="0"/>
    <n v="0"/>
    <n v="0"/>
    <n v="0"/>
    <n v="0"/>
    <n v="0"/>
    <n v="0"/>
    <n v="0"/>
    <n v="0"/>
    <n v="0"/>
    <n v="0"/>
    <n v="0"/>
    <n v="0"/>
    <n v="-25927.5"/>
    <n v="0"/>
    <n v="0"/>
    <n v="0"/>
    <n v="0"/>
    <n v="-25927.5"/>
    <n v="0"/>
    <n v="-25927.5"/>
    <n v="-25927.5"/>
    <n v="0"/>
    <n v="0"/>
    <n v="0"/>
    <n v="0"/>
    <n v="0"/>
  </r>
  <r>
    <m/>
    <s v="069"/>
    <m/>
    <m/>
    <s v="X"/>
    <n v="8503"/>
    <n v="0"/>
    <s v="Gifts and Bequests"/>
    <n v="2"/>
    <n v="240"/>
    <s v="D"/>
    <n v="-3"/>
    <n v="-3"/>
    <n v="0"/>
    <n v="0"/>
    <n v="-3"/>
    <n v="-3"/>
    <n v="0"/>
    <n v="0"/>
    <n v="0"/>
    <n v="0"/>
    <n v="0"/>
    <n v="0"/>
    <n v="0"/>
    <n v="0"/>
    <n v="0"/>
    <n v="0"/>
    <n v="0"/>
    <n v="0"/>
    <n v="0"/>
    <n v="0"/>
    <n v="0"/>
    <n v="0"/>
    <n v="0"/>
    <n v="0"/>
    <n v="0"/>
    <n v="0"/>
    <n v="0"/>
    <n v="3"/>
    <n v="0"/>
    <n v="0"/>
    <n v="0"/>
    <n v="3"/>
  </r>
  <r>
    <m/>
    <s v="069"/>
    <m/>
    <m/>
    <s v="X"/>
    <n v="8503"/>
    <n v="0"/>
    <s v="Gifts and Bequests"/>
    <n v="2"/>
    <n v="252"/>
    <s v="D"/>
    <n v="-130915.52"/>
    <n v="-37838.480000000003"/>
    <n v="0"/>
    <n v="-35751.379999999997"/>
    <n v="-130915.52"/>
    <n v="-73589.86"/>
    <n v="-2372.71"/>
    <n v="0"/>
    <n v="0"/>
    <n v="0"/>
    <n v="-2372.71"/>
    <n v="0"/>
    <n v="0"/>
    <n v="0"/>
    <n v="0"/>
    <n v="0"/>
    <n v="0"/>
    <n v="0"/>
    <n v="-253062.93"/>
    <n v="0"/>
    <n v="0"/>
    <n v="0"/>
    <n v="0"/>
    <n v="-253062.93"/>
    <n v="0"/>
    <n v="-253062.93"/>
    <n v="-193364.56"/>
    <n v="21641.94"/>
    <n v="0"/>
    <n v="0"/>
    <n v="0"/>
    <n v="21641.94"/>
  </r>
  <r>
    <m/>
    <s v="069"/>
    <m/>
    <m/>
    <s v="X"/>
    <n v="8503"/>
    <n v="0"/>
    <s v="Gifts and Bequests"/>
    <n v="2"/>
    <n v="253"/>
    <s v="D"/>
    <n v="-466"/>
    <n v="-466"/>
    <n v="0"/>
    <n v="0"/>
    <n v="-466"/>
    <n v="-466"/>
    <n v="0"/>
    <n v="0"/>
    <n v="0"/>
    <n v="0"/>
    <n v="0"/>
    <n v="0"/>
    <n v="0"/>
    <n v="0"/>
    <n v="0"/>
    <n v="0"/>
    <n v="0"/>
    <n v="0"/>
    <n v="0"/>
    <n v="0"/>
    <n v="0"/>
    <n v="0"/>
    <n v="0"/>
    <n v="0"/>
    <n v="0"/>
    <n v="0"/>
    <n v="0"/>
    <n v="0"/>
    <n v="0"/>
    <n v="0"/>
    <n v="0"/>
    <n v="0"/>
  </r>
  <r>
    <m/>
    <s v="069"/>
    <m/>
    <m/>
    <s v="X"/>
    <n v="8503"/>
    <n v="0"/>
    <s v="Gifts and Bequests"/>
    <n v="2"/>
    <n v="254"/>
    <s v="D"/>
    <n v="-450"/>
    <n v="-317291.40000000002"/>
    <n v="0"/>
    <n v="0"/>
    <n v="-450"/>
    <n v="-317291.40000000002"/>
    <n v="0"/>
    <n v="0"/>
    <n v="0"/>
    <n v="0"/>
    <n v="0"/>
    <n v="0"/>
    <n v="0"/>
    <n v="0"/>
    <n v="0"/>
    <n v="0"/>
    <n v="0"/>
    <n v="0"/>
    <n v="-196"/>
    <n v="0"/>
    <n v="0"/>
    <n v="0"/>
    <n v="0"/>
    <n v="-196"/>
    <n v="0"/>
    <n v="-196"/>
    <n v="-317037.40000000002"/>
    <n v="0"/>
    <n v="0"/>
    <n v="0"/>
    <n v="0"/>
    <n v="0"/>
  </r>
  <r>
    <m/>
    <s v="069"/>
    <m/>
    <m/>
    <s v="X"/>
    <n v="8503"/>
    <n v="0"/>
    <s v="Gifts and Bequests"/>
    <n v="2"/>
    <n v="256"/>
    <s v="D"/>
    <n v="0"/>
    <n v="0"/>
    <n v="0"/>
    <n v="0"/>
    <n v="0"/>
    <n v="0"/>
    <n v="0"/>
    <n v="0"/>
    <n v="0"/>
    <n v="0"/>
    <n v="0"/>
    <n v="0"/>
    <n v="0"/>
    <n v="0"/>
    <n v="0"/>
    <n v="0"/>
    <n v="0"/>
    <n v="0"/>
    <n v="-125"/>
    <n v="0"/>
    <n v="0"/>
    <n v="0"/>
    <n v="0"/>
    <n v="-125"/>
    <n v="0"/>
    <n v="-125"/>
    <n v="-125"/>
    <n v="0"/>
    <n v="0"/>
    <n v="0"/>
    <n v="0"/>
    <n v="0"/>
  </r>
  <r>
    <m/>
    <s v="069"/>
    <m/>
    <m/>
    <s v="X"/>
    <n v="8503"/>
    <n v="0"/>
    <s v="Gifts and Bequests"/>
    <n v="2"/>
    <n v="260"/>
    <s v="D"/>
    <n v="-2507.96"/>
    <n v="-43498.96"/>
    <n v="0"/>
    <n v="0"/>
    <n v="-2507.96"/>
    <n v="-43498.96"/>
    <n v="-9732.8799999999992"/>
    <n v="0"/>
    <n v="0"/>
    <n v="0"/>
    <n v="-9732.8799999999992"/>
    <n v="0"/>
    <n v="0"/>
    <n v="0"/>
    <n v="0"/>
    <n v="0"/>
    <n v="0"/>
    <n v="0"/>
    <n v="-67419.990000000005"/>
    <n v="0"/>
    <n v="0"/>
    <n v="0"/>
    <n v="0"/>
    <n v="-67419.990000000005"/>
    <n v="0"/>
    <n v="-67419.990000000005"/>
    <n v="-98678.11"/>
    <n v="747.46"/>
    <n v="0"/>
    <n v="0"/>
    <n v="0"/>
    <n v="747.46"/>
  </r>
  <r>
    <m/>
    <s v="069"/>
    <m/>
    <m/>
    <s v="X"/>
    <n v="8503"/>
    <n v="0"/>
    <s v="Gifts and Bequests"/>
    <n v="2"/>
    <n v="310"/>
    <s v="D"/>
    <n v="-397369.37"/>
    <n v="-43.37"/>
    <n v="0"/>
    <n v="0"/>
    <n v="-397369.37"/>
    <n v="-43.37"/>
    <n v="-79.81"/>
    <n v="0"/>
    <n v="0"/>
    <n v="0"/>
    <n v="-79.81"/>
    <n v="0"/>
    <n v="0"/>
    <n v="0"/>
    <n v="0"/>
    <n v="0"/>
    <n v="0"/>
    <n v="0"/>
    <n v="-375985.1"/>
    <n v="0"/>
    <n v="0"/>
    <n v="0"/>
    <n v="0"/>
    <n v="-375985.1"/>
    <n v="0"/>
    <n v="-375985.1"/>
    <n v="21420.71"/>
    <n v="42.48"/>
    <n v="0"/>
    <n v="0"/>
    <n v="0"/>
    <n v="42.48"/>
  </r>
  <r>
    <m/>
    <s v="069"/>
    <m/>
    <m/>
    <s v="X"/>
    <n v="8503"/>
    <n v="0"/>
    <s v="Gifts and Bequests"/>
    <n v="2"/>
    <n v="320"/>
    <s v="D"/>
    <n v="-7257.5"/>
    <n v="-7257.5"/>
    <n v="0"/>
    <n v="0"/>
    <n v="-7257.5"/>
    <n v="-7257.5"/>
    <n v="0"/>
    <n v="0"/>
    <n v="0"/>
    <n v="0"/>
    <n v="0"/>
    <n v="0"/>
    <n v="0"/>
    <n v="0"/>
    <n v="0"/>
    <n v="0"/>
    <n v="0"/>
    <n v="0"/>
    <n v="0"/>
    <n v="0"/>
    <n v="0"/>
    <n v="0"/>
    <n v="0"/>
    <n v="0"/>
    <n v="0"/>
    <n v="0"/>
    <n v="0"/>
    <n v="0"/>
    <n v="0"/>
    <n v="0"/>
    <n v="0"/>
    <n v="0"/>
  </r>
  <r>
    <m/>
    <s v="069"/>
    <m/>
    <m/>
    <s v="X"/>
    <n v="8547"/>
    <n v="0"/>
    <s v="Special Studies"/>
    <n v="1"/>
    <n v="253"/>
    <s v="D"/>
    <n v="-1446520"/>
    <n v="0"/>
    <n v="0"/>
    <n v="0"/>
    <n v="-1446520"/>
    <n v="0"/>
    <n v="0"/>
    <n v="0"/>
    <n v="0"/>
    <n v="0"/>
    <n v="0"/>
    <n v="0"/>
    <n v="0"/>
    <n v="0"/>
    <n v="0"/>
    <n v="0"/>
    <n v="0"/>
    <n v="0"/>
    <n v="-1607909.46"/>
    <n v="0"/>
    <n v="0"/>
    <n v="0"/>
    <n v="0"/>
    <n v="-1607909.46"/>
    <n v="0"/>
    <n v="-1607909.46"/>
    <n v="-161389.46"/>
    <n v="0"/>
    <n v="0"/>
    <n v="0"/>
    <n v="0"/>
    <n v="0"/>
  </r>
  <r>
    <m/>
    <s v="069"/>
    <n v="2012"/>
    <n v="2012"/>
    <m/>
    <n v="1750"/>
    <n v="0"/>
    <s v="Merchant Marine Academy"/>
    <n v="1"/>
    <n v="210"/>
    <s v="D"/>
    <n v="-17991.5"/>
    <n v="-17991.5"/>
    <n v="0"/>
    <n v="0"/>
    <n v="-17991.5"/>
    <n v="-17991.5"/>
    <n v="0"/>
    <n v="0"/>
    <n v="0"/>
    <n v="0"/>
    <n v="0"/>
    <n v="0"/>
    <n v="0"/>
    <n v="0"/>
    <n v="0"/>
    <n v="0"/>
    <n v="0"/>
    <n v="0"/>
    <n v="0"/>
    <n v="0"/>
    <n v="0"/>
    <n v="0"/>
    <n v="0"/>
    <n v="0"/>
    <n v="0"/>
    <n v="0"/>
    <n v="0"/>
    <n v="0"/>
    <n v="0"/>
    <n v="0"/>
    <n v="0"/>
    <n v="0"/>
  </r>
  <r>
    <m/>
    <s v="069"/>
    <n v="2012"/>
    <n v="2012"/>
    <m/>
    <n v="1750"/>
    <n v="0"/>
    <s v="Merchant Marine Academy"/>
    <n v="1"/>
    <n v="233"/>
    <s v="D"/>
    <n v="-17585.2"/>
    <n v="-17585.2"/>
    <n v="0"/>
    <n v="0"/>
    <n v="-17585.2"/>
    <n v="-17585.2"/>
    <n v="0"/>
    <n v="0"/>
    <n v="0"/>
    <n v="0"/>
    <n v="0"/>
    <n v="0"/>
    <n v="0"/>
    <n v="0"/>
    <n v="0"/>
    <n v="0"/>
    <n v="0"/>
    <n v="0"/>
    <n v="0"/>
    <n v="0"/>
    <n v="0"/>
    <n v="0"/>
    <n v="0"/>
    <n v="0"/>
    <n v="0"/>
    <n v="0"/>
    <n v="0"/>
    <n v="0"/>
    <n v="0"/>
    <n v="0"/>
    <n v="0"/>
    <n v="0"/>
  </r>
  <r>
    <m/>
    <s v="069"/>
    <n v="2012"/>
    <n v="2012"/>
    <m/>
    <n v="1750"/>
    <n v="0"/>
    <s v="Merchant Marine Academy"/>
    <n v="1"/>
    <n v="252"/>
    <s v="D"/>
    <n v="-405260.79"/>
    <n v="-374060.79"/>
    <n v="0"/>
    <n v="-6200"/>
    <n v="-405260.79"/>
    <n v="-380260.79"/>
    <n v="0"/>
    <n v="0"/>
    <n v="0"/>
    <n v="0"/>
    <n v="0"/>
    <n v="0"/>
    <n v="0"/>
    <n v="0"/>
    <n v="0"/>
    <n v="0"/>
    <n v="0"/>
    <n v="0"/>
    <n v="-31200"/>
    <n v="0"/>
    <n v="0"/>
    <n v="0"/>
    <n v="0"/>
    <n v="-31200"/>
    <n v="0"/>
    <n v="-31200"/>
    <n v="-6200"/>
    <n v="5884.08"/>
    <n v="0"/>
    <n v="0"/>
    <n v="0"/>
    <n v="5884.08"/>
  </r>
  <r>
    <m/>
    <s v="069"/>
    <n v="2012"/>
    <n v="2012"/>
    <m/>
    <n v="1750"/>
    <n v="0"/>
    <s v="Merchant Marine Academy"/>
    <n v="1"/>
    <n v="253"/>
    <s v="D"/>
    <n v="-1658.09"/>
    <n v="-1658.09"/>
    <n v="0"/>
    <n v="0"/>
    <n v="-1658.09"/>
    <n v="-1658.09"/>
    <n v="0"/>
    <n v="0"/>
    <n v="0"/>
    <n v="0"/>
    <n v="0"/>
    <n v="0"/>
    <n v="0"/>
    <n v="0"/>
    <n v="0"/>
    <n v="0"/>
    <n v="0"/>
    <n v="0"/>
    <n v="0"/>
    <n v="0"/>
    <n v="0"/>
    <n v="0"/>
    <n v="0"/>
    <n v="0"/>
    <n v="0"/>
    <n v="0"/>
    <n v="0"/>
    <n v="1658.09"/>
    <n v="0"/>
    <n v="0"/>
    <n v="0"/>
    <n v="1658.09"/>
  </r>
  <r>
    <m/>
    <s v="069"/>
    <n v="2012"/>
    <n v="2012"/>
    <m/>
    <n v="1750"/>
    <n v="0"/>
    <s v="Merchant Marine Academy"/>
    <n v="1"/>
    <n v="254"/>
    <s v="D"/>
    <n v="-6004"/>
    <n v="-6004"/>
    <n v="0"/>
    <n v="0"/>
    <n v="-6004"/>
    <n v="-6004"/>
    <n v="0"/>
    <n v="0"/>
    <n v="0"/>
    <n v="0"/>
    <n v="0"/>
    <n v="0"/>
    <n v="0"/>
    <n v="0"/>
    <n v="0"/>
    <n v="0"/>
    <n v="0"/>
    <n v="0"/>
    <n v="0"/>
    <n v="0"/>
    <n v="0"/>
    <n v="0"/>
    <n v="0"/>
    <n v="0"/>
    <n v="0"/>
    <n v="0"/>
    <n v="0"/>
    <n v="6000"/>
    <n v="0"/>
    <n v="0"/>
    <n v="0"/>
    <n v="6000"/>
  </r>
  <r>
    <m/>
    <s v="069"/>
    <n v="2012"/>
    <n v="2012"/>
    <m/>
    <n v="1750"/>
    <n v="0"/>
    <s v="Merchant Marine Academy"/>
    <n v="1"/>
    <n v="256"/>
    <s v="D"/>
    <n v="-24385.360000000001"/>
    <n v="-24385.360000000001"/>
    <n v="0"/>
    <n v="0"/>
    <n v="-24385.360000000001"/>
    <n v="-24385.360000000001"/>
    <n v="0"/>
    <n v="0"/>
    <n v="0"/>
    <n v="0"/>
    <n v="0"/>
    <n v="0"/>
    <n v="0"/>
    <n v="0"/>
    <n v="0"/>
    <n v="0"/>
    <n v="0"/>
    <n v="0"/>
    <n v="0"/>
    <n v="0"/>
    <n v="0"/>
    <n v="0"/>
    <n v="0"/>
    <n v="0"/>
    <n v="0"/>
    <n v="0"/>
    <n v="0"/>
    <n v="8960.2099999999991"/>
    <n v="0"/>
    <n v="0"/>
    <n v="0"/>
    <n v="8960.2099999999991"/>
  </r>
  <r>
    <m/>
    <s v="069"/>
    <n v="2012"/>
    <n v="2012"/>
    <m/>
    <n v="1750"/>
    <n v="0"/>
    <s v="Merchant Marine Academy"/>
    <n v="1"/>
    <n v="260"/>
    <s v="D"/>
    <n v="-10047.379999999999"/>
    <n v="-10047.379999999999"/>
    <n v="0"/>
    <n v="0"/>
    <n v="-10047.379999999999"/>
    <n v="-10047.379999999999"/>
    <n v="0"/>
    <n v="0"/>
    <n v="0"/>
    <n v="0"/>
    <n v="0"/>
    <n v="0"/>
    <n v="0"/>
    <n v="0"/>
    <n v="0"/>
    <n v="0"/>
    <n v="0"/>
    <n v="0"/>
    <n v="0"/>
    <n v="0"/>
    <n v="0"/>
    <n v="0"/>
    <n v="0"/>
    <n v="0"/>
    <n v="0"/>
    <n v="0"/>
    <n v="0"/>
    <n v="4455.7299999999996"/>
    <n v="0"/>
    <n v="0"/>
    <n v="0"/>
    <n v="4455.7299999999996"/>
  </r>
  <r>
    <m/>
    <s v="069"/>
    <n v="2012"/>
    <n v="2012"/>
    <m/>
    <n v="1750"/>
    <n v="0"/>
    <s v="Merchant Marine Academy"/>
    <n v="1"/>
    <n v="310"/>
    <s v="D"/>
    <n v="-1260.5"/>
    <n v="-1260.5"/>
    <n v="0"/>
    <n v="0"/>
    <n v="-1260.5"/>
    <n v="-1260.5"/>
    <n v="0"/>
    <n v="0"/>
    <n v="0"/>
    <n v="0"/>
    <n v="0"/>
    <n v="0"/>
    <n v="0"/>
    <n v="0"/>
    <n v="0"/>
    <n v="0"/>
    <n v="0"/>
    <n v="0"/>
    <n v="0"/>
    <n v="0"/>
    <n v="0"/>
    <n v="0"/>
    <n v="0"/>
    <n v="0"/>
    <n v="0"/>
    <n v="0"/>
    <n v="0"/>
    <n v="0"/>
    <n v="0"/>
    <n v="0"/>
    <n v="0"/>
    <n v="0"/>
  </r>
  <r>
    <m/>
    <s v="069"/>
    <n v="2012"/>
    <n v="2012"/>
    <m/>
    <n v="1750"/>
    <n v="0"/>
    <s v="Merchant Marine Academy"/>
    <n v="1"/>
    <n v="420"/>
    <s v="D"/>
    <n v="0"/>
    <n v="0"/>
    <n v="0"/>
    <n v="0"/>
    <n v="0"/>
    <n v="0"/>
    <n v="0"/>
    <n v="58656"/>
    <n v="0"/>
    <n v="-58656"/>
    <n v="0"/>
    <n v="0"/>
    <n v="0"/>
    <n v="0"/>
    <n v="0"/>
    <n v="0"/>
    <n v="0"/>
    <n v="0"/>
    <n v="-58656"/>
    <n v="0"/>
    <n v="0"/>
    <n v="0"/>
    <n v="0"/>
    <n v="-58656"/>
    <n v="0"/>
    <n v="-58656"/>
    <n v="-58656"/>
    <n v="0"/>
    <n v="0"/>
    <n v="0"/>
    <n v="0"/>
    <n v="0"/>
  </r>
  <r>
    <m/>
    <s v="069"/>
    <n v="2012"/>
    <n v="2012"/>
    <m/>
    <n v="1750"/>
    <n v="0"/>
    <s v="MARAD operations"/>
    <n v="3"/>
    <n v="115"/>
    <s v="D"/>
    <n v="0"/>
    <n v="0"/>
    <n v="0"/>
    <n v="0"/>
    <n v="0"/>
    <n v="0"/>
    <n v="0"/>
    <n v="0"/>
    <n v="0"/>
    <n v="0"/>
    <n v="0"/>
    <n v="0"/>
    <n v="-823"/>
    <n v="0"/>
    <n v="0"/>
    <n v="0"/>
    <n v="-823"/>
    <n v="0"/>
    <n v="-823"/>
    <n v="0"/>
    <n v="0"/>
    <n v="0"/>
    <n v="0"/>
    <n v="-823"/>
    <n v="-823"/>
    <n v="0"/>
    <n v="0"/>
    <n v="0"/>
    <n v="0"/>
    <n v="0"/>
    <n v="0"/>
    <n v="0"/>
  </r>
  <r>
    <m/>
    <s v="069"/>
    <n v="2012"/>
    <n v="2012"/>
    <m/>
    <n v="1750"/>
    <n v="0"/>
    <s v="MARAD operations"/>
    <n v="3"/>
    <n v="252"/>
    <s v="D"/>
    <n v="6094.19"/>
    <n v="-994.79"/>
    <n v="0"/>
    <n v="0"/>
    <n v="6094.19"/>
    <n v="-994.79"/>
    <n v="-14859.87"/>
    <n v="0"/>
    <n v="0"/>
    <n v="0"/>
    <n v="-14859.87"/>
    <n v="0"/>
    <n v="0"/>
    <n v="0"/>
    <n v="0"/>
    <n v="0"/>
    <n v="0"/>
    <n v="0"/>
    <n v="-7770.89"/>
    <n v="0"/>
    <n v="0"/>
    <n v="0"/>
    <n v="0"/>
    <n v="-7770.89"/>
    <n v="0"/>
    <n v="-7770.89"/>
    <n v="0"/>
    <n v="60.05"/>
    <n v="0"/>
    <n v="0"/>
    <n v="0"/>
    <n v="60.05"/>
  </r>
  <r>
    <m/>
    <s v="069"/>
    <n v="2012"/>
    <n v="2012"/>
    <m/>
    <n v="1750"/>
    <n v="0"/>
    <s v="MARAD operations"/>
    <n v="3"/>
    <n v="253"/>
    <s v="D"/>
    <n v="-222273.62"/>
    <n v="-234906.56"/>
    <n v="0"/>
    <n v="0"/>
    <n v="-222273.62"/>
    <n v="-234906.56"/>
    <n v="0"/>
    <n v="1.84"/>
    <n v="0"/>
    <n v="-1.84"/>
    <n v="0"/>
    <n v="0"/>
    <n v="-56346.53"/>
    <n v="-40760.53"/>
    <n v="0"/>
    <n v="0"/>
    <n v="-56346.53"/>
    <n v="-40760.53"/>
    <n v="-2954.9"/>
    <n v="0"/>
    <n v="0"/>
    <n v="0"/>
    <n v="0"/>
    <n v="-2954.9"/>
    <n v="-56346.53"/>
    <n v="12631.1"/>
    <n v="-1.84"/>
    <n v="123807.45"/>
    <n v="0"/>
    <n v="0"/>
    <n v="0"/>
    <n v="123807.45"/>
  </r>
  <r>
    <m/>
    <s v="069"/>
    <n v="2012"/>
    <n v="2012"/>
    <m/>
    <n v="1750"/>
    <n v="0"/>
    <s v="MARAD operations"/>
    <n v="3"/>
    <n v="254"/>
    <s v="D"/>
    <n v="-36798.51"/>
    <n v="-36798.51"/>
    <n v="0"/>
    <n v="0"/>
    <n v="-36798.51"/>
    <n v="-36798.51"/>
    <n v="0"/>
    <n v="0"/>
    <n v="0"/>
    <n v="0"/>
    <n v="0"/>
    <n v="0"/>
    <n v="0"/>
    <n v="0"/>
    <n v="0"/>
    <n v="0"/>
    <n v="0"/>
    <n v="0"/>
    <n v="0"/>
    <n v="0"/>
    <n v="0"/>
    <n v="0"/>
    <n v="0"/>
    <n v="0"/>
    <n v="0"/>
    <n v="0"/>
    <n v="0"/>
    <n v="36798.51"/>
    <n v="0"/>
    <n v="0"/>
    <n v="0"/>
    <n v="36798.51"/>
  </r>
  <r>
    <m/>
    <s v="069"/>
    <n v="2012"/>
    <n v="2012"/>
    <m/>
    <n v="1750"/>
    <n v="0"/>
    <s v="MARAD operations"/>
    <n v="3"/>
    <n v="256"/>
    <s v="D"/>
    <n v="-635.95000000000005"/>
    <n v="-635.95000000000005"/>
    <n v="0"/>
    <n v="0"/>
    <n v="-635.95000000000005"/>
    <n v="-635.95000000000005"/>
    <n v="0"/>
    <n v="0"/>
    <n v="0"/>
    <n v="0"/>
    <n v="0"/>
    <n v="0"/>
    <n v="0"/>
    <n v="0"/>
    <n v="0"/>
    <n v="0"/>
    <n v="0"/>
    <n v="0"/>
    <n v="0"/>
    <n v="0"/>
    <n v="0"/>
    <n v="0"/>
    <n v="0"/>
    <n v="0"/>
    <n v="0"/>
    <n v="0"/>
    <n v="0"/>
    <n v="0"/>
    <n v="0"/>
    <n v="0"/>
    <n v="0"/>
    <n v="0"/>
  </r>
  <r>
    <m/>
    <s v="069"/>
    <n v="2012"/>
    <n v="2012"/>
    <m/>
    <n v="1750"/>
    <n v="0"/>
    <s v="MARAD operations"/>
    <n v="3"/>
    <n v="257"/>
    <s v="D"/>
    <n v="-1133066.25"/>
    <n v="-820788.49"/>
    <n v="0"/>
    <n v="0"/>
    <n v="-1133066.25"/>
    <n v="-820788.49"/>
    <n v="-427158.29"/>
    <n v="698.43"/>
    <n v="0"/>
    <n v="-698.43"/>
    <n v="-427158.29"/>
    <n v="0"/>
    <n v="-254.75"/>
    <n v="0"/>
    <n v="0"/>
    <n v="0"/>
    <n v="-254.75"/>
    <n v="0"/>
    <n v="-740389.23"/>
    <n v="0"/>
    <n v="0"/>
    <n v="0"/>
    <n v="0"/>
    <n v="-740389.23"/>
    <n v="-254.75"/>
    <n v="-740134.48"/>
    <n v="-698.43"/>
    <n v="5663.11"/>
    <n v="0"/>
    <n v="0"/>
    <n v="0"/>
    <n v="5663.11"/>
  </r>
  <r>
    <m/>
    <s v="069"/>
    <n v="2012"/>
    <n v="2012"/>
    <m/>
    <n v="1750"/>
    <n v="0"/>
    <s v="MARAD operations"/>
    <n v="3"/>
    <n v="260"/>
    <s v="D"/>
    <n v="-3208.58"/>
    <n v="-3208.58"/>
    <n v="0"/>
    <n v="0"/>
    <n v="-3208.58"/>
    <n v="-3208.58"/>
    <n v="0"/>
    <n v="0"/>
    <n v="0"/>
    <n v="0"/>
    <n v="0"/>
    <n v="0"/>
    <n v="-445.2"/>
    <n v="-445.2"/>
    <n v="0"/>
    <n v="0"/>
    <n v="-445.2"/>
    <n v="-445.2"/>
    <n v="0"/>
    <n v="0"/>
    <n v="0"/>
    <n v="0"/>
    <n v="0"/>
    <n v="0"/>
    <n v="-445.2"/>
    <n v="0"/>
    <n v="0"/>
    <n v="1.39"/>
    <n v="0"/>
    <n v="0"/>
    <n v="0"/>
    <n v="1.39"/>
  </r>
  <r>
    <m/>
    <s v="069"/>
    <n v="2012"/>
    <n v="2012"/>
    <m/>
    <n v="1750"/>
    <n v="0"/>
    <s v="MARAD operations"/>
    <n v="3"/>
    <n v="310"/>
    <s v="D"/>
    <n v="-469147.46"/>
    <n v="-469147.46"/>
    <n v="0"/>
    <n v="0"/>
    <n v="-469147.46"/>
    <n v="-469147.46"/>
    <n v="431848.1"/>
    <n v="426020.1"/>
    <n v="0"/>
    <n v="0"/>
    <n v="431848.1"/>
    <n v="426020.1"/>
    <n v="0"/>
    <n v="0"/>
    <n v="0"/>
    <n v="0"/>
    <n v="0"/>
    <n v="0"/>
    <n v="5828"/>
    <n v="0"/>
    <n v="0"/>
    <n v="0"/>
    <n v="0"/>
    <n v="5828"/>
    <n v="0"/>
    <n v="5828"/>
    <n v="0"/>
    <n v="37299.360000000001"/>
    <n v="5828"/>
    <n v="0"/>
    <n v="0"/>
    <n v="43127.360000000001"/>
  </r>
  <r>
    <m/>
    <s v="069"/>
    <n v="2012"/>
    <n v="2012"/>
    <m/>
    <n v="1750"/>
    <n v="0"/>
    <s v="Operations and Training (Reimbursable)"/>
    <n v="801"/>
    <n v="252"/>
    <s v="R"/>
    <n v="-22962.3"/>
    <n v="-22962.3"/>
    <n v="0"/>
    <n v="0"/>
    <n v="-22962.3"/>
    <n v="-22962.3"/>
    <n v="0"/>
    <n v="0"/>
    <n v="0"/>
    <n v="0"/>
    <n v="0"/>
    <n v="0"/>
    <n v="0"/>
    <n v="0"/>
    <n v="0"/>
    <n v="0"/>
    <n v="0"/>
    <n v="0"/>
    <n v="0"/>
    <n v="0"/>
    <n v="0"/>
    <n v="0"/>
    <n v="0"/>
    <n v="0"/>
    <n v="0"/>
    <n v="0"/>
    <n v="0"/>
    <n v="0"/>
    <n v="0"/>
    <n v="0"/>
    <n v="0"/>
    <n v="0"/>
  </r>
  <r>
    <m/>
    <s v="069"/>
    <n v="2012"/>
    <n v="2012"/>
    <m/>
    <n v="1750"/>
    <n v="0"/>
    <s v="Operations and Training (Reimbursable)"/>
    <n v="801"/>
    <n v="253"/>
    <s v="R"/>
    <n v="-340942.75"/>
    <n v="-340942.75"/>
    <n v="0"/>
    <n v="0"/>
    <n v="-340942.75"/>
    <n v="-340942.75"/>
    <n v="0"/>
    <n v="0"/>
    <n v="0"/>
    <n v="0"/>
    <n v="0"/>
    <n v="0"/>
    <n v="0"/>
    <n v="0"/>
    <n v="0"/>
    <n v="0"/>
    <n v="0"/>
    <n v="0"/>
    <n v="0"/>
    <n v="0"/>
    <n v="0"/>
    <n v="0"/>
    <n v="0"/>
    <n v="0"/>
    <n v="0"/>
    <n v="0"/>
    <n v="0"/>
    <n v="109608.36"/>
    <n v="0"/>
    <n v="0"/>
    <n v="0"/>
    <n v="109608.36"/>
  </r>
  <r>
    <m/>
    <s v="069"/>
    <n v="2012"/>
    <n v="2012"/>
    <m/>
    <n v="1750"/>
    <n v="0"/>
    <s v="Operations and Training (Reimbursable)"/>
    <n v="801"/>
    <n v="257"/>
    <s v="R"/>
    <n v="-13013.72"/>
    <n v="-13013.72"/>
    <n v="0"/>
    <n v="0"/>
    <n v="-13013.72"/>
    <n v="-13013.72"/>
    <n v="0"/>
    <n v="0"/>
    <n v="0"/>
    <n v="0"/>
    <n v="0"/>
    <n v="0"/>
    <n v="0"/>
    <n v="0"/>
    <n v="0"/>
    <n v="0"/>
    <n v="0"/>
    <n v="0"/>
    <n v="0"/>
    <n v="0"/>
    <n v="0"/>
    <n v="0"/>
    <n v="0"/>
    <n v="0"/>
    <n v="0"/>
    <n v="0"/>
    <n v="0"/>
    <n v="0"/>
    <n v="0"/>
    <n v="0"/>
    <n v="0"/>
    <n v="0"/>
  </r>
  <r>
    <m/>
    <s v="069"/>
    <n v="2012"/>
    <n v="2012"/>
    <m/>
    <n v="1750"/>
    <n v="0"/>
    <s v="Operations and Training (Reimbursable)"/>
    <n v="801"/>
    <n v="260"/>
    <s v="R"/>
    <n v="-1805.41"/>
    <n v="-1805.41"/>
    <n v="0"/>
    <n v="0"/>
    <n v="-1805.41"/>
    <n v="-1805.41"/>
    <n v="0"/>
    <n v="0"/>
    <n v="0"/>
    <n v="0"/>
    <n v="0"/>
    <n v="0"/>
    <n v="0"/>
    <n v="0"/>
    <n v="0"/>
    <n v="0"/>
    <n v="0"/>
    <n v="0"/>
    <n v="0"/>
    <n v="0"/>
    <n v="0"/>
    <n v="0"/>
    <n v="0"/>
    <n v="0"/>
    <n v="0"/>
    <n v="0"/>
    <n v="0"/>
    <n v="0"/>
    <n v="0"/>
    <n v="0"/>
    <n v="0"/>
    <n v="0"/>
  </r>
  <r>
    <m/>
    <s v="069"/>
    <n v="2013"/>
    <n v="2013"/>
    <m/>
    <n v="1710"/>
    <n v="0"/>
    <s v="Ready Reserve Force (Reimbursable)"/>
    <n v="801"/>
    <n v="260"/>
    <s v="R"/>
    <n v="-30975.49"/>
    <n v="-30975.49"/>
    <n v="0"/>
    <n v="0"/>
    <n v="-30975.49"/>
    <n v="-30975.49"/>
    <n v="0"/>
    <n v="0"/>
    <n v="0"/>
    <n v="0"/>
    <n v="0"/>
    <n v="0"/>
    <n v="0"/>
    <n v="0"/>
    <n v="0"/>
    <n v="0"/>
    <n v="0"/>
    <n v="0"/>
    <n v="0"/>
    <n v="0"/>
    <n v="0"/>
    <n v="0"/>
    <n v="0"/>
    <n v="0"/>
    <n v="0"/>
    <n v="0"/>
    <n v="0"/>
    <n v="19853.22"/>
    <n v="0"/>
    <n v="0"/>
    <n v="0"/>
    <n v="19853.22"/>
  </r>
  <r>
    <m/>
    <s v="069"/>
    <n v="2013"/>
    <n v="2013"/>
    <m/>
    <n v="1750"/>
    <n v="0"/>
    <s v="Merchant Marine Academy"/>
    <n v="1"/>
    <n v="121"/>
    <s v="D"/>
    <n v="-823.4"/>
    <n v="-823.4"/>
    <n v="0"/>
    <n v="0"/>
    <n v="-823.4"/>
    <n v="-823.4"/>
    <n v="0"/>
    <n v="0"/>
    <n v="0"/>
    <n v="0"/>
    <n v="0"/>
    <n v="0"/>
    <n v="0"/>
    <n v="0"/>
    <n v="0"/>
    <n v="0"/>
    <n v="0"/>
    <n v="0"/>
    <n v="0"/>
    <n v="0"/>
    <n v="0"/>
    <n v="0"/>
    <n v="0"/>
    <n v="0"/>
    <n v="0"/>
    <n v="0"/>
    <n v="0"/>
    <n v="0"/>
    <n v="0"/>
    <n v="0"/>
    <n v="0"/>
    <n v="0"/>
  </r>
  <r>
    <m/>
    <s v="069"/>
    <n v="2013"/>
    <n v="2013"/>
    <m/>
    <n v="1750"/>
    <n v="0"/>
    <s v="Merchant Marine Academy"/>
    <n v="1"/>
    <n v="220"/>
    <s v="D"/>
    <n v="-6.72"/>
    <n v="-6.72"/>
    <n v="0"/>
    <n v="0"/>
    <n v="-6.72"/>
    <n v="-6.72"/>
    <n v="0"/>
    <n v="0"/>
    <n v="0"/>
    <n v="0"/>
    <n v="0"/>
    <n v="0"/>
    <n v="0"/>
    <n v="0"/>
    <n v="0"/>
    <n v="0"/>
    <n v="0"/>
    <n v="0"/>
    <n v="0"/>
    <n v="0"/>
    <n v="0"/>
    <n v="0"/>
    <n v="0"/>
    <n v="0"/>
    <n v="0"/>
    <n v="0"/>
    <n v="0"/>
    <n v="6.72"/>
    <n v="0"/>
    <n v="0"/>
    <n v="0"/>
    <n v="6.72"/>
  </r>
  <r>
    <m/>
    <s v="069"/>
    <n v="2013"/>
    <n v="2013"/>
    <m/>
    <n v="1750"/>
    <n v="0"/>
    <s v="Merchant Marine Academy"/>
    <n v="1"/>
    <n v="233"/>
    <s v="D"/>
    <n v="-6223.68"/>
    <n v="-6223.68"/>
    <n v="0"/>
    <n v="0"/>
    <n v="-6223.68"/>
    <n v="-6223.68"/>
    <n v="0"/>
    <n v="0"/>
    <n v="0"/>
    <n v="0"/>
    <n v="0"/>
    <n v="0"/>
    <n v="0"/>
    <n v="0"/>
    <n v="0"/>
    <n v="0"/>
    <n v="0"/>
    <n v="0"/>
    <n v="0"/>
    <n v="0"/>
    <n v="0"/>
    <n v="0"/>
    <n v="0"/>
    <n v="0"/>
    <n v="0"/>
    <n v="0"/>
    <n v="0"/>
    <n v="6223.68"/>
    <n v="0"/>
    <n v="0"/>
    <n v="0"/>
    <n v="6223.68"/>
  </r>
  <r>
    <m/>
    <s v="069"/>
    <n v="2013"/>
    <n v="2013"/>
    <m/>
    <n v="1750"/>
    <n v="0"/>
    <s v="Merchant Marine Academy"/>
    <n v="1"/>
    <n v="252"/>
    <s v="D"/>
    <n v="-66262.33"/>
    <n v="-49562.33"/>
    <n v="0"/>
    <n v="0"/>
    <n v="-66262.33"/>
    <n v="-49562.33"/>
    <n v="0"/>
    <n v="0"/>
    <n v="0"/>
    <n v="0"/>
    <n v="0"/>
    <n v="0"/>
    <n v="0"/>
    <n v="0"/>
    <n v="0"/>
    <n v="0"/>
    <n v="0"/>
    <n v="0"/>
    <n v="-16700"/>
    <n v="0"/>
    <n v="0"/>
    <n v="0"/>
    <n v="0"/>
    <n v="-16700"/>
    <n v="0"/>
    <n v="-16700"/>
    <n v="0"/>
    <n v="16572.71"/>
    <n v="0"/>
    <n v="0"/>
    <n v="0"/>
    <n v="16572.71"/>
  </r>
  <r>
    <m/>
    <s v="069"/>
    <n v="2013"/>
    <n v="2013"/>
    <m/>
    <n v="1750"/>
    <n v="0"/>
    <s v="Merchant Marine Academy"/>
    <n v="1"/>
    <n v="253"/>
    <s v="D"/>
    <n v="-361.9"/>
    <n v="-361.9"/>
    <n v="0"/>
    <n v="0"/>
    <n v="-361.9"/>
    <n v="-361.9"/>
    <n v="0"/>
    <n v="0"/>
    <n v="0"/>
    <n v="0"/>
    <n v="0"/>
    <n v="0"/>
    <n v="0"/>
    <n v="-320.73"/>
    <n v="0"/>
    <n v="0"/>
    <n v="0"/>
    <n v="-320.73"/>
    <n v="320.73"/>
    <n v="0"/>
    <n v="0"/>
    <n v="0"/>
    <n v="0"/>
    <n v="320.73"/>
    <n v="0"/>
    <n v="0"/>
    <n v="0"/>
    <n v="361.9"/>
    <n v="0"/>
    <n v="0"/>
    <n v="0"/>
    <n v="361.9"/>
  </r>
  <r>
    <m/>
    <s v="069"/>
    <n v="2013"/>
    <n v="2013"/>
    <m/>
    <n v="1750"/>
    <n v="0"/>
    <s v="Merchant Marine Academy"/>
    <n v="1"/>
    <n v="254"/>
    <s v="D"/>
    <n v="-14284.62"/>
    <n v="-14284.62"/>
    <n v="0"/>
    <n v="0"/>
    <n v="-14284.62"/>
    <n v="-14284.62"/>
    <n v="0"/>
    <n v="0"/>
    <n v="0"/>
    <n v="0"/>
    <n v="0"/>
    <n v="0"/>
    <n v="0"/>
    <n v="0"/>
    <n v="0"/>
    <n v="0"/>
    <n v="0"/>
    <n v="0"/>
    <n v="0"/>
    <n v="0"/>
    <n v="0"/>
    <n v="0"/>
    <n v="0"/>
    <n v="0"/>
    <n v="0"/>
    <n v="0"/>
    <n v="0"/>
    <n v="0"/>
    <n v="0"/>
    <n v="0"/>
    <n v="0"/>
    <n v="0"/>
  </r>
  <r>
    <m/>
    <s v="069"/>
    <n v="2013"/>
    <n v="2013"/>
    <m/>
    <n v="1750"/>
    <n v="0"/>
    <s v="Merchant Marine Academy"/>
    <n v="1"/>
    <n v="256"/>
    <s v="D"/>
    <n v="-24619.53"/>
    <n v="-24619.53"/>
    <n v="0"/>
    <n v="0"/>
    <n v="-24619.53"/>
    <n v="-24619.53"/>
    <n v="0"/>
    <n v="0"/>
    <n v="0"/>
    <n v="0"/>
    <n v="0"/>
    <n v="0"/>
    <n v="0"/>
    <n v="0"/>
    <n v="0"/>
    <n v="0"/>
    <n v="0"/>
    <n v="0"/>
    <n v="0"/>
    <n v="0"/>
    <n v="0"/>
    <n v="0"/>
    <n v="0"/>
    <n v="0"/>
    <n v="0"/>
    <n v="0"/>
    <n v="0"/>
    <n v="0"/>
    <n v="0"/>
    <n v="0"/>
    <n v="0"/>
    <n v="0"/>
  </r>
  <r>
    <m/>
    <s v="069"/>
    <n v="2013"/>
    <n v="2013"/>
    <m/>
    <n v="1750"/>
    <n v="0"/>
    <s v="Merchant Marine Academy"/>
    <n v="1"/>
    <n v="260"/>
    <s v="D"/>
    <n v="-25240.98"/>
    <n v="-24009.31"/>
    <n v="0"/>
    <n v="0"/>
    <n v="-25240.98"/>
    <n v="-24009.31"/>
    <n v="0"/>
    <n v="1.66"/>
    <n v="0"/>
    <n v="-1.66"/>
    <n v="0"/>
    <n v="0"/>
    <n v="0"/>
    <n v="0"/>
    <n v="0"/>
    <n v="0"/>
    <n v="0"/>
    <n v="0"/>
    <n v="-1233.33"/>
    <n v="0"/>
    <n v="0"/>
    <n v="0"/>
    <n v="0"/>
    <n v="-1233.33"/>
    <n v="0"/>
    <n v="-1233.33"/>
    <n v="-1.66"/>
    <n v="13619.93"/>
    <n v="0"/>
    <n v="0"/>
    <n v="0"/>
    <n v="13619.93"/>
  </r>
  <r>
    <m/>
    <s v="069"/>
    <n v="2013"/>
    <n v="2013"/>
    <m/>
    <n v="1750"/>
    <n v="0"/>
    <s v="Merchant Marine Academy"/>
    <n v="1"/>
    <n v="310"/>
    <s v="D"/>
    <n v="-881.17"/>
    <n v="-881.17"/>
    <n v="0"/>
    <n v="0"/>
    <n v="-881.17"/>
    <n v="-881.17"/>
    <n v="0"/>
    <n v="0"/>
    <n v="0"/>
    <n v="0"/>
    <n v="0"/>
    <n v="0"/>
    <n v="0"/>
    <n v="0"/>
    <n v="0"/>
    <n v="0"/>
    <n v="0"/>
    <n v="0"/>
    <n v="0"/>
    <n v="0"/>
    <n v="0"/>
    <n v="0"/>
    <n v="0"/>
    <n v="0"/>
    <n v="0"/>
    <n v="0"/>
    <n v="0"/>
    <n v="881.17"/>
    <n v="0"/>
    <n v="0"/>
    <n v="0"/>
    <n v="881.17"/>
  </r>
  <r>
    <m/>
    <s v="069"/>
    <n v="2013"/>
    <n v="2013"/>
    <m/>
    <n v="1750"/>
    <n v="0"/>
    <s v="Merchant Marine Academy"/>
    <n v="1"/>
    <n v="420"/>
    <s v="D"/>
    <n v="0"/>
    <n v="0"/>
    <n v="0"/>
    <n v="0"/>
    <n v="0"/>
    <n v="0"/>
    <n v="0"/>
    <n v="58881.599999999999"/>
    <n v="0"/>
    <n v="-58881.599999999999"/>
    <n v="0"/>
    <n v="0"/>
    <n v="0"/>
    <n v="0"/>
    <n v="0"/>
    <n v="0"/>
    <n v="0"/>
    <n v="0"/>
    <n v="-58881.599999999999"/>
    <n v="0"/>
    <n v="0"/>
    <n v="0"/>
    <n v="0"/>
    <n v="-58881.599999999999"/>
    <n v="0"/>
    <n v="-58881.599999999999"/>
    <n v="-58881.599999999999"/>
    <n v="0"/>
    <n v="0"/>
    <n v="0"/>
    <n v="0"/>
    <n v="0"/>
  </r>
  <r>
    <m/>
    <s v="069"/>
    <n v="2013"/>
    <n v="2013"/>
    <m/>
    <n v="1750"/>
    <n v="0"/>
    <s v="MARAD operations"/>
    <n v="3"/>
    <n v="111"/>
    <s v="D"/>
    <n v="0"/>
    <n v="0"/>
    <n v="0"/>
    <n v="0"/>
    <n v="0"/>
    <n v="0"/>
    <n v="0"/>
    <n v="0"/>
    <n v="0"/>
    <n v="0"/>
    <n v="0"/>
    <n v="0"/>
    <n v="0"/>
    <n v="0"/>
    <n v="0"/>
    <n v="0"/>
    <n v="0"/>
    <n v="0"/>
    <n v="0"/>
    <n v="0"/>
    <n v="0"/>
    <n v="0"/>
    <n v="0"/>
    <n v="0"/>
    <n v="0"/>
    <n v="0"/>
    <n v="0"/>
    <n v="0"/>
    <n v="0"/>
    <n v="0"/>
    <n v="68.64"/>
    <n v="68.64"/>
  </r>
  <r>
    <m/>
    <s v="069"/>
    <n v="2013"/>
    <n v="2013"/>
    <m/>
    <n v="1750"/>
    <n v="0"/>
    <s v="MARAD operations"/>
    <n v="3"/>
    <n v="210"/>
    <s v="D"/>
    <n v="-12243.6"/>
    <n v="-12243.6"/>
    <n v="0"/>
    <n v="0"/>
    <n v="-12243.6"/>
    <n v="-12243.6"/>
    <n v="37.5"/>
    <n v="37.5"/>
    <n v="0"/>
    <n v="0"/>
    <n v="37.5"/>
    <n v="37.5"/>
    <n v="0"/>
    <n v="0"/>
    <n v="0"/>
    <n v="0"/>
    <n v="0"/>
    <n v="0"/>
    <n v="0"/>
    <n v="0"/>
    <n v="0"/>
    <n v="0"/>
    <n v="0"/>
    <n v="0"/>
    <n v="0"/>
    <n v="0"/>
    <n v="0"/>
    <n v="0"/>
    <n v="0"/>
    <n v="0"/>
    <n v="0"/>
    <n v="0"/>
  </r>
  <r>
    <m/>
    <s v="069"/>
    <n v="2013"/>
    <n v="2013"/>
    <m/>
    <n v="1750"/>
    <n v="0"/>
    <s v="MARAD operations"/>
    <n v="3"/>
    <n v="233"/>
    <s v="D"/>
    <n v="-5595.89"/>
    <n v="-5595.89"/>
    <n v="0"/>
    <n v="0"/>
    <n v="-5595.89"/>
    <n v="-5595.89"/>
    <n v="0"/>
    <n v="0"/>
    <n v="0"/>
    <n v="0"/>
    <n v="0"/>
    <n v="0"/>
    <n v="0"/>
    <n v="0"/>
    <n v="0"/>
    <n v="0"/>
    <n v="0"/>
    <n v="0"/>
    <n v="0"/>
    <n v="0"/>
    <n v="0"/>
    <n v="0"/>
    <n v="0"/>
    <n v="0"/>
    <n v="0"/>
    <n v="0"/>
    <n v="0"/>
    <n v="5590.27"/>
    <n v="0"/>
    <n v="0"/>
    <n v="0"/>
    <n v="5590.27"/>
  </r>
  <r>
    <m/>
    <s v="069"/>
    <n v="2013"/>
    <n v="2013"/>
    <m/>
    <n v="1750"/>
    <n v="0"/>
    <s v="MARAD operations"/>
    <n v="3"/>
    <n v="252"/>
    <s v="D"/>
    <n v="-219624.46"/>
    <n v="-159372.46"/>
    <n v="0"/>
    <n v="0"/>
    <n v="-219624.46"/>
    <n v="-159372.46"/>
    <n v="0"/>
    <n v="0"/>
    <n v="0"/>
    <n v="0"/>
    <n v="0"/>
    <n v="0"/>
    <n v="0"/>
    <n v="0"/>
    <n v="0"/>
    <n v="0"/>
    <n v="0"/>
    <n v="0"/>
    <n v="-60252"/>
    <n v="0"/>
    <n v="0"/>
    <n v="0"/>
    <n v="0"/>
    <n v="-60252"/>
    <n v="0"/>
    <n v="-60252"/>
    <n v="0"/>
    <n v="6785.07"/>
    <n v="0"/>
    <n v="0"/>
    <n v="0"/>
    <n v="6785.07"/>
  </r>
  <r>
    <m/>
    <s v="069"/>
    <n v="2013"/>
    <n v="2013"/>
    <m/>
    <n v="1750"/>
    <n v="0"/>
    <s v="MARAD operations"/>
    <n v="3"/>
    <n v="253"/>
    <s v="D"/>
    <n v="-1028887.34"/>
    <n v="-1028887.34"/>
    <n v="0"/>
    <n v="0"/>
    <n v="-1028887.34"/>
    <n v="-1028887.34"/>
    <n v="0"/>
    <n v="0"/>
    <n v="0"/>
    <n v="0"/>
    <n v="0"/>
    <n v="0"/>
    <n v="-5518.88"/>
    <n v="-5518.88"/>
    <n v="0"/>
    <n v="0"/>
    <n v="-5518.88"/>
    <n v="-5518.88"/>
    <n v="0"/>
    <n v="0"/>
    <n v="0"/>
    <n v="0"/>
    <n v="0"/>
    <n v="0"/>
    <n v="-5518.88"/>
    <n v="0"/>
    <n v="0"/>
    <n v="914208"/>
    <n v="0"/>
    <n v="0"/>
    <n v="0"/>
    <n v="914208"/>
  </r>
  <r>
    <m/>
    <s v="069"/>
    <n v="2013"/>
    <n v="2013"/>
    <m/>
    <n v="1750"/>
    <n v="0"/>
    <s v="MARAD operations"/>
    <n v="3"/>
    <n v="254"/>
    <s v="D"/>
    <n v="0"/>
    <n v="0"/>
    <n v="0"/>
    <n v="0"/>
    <n v="0"/>
    <n v="0"/>
    <n v="-4.16"/>
    <n v="-4.16"/>
    <n v="0"/>
    <n v="0"/>
    <n v="-4.16"/>
    <n v="-4.16"/>
    <n v="0"/>
    <n v="0"/>
    <n v="0"/>
    <n v="0"/>
    <n v="0"/>
    <n v="0"/>
    <n v="0"/>
    <n v="0"/>
    <n v="0"/>
    <n v="0"/>
    <n v="0"/>
    <n v="0"/>
    <n v="0"/>
    <n v="0"/>
    <n v="0"/>
    <n v="0"/>
    <n v="0"/>
    <n v="0"/>
    <n v="0"/>
    <n v="0"/>
  </r>
  <r>
    <m/>
    <s v="069"/>
    <n v="2013"/>
    <n v="2013"/>
    <m/>
    <n v="1750"/>
    <n v="0"/>
    <s v="MARAD operations"/>
    <n v="3"/>
    <n v="256"/>
    <s v="D"/>
    <n v="-4679.6000000000004"/>
    <n v="-4679.6000000000004"/>
    <n v="0"/>
    <n v="0"/>
    <n v="-4679.6000000000004"/>
    <n v="-4679.6000000000004"/>
    <n v="0"/>
    <n v="0"/>
    <n v="0"/>
    <n v="0"/>
    <n v="0"/>
    <n v="0"/>
    <n v="0"/>
    <n v="0"/>
    <n v="0"/>
    <n v="0"/>
    <n v="0"/>
    <n v="0"/>
    <n v="0"/>
    <n v="0"/>
    <n v="0"/>
    <n v="0"/>
    <n v="0"/>
    <n v="0"/>
    <n v="0"/>
    <n v="0"/>
    <n v="0"/>
    <n v="0"/>
    <n v="0"/>
    <n v="0"/>
    <n v="0"/>
    <n v="0"/>
  </r>
  <r>
    <m/>
    <s v="069"/>
    <n v="2013"/>
    <n v="2013"/>
    <m/>
    <n v="1750"/>
    <n v="0"/>
    <s v="MARAD operations"/>
    <n v="3"/>
    <n v="257"/>
    <s v="D"/>
    <n v="-429375.75"/>
    <n v="-429375.75"/>
    <n v="0"/>
    <n v="0"/>
    <n v="-429375.75"/>
    <n v="-429375.75"/>
    <n v="0"/>
    <n v="0"/>
    <n v="0"/>
    <n v="0"/>
    <n v="0"/>
    <n v="0"/>
    <n v="-2.2000000000000002"/>
    <n v="-2.2000000000000002"/>
    <n v="0"/>
    <n v="0"/>
    <n v="-2.2000000000000002"/>
    <n v="-2.2000000000000002"/>
    <n v="0"/>
    <n v="0"/>
    <n v="0"/>
    <n v="0"/>
    <n v="0"/>
    <n v="0"/>
    <n v="-2.2000000000000002"/>
    <n v="0"/>
    <n v="0"/>
    <n v="0"/>
    <n v="0"/>
    <n v="0"/>
    <n v="0"/>
    <n v="0"/>
  </r>
  <r>
    <m/>
    <s v="069"/>
    <n v="2013"/>
    <n v="2013"/>
    <m/>
    <n v="1750"/>
    <n v="0"/>
    <s v="MARAD operations"/>
    <n v="3"/>
    <n v="260"/>
    <s v="D"/>
    <n v="-26558.44"/>
    <n v="-26558.44"/>
    <n v="0"/>
    <n v="0"/>
    <n v="-26558.44"/>
    <n v="-26558.44"/>
    <n v="-8.4"/>
    <n v="-8.4"/>
    <n v="0"/>
    <n v="0"/>
    <n v="-8.4"/>
    <n v="-8.4"/>
    <n v="-48"/>
    <n v="-48"/>
    <n v="0"/>
    <n v="0"/>
    <n v="-48"/>
    <n v="-48"/>
    <n v="0"/>
    <n v="0"/>
    <n v="0"/>
    <n v="0"/>
    <n v="0"/>
    <n v="0"/>
    <n v="-48"/>
    <n v="0"/>
    <n v="0"/>
    <n v="6837.8"/>
    <n v="0"/>
    <n v="0"/>
    <n v="0"/>
    <n v="6837.8"/>
  </r>
  <r>
    <m/>
    <s v="069"/>
    <n v="2013"/>
    <n v="2013"/>
    <m/>
    <n v="1750"/>
    <n v="0"/>
    <s v="MARAD operations"/>
    <n v="3"/>
    <n v="310"/>
    <s v="D"/>
    <n v="181419.96"/>
    <n v="181419.96"/>
    <n v="0"/>
    <n v="0"/>
    <n v="181419.96"/>
    <n v="181419.96"/>
    <n v="-197535.35"/>
    <n v="-197535.35"/>
    <n v="0"/>
    <n v="0"/>
    <n v="-197535.35"/>
    <n v="-197535.35"/>
    <n v="0"/>
    <n v="0"/>
    <n v="0"/>
    <n v="0"/>
    <n v="0"/>
    <n v="0"/>
    <n v="0"/>
    <n v="0"/>
    <n v="0"/>
    <n v="0"/>
    <n v="0"/>
    <n v="0"/>
    <n v="0"/>
    <n v="0"/>
    <n v="0"/>
    <n v="12965.23"/>
    <n v="0"/>
    <n v="0"/>
    <n v="0"/>
    <n v="12965.23"/>
  </r>
  <r>
    <m/>
    <s v="069"/>
    <n v="2013"/>
    <n v="2013"/>
    <m/>
    <n v="1750"/>
    <n v="0"/>
    <s v="Operations and Training (Reimbursable)"/>
    <n v="801"/>
    <n v="252"/>
    <s v="R"/>
    <n v="0"/>
    <n v="0"/>
    <n v="0"/>
    <n v="0"/>
    <n v="0"/>
    <n v="0"/>
    <n v="0"/>
    <n v="0"/>
    <n v="0"/>
    <n v="0"/>
    <n v="0"/>
    <n v="0"/>
    <n v="-147.46"/>
    <n v="-147.46"/>
    <n v="0"/>
    <n v="0"/>
    <n v="-147.46"/>
    <n v="-147.46"/>
    <n v="0"/>
    <n v="0"/>
    <n v="0"/>
    <n v="0"/>
    <n v="0"/>
    <n v="0"/>
    <n v="-147.46"/>
    <n v="0"/>
    <n v="0"/>
    <n v="0"/>
    <n v="0"/>
    <n v="0"/>
    <n v="0"/>
    <n v="0"/>
  </r>
  <r>
    <m/>
    <s v="069"/>
    <n v="2013"/>
    <n v="2013"/>
    <m/>
    <n v="1750"/>
    <n v="0"/>
    <s v="Operations and Training (Reimbursable)"/>
    <n v="801"/>
    <n v="253"/>
    <s v="R"/>
    <n v="-317024.63"/>
    <n v="-9351.6299999999992"/>
    <n v="0"/>
    <n v="0"/>
    <n v="-317024.63"/>
    <n v="-9351.6299999999992"/>
    <n v="-95609.54"/>
    <n v="0"/>
    <n v="0"/>
    <n v="0"/>
    <n v="-95609.54"/>
    <n v="0"/>
    <n v="-50556.14"/>
    <n v="-50556.14"/>
    <n v="0"/>
    <n v="0"/>
    <n v="-50556.14"/>
    <n v="-50556.14"/>
    <n v="-403282.54"/>
    <n v="0"/>
    <n v="0"/>
    <n v="0"/>
    <n v="0"/>
    <n v="-403282.54"/>
    <n v="-50556.14"/>
    <n v="-403282.54"/>
    <n v="0"/>
    <n v="0"/>
    <n v="0"/>
    <n v="0"/>
    <n v="0"/>
    <n v="0"/>
  </r>
  <r>
    <m/>
    <s v="069"/>
    <n v="2013"/>
    <n v="2013"/>
    <m/>
    <n v="1750"/>
    <n v="0"/>
    <s v="Operations and Training (Reimbursable)"/>
    <n v="801"/>
    <n v="257"/>
    <s v="R"/>
    <n v="-6500"/>
    <n v="-6500"/>
    <n v="0"/>
    <n v="0"/>
    <n v="-6500"/>
    <n v="-6500"/>
    <n v="0"/>
    <n v="0"/>
    <n v="0"/>
    <n v="0"/>
    <n v="0"/>
    <n v="0"/>
    <n v="0"/>
    <n v="0"/>
    <n v="0"/>
    <n v="0"/>
    <n v="0"/>
    <n v="0"/>
    <n v="0"/>
    <n v="0"/>
    <n v="0"/>
    <n v="0"/>
    <n v="0"/>
    <n v="0"/>
    <n v="0"/>
    <n v="0"/>
    <n v="0"/>
    <n v="0"/>
    <n v="0"/>
    <n v="0"/>
    <n v="0"/>
    <n v="0"/>
  </r>
  <r>
    <m/>
    <s v="069"/>
    <n v="2014"/>
    <n v="2014"/>
    <m/>
    <n v="1710"/>
    <n v="0"/>
    <s v="Ready Reserve Force (Reimbursable)"/>
    <n v="801"/>
    <n v="254"/>
    <s v="R"/>
    <n v="-5385.92"/>
    <n v="-5385.92"/>
    <n v="0"/>
    <n v="0"/>
    <n v="-5385.92"/>
    <n v="-5385.92"/>
    <n v="0"/>
    <n v="0"/>
    <n v="0"/>
    <n v="0"/>
    <n v="0"/>
    <n v="0"/>
    <n v="0"/>
    <n v="0"/>
    <n v="0"/>
    <n v="0"/>
    <n v="0"/>
    <n v="0"/>
    <n v="0"/>
    <n v="0"/>
    <n v="0"/>
    <n v="0"/>
    <n v="0"/>
    <n v="0"/>
    <n v="0"/>
    <n v="0"/>
    <n v="0"/>
    <n v="5385.92"/>
    <n v="0"/>
    <n v="0"/>
    <n v="0"/>
    <n v="5385.92"/>
  </r>
  <r>
    <m/>
    <s v="069"/>
    <n v="2014"/>
    <n v="2014"/>
    <m/>
    <n v="1750"/>
    <n v="0"/>
    <s v="Merchant Marine Academy"/>
    <n v="1"/>
    <n v="111"/>
    <s v="D"/>
    <n v="0"/>
    <n v="0"/>
    <n v="0"/>
    <n v="0"/>
    <n v="0"/>
    <n v="0"/>
    <n v="0"/>
    <n v="-3593.44"/>
    <n v="0"/>
    <n v="3593.44"/>
    <n v="0"/>
    <n v="0"/>
    <n v="0"/>
    <n v="0"/>
    <n v="0"/>
    <n v="0"/>
    <n v="0"/>
    <n v="0"/>
    <n v="3593.44"/>
    <n v="0"/>
    <n v="0"/>
    <n v="0"/>
    <n v="0"/>
    <n v="3593.44"/>
    <n v="0"/>
    <n v="3593.44"/>
    <n v="3593.44"/>
    <n v="0"/>
    <n v="0"/>
    <n v="0"/>
    <n v="0"/>
    <n v="0"/>
  </r>
  <r>
    <m/>
    <s v="069"/>
    <n v="2014"/>
    <n v="2014"/>
    <m/>
    <n v="1750"/>
    <n v="0"/>
    <s v="Merchant Marine Academy"/>
    <n v="1"/>
    <n v="210"/>
    <s v="D"/>
    <n v="-206426.88"/>
    <n v="-206426.88"/>
    <n v="0"/>
    <n v="0"/>
    <n v="-206426.88"/>
    <n v="-206426.88"/>
    <n v="0"/>
    <n v="0"/>
    <n v="0"/>
    <n v="0"/>
    <n v="0"/>
    <n v="0"/>
    <n v="0"/>
    <n v="0"/>
    <n v="0"/>
    <n v="0"/>
    <n v="0"/>
    <n v="0"/>
    <n v="0"/>
    <n v="0"/>
    <n v="0"/>
    <n v="0"/>
    <n v="0"/>
    <n v="0"/>
    <n v="0"/>
    <n v="0"/>
    <n v="0"/>
    <n v="0"/>
    <n v="0"/>
    <n v="0"/>
    <n v="0"/>
    <n v="0"/>
  </r>
  <r>
    <m/>
    <s v="069"/>
    <n v="2014"/>
    <n v="2014"/>
    <m/>
    <n v="1750"/>
    <n v="0"/>
    <s v="Merchant Marine Academy"/>
    <n v="1"/>
    <n v="233"/>
    <s v="D"/>
    <n v="-82140.77"/>
    <n v="-82140.77"/>
    <n v="0"/>
    <n v="0"/>
    <n v="-82140.77"/>
    <n v="-82140.77"/>
    <n v="0"/>
    <n v="0"/>
    <n v="0"/>
    <n v="0"/>
    <n v="0"/>
    <n v="0"/>
    <n v="0"/>
    <n v="0"/>
    <n v="0"/>
    <n v="0"/>
    <n v="0"/>
    <n v="0"/>
    <n v="0"/>
    <n v="0"/>
    <n v="0"/>
    <n v="0"/>
    <n v="0"/>
    <n v="0"/>
    <n v="0"/>
    <n v="0"/>
    <n v="0"/>
    <n v="1948.33"/>
    <n v="0"/>
    <n v="0"/>
    <n v="0"/>
    <n v="1948.33"/>
  </r>
  <r>
    <m/>
    <s v="069"/>
    <n v="2014"/>
    <n v="2014"/>
    <m/>
    <n v="1750"/>
    <n v="0"/>
    <s v="Merchant Marine Academy"/>
    <n v="1"/>
    <n v="252"/>
    <s v="D"/>
    <n v="-125295.59"/>
    <n v="-81598.7"/>
    <n v="0"/>
    <n v="0"/>
    <n v="-125295.59"/>
    <n v="-81598.7"/>
    <n v="-12902.09"/>
    <n v="1.44"/>
    <n v="0"/>
    <n v="-1.44"/>
    <n v="-12902.09"/>
    <n v="0"/>
    <n v="0"/>
    <n v="0"/>
    <n v="0"/>
    <n v="0"/>
    <n v="0"/>
    <n v="0"/>
    <n v="-56605.52"/>
    <n v="0"/>
    <n v="0"/>
    <n v="0"/>
    <n v="0"/>
    <n v="-56605.52"/>
    <n v="0"/>
    <n v="-56605.52"/>
    <n v="-6.54"/>
    <n v="23653.37"/>
    <n v="0"/>
    <n v="0"/>
    <n v="0"/>
    <n v="23653.37"/>
  </r>
  <r>
    <m/>
    <s v="069"/>
    <n v="2014"/>
    <n v="2014"/>
    <m/>
    <n v="1750"/>
    <n v="0"/>
    <s v="Merchant Marine Academy"/>
    <n v="1"/>
    <n v="253"/>
    <s v="D"/>
    <n v="-259916.95"/>
    <n v="-206605.75"/>
    <n v="0"/>
    <n v="0"/>
    <n v="-259916.95"/>
    <n v="-206605.75"/>
    <n v="0"/>
    <n v="0"/>
    <n v="0"/>
    <n v="0"/>
    <n v="0"/>
    <n v="0"/>
    <n v="-784365.4"/>
    <n v="-30931.11"/>
    <n v="0"/>
    <n v="0"/>
    <n v="-784365.4"/>
    <n v="-30931.11"/>
    <n v="-806745.49"/>
    <n v="0"/>
    <n v="0"/>
    <n v="0"/>
    <n v="0"/>
    <n v="-806745.49"/>
    <n v="-784365.4"/>
    <n v="-53311.199999999997"/>
    <n v="0"/>
    <n v="4273.91"/>
    <n v="0"/>
    <n v="0"/>
    <n v="0"/>
    <n v="4273.91"/>
  </r>
  <r>
    <m/>
    <s v="069"/>
    <n v="2014"/>
    <n v="2014"/>
    <m/>
    <n v="1750"/>
    <n v="0"/>
    <s v="Merchant Marine Academy"/>
    <n v="1"/>
    <n v="254"/>
    <s v="D"/>
    <n v="-17319.37"/>
    <n v="-17319.37"/>
    <n v="0"/>
    <n v="0"/>
    <n v="-17319.37"/>
    <n v="-17319.37"/>
    <n v="0"/>
    <n v="0"/>
    <n v="0"/>
    <n v="0"/>
    <n v="0"/>
    <n v="0"/>
    <n v="0"/>
    <n v="0"/>
    <n v="0"/>
    <n v="0"/>
    <n v="0"/>
    <n v="0"/>
    <n v="0"/>
    <n v="0"/>
    <n v="0"/>
    <n v="0"/>
    <n v="0"/>
    <n v="0"/>
    <n v="0"/>
    <n v="0"/>
    <n v="0"/>
    <n v="17319.37"/>
    <n v="0"/>
    <n v="0"/>
    <n v="0"/>
    <n v="17319.37"/>
  </r>
  <r>
    <m/>
    <s v="069"/>
    <n v="2014"/>
    <n v="2014"/>
    <m/>
    <n v="1750"/>
    <n v="0"/>
    <s v="Merchant Marine Academy"/>
    <n v="1"/>
    <n v="256"/>
    <s v="D"/>
    <n v="-375"/>
    <n v="-375"/>
    <n v="0"/>
    <n v="0"/>
    <n v="-375"/>
    <n v="-375"/>
    <n v="0"/>
    <n v="0"/>
    <n v="0"/>
    <n v="0"/>
    <n v="0"/>
    <n v="0"/>
    <n v="0"/>
    <n v="0"/>
    <n v="0"/>
    <n v="0"/>
    <n v="0"/>
    <n v="0"/>
    <n v="0"/>
    <n v="0"/>
    <n v="0"/>
    <n v="0"/>
    <n v="0"/>
    <n v="0"/>
    <n v="0"/>
    <n v="0"/>
    <n v="0"/>
    <n v="375"/>
    <n v="0"/>
    <n v="0"/>
    <n v="0"/>
    <n v="375"/>
  </r>
  <r>
    <m/>
    <s v="069"/>
    <n v="2014"/>
    <n v="2014"/>
    <m/>
    <n v="1750"/>
    <n v="0"/>
    <s v="Merchant Marine Academy"/>
    <n v="1"/>
    <n v="257"/>
    <s v="D"/>
    <n v="-9538.56"/>
    <n v="-9538.56"/>
    <n v="0"/>
    <n v="0"/>
    <n v="-9538.56"/>
    <n v="-9538.56"/>
    <n v="0"/>
    <n v="0"/>
    <n v="0"/>
    <n v="0"/>
    <n v="0"/>
    <n v="0"/>
    <n v="0"/>
    <n v="0"/>
    <n v="0"/>
    <n v="0"/>
    <n v="0"/>
    <n v="0"/>
    <n v="0"/>
    <n v="0"/>
    <n v="0"/>
    <n v="0"/>
    <n v="0"/>
    <n v="0"/>
    <n v="0"/>
    <n v="0"/>
    <n v="0"/>
    <n v="5400"/>
    <n v="0"/>
    <n v="0"/>
    <n v="0"/>
    <n v="5400"/>
  </r>
  <r>
    <m/>
    <s v="069"/>
    <n v="2014"/>
    <n v="2014"/>
    <m/>
    <n v="1750"/>
    <n v="0"/>
    <s v="Merchant Marine Academy"/>
    <n v="1"/>
    <n v="260"/>
    <s v="D"/>
    <n v="-72722.820000000007"/>
    <n v="-72716.179999999993"/>
    <n v="0"/>
    <n v="0"/>
    <n v="-72722.820000000007"/>
    <n v="-72716.179999999993"/>
    <n v="0"/>
    <n v="0"/>
    <n v="0"/>
    <n v="0"/>
    <n v="0"/>
    <n v="0"/>
    <n v="0"/>
    <n v="0"/>
    <n v="0"/>
    <n v="0"/>
    <n v="0"/>
    <n v="0"/>
    <n v="-6.64"/>
    <n v="0"/>
    <n v="0"/>
    <n v="0"/>
    <n v="0"/>
    <n v="-6.64"/>
    <n v="0"/>
    <n v="-6.64"/>
    <n v="0"/>
    <n v="67730.17"/>
    <n v="0"/>
    <n v="0"/>
    <n v="0"/>
    <n v="67730.17"/>
  </r>
  <r>
    <m/>
    <s v="069"/>
    <n v="2014"/>
    <n v="2014"/>
    <m/>
    <n v="1750"/>
    <n v="0"/>
    <s v="Merchant Marine Academy"/>
    <n v="1"/>
    <n v="310"/>
    <s v="D"/>
    <n v="-517.42999999999995"/>
    <n v="-517.42999999999995"/>
    <n v="0"/>
    <n v="0"/>
    <n v="-517.42999999999995"/>
    <n v="-517.42999999999995"/>
    <n v="0"/>
    <n v="0"/>
    <n v="0"/>
    <n v="0"/>
    <n v="0"/>
    <n v="0"/>
    <n v="0"/>
    <n v="0"/>
    <n v="0"/>
    <n v="0"/>
    <n v="0"/>
    <n v="0"/>
    <n v="0"/>
    <n v="0"/>
    <n v="0"/>
    <n v="0"/>
    <n v="0"/>
    <n v="0"/>
    <n v="0"/>
    <n v="0"/>
    <n v="0"/>
    <n v="517.42999999999995"/>
    <n v="0"/>
    <n v="0"/>
    <n v="0"/>
    <n v="517.42999999999995"/>
  </r>
  <r>
    <m/>
    <s v="069"/>
    <n v="2014"/>
    <n v="2014"/>
    <m/>
    <n v="1750"/>
    <n v="0"/>
    <s v="Merchant Marine Academy"/>
    <n v="1"/>
    <n v="420"/>
    <s v="D"/>
    <n v="0"/>
    <n v="0"/>
    <n v="0"/>
    <n v="0"/>
    <n v="0"/>
    <n v="0"/>
    <n v="0"/>
    <n v="59318.400000000001"/>
    <n v="0"/>
    <n v="-59318.400000000001"/>
    <n v="0"/>
    <n v="0"/>
    <n v="0"/>
    <n v="0"/>
    <n v="0"/>
    <n v="0"/>
    <n v="0"/>
    <n v="0"/>
    <n v="-59318.400000000001"/>
    <n v="0"/>
    <n v="0"/>
    <n v="0"/>
    <n v="0"/>
    <n v="-59318.400000000001"/>
    <n v="0"/>
    <n v="-59318.400000000001"/>
    <n v="-59318.400000000001"/>
    <n v="0"/>
    <n v="0"/>
    <n v="0"/>
    <n v="0"/>
    <n v="0"/>
  </r>
  <r>
    <m/>
    <s v="069"/>
    <n v="2014"/>
    <n v="2014"/>
    <m/>
    <n v="1750"/>
    <n v="0"/>
    <s v="MARAD operations"/>
    <n v="3"/>
    <n v="111"/>
    <s v="D"/>
    <n v="0"/>
    <n v="0"/>
    <n v="0"/>
    <n v="0"/>
    <n v="0"/>
    <n v="0"/>
    <n v="0"/>
    <n v="0"/>
    <n v="0"/>
    <n v="0"/>
    <n v="0"/>
    <n v="0"/>
    <n v="0"/>
    <n v="0"/>
    <n v="0"/>
    <n v="0"/>
    <n v="0"/>
    <n v="0"/>
    <n v="0"/>
    <n v="0"/>
    <n v="0"/>
    <n v="-108.8"/>
    <n v="0"/>
    <n v="-108.8"/>
    <n v="0"/>
    <n v="-108.8"/>
    <n v="-108.8"/>
    <n v="0"/>
    <n v="0"/>
    <n v="0"/>
    <n v="0"/>
    <n v="0"/>
  </r>
  <r>
    <m/>
    <s v="069"/>
    <n v="2014"/>
    <n v="2014"/>
    <m/>
    <n v="1750"/>
    <n v="0"/>
    <s v="MARAD operations"/>
    <n v="3"/>
    <n v="121"/>
    <s v="D"/>
    <n v="0"/>
    <n v="0"/>
    <n v="0"/>
    <n v="0"/>
    <n v="0"/>
    <n v="0"/>
    <n v="0"/>
    <n v="0"/>
    <n v="0"/>
    <n v="0"/>
    <n v="0"/>
    <n v="0"/>
    <n v="0"/>
    <n v="0"/>
    <n v="0"/>
    <n v="0"/>
    <n v="0"/>
    <n v="0"/>
    <n v="0"/>
    <n v="0"/>
    <n v="0"/>
    <n v="-7071.98"/>
    <n v="0"/>
    <n v="-7071.98"/>
    <n v="0"/>
    <n v="-7071.98"/>
    <n v="-7071.98"/>
    <n v="0"/>
    <n v="0"/>
    <n v="0"/>
    <n v="0"/>
    <n v="0"/>
  </r>
  <r>
    <m/>
    <s v="069"/>
    <n v="2014"/>
    <n v="2014"/>
    <m/>
    <n v="1750"/>
    <n v="0"/>
    <s v="MARAD operations"/>
    <n v="3"/>
    <n v="210"/>
    <s v="D"/>
    <n v="-14657.37"/>
    <n v="-14657.37"/>
    <n v="0"/>
    <n v="0"/>
    <n v="-14657.37"/>
    <n v="-14657.37"/>
    <n v="0"/>
    <n v="15.1"/>
    <n v="0"/>
    <n v="-15.1"/>
    <n v="0"/>
    <n v="0"/>
    <n v="0"/>
    <n v="0"/>
    <n v="0"/>
    <n v="0"/>
    <n v="0"/>
    <n v="0"/>
    <n v="-15.1"/>
    <n v="0"/>
    <n v="0"/>
    <n v="0"/>
    <n v="0"/>
    <n v="-15.1"/>
    <n v="0"/>
    <n v="-15.1"/>
    <n v="-15.1"/>
    <n v="2075.36"/>
    <n v="0"/>
    <n v="0"/>
    <n v="0"/>
    <n v="2075.36"/>
  </r>
  <r>
    <m/>
    <s v="069"/>
    <n v="2014"/>
    <n v="2014"/>
    <m/>
    <n v="1750"/>
    <n v="0"/>
    <s v="MARAD operations"/>
    <n v="3"/>
    <n v="231"/>
    <s v="D"/>
    <n v="-17269.7"/>
    <n v="-17269.7"/>
    <n v="0"/>
    <n v="0"/>
    <n v="-17269.7"/>
    <n v="-17269.7"/>
    <n v="0"/>
    <n v="0"/>
    <n v="0"/>
    <n v="0"/>
    <n v="0"/>
    <n v="0"/>
    <n v="0"/>
    <n v="0"/>
    <n v="0"/>
    <n v="0"/>
    <n v="0"/>
    <n v="0"/>
    <n v="0"/>
    <n v="0"/>
    <n v="0"/>
    <n v="0"/>
    <n v="0"/>
    <n v="0"/>
    <n v="0"/>
    <n v="0"/>
    <n v="0"/>
    <n v="0"/>
    <n v="0"/>
    <n v="0"/>
    <n v="0"/>
    <n v="0"/>
  </r>
  <r>
    <m/>
    <s v="069"/>
    <n v="2014"/>
    <n v="2014"/>
    <m/>
    <n v="1750"/>
    <n v="0"/>
    <s v="MARAD operations"/>
    <n v="3"/>
    <n v="233"/>
    <s v="D"/>
    <n v="-3441.96"/>
    <n v="-3441.96"/>
    <n v="0"/>
    <n v="0"/>
    <n v="-3441.96"/>
    <n v="-3441.96"/>
    <n v="0"/>
    <n v="0"/>
    <n v="0"/>
    <n v="0"/>
    <n v="0"/>
    <n v="0"/>
    <n v="0"/>
    <n v="0"/>
    <n v="0"/>
    <n v="0"/>
    <n v="0"/>
    <n v="0"/>
    <n v="0"/>
    <n v="0"/>
    <n v="0"/>
    <n v="0"/>
    <n v="0"/>
    <n v="0"/>
    <n v="0"/>
    <n v="0"/>
    <n v="0"/>
    <n v="0"/>
    <n v="0"/>
    <n v="0"/>
    <n v="0"/>
    <n v="0"/>
  </r>
  <r>
    <m/>
    <s v="069"/>
    <n v="2014"/>
    <n v="2014"/>
    <m/>
    <n v="1750"/>
    <n v="0"/>
    <s v="MARAD operations"/>
    <n v="3"/>
    <n v="251"/>
    <s v="D"/>
    <n v="-549607.12"/>
    <n v="-512581.58"/>
    <n v="0"/>
    <n v="-34696.82"/>
    <n v="-549607.12"/>
    <n v="-547278.4"/>
    <n v="0"/>
    <n v="-6321"/>
    <n v="0"/>
    <n v="0"/>
    <n v="0"/>
    <n v="-6321"/>
    <n v="0"/>
    <n v="0"/>
    <n v="0"/>
    <n v="0"/>
    <n v="0"/>
    <n v="0"/>
    <n v="-30704.54"/>
    <n v="0"/>
    <n v="0"/>
    <n v="0"/>
    <n v="0"/>
    <n v="-30704.54"/>
    <n v="0"/>
    <n v="-30704.54"/>
    <n v="-34696.82"/>
    <n v="51481.7"/>
    <n v="0"/>
    <n v="0"/>
    <n v="0"/>
    <n v="51481.7"/>
  </r>
  <r>
    <m/>
    <s v="069"/>
    <n v="2014"/>
    <n v="2014"/>
    <m/>
    <n v="1750"/>
    <n v="0"/>
    <s v="MARAD operations"/>
    <n v="3"/>
    <n v="252"/>
    <s v="D"/>
    <n v="-22306.41"/>
    <n v="-21004.41"/>
    <n v="0"/>
    <n v="0"/>
    <n v="-22306.41"/>
    <n v="-21004.41"/>
    <n v="0"/>
    <n v="3.2"/>
    <n v="0"/>
    <n v="-3.2"/>
    <n v="0"/>
    <n v="0"/>
    <n v="0"/>
    <n v="0"/>
    <n v="0"/>
    <n v="0"/>
    <n v="0"/>
    <n v="0"/>
    <n v="-1305.2"/>
    <n v="0"/>
    <n v="0"/>
    <n v="0"/>
    <n v="0"/>
    <n v="-1305.2"/>
    <n v="0"/>
    <n v="-1305.2"/>
    <n v="-3.2"/>
    <n v="19226"/>
    <n v="0"/>
    <n v="0"/>
    <n v="0"/>
    <n v="19226"/>
  </r>
  <r>
    <m/>
    <s v="069"/>
    <n v="2014"/>
    <n v="2014"/>
    <m/>
    <n v="1750"/>
    <n v="0"/>
    <s v="MARAD operations"/>
    <n v="3"/>
    <n v="253"/>
    <s v="D"/>
    <n v="-567808.49"/>
    <n v="-369446.43"/>
    <n v="0"/>
    <n v="0"/>
    <n v="-567808.49"/>
    <n v="-369446.43"/>
    <n v="-5499.9"/>
    <n v="1.32"/>
    <n v="0"/>
    <n v="-1.32"/>
    <n v="-5499.9"/>
    <n v="0"/>
    <n v="-192717.22"/>
    <n v="-190681.07"/>
    <n v="0"/>
    <n v="0"/>
    <n v="-192717.22"/>
    <n v="-190681.07"/>
    <n v="-205899.43"/>
    <n v="0"/>
    <n v="0"/>
    <n v="0"/>
    <n v="0"/>
    <n v="-205899.43"/>
    <n v="-192717.22"/>
    <n v="-203863.28"/>
    <n v="-1.32"/>
    <n v="82902.3"/>
    <n v="0"/>
    <n v="0"/>
    <n v="0"/>
    <n v="82902.3"/>
  </r>
  <r>
    <m/>
    <s v="069"/>
    <n v="2014"/>
    <n v="2014"/>
    <m/>
    <n v="1750"/>
    <n v="0"/>
    <s v="MARAD operations"/>
    <n v="3"/>
    <n v="256"/>
    <s v="D"/>
    <n v="-3196.93"/>
    <n v="-3196.93"/>
    <n v="0"/>
    <n v="0"/>
    <n v="-3196.93"/>
    <n v="-3196.93"/>
    <n v="0"/>
    <n v="0"/>
    <n v="0"/>
    <n v="0"/>
    <n v="0"/>
    <n v="0"/>
    <n v="0"/>
    <n v="0"/>
    <n v="0"/>
    <n v="0"/>
    <n v="0"/>
    <n v="0"/>
    <n v="0"/>
    <n v="0"/>
    <n v="0"/>
    <n v="0"/>
    <n v="0"/>
    <n v="0"/>
    <n v="0"/>
    <n v="0"/>
    <n v="0"/>
    <n v="0"/>
    <n v="0"/>
    <n v="0"/>
    <n v="0"/>
    <n v="0"/>
  </r>
  <r>
    <m/>
    <s v="069"/>
    <n v="2014"/>
    <n v="2014"/>
    <m/>
    <n v="1750"/>
    <n v="0"/>
    <s v="MARAD operations"/>
    <n v="3"/>
    <n v="257"/>
    <s v="D"/>
    <n v="-711858.11"/>
    <n v="-711087.26"/>
    <n v="0"/>
    <n v="0"/>
    <n v="-711858.11"/>
    <n v="-711087.26"/>
    <n v="-9229.15"/>
    <n v="0"/>
    <n v="0"/>
    <n v="0"/>
    <n v="-9229.15"/>
    <n v="0"/>
    <n v="0"/>
    <n v="0"/>
    <n v="0"/>
    <n v="0"/>
    <n v="0"/>
    <n v="0"/>
    <n v="-10000"/>
    <n v="0"/>
    <n v="0"/>
    <n v="0"/>
    <n v="0"/>
    <n v="-10000"/>
    <n v="0"/>
    <n v="-10000"/>
    <n v="0"/>
    <n v="5298.14"/>
    <n v="0"/>
    <n v="0"/>
    <n v="0"/>
    <n v="5298.14"/>
  </r>
  <r>
    <m/>
    <s v="069"/>
    <n v="2014"/>
    <n v="2014"/>
    <m/>
    <n v="1750"/>
    <n v="0"/>
    <s v="MARAD operations"/>
    <n v="3"/>
    <n v="260"/>
    <s v="D"/>
    <n v="-64871.85"/>
    <n v="-61910.42"/>
    <n v="0"/>
    <n v="0"/>
    <n v="-64871.85"/>
    <n v="-61910.42"/>
    <n v="0"/>
    <n v="0"/>
    <n v="0"/>
    <n v="0"/>
    <n v="0"/>
    <n v="0"/>
    <n v="0"/>
    <n v="0"/>
    <n v="0"/>
    <n v="0"/>
    <n v="0"/>
    <n v="0"/>
    <n v="-2961.43"/>
    <n v="0"/>
    <n v="0"/>
    <n v="0"/>
    <n v="0"/>
    <n v="-2961.43"/>
    <n v="0"/>
    <n v="-2961.43"/>
    <n v="0"/>
    <n v="0.8"/>
    <n v="0"/>
    <n v="0"/>
    <n v="0"/>
    <n v="0.8"/>
  </r>
  <r>
    <m/>
    <s v="069"/>
    <n v="2014"/>
    <n v="2014"/>
    <m/>
    <n v="1750"/>
    <n v="0"/>
    <s v="MARAD operations"/>
    <n v="3"/>
    <n v="310"/>
    <s v="D"/>
    <n v="0"/>
    <n v="0"/>
    <n v="0"/>
    <n v="0"/>
    <n v="0"/>
    <n v="0"/>
    <n v="0"/>
    <n v="0"/>
    <n v="0"/>
    <n v="0"/>
    <n v="0"/>
    <n v="0"/>
    <n v="-65375"/>
    <n v="-65375"/>
    <n v="0"/>
    <n v="0"/>
    <n v="-65375"/>
    <n v="-65375"/>
    <n v="0"/>
    <n v="0"/>
    <n v="0"/>
    <n v="0"/>
    <n v="0"/>
    <n v="0"/>
    <n v="-65375"/>
    <n v="0"/>
    <n v="0"/>
    <n v="0"/>
    <n v="0"/>
    <n v="0"/>
    <n v="0"/>
    <n v="0"/>
  </r>
  <r>
    <m/>
    <s v="069"/>
    <n v="2014"/>
    <n v="2014"/>
    <m/>
    <n v="1750"/>
    <n v="0"/>
    <s v="Operations and Training (Reimbursable)"/>
    <n v="801"/>
    <n v="251"/>
    <s v="R"/>
    <n v="-389916.75"/>
    <n v="-0.01"/>
    <n v="0"/>
    <n v="0"/>
    <n v="-389916.75"/>
    <n v="-0.01"/>
    <n v="-14436.99"/>
    <n v="0"/>
    <n v="0"/>
    <n v="0"/>
    <n v="-14436.99"/>
    <n v="0"/>
    <n v="0"/>
    <n v="0"/>
    <n v="0"/>
    <n v="0"/>
    <n v="0"/>
    <n v="0"/>
    <n v="-404353.73"/>
    <n v="0"/>
    <n v="0"/>
    <n v="0"/>
    <n v="0"/>
    <n v="-404353.73"/>
    <n v="0"/>
    <n v="-404353.73"/>
    <n v="0"/>
    <n v="0"/>
    <n v="0"/>
    <n v="0"/>
    <n v="0"/>
    <n v="0"/>
  </r>
  <r>
    <m/>
    <s v="069"/>
    <n v="2014"/>
    <n v="2014"/>
    <m/>
    <n v="1750"/>
    <n v="0"/>
    <s v="Operations and Training (Reimbursable)"/>
    <n v="801"/>
    <n v="253"/>
    <s v="R"/>
    <n v="-5102.5600000000004"/>
    <n v="-5407.32"/>
    <n v="0"/>
    <n v="0"/>
    <n v="-5102.5600000000004"/>
    <n v="-5407.32"/>
    <n v="0"/>
    <n v="0"/>
    <n v="0"/>
    <n v="0"/>
    <n v="0"/>
    <n v="0"/>
    <n v="0"/>
    <n v="0"/>
    <n v="0"/>
    <n v="0"/>
    <n v="0"/>
    <n v="0"/>
    <n v="304.76"/>
    <n v="0"/>
    <n v="0"/>
    <n v="0"/>
    <n v="0"/>
    <n v="304.76"/>
    <n v="0"/>
    <n v="304.76"/>
    <n v="0"/>
    <n v="0"/>
    <n v="0"/>
    <n v="0"/>
    <n v="0"/>
    <n v="0"/>
  </r>
  <r>
    <m/>
    <s v="069"/>
    <n v="2014"/>
    <n v="2014"/>
    <m/>
    <n v="1750"/>
    <n v="0"/>
    <s v="Operations and Training (Reimbursable)"/>
    <n v="801"/>
    <n v="257"/>
    <s v="R"/>
    <n v="0"/>
    <n v="0"/>
    <n v="0"/>
    <n v="0"/>
    <n v="0"/>
    <n v="0"/>
    <n v="0"/>
    <n v="-3.29"/>
    <n v="0"/>
    <n v="0"/>
    <n v="0"/>
    <n v="-3.29"/>
    <n v="0"/>
    <n v="0"/>
    <n v="0"/>
    <n v="0"/>
    <n v="0"/>
    <n v="0"/>
    <n v="3.29"/>
    <n v="0"/>
    <n v="0"/>
    <n v="0"/>
    <n v="0"/>
    <n v="3.29"/>
    <n v="0"/>
    <n v="3.29"/>
    <n v="0"/>
    <n v="0"/>
    <n v="3.29"/>
    <n v="0"/>
    <n v="0"/>
    <n v="3.29"/>
  </r>
  <r>
    <m/>
    <s v="069"/>
    <n v="2014"/>
    <n v="2014"/>
    <m/>
    <n v="1750"/>
    <n v="0"/>
    <s v="Operations and Training (Reimbursable)"/>
    <n v="801"/>
    <n v="260"/>
    <s v="R"/>
    <n v="-2985.48"/>
    <n v="-2985.48"/>
    <n v="0"/>
    <n v="0"/>
    <n v="-2985.48"/>
    <n v="-2985.48"/>
    <n v="0"/>
    <n v="0"/>
    <n v="0"/>
    <n v="0"/>
    <n v="0"/>
    <n v="0"/>
    <n v="0"/>
    <n v="0"/>
    <n v="0"/>
    <n v="0"/>
    <n v="0"/>
    <n v="0"/>
    <n v="0"/>
    <n v="0"/>
    <n v="0"/>
    <n v="0"/>
    <n v="0"/>
    <n v="0"/>
    <n v="0"/>
    <n v="0"/>
    <n v="0"/>
    <n v="2985.48"/>
    <n v="0"/>
    <n v="0"/>
    <n v="0"/>
    <n v="2985.48"/>
  </r>
  <r>
    <m/>
    <s v="069"/>
    <n v="2014"/>
    <n v="2015"/>
    <m/>
    <n v="1750"/>
    <n v="0"/>
    <s v="State maritime schools"/>
    <n v="2"/>
    <n v="410"/>
    <s v="D"/>
    <n v="-617700"/>
    <n v="-349700"/>
    <n v="0"/>
    <n v="0"/>
    <n v="-617700"/>
    <n v="-349700"/>
    <n v="-8000"/>
    <n v="0"/>
    <n v="0"/>
    <n v="0"/>
    <n v="-8000"/>
    <n v="0"/>
    <n v="0"/>
    <n v="0"/>
    <n v="0"/>
    <n v="0"/>
    <n v="0"/>
    <n v="0"/>
    <n v="-276000"/>
    <n v="0"/>
    <n v="0"/>
    <n v="0"/>
    <n v="0"/>
    <n v="-276000"/>
    <n v="0"/>
    <n v="-276000"/>
    <n v="0"/>
    <n v="0"/>
    <n v="0"/>
    <n v="0"/>
    <n v="0"/>
    <n v="0"/>
  </r>
  <r>
    <m/>
    <s v="069"/>
    <n v="2015"/>
    <n v="2015"/>
    <m/>
    <n v="1710"/>
    <n v="0"/>
    <s v="Ready Reserve Force (Reimbursable)"/>
    <n v="801"/>
    <n v="232"/>
    <s v="R"/>
    <n v="0"/>
    <n v="0"/>
    <n v="0"/>
    <n v="0"/>
    <n v="0"/>
    <n v="0"/>
    <n v="0"/>
    <n v="-147.43"/>
    <n v="0"/>
    <n v="0"/>
    <n v="0"/>
    <n v="-147.43"/>
    <n v="0"/>
    <n v="0"/>
    <n v="0"/>
    <n v="0"/>
    <n v="0"/>
    <n v="0"/>
    <n v="147.43"/>
    <n v="0"/>
    <n v="0"/>
    <n v="0"/>
    <n v="0"/>
    <n v="147.43"/>
    <n v="0"/>
    <n v="147.43"/>
    <n v="0"/>
    <n v="0"/>
    <n v="147.43"/>
    <n v="0"/>
    <n v="0"/>
    <n v="147.43"/>
  </r>
  <r>
    <m/>
    <s v="069"/>
    <n v="2015"/>
    <n v="2015"/>
    <m/>
    <n v="1710"/>
    <n v="0"/>
    <s v="Ready Reserve Force (Reimbursable)"/>
    <n v="801"/>
    <n v="254"/>
    <s v="R"/>
    <n v="-1377164.18"/>
    <n v="-1367506.71"/>
    <n v="0"/>
    <n v="0"/>
    <n v="-1377164.18"/>
    <n v="-1367506.71"/>
    <n v="0"/>
    <n v="0"/>
    <n v="0"/>
    <n v="0"/>
    <n v="0"/>
    <n v="0"/>
    <n v="0"/>
    <n v="0"/>
    <n v="0"/>
    <n v="0"/>
    <n v="0"/>
    <n v="0"/>
    <n v="-9657.4699999999993"/>
    <n v="0"/>
    <n v="0"/>
    <n v="0"/>
    <n v="0"/>
    <n v="-9657.4699999999993"/>
    <n v="0"/>
    <n v="-9657.4699999999993"/>
    <n v="0"/>
    <n v="1366953.13"/>
    <n v="0"/>
    <n v="0"/>
    <n v="0"/>
    <n v="1366953.13"/>
  </r>
  <r>
    <m/>
    <s v="069"/>
    <n v="2015"/>
    <n v="2015"/>
    <m/>
    <n v="1710"/>
    <n v="0"/>
    <s v="Ready Reserve Force (Reimbursable)"/>
    <n v="801"/>
    <n v="310"/>
    <s v="R"/>
    <n v="-630000"/>
    <n v="-592577.93999999994"/>
    <n v="0"/>
    <n v="0"/>
    <n v="-630000"/>
    <n v="-592577.93999999994"/>
    <n v="0"/>
    <n v="0"/>
    <n v="0"/>
    <n v="0"/>
    <n v="0"/>
    <n v="0"/>
    <n v="0"/>
    <n v="0"/>
    <n v="0"/>
    <n v="0"/>
    <n v="0"/>
    <n v="0"/>
    <n v="-37422.06"/>
    <n v="0"/>
    <n v="0"/>
    <n v="0"/>
    <n v="0"/>
    <n v="-37422.06"/>
    <n v="0"/>
    <n v="-37422.06"/>
    <n v="0"/>
    <n v="0"/>
    <n v="0"/>
    <n v="0"/>
    <n v="0"/>
    <n v="0"/>
  </r>
  <r>
    <m/>
    <s v="069"/>
    <n v="2015"/>
    <n v="2015"/>
    <m/>
    <n v="1750"/>
    <n v="0"/>
    <s v="Merchant Marine Academy"/>
    <n v="1"/>
    <n v="111"/>
    <s v="D"/>
    <n v="0"/>
    <n v="0"/>
    <n v="0"/>
    <n v="0"/>
    <n v="0"/>
    <n v="0"/>
    <n v="0"/>
    <n v="0"/>
    <n v="0"/>
    <n v="0"/>
    <n v="0"/>
    <n v="0"/>
    <n v="0"/>
    <n v="0"/>
    <n v="0"/>
    <n v="0"/>
    <n v="0"/>
    <n v="0"/>
    <n v="0"/>
    <n v="0"/>
    <n v="0"/>
    <n v="0"/>
    <n v="0"/>
    <n v="0"/>
    <n v="0"/>
    <n v="0"/>
    <n v="0"/>
    <n v="0"/>
    <n v="0"/>
    <n v="0"/>
    <n v="329.06"/>
    <n v="329.06"/>
  </r>
  <r>
    <m/>
    <s v="069"/>
    <n v="2015"/>
    <n v="2015"/>
    <m/>
    <n v="1750"/>
    <n v="0"/>
    <s v="Merchant Marine Academy"/>
    <n v="1"/>
    <n v="121"/>
    <s v="D"/>
    <n v="-0.14000000000000001"/>
    <n v="-0.14000000000000001"/>
    <n v="0"/>
    <n v="0"/>
    <n v="-0.14000000000000001"/>
    <n v="-0.14000000000000001"/>
    <n v="0"/>
    <n v="0"/>
    <n v="0"/>
    <n v="0"/>
    <n v="0"/>
    <n v="0"/>
    <n v="0"/>
    <n v="0"/>
    <n v="0"/>
    <n v="0"/>
    <n v="0"/>
    <n v="0"/>
    <n v="0"/>
    <n v="0"/>
    <n v="0"/>
    <n v="0"/>
    <n v="0"/>
    <n v="0"/>
    <n v="0"/>
    <n v="0"/>
    <n v="0"/>
    <n v="0.14000000000000001"/>
    <n v="0"/>
    <n v="0"/>
    <n v="35.89"/>
    <n v="36.03"/>
  </r>
  <r>
    <m/>
    <s v="069"/>
    <n v="2015"/>
    <n v="2015"/>
    <m/>
    <n v="1750"/>
    <n v="0"/>
    <s v="Merchant Marine Academy"/>
    <n v="1"/>
    <n v="210"/>
    <s v="D"/>
    <n v="-282220.34999999998"/>
    <n v="-281440.39"/>
    <n v="0"/>
    <n v="0"/>
    <n v="-282220.34999999998"/>
    <n v="-281440.39"/>
    <n v="-824.8"/>
    <n v="36676.480000000003"/>
    <n v="0"/>
    <n v="-38665.019999999997"/>
    <n v="-824.8"/>
    <n v="-1988.54"/>
    <n v="0"/>
    <n v="0"/>
    <n v="0"/>
    <n v="0"/>
    <n v="0"/>
    <n v="0"/>
    <n v="-38281.24"/>
    <n v="0"/>
    <n v="0"/>
    <n v="0"/>
    <n v="0"/>
    <n v="-38281.24"/>
    <n v="0"/>
    <n v="-38281.24"/>
    <n v="-38665.019999999997"/>
    <n v="44868.639999999999"/>
    <n v="736.8"/>
    <n v="0"/>
    <n v="0"/>
    <n v="45605.440000000002"/>
  </r>
  <r>
    <m/>
    <s v="069"/>
    <n v="2015"/>
    <n v="2015"/>
    <m/>
    <n v="1750"/>
    <n v="0"/>
    <s v="Merchant Marine Academy"/>
    <n v="1"/>
    <n v="220"/>
    <s v="D"/>
    <n v="-6387.39"/>
    <n v="-6387.39"/>
    <n v="0"/>
    <n v="0"/>
    <n v="-6387.39"/>
    <n v="-6387.39"/>
    <n v="0"/>
    <n v="0"/>
    <n v="0"/>
    <n v="0"/>
    <n v="0"/>
    <n v="0"/>
    <n v="0"/>
    <n v="0"/>
    <n v="0"/>
    <n v="0"/>
    <n v="0"/>
    <n v="0"/>
    <n v="0"/>
    <n v="0"/>
    <n v="0"/>
    <n v="0"/>
    <n v="0"/>
    <n v="0"/>
    <n v="0"/>
    <n v="0"/>
    <n v="0"/>
    <n v="6387.39"/>
    <n v="0"/>
    <n v="0"/>
    <n v="0"/>
    <n v="6387.39"/>
  </r>
  <r>
    <m/>
    <s v="069"/>
    <n v="2015"/>
    <n v="2015"/>
    <m/>
    <n v="1750"/>
    <n v="0"/>
    <s v="Merchant Marine Academy"/>
    <n v="1"/>
    <n v="233"/>
    <s v="D"/>
    <n v="-135781.14000000001"/>
    <n v="-135781.14000000001"/>
    <n v="0"/>
    <n v="0"/>
    <n v="-135781.14000000001"/>
    <n v="-135781.14000000001"/>
    <n v="0"/>
    <n v="0"/>
    <n v="0"/>
    <n v="0"/>
    <n v="0"/>
    <n v="0"/>
    <n v="0"/>
    <n v="0"/>
    <n v="0"/>
    <n v="0"/>
    <n v="0"/>
    <n v="0"/>
    <n v="0"/>
    <n v="0"/>
    <n v="0"/>
    <n v="0"/>
    <n v="0"/>
    <n v="0"/>
    <n v="0"/>
    <n v="0"/>
    <n v="0"/>
    <n v="0"/>
    <n v="0"/>
    <n v="0"/>
    <n v="0"/>
    <n v="0"/>
  </r>
  <r>
    <m/>
    <s v="069"/>
    <n v="2015"/>
    <n v="2015"/>
    <m/>
    <n v="1750"/>
    <n v="0"/>
    <s v="Merchant Marine Academy"/>
    <n v="1"/>
    <n v="240"/>
    <s v="D"/>
    <n v="-21.6"/>
    <n v="-21.6"/>
    <n v="0"/>
    <n v="0"/>
    <n v="-21.6"/>
    <n v="-21.6"/>
    <n v="0"/>
    <n v="0"/>
    <n v="0"/>
    <n v="0"/>
    <n v="0"/>
    <n v="0"/>
    <n v="0"/>
    <n v="0"/>
    <n v="0"/>
    <n v="0"/>
    <n v="0"/>
    <n v="0"/>
    <n v="0"/>
    <n v="0"/>
    <n v="0"/>
    <n v="0"/>
    <n v="0"/>
    <n v="0"/>
    <n v="0"/>
    <n v="0"/>
    <n v="0"/>
    <n v="21.6"/>
    <n v="0"/>
    <n v="0"/>
    <n v="0"/>
    <n v="21.6"/>
  </r>
  <r>
    <m/>
    <s v="069"/>
    <n v="2015"/>
    <n v="2015"/>
    <m/>
    <n v="1750"/>
    <n v="0"/>
    <s v="Merchant Marine Academy"/>
    <n v="1"/>
    <n v="252"/>
    <s v="D"/>
    <n v="-182385.65"/>
    <n v="-134886.35"/>
    <n v="0"/>
    <n v="0"/>
    <n v="-182385.65"/>
    <n v="-134886.35"/>
    <n v="0"/>
    <n v="0"/>
    <n v="0"/>
    <n v="0"/>
    <n v="0"/>
    <n v="0"/>
    <n v="0"/>
    <n v="0"/>
    <n v="0"/>
    <n v="0"/>
    <n v="0"/>
    <n v="0"/>
    <n v="-47499.3"/>
    <n v="0"/>
    <n v="0"/>
    <n v="0"/>
    <n v="0"/>
    <n v="-47499.3"/>
    <n v="0"/>
    <n v="-47499.3"/>
    <n v="0"/>
    <n v="45600.26"/>
    <n v="0"/>
    <n v="0"/>
    <n v="0"/>
    <n v="45600.26"/>
  </r>
  <r>
    <m/>
    <s v="069"/>
    <n v="2015"/>
    <n v="2015"/>
    <m/>
    <n v="1750"/>
    <n v="0"/>
    <s v="Merchant Marine Academy"/>
    <n v="1"/>
    <n v="253"/>
    <s v="D"/>
    <n v="-47067.17"/>
    <n v="-47067.17"/>
    <n v="0"/>
    <n v="0"/>
    <n v="-47067.17"/>
    <n v="-47067.17"/>
    <n v="-58.8"/>
    <n v="0"/>
    <n v="0"/>
    <n v="0"/>
    <n v="-58.8"/>
    <n v="0"/>
    <n v="-37812.22"/>
    <n v="-482.83"/>
    <n v="0"/>
    <n v="0"/>
    <n v="-37812.22"/>
    <n v="-482.83"/>
    <n v="-37388.19"/>
    <n v="0"/>
    <n v="0"/>
    <n v="0"/>
    <n v="0"/>
    <n v="-37388.19"/>
    <n v="-37812.22"/>
    <n v="-58.8"/>
    <n v="0"/>
    <n v="692.07"/>
    <n v="0"/>
    <n v="0"/>
    <n v="0"/>
    <n v="692.07"/>
  </r>
  <r>
    <m/>
    <s v="069"/>
    <n v="2015"/>
    <n v="2015"/>
    <m/>
    <n v="1750"/>
    <n v="0"/>
    <s v="Merchant Marine Academy"/>
    <n v="1"/>
    <n v="254"/>
    <s v="D"/>
    <n v="-261323.43"/>
    <n v="-65570.240000000005"/>
    <n v="0"/>
    <n v="0"/>
    <n v="-261323.43"/>
    <n v="-65570.240000000005"/>
    <n v="0"/>
    <n v="0"/>
    <n v="0"/>
    <n v="0"/>
    <n v="0"/>
    <n v="0"/>
    <n v="0"/>
    <n v="0"/>
    <n v="0"/>
    <n v="0"/>
    <n v="0"/>
    <n v="0"/>
    <n v="-195753.19"/>
    <n v="0"/>
    <n v="0"/>
    <n v="0"/>
    <n v="0"/>
    <n v="-195753.19"/>
    <n v="0"/>
    <n v="-195753.19"/>
    <n v="0"/>
    <n v="14"/>
    <n v="0"/>
    <n v="0"/>
    <n v="0"/>
    <n v="14"/>
  </r>
  <r>
    <m/>
    <s v="069"/>
    <n v="2015"/>
    <n v="2015"/>
    <m/>
    <n v="1750"/>
    <n v="0"/>
    <s v="Merchant Marine Academy"/>
    <n v="1"/>
    <n v="256"/>
    <s v="D"/>
    <n v="-375"/>
    <n v="-375"/>
    <n v="0"/>
    <n v="0"/>
    <n v="-375"/>
    <n v="-375"/>
    <n v="0"/>
    <n v="0"/>
    <n v="0"/>
    <n v="0"/>
    <n v="0"/>
    <n v="0"/>
    <n v="0"/>
    <n v="0"/>
    <n v="0"/>
    <n v="0"/>
    <n v="0"/>
    <n v="0"/>
    <n v="0"/>
    <n v="0"/>
    <n v="0"/>
    <n v="0"/>
    <n v="0"/>
    <n v="0"/>
    <n v="0"/>
    <n v="0"/>
    <n v="0"/>
    <n v="375"/>
    <n v="0"/>
    <n v="0"/>
    <n v="0"/>
    <n v="375"/>
  </r>
  <r>
    <m/>
    <s v="069"/>
    <n v="2015"/>
    <n v="2015"/>
    <m/>
    <n v="1750"/>
    <n v="0"/>
    <s v="Merchant Marine Academy"/>
    <n v="1"/>
    <n v="257"/>
    <s v="D"/>
    <n v="-2480"/>
    <n v="-2480"/>
    <n v="0"/>
    <n v="0"/>
    <n v="-2480"/>
    <n v="-2480"/>
    <n v="0"/>
    <n v="0"/>
    <n v="0"/>
    <n v="0"/>
    <n v="0"/>
    <n v="0"/>
    <n v="0"/>
    <n v="0"/>
    <n v="0"/>
    <n v="0"/>
    <n v="0"/>
    <n v="0"/>
    <n v="0"/>
    <n v="0"/>
    <n v="0"/>
    <n v="0"/>
    <n v="0"/>
    <n v="0"/>
    <n v="0"/>
    <n v="0"/>
    <n v="0"/>
    <n v="2480"/>
    <n v="0"/>
    <n v="0"/>
    <n v="0"/>
    <n v="2480"/>
  </r>
  <r>
    <m/>
    <s v="069"/>
    <n v="2015"/>
    <n v="2015"/>
    <m/>
    <n v="1750"/>
    <n v="0"/>
    <s v="Merchant Marine Academy"/>
    <n v="1"/>
    <n v="260"/>
    <s v="D"/>
    <n v="-139115.45000000001"/>
    <n v="-127402.55"/>
    <n v="0"/>
    <n v="0"/>
    <n v="-139115.45000000001"/>
    <n v="-127402.55"/>
    <n v="0"/>
    <n v="148.75"/>
    <n v="0"/>
    <n v="-148.75"/>
    <n v="0"/>
    <n v="0"/>
    <n v="0"/>
    <n v="0"/>
    <n v="0"/>
    <n v="0"/>
    <n v="0"/>
    <n v="0"/>
    <n v="-11861.65"/>
    <n v="0"/>
    <n v="0"/>
    <n v="0"/>
    <n v="0"/>
    <n v="-11861.65"/>
    <n v="0"/>
    <n v="-11861.65"/>
    <n v="-148.75"/>
    <n v="37763.1"/>
    <n v="0"/>
    <n v="0"/>
    <n v="0"/>
    <n v="37763.1"/>
  </r>
  <r>
    <m/>
    <s v="069"/>
    <n v="2015"/>
    <n v="2015"/>
    <m/>
    <n v="1750"/>
    <n v="0"/>
    <s v="Merchant Marine Academy"/>
    <n v="1"/>
    <n v="310"/>
    <s v="D"/>
    <n v="-3044.77"/>
    <n v="-84.77"/>
    <n v="0"/>
    <n v="0"/>
    <n v="-3044.77"/>
    <n v="-84.77"/>
    <n v="0"/>
    <n v="0"/>
    <n v="0"/>
    <n v="0"/>
    <n v="0"/>
    <n v="0"/>
    <n v="0"/>
    <n v="0"/>
    <n v="0"/>
    <n v="0"/>
    <n v="0"/>
    <n v="0"/>
    <n v="-2960"/>
    <n v="0"/>
    <n v="0"/>
    <n v="0"/>
    <n v="0"/>
    <n v="-2960"/>
    <n v="0"/>
    <n v="-2960"/>
    <n v="0"/>
    <n v="0"/>
    <n v="0"/>
    <n v="0"/>
    <n v="0"/>
    <n v="0"/>
  </r>
  <r>
    <m/>
    <s v="069"/>
    <n v="2015"/>
    <n v="2015"/>
    <m/>
    <n v="1750"/>
    <n v="0"/>
    <s v="Merchant Marine Academy"/>
    <n v="1"/>
    <n v="420"/>
    <s v="D"/>
    <n v="0"/>
    <n v="0"/>
    <n v="0"/>
    <n v="0"/>
    <n v="0"/>
    <n v="0"/>
    <n v="0"/>
    <n v="15037.44"/>
    <n v="0"/>
    <n v="-15037.44"/>
    <n v="0"/>
    <n v="0"/>
    <n v="0"/>
    <n v="0"/>
    <n v="0"/>
    <n v="0"/>
    <n v="0"/>
    <n v="0"/>
    <n v="-15037.44"/>
    <n v="0"/>
    <n v="0"/>
    <n v="0"/>
    <n v="0"/>
    <n v="-15037.44"/>
    <n v="0"/>
    <n v="-15037.44"/>
    <n v="-15037.44"/>
    <n v="0"/>
    <n v="0"/>
    <n v="0"/>
    <n v="0"/>
    <n v="0"/>
  </r>
  <r>
    <m/>
    <s v="069"/>
    <n v="2015"/>
    <n v="2015"/>
    <m/>
    <n v="1750"/>
    <n v="0"/>
    <s v="MARAD operations"/>
    <n v="3"/>
    <n v="111"/>
    <s v="D"/>
    <n v="0"/>
    <n v="0"/>
    <n v="0"/>
    <n v="0"/>
    <n v="0"/>
    <n v="0"/>
    <n v="0"/>
    <n v="0"/>
    <n v="0"/>
    <n v="0"/>
    <n v="0"/>
    <n v="0"/>
    <n v="0"/>
    <n v="0"/>
    <n v="0"/>
    <n v="0"/>
    <n v="0"/>
    <n v="0"/>
    <n v="0"/>
    <n v="0"/>
    <n v="0"/>
    <n v="-2363.12"/>
    <n v="0"/>
    <n v="-2363.12"/>
    <n v="0"/>
    <n v="-2363.12"/>
    <n v="-2363.12"/>
    <n v="0"/>
    <n v="0"/>
    <n v="0"/>
    <n v="0"/>
    <n v="0"/>
  </r>
  <r>
    <m/>
    <s v="069"/>
    <n v="2015"/>
    <n v="2015"/>
    <m/>
    <n v="1750"/>
    <n v="0"/>
    <s v="MARAD operations"/>
    <n v="3"/>
    <n v="121"/>
    <s v="D"/>
    <n v="0"/>
    <n v="0"/>
    <n v="0"/>
    <n v="0"/>
    <n v="0"/>
    <n v="0"/>
    <n v="0"/>
    <n v="0"/>
    <n v="0"/>
    <n v="0"/>
    <n v="0"/>
    <n v="0"/>
    <n v="0"/>
    <n v="0"/>
    <n v="0"/>
    <n v="0"/>
    <n v="0"/>
    <n v="0"/>
    <n v="0"/>
    <n v="0"/>
    <n v="0"/>
    <n v="-7884.52"/>
    <n v="0"/>
    <n v="-7884.52"/>
    <n v="0"/>
    <n v="-7884.52"/>
    <n v="-7884.52"/>
    <n v="0"/>
    <n v="0"/>
    <n v="0"/>
    <n v="0"/>
    <n v="0"/>
  </r>
  <r>
    <m/>
    <s v="069"/>
    <n v="2015"/>
    <n v="2015"/>
    <m/>
    <n v="1750"/>
    <n v="0"/>
    <s v="MARAD operations"/>
    <n v="3"/>
    <n v="210"/>
    <s v="D"/>
    <n v="-12586.25"/>
    <n v="-12586.25"/>
    <n v="0"/>
    <n v="-2074.88"/>
    <n v="-12586.25"/>
    <n v="-14661.13"/>
    <n v="0"/>
    <n v="0"/>
    <n v="0"/>
    <n v="0"/>
    <n v="0"/>
    <n v="0"/>
    <n v="0"/>
    <n v="0"/>
    <n v="0"/>
    <n v="0"/>
    <n v="0"/>
    <n v="0"/>
    <n v="0"/>
    <n v="0"/>
    <n v="0"/>
    <n v="0"/>
    <n v="0"/>
    <n v="0"/>
    <n v="0"/>
    <n v="0"/>
    <n v="-2074.88"/>
    <n v="1413.04"/>
    <n v="0"/>
    <n v="0"/>
    <n v="0"/>
    <n v="1413.04"/>
  </r>
  <r>
    <m/>
    <s v="069"/>
    <n v="2015"/>
    <n v="2015"/>
    <m/>
    <n v="1750"/>
    <n v="0"/>
    <s v="MARAD operations"/>
    <n v="3"/>
    <n v="232"/>
    <s v="D"/>
    <n v="-158.6"/>
    <n v="-158.6"/>
    <n v="0"/>
    <n v="0"/>
    <n v="-158.6"/>
    <n v="-158.6"/>
    <n v="0"/>
    <n v="0"/>
    <n v="0"/>
    <n v="0"/>
    <n v="0"/>
    <n v="0"/>
    <n v="0"/>
    <n v="0"/>
    <n v="0"/>
    <n v="0"/>
    <n v="0"/>
    <n v="0"/>
    <n v="0"/>
    <n v="0"/>
    <n v="0"/>
    <n v="0"/>
    <n v="0"/>
    <n v="0"/>
    <n v="0"/>
    <n v="0"/>
    <n v="0"/>
    <n v="0"/>
    <n v="0"/>
    <n v="0"/>
    <n v="0"/>
    <n v="0"/>
  </r>
  <r>
    <m/>
    <s v="069"/>
    <n v="2015"/>
    <n v="2015"/>
    <m/>
    <n v="1750"/>
    <n v="0"/>
    <s v="MARAD operations"/>
    <n v="3"/>
    <n v="233"/>
    <s v="D"/>
    <n v="-72254.48"/>
    <n v="-62906.76"/>
    <n v="0"/>
    <n v="0"/>
    <n v="-72254.48"/>
    <n v="-62906.76"/>
    <n v="0"/>
    <n v="0"/>
    <n v="0"/>
    <n v="0"/>
    <n v="0"/>
    <n v="0"/>
    <n v="0"/>
    <n v="0"/>
    <n v="0"/>
    <n v="0"/>
    <n v="0"/>
    <n v="0"/>
    <n v="-9347.7199999999993"/>
    <n v="0"/>
    <n v="0"/>
    <n v="0"/>
    <n v="0"/>
    <n v="-9347.7199999999993"/>
    <n v="0"/>
    <n v="-9347.7199999999993"/>
    <n v="0"/>
    <n v="0"/>
    <n v="0"/>
    <n v="0"/>
    <n v="0"/>
    <n v="0"/>
  </r>
  <r>
    <m/>
    <s v="069"/>
    <n v="2015"/>
    <n v="2015"/>
    <m/>
    <n v="1750"/>
    <n v="0"/>
    <s v="MARAD operations"/>
    <n v="3"/>
    <n v="251"/>
    <s v="D"/>
    <n v="-205761.03"/>
    <n v="-8124.72"/>
    <n v="0"/>
    <n v="-2703"/>
    <n v="-205761.03"/>
    <n v="-10827.72"/>
    <n v="0"/>
    <n v="6.27"/>
    <n v="0"/>
    <n v="-6.27"/>
    <n v="0"/>
    <n v="0"/>
    <n v="0"/>
    <n v="0"/>
    <n v="0"/>
    <n v="0"/>
    <n v="0"/>
    <n v="0"/>
    <n v="-197642.58"/>
    <n v="0"/>
    <n v="0"/>
    <n v="0"/>
    <n v="0"/>
    <n v="-197642.58"/>
    <n v="0"/>
    <n v="-197642.58"/>
    <n v="-2709.27"/>
    <n v="0"/>
    <n v="0"/>
    <n v="0"/>
    <n v="0"/>
    <n v="0"/>
  </r>
  <r>
    <m/>
    <s v="069"/>
    <n v="2015"/>
    <n v="2015"/>
    <m/>
    <n v="1750"/>
    <n v="0"/>
    <s v="MARAD operations"/>
    <n v="3"/>
    <n v="252"/>
    <s v="D"/>
    <n v="-119806.38"/>
    <n v="-42163.54"/>
    <n v="0"/>
    <n v="0"/>
    <n v="-119806.38"/>
    <n v="-42163.54"/>
    <n v="-13615.28"/>
    <n v="6.24"/>
    <n v="0"/>
    <n v="-6.24"/>
    <n v="-13615.28"/>
    <n v="0"/>
    <n v="0"/>
    <n v="0"/>
    <n v="0"/>
    <n v="0"/>
    <n v="0"/>
    <n v="0"/>
    <n v="-91264.36"/>
    <n v="0"/>
    <n v="0"/>
    <n v="0"/>
    <n v="0"/>
    <n v="-91264.36"/>
    <n v="0"/>
    <n v="-91264.36"/>
    <n v="-6.24"/>
    <n v="0"/>
    <n v="0"/>
    <n v="0"/>
    <n v="0"/>
    <n v="0"/>
  </r>
  <r>
    <m/>
    <s v="069"/>
    <n v="2015"/>
    <n v="2015"/>
    <m/>
    <n v="1750"/>
    <n v="0"/>
    <s v="MARAD operations"/>
    <n v="3"/>
    <n v="253"/>
    <s v="D"/>
    <n v="-2393981.17"/>
    <n v="-1235336.1100000001"/>
    <n v="0"/>
    <n v="0"/>
    <n v="-2393981.17"/>
    <n v="-1235336.1100000001"/>
    <n v="-19803.34"/>
    <n v="-37496.57"/>
    <n v="0"/>
    <n v="-3.43"/>
    <n v="-19803.34"/>
    <n v="-37500"/>
    <n v="-89666.05"/>
    <n v="-62854.879999999997"/>
    <n v="0"/>
    <n v="0"/>
    <n v="-89666.05"/>
    <n v="-62854.879999999997"/>
    <n v="-1167763"/>
    <n v="0"/>
    <n v="0"/>
    <n v="0"/>
    <n v="0"/>
    <n v="-1167763"/>
    <n v="-89666.05"/>
    <n v="-1140951.83"/>
    <n v="-3.43"/>
    <n v="62653"/>
    <n v="0"/>
    <n v="0"/>
    <n v="0"/>
    <n v="62653"/>
  </r>
  <r>
    <m/>
    <s v="069"/>
    <n v="2015"/>
    <n v="2015"/>
    <m/>
    <n v="1750"/>
    <n v="0"/>
    <s v="MARAD operations"/>
    <n v="3"/>
    <n v="256"/>
    <s v="D"/>
    <n v="-2686.99"/>
    <n v="-2686.99"/>
    <n v="0"/>
    <n v="0"/>
    <n v="-2686.99"/>
    <n v="-2686.99"/>
    <n v="0"/>
    <n v="0"/>
    <n v="0"/>
    <n v="0"/>
    <n v="0"/>
    <n v="0"/>
    <n v="0"/>
    <n v="0"/>
    <n v="0"/>
    <n v="0"/>
    <n v="0"/>
    <n v="0"/>
    <n v="0"/>
    <n v="0"/>
    <n v="0"/>
    <n v="0"/>
    <n v="0"/>
    <n v="0"/>
    <n v="0"/>
    <n v="0"/>
    <n v="0"/>
    <n v="0"/>
    <n v="0"/>
    <n v="0"/>
    <n v="0"/>
    <n v="0"/>
  </r>
  <r>
    <m/>
    <s v="069"/>
    <n v="2015"/>
    <n v="2015"/>
    <m/>
    <n v="1750"/>
    <n v="0"/>
    <s v="MARAD operations"/>
    <n v="3"/>
    <n v="257"/>
    <s v="D"/>
    <n v="-1045146.15"/>
    <n v="-282415.26"/>
    <n v="0"/>
    <n v="0"/>
    <n v="-1045146.15"/>
    <n v="-282415.26"/>
    <n v="-339380.07"/>
    <n v="809.4"/>
    <n v="0"/>
    <n v="-809.4"/>
    <n v="-339380.07"/>
    <n v="0"/>
    <n v="0"/>
    <n v="0"/>
    <n v="0"/>
    <n v="0"/>
    <n v="0"/>
    <n v="0"/>
    <n v="-1102920.3600000001"/>
    <n v="0"/>
    <n v="0"/>
    <n v="0"/>
    <n v="0"/>
    <n v="-1102920.3600000001"/>
    <n v="0"/>
    <n v="-1102920.3600000001"/>
    <n v="-809.4"/>
    <n v="0"/>
    <n v="0"/>
    <n v="0"/>
    <n v="0"/>
    <n v="0"/>
  </r>
  <r>
    <m/>
    <s v="069"/>
    <n v="2015"/>
    <n v="2015"/>
    <m/>
    <n v="1750"/>
    <n v="0"/>
    <s v="MARAD operations"/>
    <n v="3"/>
    <n v="260"/>
    <s v="D"/>
    <n v="-143624.25"/>
    <n v="-163338.93"/>
    <n v="0"/>
    <n v="0"/>
    <n v="-143624.25"/>
    <n v="-163338.93"/>
    <n v="-21489.84"/>
    <n v="0"/>
    <n v="0"/>
    <n v="0"/>
    <n v="-21489.84"/>
    <n v="0"/>
    <n v="-15488"/>
    <n v="-15488"/>
    <n v="0"/>
    <n v="0"/>
    <n v="-15488"/>
    <n v="-15488"/>
    <n v="-1775.16"/>
    <n v="0"/>
    <n v="0"/>
    <n v="0"/>
    <n v="0"/>
    <n v="-1775.16"/>
    <n v="-15488"/>
    <n v="-1775.16"/>
    <n v="0"/>
    <n v="0"/>
    <n v="0"/>
    <n v="0"/>
    <n v="0"/>
    <n v="0"/>
  </r>
  <r>
    <m/>
    <s v="069"/>
    <n v="2015"/>
    <n v="2015"/>
    <m/>
    <n v="1750"/>
    <n v="0"/>
    <s v="MARAD operations"/>
    <n v="3"/>
    <n v="310"/>
    <s v="D"/>
    <n v="-313.38"/>
    <n v="-313.38"/>
    <n v="0"/>
    <n v="0"/>
    <n v="-313.38"/>
    <n v="-313.38"/>
    <n v="0"/>
    <n v="0"/>
    <n v="0"/>
    <n v="0"/>
    <n v="0"/>
    <n v="0"/>
    <n v="-49716.5"/>
    <n v="-49716.5"/>
    <n v="0"/>
    <n v="0"/>
    <n v="-49716.5"/>
    <n v="-49716.5"/>
    <n v="0"/>
    <n v="0"/>
    <n v="0"/>
    <n v="0"/>
    <n v="0"/>
    <n v="0"/>
    <n v="-49716.5"/>
    <n v="0"/>
    <n v="0"/>
    <n v="0"/>
    <n v="0"/>
    <n v="0"/>
    <n v="0"/>
    <n v="0"/>
  </r>
  <r>
    <m/>
    <s v="069"/>
    <n v="2015"/>
    <n v="2015"/>
    <m/>
    <n v="1750"/>
    <n v="0"/>
    <s v="Operations and Training (Reimbursable)"/>
    <n v="801"/>
    <n v="121"/>
    <s v="R"/>
    <n v="0"/>
    <n v="0"/>
    <n v="0"/>
    <n v="0"/>
    <n v="0"/>
    <n v="0"/>
    <n v="0"/>
    <n v="0"/>
    <n v="0"/>
    <n v="0"/>
    <n v="0"/>
    <n v="0"/>
    <n v="0"/>
    <n v="0"/>
    <n v="0"/>
    <n v="0"/>
    <n v="0"/>
    <n v="0"/>
    <n v="0"/>
    <n v="0"/>
    <n v="0"/>
    <n v="-2247.7199999999998"/>
    <n v="0"/>
    <n v="-2247.7199999999998"/>
    <n v="0"/>
    <n v="-2247.7199999999998"/>
    <n v="-2247.7199999999998"/>
    <n v="0"/>
    <n v="0"/>
    <n v="0"/>
    <n v="0"/>
    <n v="0"/>
  </r>
  <r>
    <m/>
    <s v="069"/>
    <n v="2015"/>
    <n v="2015"/>
    <m/>
    <n v="1750"/>
    <n v="0"/>
    <s v="Operations and Training (Reimbursable)"/>
    <n v="801"/>
    <n v="210"/>
    <s v="R"/>
    <n v="-18844.759999999998"/>
    <n v="-18844.759999999998"/>
    <n v="0"/>
    <n v="0"/>
    <n v="-18844.759999999998"/>
    <n v="-18844.759999999998"/>
    <n v="0"/>
    <n v="0"/>
    <n v="0"/>
    <n v="0"/>
    <n v="0"/>
    <n v="0"/>
    <n v="0"/>
    <n v="0"/>
    <n v="0"/>
    <n v="0"/>
    <n v="0"/>
    <n v="0"/>
    <n v="0"/>
    <n v="0"/>
    <n v="0"/>
    <n v="0"/>
    <n v="0"/>
    <n v="0"/>
    <n v="0"/>
    <n v="0"/>
    <n v="0"/>
    <n v="0"/>
    <n v="0"/>
    <n v="0"/>
    <n v="0"/>
    <n v="0"/>
  </r>
  <r>
    <m/>
    <s v="069"/>
    <n v="2015"/>
    <n v="2015"/>
    <m/>
    <n v="1750"/>
    <n v="0"/>
    <s v="Operations and Training (Reimbursable)"/>
    <n v="801"/>
    <n v="251"/>
    <s v="R"/>
    <n v="-933778.18"/>
    <n v="-221414.76"/>
    <n v="0"/>
    <n v="0"/>
    <n v="-933778.18"/>
    <n v="-221414.76"/>
    <n v="-84207.46"/>
    <n v="0"/>
    <n v="0"/>
    <n v="0"/>
    <n v="-84207.46"/>
    <n v="0"/>
    <n v="0"/>
    <n v="0"/>
    <n v="0"/>
    <n v="0"/>
    <n v="0"/>
    <n v="0"/>
    <n v="-796570.88"/>
    <n v="0"/>
    <n v="0"/>
    <n v="0"/>
    <n v="0"/>
    <n v="-796570.88"/>
    <n v="0"/>
    <n v="-796570.88"/>
    <n v="0"/>
    <n v="0"/>
    <n v="0"/>
    <n v="0"/>
    <n v="0"/>
    <n v="0"/>
  </r>
  <r>
    <m/>
    <s v="069"/>
    <n v="2015"/>
    <n v="2015"/>
    <m/>
    <n v="1750"/>
    <n v="0"/>
    <s v="Operations and Training (Reimbursable)"/>
    <n v="801"/>
    <n v="253"/>
    <s v="R"/>
    <n v="-7237.59"/>
    <n v="-7012.6"/>
    <n v="0"/>
    <n v="0"/>
    <n v="-7237.59"/>
    <n v="-7012.6"/>
    <n v="0"/>
    <n v="-253.49"/>
    <n v="0"/>
    <n v="0"/>
    <n v="0"/>
    <n v="-253.49"/>
    <n v="0"/>
    <n v="0"/>
    <n v="0"/>
    <n v="0"/>
    <n v="0"/>
    <n v="0"/>
    <n v="28.5"/>
    <n v="0"/>
    <n v="0"/>
    <n v="0"/>
    <n v="0"/>
    <n v="28.5"/>
    <n v="0"/>
    <n v="28.5"/>
    <n v="0"/>
    <n v="0"/>
    <n v="253.49"/>
    <n v="0"/>
    <n v="0"/>
    <n v="253.49"/>
  </r>
  <r>
    <m/>
    <s v="069"/>
    <n v="2015"/>
    <n v="2015"/>
    <m/>
    <n v="1750"/>
    <n v="0"/>
    <s v="Operations and Training (Reimbursable)"/>
    <n v="801"/>
    <n v="257"/>
    <s v="R"/>
    <n v="332081.75"/>
    <n v="-968.4"/>
    <n v="0"/>
    <n v="0"/>
    <n v="332081.75"/>
    <n v="-968.4"/>
    <n v="-339380.07"/>
    <n v="9.07"/>
    <n v="0"/>
    <n v="-9.07"/>
    <n v="-339380.07"/>
    <n v="0"/>
    <n v="0"/>
    <n v="0"/>
    <n v="0"/>
    <n v="0"/>
    <n v="0"/>
    <n v="0"/>
    <n v="-6338.99"/>
    <n v="0"/>
    <n v="0"/>
    <n v="0"/>
    <n v="0"/>
    <n v="-6338.99"/>
    <n v="0"/>
    <n v="-6338.99"/>
    <n v="-9.07"/>
    <n v="0"/>
    <n v="0"/>
    <n v="0"/>
    <n v="0"/>
    <n v="0"/>
  </r>
  <r>
    <m/>
    <s v="069"/>
    <n v="2015"/>
    <n v="2015"/>
    <m/>
    <n v="1750"/>
    <n v="0"/>
    <s v="Operations and Training (Reimbursable)"/>
    <n v="801"/>
    <n v="260"/>
    <s v="R"/>
    <n v="-8258.2099999999991"/>
    <n v="0"/>
    <n v="0"/>
    <n v="0"/>
    <n v="-8258.2099999999991"/>
    <n v="0"/>
    <n v="0"/>
    <n v="2.89"/>
    <n v="0"/>
    <n v="-2.89"/>
    <n v="0"/>
    <n v="0"/>
    <n v="0"/>
    <n v="0"/>
    <n v="0"/>
    <n v="0"/>
    <n v="0"/>
    <n v="0"/>
    <n v="-8261.1"/>
    <n v="0"/>
    <n v="0"/>
    <n v="0"/>
    <n v="0"/>
    <n v="-8261.1"/>
    <n v="0"/>
    <n v="-8261.1"/>
    <n v="-2.89"/>
    <n v="0"/>
    <n v="0"/>
    <n v="0"/>
    <n v="0"/>
    <n v="0"/>
  </r>
  <r>
    <m/>
    <s v="069"/>
    <n v="2015"/>
    <n v="2016"/>
    <m/>
    <n v="1750"/>
    <n v="0"/>
    <s v="State maritime schools"/>
    <n v="2"/>
    <n v="253"/>
    <s v="D"/>
    <n v="-72000"/>
    <n v="-68423.06"/>
    <n v="0"/>
    <n v="0"/>
    <n v="-72000"/>
    <n v="-68423.06"/>
    <n v="0"/>
    <n v="0"/>
    <n v="0"/>
    <n v="0"/>
    <n v="0"/>
    <n v="0"/>
    <n v="0"/>
    <n v="0"/>
    <n v="0"/>
    <n v="0"/>
    <n v="0"/>
    <n v="0"/>
    <n v="-3576.94"/>
    <n v="0"/>
    <n v="0"/>
    <n v="0"/>
    <n v="0"/>
    <n v="-3576.94"/>
    <n v="0"/>
    <n v="-3576.94"/>
    <n v="0"/>
    <n v="0"/>
    <n v="0"/>
    <n v="0"/>
    <n v="0"/>
    <n v="0"/>
  </r>
  <r>
    <m/>
    <s v="069"/>
    <n v="2015"/>
    <n v="2016"/>
    <m/>
    <n v="1750"/>
    <n v="0"/>
    <s v="State maritime schools"/>
    <n v="2"/>
    <n v="410"/>
    <s v="D"/>
    <n v="-2050000"/>
    <n v="-1550000"/>
    <n v="0"/>
    <n v="0"/>
    <n v="-2050000"/>
    <n v="-1550000"/>
    <n v="-20000"/>
    <n v="0"/>
    <n v="0"/>
    <n v="0"/>
    <n v="-20000"/>
    <n v="0"/>
    <n v="0"/>
    <n v="0"/>
    <n v="0"/>
    <n v="0"/>
    <n v="0"/>
    <n v="0"/>
    <n v="-520000"/>
    <n v="0"/>
    <n v="0"/>
    <n v="0"/>
    <n v="0"/>
    <n v="-520000"/>
    <n v="0"/>
    <n v="-520000"/>
    <n v="0"/>
    <n v="0"/>
    <n v="0"/>
    <n v="0"/>
    <n v="0"/>
    <n v="0"/>
  </r>
  <r>
    <m/>
    <s v="069"/>
    <n v="2015"/>
    <n v="2016"/>
    <m/>
    <n v="1750"/>
    <n v="0"/>
    <s v="MARAD operations"/>
    <n v="3"/>
    <n v="253"/>
    <s v="D"/>
    <n v="-197980"/>
    <n v="-121657.95"/>
    <n v="0"/>
    <n v="0"/>
    <n v="-197980"/>
    <n v="-121657.95"/>
    <n v="0"/>
    <n v="0"/>
    <n v="0"/>
    <n v="0"/>
    <n v="0"/>
    <n v="0"/>
    <n v="0"/>
    <n v="0"/>
    <n v="0"/>
    <n v="0"/>
    <n v="0"/>
    <n v="0"/>
    <n v="-76322.05"/>
    <n v="0"/>
    <n v="0"/>
    <n v="0"/>
    <n v="0"/>
    <n v="-76322.05"/>
    <n v="0"/>
    <n v="-76322.05"/>
    <n v="0"/>
    <n v="0"/>
    <n v="0"/>
    <n v="0"/>
    <n v="0"/>
    <n v="0"/>
  </r>
  <r>
    <m/>
    <s v="069"/>
    <n v="2016"/>
    <n v="2016"/>
    <m/>
    <n v="1710"/>
    <n v="0"/>
    <s v="Ready Reserve Force (Reimbursable)"/>
    <n v="801"/>
    <n v="111"/>
    <s v="R"/>
    <n v="0"/>
    <n v="0"/>
    <n v="0"/>
    <n v="0"/>
    <n v="0"/>
    <n v="0"/>
    <n v="-38622.1"/>
    <n v="-15906.79"/>
    <n v="0"/>
    <n v="0"/>
    <n v="-38622.1"/>
    <n v="-15906.79"/>
    <n v="0"/>
    <n v="0"/>
    <n v="0"/>
    <n v="0"/>
    <n v="0"/>
    <n v="0"/>
    <n v="-21337.86"/>
    <n v="0"/>
    <n v="0"/>
    <n v="0"/>
    <n v="0"/>
    <n v="-21337.86"/>
    <n v="0"/>
    <n v="-21337.86"/>
    <n v="1377.45"/>
    <n v="0"/>
    <n v="15906.79"/>
    <n v="0"/>
    <n v="0"/>
    <n v="15906.79"/>
  </r>
  <r>
    <m/>
    <s v="069"/>
    <n v="2016"/>
    <n v="2016"/>
    <m/>
    <n v="1710"/>
    <n v="0"/>
    <s v="Ready Reserve Force (Reimbursable)"/>
    <n v="801"/>
    <n v="121"/>
    <s v="R"/>
    <n v="0"/>
    <n v="0"/>
    <n v="0"/>
    <n v="0"/>
    <n v="0"/>
    <n v="0"/>
    <n v="0"/>
    <n v="0"/>
    <n v="0"/>
    <n v="0"/>
    <n v="0"/>
    <n v="0"/>
    <n v="0"/>
    <n v="0"/>
    <n v="0"/>
    <n v="0"/>
    <n v="0"/>
    <n v="0"/>
    <n v="-1377.45"/>
    <n v="0"/>
    <n v="0"/>
    <n v="0"/>
    <n v="0"/>
    <n v="-1377.45"/>
    <n v="0"/>
    <n v="-1377.45"/>
    <n v="-1377.45"/>
    <n v="0"/>
    <n v="0"/>
    <n v="0"/>
    <n v="0"/>
    <n v="0"/>
  </r>
  <r>
    <m/>
    <s v="069"/>
    <n v="2016"/>
    <n v="2016"/>
    <m/>
    <n v="1710"/>
    <n v="0"/>
    <s v="Ready Reserve Force (Reimbursable)"/>
    <n v="801"/>
    <n v="210"/>
    <s v="R"/>
    <n v="-4578.8"/>
    <n v="-1578.61"/>
    <n v="0"/>
    <n v="-139.1"/>
    <n v="-4578.8"/>
    <n v="-1717.71"/>
    <n v="0"/>
    <n v="90.6"/>
    <n v="0"/>
    <n v="-90.6"/>
    <n v="0"/>
    <n v="0"/>
    <n v="0"/>
    <n v="0"/>
    <n v="0"/>
    <n v="0"/>
    <n v="0"/>
    <n v="0"/>
    <n v="-3090.79"/>
    <n v="0"/>
    <n v="0"/>
    <n v="0"/>
    <n v="0"/>
    <n v="-3090.79"/>
    <n v="0"/>
    <n v="-3090.79"/>
    <n v="-229.7"/>
    <n v="1717.71"/>
    <n v="0"/>
    <n v="0"/>
    <n v="0"/>
    <n v="1717.71"/>
  </r>
  <r>
    <m/>
    <s v="069"/>
    <n v="2016"/>
    <n v="2016"/>
    <m/>
    <n v="1710"/>
    <n v="0"/>
    <s v="Ready Reserve Force (Reimbursable)"/>
    <n v="801"/>
    <n v="232"/>
    <s v="R"/>
    <n v="-730268.83"/>
    <n v="-125242.53"/>
    <n v="0"/>
    <n v="0"/>
    <n v="-730268.83"/>
    <n v="-125242.53"/>
    <n v="-41207.83"/>
    <n v="103.14"/>
    <n v="0"/>
    <n v="-129.66999999999999"/>
    <n v="-41207.83"/>
    <n v="-26.53"/>
    <n v="0"/>
    <n v="0"/>
    <n v="0"/>
    <n v="0"/>
    <n v="0"/>
    <n v="0"/>
    <n v="-646337.27"/>
    <n v="0"/>
    <n v="0"/>
    <n v="0"/>
    <n v="0"/>
    <n v="-646337.27"/>
    <n v="0"/>
    <n v="-646337.27"/>
    <n v="-129.66999999999999"/>
    <n v="0"/>
    <n v="26.53"/>
    <n v="0"/>
    <n v="0"/>
    <n v="26.53"/>
  </r>
  <r>
    <m/>
    <s v="069"/>
    <n v="2016"/>
    <n v="2016"/>
    <m/>
    <n v="1710"/>
    <n v="0"/>
    <s v="Ready Reserve Force (Reimbursable)"/>
    <n v="801"/>
    <n v="233"/>
    <s v="R"/>
    <n v="24337.9"/>
    <n v="0"/>
    <n v="0"/>
    <n v="0"/>
    <n v="24337.9"/>
    <n v="0"/>
    <n v="-46114.97"/>
    <n v="0"/>
    <n v="0"/>
    <n v="0"/>
    <n v="-46114.97"/>
    <n v="0"/>
    <n v="0"/>
    <n v="0"/>
    <n v="0"/>
    <n v="0"/>
    <n v="0"/>
    <n v="0"/>
    <n v="-21777.07"/>
    <n v="0"/>
    <n v="0"/>
    <n v="0"/>
    <n v="0"/>
    <n v="-21777.07"/>
    <n v="0"/>
    <n v="-21777.07"/>
    <n v="0"/>
    <n v="0"/>
    <n v="0"/>
    <n v="0"/>
    <n v="0"/>
    <n v="0"/>
  </r>
  <r>
    <m/>
    <s v="069"/>
    <n v="2016"/>
    <n v="2016"/>
    <m/>
    <n v="1710"/>
    <n v="0"/>
    <s v="Ready Reserve Force (Reimbursable)"/>
    <n v="801"/>
    <n v="253"/>
    <s v="R"/>
    <n v="-42911.9"/>
    <n v="-42898.85"/>
    <n v="0"/>
    <n v="0"/>
    <n v="-42911.9"/>
    <n v="-42898.85"/>
    <n v="0"/>
    <n v="0"/>
    <n v="0"/>
    <n v="0"/>
    <n v="0"/>
    <n v="0"/>
    <n v="0"/>
    <n v="0"/>
    <n v="0"/>
    <n v="0"/>
    <n v="0"/>
    <n v="0"/>
    <n v="-13.05"/>
    <n v="0"/>
    <n v="0"/>
    <n v="0"/>
    <n v="0"/>
    <n v="-13.05"/>
    <n v="0"/>
    <n v="-13.05"/>
    <n v="0"/>
    <n v="1000"/>
    <n v="0"/>
    <n v="0"/>
    <n v="0"/>
    <n v="1000"/>
  </r>
  <r>
    <m/>
    <s v="069"/>
    <n v="2016"/>
    <n v="2016"/>
    <m/>
    <n v="1710"/>
    <n v="0"/>
    <s v="Ready Reserve Force (Reimbursable)"/>
    <n v="801"/>
    <n v="254"/>
    <s v="R"/>
    <n v="-6292092.7199999997"/>
    <n v="-1137681.6000000001"/>
    <n v="0"/>
    <n v="0"/>
    <n v="-6292092.7199999997"/>
    <n v="-1137681.6000000001"/>
    <n v="-883268.35"/>
    <n v="0"/>
    <n v="0"/>
    <n v="0"/>
    <n v="-883268.35"/>
    <n v="0"/>
    <n v="0"/>
    <n v="0"/>
    <n v="0"/>
    <n v="0"/>
    <n v="0"/>
    <n v="0"/>
    <n v="-6037679.4699999997"/>
    <n v="0"/>
    <n v="0"/>
    <n v="0"/>
    <n v="0"/>
    <n v="-6037679.4699999997"/>
    <n v="0"/>
    <n v="-6037679.4699999997"/>
    <n v="0"/>
    <n v="426551.91"/>
    <n v="0"/>
    <n v="0"/>
    <n v="0"/>
    <n v="426551.91"/>
  </r>
  <r>
    <m/>
    <s v="069"/>
    <n v="2016"/>
    <n v="2016"/>
    <m/>
    <n v="1710"/>
    <n v="0"/>
    <s v="Ready Reserve Force (Reimbursable)"/>
    <n v="801"/>
    <n v="257"/>
    <s v="R"/>
    <n v="-6499.67"/>
    <n v="-10440"/>
    <n v="0"/>
    <n v="0"/>
    <n v="-6499.67"/>
    <n v="-10440"/>
    <n v="-3940.33"/>
    <n v="0"/>
    <n v="0"/>
    <n v="0"/>
    <n v="-3940.33"/>
    <n v="0"/>
    <n v="0"/>
    <n v="0"/>
    <n v="0"/>
    <n v="0"/>
    <n v="0"/>
    <n v="0"/>
    <n v="0"/>
    <n v="0"/>
    <n v="0"/>
    <n v="0"/>
    <n v="0"/>
    <n v="0"/>
    <n v="0"/>
    <n v="0"/>
    <n v="0"/>
    <n v="0"/>
    <n v="0"/>
    <n v="0"/>
    <n v="0"/>
    <n v="0"/>
  </r>
  <r>
    <m/>
    <s v="069"/>
    <n v="2016"/>
    <n v="2016"/>
    <m/>
    <n v="1750"/>
    <n v="0"/>
    <s v="Merchant Marine Academy"/>
    <n v="1"/>
    <n v="111"/>
    <s v="D"/>
    <n v="0"/>
    <n v="0"/>
    <n v="0"/>
    <n v="0"/>
    <n v="0"/>
    <n v="0"/>
    <n v="-679523.03"/>
    <n v="-1977.48"/>
    <n v="0"/>
    <n v="0"/>
    <n v="-679523.03"/>
    <n v="-1977.48"/>
    <n v="0"/>
    <n v="0"/>
    <n v="0"/>
    <n v="0"/>
    <n v="0"/>
    <n v="0"/>
    <n v="-678878.18"/>
    <n v="0"/>
    <n v="0"/>
    <n v="-2688.27"/>
    <n v="0"/>
    <n v="-681566.45"/>
    <n v="0"/>
    <n v="-681566.45"/>
    <n v="-4020.9"/>
    <n v="0"/>
    <n v="1977.48"/>
    <n v="0"/>
    <n v="0"/>
    <n v="1977.48"/>
  </r>
  <r>
    <m/>
    <s v="069"/>
    <n v="2016"/>
    <n v="2016"/>
    <m/>
    <n v="1750"/>
    <n v="0"/>
    <s v="Merchant Marine Academy"/>
    <n v="1"/>
    <n v="113"/>
    <s v="D"/>
    <n v="0"/>
    <n v="0"/>
    <n v="0"/>
    <n v="0"/>
    <n v="0"/>
    <n v="0"/>
    <n v="-260990.73"/>
    <n v="-1257.44"/>
    <n v="0"/>
    <n v="0"/>
    <n v="-260990.73"/>
    <n v="-1257.44"/>
    <n v="0"/>
    <n v="0"/>
    <n v="0"/>
    <n v="0"/>
    <n v="0"/>
    <n v="0"/>
    <n v="-259733.29"/>
    <n v="0"/>
    <n v="0"/>
    <n v="-1594.68"/>
    <n v="0"/>
    <n v="-261327.97"/>
    <n v="0"/>
    <n v="-261327.97"/>
    <n v="-1594.68"/>
    <n v="0"/>
    <n v="1257.44"/>
    <n v="0"/>
    <n v="0"/>
    <n v="1257.44"/>
  </r>
  <r>
    <m/>
    <s v="069"/>
    <n v="2016"/>
    <n v="2016"/>
    <m/>
    <n v="1750"/>
    <n v="0"/>
    <s v="Merchant Marine Academy"/>
    <n v="1"/>
    <n v="115"/>
    <s v="D"/>
    <n v="0"/>
    <n v="0"/>
    <n v="0"/>
    <n v="0"/>
    <n v="0"/>
    <n v="0"/>
    <n v="-30667.74"/>
    <n v="15.87"/>
    <n v="0"/>
    <n v="0"/>
    <n v="-30667.74"/>
    <n v="15.87"/>
    <n v="0"/>
    <n v="0"/>
    <n v="0"/>
    <n v="0"/>
    <n v="0"/>
    <n v="0"/>
    <n v="-30683.61"/>
    <n v="0"/>
    <n v="0"/>
    <n v="-10067.77"/>
    <n v="0"/>
    <n v="-40751.379999999997"/>
    <n v="0"/>
    <n v="-40751.379999999997"/>
    <n v="-10067.77"/>
    <n v="0"/>
    <n v="-15.87"/>
    <n v="0"/>
    <n v="0"/>
    <n v="-15.87"/>
  </r>
  <r>
    <m/>
    <s v="069"/>
    <n v="2016"/>
    <n v="2016"/>
    <m/>
    <n v="1750"/>
    <n v="0"/>
    <s v="Merchant Marine Academy"/>
    <n v="1"/>
    <n v="118"/>
    <s v="D"/>
    <n v="0"/>
    <n v="0"/>
    <n v="0"/>
    <n v="0"/>
    <n v="0"/>
    <n v="0"/>
    <n v="-1201.1199999999999"/>
    <n v="-106.72"/>
    <n v="0"/>
    <n v="0"/>
    <n v="-1201.1199999999999"/>
    <n v="-106.72"/>
    <n v="0"/>
    <n v="0"/>
    <n v="0"/>
    <n v="0"/>
    <n v="0"/>
    <n v="0"/>
    <n v="-1094.4000000000001"/>
    <n v="0"/>
    <n v="0"/>
    <n v="0"/>
    <n v="0"/>
    <n v="-1094.4000000000001"/>
    <n v="0"/>
    <n v="-1094.4000000000001"/>
    <n v="0"/>
    <n v="0"/>
    <n v="106.72"/>
    <n v="0"/>
    <n v="0"/>
    <n v="106.72"/>
  </r>
  <r>
    <m/>
    <s v="069"/>
    <n v="2016"/>
    <n v="2016"/>
    <m/>
    <n v="1750"/>
    <n v="0"/>
    <s v="Merchant Marine Academy"/>
    <n v="1"/>
    <n v="121"/>
    <s v="D"/>
    <n v="-189000"/>
    <n v="-51400.3"/>
    <n v="0"/>
    <n v="0"/>
    <n v="-189000"/>
    <n v="-51400.3"/>
    <n v="-317549.89"/>
    <n v="-18000.68"/>
    <n v="0"/>
    <n v="0"/>
    <n v="-317549.89"/>
    <n v="-18000.68"/>
    <n v="0"/>
    <n v="0"/>
    <n v="0"/>
    <n v="0"/>
    <n v="0"/>
    <n v="0"/>
    <n v="-435816.28"/>
    <n v="0"/>
    <n v="0"/>
    <n v="-352.69"/>
    <n v="0"/>
    <n v="-436168.97"/>
    <n v="0"/>
    <n v="-436168.97"/>
    <n v="979.94"/>
    <n v="0"/>
    <n v="18000.68"/>
    <n v="0"/>
    <n v="0"/>
    <n v="18000.68"/>
  </r>
  <r>
    <m/>
    <s v="069"/>
    <n v="2016"/>
    <n v="2016"/>
    <m/>
    <n v="1750"/>
    <n v="0"/>
    <s v="Merchant Marine Academy"/>
    <n v="1"/>
    <n v="210"/>
    <s v="D"/>
    <n v="-296029.74"/>
    <n v="-250720.18"/>
    <n v="0"/>
    <n v="-33446.74"/>
    <n v="-296029.74"/>
    <n v="-284166.92"/>
    <n v="-852.56"/>
    <n v="80238.210000000006"/>
    <n v="0"/>
    <n v="-80889.84"/>
    <n v="-852.56"/>
    <n v="-651.63"/>
    <n v="0"/>
    <n v="0"/>
    <n v="0"/>
    <n v="0"/>
    <n v="0"/>
    <n v="0"/>
    <n v="-126437.07"/>
    <n v="0"/>
    <n v="0"/>
    <n v="0"/>
    <n v="0"/>
    <n v="-126437.07"/>
    <n v="0"/>
    <n v="-126437.07"/>
    <n v="-114373.32"/>
    <n v="62876.06"/>
    <n v="194"/>
    <n v="0"/>
    <n v="0"/>
    <n v="63070.06"/>
  </r>
  <r>
    <m/>
    <s v="069"/>
    <n v="2016"/>
    <n v="2016"/>
    <m/>
    <n v="1750"/>
    <n v="0"/>
    <s v="Merchant Marine Academy"/>
    <n v="1"/>
    <n v="220"/>
    <s v="D"/>
    <n v="-27731.85"/>
    <n v="-3273.22"/>
    <n v="0"/>
    <n v="-3494.21"/>
    <n v="-27731.85"/>
    <n v="-6767.43"/>
    <n v="0"/>
    <n v="0"/>
    <n v="0"/>
    <n v="0"/>
    <n v="0"/>
    <n v="0"/>
    <n v="0"/>
    <n v="0"/>
    <n v="0"/>
    <n v="0"/>
    <n v="0"/>
    <n v="0"/>
    <n v="-24458.63"/>
    <n v="0"/>
    <n v="0"/>
    <n v="0"/>
    <n v="0"/>
    <n v="-24458.63"/>
    <n v="0"/>
    <n v="-24458.63"/>
    <n v="-3494.21"/>
    <n v="0"/>
    <n v="0"/>
    <n v="0"/>
    <n v="0"/>
    <n v="0"/>
  </r>
  <r>
    <m/>
    <s v="069"/>
    <n v="2016"/>
    <n v="2016"/>
    <m/>
    <n v="1750"/>
    <n v="0"/>
    <s v="Merchant Marine Academy"/>
    <n v="1"/>
    <n v="233"/>
    <s v="D"/>
    <n v="-699381.83"/>
    <n v="-44340.15"/>
    <n v="0"/>
    <n v="0"/>
    <n v="-699381.83"/>
    <n v="-44340.15"/>
    <n v="-394934.23"/>
    <n v="0"/>
    <n v="0"/>
    <n v="0"/>
    <n v="-394934.23"/>
    <n v="0"/>
    <n v="0"/>
    <n v="0"/>
    <n v="0"/>
    <n v="0"/>
    <n v="0"/>
    <n v="0"/>
    <n v="-1049975.9099999999"/>
    <n v="0"/>
    <n v="0"/>
    <n v="0"/>
    <n v="0"/>
    <n v="-1049975.9099999999"/>
    <n v="0"/>
    <n v="-1049975.9099999999"/>
    <n v="0"/>
    <n v="0"/>
    <n v="0"/>
    <n v="0"/>
    <n v="0"/>
    <n v="0"/>
  </r>
  <r>
    <m/>
    <s v="069"/>
    <n v="2016"/>
    <n v="2016"/>
    <m/>
    <n v="1750"/>
    <n v="0"/>
    <s v="Merchant Marine Academy"/>
    <n v="1"/>
    <n v="240"/>
    <s v="D"/>
    <n v="-29737.759999999998"/>
    <n v="-3124.76"/>
    <n v="0"/>
    <n v="0"/>
    <n v="-29737.759999999998"/>
    <n v="-3124.76"/>
    <n v="0"/>
    <n v="0"/>
    <n v="0"/>
    <n v="0"/>
    <n v="0"/>
    <n v="0"/>
    <n v="0"/>
    <n v="0"/>
    <n v="0"/>
    <n v="0"/>
    <n v="0"/>
    <n v="0"/>
    <n v="-26613"/>
    <n v="0"/>
    <n v="0"/>
    <n v="0"/>
    <n v="0"/>
    <n v="-26613"/>
    <n v="0"/>
    <n v="-26613"/>
    <n v="0"/>
    <n v="3124.76"/>
    <n v="0"/>
    <n v="0"/>
    <n v="0"/>
    <n v="3124.76"/>
  </r>
  <r>
    <m/>
    <s v="069"/>
    <n v="2016"/>
    <n v="2016"/>
    <m/>
    <n v="1750"/>
    <n v="0"/>
    <s v="Merchant Marine Academy"/>
    <n v="1"/>
    <n v="252"/>
    <s v="D"/>
    <n v="-2770109.64"/>
    <n v="-513411.42"/>
    <n v="0"/>
    <n v="-3009.51"/>
    <n v="-2770109.64"/>
    <n v="-516420.93"/>
    <n v="-398389.16"/>
    <n v="-28328.34"/>
    <n v="0"/>
    <n v="-1379"/>
    <n v="-398389.16"/>
    <n v="-29707.34"/>
    <n v="-25933"/>
    <n v="-25933"/>
    <n v="0"/>
    <n v="0"/>
    <n v="-25933"/>
    <n v="-25933"/>
    <n v="-2664757.17"/>
    <n v="0"/>
    <n v="0"/>
    <n v="0"/>
    <n v="0"/>
    <n v="-2664757.17"/>
    <n v="-25933"/>
    <n v="-2664757.17"/>
    <n v="-42386.64"/>
    <n v="205236.35"/>
    <n v="14157.75"/>
    <n v="0"/>
    <n v="85"/>
    <n v="219479.1"/>
  </r>
  <r>
    <m/>
    <s v="069"/>
    <n v="2016"/>
    <n v="2016"/>
    <m/>
    <n v="1750"/>
    <n v="0"/>
    <s v="Merchant Marine Academy"/>
    <n v="1"/>
    <n v="253"/>
    <s v="D"/>
    <n v="-1127940.3799999999"/>
    <n v="-463040.82"/>
    <n v="0"/>
    <n v="0"/>
    <n v="-1127940.3799999999"/>
    <n v="-463040.82"/>
    <n v="-36210"/>
    <n v="-632.9"/>
    <n v="0"/>
    <n v="-1654.86"/>
    <n v="-36210"/>
    <n v="-2287.7600000000002"/>
    <n v="-260565.78"/>
    <n v="-83925.72"/>
    <n v="0"/>
    <n v="0"/>
    <n v="-260565.78"/>
    <n v="-83925.72"/>
    <n v="-877116.72"/>
    <n v="0"/>
    <n v="0"/>
    <n v="0"/>
    <n v="0"/>
    <n v="-877116.72"/>
    <n v="-260565.78"/>
    <n v="-700476.66"/>
    <n v="-1654.86"/>
    <n v="78249.39"/>
    <n v="2287.7600000000002"/>
    <n v="0"/>
    <n v="0"/>
    <n v="80537.149999999994"/>
  </r>
  <r>
    <m/>
    <s v="069"/>
    <n v="2016"/>
    <n v="2016"/>
    <m/>
    <n v="1750"/>
    <n v="0"/>
    <s v="Merchant Marine Academy"/>
    <n v="1"/>
    <n v="254"/>
    <s v="D"/>
    <n v="-952882.93"/>
    <n v="-142797.51"/>
    <n v="0"/>
    <n v="0"/>
    <n v="-952882.93"/>
    <n v="-142797.51"/>
    <n v="-157506.22"/>
    <n v="-2960.83"/>
    <n v="0"/>
    <n v="-770.17"/>
    <n v="-157506.22"/>
    <n v="-3731"/>
    <n v="0"/>
    <n v="0"/>
    <n v="0"/>
    <n v="0"/>
    <n v="0"/>
    <n v="0"/>
    <n v="-1006583.93"/>
    <n v="0"/>
    <n v="0"/>
    <n v="0"/>
    <n v="0"/>
    <n v="-1006583.93"/>
    <n v="0"/>
    <n v="-1006583.93"/>
    <n v="-42723.29"/>
    <n v="10992.32"/>
    <n v="2687"/>
    <n v="0"/>
    <n v="0"/>
    <n v="13679.32"/>
  </r>
  <r>
    <m/>
    <s v="069"/>
    <n v="2016"/>
    <n v="2016"/>
    <m/>
    <n v="1750"/>
    <n v="0"/>
    <s v="Merchant Marine Academy"/>
    <n v="1"/>
    <n v="256"/>
    <s v="D"/>
    <n v="-674833.2"/>
    <n v="-7457"/>
    <n v="0"/>
    <n v="0"/>
    <n v="-674833.2"/>
    <n v="-7457"/>
    <n v="0"/>
    <n v="106.67"/>
    <n v="0"/>
    <n v="-106.67"/>
    <n v="0"/>
    <n v="0"/>
    <n v="0"/>
    <n v="0"/>
    <n v="0"/>
    <n v="0"/>
    <n v="0"/>
    <n v="0"/>
    <n v="-667482.87"/>
    <n v="0"/>
    <n v="0"/>
    <n v="0"/>
    <n v="0"/>
    <n v="-667482.87"/>
    <n v="0"/>
    <n v="-667482.87"/>
    <n v="-106.67"/>
    <n v="77.25"/>
    <n v="0"/>
    <n v="0"/>
    <n v="0"/>
    <n v="77.25"/>
  </r>
  <r>
    <m/>
    <s v="069"/>
    <n v="2016"/>
    <n v="2016"/>
    <m/>
    <n v="1750"/>
    <n v="0"/>
    <s v="Merchant Marine Academy"/>
    <n v="1"/>
    <n v="257"/>
    <s v="D"/>
    <n v="-20703.04"/>
    <n v="-8703.0400000000009"/>
    <n v="0"/>
    <n v="0"/>
    <n v="-20703.04"/>
    <n v="-8703.0400000000009"/>
    <n v="0"/>
    <n v="0"/>
    <n v="0"/>
    <n v="0"/>
    <n v="0"/>
    <n v="0"/>
    <n v="0"/>
    <n v="0"/>
    <n v="0"/>
    <n v="0"/>
    <n v="0"/>
    <n v="0"/>
    <n v="-12000"/>
    <n v="0"/>
    <n v="0"/>
    <n v="0"/>
    <n v="0"/>
    <n v="-12000"/>
    <n v="0"/>
    <n v="-12000"/>
    <n v="0"/>
    <n v="703.04"/>
    <n v="0"/>
    <n v="0"/>
    <n v="0"/>
    <n v="703.04"/>
  </r>
  <r>
    <m/>
    <s v="069"/>
    <n v="2016"/>
    <n v="2016"/>
    <m/>
    <n v="1750"/>
    <n v="0"/>
    <s v="Merchant Marine Academy"/>
    <n v="1"/>
    <n v="260"/>
    <s v="D"/>
    <n v="-1038391.83"/>
    <n v="-222125.78"/>
    <n v="0"/>
    <n v="2269.8000000000002"/>
    <n v="-1038391.83"/>
    <n v="-219855.98"/>
    <n v="-437921.23"/>
    <n v="-95911.21"/>
    <n v="0"/>
    <n v="900.7"/>
    <n v="-437921.23"/>
    <n v="-95010.51"/>
    <n v="0"/>
    <n v="0"/>
    <n v="0"/>
    <n v="0"/>
    <n v="0"/>
    <n v="0"/>
    <n v="-1156176.07"/>
    <n v="0"/>
    <n v="0"/>
    <n v="0"/>
    <n v="0"/>
    <n v="-1156176.07"/>
    <n v="0"/>
    <n v="-1156176.07"/>
    <n v="5270.5"/>
    <n v="69427.41"/>
    <n v="18725.509999999998"/>
    <n v="0"/>
    <n v="0"/>
    <n v="88152.92"/>
  </r>
  <r>
    <m/>
    <s v="069"/>
    <n v="2016"/>
    <n v="2016"/>
    <m/>
    <n v="1750"/>
    <n v="0"/>
    <s v="Merchant Marine Academy"/>
    <n v="1"/>
    <n v="310"/>
    <s v="D"/>
    <n v="-1092578.95"/>
    <n v="-179.54"/>
    <n v="0"/>
    <n v="0"/>
    <n v="-1092578.95"/>
    <n v="-179.54"/>
    <n v="-3697.76"/>
    <n v="-2039.11"/>
    <n v="0"/>
    <n v="-642.66"/>
    <n v="-3697.76"/>
    <n v="-2681.77"/>
    <n v="0"/>
    <n v="0"/>
    <n v="0"/>
    <n v="0"/>
    <n v="0"/>
    <n v="0"/>
    <n v="-1094058.06"/>
    <n v="0"/>
    <n v="0"/>
    <n v="0"/>
    <n v="0"/>
    <n v="-1094058.06"/>
    <n v="0"/>
    <n v="-1094058.06"/>
    <n v="-642.66"/>
    <n v="178.54"/>
    <n v="1600"/>
    <n v="0"/>
    <n v="0"/>
    <n v="1778.54"/>
  </r>
  <r>
    <m/>
    <s v="069"/>
    <n v="2016"/>
    <n v="2016"/>
    <m/>
    <n v="1750"/>
    <n v="0"/>
    <s v="MARAD operations"/>
    <n v="3"/>
    <n v="111"/>
    <s v="D"/>
    <n v="0"/>
    <n v="0"/>
    <n v="0"/>
    <n v="0"/>
    <n v="0"/>
    <n v="0"/>
    <n v="-802298.76"/>
    <n v="-4323.8900000000003"/>
    <n v="0"/>
    <n v="0"/>
    <n v="-802298.76"/>
    <n v="-4323.8900000000003"/>
    <n v="0"/>
    <n v="0"/>
    <n v="0"/>
    <n v="0"/>
    <n v="0"/>
    <n v="0"/>
    <n v="-801205.61"/>
    <n v="0"/>
    <n v="0"/>
    <n v="5329.35"/>
    <n v="0"/>
    <n v="-795876.26"/>
    <n v="0"/>
    <n v="-795876.26"/>
    <n v="2098.61"/>
    <n v="0"/>
    <n v="4323.8900000000003"/>
    <n v="0"/>
    <n v="0"/>
    <n v="4323.8900000000003"/>
  </r>
  <r>
    <m/>
    <s v="069"/>
    <n v="2016"/>
    <n v="2016"/>
    <m/>
    <n v="1750"/>
    <n v="0"/>
    <s v="MARAD operations"/>
    <n v="3"/>
    <n v="113"/>
    <s v="D"/>
    <n v="0"/>
    <n v="0"/>
    <n v="0"/>
    <n v="0"/>
    <n v="0"/>
    <n v="0"/>
    <n v="-15910.4"/>
    <n v="139.19999999999999"/>
    <n v="0"/>
    <n v="0"/>
    <n v="-15910.4"/>
    <n v="139.19999999999999"/>
    <n v="0"/>
    <n v="0"/>
    <n v="0"/>
    <n v="0"/>
    <n v="0"/>
    <n v="0"/>
    <n v="-16049.6"/>
    <n v="0"/>
    <n v="0"/>
    <n v="0"/>
    <n v="0"/>
    <n v="-16049.6"/>
    <n v="0"/>
    <n v="-16049.6"/>
    <n v="0"/>
    <n v="0"/>
    <n v="-139.19999999999999"/>
    <n v="0"/>
    <n v="0"/>
    <n v="-139.19999999999999"/>
  </r>
  <r>
    <m/>
    <s v="069"/>
    <n v="2016"/>
    <n v="2016"/>
    <m/>
    <n v="1750"/>
    <n v="0"/>
    <s v="MARAD operations"/>
    <n v="3"/>
    <n v="115"/>
    <s v="D"/>
    <n v="0"/>
    <n v="0"/>
    <n v="0"/>
    <n v="0"/>
    <n v="0"/>
    <n v="0"/>
    <n v="-189.76"/>
    <n v="57.87"/>
    <n v="0"/>
    <n v="0"/>
    <n v="-189.76"/>
    <n v="57.87"/>
    <n v="0"/>
    <n v="0"/>
    <n v="0"/>
    <n v="0"/>
    <n v="0"/>
    <n v="0"/>
    <n v="-247.63"/>
    <n v="0"/>
    <n v="0"/>
    <n v="0"/>
    <n v="0"/>
    <n v="-247.63"/>
    <n v="0"/>
    <n v="-247.63"/>
    <n v="0"/>
    <n v="0"/>
    <n v="-57.87"/>
    <n v="0"/>
    <n v="0"/>
    <n v="-57.87"/>
  </r>
  <r>
    <m/>
    <s v="069"/>
    <n v="2016"/>
    <n v="2016"/>
    <m/>
    <n v="1750"/>
    <n v="0"/>
    <s v="MARAD operations"/>
    <n v="3"/>
    <n v="121"/>
    <s v="D"/>
    <n v="0"/>
    <n v="0"/>
    <n v="0"/>
    <n v="0"/>
    <n v="0"/>
    <n v="0"/>
    <n v="-252141.07"/>
    <n v="-17023.54"/>
    <n v="0"/>
    <n v="-99"/>
    <n v="-252141.07"/>
    <n v="-17122.54"/>
    <n v="0"/>
    <n v="0"/>
    <n v="0"/>
    <n v="0"/>
    <n v="0"/>
    <n v="0"/>
    <n v="-236236.79"/>
    <n v="0"/>
    <n v="0"/>
    <n v="-21883.25"/>
    <n v="0"/>
    <n v="-258120.04"/>
    <n v="0"/>
    <n v="-258120.04"/>
    <n v="-23101.51"/>
    <n v="0"/>
    <n v="17122.54"/>
    <n v="0"/>
    <n v="0"/>
    <n v="17122.54"/>
  </r>
  <r>
    <m/>
    <s v="069"/>
    <n v="2016"/>
    <n v="2016"/>
    <m/>
    <n v="1750"/>
    <n v="0"/>
    <s v="MARAD operations"/>
    <n v="3"/>
    <n v="210"/>
    <s v="D"/>
    <n v="-64129.2"/>
    <n v="-5875.4"/>
    <n v="0"/>
    <n v="-4041.03"/>
    <n v="-64129.2"/>
    <n v="-9916.43"/>
    <n v="-434.83"/>
    <n v="-2314.9899999999998"/>
    <n v="0"/>
    <n v="-2542.16"/>
    <n v="-434.83"/>
    <n v="-4857.1499999999996"/>
    <n v="0"/>
    <n v="0"/>
    <n v="0"/>
    <n v="0"/>
    <n v="0"/>
    <n v="0"/>
    <n v="-56481.7"/>
    <n v="0"/>
    <n v="0"/>
    <n v="0"/>
    <n v="0"/>
    <n v="-56481.7"/>
    <n v="0"/>
    <n v="-56481.7"/>
    <n v="-6691.25"/>
    <n v="6325.54"/>
    <n v="4857.1499999999996"/>
    <n v="0"/>
    <n v="0"/>
    <n v="11182.69"/>
  </r>
  <r>
    <m/>
    <s v="069"/>
    <n v="2016"/>
    <n v="2016"/>
    <m/>
    <n v="1750"/>
    <n v="0"/>
    <s v="MARAD operations"/>
    <n v="3"/>
    <n v="231"/>
    <s v="D"/>
    <n v="-985"/>
    <n v="0"/>
    <n v="0"/>
    <n v="0"/>
    <n v="-985"/>
    <n v="0"/>
    <n v="-250"/>
    <n v="0"/>
    <n v="0"/>
    <n v="0"/>
    <n v="-250"/>
    <n v="0"/>
    <n v="0"/>
    <n v="0"/>
    <n v="0"/>
    <n v="0"/>
    <n v="0"/>
    <n v="0"/>
    <n v="-1235"/>
    <n v="0"/>
    <n v="0"/>
    <n v="0"/>
    <n v="0"/>
    <n v="-1235"/>
    <n v="0"/>
    <n v="-1235"/>
    <n v="0"/>
    <n v="0"/>
    <n v="0"/>
    <n v="0"/>
    <n v="0"/>
    <n v="0"/>
  </r>
  <r>
    <m/>
    <s v="069"/>
    <n v="2016"/>
    <n v="2016"/>
    <m/>
    <n v="1750"/>
    <n v="0"/>
    <s v="MARAD operations"/>
    <n v="3"/>
    <n v="232"/>
    <s v="D"/>
    <n v="-11450"/>
    <n v="-8450"/>
    <n v="0"/>
    <n v="0"/>
    <n v="-11450"/>
    <n v="-8450"/>
    <n v="-478.15"/>
    <n v="115"/>
    <n v="0"/>
    <n v="0"/>
    <n v="-478.15"/>
    <n v="115"/>
    <n v="0"/>
    <n v="0"/>
    <n v="0"/>
    <n v="0"/>
    <n v="0"/>
    <n v="0"/>
    <n v="-3593.15"/>
    <n v="0"/>
    <n v="0"/>
    <n v="0"/>
    <n v="0"/>
    <n v="-3593.15"/>
    <n v="0"/>
    <n v="-3593.15"/>
    <n v="0"/>
    <n v="0"/>
    <n v="-115"/>
    <n v="0"/>
    <n v="0"/>
    <n v="-115"/>
  </r>
  <r>
    <m/>
    <s v="069"/>
    <n v="2016"/>
    <n v="2016"/>
    <m/>
    <n v="1750"/>
    <n v="0"/>
    <s v="MARAD operations"/>
    <n v="3"/>
    <n v="233"/>
    <s v="D"/>
    <n v="-122875.12"/>
    <n v="-25919.040000000001"/>
    <n v="0"/>
    <n v="0"/>
    <n v="-122875.12"/>
    <n v="-25919.040000000001"/>
    <n v="-23120.07"/>
    <n v="8.44"/>
    <n v="0"/>
    <n v="-8.44"/>
    <n v="-23120.07"/>
    <n v="0"/>
    <n v="0"/>
    <n v="0"/>
    <n v="0"/>
    <n v="0"/>
    <n v="0"/>
    <n v="0"/>
    <n v="-120084.59"/>
    <n v="0"/>
    <n v="0"/>
    <n v="0"/>
    <n v="0"/>
    <n v="-120084.59"/>
    <n v="0"/>
    <n v="-120084.59"/>
    <n v="-8.44"/>
    <n v="0"/>
    <n v="0"/>
    <n v="0"/>
    <n v="0"/>
    <n v="0"/>
  </r>
  <r>
    <m/>
    <s v="069"/>
    <n v="2016"/>
    <n v="2016"/>
    <m/>
    <n v="1750"/>
    <n v="0"/>
    <s v="MARAD operations"/>
    <n v="3"/>
    <n v="240"/>
    <s v="D"/>
    <n v="0"/>
    <n v="0"/>
    <n v="0"/>
    <n v="0"/>
    <n v="0"/>
    <n v="0"/>
    <n v="0"/>
    <n v="0"/>
    <n v="0"/>
    <n v="0"/>
    <n v="0"/>
    <n v="0"/>
    <n v="0"/>
    <n v="0"/>
    <n v="0"/>
    <n v="0"/>
    <n v="0"/>
    <n v="0"/>
    <n v="0"/>
    <n v="0"/>
    <n v="0"/>
    <n v="0"/>
    <n v="0"/>
    <n v="0"/>
    <n v="0"/>
    <n v="0"/>
    <n v="0"/>
    <n v="0"/>
    <n v="0"/>
    <n v="0"/>
    <n v="0"/>
    <n v="0"/>
  </r>
  <r>
    <m/>
    <s v="069"/>
    <n v="2016"/>
    <n v="2016"/>
    <m/>
    <n v="1750"/>
    <n v="0"/>
    <s v="MARAD operations"/>
    <n v="3"/>
    <n v="251"/>
    <s v="D"/>
    <n v="-22382.14"/>
    <n v="-912.29"/>
    <n v="0"/>
    <n v="0"/>
    <n v="-22382.14"/>
    <n v="-912.29"/>
    <n v="0"/>
    <n v="0"/>
    <n v="0"/>
    <n v="0"/>
    <n v="0"/>
    <n v="0"/>
    <n v="0"/>
    <n v="0"/>
    <n v="0"/>
    <n v="0"/>
    <n v="0"/>
    <n v="0"/>
    <n v="-21469.85"/>
    <n v="0"/>
    <n v="0"/>
    <n v="0"/>
    <n v="0"/>
    <n v="-21469.85"/>
    <n v="0"/>
    <n v="-21469.85"/>
    <n v="0"/>
    <n v="0"/>
    <n v="0"/>
    <n v="0"/>
    <n v="0"/>
    <n v="0"/>
  </r>
  <r>
    <m/>
    <s v="069"/>
    <n v="2016"/>
    <n v="2016"/>
    <m/>
    <n v="1750"/>
    <n v="0"/>
    <s v="MARAD operations"/>
    <n v="3"/>
    <n v="252"/>
    <s v="D"/>
    <n v="-425367.25"/>
    <n v="-177465.11"/>
    <n v="0"/>
    <n v="0"/>
    <n v="-425367.25"/>
    <n v="-177465.11"/>
    <n v="-6000"/>
    <n v="-309.45"/>
    <n v="0"/>
    <n v="-10.67"/>
    <n v="-6000"/>
    <n v="-320.12"/>
    <n v="-90385.36"/>
    <n v="0"/>
    <n v="0"/>
    <n v="0"/>
    <n v="-90385.36"/>
    <n v="0"/>
    <n v="-341528.05"/>
    <n v="0"/>
    <n v="0"/>
    <n v="0"/>
    <n v="0"/>
    <n v="-341528.05"/>
    <n v="-90385.36"/>
    <n v="-251142.69"/>
    <n v="2439.33"/>
    <n v="65327.69"/>
    <n v="320.12"/>
    <n v="0"/>
    <n v="0"/>
    <n v="65647.81"/>
  </r>
  <r>
    <m/>
    <s v="069"/>
    <n v="2016"/>
    <n v="2016"/>
    <m/>
    <n v="1750"/>
    <n v="0"/>
    <s v="MARAD operations"/>
    <n v="3"/>
    <n v="253"/>
    <s v="D"/>
    <n v="-1026782.11"/>
    <n v="-479597.84"/>
    <n v="0"/>
    <n v="0"/>
    <n v="-1026782.11"/>
    <n v="-479597.84"/>
    <n v="-6694.4"/>
    <n v="26.43"/>
    <n v="0"/>
    <n v="-12.63"/>
    <n v="-6694.4"/>
    <n v="13.8"/>
    <n v="-224940.25"/>
    <n v="-92024.9"/>
    <n v="0"/>
    <n v="0"/>
    <n v="-224940.25"/>
    <n v="-92024.9"/>
    <n v="-686820.45"/>
    <n v="0"/>
    <n v="0"/>
    <n v="0"/>
    <n v="0"/>
    <n v="-686820.45"/>
    <n v="-224940.25"/>
    <n v="-553905.1"/>
    <n v="-12.63"/>
    <n v="118753.17"/>
    <n v="-13.8"/>
    <n v="0"/>
    <n v="0"/>
    <n v="118739.37"/>
  </r>
  <r>
    <m/>
    <s v="069"/>
    <n v="2016"/>
    <n v="2016"/>
    <m/>
    <n v="1750"/>
    <n v="0"/>
    <s v="MARAD operations"/>
    <n v="3"/>
    <n v="254"/>
    <s v="D"/>
    <n v="-2110.6"/>
    <n v="-1960.6"/>
    <n v="0"/>
    <n v="-150"/>
    <n v="-2110.6"/>
    <n v="-2110.6"/>
    <n v="-1608.92"/>
    <n v="-150"/>
    <n v="0"/>
    <n v="0"/>
    <n v="-1608.92"/>
    <n v="-150"/>
    <n v="0"/>
    <n v="0"/>
    <n v="0"/>
    <n v="0"/>
    <n v="0"/>
    <n v="0"/>
    <n v="-4058.92"/>
    <n v="0"/>
    <n v="0"/>
    <n v="0"/>
    <n v="0"/>
    <n v="-4058.92"/>
    <n v="0"/>
    <n v="-4058.92"/>
    <n v="-2600"/>
    <n v="0"/>
    <n v="150"/>
    <n v="0"/>
    <n v="0"/>
    <n v="150"/>
  </r>
  <r>
    <m/>
    <s v="069"/>
    <n v="2016"/>
    <n v="2016"/>
    <m/>
    <n v="1750"/>
    <n v="0"/>
    <s v="MARAD operations"/>
    <n v="3"/>
    <n v="256"/>
    <s v="D"/>
    <n v="-14183.01"/>
    <n v="-3177.51"/>
    <n v="0"/>
    <n v="0"/>
    <n v="-14183.01"/>
    <n v="-3177.51"/>
    <n v="0"/>
    <n v="0"/>
    <n v="0"/>
    <n v="0"/>
    <n v="0"/>
    <n v="0"/>
    <n v="0"/>
    <n v="0"/>
    <n v="0"/>
    <n v="0"/>
    <n v="0"/>
    <n v="0"/>
    <n v="-11005.5"/>
    <n v="0"/>
    <n v="0"/>
    <n v="0"/>
    <n v="0"/>
    <n v="-11005.5"/>
    <n v="0"/>
    <n v="-11005.5"/>
    <n v="0"/>
    <n v="0"/>
    <n v="0"/>
    <n v="0"/>
    <n v="0"/>
    <n v="0"/>
  </r>
  <r>
    <m/>
    <s v="069"/>
    <n v="2016"/>
    <n v="2016"/>
    <m/>
    <n v="1750"/>
    <n v="0"/>
    <s v="MARAD operations"/>
    <n v="3"/>
    <n v="257"/>
    <s v="D"/>
    <n v="-1670474.57"/>
    <n v="-1203074.53"/>
    <n v="0"/>
    <n v="0"/>
    <n v="-1670474.57"/>
    <n v="-1203074.53"/>
    <n v="-28784.06"/>
    <n v="41.64"/>
    <n v="0"/>
    <n v="-39.49"/>
    <n v="-28784.06"/>
    <n v="2.15"/>
    <n v="-19500"/>
    <n v="0"/>
    <n v="0"/>
    <n v="0"/>
    <n v="-19500"/>
    <n v="0"/>
    <n v="-515725.74"/>
    <n v="0"/>
    <n v="0"/>
    <n v="0"/>
    <n v="0"/>
    <n v="-515725.74"/>
    <n v="-19500"/>
    <n v="-496225.74"/>
    <n v="-39.49"/>
    <n v="0"/>
    <n v="-2.15"/>
    <n v="0"/>
    <n v="0"/>
    <n v="-2.15"/>
  </r>
  <r>
    <m/>
    <s v="069"/>
    <n v="2016"/>
    <n v="2016"/>
    <m/>
    <n v="1750"/>
    <n v="0"/>
    <s v="MARAD operations"/>
    <n v="3"/>
    <n v="260"/>
    <s v="D"/>
    <n v="-293283.49"/>
    <n v="-45786.96"/>
    <n v="0"/>
    <n v="0"/>
    <n v="-293283.49"/>
    <n v="-45786.96"/>
    <n v="-21934.28"/>
    <n v="-5585.49"/>
    <n v="0"/>
    <n v="-11.32"/>
    <n v="-21934.28"/>
    <n v="-5596.81"/>
    <n v="0"/>
    <n v="0"/>
    <n v="0"/>
    <n v="0"/>
    <n v="0"/>
    <n v="0"/>
    <n v="-262715.59999999998"/>
    <n v="0"/>
    <n v="0"/>
    <n v="0"/>
    <n v="0"/>
    <n v="-262715.59999999998"/>
    <n v="0"/>
    <n v="-262715.59999999998"/>
    <n v="1118.4000000000001"/>
    <n v="0"/>
    <n v="3164.31"/>
    <n v="0"/>
    <n v="0"/>
    <n v="3164.31"/>
  </r>
  <r>
    <m/>
    <s v="069"/>
    <n v="2016"/>
    <n v="2016"/>
    <m/>
    <n v="1750"/>
    <n v="0"/>
    <s v="MARAD operations"/>
    <n v="3"/>
    <n v="310"/>
    <s v="D"/>
    <n v="-368376.95"/>
    <n v="-6080.03"/>
    <n v="0"/>
    <n v="0"/>
    <n v="-368376.95"/>
    <n v="-6080.03"/>
    <n v="-24347.82"/>
    <n v="-2740.5"/>
    <n v="0"/>
    <n v="-0.69"/>
    <n v="-24347.82"/>
    <n v="-2741.19"/>
    <n v="-127141.6"/>
    <n v="-42978.5"/>
    <n v="0"/>
    <n v="0"/>
    <n v="-127141.6"/>
    <n v="-42978.5"/>
    <n v="-470814.13"/>
    <n v="0"/>
    <n v="0"/>
    <n v="0"/>
    <n v="0"/>
    <n v="-470814.13"/>
    <n v="-127141.6"/>
    <n v="-386651.03"/>
    <n v="-2747.48"/>
    <n v="6080"/>
    <n v="2741.19"/>
    <n v="0"/>
    <n v="0"/>
    <n v="8821.19"/>
  </r>
  <r>
    <m/>
    <s v="069"/>
    <n v="2016"/>
    <n v="2016"/>
    <m/>
    <n v="1750"/>
    <n v="0"/>
    <s v="Operations and Training (Reimbursable)"/>
    <n v="801"/>
    <n v="0"/>
    <s v="R"/>
    <n v="-82509.91"/>
    <n v="0"/>
    <n v="0"/>
    <n v="0"/>
    <n v="-82509.91"/>
    <n v="0"/>
    <n v="0"/>
    <n v="0"/>
    <n v="0"/>
    <n v="0"/>
    <n v="0"/>
    <n v="0"/>
    <n v="0"/>
    <n v="0"/>
    <n v="0"/>
    <n v="0"/>
    <n v="0"/>
    <n v="0"/>
    <n v="-6804"/>
    <n v="0"/>
    <n v="0"/>
    <n v="0"/>
    <n v="0"/>
    <n v="-6804"/>
    <n v="0"/>
    <n v="-6804"/>
    <n v="75705.91"/>
    <n v="0"/>
    <n v="0"/>
    <n v="0"/>
    <n v="0"/>
    <n v="0"/>
  </r>
  <r>
    <m/>
    <s v="069"/>
    <n v="2016"/>
    <n v="2016"/>
    <m/>
    <n v="1750"/>
    <n v="0"/>
    <s v="Operations and Training (Reimbursable)"/>
    <n v="801"/>
    <n v="111"/>
    <s v="R"/>
    <n v="0"/>
    <n v="0"/>
    <n v="0"/>
    <n v="0"/>
    <n v="0"/>
    <n v="0"/>
    <n v="-62067.85"/>
    <n v="-2599.2399999999998"/>
    <n v="0"/>
    <n v="0"/>
    <n v="-62067.85"/>
    <n v="-2599.2399999999998"/>
    <n v="0"/>
    <n v="0"/>
    <n v="0"/>
    <n v="0"/>
    <n v="0"/>
    <n v="0"/>
    <n v="-59468.61"/>
    <n v="0"/>
    <n v="0"/>
    <n v="0"/>
    <n v="0"/>
    <n v="-59468.61"/>
    <n v="0"/>
    <n v="-59468.61"/>
    <n v="0"/>
    <n v="0"/>
    <n v="2599.2399999999998"/>
    <n v="0"/>
    <n v="2700.4"/>
    <n v="5299.64"/>
  </r>
  <r>
    <m/>
    <s v="069"/>
    <n v="2016"/>
    <n v="2016"/>
    <m/>
    <n v="1750"/>
    <n v="0"/>
    <s v="Operations and Training (Reimbursable)"/>
    <n v="801"/>
    <n v="113"/>
    <s v="R"/>
    <n v="0"/>
    <n v="0"/>
    <n v="0"/>
    <n v="0"/>
    <n v="0"/>
    <n v="0"/>
    <n v="-4730.3999999999996"/>
    <n v="0"/>
    <n v="0"/>
    <n v="0"/>
    <n v="-4730.3999999999996"/>
    <n v="0"/>
    <n v="0"/>
    <n v="0"/>
    <n v="0"/>
    <n v="0"/>
    <n v="0"/>
    <n v="0"/>
    <n v="-4730.3999999999996"/>
    <n v="0"/>
    <n v="0"/>
    <n v="0"/>
    <n v="0"/>
    <n v="-4730.3999999999996"/>
    <n v="0"/>
    <n v="-4730.3999999999996"/>
    <n v="0"/>
    <n v="0"/>
    <n v="0"/>
    <n v="0"/>
    <n v="0"/>
    <n v="0"/>
  </r>
  <r>
    <m/>
    <s v="069"/>
    <n v="2016"/>
    <n v="2016"/>
    <m/>
    <n v="1750"/>
    <n v="0"/>
    <s v="Operations and Training (Reimbursable)"/>
    <n v="801"/>
    <n v="121"/>
    <s v="R"/>
    <n v="0"/>
    <n v="0"/>
    <n v="0"/>
    <n v="0"/>
    <n v="0"/>
    <n v="0"/>
    <n v="-20540.71"/>
    <n v="-2197.31"/>
    <n v="0"/>
    <n v="0"/>
    <n v="-20540.71"/>
    <n v="-2197.31"/>
    <n v="0"/>
    <n v="0"/>
    <n v="0"/>
    <n v="0"/>
    <n v="0"/>
    <n v="0"/>
    <n v="-18343.400000000001"/>
    <n v="0"/>
    <n v="0"/>
    <n v="0"/>
    <n v="0"/>
    <n v="-18343.400000000001"/>
    <n v="0"/>
    <n v="-18343.400000000001"/>
    <n v="0"/>
    <n v="0"/>
    <n v="2197.31"/>
    <n v="0"/>
    <n v="-1442.88"/>
    <n v="754.43"/>
  </r>
  <r>
    <m/>
    <s v="069"/>
    <n v="2016"/>
    <n v="2016"/>
    <m/>
    <n v="1750"/>
    <n v="0"/>
    <s v="Operations and Training (Reimbursable)"/>
    <n v="801"/>
    <n v="210"/>
    <s v="R"/>
    <n v="-16001.53"/>
    <n v="-2101.83"/>
    <n v="0"/>
    <n v="-187.96"/>
    <n v="-16001.53"/>
    <n v="-2289.79"/>
    <n v="0"/>
    <n v="45.3"/>
    <n v="0"/>
    <n v="-45.3"/>
    <n v="0"/>
    <n v="0"/>
    <n v="0"/>
    <n v="0"/>
    <n v="0"/>
    <n v="0"/>
    <n v="0"/>
    <n v="0"/>
    <n v="-13945"/>
    <n v="0"/>
    <n v="0"/>
    <n v="0"/>
    <n v="0"/>
    <n v="-13945"/>
    <n v="0"/>
    <n v="-13945"/>
    <n v="-233.26"/>
    <n v="10"/>
    <n v="0"/>
    <n v="0"/>
    <n v="0"/>
    <n v="10"/>
  </r>
  <r>
    <m/>
    <s v="069"/>
    <n v="2016"/>
    <n v="2016"/>
    <m/>
    <n v="1750"/>
    <n v="0"/>
    <s v="Operations and Training (Reimbursable)"/>
    <n v="801"/>
    <n v="251"/>
    <s v="R"/>
    <n v="-193660.24"/>
    <n v="0"/>
    <n v="0"/>
    <n v="0"/>
    <n v="-193660.24"/>
    <n v="0"/>
    <n v="0"/>
    <n v="0"/>
    <n v="0"/>
    <n v="0"/>
    <n v="0"/>
    <n v="0"/>
    <n v="0"/>
    <n v="0"/>
    <n v="0"/>
    <n v="0"/>
    <n v="0"/>
    <n v="0"/>
    <n v="-198660.24"/>
    <n v="0"/>
    <n v="0"/>
    <n v="0"/>
    <n v="0"/>
    <n v="-198660.24"/>
    <n v="0"/>
    <n v="-198660.24"/>
    <n v="-5000"/>
    <n v="0"/>
    <n v="0"/>
    <n v="0"/>
    <n v="0"/>
    <n v="0"/>
  </r>
  <r>
    <m/>
    <s v="069"/>
    <n v="2016"/>
    <n v="2016"/>
    <m/>
    <n v="1750"/>
    <n v="0"/>
    <s v="Operations and Training (Reimbursable)"/>
    <n v="801"/>
    <n v="253"/>
    <s v="R"/>
    <n v="0"/>
    <n v="0"/>
    <n v="0"/>
    <n v="0"/>
    <n v="0"/>
    <n v="0"/>
    <n v="0"/>
    <n v="0"/>
    <n v="0"/>
    <n v="0"/>
    <n v="0"/>
    <n v="0"/>
    <n v="-292212"/>
    <n v="-241324.26"/>
    <n v="0"/>
    <n v="0"/>
    <n v="-292212"/>
    <n v="-241324.26"/>
    <n v="-185696.9"/>
    <n v="0"/>
    <n v="0"/>
    <n v="0"/>
    <n v="0"/>
    <n v="-185696.9"/>
    <n v="-292212"/>
    <n v="-134809.16"/>
    <n v="-134809.16"/>
    <n v="0"/>
    <n v="0"/>
    <n v="0"/>
    <n v="0"/>
    <n v="0"/>
  </r>
  <r>
    <m/>
    <s v="069"/>
    <n v="2016"/>
    <n v="2016"/>
    <m/>
    <n v="1750"/>
    <n v="0"/>
    <s v="Operations and Training (Reimbursable)"/>
    <n v="801"/>
    <n v="260"/>
    <s v="R"/>
    <n v="-39000"/>
    <n v="-8359.68"/>
    <n v="0"/>
    <n v="0"/>
    <n v="-39000"/>
    <n v="-8359.68"/>
    <n v="0"/>
    <n v="0"/>
    <n v="0"/>
    <n v="0"/>
    <n v="0"/>
    <n v="0"/>
    <n v="0"/>
    <n v="0"/>
    <n v="0"/>
    <n v="0"/>
    <n v="0"/>
    <n v="0"/>
    <n v="-23640.32"/>
    <n v="0"/>
    <n v="0"/>
    <n v="0"/>
    <n v="0"/>
    <n v="-23640.32"/>
    <n v="0"/>
    <n v="-23640.32"/>
    <n v="7000"/>
    <n v="0"/>
    <n v="0"/>
    <n v="0"/>
    <n v="0"/>
    <n v="0"/>
  </r>
  <r>
    <m/>
    <s v="069"/>
    <n v="2016"/>
    <n v="2016"/>
    <m/>
    <n v="1750"/>
    <n v="0"/>
    <s v="Operations and Training (Reimbursable)"/>
    <n v="801"/>
    <n v="310"/>
    <s v="R"/>
    <n v="-25000"/>
    <n v="-13995.01"/>
    <n v="0"/>
    <n v="0"/>
    <n v="-25000"/>
    <n v="-13995.01"/>
    <n v="0"/>
    <n v="0"/>
    <n v="0"/>
    <n v="0"/>
    <n v="0"/>
    <n v="0"/>
    <n v="0"/>
    <n v="0"/>
    <n v="0"/>
    <n v="0"/>
    <n v="0"/>
    <n v="0"/>
    <n v="-11004.99"/>
    <n v="0"/>
    <n v="0"/>
    <n v="0"/>
    <n v="0"/>
    <n v="-11004.99"/>
    <n v="0"/>
    <n v="-11004.99"/>
    <n v="0"/>
    <n v="0"/>
    <n v="0"/>
    <n v="0"/>
    <n v="0"/>
    <n v="0"/>
  </r>
  <r>
    <m/>
    <s v="069"/>
    <n v="2016"/>
    <n v="2017"/>
    <m/>
    <n v="1750"/>
    <n v="0"/>
    <s v="State maritime schools"/>
    <n v="2"/>
    <n v="210"/>
    <s v="D"/>
    <n v="0"/>
    <n v="-791555.4"/>
    <n v="0"/>
    <n v="0"/>
    <n v="0"/>
    <n v="-791555.4"/>
    <n v="0"/>
    <n v="0"/>
    <n v="0"/>
    <n v="0"/>
    <n v="0"/>
    <n v="0"/>
    <n v="0"/>
    <n v="0"/>
    <n v="0"/>
    <n v="0"/>
    <n v="0"/>
    <n v="0"/>
    <n v="-81953.27"/>
    <n v="0"/>
    <n v="0"/>
    <n v="0"/>
    <n v="0"/>
    <n v="-81953.27"/>
    <n v="0"/>
    <n v="-81953.27"/>
    <n v="-873508.67"/>
    <n v="0"/>
    <n v="0"/>
    <n v="0"/>
    <n v="0"/>
    <n v="0"/>
  </r>
  <r>
    <m/>
    <s v="069"/>
    <n v="2016"/>
    <n v="2017"/>
    <m/>
    <n v="1750"/>
    <n v="0"/>
    <s v="State maritime schools"/>
    <n v="2"/>
    <n v="252"/>
    <s v="D"/>
    <n v="0"/>
    <n v="0"/>
    <n v="0"/>
    <n v="0"/>
    <n v="0"/>
    <n v="0"/>
    <n v="0"/>
    <n v="0"/>
    <n v="0"/>
    <n v="0"/>
    <n v="0"/>
    <n v="0"/>
    <n v="0"/>
    <n v="0"/>
    <n v="0"/>
    <n v="0"/>
    <n v="0"/>
    <n v="0"/>
    <n v="-249469"/>
    <n v="0"/>
    <n v="0"/>
    <n v="0"/>
    <n v="0"/>
    <n v="-249469"/>
    <n v="0"/>
    <n v="-249469"/>
    <n v="-249469"/>
    <n v="0"/>
    <n v="0"/>
    <n v="0"/>
    <n v="0"/>
    <n v="0"/>
  </r>
  <r>
    <m/>
    <s v="069"/>
    <n v="2016"/>
    <n v="2017"/>
    <m/>
    <n v="1750"/>
    <n v="0"/>
    <s v="State maritime schools"/>
    <n v="2"/>
    <n v="253"/>
    <s v="D"/>
    <n v="0"/>
    <n v="-655418.77"/>
    <n v="0"/>
    <n v="0"/>
    <n v="0"/>
    <n v="-655418.77"/>
    <n v="0"/>
    <n v="0"/>
    <n v="0"/>
    <n v="0"/>
    <n v="0"/>
    <n v="0"/>
    <n v="0"/>
    <n v="0"/>
    <n v="0"/>
    <n v="0"/>
    <n v="0"/>
    <n v="0"/>
    <n v="0"/>
    <n v="0"/>
    <n v="0"/>
    <n v="0"/>
    <n v="0"/>
    <n v="0"/>
    <n v="0"/>
    <n v="0"/>
    <n v="-655418.77"/>
    <n v="0"/>
    <n v="0"/>
    <n v="0"/>
    <n v="0"/>
    <n v="0"/>
  </r>
  <r>
    <m/>
    <s v="069"/>
    <n v="2016"/>
    <n v="2017"/>
    <m/>
    <n v="1750"/>
    <n v="0"/>
    <s v="State maritime schools"/>
    <n v="2"/>
    <n v="254"/>
    <s v="D"/>
    <n v="0"/>
    <n v="-28750"/>
    <n v="0"/>
    <n v="0"/>
    <n v="0"/>
    <n v="-28750"/>
    <n v="0"/>
    <n v="0"/>
    <n v="0"/>
    <n v="0"/>
    <n v="0"/>
    <n v="0"/>
    <n v="0"/>
    <n v="0"/>
    <n v="0"/>
    <n v="0"/>
    <n v="0"/>
    <n v="0"/>
    <n v="-1250"/>
    <n v="0"/>
    <n v="0"/>
    <n v="0"/>
    <n v="0"/>
    <n v="-1250"/>
    <n v="0"/>
    <n v="-1250"/>
    <n v="-30000"/>
    <n v="0"/>
    <n v="0"/>
    <n v="0"/>
    <n v="0"/>
    <n v="0"/>
  </r>
  <r>
    <m/>
    <s v="069"/>
    <n v="2016"/>
    <n v="2017"/>
    <m/>
    <n v="1750"/>
    <n v="0"/>
    <s v="State maritime schools"/>
    <n v="2"/>
    <n v="260"/>
    <s v="D"/>
    <n v="0"/>
    <n v="-31585.41"/>
    <n v="0"/>
    <n v="0"/>
    <n v="0"/>
    <n v="-31585.41"/>
    <n v="0"/>
    <n v="0"/>
    <n v="0"/>
    <n v="0"/>
    <n v="0"/>
    <n v="0"/>
    <n v="0"/>
    <n v="0"/>
    <n v="0"/>
    <n v="0"/>
    <n v="0"/>
    <n v="0"/>
    <n v="-34250.89"/>
    <n v="0"/>
    <n v="0"/>
    <n v="0"/>
    <n v="0"/>
    <n v="-34250.89"/>
    <n v="0"/>
    <n v="-34250.89"/>
    <n v="-65836.3"/>
    <n v="0"/>
    <n v="0"/>
    <n v="0"/>
    <n v="0"/>
    <n v="0"/>
  </r>
  <r>
    <m/>
    <s v="069"/>
    <n v="2016"/>
    <n v="2017"/>
    <m/>
    <n v="1750"/>
    <n v="0"/>
    <s v="State maritime schools"/>
    <n v="2"/>
    <n v="410"/>
    <s v="D"/>
    <n v="-280551"/>
    <n v="-204551"/>
    <n v="0"/>
    <n v="0"/>
    <n v="-280551"/>
    <n v="-204551"/>
    <n v="0"/>
    <n v="0"/>
    <n v="0"/>
    <n v="0"/>
    <n v="0"/>
    <n v="0"/>
    <n v="0"/>
    <n v="0"/>
    <n v="0"/>
    <n v="0"/>
    <n v="0"/>
    <n v="0"/>
    <n v="-76000"/>
    <n v="0"/>
    <n v="0"/>
    <n v="0"/>
    <n v="0"/>
    <n v="-76000"/>
    <n v="0"/>
    <n v="-76000"/>
    <n v="0"/>
    <n v="0"/>
    <n v="0"/>
    <n v="0"/>
    <n v="0"/>
    <n v="0"/>
  </r>
  <r>
    <m/>
    <s v="069"/>
    <n v="2016"/>
    <n v="2017"/>
    <m/>
    <n v="1750"/>
    <n v="0"/>
    <s v="MARAD operations"/>
    <n v="3"/>
    <n v="251"/>
    <s v="D"/>
    <n v="-468266.35"/>
    <n v="-132590.29999999999"/>
    <n v="0"/>
    <n v="0"/>
    <n v="-468266.35"/>
    <n v="-132590.29999999999"/>
    <n v="0"/>
    <n v="0"/>
    <n v="0"/>
    <n v="0"/>
    <n v="0"/>
    <n v="0"/>
    <n v="0"/>
    <n v="0"/>
    <n v="0"/>
    <n v="0"/>
    <n v="0"/>
    <n v="0"/>
    <n v="-335676.05"/>
    <n v="0"/>
    <n v="0"/>
    <n v="0"/>
    <n v="0"/>
    <n v="-335676.05"/>
    <n v="0"/>
    <n v="-335676.05"/>
    <n v="0"/>
    <n v="0"/>
    <n v="0"/>
    <n v="0"/>
    <n v="0"/>
    <n v="0"/>
  </r>
  <r>
    <m/>
    <s v="069"/>
    <n v="2016"/>
    <n v="2017"/>
    <m/>
    <n v="1750"/>
    <n v="0"/>
    <s v="MARAD operations"/>
    <n v="3"/>
    <n v="253"/>
    <s v="D"/>
    <n v="-989840"/>
    <n v="-1850884.19"/>
    <n v="0"/>
    <n v="0"/>
    <n v="-989840"/>
    <n v="-1850884.19"/>
    <n v="0"/>
    <n v="-24231.61"/>
    <n v="0"/>
    <n v="0"/>
    <n v="0"/>
    <n v="-24231.61"/>
    <n v="0"/>
    <n v="0"/>
    <n v="0"/>
    <n v="0"/>
    <n v="0"/>
    <n v="0"/>
    <n v="-360724.2"/>
    <n v="0"/>
    <n v="0"/>
    <n v="0"/>
    <n v="0"/>
    <n v="-360724.2"/>
    <n v="0"/>
    <n v="-360724.2"/>
    <n v="-1246000"/>
    <n v="0"/>
    <n v="0"/>
    <n v="0"/>
    <n v="0"/>
    <n v="0"/>
  </r>
  <r>
    <m/>
    <s v="069"/>
    <n v="2017"/>
    <n v="2017"/>
    <m/>
    <n v="1710"/>
    <n v="0"/>
    <s v="Ready Reserve Force (Reimbursable)"/>
    <n v="801"/>
    <n v="111"/>
    <s v="R"/>
    <n v="0"/>
    <n v="0"/>
    <n v="0"/>
    <n v="0"/>
    <n v="0"/>
    <n v="0"/>
    <n v="0"/>
    <n v="0"/>
    <n v="0"/>
    <n v="0"/>
    <n v="0"/>
    <n v="0"/>
    <n v="0"/>
    <n v="0"/>
    <n v="0"/>
    <n v="0"/>
    <n v="0"/>
    <n v="0"/>
    <n v="-303338.28999999998"/>
    <n v="0"/>
    <n v="0"/>
    <n v="0"/>
    <n v="0"/>
    <n v="-303338.28999999998"/>
    <n v="0"/>
    <n v="-303338.28999999998"/>
    <n v="-303338.28999999998"/>
    <n v="0"/>
    <n v="0"/>
    <n v="0"/>
    <n v="0"/>
    <n v="0"/>
  </r>
  <r>
    <m/>
    <s v="069"/>
    <n v="2017"/>
    <n v="2017"/>
    <m/>
    <n v="1710"/>
    <n v="0"/>
    <s v="Ready Reserve Force (Reimbursable)"/>
    <n v="801"/>
    <n v="115"/>
    <s v="R"/>
    <n v="0"/>
    <n v="0"/>
    <n v="0"/>
    <n v="0"/>
    <n v="0"/>
    <n v="0"/>
    <n v="0"/>
    <n v="0"/>
    <n v="0"/>
    <n v="0"/>
    <n v="0"/>
    <n v="0"/>
    <n v="0"/>
    <n v="0"/>
    <n v="0"/>
    <n v="0"/>
    <n v="0"/>
    <n v="0"/>
    <n v="-270.27"/>
    <n v="0"/>
    <n v="0"/>
    <n v="0"/>
    <n v="0"/>
    <n v="-270.27"/>
    <n v="0"/>
    <n v="-270.27"/>
    <n v="-270.27"/>
    <n v="0"/>
    <n v="0"/>
    <n v="0"/>
    <n v="0"/>
    <n v="0"/>
  </r>
  <r>
    <m/>
    <s v="069"/>
    <n v="2017"/>
    <n v="2017"/>
    <m/>
    <n v="1710"/>
    <n v="0"/>
    <s v="Ready Reserve Force (Reimbursable)"/>
    <n v="801"/>
    <n v="121"/>
    <s v="R"/>
    <n v="0"/>
    <n v="0"/>
    <n v="0"/>
    <n v="0"/>
    <n v="0"/>
    <n v="0"/>
    <n v="0"/>
    <n v="0"/>
    <n v="0"/>
    <n v="0"/>
    <n v="0"/>
    <n v="0"/>
    <n v="0"/>
    <n v="0"/>
    <n v="0"/>
    <n v="0"/>
    <n v="0"/>
    <n v="0"/>
    <n v="-25276.14"/>
    <n v="0"/>
    <n v="0"/>
    <n v="0"/>
    <n v="0"/>
    <n v="-25276.14"/>
    <n v="0"/>
    <n v="-25276.14"/>
    <n v="-25276.14"/>
    <n v="0"/>
    <n v="0"/>
    <n v="0"/>
    <n v="0"/>
    <n v="0"/>
  </r>
  <r>
    <m/>
    <s v="069"/>
    <n v="2017"/>
    <n v="2017"/>
    <m/>
    <n v="1710"/>
    <n v="0"/>
    <s v="Ready Reserve Force (Reimbursable)"/>
    <n v="801"/>
    <n v="210"/>
    <s v="R"/>
    <n v="0"/>
    <n v="-3004.56"/>
    <n v="0"/>
    <n v="0"/>
    <n v="0"/>
    <n v="-3004.56"/>
    <n v="0"/>
    <n v="0"/>
    <n v="0"/>
    <n v="0"/>
    <n v="0"/>
    <n v="0"/>
    <n v="0"/>
    <n v="0"/>
    <n v="0"/>
    <n v="0"/>
    <n v="0"/>
    <n v="0"/>
    <n v="-23034.400000000001"/>
    <n v="0"/>
    <n v="0"/>
    <n v="0"/>
    <n v="0"/>
    <n v="-23034.400000000001"/>
    <n v="0"/>
    <n v="-23034.400000000001"/>
    <n v="-26038.959999999999"/>
    <n v="0"/>
    <n v="0"/>
    <n v="0"/>
    <n v="0"/>
    <n v="0"/>
  </r>
  <r>
    <m/>
    <s v="069"/>
    <n v="2017"/>
    <n v="2017"/>
    <m/>
    <n v="1710"/>
    <n v="0"/>
    <s v="Ready Reserve Force (Reimbursable)"/>
    <n v="801"/>
    <n v="232"/>
    <s v="R"/>
    <n v="0"/>
    <n v="-257737.03"/>
    <n v="0"/>
    <n v="0"/>
    <n v="0"/>
    <n v="-257737.03"/>
    <n v="0"/>
    <n v="0"/>
    <n v="0"/>
    <n v="0"/>
    <n v="0"/>
    <n v="0"/>
    <n v="0"/>
    <n v="0"/>
    <n v="0"/>
    <n v="0"/>
    <n v="0"/>
    <n v="0"/>
    <n v="-383249.62"/>
    <n v="0"/>
    <n v="0"/>
    <n v="0"/>
    <n v="0"/>
    <n v="-383249.62"/>
    <n v="0"/>
    <n v="-383249.62"/>
    <n v="-640986.65"/>
    <n v="0"/>
    <n v="0"/>
    <n v="0"/>
    <n v="0"/>
    <n v="0"/>
  </r>
  <r>
    <m/>
    <s v="069"/>
    <n v="2017"/>
    <n v="2017"/>
    <m/>
    <n v="1710"/>
    <n v="0"/>
    <s v="Ready Reserve Force (Reimbursable)"/>
    <n v="801"/>
    <n v="233"/>
    <s v="R"/>
    <n v="0"/>
    <n v="-10101.33"/>
    <n v="0"/>
    <n v="0"/>
    <n v="0"/>
    <n v="-10101.33"/>
    <n v="0"/>
    <n v="0"/>
    <n v="0"/>
    <n v="0"/>
    <n v="0"/>
    <n v="0"/>
    <n v="0"/>
    <n v="0"/>
    <n v="0"/>
    <n v="0"/>
    <n v="0"/>
    <n v="0"/>
    <n v="-12398.67"/>
    <n v="0"/>
    <n v="0"/>
    <n v="0"/>
    <n v="0"/>
    <n v="-12398.67"/>
    <n v="0"/>
    <n v="-12398.67"/>
    <n v="-22500"/>
    <n v="0"/>
    <n v="0"/>
    <n v="0"/>
    <n v="0"/>
    <n v="0"/>
  </r>
  <r>
    <m/>
    <s v="069"/>
    <n v="2017"/>
    <n v="2017"/>
    <m/>
    <n v="1710"/>
    <n v="0"/>
    <s v="Ready Reserve Force (Reimbursable)"/>
    <n v="801"/>
    <n v="251"/>
    <s v="R"/>
    <n v="0"/>
    <n v="-19828.88"/>
    <n v="0"/>
    <n v="0"/>
    <n v="0"/>
    <n v="-19828.88"/>
    <n v="0"/>
    <n v="0"/>
    <n v="0"/>
    <n v="0"/>
    <n v="0"/>
    <n v="0"/>
    <n v="0"/>
    <n v="0"/>
    <n v="0"/>
    <n v="0"/>
    <n v="0"/>
    <n v="0"/>
    <n v="-30171.119999999999"/>
    <n v="0"/>
    <n v="0"/>
    <n v="0"/>
    <n v="0"/>
    <n v="-30171.119999999999"/>
    <n v="0"/>
    <n v="-30171.119999999999"/>
    <n v="-50000"/>
    <n v="0"/>
    <n v="0"/>
    <n v="0"/>
    <n v="0"/>
    <n v="0"/>
  </r>
  <r>
    <m/>
    <s v="069"/>
    <n v="2017"/>
    <n v="2017"/>
    <m/>
    <n v="1710"/>
    <n v="0"/>
    <s v="Ready Reserve Force (Reimbursable)"/>
    <n v="801"/>
    <n v="254"/>
    <s v="R"/>
    <n v="0"/>
    <n v="-10356914.199999999"/>
    <n v="0"/>
    <n v="0"/>
    <n v="0"/>
    <n v="-10356914.199999999"/>
    <n v="0"/>
    <n v="-15077.46"/>
    <n v="0"/>
    <n v="0"/>
    <n v="0"/>
    <n v="-15077.46"/>
    <n v="0"/>
    <n v="0"/>
    <n v="0"/>
    <n v="0"/>
    <n v="0"/>
    <n v="0"/>
    <n v="-7634435.7699999996"/>
    <n v="0"/>
    <n v="0"/>
    <n v="0"/>
    <n v="0"/>
    <n v="-7634435.7699999996"/>
    <n v="0"/>
    <n v="-7634435.7699999996"/>
    <n v="-18006427.43"/>
    <n v="0"/>
    <n v="0"/>
    <n v="0"/>
    <n v="0"/>
    <n v="0"/>
  </r>
  <r>
    <m/>
    <s v="069"/>
    <n v="2017"/>
    <n v="2017"/>
    <m/>
    <n v="1710"/>
    <n v="0"/>
    <s v="Ready Reserve Force (Reimbursable)"/>
    <n v="801"/>
    <n v="257"/>
    <s v="R"/>
    <n v="0"/>
    <n v="-22619"/>
    <n v="0"/>
    <n v="0"/>
    <n v="0"/>
    <n v="-22619"/>
    <n v="0"/>
    <n v="0"/>
    <n v="0"/>
    <n v="0"/>
    <n v="0"/>
    <n v="0"/>
    <n v="0"/>
    <n v="0"/>
    <n v="0"/>
    <n v="0"/>
    <n v="0"/>
    <n v="0"/>
    <n v="-75381"/>
    <n v="0"/>
    <n v="0"/>
    <n v="0"/>
    <n v="0"/>
    <n v="-75381"/>
    <n v="0"/>
    <n v="-75381"/>
    <n v="-98000"/>
    <n v="0"/>
    <n v="0"/>
    <n v="0"/>
    <n v="0"/>
    <n v="0"/>
  </r>
  <r>
    <m/>
    <s v="069"/>
    <n v="2017"/>
    <n v="2017"/>
    <m/>
    <n v="1710"/>
    <n v="0"/>
    <s v="Ready Reserve Force (Reimbursable)"/>
    <n v="801"/>
    <n v="260"/>
    <s v="R"/>
    <n v="0"/>
    <n v="-3101406.28"/>
    <n v="0"/>
    <n v="0"/>
    <n v="0"/>
    <n v="-3101406.28"/>
    <n v="0"/>
    <n v="0"/>
    <n v="0"/>
    <n v="0"/>
    <n v="0"/>
    <n v="0"/>
    <n v="0"/>
    <n v="0"/>
    <n v="0"/>
    <n v="0"/>
    <n v="0"/>
    <n v="0"/>
    <n v="-446893.72"/>
    <n v="0"/>
    <n v="0"/>
    <n v="0"/>
    <n v="0"/>
    <n v="-446893.72"/>
    <n v="0"/>
    <n v="-446893.72"/>
    <n v="-3548300"/>
    <n v="0"/>
    <n v="0"/>
    <n v="0"/>
    <n v="0"/>
    <n v="0"/>
  </r>
  <r>
    <m/>
    <s v="069"/>
    <n v="2017"/>
    <n v="2017"/>
    <m/>
    <n v="1750"/>
    <n v="0"/>
    <s v="Merchant Marine Academy"/>
    <n v="1"/>
    <n v="111"/>
    <s v="D"/>
    <n v="0"/>
    <n v="0"/>
    <n v="0"/>
    <n v="0"/>
    <n v="0"/>
    <n v="0"/>
    <n v="0"/>
    <n v="0"/>
    <n v="0"/>
    <n v="0"/>
    <n v="0"/>
    <n v="0"/>
    <n v="0"/>
    <n v="0"/>
    <n v="0"/>
    <n v="0"/>
    <n v="0"/>
    <n v="0"/>
    <n v="-12010322.359999999"/>
    <n v="0"/>
    <n v="0"/>
    <n v="0"/>
    <n v="0"/>
    <n v="-12010322.359999999"/>
    <n v="0"/>
    <n v="-12010322.359999999"/>
    <n v="-12010322.359999999"/>
    <n v="0"/>
    <n v="0"/>
    <n v="0"/>
    <n v="0"/>
    <n v="0"/>
  </r>
  <r>
    <m/>
    <s v="069"/>
    <n v="2017"/>
    <n v="2017"/>
    <m/>
    <n v="1750"/>
    <n v="0"/>
    <s v="Merchant Marine Academy"/>
    <n v="1"/>
    <n v="113"/>
    <s v="D"/>
    <n v="0"/>
    <n v="0"/>
    <n v="0"/>
    <n v="0"/>
    <n v="0"/>
    <n v="0"/>
    <n v="0"/>
    <n v="0"/>
    <n v="0"/>
    <n v="0"/>
    <n v="0"/>
    <n v="0"/>
    <n v="0"/>
    <n v="0"/>
    <n v="0"/>
    <n v="0"/>
    <n v="0"/>
    <n v="0"/>
    <n v="-4698119.0599999996"/>
    <n v="0"/>
    <n v="0"/>
    <n v="0"/>
    <n v="0"/>
    <n v="-4698119.0599999996"/>
    <n v="0"/>
    <n v="-4698119.0599999996"/>
    <n v="-4698119.0599999996"/>
    <n v="0"/>
    <n v="0"/>
    <n v="0"/>
    <n v="0"/>
    <n v="0"/>
  </r>
  <r>
    <m/>
    <s v="069"/>
    <n v="2017"/>
    <n v="2017"/>
    <m/>
    <n v="1750"/>
    <n v="0"/>
    <s v="Merchant Marine Academy"/>
    <n v="1"/>
    <n v="115"/>
    <s v="D"/>
    <n v="0"/>
    <n v="0"/>
    <n v="0"/>
    <n v="0"/>
    <n v="0"/>
    <n v="0"/>
    <n v="0"/>
    <n v="0"/>
    <n v="0"/>
    <n v="0"/>
    <n v="0"/>
    <n v="0"/>
    <n v="0"/>
    <n v="0"/>
    <n v="0"/>
    <n v="0"/>
    <n v="0"/>
    <n v="0"/>
    <n v="-378263.53"/>
    <n v="0"/>
    <n v="0"/>
    <n v="0"/>
    <n v="0"/>
    <n v="-378263.53"/>
    <n v="0"/>
    <n v="-378263.53"/>
    <n v="-378263.53"/>
    <n v="0"/>
    <n v="0"/>
    <n v="0"/>
    <n v="0"/>
    <n v="0"/>
  </r>
  <r>
    <m/>
    <s v="069"/>
    <n v="2017"/>
    <n v="2017"/>
    <m/>
    <n v="1750"/>
    <n v="0"/>
    <s v="Merchant Marine Academy"/>
    <n v="1"/>
    <n v="118"/>
    <s v="D"/>
    <n v="0"/>
    <n v="0"/>
    <n v="0"/>
    <n v="0"/>
    <n v="0"/>
    <n v="0"/>
    <n v="0"/>
    <n v="0"/>
    <n v="0"/>
    <n v="0"/>
    <n v="0"/>
    <n v="0"/>
    <n v="0"/>
    <n v="0"/>
    <n v="0"/>
    <n v="0"/>
    <n v="0"/>
    <n v="0"/>
    <n v="-15054.28"/>
    <n v="0"/>
    <n v="0"/>
    <n v="0"/>
    <n v="0"/>
    <n v="-15054.28"/>
    <n v="0"/>
    <n v="-15054.28"/>
    <n v="-15054.28"/>
    <n v="0"/>
    <n v="0"/>
    <n v="0"/>
    <n v="0"/>
    <n v="0"/>
  </r>
  <r>
    <m/>
    <s v="069"/>
    <n v="2017"/>
    <n v="2017"/>
    <m/>
    <n v="1750"/>
    <n v="0"/>
    <s v="Merchant Marine Academy"/>
    <n v="1"/>
    <n v="121"/>
    <s v="D"/>
    <n v="0"/>
    <n v="0"/>
    <n v="0"/>
    <n v="0"/>
    <n v="0"/>
    <n v="0"/>
    <n v="0"/>
    <n v="0"/>
    <n v="0"/>
    <n v="0"/>
    <n v="0"/>
    <n v="0"/>
    <n v="0"/>
    <n v="0"/>
    <n v="0"/>
    <n v="0"/>
    <n v="0"/>
    <n v="0"/>
    <n v="-6052720.9100000001"/>
    <n v="0"/>
    <n v="0"/>
    <n v="0"/>
    <n v="0"/>
    <n v="-6052720.9100000001"/>
    <n v="0"/>
    <n v="-6052720.9100000001"/>
    <n v="-6052720.9100000001"/>
    <n v="0"/>
    <n v="0"/>
    <n v="0"/>
    <n v="0"/>
    <n v="0"/>
  </r>
  <r>
    <m/>
    <s v="069"/>
    <n v="2017"/>
    <n v="2017"/>
    <m/>
    <n v="1750"/>
    <n v="0"/>
    <s v="Merchant Marine Academy"/>
    <n v="1"/>
    <n v="210"/>
    <s v="D"/>
    <n v="0"/>
    <n v="-11491.1"/>
    <n v="0"/>
    <n v="0"/>
    <n v="0"/>
    <n v="-11491.1"/>
    <n v="0"/>
    <n v="-12"/>
    <n v="0"/>
    <n v="0"/>
    <n v="0"/>
    <n v="-12"/>
    <n v="0"/>
    <n v="0"/>
    <n v="0"/>
    <n v="0"/>
    <n v="0"/>
    <n v="0"/>
    <n v="-519751.05"/>
    <n v="0"/>
    <n v="0"/>
    <n v="0"/>
    <n v="0"/>
    <n v="-519751.05"/>
    <n v="0"/>
    <n v="-519751.05"/>
    <n v="-531254.15"/>
    <n v="0"/>
    <n v="0"/>
    <n v="0"/>
    <n v="0"/>
    <n v="0"/>
  </r>
  <r>
    <m/>
    <s v="069"/>
    <n v="2017"/>
    <n v="2017"/>
    <m/>
    <n v="1750"/>
    <n v="0"/>
    <s v="Merchant Marine Academy"/>
    <n v="1"/>
    <n v="233"/>
    <s v="D"/>
    <n v="0"/>
    <n v="-963159.19"/>
    <n v="0"/>
    <n v="0"/>
    <n v="0"/>
    <n v="-963159.19"/>
    <n v="0"/>
    <n v="-150"/>
    <n v="0"/>
    <n v="0"/>
    <n v="0"/>
    <n v="-150"/>
    <n v="0"/>
    <n v="0"/>
    <n v="0"/>
    <n v="0"/>
    <n v="0"/>
    <n v="0"/>
    <n v="-1076078.69"/>
    <n v="0"/>
    <n v="0"/>
    <n v="0"/>
    <n v="0"/>
    <n v="-1076078.69"/>
    <n v="0"/>
    <n v="-1076078.69"/>
    <n v="-2039387.88"/>
    <n v="0"/>
    <n v="0"/>
    <n v="0"/>
    <n v="0"/>
    <n v="0"/>
  </r>
  <r>
    <m/>
    <s v="069"/>
    <n v="2017"/>
    <n v="2017"/>
    <m/>
    <n v="1750"/>
    <n v="0"/>
    <s v="Merchant Marine Academy"/>
    <n v="1"/>
    <n v="240"/>
    <s v="D"/>
    <n v="0"/>
    <n v="0"/>
    <n v="0"/>
    <n v="0"/>
    <n v="0"/>
    <n v="0"/>
    <n v="0"/>
    <n v="0"/>
    <n v="0"/>
    <n v="0"/>
    <n v="0"/>
    <n v="0"/>
    <n v="0"/>
    <n v="0"/>
    <n v="0"/>
    <n v="0"/>
    <n v="0"/>
    <n v="0"/>
    <n v="-1799.5"/>
    <n v="0"/>
    <n v="0"/>
    <n v="0"/>
    <n v="0"/>
    <n v="-1799.5"/>
    <n v="0"/>
    <n v="-1799.5"/>
    <n v="-1799.5"/>
    <n v="0"/>
    <n v="0"/>
    <n v="0"/>
    <n v="0"/>
    <n v="0"/>
  </r>
  <r>
    <m/>
    <s v="069"/>
    <n v="2017"/>
    <n v="2017"/>
    <m/>
    <n v="1750"/>
    <n v="0"/>
    <s v="Merchant Marine Academy"/>
    <n v="1"/>
    <n v="252"/>
    <s v="D"/>
    <n v="0"/>
    <n v="-1429194.63"/>
    <n v="0"/>
    <n v="0"/>
    <n v="0"/>
    <n v="-1429194.63"/>
    <n v="0"/>
    <n v="-94022.77"/>
    <n v="0"/>
    <n v="0"/>
    <n v="0"/>
    <n v="-94022.77"/>
    <n v="0"/>
    <n v="-6059.84"/>
    <n v="0"/>
    <n v="0"/>
    <n v="0"/>
    <n v="-6059.84"/>
    <n v="-4223960.99"/>
    <n v="0"/>
    <n v="0"/>
    <n v="0"/>
    <n v="0"/>
    <n v="-4223960.99"/>
    <n v="0"/>
    <n v="-4230020.83"/>
    <n v="-5753238.2300000004"/>
    <n v="0"/>
    <n v="0"/>
    <n v="0"/>
    <n v="0"/>
    <n v="0"/>
  </r>
  <r>
    <m/>
    <s v="069"/>
    <n v="2017"/>
    <n v="2017"/>
    <m/>
    <n v="1750"/>
    <n v="0"/>
    <s v="Merchant Marine Academy"/>
    <n v="1"/>
    <n v="253"/>
    <s v="D"/>
    <n v="0"/>
    <n v="-174818.23"/>
    <n v="0"/>
    <n v="0"/>
    <n v="0"/>
    <n v="-174818.23"/>
    <n v="0"/>
    <n v="0"/>
    <n v="0"/>
    <n v="0"/>
    <n v="0"/>
    <n v="0"/>
    <n v="0"/>
    <n v="-3297.56"/>
    <n v="0"/>
    <n v="0"/>
    <n v="0"/>
    <n v="-3297.56"/>
    <n v="-522799.98"/>
    <n v="0"/>
    <n v="0"/>
    <n v="0"/>
    <n v="0"/>
    <n v="-522799.98"/>
    <n v="0"/>
    <n v="-526097.54"/>
    <n v="-700915.77"/>
    <n v="0"/>
    <n v="0"/>
    <n v="0"/>
    <n v="0"/>
    <n v="0"/>
  </r>
  <r>
    <m/>
    <s v="069"/>
    <n v="2017"/>
    <n v="2017"/>
    <m/>
    <n v="1750"/>
    <n v="0"/>
    <s v="Merchant Marine Academy"/>
    <n v="1"/>
    <n v="254"/>
    <s v="D"/>
    <n v="0"/>
    <n v="-297025.83"/>
    <n v="0"/>
    <n v="0"/>
    <n v="0"/>
    <n v="-297025.83"/>
    <n v="0"/>
    <n v="0"/>
    <n v="0"/>
    <n v="0"/>
    <n v="0"/>
    <n v="0"/>
    <n v="0"/>
    <n v="0"/>
    <n v="0"/>
    <n v="0"/>
    <n v="0"/>
    <n v="0"/>
    <n v="-2912920.87"/>
    <n v="0"/>
    <n v="0"/>
    <n v="0"/>
    <n v="0"/>
    <n v="-2912920.87"/>
    <n v="0"/>
    <n v="-2912920.87"/>
    <n v="-3209946.7"/>
    <n v="0"/>
    <n v="0"/>
    <n v="0"/>
    <n v="0"/>
    <n v="0"/>
  </r>
  <r>
    <m/>
    <s v="069"/>
    <n v="2017"/>
    <n v="2017"/>
    <m/>
    <n v="1750"/>
    <n v="0"/>
    <s v="Merchant Marine Academy"/>
    <n v="1"/>
    <n v="256"/>
    <s v="D"/>
    <n v="0"/>
    <n v="-95829.33"/>
    <n v="0"/>
    <n v="0"/>
    <n v="0"/>
    <n v="-95829.33"/>
    <n v="0"/>
    <n v="0"/>
    <n v="0"/>
    <n v="0"/>
    <n v="0"/>
    <n v="0"/>
    <n v="0"/>
    <n v="0"/>
    <n v="0"/>
    <n v="0"/>
    <n v="0"/>
    <n v="0"/>
    <n v="-935024.76"/>
    <n v="0"/>
    <n v="0"/>
    <n v="0"/>
    <n v="0"/>
    <n v="-935024.76"/>
    <n v="0"/>
    <n v="-935024.76"/>
    <n v="-1030854.09"/>
    <n v="0"/>
    <n v="0"/>
    <n v="0"/>
    <n v="0"/>
    <n v="0"/>
  </r>
  <r>
    <m/>
    <s v="069"/>
    <n v="2017"/>
    <n v="2017"/>
    <m/>
    <n v="1750"/>
    <n v="0"/>
    <s v="Merchant Marine Academy"/>
    <n v="1"/>
    <n v="257"/>
    <s v="D"/>
    <n v="0"/>
    <n v="-22428.23"/>
    <n v="0"/>
    <n v="0"/>
    <n v="0"/>
    <n v="-22428.23"/>
    <n v="0"/>
    <n v="0"/>
    <n v="0"/>
    <n v="0"/>
    <n v="0"/>
    <n v="0"/>
    <n v="0"/>
    <n v="0"/>
    <n v="0"/>
    <n v="0"/>
    <n v="0"/>
    <n v="0"/>
    <n v="-63132.65"/>
    <n v="0"/>
    <n v="0"/>
    <n v="0"/>
    <n v="0"/>
    <n v="-63132.65"/>
    <n v="0"/>
    <n v="-63132.65"/>
    <n v="-85560.88"/>
    <n v="0"/>
    <n v="0"/>
    <n v="0"/>
    <n v="0"/>
    <n v="0"/>
  </r>
  <r>
    <m/>
    <s v="069"/>
    <n v="2017"/>
    <n v="2017"/>
    <m/>
    <n v="1750"/>
    <n v="0"/>
    <s v="Merchant Marine Academy"/>
    <n v="1"/>
    <n v="260"/>
    <s v="D"/>
    <n v="0"/>
    <n v="-298492.5"/>
    <n v="0"/>
    <n v="0"/>
    <n v="0"/>
    <n v="-298492.5"/>
    <n v="0"/>
    <n v="0"/>
    <n v="0"/>
    <n v="0"/>
    <n v="0"/>
    <n v="0"/>
    <n v="0"/>
    <n v="0"/>
    <n v="0"/>
    <n v="0"/>
    <n v="0"/>
    <n v="0"/>
    <n v="-1743891.88"/>
    <n v="0"/>
    <n v="0"/>
    <n v="0"/>
    <n v="0"/>
    <n v="-1743891.88"/>
    <n v="0"/>
    <n v="-1743891.88"/>
    <n v="-2042384.38"/>
    <n v="0"/>
    <n v="0"/>
    <n v="0"/>
    <n v="0"/>
    <n v="0"/>
  </r>
  <r>
    <m/>
    <s v="069"/>
    <n v="2017"/>
    <n v="2017"/>
    <m/>
    <n v="1750"/>
    <n v="0"/>
    <s v="Merchant Marine Academy"/>
    <n v="1"/>
    <n v="310"/>
    <s v="D"/>
    <n v="0"/>
    <n v="-67657.73"/>
    <n v="0"/>
    <n v="0"/>
    <n v="0"/>
    <n v="-67657.73"/>
    <n v="0"/>
    <n v="0"/>
    <n v="0"/>
    <n v="0"/>
    <n v="0"/>
    <n v="0"/>
    <n v="0"/>
    <n v="0"/>
    <n v="0"/>
    <n v="0"/>
    <n v="0"/>
    <n v="0"/>
    <n v="-121073.9"/>
    <n v="0"/>
    <n v="0"/>
    <n v="0"/>
    <n v="0"/>
    <n v="-121073.9"/>
    <n v="0"/>
    <n v="-121073.9"/>
    <n v="-188731.63"/>
    <n v="0"/>
    <n v="0"/>
    <n v="0"/>
    <n v="0"/>
    <n v="0"/>
  </r>
  <r>
    <m/>
    <s v="069"/>
    <n v="2017"/>
    <n v="2017"/>
    <m/>
    <n v="1750"/>
    <n v="0"/>
    <s v="Merchant Marine Academy"/>
    <n v="1"/>
    <n v="420"/>
    <s v="D"/>
    <n v="0"/>
    <n v="0"/>
    <n v="0"/>
    <n v="0"/>
    <n v="0"/>
    <n v="0"/>
    <n v="0"/>
    <n v="0"/>
    <n v="0"/>
    <n v="0"/>
    <n v="0"/>
    <n v="0"/>
    <n v="0"/>
    <n v="0"/>
    <n v="0"/>
    <n v="0"/>
    <n v="0"/>
    <n v="0"/>
    <n v="-3692.28"/>
    <n v="0"/>
    <n v="0"/>
    <n v="0"/>
    <n v="0"/>
    <n v="-3692.28"/>
    <n v="0"/>
    <n v="-3692.28"/>
    <n v="-3692.28"/>
    <n v="0"/>
    <n v="0"/>
    <n v="0"/>
    <n v="0"/>
    <n v="0"/>
  </r>
  <r>
    <m/>
    <s v="069"/>
    <n v="2017"/>
    <n v="2017"/>
    <m/>
    <n v="1750"/>
    <n v="0"/>
    <s v="State maritime schools"/>
    <n v="2"/>
    <n v="252"/>
    <s v="D"/>
    <n v="0"/>
    <n v="-1278841"/>
    <n v="0"/>
    <n v="0"/>
    <n v="0"/>
    <n v="-1278841"/>
    <n v="0"/>
    <n v="0"/>
    <n v="0"/>
    <n v="0"/>
    <n v="0"/>
    <n v="0"/>
    <n v="0"/>
    <n v="0"/>
    <n v="0"/>
    <n v="0"/>
    <n v="0"/>
    <n v="0"/>
    <n v="-1721159"/>
    <n v="0"/>
    <n v="0"/>
    <n v="0"/>
    <n v="0"/>
    <n v="-1721159"/>
    <n v="0"/>
    <n v="-1721159"/>
    <n v="-3000000"/>
    <n v="0"/>
    <n v="0"/>
    <n v="0"/>
    <n v="0"/>
    <n v="0"/>
  </r>
  <r>
    <m/>
    <s v="069"/>
    <n v="2017"/>
    <n v="2017"/>
    <m/>
    <n v="1750"/>
    <n v="0"/>
    <s v="MARAD operations"/>
    <n v="3"/>
    <n v="0"/>
    <s v="D"/>
    <n v="0"/>
    <n v="0"/>
    <n v="0"/>
    <n v="0"/>
    <n v="0"/>
    <n v="0"/>
    <n v="0"/>
    <n v="0"/>
    <n v="0"/>
    <n v="0"/>
    <n v="0"/>
    <n v="0"/>
    <n v="0"/>
    <n v="0"/>
    <n v="0"/>
    <n v="0"/>
    <n v="0"/>
    <n v="0"/>
    <n v="-3.84"/>
    <n v="0"/>
    <n v="0"/>
    <n v="0"/>
    <n v="0"/>
    <n v="-3.84"/>
    <n v="0"/>
    <n v="-3.84"/>
    <n v="-3.84"/>
    <n v="0"/>
    <n v="0"/>
    <n v="0"/>
    <n v="0"/>
    <n v="0"/>
  </r>
  <r>
    <m/>
    <s v="069"/>
    <n v="2017"/>
    <n v="2017"/>
    <m/>
    <n v="1750"/>
    <n v="0"/>
    <s v="MARAD operations"/>
    <n v="3"/>
    <n v="111"/>
    <s v="D"/>
    <n v="0"/>
    <n v="0"/>
    <n v="0"/>
    <n v="0"/>
    <n v="0"/>
    <n v="0"/>
    <n v="0"/>
    <n v="0"/>
    <n v="0"/>
    <n v="0"/>
    <n v="0"/>
    <n v="0"/>
    <n v="0"/>
    <n v="0"/>
    <n v="0"/>
    <n v="0"/>
    <n v="0"/>
    <n v="0"/>
    <n v="-14812041.949999999"/>
    <n v="0"/>
    <n v="0"/>
    <n v="0"/>
    <n v="0"/>
    <n v="-14812041.949999999"/>
    <n v="0"/>
    <n v="-14812041.949999999"/>
    <n v="-14812041.949999999"/>
    <n v="0"/>
    <n v="0"/>
    <n v="0"/>
    <n v="0"/>
    <n v="0"/>
  </r>
  <r>
    <m/>
    <s v="069"/>
    <n v="2017"/>
    <n v="2017"/>
    <m/>
    <n v="1750"/>
    <n v="0"/>
    <s v="MARAD operations"/>
    <n v="3"/>
    <n v="113"/>
    <s v="D"/>
    <n v="0"/>
    <n v="0"/>
    <n v="0"/>
    <n v="0"/>
    <n v="0"/>
    <n v="0"/>
    <n v="0"/>
    <n v="0"/>
    <n v="0"/>
    <n v="0"/>
    <n v="0"/>
    <n v="0"/>
    <n v="0"/>
    <n v="0"/>
    <n v="0"/>
    <n v="0"/>
    <n v="0"/>
    <n v="0"/>
    <n v="-181988.02"/>
    <n v="0"/>
    <n v="0"/>
    <n v="0"/>
    <n v="0"/>
    <n v="-181988.02"/>
    <n v="0"/>
    <n v="-181988.02"/>
    <n v="-181988.02"/>
    <n v="0"/>
    <n v="0"/>
    <n v="0"/>
    <n v="0"/>
    <n v="0"/>
  </r>
  <r>
    <m/>
    <s v="069"/>
    <n v="2017"/>
    <n v="2017"/>
    <m/>
    <n v="1750"/>
    <n v="0"/>
    <s v="MARAD operations"/>
    <n v="3"/>
    <n v="115"/>
    <s v="D"/>
    <n v="0"/>
    <n v="0"/>
    <n v="0"/>
    <n v="0"/>
    <n v="0"/>
    <n v="0"/>
    <n v="0"/>
    <n v="0"/>
    <n v="0"/>
    <n v="0"/>
    <n v="0"/>
    <n v="0"/>
    <n v="0"/>
    <n v="0"/>
    <n v="0"/>
    <n v="0"/>
    <n v="0"/>
    <n v="0"/>
    <n v="-171880"/>
    <n v="0"/>
    <n v="0"/>
    <n v="0"/>
    <n v="0"/>
    <n v="-171880"/>
    <n v="0"/>
    <n v="-171880"/>
    <n v="-171880"/>
    <n v="0"/>
    <n v="0"/>
    <n v="0"/>
    <n v="0"/>
    <n v="0"/>
  </r>
  <r>
    <m/>
    <s v="069"/>
    <n v="2017"/>
    <n v="2017"/>
    <m/>
    <n v="1750"/>
    <n v="0"/>
    <s v="MARAD operations"/>
    <n v="3"/>
    <n v="121"/>
    <s v="D"/>
    <n v="0"/>
    <n v="0"/>
    <n v="0"/>
    <n v="0"/>
    <n v="0"/>
    <n v="0"/>
    <n v="0"/>
    <n v="0"/>
    <n v="0"/>
    <n v="0"/>
    <n v="0"/>
    <n v="0"/>
    <n v="0"/>
    <n v="0"/>
    <n v="0"/>
    <n v="0"/>
    <n v="0"/>
    <n v="0"/>
    <n v="-5562124.5999999996"/>
    <n v="0"/>
    <n v="0"/>
    <n v="0"/>
    <n v="0"/>
    <n v="-5562124.5999999996"/>
    <n v="0"/>
    <n v="-5562124.5999999996"/>
    <n v="-5562124.5999999996"/>
    <n v="0"/>
    <n v="0"/>
    <n v="0"/>
    <n v="0"/>
    <n v="0"/>
  </r>
  <r>
    <m/>
    <s v="069"/>
    <n v="2017"/>
    <n v="2017"/>
    <m/>
    <n v="1750"/>
    <n v="0"/>
    <s v="MARAD operations"/>
    <n v="3"/>
    <n v="210"/>
    <s v="D"/>
    <n v="0"/>
    <n v="-77850.320000000007"/>
    <n v="0"/>
    <n v="0"/>
    <n v="0"/>
    <n v="-77850.320000000007"/>
    <n v="0"/>
    <n v="-987.84"/>
    <n v="0"/>
    <n v="0"/>
    <n v="0"/>
    <n v="-987.84"/>
    <n v="0"/>
    <n v="0"/>
    <n v="0"/>
    <n v="0"/>
    <n v="0"/>
    <n v="0"/>
    <n v="-356953.8"/>
    <n v="0"/>
    <n v="0"/>
    <n v="0"/>
    <n v="0"/>
    <n v="-356953.8"/>
    <n v="0"/>
    <n v="-356953.8"/>
    <n v="-435791.96"/>
    <n v="0"/>
    <n v="0"/>
    <n v="0"/>
    <n v="0"/>
    <n v="0"/>
  </r>
  <r>
    <m/>
    <s v="069"/>
    <n v="2017"/>
    <n v="2017"/>
    <m/>
    <n v="1750"/>
    <n v="0"/>
    <s v="MARAD operations"/>
    <n v="3"/>
    <n v="231"/>
    <s v="D"/>
    <n v="0"/>
    <n v="17008.349999999999"/>
    <n v="0"/>
    <n v="0"/>
    <n v="0"/>
    <n v="17008.349999999999"/>
    <n v="0"/>
    <n v="-779549"/>
    <n v="0"/>
    <n v="0"/>
    <n v="0"/>
    <n v="-779549"/>
    <n v="0"/>
    <n v="0"/>
    <n v="0"/>
    <n v="0"/>
    <n v="0"/>
    <n v="0"/>
    <n v="-2209499.35"/>
    <n v="0"/>
    <n v="0"/>
    <n v="0"/>
    <n v="0"/>
    <n v="-2209499.35"/>
    <n v="0"/>
    <n v="-2209499.35"/>
    <n v="-2972040"/>
    <n v="0"/>
    <n v="0"/>
    <n v="0"/>
    <n v="0"/>
    <n v="0"/>
  </r>
  <r>
    <m/>
    <s v="069"/>
    <n v="2017"/>
    <n v="2017"/>
    <m/>
    <n v="1750"/>
    <n v="0"/>
    <s v="MARAD operations"/>
    <n v="3"/>
    <n v="232"/>
    <s v="D"/>
    <n v="0"/>
    <n v="-1965"/>
    <n v="0"/>
    <n v="0"/>
    <n v="0"/>
    <n v="-1965"/>
    <n v="0"/>
    <n v="0"/>
    <n v="0"/>
    <n v="0"/>
    <n v="0"/>
    <n v="0"/>
    <n v="0"/>
    <n v="0"/>
    <n v="0"/>
    <n v="0"/>
    <n v="0"/>
    <n v="0"/>
    <n v="-100428.92"/>
    <n v="0"/>
    <n v="0"/>
    <n v="0"/>
    <n v="0"/>
    <n v="-100428.92"/>
    <n v="0"/>
    <n v="-100428.92"/>
    <n v="-102393.92"/>
    <n v="0"/>
    <n v="0"/>
    <n v="0"/>
    <n v="0"/>
    <n v="0"/>
  </r>
  <r>
    <m/>
    <s v="069"/>
    <n v="2017"/>
    <n v="2017"/>
    <m/>
    <n v="1750"/>
    <n v="0"/>
    <s v="MARAD operations"/>
    <n v="3"/>
    <n v="233"/>
    <s v="D"/>
    <n v="0"/>
    <n v="-70973.490000000005"/>
    <n v="0"/>
    <n v="0"/>
    <n v="0"/>
    <n v="-70973.490000000005"/>
    <n v="0"/>
    <n v="0"/>
    <n v="0"/>
    <n v="0"/>
    <n v="0"/>
    <n v="0"/>
    <n v="0"/>
    <n v="0"/>
    <n v="0"/>
    <n v="0"/>
    <n v="0"/>
    <n v="0"/>
    <n v="-6798.77"/>
    <n v="0"/>
    <n v="0"/>
    <n v="0"/>
    <n v="0"/>
    <n v="-6798.77"/>
    <n v="0"/>
    <n v="-6798.77"/>
    <n v="-77772.259999999995"/>
    <n v="0"/>
    <n v="0"/>
    <n v="0"/>
    <n v="0"/>
    <n v="0"/>
  </r>
  <r>
    <m/>
    <s v="069"/>
    <n v="2017"/>
    <n v="2017"/>
    <m/>
    <n v="1750"/>
    <n v="0"/>
    <s v="MARAD operations"/>
    <n v="3"/>
    <n v="251"/>
    <s v="D"/>
    <n v="0"/>
    <n v="-2112.69"/>
    <n v="0"/>
    <n v="0"/>
    <n v="0"/>
    <n v="-2112.69"/>
    <n v="0"/>
    <n v="0"/>
    <n v="0"/>
    <n v="0"/>
    <n v="0"/>
    <n v="0"/>
    <n v="0"/>
    <n v="0"/>
    <n v="0"/>
    <n v="0"/>
    <n v="0"/>
    <n v="0"/>
    <n v="-763.41"/>
    <n v="0"/>
    <n v="0"/>
    <n v="0"/>
    <n v="0"/>
    <n v="-763.41"/>
    <n v="0"/>
    <n v="-763.41"/>
    <n v="-2876.1"/>
    <n v="0"/>
    <n v="0"/>
    <n v="0"/>
    <n v="0"/>
    <n v="0"/>
  </r>
  <r>
    <m/>
    <s v="069"/>
    <n v="2017"/>
    <n v="2017"/>
    <m/>
    <n v="1750"/>
    <n v="0"/>
    <s v="MARAD operations"/>
    <n v="3"/>
    <n v="252"/>
    <s v="D"/>
    <n v="0"/>
    <n v="-434171.59"/>
    <n v="0"/>
    <n v="0"/>
    <n v="0"/>
    <n v="-434171.59"/>
    <n v="0"/>
    <n v="-360"/>
    <n v="0"/>
    <n v="0"/>
    <n v="0"/>
    <n v="-360"/>
    <n v="0"/>
    <n v="-67550.8"/>
    <n v="0"/>
    <n v="0"/>
    <n v="0"/>
    <n v="-67550.8"/>
    <n v="-608118.52"/>
    <n v="0"/>
    <n v="0"/>
    <n v="0"/>
    <n v="0"/>
    <n v="-608118.52"/>
    <n v="0"/>
    <n v="-675669.32"/>
    <n v="-1110200.9099999999"/>
    <n v="0"/>
    <n v="0"/>
    <n v="0"/>
    <n v="0"/>
    <n v="0"/>
  </r>
  <r>
    <m/>
    <s v="069"/>
    <n v="2017"/>
    <n v="2017"/>
    <m/>
    <n v="1750"/>
    <n v="0"/>
    <s v="MARAD operations"/>
    <n v="3"/>
    <n v="253"/>
    <s v="D"/>
    <n v="0"/>
    <n v="-802346.11"/>
    <n v="0"/>
    <n v="0"/>
    <n v="0"/>
    <n v="-802346.11"/>
    <n v="0"/>
    <n v="0"/>
    <n v="0"/>
    <n v="0"/>
    <n v="0"/>
    <n v="0"/>
    <n v="0"/>
    <n v="-665080.27"/>
    <n v="0"/>
    <n v="0"/>
    <n v="0"/>
    <n v="-665080.27"/>
    <n v="-4425316.3"/>
    <n v="0"/>
    <n v="0"/>
    <n v="0"/>
    <n v="0"/>
    <n v="-4425316.3"/>
    <n v="0"/>
    <n v="-5090396.57"/>
    <n v="-5892742.6799999997"/>
    <n v="0"/>
    <n v="0"/>
    <n v="0"/>
    <n v="0"/>
    <n v="0"/>
  </r>
  <r>
    <m/>
    <s v="069"/>
    <n v="2017"/>
    <n v="2017"/>
    <m/>
    <n v="1750"/>
    <n v="0"/>
    <s v="MARAD operations"/>
    <n v="3"/>
    <n v="254"/>
    <s v="D"/>
    <n v="0"/>
    <n v="0"/>
    <n v="0"/>
    <n v="0"/>
    <n v="0"/>
    <n v="0"/>
    <n v="0"/>
    <n v="0"/>
    <n v="0"/>
    <n v="0"/>
    <n v="0"/>
    <n v="0"/>
    <n v="0"/>
    <n v="0"/>
    <n v="0"/>
    <n v="0"/>
    <n v="0"/>
    <n v="0"/>
    <n v="-658.9"/>
    <n v="0"/>
    <n v="0"/>
    <n v="0"/>
    <n v="0"/>
    <n v="-658.9"/>
    <n v="0"/>
    <n v="-658.9"/>
    <n v="-658.9"/>
    <n v="0"/>
    <n v="0"/>
    <n v="0"/>
    <n v="0"/>
    <n v="0"/>
  </r>
  <r>
    <m/>
    <s v="069"/>
    <n v="2017"/>
    <n v="2017"/>
    <m/>
    <n v="1750"/>
    <n v="0"/>
    <s v="MARAD operations"/>
    <n v="3"/>
    <n v="257"/>
    <s v="D"/>
    <n v="0"/>
    <n v="-152371.71"/>
    <n v="0"/>
    <n v="0"/>
    <n v="0"/>
    <n v="-152371.71"/>
    <n v="0"/>
    <n v="0"/>
    <n v="0"/>
    <n v="0"/>
    <n v="0"/>
    <n v="0"/>
    <n v="0"/>
    <n v="0"/>
    <n v="0"/>
    <n v="0"/>
    <n v="0"/>
    <n v="0"/>
    <n v="-371631.01"/>
    <n v="0"/>
    <n v="0"/>
    <n v="0"/>
    <n v="0"/>
    <n v="-371631.01"/>
    <n v="0"/>
    <n v="-371631.01"/>
    <n v="-524002.72"/>
    <n v="0"/>
    <n v="0"/>
    <n v="0"/>
    <n v="0"/>
    <n v="0"/>
  </r>
  <r>
    <m/>
    <s v="069"/>
    <n v="2017"/>
    <n v="2017"/>
    <m/>
    <n v="1750"/>
    <n v="0"/>
    <s v="MARAD operations"/>
    <n v="3"/>
    <n v="260"/>
    <s v="D"/>
    <n v="0"/>
    <n v="-43410.44"/>
    <n v="0"/>
    <n v="0"/>
    <n v="0"/>
    <n v="-43410.44"/>
    <n v="0"/>
    <n v="0"/>
    <n v="0"/>
    <n v="0"/>
    <n v="0"/>
    <n v="0"/>
    <n v="0"/>
    <n v="-25872"/>
    <n v="0"/>
    <n v="0"/>
    <n v="0"/>
    <n v="-25872"/>
    <n v="-133128"/>
    <n v="0"/>
    <n v="0"/>
    <n v="0"/>
    <n v="0"/>
    <n v="-133128"/>
    <n v="0"/>
    <n v="-159000"/>
    <n v="-202410.44"/>
    <n v="0"/>
    <n v="0"/>
    <n v="0"/>
    <n v="0"/>
    <n v="0"/>
  </r>
  <r>
    <m/>
    <s v="069"/>
    <n v="2017"/>
    <n v="2017"/>
    <m/>
    <n v="1750"/>
    <n v="0"/>
    <s v="MARAD operations"/>
    <n v="3"/>
    <n v="310"/>
    <s v="D"/>
    <n v="0"/>
    <n v="-26749.17"/>
    <n v="0"/>
    <n v="0"/>
    <n v="0"/>
    <n v="-26749.17"/>
    <n v="0"/>
    <n v="-23.97"/>
    <n v="0"/>
    <n v="0"/>
    <n v="0"/>
    <n v="-23.97"/>
    <n v="0"/>
    <n v="0"/>
    <n v="0"/>
    <n v="0"/>
    <n v="0"/>
    <n v="0"/>
    <n v="-236367.44"/>
    <n v="0"/>
    <n v="0"/>
    <n v="0"/>
    <n v="0"/>
    <n v="-236367.44"/>
    <n v="0"/>
    <n v="-236367.44"/>
    <n v="-263140.58"/>
    <n v="0"/>
    <n v="0"/>
    <n v="0"/>
    <n v="0"/>
    <n v="0"/>
  </r>
  <r>
    <m/>
    <s v="069"/>
    <n v="2017"/>
    <n v="2017"/>
    <m/>
    <n v="1750"/>
    <n v="0"/>
    <s v="MARAD operations"/>
    <n v="3"/>
    <n v="420"/>
    <s v="D"/>
    <n v="0"/>
    <n v="0"/>
    <n v="0"/>
    <n v="0"/>
    <n v="0"/>
    <n v="0"/>
    <n v="0"/>
    <n v="0"/>
    <n v="0"/>
    <n v="0"/>
    <n v="0"/>
    <n v="0"/>
    <n v="0"/>
    <n v="0"/>
    <n v="0"/>
    <n v="0"/>
    <n v="0"/>
    <n v="0"/>
    <n v="-9000"/>
    <n v="0"/>
    <n v="0"/>
    <n v="0"/>
    <n v="0"/>
    <n v="-9000"/>
    <n v="0"/>
    <n v="-9000"/>
    <n v="-9000"/>
    <n v="0"/>
    <n v="0"/>
    <n v="0"/>
    <n v="0"/>
    <n v="0"/>
  </r>
  <r>
    <m/>
    <s v="069"/>
    <n v="2017"/>
    <n v="2017"/>
    <m/>
    <n v="1750"/>
    <n v="0"/>
    <s v="Operations and Training (Reimbursable)"/>
    <n v="801"/>
    <n v="111"/>
    <s v="D"/>
    <n v="0"/>
    <n v="0"/>
    <n v="0"/>
    <n v="0"/>
    <n v="0"/>
    <n v="0"/>
    <n v="0"/>
    <n v="0"/>
    <n v="0"/>
    <n v="0"/>
    <n v="0"/>
    <n v="0"/>
    <n v="0"/>
    <n v="0"/>
    <n v="0"/>
    <n v="0"/>
    <n v="0"/>
    <n v="0"/>
    <n v="-1013913.64"/>
    <n v="0"/>
    <n v="0"/>
    <n v="0"/>
    <n v="0"/>
    <n v="-1013913.64"/>
    <n v="0"/>
    <n v="-1013913.64"/>
    <n v="-1013913.64"/>
    <n v="0"/>
    <n v="0"/>
    <n v="0"/>
    <n v="0"/>
    <n v="0"/>
  </r>
  <r>
    <m/>
    <s v="069"/>
    <n v="2017"/>
    <n v="2017"/>
    <m/>
    <n v="1750"/>
    <n v="0"/>
    <s v="Operations and Training (Reimbursable)"/>
    <n v="801"/>
    <n v="113"/>
    <s v="D"/>
    <n v="0"/>
    <n v="0"/>
    <n v="0"/>
    <n v="0"/>
    <n v="0"/>
    <n v="0"/>
    <n v="0"/>
    <n v="0"/>
    <n v="0"/>
    <n v="0"/>
    <n v="0"/>
    <n v="0"/>
    <n v="0"/>
    <n v="0"/>
    <n v="0"/>
    <n v="0"/>
    <n v="0"/>
    <n v="0"/>
    <n v="-86643.199999999997"/>
    <n v="0"/>
    <n v="0"/>
    <n v="0"/>
    <n v="0"/>
    <n v="-86643.199999999997"/>
    <n v="0"/>
    <n v="-86643.199999999997"/>
    <n v="-86643.199999999997"/>
    <n v="0"/>
    <n v="0"/>
    <n v="0"/>
    <n v="0"/>
    <n v="0"/>
  </r>
  <r>
    <m/>
    <s v="069"/>
    <n v="2017"/>
    <n v="2017"/>
    <m/>
    <n v="1750"/>
    <n v="0"/>
    <s v="Operations and Training (Reimbursable)"/>
    <n v="801"/>
    <n v="115"/>
    <s v="D"/>
    <n v="0"/>
    <n v="0"/>
    <n v="0"/>
    <n v="0"/>
    <n v="0"/>
    <n v="0"/>
    <n v="0"/>
    <n v="0"/>
    <n v="0"/>
    <n v="0"/>
    <n v="0"/>
    <n v="0"/>
    <n v="0"/>
    <n v="0"/>
    <n v="0"/>
    <n v="0"/>
    <n v="0"/>
    <n v="0"/>
    <n v="-984.53"/>
    <n v="0"/>
    <n v="0"/>
    <n v="0"/>
    <n v="0"/>
    <n v="-984.53"/>
    <n v="0"/>
    <n v="-984.53"/>
    <n v="-984.53"/>
    <n v="0"/>
    <n v="0"/>
    <n v="0"/>
    <n v="0"/>
    <n v="0"/>
  </r>
  <r>
    <m/>
    <s v="069"/>
    <n v="2017"/>
    <n v="2017"/>
    <m/>
    <n v="1750"/>
    <n v="0"/>
    <s v="Operations and Training (Reimbursable)"/>
    <n v="801"/>
    <n v="121"/>
    <s v="D"/>
    <n v="0"/>
    <n v="0"/>
    <n v="0"/>
    <n v="0"/>
    <n v="0"/>
    <n v="0"/>
    <n v="0"/>
    <n v="0"/>
    <n v="0"/>
    <n v="0"/>
    <n v="0"/>
    <n v="0"/>
    <n v="0"/>
    <n v="0"/>
    <n v="0"/>
    <n v="0"/>
    <n v="0"/>
    <n v="0"/>
    <n v="-318502.32"/>
    <n v="0"/>
    <n v="0"/>
    <n v="0"/>
    <n v="0"/>
    <n v="-318502.32"/>
    <n v="0"/>
    <n v="-318502.32"/>
    <n v="-318502.32"/>
    <n v="0"/>
    <n v="0"/>
    <n v="0"/>
    <n v="0"/>
    <n v="0"/>
  </r>
  <r>
    <m/>
    <s v="069"/>
    <n v="2017"/>
    <n v="2017"/>
    <m/>
    <n v="1750"/>
    <n v="0"/>
    <s v="Operations and Training (Reimbursable)"/>
    <n v="801"/>
    <n v="210"/>
    <s v="R"/>
    <n v="0"/>
    <n v="-3380.05"/>
    <n v="0"/>
    <n v="0"/>
    <n v="0"/>
    <n v="-3380.05"/>
    <n v="0"/>
    <n v="0"/>
    <n v="0"/>
    <n v="0"/>
    <n v="0"/>
    <n v="0"/>
    <n v="0"/>
    <n v="0"/>
    <n v="0"/>
    <n v="0"/>
    <n v="0"/>
    <n v="0"/>
    <n v="-15915.47"/>
    <n v="0"/>
    <n v="0"/>
    <n v="0"/>
    <n v="0"/>
    <n v="-15915.47"/>
    <n v="0"/>
    <n v="-15915.47"/>
    <n v="-19295.52"/>
    <n v="0"/>
    <n v="0"/>
    <n v="0"/>
    <n v="0"/>
    <n v="0"/>
  </r>
  <r>
    <m/>
    <s v="069"/>
    <n v="2017"/>
    <n v="2017"/>
    <m/>
    <n v="1750"/>
    <n v="0"/>
    <s v="Operations and Training (Reimbursable)"/>
    <n v="801"/>
    <n v="231"/>
    <s v="D"/>
    <n v="0"/>
    <n v="0"/>
    <n v="0"/>
    <n v="0"/>
    <n v="0"/>
    <n v="0"/>
    <n v="0"/>
    <n v="0"/>
    <n v="0"/>
    <n v="0"/>
    <n v="0"/>
    <n v="0"/>
    <n v="0"/>
    <n v="0"/>
    <n v="0"/>
    <n v="0"/>
    <n v="0"/>
    <n v="0"/>
    <n v="-135666"/>
    <n v="0"/>
    <n v="0"/>
    <n v="0"/>
    <n v="0"/>
    <n v="-135666"/>
    <n v="0"/>
    <n v="-135666"/>
    <n v="-135666"/>
    <n v="0"/>
    <n v="0"/>
    <n v="0"/>
    <n v="0"/>
    <n v="0"/>
  </r>
  <r>
    <m/>
    <s v="069"/>
    <n v="2017"/>
    <n v="2017"/>
    <m/>
    <n v="1750"/>
    <n v="0"/>
    <s v="Operations and Training (Reimbursable)"/>
    <n v="801"/>
    <n v="251"/>
    <s v="D"/>
    <n v="0"/>
    <n v="-12696.11"/>
    <n v="0"/>
    <n v="0"/>
    <n v="0"/>
    <n v="-12696.11"/>
    <n v="0"/>
    <n v="0"/>
    <n v="0"/>
    <n v="0"/>
    <n v="0"/>
    <n v="0"/>
    <n v="0"/>
    <n v="0"/>
    <n v="0"/>
    <n v="0"/>
    <n v="0"/>
    <n v="0"/>
    <n v="-55098"/>
    <n v="0"/>
    <n v="0"/>
    <n v="0"/>
    <n v="0"/>
    <n v="-55098"/>
    <n v="0"/>
    <n v="-55098"/>
    <n v="-67794.11"/>
    <n v="0"/>
    <n v="0"/>
    <n v="0"/>
    <n v="0"/>
    <n v="0"/>
  </r>
  <r>
    <m/>
    <s v="069"/>
    <n v="2017"/>
    <n v="2017"/>
    <m/>
    <n v="1750"/>
    <n v="0"/>
    <s v="Operations and Training (Reimbursable)"/>
    <n v="801"/>
    <n v="253"/>
    <s v="D"/>
    <n v="0"/>
    <n v="0"/>
    <n v="0"/>
    <n v="0"/>
    <n v="0"/>
    <n v="0"/>
    <n v="0"/>
    <n v="0"/>
    <n v="0"/>
    <n v="0"/>
    <n v="0"/>
    <n v="0"/>
    <n v="0"/>
    <n v="-21859"/>
    <n v="0"/>
    <n v="0"/>
    <n v="0"/>
    <n v="-21859"/>
    <n v="-168139"/>
    <n v="0"/>
    <n v="0"/>
    <n v="0"/>
    <n v="0"/>
    <n v="-168139"/>
    <n v="0"/>
    <n v="-189998"/>
    <n v="-189998"/>
    <n v="0"/>
    <n v="0"/>
    <n v="0"/>
    <n v="0"/>
    <n v="0"/>
  </r>
  <r>
    <m/>
    <s v="069"/>
    <n v="2017"/>
    <n v="2017"/>
    <m/>
    <n v="1750"/>
    <n v="0"/>
    <s v="Operations and Training (Reimbursable)"/>
    <n v="801"/>
    <n v="253"/>
    <s v="R"/>
    <n v="0"/>
    <n v="-2085892"/>
    <n v="0"/>
    <n v="0"/>
    <n v="0"/>
    <n v="-2085892"/>
    <n v="0"/>
    <n v="0"/>
    <n v="0"/>
    <n v="0"/>
    <n v="0"/>
    <n v="0"/>
    <n v="0"/>
    <n v="0"/>
    <n v="0"/>
    <n v="0"/>
    <n v="0"/>
    <n v="0"/>
    <n v="0"/>
    <n v="0"/>
    <n v="0"/>
    <n v="0"/>
    <n v="0"/>
    <n v="0"/>
    <n v="0"/>
    <n v="0"/>
    <n v="-2085892"/>
    <n v="0"/>
    <n v="0"/>
    <n v="0"/>
    <n v="0"/>
    <n v="0"/>
  </r>
  <r>
    <m/>
    <s v="069"/>
    <n v="2017"/>
    <n v="2018"/>
    <m/>
    <n v="1750"/>
    <n v="0"/>
    <s v="MARAD operations"/>
    <n v="3"/>
    <n v="253"/>
    <s v="D"/>
    <n v="0"/>
    <n v="-542285"/>
    <n v="0"/>
    <n v="0"/>
    <n v="0"/>
    <n v="-542285"/>
    <n v="0"/>
    <n v="0"/>
    <n v="0"/>
    <n v="0"/>
    <n v="0"/>
    <n v="0"/>
    <n v="0"/>
    <n v="0"/>
    <n v="0"/>
    <n v="0"/>
    <n v="0"/>
    <n v="0"/>
    <n v="0"/>
    <n v="0"/>
    <n v="0"/>
    <n v="0"/>
    <n v="0"/>
    <n v="0"/>
    <n v="0"/>
    <n v="0"/>
    <n v="-542285"/>
    <n v="0"/>
    <n v="0"/>
    <n v="0"/>
    <n v="0"/>
    <n v="0"/>
  </r>
  <r>
    <m/>
    <s v="069"/>
    <n v="2017"/>
    <n v="2018"/>
    <m/>
    <n v="1750"/>
    <n v="0"/>
    <s v="MARAD operations"/>
    <n v="3"/>
    <n v="410"/>
    <s v="D"/>
    <n v="0"/>
    <n v="-1187449"/>
    <n v="0"/>
    <n v="0"/>
    <n v="0"/>
    <n v="-1187449"/>
    <n v="0"/>
    <n v="0"/>
    <n v="0"/>
    <n v="0"/>
    <n v="0"/>
    <n v="0"/>
    <n v="0"/>
    <n v="0"/>
    <n v="0"/>
    <n v="0"/>
    <n v="0"/>
    <n v="0"/>
    <n v="-396000"/>
    <n v="0"/>
    <n v="0"/>
    <n v="0"/>
    <n v="0"/>
    <n v="-396000"/>
    <n v="0"/>
    <n v="-396000"/>
    <n v="-1583449"/>
    <n v="0"/>
    <n v="0"/>
    <n v="0"/>
    <n v="0"/>
    <n v="0"/>
  </r>
  <r>
    <s v="069"/>
    <s v="069"/>
    <m/>
    <m/>
    <s v="X"/>
    <n v="8083"/>
    <n v="17"/>
    <s v="Other programs"/>
    <n v="58"/>
    <n v="253"/>
    <s v="D"/>
    <n v="-51531.37"/>
    <n v="-15154.05"/>
    <n v="0"/>
    <n v="0"/>
    <n v="-51531.37"/>
    <n v="-15154.05"/>
    <n v="0"/>
    <n v="0"/>
    <n v="0"/>
    <n v="0"/>
    <n v="0"/>
    <n v="0"/>
    <n v="0"/>
    <n v="0"/>
    <n v="0"/>
    <n v="0"/>
    <n v="0"/>
    <n v="0"/>
    <n v="0"/>
    <n v="0"/>
    <n v="0"/>
    <n v="0"/>
    <n v="0"/>
    <n v="0"/>
    <n v="0"/>
    <n v="0"/>
    <n v="36377.32"/>
    <n v="0"/>
    <n v="0"/>
    <n v="0"/>
    <n v="0"/>
    <n v="0"/>
  </r>
  <r>
    <s v="069"/>
    <s v="069"/>
    <m/>
    <m/>
    <s v="X"/>
    <n v="8083"/>
    <n v="17"/>
    <s v="Other programs"/>
    <n v="58"/>
    <n v="410"/>
    <s v="D"/>
    <n v="-367374.78"/>
    <n v="-42390252.649999999"/>
    <n v="0"/>
    <n v="0"/>
    <n v="-367374.78"/>
    <n v="-42390252.649999999"/>
    <n v="0"/>
    <n v="0"/>
    <n v="0"/>
    <n v="0"/>
    <n v="0"/>
    <n v="0"/>
    <n v="0"/>
    <n v="0"/>
    <n v="0"/>
    <n v="0"/>
    <n v="0"/>
    <n v="0"/>
    <n v="22877.87"/>
    <n v="0"/>
    <n v="0"/>
    <n v="0"/>
    <n v="0"/>
    <n v="22877.87"/>
    <n v="0"/>
    <n v="22877.87"/>
    <n v="-42000000"/>
    <n v="0"/>
    <n v="0"/>
    <n v="0"/>
    <n v="0"/>
    <n v="0"/>
  </r>
  <r>
    <s v="069"/>
    <s v="069"/>
    <n v="2010"/>
    <n v="2012"/>
    <m/>
    <n v="143"/>
    <n v="17"/>
    <s v="National Infrastructure Investments Grants"/>
    <n v="1"/>
    <n v="253"/>
    <s v="D"/>
    <n v="-16880.95"/>
    <n v="-16880.95"/>
    <n v="0"/>
    <n v="0"/>
    <n v="-16880.95"/>
    <n v="-16880.95"/>
    <n v="0"/>
    <n v="0"/>
    <n v="0"/>
    <n v="0"/>
    <n v="0"/>
    <n v="0"/>
    <n v="0"/>
    <n v="0"/>
    <n v="0"/>
    <n v="0"/>
    <n v="0"/>
    <n v="0"/>
    <n v="0"/>
    <n v="0"/>
    <n v="0"/>
    <n v="0"/>
    <n v="0"/>
    <n v="0"/>
    <n v="0"/>
    <n v="0"/>
    <n v="0"/>
    <n v="16880.95"/>
    <n v="0"/>
    <n v="0"/>
    <n v="0"/>
    <n v="16880.95"/>
  </r>
  <r>
    <s v="069"/>
    <s v="069"/>
    <n v="2010"/>
    <n v="2012"/>
    <m/>
    <n v="143"/>
    <n v="17"/>
    <s v="National Infrastructure Investments Grants"/>
    <n v="1"/>
    <n v="410"/>
    <s v="D"/>
    <n v="-1762.79"/>
    <n v="-1762.79"/>
    <n v="0"/>
    <n v="0"/>
    <n v="-1762.79"/>
    <n v="-1762.79"/>
    <n v="0"/>
    <n v="0"/>
    <n v="0"/>
    <n v="0"/>
    <n v="0"/>
    <n v="0"/>
    <n v="0"/>
    <n v="0"/>
    <n v="0"/>
    <n v="0"/>
    <n v="0"/>
    <n v="0"/>
    <n v="0"/>
    <n v="0"/>
    <n v="0"/>
    <n v="0"/>
    <n v="0"/>
    <n v="0"/>
    <n v="0"/>
    <n v="0"/>
    <n v="0"/>
    <n v="1762.79"/>
    <n v="0"/>
    <n v="0"/>
    <n v="0"/>
    <n v="1762.79"/>
  </r>
  <r>
    <s v="069"/>
    <s v="069"/>
    <n v="2011"/>
    <n v="2013"/>
    <m/>
    <n v="143"/>
    <n v="17"/>
    <s v="National Infrastructure Investments Grants"/>
    <n v="1"/>
    <n v="252"/>
    <s v="D"/>
    <n v="-7666.13"/>
    <n v="-7666.13"/>
    <n v="0"/>
    <n v="0"/>
    <n v="-7666.13"/>
    <n v="-7666.13"/>
    <n v="0"/>
    <n v="0"/>
    <n v="0"/>
    <n v="0"/>
    <n v="0"/>
    <n v="0"/>
    <n v="0"/>
    <n v="0"/>
    <n v="0"/>
    <n v="0"/>
    <n v="0"/>
    <n v="0"/>
    <n v="0"/>
    <n v="0"/>
    <n v="0"/>
    <n v="0"/>
    <n v="0"/>
    <n v="0"/>
    <n v="0"/>
    <n v="0"/>
    <n v="0"/>
    <n v="0"/>
    <n v="0"/>
    <n v="0"/>
    <n v="0"/>
    <n v="0"/>
  </r>
  <r>
    <s v="069"/>
    <s v="069"/>
    <n v="2011"/>
    <n v="2013"/>
    <m/>
    <n v="143"/>
    <n v="17"/>
    <s v="National Infrastructure Investments Grants"/>
    <n v="1"/>
    <n v="253"/>
    <s v="D"/>
    <n v="-66756.17"/>
    <n v="-38806.17"/>
    <n v="0"/>
    <n v="0"/>
    <n v="-66756.17"/>
    <n v="-38806.17"/>
    <n v="0"/>
    <n v="0"/>
    <n v="0"/>
    <n v="0"/>
    <n v="0"/>
    <n v="0"/>
    <n v="0"/>
    <n v="0"/>
    <n v="0"/>
    <n v="0"/>
    <n v="0"/>
    <n v="0"/>
    <n v="-27950"/>
    <n v="0"/>
    <n v="0"/>
    <n v="0"/>
    <n v="0"/>
    <n v="-27950"/>
    <n v="0"/>
    <n v="-27950"/>
    <n v="0"/>
    <n v="0"/>
    <n v="0"/>
    <n v="0"/>
    <n v="0"/>
    <n v="0"/>
  </r>
  <r>
    <s v="069"/>
    <s v="069"/>
    <n v="2011"/>
    <n v="2013"/>
    <m/>
    <n v="143"/>
    <n v="17"/>
    <s v="National Infrastructure Investments Grants"/>
    <n v="1"/>
    <n v="410"/>
    <s v="D"/>
    <n v="-22292059.390000001"/>
    <n v="-10543049.41"/>
    <n v="0"/>
    <n v="0"/>
    <n v="-22292059.390000001"/>
    <n v="-10543049.41"/>
    <n v="-865697.81"/>
    <n v="0"/>
    <n v="0"/>
    <n v="0"/>
    <n v="-865697.81"/>
    <n v="0"/>
    <n v="0"/>
    <n v="0"/>
    <n v="0"/>
    <n v="0"/>
    <n v="0"/>
    <n v="0"/>
    <n v="-12614707.789999999"/>
    <n v="0"/>
    <n v="0"/>
    <n v="0"/>
    <n v="0"/>
    <n v="-12614707.789999999"/>
    <n v="0"/>
    <n v="-12614707.789999999"/>
    <n v="0"/>
    <n v="0"/>
    <n v="0"/>
    <n v="0"/>
    <n v="0"/>
    <n v="0"/>
  </r>
  <r>
    <s v="069"/>
    <s v="069"/>
    <n v="2012"/>
    <n v="2013"/>
    <m/>
    <n v="143"/>
    <n v="17"/>
    <s v="National Infrastructure Investments Grants"/>
    <n v="1"/>
    <n v="252"/>
    <s v="D"/>
    <n v="-30000"/>
    <n v="-30000"/>
    <n v="0"/>
    <n v="0"/>
    <n v="-30000"/>
    <n v="-30000"/>
    <n v="0"/>
    <n v="0"/>
    <n v="0"/>
    <n v="0"/>
    <n v="0"/>
    <n v="0"/>
    <n v="0"/>
    <n v="0"/>
    <n v="0"/>
    <n v="0"/>
    <n v="0"/>
    <n v="0"/>
    <n v="0"/>
    <n v="0"/>
    <n v="0"/>
    <n v="0"/>
    <n v="0"/>
    <n v="0"/>
    <n v="0"/>
    <n v="0"/>
    <n v="0"/>
    <n v="0"/>
    <n v="0"/>
    <n v="0"/>
    <n v="0"/>
    <n v="0"/>
  </r>
  <r>
    <s v="069"/>
    <s v="069"/>
    <n v="2012"/>
    <n v="2013"/>
    <m/>
    <n v="143"/>
    <n v="17"/>
    <s v="National Infrastructure Investments Grants"/>
    <n v="1"/>
    <n v="253"/>
    <s v="D"/>
    <n v="-1275.43"/>
    <n v="-1275.43"/>
    <n v="0"/>
    <n v="0"/>
    <n v="-1275.43"/>
    <n v="-1275.43"/>
    <n v="0"/>
    <n v="0"/>
    <n v="0"/>
    <n v="0"/>
    <n v="0"/>
    <n v="0"/>
    <n v="0"/>
    <n v="0"/>
    <n v="0"/>
    <n v="0"/>
    <n v="0"/>
    <n v="0"/>
    <n v="0"/>
    <n v="0"/>
    <n v="0"/>
    <n v="0"/>
    <n v="0"/>
    <n v="0"/>
    <n v="0"/>
    <n v="0"/>
    <n v="0"/>
    <n v="0"/>
    <n v="0"/>
    <n v="0"/>
    <n v="0"/>
    <n v="0"/>
  </r>
  <r>
    <s v="069"/>
    <s v="069"/>
    <n v="2012"/>
    <n v="2013"/>
    <m/>
    <n v="143"/>
    <n v="17"/>
    <s v="National Infrastructure Investments Grants"/>
    <n v="1"/>
    <n v="410"/>
    <s v="D"/>
    <n v="-1561698.84"/>
    <n v="-7040"/>
    <n v="0"/>
    <n v="0"/>
    <n v="-1561698.84"/>
    <n v="-7040"/>
    <n v="-2090891.79"/>
    <n v="0"/>
    <n v="0"/>
    <n v="0"/>
    <n v="-2090891.79"/>
    <n v="0"/>
    <n v="0"/>
    <n v="0"/>
    <n v="0"/>
    <n v="0"/>
    <n v="0"/>
    <n v="0"/>
    <n v="-3645550.63"/>
    <n v="0"/>
    <n v="0"/>
    <n v="0"/>
    <n v="0"/>
    <n v="-3645550.63"/>
    <n v="0"/>
    <n v="-3645550.63"/>
    <n v="0"/>
    <n v="7040"/>
    <n v="0"/>
    <n v="0"/>
    <n v="0"/>
    <n v="7040"/>
  </r>
  <r>
    <s v="069"/>
    <s v="069"/>
    <n v="2013"/>
    <n v="2014"/>
    <m/>
    <n v="143"/>
    <n v="17"/>
    <s v="National Infrastructure Investments Grants"/>
    <n v="1"/>
    <n v="253"/>
    <s v="D"/>
    <n v="-126130.67"/>
    <n v="-77599.820000000007"/>
    <n v="0"/>
    <n v="0"/>
    <n v="-126130.67"/>
    <n v="-77599.820000000007"/>
    <n v="0"/>
    <n v="0"/>
    <n v="0"/>
    <n v="0"/>
    <n v="0"/>
    <n v="0"/>
    <n v="0"/>
    <n v="0"/>
    <n v="0"/>
    <n v="0"/>
    <n v="0"/>
    <n v="0"/>
    <n v="-48530.85"/>
    <n v="0"/>
    <n v="0"/>
    <n v="0"/>
    <n v="0"/>
    <n v="-48530.85"/>
    <n v="0"/>
    <n v="-48530.85"/>
    <n v="0"/>
    <n v="0"/>
    <n v="0"/>
    <n v="0"/>
    <n v="0"/>
    <n v="0"/>
  </r>
  <r>
    <s v="069"/>
    <s v="069"/>
    <n v="2013"/>
    <n v="2014"/>
    <m/>
    <n v="143"/>
    <n v="17"/>
    <s v="National Infrastructure Investments Grants"/>
    <n v="1"/>
    <n v="410"/>
    <s v="D"/>
    <n v="-42996544.289999999"/>
    <n v="-31131608.170000002"/>
    <n v="0"/>
    <n v="0"/>
    <n v="-42996544.289999999"/>
    <n v="-31131608.170000002"/>
    <n v="-706606.14"/>
    <n v="-502139.02"/>
    <n v="0"/>
    <n v="0"/>
    <n v="-706606.14"/>
    <n v="-502139.02"/>
    <n v="0"/>
    <n v="0"/>
    <n v="0"/>
    <n v="0"/>
    <n v="0"/>
    <n v="0"/>
    <n v="-12069403.24"/>
    <n v="0"/>
    <n v="0"/>
    <n v="0"/>
    <n v="0"/>
    <n v="-12069403.24"/>
    <n v="0"/>
    <n v="-12069403.24"/>
    <n v="0"/>
    <n v="0"/>
    <n v="0"/>
    <n v="0"/>
    <n v="0"/>
    <n v="0"/>
  </r>
  <r>
    <s v="069"/>
    <s v="069"/>
    <n v="2014"/>
    <n v="2016"/>
    <m/>
    <n v="143"/>
    <n v="17"/>
    <s v="National Infrastructure Investments Grants"/>
    <n v="1"/>
    <n v="210"/>
    <s v="D"/>
    <n v="-530.80999999999995"/>
    <n v="-530.80999999999995"/>
    <n v="0"/>
    <n v="0"/>
    <n v="-530.80999999999995"/>
    <n v="-530.80999999999995"/>
    <n v="0"/>
    <n v="15.1"/>
    <n v="0"/>
    <n v="-15.1"/>
    <n v="0"/>
    <n v="0"/>
    <n v="0"/>
    <n v="0"/>
    <n v="0"/>
    <n v="0"/>
    <n v="0"/>
    <n v="0"/>
    <n v="-15.1"/>
    <n v="0"/>
    <n v="0"/>
    <n v="0"/>
    <n v="0"/>
    <n v="-15.1"/>
    <n v="0"/>
    <n v="-15.1"/>
    <n v="-15.1"/>
    <n v="0"/>
    <n v="0"/>
    <n v="0"/>
    <n v="0"/>
    <n v="0"/>
  </r>
  <r>
    <s v="069"/>
    <s v="069"/>
    <n v="2014"/>
    <n v="2016"/>
    <m/>
    <n v="143"/>
    <n v="17"/>
    <s v="National Infrastructure Investments Grants"/>
    <n v="1"/>
    <n v="253"/>
    <s v="D"/>
    <n v="-83776.600000000006"/>
    <n v="-4311.05"/>
    <n v="0"/>
    <n v="0"/>
    <n v="-83776.600000000006"/>
    <n v="-4311.05"/>
    <n v="-12110.17"/>
    <n v="0"/>
    <n v="0"/>
    <n v="0"/>
    <n v="-12110.17"/>
    <n v="0"/>
    <n v="0"/>
    <n v="0"/>
    <n v="0"/>
    <n v="0"/>
    <n v="0"/>
    <n v="0"/>
    <n v="-91575.72"/>
    <n v="0"/>
    <n v="0"/>
    <n v="0"/>
    <n v="0"/>
    <n v="-91575.72"/>
    <n v="0"/>
    <n v="-91575.72"/>
    <n v="0"/>
    <n v="0"/>
    <n v="0"/>
    <n v="0"/>
    <n v="0"/>
    <n v="0"/>
  </r>
  <r>
    <s v="069"/>
    <s v="069"/>
    <n v="2014"/>
    <n v="2016"/>
    <m/>
    <n v="143"/>
    <n v="17"/>
    <s v="National Infrastructure Investments Grants"/>
    <n v="1"/>
    <n v="410"/>
    <s v="D"/>
    <n v="-71444096.170000002"/>
    <n v="-50278871.5"/>
    <n v="0"/>
    <n v="0"/>
    <n v="-71444096.170000002"/>
    <n v="-50278871.5"/>
    <n v="-79889.14"/>
    <n v="0"/>
    <n v="0"/>
    <n v="0"/>
    <n v="-79889.14"/>
    <n v="0"/>
    <n v="0"/>
    <n v="0"/>
    <n v="0"/>
    <n v="0"/>
    <n v="0"/>
    <n v="0"/>
    <n v="-21245113.809999999"/>
    <n v="0"/>
    <n v="0"/>
    <n v="0"/>
    <n v="0"/>
    <n v="-21245113.809999999"/>
    <n v="0"/>
    <n v="-21245113.809999999"/>
    <n v="0"/>
    <n v="0"/>
    <n v="0"/>
    <n v="0"/>
    <n v="0"/>
    <n v="0"/>
  </r>
  <r>
    <s v="069"/>
    <s v="069"/>
    <n v="2015"/>
    <n v="2017"/>
    <m/>
    <n v="143"/>
    <n v="17"/>
    <s v="National Infrastructure Investments Grants"/>
    <n v="1"/>
    <n v="111"/>
    <s v="D"/>
    <n v="0"/>
    <n v="0"/>
    <n v="0"/>
    <n v="0"/>
    <n v="0"/>
    <n v="0"/>
    <n v="-28738.12"/>
    <n v="13.6"/>
    <n v="0"/>
    <n v="0"/>
    <n v="-28738.12"/>
    <n v="13.6"/>
    <n v="0"/>
    <n v="0"/>
    <n v="0"/>
    <n v="0"/>
    <n v="0"/>
    <n v="0"/>
    <n v="-580514.24"/>
    <n v="0"/>
    <n v="0"/>
    <n v="0"/>
    <n v="0"/>
    <n v="-580514.24"/>
    <n v="0"/>
    <n v="-580514.24"/>
    <n v="-551762.52"/>
    <n v="0"/>
    <n v="-13.6"/>
    <n v="0"/>
    <n v="0"/>
    <n v="-13.6"/>
  </r>
  <r>
    <s v="069"/>
    <s v="069"/>
    <n v="2015"/>
    <n v="2017"/>
    <m/>
    <n v="143"/>
    <n v="17"/>
    <s v="National Infrastructure Investments Grants"/>
    <n v="1"/>
    <n v="115"/>
    <s v="D"/>
    <n v="0"/>
    <n v="0"/>
    <n v="0"/>
    <n v="0"/>
    <n v="0"/>
    <n v="0"/>
    <n v="0"/>
    <n v="0"/>
    <n v="0"/>
    <n v="0"/>
    <n v="0"/>
    <n v="0"/>
    <n v="0"/>
    <n v="0"/>
    <n v="0"/>
    <n v="0"/>
    <n v="0"/>
    <n v="0"/>
    <n v="-15.54"/>
    <n v="0"/>
    <n v="0"/>
    <n v="0"/>
    <n v="0"/>
    <n v="-15.54"/>
    <n v="0"/>
    <n v="-15.54"/>
    <n v="-15.54"/>
    <n v="0"/>
    <n v="0"/>
    <n v="0"/>
    <n v="0"/>
    <n v="0"/>
  </r>
  <r>
    <s v="069"/>
    <s v="069"/>
    <n v="2015"/>
    <n v="2017"/>
    <m/>
    <n v="143"/>
    <n v="17"/>
    <s v="National Infrastructure Investments Grants"/>
    <n v="1"/>
    <n v="121"/>
    <s v="D"/>
    <n v="0"/>
    <n v="0"/>
    <n v="0"/>
    <n v="0"/>
    <n v="0"/>
    <n v="0"/>
    <n v="-9656.59"/>
    <n v="-716.95"/>
    <n v="0"/>
    <n v="0"/>
    <n v="-9656.59"/>
    <n v="-716.95"/>
    <n v="0"/>
    <n v="0"/>
    <n v="0"/>
    <n v="0"/>
    <n v="0"/>
    <n v="0"/>
    <n v="-184997.3"/>
    <n v="0"/>
    <n v="0"/>
    <n v="0"/>
    <n v="0"/>
    <n v="-184997.3"/>
    <n v="0"/>
    <n v="-184997.3"/>
    <n v="-176057.66"/>
    <n v="0"/>
    <n v="716.95"/>
    <n v="0"/>
    <n v="0"/>
    <n v="716.95"/>
  </r>
  <r>
    <s v="069"/>
    <s v="069"/>
    <n v="2015"/>
    <n v="2017"/>
    <m/>
    <n v="143"/>
    <n v="17"/>
    <s v="National Infrastructure Investments Grants"/>
    <n v="1"/>
    <n v="210"/>
    <s v="D"/>
    <n v="-5"/>
    <n v="-1822.5"/>
    <n v="0"/>
    <n v="0"/>
    <n v="-5"/>
    <n v="-1822.5"/>
    <n v="0"/>
    <n v="-230.85"/>
    <n v="0"/>
    <n v="0"/>
    <n v="0"/>
    <n v="-230.85"/>
    <n v="0"/>
    <n v="0"/>
    <n v="0"/>
    <n v="0"/>
    <n v="0"/>
    <n v="0"/>
    <n v="-31935.08"/>
    <n v="0"/>
    <n v="0"/>
    <n v="0"/>
    <n v="0"/>
    <n v="-31935.08"/>
    <n v="0"/>
    <n v="-31935.08"/>
    <n v="-33983.43"/>
    <n v="5"/>
    <n v="0"/>
    <n v="0"/>
    <n v="0"/>
    <n v="5"/>
  </r>
  <r>
    <s v="069"/>
    <s v="069"/>
    <n v="2015"/>
    <n v="2017"/>
    <m/>
    <n v="143"/>
    <n v="17"/>
    <s v="National Infrastructure Investments Grants"/>
    <n v="1"/>
    <n v="410"/>
    <s v="D"/>
    <n v="-10000000"/>
    <n v="-34300000"/>
    <n v="0"/>
    <n v="0"/>
    <n v="-10000000"/>
    <n v="-34300000"/>
    <n v="0"/>
    <n v="0"/>
    <n v="0"/>
    <n v="0"/>
    <n v="0"/>
    <n v="0"/>
    <n v="0"/>
    <n v="0"/>
    <n v="0"/>
    <n v="0"/>
    <n v="0"/>
    <n v="0"/>
    <n v="0"/>
    <n v="0"/>
    <n v="0"/>
    <n v="0"/>
    <n v="0"/>
    <n v="0"/>
    <n v="0"/>
    <n v="0"/>
    <n v="-24300000"/>
    <n v="0"/>
    <n v="0"/>
    <n v="0"/>
    <n v="0"/>
    <n v="0"/>
  </r>
  <r>
    <s v="069"/>
    <s v="069"/>
    <n v="2016"/>
    <n v="2019"/>
    <m/>
    <n v="143"/>
    <n v="17"/>
    <s v="National Infrastructure Investments Grants"/>
    <n v="1"/>
    <n v="410"/>
    <s v="D"/>
    <n v="0"/>
    <n v="-44482078"/>
    <n v="0"/>
    <n v="0"/>
    <n v="0"/>
    <n v="-44482078"/>
    <n v="0"/>
    <n v="0"/>
    <n v="0"/>
    <n v="0"/>
    <n v="0"/>
    <n v="0"/>
    <n v="0"/>
    <n v="0"/>
    <n v="0"/>
    <n v="0"/>
    <n v="0"/>
    <n v="0"/>
    <n v="0"/>
    <n v="0"/>
    <n v="0"/>
    <n v="0"/>
    <n v="0"/>
    <n v="0"/>
    <n v="0"/>
    <n v="0"/>
    <n v="-44482078"/>
    <n v="0"/>
    <n v="0"/>
    <n v="0"/>
    <n v="0"/>
    <n v="0"/>
  </r>
  <r>
    <m/>
    <s v="069"/>
    <m/>
    <m/>
    <s v="X"/>
    <n v="650"/>
    <n v="0"/>
    <s v="Research and Analysis"/>
    <n v="1"/>
    <n v="0"/>
    <s v="D"/>
    <n v="-25912"/>
    <n v="-25912"/>
    <n v="0"/>
    <n v="0"/>
    <n v="-25912"/>
    <n v="-25912"/>
    <n v="0"/>
    <n v="0"/>
    <n v="0"/>
    <n v="0"/>
    <n v="0"/>
    <n v="0"/>
    <n v="0"/>
    <n v="0"/>
    <n v="0"/>
    <n v="0"/>
    <n v="0"/>
    <n v="0"/>
    <n v="0"/>
    <n v="0"/>
    <n v="0"/>
    <n v="0"/>
    <n v="0"/>
    <n v="0"/>
    <n v="0"/>
    <n v="0"/>
    <n v="0"/>
    <n v="0"/>
    <n v="0"/>
    <n v="0"/>
    <n v="0"/>
    <n v="0"/>
  </r>
  <r>
    <m/>
    <s v="069"/>
    <m/>
    <m/>
    <s v="X"/>
    <n v="650"/>
    <n v="0"/>
    <s v="Research and Analysis"/>
    <n v="1"/>
    <n v="252"/>
    <s v="D"/>
    <n v="25912"/>
    <n v="25912"/>
    <n v="0"/>
    <n v="0"/>
    <n v="25912"/>
    <n v="25912"/>
    <n v="0"/>
    <n v="0"/>
    <n v="0"/>
    <n v="0"/>
    <n v="0"/>
    <n v="0"/>
    <n v="0"/>
    <n v="0"/>
    <n v="0"/>
    <n v="0"/>
    <n v="0"/>
    <n v="0"/>
    <n v="0"/>
    <n v="0"/>
    <n v="0"/>
    <n v="0"/>
    <n v="0"/>
    <n v="0"/>
    <n v="0"/>
    <n v="0"/>
    <n v="0"/>
    <n v="0"/>
    <n v="0"/>
    <n v="0"/>
    <n v="0"/>
    <n v="0"/>
  </r>
  <r>
    <m/>
    <s v="069"/>
    <m/>
    <m/>
    <s v="X"/>
    <n v="651"/>
    <n v="0"/>
    <s v="UNKNOWN"/>
    <n v="0"/>
    <n v="0"/>
    <s v=" "/>
    <n v="0"/>
    <n v="0"/>
    <n v="0"/>
    <n v="0"/>
    <n v="0"/>
    <n v="0"/>
    <n v="0"/>
    <n v="0"/>
    <n v="0"/>
    <n v="0"/>
    <n v="0"/>
    <n v="0"/>
    <n v="0"/>
    <n v="0"/>
    <n v="0"/>
    <n v="0"/>
    <n v="0"/>
    <n v="0"/>
    <n v="0"/>
    <n v="0"/>
    <n v="0"/>
    <n v="0"/>
    <n v="0"/>
    <n v="0"/>
    <n v="0"/>
    <n v="0"/>
    <n v="0"/>
    <n v="0"/>
    <n v="0"/>
    <n v="0"/>
    <n v="0"/>
    <n v="0"/>
  </r>
  <r>
    <m/>
    <s v="069"/>
    <m/>
    <m/>
    <s v="X"/>
    <n v="654"/>
    <n v="0"/>
    <s v="UNKNOWN"/>
    <n v="0"/>
    <n v="0"/>
    <s v=" "/>
    <n v="0"/>
    <n v="0"/>
    <n v="0"/>
    <n v="0"/>
    <n v="0"/>
    <n v="0"/>
    <n v="0"/>
    <n v="0"/>
    <n v="0"/>
    <n v="0"/>
    <n v="0"/>
    <n v="0"/>
    <n v="0"/>
    <n v="0"/>
    <n v="0"/>
    <n v="0"/>
    <n v="0"/>
    <n v="0"/>
    <n v="0"/>
    <n v="0"/>
    <n v="0"/>
    <n v="0"/>
    <n v="0"/>
    <n v="0"/>
    <n v="0"/>
    <n v="0"/>
    <n v="0"/>
    <n v="0"/>
    <n v="0"/>
    <n v="0"/>
    <n v="0"/>
    <n v="0"/>
  </r>
  <r>
    <m/>
    <s v="069"/>
    <m/>
    <m/>
    <s v="X"/>
    <n v="8016"/>
    <n v="0"/>
    <s v="Highway safety programs"/>
    <n v="1"/>
    <n v="0"/>
    <s v="D"/>
    <n v="6056453.3600000003"/>
    <n v="6056453.3600000003"/>
    <n v="0"/>
    <n v="0"/>
    <n v="6056453.3600000003"/>
    <n v="6056453.3600000003"/>
    <n v="18352"/>
    <n v="18352"/>
    <n v="0"/>
    <n v="0"/>
    <n v="18352"/>
    <n v="18352"/>
    <n v="0"/>
    <n v="0"/>
    <n v="0"/>
    <n v="0"/>
    <n v="0"/>
    <n v="0"/>
    <n v="0"/>
    <n v="0"/>
    <n v="0"/>
    <n v="0"/>
    <n v="0"/>
    <n v="0"/>
    <n v="0"/>
    <n v="0"/>
    <n v="0"/>
    <n v="0"/>
    <n v="0"/>
    <n v="0"/>
    <n v="0"/>
    <n v="0"/>
  </r>
  <r>
    <m/>
    <s v="069"/>
    <m/>
    <m/>
    <s v="X"/>
    <n v="8016"/>
    <n v="0"/>
    <s v="Highway safety programs"/>
    <n v="1"/>
    <n v="111"/>
    <s v="D"/>
    <n v="0"/>
    <n v="-62245.86"/>
    <n v="0"/>
    <n v="0"/>
    <n v="0"/>
    <n v="-62245.86"/>
    <n v="-657568.81999999995"/>
    <n v="-1020848.76"/>
    <n v="0"/>
    <n v="-1.91"/>
    <n v="-657568.81999999995"/>
    <n v="-1020850.67"/>
    <n v="0"/>
    <n v="0"/>
    <n v="0"/>
    <n v="0"/>
    <n v="0"/>
    <n v="0"/>
    <n v="-13236869.050000001"/>
    <n v="0"/>
    <n v="0"/>
    <n v="-14521.21"/>
    <n v="0"/>
    <n v="-13251390.26"/>
    <n v="0"/>
    <n v="-13251390.26"/>
    <n v="-13676917.970000001"/>
    <n v="0"/>
    <n v="0"/>
    <n v="0"/>
    <n v="10258.040000000001"/>
    <n v="10258.040000000001"/>
  </r>
  <r>
    <m/>
    <s v="069"/>
    <m/>
    <m/>
    <s v="X"/>
    <n v="8016"/>
    <n v="0"/>
    <s v="Highway safety programs"/>
    <n v="1"/>
    <n v="113"/>
    <s v="D"/>
    <n v="0"/>
    <n v="0"/>
    <n v="0"/>
    <n v="0"/>
    <n v="0"/>
    <n v="0"/>
    <n v="-10156.799999999999"/>
    <n v="-2850.48"/>
    <n v="0"/>
    <n v="0"/>
    <n v="-10156.799999999999"/>
    <n v="-2850.48"/>
    <n v="0"/>
    <n v="0"/>
    <n v="0"/>
    <n v="0"/>
    <n v="0"/>
    <n v="0"/>
    <n v="-167382.68"/>
    <n v="0"/>
    <n v="0"/>
    <n v="0"/>
    <n v="0"/>
    <n v="-167382.68"/>
    <n v="0"/>
    <n v="-167382.68"/>
    <n v="-160076.35999999999"/>
    <n v="0"/>
    <n v="0"/>
    <n v="0"/>
    <n v="0"/>
    <n v="0"/>
  </r>
  <r>
    <m/>
    <s v="069"/>
    <m/>
    <m/>
    <s v="X"/>
    <n v="8016"/>
    <n v="0"/>
    <s v="Highway safety programs"/>
    <n v="1"/>
    <n v="115"/>
    <s v="D"/>
    <n v="-2500"/>
    <n v="-2500"/>
    <n v="0"/>
    <n v="0"/>
    <n v="-2500"/>
    <n v="-2500"/>
    <n v="-69314.17"/>
    <n v="-70263.31"/>
    <n v="0"/>
    <n v="0"/>
    <n v="-69314.17"/>
    <n v="-70263.31"/>
    <n v="0"/>
    <n v="0"/>
    <n v="0"/>
    <n v="0"/>
    <n v="0"/>
    <n v="0"/>
    <n v="-112305.77"/>
    <n v="0"/>
    <n v="0"/>
    <n v="0"/>
    <n v="0"/>
    <n v="-112305.77"/>
    <n v="0"/>
    <n v="-112305.77"/>
    <n v="-113254.91"/>
    <n v="0"/>
    <n v="0"/>
    <n v="0"/>
    <n v="0"/>
    <n v="0"/>
  </r>
  <r>
    <m/>
    <s v="069"/>
    <m/>
    <m/>
    <s v="X"/>
    <n v="8016"/>
    <n v="0"/>
    <s v="Highway safety programs"/>
    <n v="1"/>
    <n v="121"/>
    <s v="D"/>
    <n v="0"/>
    <n v="-19751.939999999999"/>
    <n v="0"/>
    <n v="0"/>
    <n v="0"/>
    <n v="-19751.939999999999"/>
    <n v="-101839.44"/>
    <n v="-215123.27"/>
    <n v="0"/>
    <n v="0"/>
    <n v="-101839.44"/>
    <n v="-215123.27"/>
    <n v="-278807.07"/>
    <n v="-281411.59000000003"/>
    <n v="0"/>
    <n v="0"/>
    <n v="-278807.07"/>
    <n v="-281411.59000000003"/>
    <n v="-4124962.66"/>
    <n v="0"/>
    <n v="0"/>
    <n v="0"/>
    <n v="0"/>
    <n v="-4124962.66"/>
    <n v="-278807.07"/>
    <n v="-4127567.18"/>
    <n v="-4260602.95"/>
    <n v="0"/>
    <n v="0"/>
    <n v="0"/>
    <n v="0"/>
    <n v="0"/>
  </r>
  <r>
    <m/>
    <s v="069"/>
    <m/>
    <m/>
    <s v="X"/>
    <n v="8016"/>
    <n v="0"/>
    <s v="Highway safety programs"/>
    <n v="1"/>
    <n v="210"/>
    <s v="D"/>
    <n v="-30790.14"/>
    <n v="-53152.23"/>
    <n v="0"/>
    <n v="-2511.86"/>
    <n v="-30790.14"/>
    <n v="-55664.09"/>
    <n v="31607.83"/>
    <n v="34693.300000000003"/>
    <n v="0"/>
    <n v="-10751.14"/>
    <n v="31607.83"/>
    <n v="23942.16"/>
    <n v="0"/>
    <n v="0"/>
    <n v="0"/>
    <n v="0"/>
    <n v="0"/>
    <n v="0"/>
    <n v="-308189.74"/>
    <n v="0"/>
    <n v="0"/>
    <n v="0"/>
    <n v="0"/>
    <n v="-308189.74"/>
    <n v="0"/>
    <n v="-308189.74"/>
    <n v="-340729.36"/>
    <n v="7730.87"/>
    <n v="0"/>
    <n v="0"/>
    <n v="0"/>
    <n v="7730.87"/>
  </r>
  <r>
    <m/>
    <s v="069"/>
    <m/>
    <m/>
    <s v="X"/>
    <n v="8016"/>
    <n v="0"/>
    <s v="Highway safety programs"/>
    <n v="1"/>
    <n v="220"/>
    <s v="D"/>
    <n v="-16197.26"/>
    <n v="-48055.199999999997"/>
    <n v="0"/>
    <n v="0"/>
    <n v="-16197.26"/>
    <n v="-48055.199999999997"/>
    <n v="0"/>
    <n v="0"/>
    <n v="0"/>
    <n v="0"/>
    <n v="0"/>
    <n v="0"/>
    <n v="0"/>
    <n v="0"/>
    <n v="0"/>
    <n v="0"/>
    <n v="0"/>
    <n v="0"/>
    <n v="-4542.0600000000004"/>
    <n v="0"/>
    <n v="0"/>
    <n v="0"/>
    <n v="0"/>
    <n v="-4542.0600000000004"/>
    <n v="0"/>
    <n v="-4542.0600000000004"/>
    <n v="-36400"/>
    <n v="0"/>
    <n v="0"/>
    <n v="0"/>
    <n v="0"/>
    <n v="0"/>
  </r>
  <r>
    <m/>
    <s v="069"/>
    <m/>
    <m/>
    <s v="X"/>
    <n v="8016"/>
    <n v="0"/>
    <s v="Highway safety programs"/>
    <n v="1"/>
    <n v="231"/>
    <s v="D"/>
    <n v="-198818.59"/>
    <n v="-198818.59"/>
    <n v="0"/>
    <n v="0"/>
    <n v="-198818.59"/>
    <n v="-198818.59"/>
    <n v="0"/>
    <n v="0"/>
    <n v="0"/>
    <n v="0"/>
    <n v="0"/>
    <n v="0"/>
    <n v="0"/>
    <n v="0"/>
    <n v="0"/>
    <n v="0"/>
    <n v="0"/>
    <n v="0"/>
    <n v="-2690000"/>
    <n v="0"/>
    <n v="0"/>
    <n v="0"/>
    <n v="0"/>
    <n v="-2690000"/>
    <n v="0"/>
    <n v="-2690000"/>
    <n v="-2690000"/>
    <n v="0"/>
    <n v="0"/>
    <n v="0"/>
    <n v="0"/>
    <n v="0"/>
  </r>
  <r>
    <m/>
    <s v="069"/>
    <m/>
    <m/>
    <s v="X"/>
    <n v="8016"/>
    <n v="0"/>
    <s v="Highway safety programs"/>
    <n v="1"/>
    <n v="233"/>
    <s v="D"/>
    <n v="-360165.29"/>
    <n v="-297533.03999999998"/>
    <n v="0"/>
    <n v="0"/>
    <n v="-360165.29"/>
    <n v="-297533.03999999998"/>
    <n v="-11378.31"/>
    <n v="0"/>
    <n v="0"/>
    <n v="0"/>
    <n v="-11378.31"/>
    <n v="0"/>
    <n v="0"/>
    <n v="0"/>
    <n v="0"/>
    <n v="0"/>
    <n v="0"/>
    <n v="0"/>
    <n v="-641651.92000000004"/>
    <n v="0"/>
    <n v="0"/>
    <n v="0"/>
    <n v="0"/>
    <n v="-641651.92000000004"/>
    <n v="0"/>
    <n v="-641651.92000000004"/>
    <n v="-567641.36"/>
    <n v="0"/>
    <n v="0"/>
    <n v="0"/>
    <n v="0"/>
    <n v="0"/>
  </r>
  <r>
    <m/>
    <s v="069"/>
    <m/>
    <m/>
    <s v="X"/>
    <n v="8016"/>
    <n v="0"/>
    <s v="Highway safety programs"/>
    <n v="1"/>
    <n v="240"/>
    <s v="D"/>
    <n v="0"/>
    <n v="0"/>
    <n v="0"/>
    <n v="0"/>
    <n v="0"/>
    <n v="0"/>
    <n v="174085.7"/>
    <n v="174085.7"/>
    <n v="0"/>
    <n v="0"/>
    <n v="174085.7"/>
    <n v="174085.7"/>
    <n v="0"/>
    <n v="0"/>
    <n v="0"/>
    <n v="0"/>
    <n v="0"/>
    <n v="0"/>
    <n v="0"/>
    <n v="0"/>
    <n v="0"/>
    <n v="0"/>
    <n v="0"/>
    <n v="0"/>
    <n v="0"/>
    <n v="0"/>
    <n v="0"/>
    <n v="0"/>
    <n v="0"/>
    <n v="0"/>
    <n v="0"/>
    <n v="0"/>
  </r>
  <r>
    <m/>
    <s v="069"/>
    <m/>
    <m/>
    <s v="X"/>
    <n v="8016"/>
    <n v="0"/>
    <s v="Highway safety programs"/>
    <n v="1"/>
    <n v="251"/>
    <s v="D"/>
    <n v="-53280670.219999999"/>
    <n v="-33771925.039999999"/>
    <n v="0"/>
    <n v="0"/>
    <n v="-53280670.219999999"/>
    <n v="-33771925.039999999"/>
    <n v="-360102"/>
    <n v="-261774.81"/>
    <n v="0"/>
    <n v="0"/>
    <n v="-360102"/>
    <n v="-261774.81"/>
    <n v="-1527085.56"/>
    <n v="-2745229.69"/>
    <n v="0"/>
    <n v="0"/>
    <n v="-1527085.56"/>
    <n v="-2745229.69"/>
    <n v="-28733732.32"/>
    <n v="0"/>
    <n v="0"/>
    <n v="0"/>
    <n v="0"/>
    <n v="-28733732.32"/>
    <n v="-1527085.56"/>
    <n v="-29951876.449999999"/>
    <n v="-10344804.08"/>
    <n v="9652.34"/>
    <n v="0"/>
    <n v="0"/>
    <n v="0"/>
    <n v="9652.34"/>
  </r>
  <r>
    <m/>
    <s v="069"/>
    <m/>
    <m/>
    <s v="X"/>
    <n v="8016"/>
    <n v="0"/>
    <s v="Highway safety programs"/>
    <n v="1"/>
    <n v="252"/>
    <s v="D"/>
    <n v="-44598871.93"/>
    <n v="-26167111.539999999"/>
    <n v="0"/>
    <n v="0"/>
    <n v="-44598871.93"/>
    <n v="-26167111.539999999"/>
    <n v="-69791.259999999995"/>
    <n v="-67956.649999999994"/>
    <n v="0"/>
    <n v="-1533.76"/>
    <n v="-69791.259999999995"/>
    <n v="-69490.41"/>
    <n v="-3665831.39"/>
    <n v="-1953717.92"/>
    <n v="0"/>
    <n v="0"/>
    <n v="-3665831.39"/>
    <n v="-1953717.92"/>
    <n v="-29747753.280000001"/>
    <n v="0"/>
    <n v="0"/>
    <n v="-488.61"/>
    <n v="0"/>
    <n v="-29748241.890000001"/>
    <n v="-3665831.39"/>
    <n v="-28036128.420000002"/>
    <n v="-9604067.1799999997"/>
    <n v="22366.2"/>
    <n v="78.67"/>
    <n v="0"/>
    <n v="0"/>
    <n v="22444.87"/>
  </r>
  <r>
    <m/>
    <s v="069"/>
    <m/>
    <m/>
    <s v="X"/>
    <n v="8016"/>
    <n v="0"/>
    <s v="Highway safety programs"/>
    <n v="1"/>
    <n v="253"/>
    <s v="D"/>
    <n v="-1858715.99"/>
    <n v="-2170061.89"/>
    <n v="0"/>
    <n v="0"/>
    <n v="-1858715.99"/>
    <n v="-2170061.89"/>
    <n v="-248901.61"/>
    <n v="-625922.43999999994"/>
    <n v="0"/>
    <n v="0"/>
    <n v="-248901.61"/>
    <n v="-625922.43999999994"/>
    <n v="-5851008.4299999997"/>
    <n v="-2234275.81"/>
    <n v="0"/>
    <n v="0"/>
    <n v="-5851008.4299999997"/>
    <n v="-2234275.81"/>
    <n v="-7491175.1500000004"/>
    <n v="0"/>
    <n v="0"/>
    <n v="0"/>
    <n v="0"/>
    <n v="-7491175.1500000004"/>
    <n v="-5851008.4299999997"/>
    <n v="-3874442.53"/>
    <n v="-4562809.26"/>
    <n v="0"/>
    <n v="0"/>
    <n v="0"/>
    <n v="0"/>
    <n v="0"/>
  </r>
  <r>
    <m/>
    <s v="069"/>
    <m/>
    <m/>
    <s v="X"/>
    <n v="8016"/>
    <n v="0"/>
    <s v="Highway safety programs"/>
    <n v="1"/>
    <n v="255"/>
    <s v="D"/>
    <n v="0"/>
    <n v="0"/>
    <n v="0"/>
    <n v="0"/>
    <n v="0"/>
    <n v="0"/>
    <n v="0"/>
    <n v="0"/>
    <n v="0"/>
    <n v="0"/>
    <n v="0"/>
    <n v="0"/>
    <n v="-1280300"/>
    <n v="0"/>
    <n v="0"/>
    <n v="0"/>
    <n v="-1280300"/>
    <n v="0"/>
    <n v="-1280300"/>
    <n v="0"/>
    <n v="0"/>
    <n v="0"/>
    <n v="0"/>
    <n v="-1280300"/>
    <n v="-1280300"/>
    <n v="0"/>
    <n v="0"/>
    <n v="0"/>
    <n v="0"/>
    <n v="0"/>
    <n v="0"/>
    <n v="0"/>
  </r>
  <r>
    <m/>
    <s v="069"/>
    <m/>
    <m/>
    <s v="X"/>
    <n v="8016"/>
    <n v="0"/>
    <s v="Highway safety programs"/>
    <n v="1"/>
    <n v="257"/>
    <s v="D"/>
    <n v="-476559.53"/>
    <n v="-393511.98"/>
    <n v="0"/>
    <n v="0"/>
    <n v="-476559.53"/>
    <n v="-393511.98"/>
    <n v="0"/>
    <n v="0"/>
    <n v="0"/>
    <n v="0"/>
    <n v="0"/>
    <n v="0"/>
    <n v="-331939.96000000002"/>
    <n v="-34933.53"/>
    <n v="0"/>
    <n v="0"/>
    <n v="-331939.96000000002"/>
    <n v="-34933.53"/>
    <n v="-535185.43999999994"/>
    <n v="0"/>
    <n v="0"/>
    <n v="0"/>
    <n v="0"/>
    <n v="-535185.43999999994"/>
    <n v="-331939.96000000002"/>
    <n v="-238179.01"/>
    <n v="-155131.46"/>
    <n v="0"/>
    <n v="0"/>
    <n v="0"/>
    <n v="0"/>
    <n v="0"/>
  </r>
  <r>
    <m/>
    <s v="069"/>
    <m/>
    <m/>
    <s v="X"/>
    <n v="8016"/>
    <n v="0"/>
    <s v="Highway safety programs"/>
    <n v="1"/>
    <n v="260"/>
    <s v="D"/>
    <n v="-330908.81"/>
    <n v="42978.02"/>
    <n v="0"/>
    <n v="0"/>
    <n v="-330908.81"/>
    <n v="42978.02"/>
    <n v="2.91"/>
    <n v="377023.74"/>
    <n v="0"/>
    <n v="0"/>
    <n v="2.91"/>
    <n v="377023.74"/>
    <n v="0"/>
    <n v="-188510.42"/>
    <n v="0"/>
    <n v="0"/>
    <n v="0"/>
    <n v="-188510.42"/>
    <n v="-579918.1"/>
    <n v="0"/>
    <n v="0"/>
    <n v="0"/>
    <n v="0"/>
    <n v="-579918.1"/>
    <n v="0"/>
    <n v="-768428.52"/>
    <n v="-17520.86"/>
    <n v="0"/>
    <n v="0"/>
    <n v="0"/>
    <n v="0"/>
    <n v="0"/>
  </r>
  <r>
    <m/>
    <s v="069"/>
    <m/>
    <m/>
    <s v="X"/>
    <n v="8016"/>
    <n v="0"/>
    <s v="Highway safety programs"/>
    <n v="1"/>
    <n v="310"/>
    <s v="D"/>
    <n v="-336480.61"/>
    <n v="-266463.26"/>
    <n v="0"/>
    <n v="0"/>
    <n v="-336480.61"/>
    <n v="-266463.26"/>
    <n v="-294609.96000000002"/>
    <n v="0"/>
    <n v="0"/>
    <n v="0"/>
    <n v="-294609.96000000002"/>
    <n v="0"/>
    <n v="0"/>
    <n v="0"/>
    <n v="0"/>
    <n v="0"/>
    <n v="0"/>
    <n v="0"/>
    <n v="-400951.65"/>
    <n v="0"/>
    <n v="0"/>
    <n v="0"/>
    <n v="0"/>
    <n v="-400951.65"/>
    <n v="0"/>
    <n v="-400951.65"/>
    <n v="-36324.339999999997"/>
    <n v="0"/>
    <n v="0"/>
    <n v="0"/>
    <n v="0"/>
    <n v="0"/>
  </r>
  <r>
    <m/>
    <s v="069"/>
    <m/>
    <m/>
    <s v="X"/>
    <n v="8016"/>
    <n v="0"/>
    <s v="Highway safety programs"/>
    <n v="1"/>
    <n v="410"/>
    <s v="D"/>
    <n v="-19397802.210000001"/>
    <n v="-27718874.530000001"/>
    <n v="0"/>
    <n v="0"/>
    <n v="-19397802.210000001"/>
    <n v="-27718874.530000001"/>
    <n v="-97228.25"/>
    <n v="-77226.75"/>
    <n v="0"/>
    <n v="0"/>
    <n v="-97228.25"/>
    <n v="-77226.75"/>
    <n v="0"/>
    <n v="0"/>
    <n v="0"/>
    <n v="0"/>
    <n v="0"/>
    <n v="0"/>
    <n v="-10266407.77"/>
    <n v="0"/>
    <n v="0"/>
    <n v="0"/>
    <n v="0"/>
    <n v="-10266407.77"/>
    <n v="0"/>
    <n v="-10266407.77"/>
    <n v="-18567478.59"/>
    <n v="0"/>
    <n v="0"/>
    <n v="0"/>
    <n v="0"/>
    <n v="0"/>
  </r>
  <r>
    <m/>
    <s v="069"/>
    <m/>
    <m/>
    <s v="X"/>
    <n v="8016"/>
    <n v="0"/>
    <s v="Research and analysis"/>
    <n v="2"/>
    <n v="0"/>
    <s v="D"/>
    <n v="138139.09"/>
    <n v="138139.09"/>
    <n v="0"/>
    <n v="0"/>
    <n v="138139.09"/>
    <n v="138139.09"/>
    <n v="-4364.72"/>
    <n v="-4364.72"/>
    <n v="0"/>
    <n v="0"/>
    <n v="-4364.72"/>
    <n v="-4364.72"/>
    <n v="0"/>
    <n v="0"/>
    <n v="0"/>
    <n v="0"/>
    <n v="0"/>
    <n v="0"/>
    <n v="0"/>
    <n v="0"/>
    <n v="0"/>
    <n v="0"/>
    <n v="0"/>
    <n v="0"/>
    <n v="0"/>
    <n v="0"/>
    <n v="0"/>
    <n v="0"/>
    <n v="0"/>
    <n v="0"/>
    <n v="0"/>
    <n v="0"/>
  </r>
  <r>
    <m/>
    <s v="069"/>
    <m/>
    <m/>
    <s v="X"/>
    <n v="8016"/>
    <n v="0"/>
    <s v="Research and analysis"/>
    <n v="2"/>
    <n v="251"/>
    <s v="D"/>
    <n v="-3789.27"/>
    <n v="-3789.27"/>
    <n v="0"/>
    <n v="0"/>
    <n v="-3789.27"/>
    <n v="-3789.27"/>
    <n v="0"/>
    <n v="0"/>
    <n v="0"/>
    <n v="0"/>
    <n v="0"/>
    <n v="0"/>
    <n v="0"/>
    <n v="0"/>
    <n v="0"/>
    <n v="0"/>
    <n v="0"/>
    <n v="0"/>
    <n v="0"/>
    <n v="0"/>
    <n v="0"/>
    <n v="0"/>
    <n v="0"/>
    <n v="0"/>
    <n v="0"/>
    <n v="0"/>
    <n v="0"/>
    <n v="0"/>
    <n v="0"/>
    <n v="0"/>
    <n v="0"/>
    <n v="0"/>
  </r>
  <r>
    <m/>
    <s v="069"/>
    <m/>
    <m/>
    <s v="X"/>
    <n v="8016"/>
    <n v="0"/>
    <s v="Research and analysis"/>
    <n v="2"/>
    <n v="252"/>
    <s v="D"/>
    <n v="872342.01"/>
    <n v="872342.01"/>
    <n v="0"/>
    <n v="0"/>
    <n v="872342.01"/>
    <n v="872342.01"/>
    <n v="0"/>
    <n v="0"/>
    <n v="0"/>
    <n v="0"/>
    <n v="0"/>
    <n v="0"/>
    <n v="-1107574.8600000001"/>
    <n v="-1107574.8600000001"/>
    <n v="0"/>
    <n v="0"/>
    <n v="-1107574.8600000001"/>
    <n v="-1107574.8600000001"/>
    <n v="0"/>
    <n v="0"/>
    <n v="0"/>
    <n v="0"/>
    <n v="0"/>
    <n v="0"/>
    <n v="-1107574.8600000001"/>
    <n v="0"/>
    <n v="0"/>
    <n v="0"/>
    <n v="0"/>
    <n v="0"/>
    <n v="0"/>
    <n v="0"/>
  </r>
  <r>
    <m/>
    <s v="069"/>
    <m/>
    <m/>
    <s v="X"/>
    <n v="8016"/>
    <n v="0"/>
    <s v="Research and analysis"/>
    <n v="2"/>
    <n v="257"/>
    <s v="D"/>
    <n v="-1103.05"/>
    <n v="-1103.05"/>
    <n v="0"/>
    <n v="0"/>
    <n v="-1103.05"/>
    <n v="-1103.05"/>
    <n v="0"/>
    <n v="0"/>
    <n v="0"/>
    <n v="0"/>
    <n v="0"/>
    <n v="0"/>
    <n v="0"/>
    <n v="0"/>
    <n v="0"/>
    <n v="0"/>
    <n v="0"/>
    <n v="0"/>
    <n v="0"/>
    <n v="0"/>
    <n v="0"/>
    <n v="0"/>
    <n v="0"/>
    <n v="0"/>
    <n v="0"/>
    <n v="0"/>
    <n v="0"/>
    <n v="0"/>
    <n v="0"/>
    <n v="0"/>
    <n v="0"/>
    <n v="0"/>
  </r>
  <r>
    <m/>
    <s v="069"/>
    <m/>
    <m/>
    <s v="X"/>
    <n v="8016"/>
    <n v="0"/>
    <s v="Research and analysis"/>
    <n v="2"/>
    <n v="260"/>
    <s v="D"/>
    <n v="0"/>
    <n v="0"/>
    <n v="0"/>
    <n v="0"/>
    <n v="0"/>
    <n v="0"/>
    <n v="4364.72"/>
    <n v="4364.72"/>
    <n v="0"/>
    <n v="0"/>
    <n v="4364.72"/>
    <n v="4364.72"/>
    <n v="0"/>
    <n v="0"/>
    <n v="0"/>
    <n v="0"/>
    <n v="0"/>
    <n v="0"/>
    <n v="0"/>
    <n v="0"/>
    <n v="0"/>
    <n v="0"/>
    <n v="0"/>
    <n v="0"/>
    <n v="0"/>
    <n v="0"/>
    <n v="0"/>
    <n v="0"/>
    <n v="0"/>
    <n v="0"/>
    <n v="0"/>
    <n v="0"/>
  </r>
  <r>
    <m/>
    <s v="069"/>
    <m/>
    <m/>
    <s v="X"/>
    <n v="8016"/>
    <n v="0"/>
    <s v="National driver register"/>
    <n v="7"/>
    <n v="111"/>
    <s v="D"/>
    <n v="0"/>
    <n v="0"/>
    <n v="0"/>
    <n v="0"/>
    <n v="0"/>
    <n v="0"/>
    <n v="-33988.800000000003"/>
    <n v="-50490.02"/>
    <n v="0"/>
    <n v="0"/>
    <n v="-33988.800000000003"/>
    <n v="-50490.02"/>
    <n v="0"/>
    <n v="0"/>
    <n v="0"/>
    <n v="0"/>
    <n v="0"/>
    <n v="0"/>
    <n v="-671922.59"/>
    <n v="0"/>
    <n v="0"/>
    <n v="-160.80000000000001"/>
    <n v="0"/>
    <n v="-672083.39"/>
    <n v="0"/>
    <n v="-672083.39"/>
    <n v="-688584.61"/>
    <n v="0"/>
    <n v="0"/>
    <n v="0"/>
    <n v="0"/>
    <n v="0"/>
  </r>
  <r>
    <m/>
    <s v="069"/>
    <m/>
    <m/>
    <s v="X"/>
    <n v="8016"/>
    <n v="0"/>
    <s v="National driver register"/>
    <n v="7"/>
    <n v="121"/>
    <s v="D"/>
    <n v="0"/>
    <n v="0"/>
    <n v="0"/>
    <n v="0"/>
    <n v="0"/>
    <n v="0"/>
    <n v="-10168.620000000001"/>
    <n v="-14242.99"/>
    <n v="0"/>
    <n v="0"/>
    <n v="-10168.620000000001"/>
    <n v="-14242.99"/>
    <n v="0"/>
    <n v="0"/>
    <n v="0"/>
    <n v="0"/>
    <n v="0"/>
    <n v="0"/>
    <n v="-198067.14"/>
    <n v="0"/>
    <n v="0"/>
    <n v="0"/>
    <n v="0"/>
    <n v="-198067.14"/>
    <n v="0"/>
    <n v="-198067.14"/>
    <n v="-202141.51"/>
    <n v="0"/>
    <n v="0"/>
    <n v="0"/>
    <n v="0"/>
    <n v="0"/>
  </r>
  <r>
    <m/>
    <s v="069"/>
    <m/>
    <m/>
    <s v="X"/>
    <n v="8016"/>
    <n v="0"/>
    <s v="National driver register"/>
    <n v="7"/>
    <n v="210"/>
    <s v="D"/>
    <n v="-696.95"/>
    <n v="-9983.49"/>
    <n v="0"/>
    <n v="0"/>
    <n v="-696.95"/>
    <n v="-9983.49"/>
    <n v="0"/>
    <n v="-1212.44"/>
    <n v="0"/>
    <n v="0"/>
    <n v="0"/>
    <n v="-1212.44"/>
    <n v="0"/>
    <n v="0"/>
    <n v="0"/>
    <n v="0"/>
    <n v="0"/>
    <n v="0"/>
    <n v="-9171.0499999999993"/>
    <n v="0"/>
    <n v="0"/>
    <n v="0"/>
    <n v="0"/>
    <n v="-9171.0499999999993"/>
    <n v="0"/>
    <n v="-9171.0499999999993"/>
    <n v="-19670.03"/>
    <n v="696.95"/>
    <n v="0"/>
    <n v="0"/>
    <n v="0"/>
    <n v="696.95"/>
  </r>
  <r>
    <m/>
    <s v="069"/>
    <m/>
    <m/>
    <s v="X"/>
    <n v="8016"/>
    <n v="0"/>
    <s v="National driver register"/>
    <n v="7"/>
    <n v="233"/>
    <s v="D"/>
    <n v="-157603"/>
    <n v="-150603"/>
    <n v="0"/>
    <n v="0"/>
    <n v="-157603"/>
    <n v="-150603"/>
    <n v="0"/>
    <n v="0"/>
    <n v="0"/>
    <n v="0"/>
    <n v="0"/>
    <n v="0"/>
    <n v="0"/>
    <n v="0"/>
    <n v="0"/>
    <n v="0"/>
    <n v="0"/>
    <n v="0"/>
    <n v="-7000"/>
    <n v="0"/>
    <n v="0"/>
    <n v="0"/>
    <n v="0"/>
    <n v="-7000"/>
    <n v="0"/>
    <n v="-7000"/>
    <n v="0"/>
    <n v="0"/>
    <n v="0"/>
    <n v="0"/>
    <n v="0"/>
    <n v="0"/>
  </r>
  <r>
    <m/>
    <s v="069"/>
    <m/>
    <m/>
    <s v="X"/>
    <n v="8016"/>
    <n v="0"/>
    <s v="National driver register"/>
    <n v="7"/>
    <n v="251"/>
    <s v="D"/>
    <n v="-51980"/>
    <n v="-44000"/>
    <n v="0"/>
    <n v="0"/>
    <n v="-51980"/>
    <n v="-44000"/>
    <n v="0"/>
    <n v="0"/>
    <n v="0"/>
    <n v="0"/>
    <n v="0"/>
    <n v="0"/>
    <n v="0"/>
    <n v="0"/>
    <n v="0"/>
    <n v="0"/>
    <n v="0"/>
    <n v="0"/>
    <n v="-7980"/>
    <n v="0"/>
    <n v="0"/>
    <n v="0"/>
    <n v="0"/>
    <n v="-7980"/>
    <n v="0"/>
    <n v="-7980"/>
    <n v="0"/>
    <n v="0"/>
    <n v="0"/>
    <n v="0"/>
    <n v="0"/>
    <n v="0"/>
  </r>
  <r>
    <m/>
    <s v="069"/>
    <m/>
    <m/>
    <s v="X"/>
    <n v="8016"/>
    <n v="0"/>
    <s v="National driver register"/>
    <n v="7"/>
    <n v="252"/>
    <s v="D"/>
    <n v="-4206713.28"/>
    <n v="-1633462.31"/>
    <n v="0"/>
    <n v="0"/>
    <n v="-4206713.28"/>
    <n v="-1633462.31"/>
    <n v="-936"/>
    <n v="0"/>
    <n v="0"/>
    <n v="0"/>
    <n v="-936"/>
    <n v="0"/>
    <n v="0"/>
    <n v="0"/>
    <n v="0"/>
    <n v="0"/>
    <n v="0"/>
    <n v="0"/>
    <n v="-2622583.73"/>
    <n v="0"/>
    <n v="0"/>
    <n v="0"/>
    <n v="0"/>
    <n v="-2622583.73"/>
    <n v="0"/>
    <n v="-2622583.73"/>
    <n v="-48396.76"/>
    <n v="0"/>
    <n v="0"/>
    <n v="0"/>
    <n v="0"/>
    <n v="0"/>
  </r>
  <r>
    <m/>
    <s v="069"/>
    <m/>
    <m/>
    <s v="X"/>
    <n v="8016"/>
    <n v="0"/>
    <s v="National driver register"/>
    <n v="7"/>
    <n v="253"/>
    <s v="D"/>
    <n v="-97522.15"/>
    <n v="-190840.15"/>
    <n v="0"/>
    <n v="0"/>
    <n v="-97522.15"/>
    <n v="-190840.15"/>
    <n v="0"/>
    <n v="0"/>
    <n v="0"/>
    <n v="0"/>
    <n v="0"/>
    <n v="0"/>
    <n v="-95964"/>
    <n v="-115791.01"/>
    <n v="0"/>
    <n v="0"/>
    <n v="-95964"/>
    <n v="-115791.01"/>
    <n v="-13704.31"/>
    <n v="0"/>
    <n v="0"/>
    <n v="0"/>
    <n v="0"/>
    <n v="-13704.31"/>
    <n v="-95964"/>
    <n v="-33531.32"/>
    <n v="-126849.32"/>
    <n v="0"/>
    <n v="0"/>
    <n v="0"/>
    <n v="0"/>
    <n v="0"/>
  </r>
  <r>
    <m/>
    <s v="069"/>
    <m/>
    <m/>
    <s v="X"/>
    <n v="8016"/>
    <n v="0"/>
    <s v="National driver register"/>
    <n v="7"/>
    <n v="260"/>
    <s v="D"/>
    <n v="-4314.59"/>
    <n v="-4314.59"/>
    <n v="0"/>
    <n v="0"/>
    <n v="-4314.59"/>
    <n v="-4314.59"/>
    <n v="0"/>
    <n v="0"/>
    <n v="0"/>
    <n v="0"/>
    <n v="0"/>
    <n v="0"/>
    <n v="0"/>
    <n v="0"/>
    <n v="0"/>
    <n v="0"/>
    <n v="0"/>
    <n v="0"/>
    <n v="0"/>
    <n v="0"/>
    <n v="0"/>
    <n v="0"/>
    <n v="0"/>
    <n v="0"/>
    <n v="0"/>
    <n v="0"/>
    <n v="0"/>
    <n v="0"/>
    <n v="0"/>
    <n v="0"/>
    <n v="0"/>
    <n v="0"/>
  </r>
  <r>
    <m/>
    <s v="069"/>
    <m/>
    <m/>
    <s v="X"/>
    <n v="8016"/>
    <n v="0"/>
    <s v="National driver register"/>
    <n v="7"/>
    <n v="410"/>
    <s v="D"/>
    <n v="-716313.61"/>
    <n v="-468438.98"/>
    <n v="0"/>
    <n v="0"/>
    <n v="-716313.61"/>
    <n v="-468438.98"/>
    <n v="0"/>
    <n v="0"/>
    <n v="0"/>
    <n v="0"/>
    <n v="0"/>
    <n v="0"/>
    <n v="0"/>
    <n v="0"/>
    <n v="0"/>
    <n v="0"/>
    <n v="0"/>
    <n v="0"/>
    <n v="-247874.63"/>
    <n v="0"/>
    <n v="0"/>
    <n v="0"/>
    <n v="0"/>
    <n v="-247874.63"/>
    <n v="0"/>
    <n v="-247874.63"/>
    <n v="0"/>
    <n v="0"/>
    <n v="0"/>
    <n v="0"/>
    <n v="0"/>
    <n v="0"/>
  </r>
  <r>
    <m/>
    <s v="069"/>
    <m/>
    <m/>
    <s v="X"/>
    <n v="8016"/>
    <n v="0"/>
    <s v="Operations and Research (Transportation Trust Fund) (Reimbursable)"/>
    <n v="801"/>
    <n v="0"/>
    <s v="R"/>
    <n v="0"/>
    <n v="0"/>
    <n v="0"/>
    <n v="0"/>
    <n v="0"/>
    <n v="0"/>
    <n v="5426000"/>
    <n v="5426000"/>
    <n v="0"/>
    <n v="0"/>
    <n v="5426000"/>
    <n v="5426000"/>
    <n v="0"/>
    <n v="0"/>
    <n v="0"/>
    <n v="0"/>
    <n v="0"/>
    <n v="0"/>
    <n v="0"/>
    <n v="0"/>
    <n v="0"/>
    <n v="0"/>
    <n v="0"/>
    <n v="0"/>
    <n v="0"/>
    <n v="0"/>
    <n v="0"/>
    <n v="0"/>
    <n v="0"/>
    <n v="0"/>
    <n v="0"/>
    <n v="0"/>
  </r>
  <r>
    <m/>
    <s v="069"/>
    <m/>
    <m/>
    <s v="X"/>
    <n v="8016"/>
    <n v="0"/>
    <s v="Operations and Research (Transportation Trust Fund) (Reimbursable)"/>
    <n v="801"/>
    <n v="115"/>
    <s v="R"/>
    <n v="0"/>
    <n v="0"/>
    <n v="0"/>
    <n v="0"/>
    <n v="0"/>
    <n v="0"/>
    <n v="2385"/>
    <n v="2385"/>
    <n v="0"/>
    <n v="0"/>
    <n v="2385"/>
    <n v="2385"/>
    <n v="0"/>
    <n v="0"/>
    <n v="0"/>
    <n v="0"/>
    <n v="0"/>
    <n v="0"/>
    <n v="0"/>
    <n v="0"/>
    <n v="0"/>
    <n v="0"/>
    <n v="0"/>
    <n v="0"/>
    <n v="0"/>
    <n v="0"/>
    <n v="0"/>
    <n v="0"/>
    <n v="0"/>
    <n v="0"/>
    <n v="0"/>
    <n v="0"/>
  </r>
  <r>
    <m/>
    <s v="069"/>
    <m/>
    <m/>
    <s v="X"/>
    <n v="8016"/>
    <n v="0"/>
    <s v="Operations and Research (Transportation Trust Fund) (Reimbursable)"/>
    <n v="801"/>
    <n v="210"/>
    <s v="R"/>
    <n v="-2703.75"/>
    <n v="-1695.7"/>
    <n v="0"/>
    <n v="0"/>
    <n v="-2703.75"/>
    <n v="-1695.7"/>
    <n v="0"/>
    <n v="30.2"/>
    <n v="0"/>
    <n v="-30.2"/>
    <n v="0"/>
    <n v="0"/>
    <n v="-970059.05"/>
    <n v="-54467.63"/>
    <n v="0"/>
    <n v="0"/>
    <n v="-970059.05"/>
    <n v="-54467.63"/>
    <n v="-924770.92"/>
    <n v="0"/>
    <n v="0"/>
    <n v="0"/>
    <n v="0"/>
    <n v="-924770.92"/>
    <n v="-970059.05"/>
    <n v="-9179.5"/>
    <n v="-8171.45"/>
    <n v="1695.7"/>
    <n v="0"/>
    <n v="0"/>
    <n v="0"/>
    <n v="1695.7"/>
  </r>
  <r>
    <m/>
    <s v="069"/>
    <m/>
    <m/>
    <s v="X"/>
    <n v="8016"/>
    <n v="0"/>
    <s v="Operations and Research (Transportation Trust Fund) (Reimbursable)"/>
    <n v="801"/>
    <n v="251"/>
    <s v="R"/>
    <n v="-1972713.19"/>
    <n v="-1841718.8"/>
    <n v="0"/>
    <n v="0"/>
    <n v="-1972713.19"/>
    <n v="-1841718.8"/>
    <n v="0"/>
    <n v="0"/>
    <n v="0"/>
    <n v="0"/>
    <n v="0"/>
    <n v="0"/>
    <n v="0"/>
    <n v="0"/>
    <n v="0"/>
    <n v="0"/>
    <n v="0"/>
    <n v="0"/>
    <n v="-430994.39"/>
    <n v="0"/>
    <n v="0"/>
    <n v="0"/>
    <n v="0"/>
    <n v="-430994.39"/>
    <n v="0"/>
    <n v="-430994.39"/>
    <n v="-300000"/>
    <n v="0"/>
    <n v="0"/>
    <n v="0"/>
    <n v="0"/>
    <n v="0"/>
  </r>
  <r>
    <m/>
    <s v="069"/>
    <m/>
    <m/>
    <s v="X"/>
    <n v="8016"/>
    <n v="0"/>
    <s v="Operations and Research (Transportation Trust Fund) (Reimbursable)"/>
    <n v="801"/>
    <n v="252"/>
    <s v="R"/>
    <n v="-4446430.96"/>
    <n v="-3427109.8"/>
    <n v="0"/>
    <n v="0"/>
    <n v="-4446430.96"/>
    <n v="-3427109.8"/>
    <n v="-6043167.4699999997"/>
    <n v="-5426000"/>
    <n v="0"/>
    <n v="0"/>
    <n v="-6043167.4699999997"/>
    <n v="-5426000"/>
    <n v="-1642771.31"/>
    <n v="-1180971.4099999999"/>
    <n v="0"/>
    <n v="0"/>
    <n v="-1642771.31"/>
    <n v="-1180971.4099999999"/>
    <n v="-3314116.85"/>
    <n v="0"/>
    <n v="0"/>
    <n v="0"/>
    <n v="0"/>
    <n v="-3314116.85"/>
    <n v="-1642771.31"/>
    <n v="-2852316.95"/>
    <n v="-1215828.32"/>
    <n v="0"/>
    <n v="0"/>
    <n v="0"/>
    <n v="0"/>
    <n v="0"/>
  </r>
  <r>
    <m/>
    <s v="069"/>
    <m/>
    <m/>
    <s v="X"/>
    <n v="8016"/>
    <n v="0"/>
    <s v="Operations and Research (Transportation Trust Fund) (Reimbursable)"/>
    <n v="801"/>
    <n v="253"/>
    <s v="R"/>
    <n v="-6033.82"/>
    <n v="-6033.82"/>
    <n v="0"/>
    <n v="0"/>
    <n v="-6033.82"/>
    <n v="-6033.82"/>
    <n v="0"/>
    <n v="0"/>
    <n v="0"/>
    <n v="0"/>
    <n v="0"/>
    <n v="0"/>
    <n v="0"/>
    <n v="0"/>
    <n v="0"/>
    <n v="0"/>
    <n v="0"/>
    <n v="0"/>
    <n v="0"/>
    <n v="0"/>
    <n v="0"/>
    <n v="0"/>
    <n v="0"/>
    <n v="0"/>
    <n v="0"/>
    <n v="0"/>
    <n v="0"/>
    <n v="0"/>
    <n v="0"/>
    <n v="0"/>
    <n v="0"/>
    <n v="0"/>
  </r>
  <r>
    <m/>
    <s v="069"/>
    <m/>
    <m/>
    <s v="X"/>
    <n v="8016"/>
    <n v="0"/>
    <s v="Operations and Research (Transportation Trust Fund) (Reimbursable)"/>
    <n v="801"/>
    <n v="410"/>
    <s v="R"/>
    <n v="-11958424.33"/>
    <n v="-9171099.7300000004"/>
    <n v="0"/>
    <n v="0"/>
    <n v="-11958424.33"/>
    <n v="-9171099.7300000004"/>
    <n v="0"/>
    <n v="0"/>
    <n v="0"/>
    <n v="0"/>
    <n v="0"/>
    <n v="0"/>
    <n v="0"/>
    <n v="0"/>
    <n v="0"/>
    <n v="0"/>
    <n v="0"/>
    <n v="0"/>
    <n v="-7333850.5999999996"/>
    <n v="0"/>
    <n v="0"/>
    <n v="-862330"/>
    <n v="0"/>
    <n v="-8196180.5999999996"/>
    <n v="0"/>
    <n v="-8196180.5999999996"/>
    <n v="-5408856"/>
    <n v="0"/>
    <n v="0"/>
    <n v="0"/>
    <n v="0"/>
    <n v="0"/>
  </r>
  <r>
    <m/>
    <s v="069"/>
    <m/>
    <m/>
    <s v="X"/>
    <n v="8020"/>
    <n v="0"/>
    <s v="Section 402 formula grants"/>
    <n v="1"/>
    <n v="0"/>
    <s v="D"/>
    <n v="38916.93"/>
    <n v="38916.93"/>
    <n v="0"/>
    <n v="0"/>
    <n v="38916.93"/>
    <n v="38916.93"/>
    <n v="0"/>
    <n v="0"/>
    <n v="0"/>
    <n v="0"/>
    <n v="0"/>
    <n v="0"/>
    <n v="0"/>
    <n v="0"/>
    <n v="0"/>
    <n v="0"/>
    <n v="0"/>
    <n v="0"/>
    <n v="0"/>
    <n v="0"/>
    <n v="0"/>
    <n v="0"/>
    <n v="0"/>
    <n v="0"/>
    <n v="0"/>
    <n v="0"/>
    <n v="0"/>
    <n v="0"/>
    <n v="0"/>
    <n v="0"/>
    <n v="0"/>
    <n v="0"/>
  </r>
  <r>
    <m/>
    <s v="069"/>
    <m/>
    <m/>
    <s v="X"/>
    <n v="8020"/>
    <n v="0"/>
    <s v="Section 402 formula grants"/>
    <n v="1"/>
    <n v="210"/>
    <s v="D"/>
    <n v="-14411.47"/>
    <n v="-27728.99"/>
    <n v="0"/>
    <n v="650"/>
    <n v="-14411.47"/>
    <n v="-27078.99"/>
    <n v="0"/>
    <n v="13346.36"/>
    <n v="0"/>
    <n v="-5339.4"/>
    <n v="0"/>
    <n v="8006.96"/>
    <n v="0"/>
    <n v="0"/>
    <n v="0"/>
    <n v="0"/>
    <n v="0"/>
    <n v="0"/>
    <n v="-74094.289999999994"/>
    <n v="0"/>
    <n v="0"/>
    <n v="0"/>
    <n v="0"/>
    <n v="-74094.289999999994"/>
    <n v="0"/>
    <n v="-74094.289999999994"/>
    <n v="-78754.850000000006"/>
    <n v="13761.47"/>
    <n v="-8202.17"/>
    <n v="0"/>
    <n v="0"/>
    <n v="5559.3"/>
  </r>
  <r>
    <m/>
    <s v="069"/>
    <m/>
    <m/>
    <s v="X"/>
    <n v="8020"/>
    <n v="0"/>
    <s v="Section 402 formula grants"/>
    <n v="1"/>
    <n v="251"/>
    <s v="D"/>
    <n v="-1710638.65"/>
    <n v="-950624.54"/>
    <n v="0"/>
    <n v="0"/>
    <n v="-1710638.65"/>
    <n v="-950624.54"/>
    <n v="-1261.04"/>
    <n v="0"/>
    <n v="0"/>
    <n v="0"/>
    <n v="-1261.04"/>
    <n v="0"/>
    <n v="0"/>
    <n v="-597240.96"/>
    <n v="0"/>
    <n v="0"/>
    <n v="0"/>
    <n v="-597240.96"/>
    <n v="-164035.22"/>
    <n v="0"/>
    <n v="0"/>
    <n v="0"/>
    <n v="0"/>
    <n v="-164035.22"/>
    <n v="0"/>
    <n v="-761276.18"/>
    <n v="-1.03"/>
    <n v="0"/>
    <n v="0"/>
    <n v="0"/>
    <n v="0"/>
    <n v="0"/>
  </r>
  <r>
    <m/>
    <s v="069"/>
    <m/>
    <m/>
    <s v="X"/>
    <n v="8020"/>
    <n v="0"/>
    <s v="Section 402 formula grants"/>
    <n v="1"/>
    <n v="253"/>
    <s v="D"/>
    <n v="-191059.47"/>
    <n v="-152438.48000000001"/>
    <n v="0"/>
    <n v="0"/>
    <n v="-191059.47"/>
    <n v="-152438.48000000001"/>
    <n v="0"/>
    <n v="0"/>
    <n v="0"/>
    <n v="0"/>
    <n v="0"/>
    <n v="0"/>
    <n v="-4594318.4800000004"/>
    <n v="-4186841.81"/>
    <n v="0"/>
    <n v="0"/>
    <n v="-4594318.4800000004"/>
    <n v="-4186841.81"/>
    <n v="-446097.66"/>
    <n v="0"/>
    <n v="0"/>
    <n v="0"/>
    <n v="0"/>
    <n v="-446097.66"/>
    <n v="-4594318.4800000004"/>
    <n v="-38620.99"/>
    <n v="0"/>
    <n v="0"/>
    <n v="0"/>
    <n v="0"/>
    <n v="0"/>
    <n v="0"/>
  </r>
  <r>
    <m/>
    <s v="069"/>
    <m/>
    <m/>
    <s v="X"/>
    <n v="8020"/>
    <n v="0"/>
    <s v="Section 402 formula grants"/>
    <n v="1"/>
    <n v="410"/>
    <s v="D"/>
    <n v="-244703804.93000001"/>
    <n v="-185769984.34"/>
    <n v="0"/>
    <n v="-185173.21"/>
    <n v="-244703804.93000001"/>
    <n v="-185955157.55000001"/>
    <n v="-17436809.52"/>
    <n v="-21423839.629999999"/>
    <n v="0"/>
    <n v="-1559.14"/>
    <n v="-17436809.52"/>
    <n v="-21425398.77"/>
    <n v="-5068738.12"/>
    <n v="-24873622.370000001"/>
    <n v="0"/>
    <n v="0"/>
    <n v="-5068738.12"/>
    <n v="-24873622.370000001"/>
    <n v="-173341237.72"/>
    <n v="0"/>
    <n v="0"/>
    <n v="0"/>
    <n v="0"/>
    <n v="-173341237.72"/>
    <n v="-5068738.12"/>
    <n v="-193146121.97"/>
    <n v="-138386063.84"/>
    <n v="186732.35"/>
    <n v="0"/>
    <n v="0"/>
    <n v="21.83"/>
    <n v="186754.18"/>
  </r>
  <r>
    <m/>
    <s v="069"/>
    <m/>
    <m/>
    <s v="X"/>
    <n v="8020"/>
    <n v="0"/>
    <s v="Section 3010 High Visibility Enforcement"/>
    <n v="6"/>
    <n v="251"/>
    <s v="D"/>
    <n v="-16225289.01"/>
    <n v="-12662412.529999999"/>
    <n v="0"/>
    <n v="0"/>
    <n v="-16225289.01"/>
    <n v="-12662412.529999999"/>
    <n v="0"/>
    <n v="0"/>
    <n v="0"/>
    <n v="0"/>
    <n v="0"/>
    <n v="0"/>
    <n v="0"/>
    <n v="0"/>
    <n v="0"/>
    <n v="0"/>
    <n v="0"/>
    <n v="0"/>
    <n v="-20372856.48"/>
    <n v="0"/>
    <n v="0"/>
    <n v="0"/>
    <n v="0"/>
    <n v="-20372856.48"/>
    <n v="0"/>
    <n v="-20372856.48"/>
    <n v="-16809980"/>
    <n v="0"/>
    <n v="0"/>
    <n v="0"/>
    <n v="0"/>
    <n v="0"/>
  </r>
  <r>
    <m/>
    <s v="069"/>
    <m/>
    <m/>
    <s v="X"/>
    <n v="8020"/>
    <n v="0"/>
    <s v="Section 3010 High Visibility Enforcement"/>
    <n v="6"/>
    <n v="252"/>
    <s v="D"/>
    <n v="-1102.8599999999999"/>
    <n v="-1102.8599999999999"/>
    <n v="0"/>
    <n v="0"/>
    <n v="-1102.8599999999999"/>
    <n v="-1102.8599999999999"/>
    <n v="0"/>
    <n v="0"/>
    <n v="0"/>
    <n v="0"/>
    <n v="0"/>
    <n v="0"/>
    <n v="0"/>
    <n v="0"/>
    <n v="0"/>
    <n v="0"/>
    <n v="0"/>
    <n v="0"/>
    <n v="0"/>
    <n v="0"/>
    <n v="0"/>
    <n v="0"/>
    <n v="0"/>
    <n v="0"/>
    <n v="0"/>
    <n v="0"/>
    <n v="0"/>
    <n v="0"/>
    <n v="0"/>
    <n v="0"/>
    <n v="0"/>
    <n v="0"/>
  </r>
  <r>
    <m/>
    <s v="069"/>
    <m/>
    <m/>
    <s v="X"/>
    <n v="8020"/>
    <n v="0"/>
    <s v="Section 3010 High Visibility Enforcement"/>
    <n v="6"/>
    <n v="410"/>
    <s v="D"/>
    <n v="1614932.19"/>
    <n v="-238.08"/>
    <n v="0"/>
    <n v="0"/>
    <n v="1614932.19"/>
    <n v="-238.08"/>
    <n v="-1615170.27"/>
    <n v="0"/>
    <n v="0"/>
    <n v="0"/>
    <n v="-1615170.27"/>
    <n v="0"/>
    <n v="0"/>
    <n v="0"/>
    <n v="0"/>
    <n v="0"/>
    <n v="0"/>
    <n v="0"/>
    <n v="0"/>
    <n v="0"/>
    <n v="0"/>
    <n v="0"/>
    <n v="0"/>
    <n v="0"/>
    <n v="0"/>
    <n v="0"/>
    <n v="0"/>
    <n v="0"/>
    <n v="0"/>
    <n v="0"/>
    <n v="0"/>
    <n v="0"/>
  </r>
  <r>
    <m/>
    <s v="069"/>
    <m/>
    <m/>
    <s v="X"/>
    <n v="8020"/>
    <n v="0"/>
    <s v="Administrative Expenses - Chapter 4 of Title 23"/>
    <n v="11"/>
    <n v="111"/>
    <s v="D"/>
    <n v="-563.28"/>
    <n v="-563.28"/>
    <n v="0"/>
    <n v="0"/>
    <n v="-563.28"/>
    <n v="-563.28"/>
    <n v="-323069.74"/>
    <n v="-479294.58"/>
    <n v="0"/>
    <n v="0"/>
    <n v="-323069.74"/>
    <n v="-479294.58"/>
    <n v="0"/>
    <n v="0"/>
    <n v="0"/>
    <n v="0"/>
    <n v="0"/>
    <n v="0"/>
    <n v="-6278714.6399999997"/>
    <n v="0"/>
    <n v="0"/>
    <n v="0"/>
    <n v="0"/>
    <n v="-6278714.6399999997"/>
    <n v="0"/>
    <n v="-6278714.6399999997"/>
    <n v="-6434939.4800000004"/>
    <n v="0"/>
    <n v="3929.92"/>
    <n v="0"/>
    <n v="0"/>
    <n v="3929.92"/>
  </r>
  <r>
    <m/>
    <s v="069"/>
    <m/>
    <m/>
    <s v="X"/>
    <n v="8020"/>
    <n v="0"/>
    <s v="Administrative Expenses - Chapter 4 of Title 23"/>
    <n v="11"/>
    <n v="113"/>
    <s v="D"/>
    <n v="0"/>
    <n v="0"/>
    <n v="0"/>
    <n v="0"/>
    <n v="0"/>
    <n v="0"/>
    <n v="-1208"/>
    <n v="-1864.8"/>
    <n v="0"/>
    <n v="0"/>
    <n v="-1208"/>
    <n v="-1864.8"/>
    <n v="0"/>
    <n v="0"/>
    <n v="0"/>
    <n v="0"/>
    <n v="0"/>
    <n v="0"/>
    <n v="-23339.200000000001"/>
    <n v="0"/>
    <n v="0"/>
    <n v="0"/>
    <n v="0"/>
    <n v="-23339.200000000001"/>
    <n v="0"/>
    <n v="-23339.200000000001"/>
    <n v="-23996"/>
    <n v="0"/>
    <n v="0"/>
    <n v="0"/>
    <n v="0"/>
    <n v="0"/>
  </r>
  <r>
    <m/>
    <s v="069"/>
    <m/>
    <m/>
    <s v="X"/>
    <n v="8020"/>
    <n v="0"/>
    <s v="Administrative Expenses - Chapter 4 of Title 23"/>
    <n v="11"/>
    <n v="115"/>
    <s v="D"/>
    <n v="0"/>
    <n v="0"/>
    <n v="0"/>
    <n v="0"/>
    <n v="0"/>
    <n v="0"/>
    <n v="0"/>
    <n v="0"/>
    <n v="0"/>
    <n v="0"/>
    <n v="0"/>
    <n v="0"/>
    <n v="0"/>
    <n v="0"/>
    <n v="0"/>
    <n v="0"/>
    <n v="0"/>
    <n v="0"/>
    <n v="-14241.46"/>
    <n v="0"/>
    <n v="0"/>
    <n v="0"/>
    <n v="0"/>
    <n v="-14241.46"/>
    <n v="0"/>
    <n v="-14241.46"/>
    <n v="-14241.46"/>
    <n v="0"/>
    <n v="0"/>
    <n v="0"/>
    <n v="0"/>
    <n v="0"/>
  </r>
  <r>
    <m/>
    <s v="069"/>
    <m/>
    <m/>
    <s v="X"/>
    <n v="8020"/>
    <n v="0"/>
    <s v="Administrative Expenses - Chapter 4 of Title 23"/>
    <n v="11"/>
    <n v="121"/>
    <s v="D"/>
    <n v="0"/>
    <n v="0"/>
    <n v="0"/>
    <n v="0"/>
    <n v="0"/>
    <n v="0"/>
    <n v="-103425.48"/>
    <n v="-156050.9"/>
    <n v="0"/>
    <n v="0"/>
    <n v="-103425.48"/>
    <n v="-156050.9"/>
    <n v="0"/>
    <n v="0"/>
    <n v="0"/>
    <n v="0"/>
    <n v="0"/>
    <n v="0"/>
    <n v="-1999031.81"/>
    <n v="0"/>
    <n v="0"/>
    <n v="0"/>
    <n v="0"/>
    <n v="-1999031.81"/>
    <n v="0"/>
    <n v="-1999031.81"/>
    <n v="-2051657.23"/>
    <n v="0"/>
    <n v="0"/>
    <n v="0"/>
    <n v="0"/>
    <n v="0"/>
  </r>
  <r>
    <m/>
    <s v="069"/>
    <m/>
    <m/>
    <s v="X"/>
    <n v="8020"/>
    <n v="0"/>
    <s v="Administrative Expenses - Chapter 4 of Title 23"/>
    <n v="11"/>
    <n v="210"/>
    <s v="D"/>
    <n v="-26907.51"/>
    <n v="-78404.350000000006"/>
    <n v="0"/>
    <n v="3269.29"/>
    <n v="-26907.51"/>
    <n v="-75135.06"/>
    <n v="0"/>
    <n v="15258.1"/>
    <n v="0"/>
    <n v="-8137.99"/>
    <n v="0"/>
    <n v="7120.11"/>
    <n v="0"/>
    <n v="0"/>
    <n v="0"/>
    <n v="0"/>
    <n v="0"/>
    <n v="0"/>
    <n v="-223291.29"/>
    <n v="0"/>
    <n v="0"/>
    <n v="0"/>
    <n v="0"/>
    <n v="-223291.29"/>
    <n v="0"/>
    <n v="-223291.29"/>
    <n v="-264398.73"/>
    <n v="14495.55"/>
    <n v="-9591.3799999999992"/>
    <n v="0"/>
    <n v="0"/>
    <n v="4904.17"/>
  </r>
  <r>
    <m/>
    <s v="069"/>
    <m/>
    <m/>
    <s v="X"/>
    <n v="8020"/>
    <n v="0"/>
    <s v="Administrative Expenses - Chapter 4 of Title 23"/>
    <n v="11"/>
    <n v="220"/>
    <s v="D"/>
    <n v="-4007.49"/>
    <n v="-2338.69"/>
    <n v="0"/>
    <n v="0"/>
    <n v="-4007.49"/>
    <n v="-2338.69"/>
    <n v="0"/>
    <n v="0"/>
    <n v="0"/>
    <n v="0"/>
    <n v="0"/>
    <n v="0"/>
    <n v="0"/>
    <n v="0"/>
    <n v="0"/>
    <n v="0"/>
    <n v="0"/>
    <n v="0"/>
    <n v="-1668.8"/>
    <n v="0"/>
    <n v="0"/>
    <n v="0"/>
    <n v="0"/>
    <n v="-1668.8"/>
    <n v="0"/>
    <n v="-1668.8"/>
    <n v="0"/>
    <n v="0"/>
    <n v="0"/>
    <n v="0"/>
    <n v="0"/>
    <n v="0"/>
  </r>
  <r>
    <m/>
    <s v="069"/>
    <m/>
    <m/>
    <s v="X"/>
    <n v="8020"/>
    <n v="0"/>
    <s v="Administrative Expenses - Chapter 4 of Title 23"/>
    <n v="11"/>
    <n v="231"/>
    <s v="D"/>
    <n v="-202094.35"/>
    <n v="-284094.34999999998"/>
    <n v="0"/>
    <n v="0"/>
    <n v="-202094.35"/>
    <n v="-284094.34999999998"/>
    <n v="0"/>
    <n v="0"/>
    <n v="0"/>
    <n v="0"/>
    <n v="0"/>
    <n v="0"/>
    <n v="0"/>
    <n v="0"/>
    <n v="0"/>
    <n v="0"/>
    <n v="0"/>
    <n v="0"/>
    <n v="0"/>
    <n v="0"/>
    <n v="0"/>
    <n v="0"/>
    <n v="0"/>
    <n v="0"/>
    <n v="0"/>
    <n v="0"/>
    <n v="-82000"/>
    <n v="0"/>
    <n v="0"/>
    <n v="0"/>
    <n v="0"/>
    <n v="0"/>
  </r>
  <r>
    <m/>
    <s v="069"/>
    <m/>
    <m/>
    <s v="X"/>
    <n v="8020"/>
    <n v="0"/>
    <s v="Administrative Expenses - Chapter 4 of Title 23"/>
    <n v="11"/>
    <n v="232"/>
    <s v="D"/>
    <n v="-272.14"/>
    <n v="-272.14"/>
    <n v="0"/>
    <n v="0"/>
    <n v="-272.14"/>
    <n v="-272.14"/>
    <n v="0"/>
    <n v="0"/>
    <n v="0"/>
    <n v="0"/>
    <n v="0"/>
    <n v="0"/>
    <n v="0"/>
    <n v="0"/>
    <n v="0"/>
    <n v="0"/>
    <n v="0"/>
    <n v="0"/>
    <n v="0"/>
    <n v="0"/>
    <n v="0"/>
    <n v="0"/>
    <n v="0"/>
    <n v="0"/>
    <n v="0"/>
    <n v="0"/>
    <n v="0"/>
    <n v="0"/>
    <n v="0"/>
    <n v="0"/>
    <n v="0"/>
    <n v="0"/>
  </r>
  <r>
    <m/>
    <s v="069"/>
    <m/>
    <m/>
    <s v="X"/>
    <n v="8020"/>
    <n v="0"/>
    <s v="Administrative Expenses - Chapter 4 of Title 23"/>
    <n v="11"/>
    <n v="233"/>
    <s v="D"/>
    <n v="-683258.96"/>
    <n v="-677258.96"/>
    <n v="0"/>
    <n v="0"/>
    <n v="-683258.96"/>
    <n v="-677258.96"/>
    <n v="0"/>
    <n v="0"/>
    <n v="0"/>
    <n v="0"/>
    <n v="0"/>
    <n v="0"/>
    <n v="0"/>
    <n v="0"/>
    <n v="0"/>
    <n v="0"/>
    <n v="0"/>
    <n v="0"/>
    <n v="-6000"/>
    <n v="0"/>
    <n v="0"/>
    <n v="0"/>
    <n v="0"/>
    <n v="-6000"/>
    <n v="0"/>
    <n v="-6000"/>
    <n v="0"/>
    <n v="0"/>
    <n v="0"/>
    <n v="0"/>
    <n v="0"/>
    <n v="0"/>
  </r>
  <r>
    <m/>
    <s v="069"/>
    <m/>
    <m/>
    <s v="X"/>
    <n v="8020"/>
    <n v="0"/>
    <s v="Administrative Expenses - Chapter 4 of Title 23"/>
    <n v="11"/>
    <n v="251"/>
    <s v="D"/>
    <n v="-10714979.35"/>
    <n v="-8616800.3399999999"/>
    <n v="0"/>
    <n v="-494000"/>
    <n v="-10714979.35"/>
    <n v="-9110800.3399999999"/>
    <n v="-80590.600000000006"/>
    <n v="-38000"/>
    <n v="0"/>
    <n v="0"/>
    <n v="-80590.600000000006"/>
    <n v="-38000"/>
    <n v="0"/>
    <n v="-677222.44"/>
    <n v="0"/>
    <n v="0"/>
    <n v="0"/>
    <n v="-677222.44"/>
    <n v="-1861511.76"/>
    <n v="0"/>
    <n v="0"/>
    <n v="0"/>
    <n v="0"/>
    <n v="-1861511.76"/>
    <n v="0"/>
    <n v="-2538734.2000000002"/>
    <n v="-891964.59"/>
    <n v="0"/>
    <n v="0"/>
    <n v="0"/>
    <n v="0"/>
    <n v="0"/>
  </r>
  <r>
    <m/>
    <s v="069"/>
    <m/>
    <m/>
    <s v="X"/>
    <n v="8020"/>
    <n v="0"/>
    <s v="Administrative Expenses - Chapter 4 of Title 23"/>
    <n v="11"/>
    <n v="252"/>
    <s v="D"/>
    <n v="-4138712.52"/>
    <n v="-4155818.5"/>
    <n v="0"/>
    <n v="-17411"/>
    <n v="-4138712.52"/>
    <n v="-4173229.5"/>
    <n v="-93793.69"/>
    <n v="-65986.23"/>
    <n v="0"/>
    <n v="-1503.42"/>
    <n v="-93793.69"/>
    <n v="-67489.649999999994"/>
    <n v="-640318.55000000005"/>
    <n v="-251398.81"/>
    <n v="0"/>
    <n v="0"/>
    <n v="-640318.55000000005"/>
    <n v="-251398.81"/>
    <n v="-3675622.43"/>
    <n v="0"/>
    <n v="0"/>
    <n v="0"/>
    <n v="0"/>
    <n v="-3675622.43"/>
    <n v="-640318.55000000005"/>
    <n v="-3286702.69"/>
    <n v="-3294915.63"/>
    <n v="1530.67"/>
    <n v="615.75"/>
    <n v="0"/>
    <n v="0"/>
    <n v="2146.42"/>
  </r>
  <r>
    <m/>
    <s v="069"/>
    <m/>
    <m/>
    <s v="X"/>
    <n v="8020"/>
    <n v="0"/>
    <s v="Administrative Expenses - Chapter 4 of Title 23"/>
    <n v="11"/>
    <n v="253"/>
    <s v="D"/>
    <n v="-1414135.02"/>
    <n v="-1310539.1399999999"/>
    <n v="0"/>
    <n v="0"/>
    <n v="-1414135.02"/>
    <n v="-1310539.1399999999"/>
    <n v="0"/>
    <n v="0"/>
    <n v="0"/>
    <n v="0"/>
    <n v="0"/>
    <n v="0"/>
    <n v="-387088.18"/>
    <n v="-1299896.93"/>
    <n v="0"/>
    <n v="0"/>
    <n v="-387088.18"/>
    <n v="-1299896.93"/>
    <n v="-875431.06"/>
    <n v="0"/>
    <n v="0"/>
    <n v="0"/>
    <n v="0"/>
    <n v="-875431.06"/>
    <n v="-387088.18"/>
    <n v="-1788239.81"/>
    <n v="-1684643.93"/>
    <n v="0"/>
    <n v="0"/>
    <n v="0"/>
    <n v="0"/>
    <n v="0"/>
  </r>
  <r>
    <m/>
    <s v="069"/>
    <m/>
    <m/>
    <s v="X"/>
    <n v="8020"/>
    <n v="0"/>
    <s v="Administrative Expenses - Chapter 4 of Title 23"/>
    <n v="11"/>
    <n v="257"/>
    <s v="D"/>
    <n v="-81278"/>
    <n v="-103278"/>
    <n v="0"/>
    <n v="0"/>
    <n v="-81278"/>
    <n v="-103278"/>
    <n v="0"/>
    <n v="0"/>
    <n v="0"/>
    <n v="0"/>
    <n v="0"/>
    <n v="0"/>
    <n v="0"/>
    <n v="0"/>
    <n v="0"/>
    <n v="0"/>
    <n v="0"/>
    <n v="0"/>
    <n v="0"/>
    <n v="0"/>
    <n v="0"/>
    <n v="0"/>
    <n v="0"/>
    <n v="0"/>
    <n v="0"/>
    <n v="0"/>
    <n v="-22000"/>
    <n v="0"/>
    <n v="0"/>
    <n v="0"/>
    <n v="0"/>
    <n v="0"/>
  </r>
  <r>
    <m/>
    <s v="069"/>
    <m/>
    <m/>
    <s v="X"/>
    <n v="8020"/>
    <n v="0"/>
    <s v="Administrative Expenses - Chapter 4 of Title 23"/>
    <n v="11"/>
    <n v="260"/>
    <s v="D"/>
    <n v="-13986.21"/>
    <n v="-13986.21"/>
    <n v="0"/>
    <n v="0"/>
    <n v="-13986.21"/>
    <n v="-13986.21"/>
    <n v="0"/>
    <n v="0"/>
    <n v="0"/>
    <n v="0"/>
    <n v="0"/>
    <n v="0"/>
    <n v="0"/>
    <n v="0"/>
    <n v="0"/>
    <n v="0"/>
    <n v="0"/>
    <n v="0"/>
    <n v="0"/>
    <n v="0"/>
    <n v="0"/>
    <n v="0"/>
    <n v="0"/>
    <n v="0"/>
    <n v="0"/>
    <n v="0"/>
    <n v="0"/>
    <n v="0"/>
    <n v="0"/>
    <n v="0"/>
    <n v="0"/>
    <n v="0"/>
  </r>
  <r>
    <m/>
    <s v="069"/>
    <m/>
    <m/>
    <s v="X"/>
    <n v="8020"/>
    <n v="0"/>
    <s v="Administrative Expenses - Chapter 4 of Title 23"/>
    <n v="11"/>
    <n v="310"/>
    <s v="D"/>
    <n v="-7583"/>
    <n v="-7583"/>
    <n v="0"/>
    <n v="0"/>
    <n v="-7583"/>
    <n v="-7583"/>
    <n v="0"/>
    <n v="0"/>
    <n v="0"/>
    <n v="0"/>
    <n v="0"/>
    <n v="0"/>
    <n v="0"/>
    <n v="0"/>
    <n v="0"/>
    <n v="0"/>
    <n v="0"/>
    <n v="0"/>
    <n v="0"/>
    <n v="0"/>
    <n v="0"/>
    <n v="0"/>
    <n v="0"/>
    <n v="0"/>
    <n v="0"/>
    <n v="0"/>
    <n v="0"/>
    <n v="0"/>
    <n v="0"/>
    <n v="0"/>
    <n v="0"/>
    <n v="0"/>
  </r>
  <r>
    <m/>
    <s v="069"/>
    <m/>
    <m/>
    <s v="X"/>
    <n v="8020"/>
    <n v="0"/>
    <s v="Administrative Expenses - Chapter 4 of Title 23"/>
    <n v="11"/>
    <n v="410"/>
    <s v="D"/>
    <n v="-995699.19999999995"/>
    <n v="-578487.66"/>
    <n v="0"/>
    <n v="0"/>
    <n v="-995699.19999999995"/>
    <n v="-578487.66"/>
    <n v="-226695.73"/>
    <n v="-59695.22"/>
    <n v="0"/>
    <n v="0"/>
    <n v="-226695.73"/>
    <n v="-59695.22"/>
    <n v="0"/>
    <n v="0"/>
    <n v="0"/>
    <n v="0"/>
    <n v="0"/>
    <n v="0"/>
    <n v="-584212.05000000005"/>
    <n v="0"/>
    <n v="0"/>
    <n v="0"/>
    <n v="0"/>
    <n v="-584212.05000000005"/>
    <n v="0"/>
    <n v="-584212.05000000005"/>
    <n v="0"/>
    <n v="0"/>
    <n v="0"/>
    <n v="0"/>
    <n v="0"/>
    <n v="0"/>
  </r>
  <r>
    <m/>
    <s v="069"/>
    <m/>
    <m/>
    <s v="X"/>
    <n v="8020"/>
    <n v="0"/>
    <s v="Section 406 Safety Belt Performance NASS Modernization (no-year limitation)"/>
    <n v="12"/>
    <n v="210"/>
    <s v="D"/>
    <n v="0"/>
    <n v="-14998.89"/>
    <n v="0"/>
    <n v="0"/>
    <n v="0"/>
    <n v="-14998.89"/>
    <n v="0"/>
    <n v="0"/>
    <n v="0"/>
    <n v="0"/>
    <n v="0"/>
    <n v="0"/>
    <n v="0"/>
    <n v="0"/>
    <n v="0"/>
    <n v="0"/>
    <n v="0"/>
    <n v="0"/>
    <n v="-58169.54"/>
    <n v="0"/>
    <n v="0"/>
    <n v="0"/>
    <n v="0"/>
    <n v="-58169.54"/>
    <n v="0"/>
    <n v="-58169.54"/>
    <n v="-73168.429999999993"/>
    <n v="0"/>
    <n v="0"/>
    <n v="0"/>
    <n v="0"/>
    <n v="0"/>
  </r>
  <r>
    <m/>
    <s v="069"/>
    <m/>
    <m/>
    <s v="X"/>
    <n v="8020"/>
    <n v="0"/>
    <s v="Section 406 Safety Belt Performance NASS Modernization (no-year limitation)"/>
    <n v="12"/>
    <n v="251"/>
    <s v="D"/>
    <n v="-69176.13"/>
    <n v="-821666.69"/>
    <n v="0"/>
    <n v="0"/>
    <n v="-69176.13"/>
    <n v="-821666.69"/>
    <n v="0"/>
    <n v="0"/>
    <n v="0"/>
    <n v="0"/>
    <n v="0"/>
    <n v="0"/>
    <n v="0"/>
    <n v="0"/>
    <n v="0"/>
    <n v="0"/>
    <n v="0"/>
    <n v="0"/>
    <n v="-7829.44"/>
    <n v="0"/>
    <n v="0"/>
    <n v="0"/>
    <n v="0"/>
    <n v="-7829.44"/>
    <n v="0"/>
    <n v="-7829.44"/>
    <n v="-760320"/>
    <n v="0"/>
    <n v="0"/>
    <n v="0"/>
    <n v="0"/>
    <n v="0"/>
  </r>
  <r>
    <m/>
    <s v="069"/>
    <m/>
    <m/>
    <s v="X"/>
    <n v="8020"/>
    <n v="0"/>
    <s v="Section 406 Safety Belt Performance NASS Modernization (no-year limitation)"/>
    <n v="12"/>
    <n v="252"/>
    <s v="D"/>
    <n v="-1064389.56"/>
    <n v="-901572.64"/>
    <n v="0"/>
    <n v="0"/>
    <n v="-1064389.56"/>
    <n v="-901572.64"/>
    <n v="0"/>
    <n v="0"/>
    <n v="0"/>
    <n v="0"/>
    <n v="0"/>
    <n v="0"/>
    <n v="-481471.86"/>
    <n v="-225004.61"/>
    <n v="0"/>
    <n v="0"/>
    <n v="-481471.86"/>
    <n v="-225004.61"/>
    <n v="-431055.46"/>
    <n v="0"/>
    <n v="0"/>
    <n v="0"/>
    <n v="0"/>
    <n v="-431055.46"/>
    <n v="-481471.86"/>
    <n v="-174588.21"/>
    <n v="-11771.29"/>
    <n v="266667.17"/>
    <n v="0"/>
    <n v="0"/>
    <n v="0"/>
    <n v="266667.17"/>
  </r>
  <r>
    <m/>
    <s v="069"/>
    <m/>
    <m/>
    <s v="X"/>
    <n v="8020"/>
    <n v="0"/>
    <s v="Section 406 Safety Belt Performance NASS Modernization (no-year limitation)"/>
    <n v="12"/>
    <n v="410"/>
    <s v="D"/>
    <n v="-11888871.470000001"/>
    <n v="-8401406.75"/>
    <n v="0"/>
    <n v="0"/>
    <n v="-11888871.470000001"/>
    <n v="-8401406.75"/>
    <n v="-674006.64"/>
    <n v="-913799.19"/>
    <n v="0"/>
    <n v="0"/>
    <n v="-674006.64"/>
    <n v="-913799.19"/>
    <n v="0"/>
    <n v="0"/>
    <n v="0"/>
    <n v="0"/>
    <n v="0"/>
    <n v="0"/>
    <n v="-3247672.17"/>
    <n v="0"/>
    <n v="0"/>
    <n v="0"/>
    <n v="0"/>
    <n v="-3247672.17"/>
    <n v="0"/>
    <n v="-3247672.17"/>
    <n v="0"/>
    <n v="0"/>
    <n v="0"/>
    <n v="0"/>
    <n v="0"/>
    <n v="0"/>
  </r>
  <r>
    <m/>
    <s v="069"/>
    <m/>
    <m/>
    <s v="X"/>
    <n v="8020"/>
    <n v="0"/>
    <s v="Section 405A Occupant Protection Grants"/>
    <n v="14"/>
    <n v="251"/>
    <s v="D"/>
    <n v="-578430"/>
    <n v="-578430"/>
    <n v="0"/>
    <n v="0"/>
    <n v="-578430"/>
    <n v="-578430"/>
    <n v="0"/>
    <n v="0"/>
    <n v="0"/>
    <n v="0"/>
    <n v="0"/>
    <n v="0"/>
    <n v="0"/>
    <n v="0"/>
    <n v="0"/>
    <n v="0"/>
    <n v="0"/>
    <n v="0"/>
    <n v="0"/>
    <n v="0"/>
    <n v="0"/>
    <n v="0"/>
    <n v="0"/>
    <n v="0"/>
    <n v="0"/>
    <n v="0"/>
    <n v="0"/>
    <n v="0"/>
    <n v="0"/>
    <n v="0"/>
    <n v="0"/>
    <n v="0"/>
  </r>
  <r>
    <m/>
    <s v="069"/>
    <m/>
    <m/>
    <s v="X"/>
    <n v="8020"/>
    <n v="0"/>
    <s v="Section 405A Occupant Protection Grants"/>
    <n v="14"/>
    <n v="410"/>
    <s v="D"/>
    <n v="8127995.5099999998"/>
    <n v="10268051.029999999"/>
    <n v="0"/>
    <n v="0"/>
    <n v="8127995.5099999998"/>
    <n v="10268051.029999999"/>
    <n v="-21142988.140000001"/>
    <n v="-20980020.129999999"/>
    <n v="0"/>
    <n v="0"/>
    <n v="-21142988.140000001"/>
    <n v="-20980020.129999999"/>
    <n v="0"/>
    <n v="0"/>
    <n v="0"/>
    <n v="0"/>
    <n v="0"/>
    <n v="0"/>
    <n v="-2449554.59"/>
    <n v="0"/>
    <n v="0"/>
    <n v="0"/>
    <n v="0"/>
    <n v="-2449554.59"/>
    <n v="0"/>
    <n v="-2449554.59"/>
    <n v="-146531.06"/>
    <n v="0"/>
    <n v="0"/>
    <n v="0"/>
    <n v="0"/>
    <n v="0"/>
  </r>
  <r>
    <m/>
    <s v="069"/>
    <m/>
    <m/>
    <s v="X"/>
    <n v="8020"/>
    <n v="0"/>
    <s v="Section 405B State Traffic Information System Improvements"/>
    <n v="15"/>
    <n v="410"/>
    <s v="D"/>
    <n v="-70812004.379999995"/>
    <n v="-57623017.659999996"/>
    <n v="0"/>
    <n v="0"/>
    <n v="-70812004.379999995"/>
    <n v="-57623017.659999996"/>
    <n v="0"/>
    <n v="-126379.4"/>
    <n v="0"/>
    <n v="0"/>
    <n v="0"/>
    <n v="-126379.4"/>
    <n v="0"/>
    <n v="-230223.72"/>
    <n v="0"/>
    <n v="0"/>
    <n v="0"/>
    <n v="-230223.72"/>
    <n v="-33320477.920000002"/>
    <n v="0"/>
    <n v="0"/>
    <n v="0"/>
    <n v="0"/>
    <n v="-33320477.920000002"/>
    <n v="0"/>
    <n v="-33550701.640000001"/>
    <n v="-20488094.32"/>
    <n v="0"/>
    <n v="0"/>
    <n v="0"/>
    <n v="0"/>
    <n v="0"/>
  </r>
  <r>
    <m/>
    <s v="069"/>
    <m/>
    <m/>
    <s v="X"/>
    <n v="8020"/>
    <n v="0"/>
    <s v="Section 405C Impaired Driving Countermeasures"/>
    <n v="16"/>
    <n v="410"/>
    <s v="D"/>
    <n v="-116390555.63"/>
    <n v="-108508838.06999999"/>
    <n v="0"/>
    <n v="0"/>
    <n v="-116390555.63"/>
    <n v="-108508838.06999999"/>
    <n v="0"/>
    <n v="-98632.09"/>
    <n v="0"/>
    <n v="0"/>
    <n v="0"/>
    <n v="-98632.09"/>
    <n v="0"/>
    <n v="-118718.07"/>
    <n v="0"/>
    <n v="0"/>
    <n v="0"/>
    <n v="-118718.07"/>
    <n v="-30516472.82"/>
    <n v="0"/>
    <n v="0"/>
    <n v="0"/>
    <n v="0"/>
    <n v="-30516472.82"/>
    <n v="0"/>
    <n v="-30635190.890000001"/>
    <n v="-22852105.420000002"/>
    <n v="0"/>
    <n v="0"/>
    <n v="0"/>
    <n v="0"/>
    <n v="0"/>
  </r>
  <r>
    <m/>
    <s v="069"/>
    <m/>
    <m/>
    <s v="X"/>
    <n v="8020"/>
    <n v="0"/>
    <s v="Section 405D Distracted Driving"/>
    <n v="17"/>
    <n v="410"/>
    <s v="D"/>
    <n v="-228672443.96000001"/>
    <n v="-192541931.49000001"/>
    <n v="0"/>
    <n v="0"/>
    <n v="-228672443.96000001"/>
    <n v="-192541931.49000001"/>
    <n v="-268081.89"/>
    <n v="-895649.95"/>
    <n v="0"/>
    <n v="0"/>
    <n v="-268081.89"/>
    <n v="-895649.95"/>
    <n v="0"/>
    <n v="-260512.05"/>
    <n v="0"/>
    <n v="0"/>
    <n v="0"/>
    <n v="-260512.05"/>
    <n v="-117712896.81999999"/>
    <n v="0"/>
    <n v="0"/>
    <n v="0"/>
    <n v="0"/>
    <n v="-117712896.81999999"/>
    <n v="0"/>
    <n v="-117973408.87"/>
    <n v="-82470464.459999993"/>
    <n v="0"/>
    <n v="0"/>
    <n v="0"/>
    <n v="0"/>
    <n v="0"/>
  </r>
  <r>
    <m/>
    <s v="069"/>
    <m/>
    <m/>
    <s v="X"/>
    <n v="8020"/>
    <n v="0"/>
    <s v="Section 405E Motorcyclist Safety"/>
    <n v="18"/>
    <n v="251"/>
    <s v="D"/>
    <n v="-2421.02"/>
    <n v="-276807.71999999997"/>
    <n v="0"/>
    <n v="0"/>
    <n v="-2421.02"/>
    <n v="-276807.71999999997"/>
    <n v="0"/>
    <n v="0"/>
    <n v="0"/>
    <n v="0"/>
    <n v="0"/>
    <n v="0"/>
    <n v="0"/>
    <n v="0"/>
    <n v="0"/>
    <n v="0"/>
    <n v="0"/>
    <n v="0"/>
    <n v="-4725613.3"/>
    <n v="0"/>
    <n v="0"/>
    <n v="0"/>
    <n v="0"/>
    <n v="-4725613.3"/>
    <n v="0"/>
    <n v="-4725613.3"/>
    <n v="-5000000"/>
    <n v="0"/>
    <n v="0"/>
    <n v="0"/>
    <n v="0"/>
    <n v="0"/>
  </r>
  <r>
    <m/>
    <s v="069"/>
    <m/>
    <m/>
    <s v="X"/>
    <n v="8020"/>
    <n v="0"/>
    <s v="Section 405E Motorcyclist Safety"/>
    <n v="18"/>
    <n v="410"/>
    <s v="D"/>
    <n v="-4449256.75"/>
    <n v="-9477373.8000000007"/>
    <n v="0"/>
    <n v="0"/>
    <n v="-4449256.75"/>
    <n v="-9477373.8000000007"/>
    <n v="0"/>
    <n v="-4943.1000000000004"/>
    <n v="0"/>
    <n v="0"/>
    <n v="0"/>
    <n v="-4943.1000000000004"/>
    <n v="0"/>
    <n v="0"/>
    <n v="0"/>
    <n v="0"/>
    <n v="0"/>
    <n v="0"/>
    <n v="-2334774.33"/>
    <n v="0"/>
    <n v="0"/>
    <n v="0"/>
    <n v="0"/>
    <n v="-2334774.33"/>
    <n v="0"/>
    <n v="-2334774.33"/>
    <n v="-7367834.4800000004"/>
    <n v="0"/>
    <n v="0"/>
    <n v="0"/>
    <n v="0"/>
    <n v="0"/>
  </r>
  <r>
    <m/>
    <s v="069"/>
    <m/>
    <m/>
    <s v="X"/>
    <n v="8020"/>
    <n v="0"/>
    <s v="Section 405F State Graduated Driver Licensing Laws"/>
    <n v="19"/>
    <n v="410"/>
    <s v="D"/>
    <n v="-7715124.9500000002"/>
    <n v="-7666182.3899999997"/>
    <n v="0"/>
    <n v="0"/>
    <n v="-7715124.9500000002"/>
    <n v="-7666182.3899999997"/>
    <n v="268081.89"/>
    <n v="268081.89"/>
    <n v="0"/>
    <n v="0"/>
    <n v="268081.89"/>
    <n v="268081.89"/>
    <n v="-93017.38"/>
    <n v="0"/>
    <n v="0"/>
    <n v="0"/>
    <n v="-93017.38"/>
    <n v="0"/>
    <n v="-2505970.5299999998"/>
    <n v="0"/>
    <n v="0"/>
    <n v="0"/>
    <n v="0"/>
    <n v="-2505970.5299999998"/>
    <n v="-93017.38"/>
    <n v="-2412953.15"/>
    <n v="-2364010.59"/>
    <n v="0"/>
    <n v="0"/>
    <n v="0"/>
    <n v="0"/>
    <n v="0"/>
  </r>
  <r>
    <m/>
    <s v="069"/>
    <m/>
    <m/>
    <s v="X"/>
    <n v="8020"/>
    <n v="0"/>
    <s v="Section 403H In-Vehicle Alcohol Detection Device Research"/>
    <n v="20"/>
    <n v="410"/>
    <s v="D"/>
    <n v="-7434719.8499999996"/>
    <n v="-186886.27"/>
    <n v="0"/>
    <n v="0"/>
    <n v="-7434719.8499999996"/>
    <n v="-186886.27"/>
    <n v="-24027.200000000001"/>
    <n v="-4828.6000000000004"/>
    <n v="0"/>
    <n v="0"/>
    <n v="-24027.200000000001"/>
    <n v="-4828.6000000000004"/>
    <n v="0"/>
    <n v="0"/>
    <n v="0"/>
    <n v="0"/>
    <n v="0"/>
    <n v="0"/>
    <n v="-7267032.1799999997"/>
    <n v="0"/>
    <n v="0"/>
    <n v="0"/>
    <n v="0"/>
    <n v="-7267032.1799999997"/>
    <n v="0"/>
    <n v="-7267032.1799999997"/>
    <n v="0"/>
    <n v="0"/>
    <n v="0"/>
    <n v="0"/>
    <n v="0"/>
    <n v="0"/>
  </r>
  <r>
    <m/>
    <s v="069"/>
    <m/>
    <m/>
    <s v="X"/>
    <n v="8020"/>
    <n v="0"/>
    <s v="Section 154/164 Penalties to 402 Program"/>
    <n v="21"/>
    <n v="410"/>
    <s v="D"/>
    <n v="-122114060.13"/>
    <n v="-139505491.71000001"/>
    <n v="0"/>
    <n v="0"/>
    <n v="-122114060.13"/>
    <n v="-139505491.71000001"/>
    <n v="-8458040.5299999993"/>
    <n v="-4883618"/>
    <n v="0"/>
    <n v="0"/>
    <n v="-8458040.5299999993"/>
    <n v="-4883618"/>
    <n v="0"/>
    <n v="0"/>
    <n v="0"/>
    <n v="0"/>
    <n v="0"/>
    <n v="0"/>
    <n v="-42940134.950000003"/>
    <n v="0"/>
    <n v="0"/>
    <n v="0"/>
    <n v="0"/>
    <n v="-42940134.950000003"/>
    <n v="0"/>
    <n v="-42940134.950000003"/>
    <n v="-56757144"/>
    <n v="0"/>
    <n v="0"/>
    <n v="0"/>
    <n v="0"/>
    <n v="0"/>
  </r>
  <r>
    <m/>
    <s v="069"/>
    <m/>
    <m/>
    <s v="X"/>
    <n v="8020"/>
    <n v="0"/>
    <s v="Section 405H Non-Motorized Safety Ped Bikes"/>
    <n v="22"/>
    <n v="410"/>
    <s v="D"/>
    <n v="0"/>
    <n v="-7650494.5099999998"/>
    <n v="0"/>
    <n v="0"/>
    <n v="0"/>
    <n v="-7650494.5099999998"/>
    <n v="0"/>
    <n v="-6621.73"/>
    <n v="0"/>
    <n v="0"/>
    <n v="0"/>
    <n v="-6621.73"/>
    <n v="0"/>
    <n v="0"/>
    <n v="0"/>
    <n v="0"/>
    <n v="0"/>
    <n v="0"/>
    <n v="-222920.7"/>
    <n v="0"/>
    <n v="0"/>
    <n v="0"/>
    <n v="0"/>
    <n v="-222920.7"/>
    <n v="0"/>
    <n v="-222920.7"/>
    <n v="-7880036.9400000004"/>
    <n v="0"/>
    <n v="0"/>
    <n v="0"/>
    <n v="0"/>
    <n v="0"/>
  </r>
  <r>
    <m/>
    <s v="069"/>
    <m/>
    <m/>
    <s v="X"/>
    <n v="8362"/>
    <n v="0"/>
    <s v="UNKNOWN"/>
    <n v="0"/>
    <n v="0"/>
    <s v=" "/>
    <n v="0"/>
    <n v="0"/>
    <n v="0"/>
    <n v="0"/>
    <n v="0"/>
    <n v="0"/>
    <n v="0"/>
    <n v="0"/>
    <n v="0"/>
    <n v="0"/>
    <n v="0"/>
    <n v="0"/>
    <n v="0"/>
    <n v="0"/>
    <n v="0"/>
    <n v="0"/>
    <n v="0"/>
    <n v="0"/>
    <n v="0"/>
    <n v="0"/>
    <n v="0"/>
    <n v="0"/>
    <n v="0"/>
    <n v="0"/>
    <n v="0"/>
    <n v="0"/>
    <n v="0"/>
    <n v="0"/>
    <n v="0"/>
    <n v="0"/>
    <n v="0"/>
    <n v="0"/>
  </r>
  <r>
    <m/>
    <s v="069"/>
    <n v="2011"/>
    <n v="2012"/>
    <m/>
    <n v="650"/>
    <n v="0"/>
    <s v="Research and Analysis"/>
    <n v="1"/>
    <n v="251"/>
    <s v="D"/>
    <n v="-9.39"/>
    <n v="-9.39"/>
    <n v="0"/>
    <n v="0"/>
    <n v="-9.39"/>
    <n v="-9.39"/>
    <n v="0"/>
    <n v="0"/>
    <n v="0"/>
    <n v="0"/>
    <n v="0"/>
    <n v="0"/>
    <n v="0"/>
    <n v="0"/>
    <n v="0"/>
    <n v="0"/>
    <n v="0"/>
    <n v="0"/>
    <n v="0"/>
    <n v="0"/>
    <n v="0"/>
    <n v="0"/>
    <n v="0"/>
    <n v="0"/>
    <n v="0"/>
    <n v="0"/>
    <n v="0"/>
    <n v="0"/>
    <n v="0"/>
    <n v="0"/>
    <n v="0"/>
    <n v="0"/>
  </r>
  <r>
    <m/>
    <s v="069"/>
    <n v="2011"/>
    <n v="2012"/>
    <m/>
    <n v="650"/>
    <n v="0"/>
    <s v="Research and Analysis"/>
    <n v="1"/>
    <n v="252"/>
    <s v="D"/>
    <n v="-77389.91"/>
    <n v="-77011.179999999993"/>
    <n v="0"/>
    <n v="0"/>
    <n v="-77389.91"/>
    <n v="-77011.179999999993"/>
    <n v="0"/>
    <n v="0"/>
    <n v="0"/>
    <n v="0"/>
    <n v="0"/>
    <n v="0"/>
    <n v="-391.36"/>
    <n v="-407.99"/>
    <n v="0"/>
    <n v="0"/>
    <n v="-391.36"/>
    <n v="-407.99"/>
    <n v="-362.1"/>
    <n v="0"/>
    <n v="0"/>
    <n v="0"/>
    <n v="0"/>
    <n v="-362.1"/>
    <n v="-391.36"/>
    <n v="-378.73"/>
    <n v="0"/>
    <n v="0"/>
    <n v="0"/>
    <n v="0"/>
    <n v="0"/>
    <n v="0"/>
  </r>
  <r>
    <m/>
    <s v="069"/>
    <n v="2011"/>
    <n v="2012"/>
    <m/>
    <n v="660"/>
    <n v="0"/>
    <s v="National driver register"/>
    <n v="7"/>
    <n v="252"/>
    <s v="D"/>
    <n v="-17658.38"/>
    <n v="-17658.38"/>
    <n v="0"/>
    <n v="0"/>
    <n v="-17658.38"/>
    <n v="-17658.38"/>
    <n v="0"/>
    <n v="0"/>
    <n v="0"/>
    <n v="0"/>
    <n v="0"/>
    <n v="0"/>
    <n v="0"/>
    <n v="0"/>
    <n v="0"/>
    <n v="0"/>
    <n v="0"/>
    <n v="0"/>
    <n v="0"/>
    <n v="0"/>
    <n v="0"/>
    <n v="0"/>
    <n v="0"/>
    <n v="0"/>
    <n v="0"/>
    <n v="0"/>
    <n v="0"/>
    <n v="0"/>
    <n v="0"/>
    <n v="0"/>
    <n v="0"/>
    <n v="0"/>
  </r>
  <r>
    <m/>
    <s v="069"/>
    <n v="2012"/>
    <n v="2012"/>
    <m/>
    <n v="650"/>
    <n v="0"/>
    <s v="Research and Analysis"/>
    <n v="1"/>
    <n v="252"/>
    <s v="D"/>
    <n v="-190356.68"/>
    <n v="-190356.68"/>
    <n v="0"/>
    <n v="0"/>
    <n v="-190356.68"/>
    <n v="-190356.68"/>
    <n v="0"/>
    <n v="0"/>
    <n v="0"/>
    <n v="0"/>
    <n v="0"/>
    <n v="0"/>
    <n v="-9858.19"/>
    <n v="-10271.94"/>
    <n v="0"/>
    <n v="0"/>
    <n v="-9858.19"/>
    <n v="-10271.94"/>
    <n v="413.75"/>
    <n v="0"/>
    <n v="0"/>
    <n v="0"/>
    <n v="0"/>
    <n v="413.75"/>
    <n v="-9858.19"/>
    <n v="0"/>
    <n v="0"/>
    <n v="0"/>
    <n v="0"/>
    <n v="0"/>
    <n v="0"/>
    <n v="0"/>
  </r>
  <r>
    <m/>
    <s v="069"/>
    <n v="2012"/>
    <n v="2012"/>
    <m/>
    <n v="650"/>
    <n v="0"/>
    <s v="Rulemaking"/>
    <n v="2"/>
    <n v="251"/>
    <s v="D"/>
    <n v="-3518"/>
    <n v="-3518"/>
    <n v="0"/>
    <n v="0"/>
    <n v="-3518"/>
    <n v="-3518"/>
    <n v="0"/>
    <n v="0"/>
    <n v="0"/>
    <n v="0"/>
    <n v="0"/>
    <n v="0"/>
    <n v="0"/>
    <n v="0"/>
    <n v="0"/>
    <n v="0"/>
    <n v="0"/>
    <n v="0"/>
    <n v="0"/>
    <n v="0"/>
    <n v="0"/>
    <n v="0"/>
    <n v="0"/>
    <n v="0"/>
    <n v="0"/>
    <n v="0"/>
    <n v="0"/>
    <n v="0"/>
    <n v="0"/>
    <n v="0"/>
    <n v="0"/>
    <n v="0"/>
  </r>
  <r>
    <m/>
    <s v="069"/>
    <n v="2012"/>
    <n v="2012"/>
    <m/>
    <n v="650"/>
    <n v="0"/>
    <s v="Rulemaking"/>
    <n v="2"/>
    <n v="252"/>
    <s v="D"/>
    <n v="-172468.64"/>
    <n v="-150373.67000000001"/>
    <n v="0"/>
    <n v="0"/>
    <n v="-172468.64"/>
    <n v="-150373.67000000001"/>
    <n v="0"/>
    <n v="0"/>
    <n v="0"/>
    <n v="-1.24"/>
    <n v="0"/>
    <n v="-1.24"/>
    <n v="-7061.27"/>
    <n v="-7061.27"/>
    <n v="0"/>
    <n v="0"/>
    <n v="-7061.27"/>
    <n v="-7061.27"/>
    <n v="-22094.97"/>
    <n v="0"/>
    <n v="0"/>
    <n v="0"/>
    <n v="0"/>
    <n v="-22094.97"/>
    <n v="-7061.27"/>
    <n v="-22094.97"/>
    <n v="-1.24"/>
    <n v="0"/>
    <n v="1.24"/>
    <n v="0"/>
    <n v="0"/>
    <n v="1.24"/>
  </r>
  <r>
    <m/>
    <s v="069"/>
    <n v="2012"/>
    <n v="2012"/>
    <m/>
    <n v="650"/>
    <n v="0"/>
    <s v="Rulemaking"/>
    <n v="2"/>
    <n v="253"/>
    <s v="D"/>
    <n v="0"/>
    <n v="-167310.88"/>
    <n v="0"/>
    <n v="0"/>
    <n v="0"/>
    <n v="-167310.88"/>
    <n v="0"/>
    <n v="0"/>
    <n v="0"/>
    <n v="0"/>
    <n v="0"/>
    <n v="0"/>
    <n v="-167310.88"/>
    <n v="0"/>
    <n v="0"/>
    <n v="0"/>
    <n v="-167310.88"/>
    <n v="0"/>
    <n v="0"/>
    <n v="0"/>
    <n v="0"/>
    <n v="0"/>
    <n v="0"/>
    <n v="0"/>
    <n v="-167310.88"/>
    <n v="167310.88"/>
    <n v="0"/>
    <n v="0"/>
    <n v="0"/>
    <n v="0"/>
    <n v="0"/>
    <n v="0"/>
  </r>
  <r>
    <m/>
    <s v="069"/>
    <n v="2012"/>
    <n v="2012"/>
    <m/>
    <n v="650"/>
    <n v="0"/>
    <s v="Enforcement"/>
    <n v="3"/>
    <n v="233"/>
    <s v="D"/>
    <n v="-105"/>
    <n v="-105"/>
    <n v="0"/>
    <n v="0"/>
    <n v="-105"/>
    <n v="-105"/>
    <n v="0"/>
    <n v="0"/>
    <n v="0"/>
    <n v="0"/>
    <n v="0"/>
    <n v="0"/>
    <n v="0"/>
    <n v="0"/>
    <n v="0"/>
    <n v="0"/>
    <n v="0"/>
    <n v="0"/>
    <n v="0"/>
    <n v="0"/>
    <n v="0"/>
    <n v="0"/>
    <n v="0"/>
    <n v="0"/>
    <n v="0"/>
    <n v="0"/>
    <n v="0"/>
    <n v="0"/>
    <n v="0"/>
    <n v="0"/>
    <n v="0"/>
    <n v="0"/>
  </r>
  <r>
    <m/>
    <s v="069"/>
    <n v="2012"/>
    <n v="2012"/>
    <m/>
    <n v="650"/>
    <n v="0"/>
    <s v="Enforcement"/>
    <n v="3"/>
    <n v="252"/>
    <s v="D"/>
    <n v="-91276.52"/>
    <n v="-91276.52"/>
    <n v="0"/>
    <n v="0"/>
    <n v="-91276.52"/>
    <n v="-91276.52"/>
    <n v="0"/>
    <n v="0"/>
    <n v="0"/>
    <n v="0"/>
    <n v="0"/>
    <n v="0"/>
    <n v="-2782.23"/>
    <n v="-3453.11"/>
    <n v="0"/>
    <n v="0"/>
    <n v="-2782.23"/>
    <n v="-3453.11"/>
    <n v="670.88"/>
    <n v="0"/>
    <n v="0"/>
    <n v="0"/>
    <n v="0"/>
    <n v="670.88"/>
    <n v="-2782.23"/>
    <n v="0"/>
    <n v="0"/>
    <n v="0"/>
    <n v="0"/>
    <n v="0"/>
    <n v="0"/>
    <n v="0"/>
  </r>
  <r>
    <m/>
    <s v="069"/>
    <n v="2012"/>
    <n v="2012"/>
    <m/>
    <n v="650"/>
    <n v="0"/>
    <s v="Enforcement"/>
    <n v="3"/>
    <n v="310"/>
    <s v="D"/>
    <n v="-2931.78"/>
    <n v="-2931.78"/>
    <n v="0"/>
    <n v="0"/>
    <n v="-2931.78"/>
    <n v="-2931.78"/>
    <n v="0"/>
    <n v="0"/>
    <n v="0"/>
    <n v="0"/>
    <n v="0"/>
    <n v="0"/>
    <n v="0"/>
    <n v="0"/>
    <n v="0"/>
    <n v="0"/>
    <n v="0"/>
    <n v="0"/>
    <n v="0"/>
    <n v="0"/>
    <n v="0"/>
    <n v="0"/>
    <n v="0"/>
    <n v="0"/>
    <n v="0"/>
    <n v="0"/>
    <n v="0"/>
    <n v="0"/>
    <n v="0"/>
    <n v="0"/>
    <n v="0"/>
    <n v="0"/>
  </r>
  <r>
    <m/>
    <s v="069"/>
    <n v="2012"/>
    <n v="2012"/>
    <m/>
    <n v="650"/>
    <n v="0"/>
    <s v="Administrative Expenses"/>
    <n v="4"/>
    <n v="115"/>
    <s v="D"/>
    <n v="-500"/>
    <n v="-500"/>
    <n v="0"/>
    <n v="0"/>
    <n v="-500"/>
    <n v="-500"/>
    <n v="0"/>
    <n v="0"/>
    <n v="0"/>
    <n v="0"/>
    <n v="0"/>
    <n v="0"/>
    <n v="0"/>
    <n v="0"/>
    <n v="0"/>
    <n v="0"/>
    <n v="0"/>
    <n v="0"/>
    <n v="0"/>
    <n v="0"/>
    <n v="0"/>
    <n v="0"/>
    <n v="0"/>
    <n v="0"/>
    <n v="0"/>
    <n v="0"/>
    <n v="0"/>
    <n v="0"/>
    <n v="0"/>
    <n v="0"/>
    <n v="0"/>
    <n v="0"/>
  </r>
  <r>
    <m/>
    <s v="069"/>
    <n v="2012"/>
    <n v="2012"/>
    <m/>
    <n v="650"/>
    <n v="0"/>
    <s v="Administrative Expenses"/>
    <n v="4"/>
    <n v="251"/>
    <s v="D"/>
    <n v="-24416.17"/>
    <n v="-24416.17"/>
    <n v="0"/>
    <n v="0"/>
    <n v="-24416.17"/>
    <n v="-24416.17"/>
    <n v="0"/>
    <n v="0"/>
    <n v="0"/>
    <n v="0"/>
    <n v="0"/>
    <n v="0"/>
    <n v="-1426.85"/>
    <n v="-1487.58"/>
    <n v="0"/>
    <n v="0"/>
    <n v="-1426.85"/>
    <n v="-1487.58"/>
    <n v="60.73"/>
    <n v="0"/>
    <n v="0"/>
    <n v="0"/>
    <n v="0"/>
    <n v="60.73"/>
    <n v="-1426.85"/>
    <n v="0"/>
    <n v="0"/>
    <n v="0"/>
    <n v="0"/>
    <n v="0"/>
    <n v="0"/>
    <n v="0"/>
  </r>
  <r>
    <m/>
    <s v="069"/>
    <n v="2012"/>
    <n v="2012"/>
    <m/>
    <n v="650"/>
    <n v="0"/>
    <s v="Administrative Expenses"/>
    <n v="4"/>
    <n v="252"/>
    <s v="D"/>
    <n v="-95979.520000000004"/>
    <n v="-95979.520000000004"/>
    <n v="0"/>
    <n v="0"/>
    <n v="-95979.520000000004"/>
    <n v="-95979.520000000004"/>
    <n v="0"/>
    <n v="0"/>
    <n v="0"/>
    <n v="0"/>
    <n v="0"/>
    <n v="0"/>
    <n v="0"/>
    <n v="0"/>
    <n v="0"/>
    <n v="0"/>
    <n v="0"/>
    <n v="0"/>
    <n v="0"/>
    <n v="0"/>
    <n v="0"/>
    <n v="0"/>
    <n v="0"/>
    <n v="0"/>
    <n v="0"/>
    <n v="0"/>
    <n v="0"/>
    <n v="0"/>
    <n v="0"/>
    <n v="0"/>
    <n v="0"/>
    <n v="0"/>
  </r>
  <r>
    <m/>
    <s v="069"/>
    <n v="2012"/>
    <n v="2012"/>
    <m/>
    <n v="650"/>
    <n v="0"/>
    <s v="Administrative Expenses"/>
    <n v="4"/>
    <n v="253"/>
    <s v="D"/>
    <n v="-15652.79"/>
    <n v="-106063.58"/>
    <n v="0"/>
    <n v="0"/>
    <n v="-15652.79"/>
    <n v="-106063.58"/>
    <n v="0"/>
    <n v="0"/>
    <n v="0"/>
    <n v="0"/>
    <n v="0"/>
    <n v="0"/>
    <n v="-90410.79"/>
    <n v="0"/>
    <n v="0"/>
    <n v="0"/>
    <n v="-90410.79"/>
    <n v="0"/>
    <n v="0"/>
    <n v="0"/>
    <n v="0"/>
    <n v="0"/>
    <n v="0"/>
    <n v="0"/>
    <n v="-90410.79"/>
    <n v="90410.79"/>
    <n v="0"/>
    <n v="0"/>
    <n v="0"/>
    <n v="0"/>
    <n v="0"/>
    <n v="0"/>
  </r>
  <r>
    <m/>
    <s v="069"/>
    <n v="2012"/>
    <n v="2012"/>
    <m/>
    <n v="650"/>
    <n v="0"/>
    <s v="Administrative Expenses"/>
    <n v="4"/>
    <n v="257"/>
    <s v="D"/>
    <n v="0"/>
    <n v="0"/>
    <n v="0"/>
    <n v="0"/>
    <n v="0"/>
    <n v="0"/>
    <n v="0"/>
    <n v="0"/>
    <n v="0"/>
    <n v="0"/>
    <n v="0"/>
    <n v="0"/>
    <n v="-251.18"/>
    <n v="-251.18"/>
    <n v="0"/>
    <n v="0"/>
    <n v="-251.18"/>
    <n v="-251.18"/>
    <n v="0"/>
    <n v="0"/>
    <n v="0"/>
    <n v="0"/>
    <n v="0"/>
    <n v="0"/>
    <n v="-251.18"/>
    <n v="0"/>
    <n v="0"/>
    <n v="0"/>
    <n v="0"/>
    <n v="0"/>
    <n v="0"/>
    <n v="0"/>
  </r>
  <r>
    <m/>
    <s v="069"/>
    <n v="2012"/>
    <n v="2012"/>
    <m/>
    <n v="650"/>
    <n v="0"/>
    <s v="Administrative Expenses"/>
    <n v="4"/>
    <n v="310"/>
    <s v="D"/>
    <n v="-14.36"/>
    <n v="-14.36"/>
    <n v="0"/>
    <n v="0"/>
    <n v="-14.36"/>
    <n v="-14.36"/>
    <n v="0"/>
    <n v="0"/>
    <n v="0"/>
    <n v="0"/>
    <n v="0"/>
    <n v="0"/>
    <n v="0"/>
    <n v="0"/>
    <n v="0"/>
    <n v="0"/>
    <n v="0"/>
    <n v="0"/>
    <n v="0"/>
    <n v="0"/>
    <n v="0"/>
    <n v="0"/>
    <n v="0"/>
    <n v="0"/>
    <n v="0"/>
    <n v="0"/>
    <n v="0"/>
    <n v="0"/>
    <n v="0"/>
    <n v="0"/>
    <n v="0"/>
    <n v="0"/>
  </r>
  <r>
    <m/>
    <s v="069"/>
    <n v="2012"/>
    <n v="2013"/>
    <m/>
    <n v="650"/>
    <n v="0"/>
    <s v="Research and Analysis"/>
    <n v="1"/>
    <n v="252"/>
    <s v="D"/>
    <n v="-8092.3"/>
    <n v="-8092.3"/>
    <n v="0"/>
    <n v="0"/>
    <n v="-8092.3"/>
    <n v="-8092.3"/>
    <n v="0"/>
    <n v="0"/>
    <n v="0"/>
    <n v="0"/>
    <n v="0"/>
    <n v="0"/>
    <n v="-294.61"/>
    <n v="-294.61"/>
    <n v="0"/>
    <n v="0"/>
    <n v="-294.61"/>
    <n v="-294.61"/>
    <n v="0"/>
    <n v="0"/>
    <n v="0"/>
    <n v="0"/>
    <n v="0"/>
    <n v="0"/>
    <n v="-294.61"/>
    <n v="0"/>
    <n v="0"/>
    <n v="0"/>
    <n v="0"/>
    <n v="0"/>
    <n v="0"/>
    <n v="0"/>
  </r>
  <r>
    <m/>
    <s v="069"/>
    <n v="2012"/>
    <n v="2013"/>
    <m/>
    <n v="650"/>
    <n v="0"/>
    <s v="Rulemaking"/>
    <n v="2"/>
    <n v="252"/>
    <s v="D"/>
    <n v="-82849.84"/>
    <n v="-82849.84"/>
    <n v="0"/>
    <n v="0"/>
    <n v="-82849.84"/>
    <n v="-82849.84"/>
    <n v="0"/>
    <n v="0"/>
    <n v="0"/>
    <n v="0"/>
    <n v="0"/>
    <n v="0"/>
    <n v="0"/>
    <n v="0"/>
    <n v="0"/>
    <n v="0"/>
    <n v="0"/>
    <n v="0"/>
    <n v="0"/>
    <n v="0"/>
    <n v="0"/>
    <n v="0"/>
    <n v="0"/>
    <n v="0"/>
    <n v="0"/>
    <n v="0"/>
    <n v="0"/>
    <n v="0"/>
    <n v="0"/>
    <n v="0"/>
    <n v="0"/>
    <n v="0"/>
  </r>
  <r>
    <m/>
    <s v="069"/>
    <n v="2012"/>
    <n v="2013"/>
    <m/>
    <n v="650"/>
    <n v="0"/>
    <s v="Enforcement"/>
    <n v="3"/>
    <n v="252"/>
    <s v="D"/>
    <n v="-23733.279999999999"/>
    <n v="-23733.279999999999"/>
    <n v="0"/>
    <n v="0"/>
    <n v="-23733.279999999999"/>
    <n v="-23733.279999999999"/>
    <n v="0"/>
    <n v="0"/>
    <n v="0"/>
    <n v="0"/>
    <n v="0"/>
    <n v="0"/>
    <n v="0"/>
    <n v="0"/>
    <n v="0"/>
    <n v="0"/>
    <n v="0"/>
    <n v="0"/>
    <n v="0"/>
    <n v="0"/>
    <n v="0"/>
    <n v="0"/>
    <n v="0"/>
    <n v="0"/>
    <n v="0"/>
    <n v="0"/>
    <n v="0"/>
    <n v="0"/>
    <n v="0"/>
    <n v="0"/>
    <n v="0"/>
    <n v="0"/>
  </r>
  <r>
    <m/>
    <s v="069"/>
    <n v="2012"/>
    <n v="2013"/>
    <m/>
    <n v="650"/>
    <n v="0"/>
    <s v="Enforcement"/>
    <n v="3"/>
    <n v="410"/>
    <s v="D"/>
    <n v="-46123.44"/>
    <n v="-46123.44"/>
    <n v="0"/>
    <n v="0"/>
    <n v="-46123.44"/>
    <n v="-46123.44"/>
    <n v="0"/>
    <n v="0"/>
    <n v="0"/>
    <n v="0"/>
    <n v="0"/>
    <n v="0"/>
    <n v="0"/>
    <n v="0"/>
    <n v="0"/>
    <n v="0"/>
    <n v="0"/>
    <n v="0"/>
    <n v="0"/>
    <n v="0"/>
    <n v="0"/>
    <n v="0"/>
    <n v="0"/>
    <n v="0"/>
    <n v="0"/>
    <n v="0"/>
    <n v="0"/>
    <n v="0"/>
    <n v="0"/>
    <n v="0"/>
    <n v="0"/>
    <n v="0"/>
  </r>
  <r>
    <m/>
    <s v="069"/>
    <n v="2012"/>
    <n v="2022"/>
    <m/>
    <n v="661"/>
    <n v="0"/>
    <s v="UNKNOWN"/>
    <n v="0"/>
    <n v="0"/>
    <s v=" "/>
    <n v="0"/>
    <n v="0"/>
    <n v="0"/>
    <n v="0"/>
    <n v="0"/>
    <n v="0"/>
    <n v="0"/>
    <n v="0"/>
    <n v="0"/>
    <n v="0"/>
    <n v="0"/>
    <n v="0"/>
    <n v="0"/>
    <n v="0"/>
    <n v="0"/>
    <n v="0"/>
    <n v="0"/>
    <n v="0"/>
    <n v="0"/>
    <n v="0"/>
    <n v="0"/>
    <n v="0"/>
    <n v="0"/>
    <n v="0"/>
    <n v="0"/>
    <n v="0"/>
    <n v="0"/>
    <n v="0"/>
    <n v="0"/>
    <n v="0"/>
    <n v="0"/>
    <n v="0"/>
  </r>
  <r>
    <m/>
    <s v="069"/>
    <n v="2013"/>
    <n v="2013"/>
    <m/>
    <n v="650"/>
    <n v="0"/>
    <s v="Research and Analysis"/>
    <n v="1"/>
    <n v="252"/>
    <s v="D"/>
    <n v="-399444.07"/>
    <n v="-395044.07"/>
    <n v="0"/>
    <n v="0"/>
    <n v="-399444.07"/>
    <n v="-395044.07"/>
    <n v="0"/>
    <n v="0"/>
    <n v="0"/>
    <n v="0"/>
    <n v="0"/>
    <n v="0"/>
    <n v="-38.89"/>
    <n v="-38.89"/>
    <n v="0"/>
    <n v="0"/>
    <n v="-38.89"/>
    <n v="-38.89"/>
    <n v="-4400"/>
    <n v="0"/>
    <n v="0"/>
    <n v="0"/>
    <n v="0"/>
    <n v="-4400"/>
    <n v="-38.89"/>
    <n v="-4400"/>
    <n v="0"/>
    <n v="0"/>
    <n v="0"/>
    <n v="0"/>
    <n v="0"/>
    <n v="0"/>
  </r>
  <r>
    <m/>
    <s v="069"/>
    <n v="2013"/>
    <n v="2013"/>
    <m/>
    <n v="650"/>
    <n v="0"/>
    <s v="Research and Analysis"/>
    <n v="1"/>
    <n v="253"/>
    <s v="D"/>
    <n v="0"/>
    <n v="0"/>
    <n v="0"/>
    <n v="0"/>
    <n v="0"/>
    <n v="0"/>
    <n v="0"/>
    <n v="0"/>
    <n v="0"/>
    <n v="0"/>
    <n v="0"/>
    <n v="0"/>
    <n v="-27486.07"/>
    <n v="-27486.07"/>
    <n v="0"/>
    <n v="0"/>
    <n v="-27486.07"/>
    <n v="-27486.07"/>
    <n v="0"/>
    <n v="0"/>
    <n v="0"/>
    <n v="0"/>
    <n v="0"/>
    <n v="0"/>
    <n v="-27486.07"/>
    <n v="0"/>
    <n v="0"/>
    <n v="0"/>
    <n v="0"/>
    <n v="0"/>
    <n v="0"/>
    <n v="0"/>
  </r>
  <r>
    <m/>
    <s v="069"/>
    <n v="2013"/>
    <n v="2013"/>
    <m/>
    <n v="650"/>
    <n v="0"/>
    <s v="Research and Analysis"/>
    <n v="1"/>
    <n v="260"/>
    <s v="D"/>
    <n v="-1333"/>
    <n v="-1333"/>
    <n v="0"/>
    <n v="0"/>
    <n v="-1333"/>
    <n v="-1333"/>
    <n v="0"/>
    <n v="0"/>
    <n v="0"/>
    <n v="0"/>
    <n v="0"/>
    <n v="0"/>
    <n v="0"/>
    <n v="0"/>
    <n v="0"/>
    <n v="0"/>
    <n v="0"/>
    <n v="0"/>
    <n v="0"/>
    <n v="0"/>
    <n v="0"/>
    <n v="0"/>
    <n v="0"/>
    <n v="0"/>
    <n v="0"/>
    <n v="0"/>
    <n v="0"/>
    <n v="1333"/>
    <n v="0"/>
    <n v="0"/>
    <n v="0"/>
    <n v="1333"/>
  </r>
  <r>
    <m/>
    <s v="069"/>
    <n v="2013"/>
    <n v="2013"/>
    <m/>
    <n v="650"/>
    <n v="0"/>
    <s v="Rulemaking"/>
    <n v="2"/>
    <n v="252"/>
    <s v="D"/>
    <n v="-1821955.89"/>
    <n v="-1272152.54"/>
    <n v="0"/>
    <n v="0"/>
    <n v="-1821955.89"/>
    <n v="-1272152.54"/>
    <n v="0"/>
    <n v="0"/>
    <n v="0"/>
    <n v="0"/>
    <n v="0"/>
    <n v="0"/>
    <n v="-371.45"/>
    <n v="-371.45"/>
    <n v="0"/>
    <n v="0"/>
    <n v="-371.45"/>
    <n v="-371.45"/>
    <n v="-549803.35"/>
    <n v="0"/>
    <n v="0"/>
    <n v="0"/>
    <n v="0"/>
    <n v="-549803.35"/>
    <n v="-371.45"/>
    <n v="-549803.35"/>
    <n v="0"/>
    <n v="0"/>
    <n v="0"/>
    <n v="0"/>
    <n v="0"/>
    <n v="0"/>
  </r>
  <r>
    <m/>
    <s v="069"/>
    <n v="2013"/>
    <n v="2013"/>
    <m/>
    <n v="650"/>
    <n v="0"/>
    <s v="Rulemaking"/>
    <n v="2"/>
    <n v="253"/>
    <s v="D"/>
    <n v="0"/>
    <n v="0"/>
    <n v="0"/>
    <n v="0"/>
    <n v="0"/>
    <n v="0"/>
    <n v="0"/>
    <n v="0"/>
    <n v="0"/>
    <n v="0"/>
    <n v="0"/>
    <n v="0"/>
    <n v="-18482.86"/>
    <n v="-18272.41"/>
    <n v="0"/>
    <n v="0"/>
    <n v="-18482.86"/>
    <n v="-18272.41"/>
    <n v="-210.45"/>
    <n v="0"/>
    <n v="0"/>
    <n v="0"/>
    <n v="0"/>
    <n v="-210.45"/>
    <n v="-18482.86"/>
    <n v="0"/>
    <n v="0"/>
    <n v="0"/>
    <n v="0"/>
    <n v="0"/>
    <n v="0"/>
    <n v="0"/>
  </r>
  <r>
    <m/>
    <s v="069"/>
    <n v="2013"/>
    <n v="2013"/>
    <m/>
    <n v="650"/>
    <n v="0"/>
    <s v="Enforcement"/>
    <n v="3"/>
    <n v="233"/>
    <s v="D"/>
    <n v="-6774.95"/>
    <n v="-6774.95"/>
    <n v="0"/>
    <n v="0"/>
    <n v="-6774.95"/>
    <n v="-6774.95"/>
    <n v="0"/>
    <n v="0"/>
    <n v="0"/>
    <n v="0"/>
    <n v="0"/>
    <n v="0"/>
    <n v="0"/>
    <n v="0"/>
    <n v="0"/>
    <n v="0"/>
    <n v="0"/>
    <n v="0"/>
    <n v="0"/>
    <n v="0"/>
    <n v="0"/>
    <n v="0"/>
    <n v="0"/>
    <n v="0"/>
    <n v="0"/>
    <n v="0"/>
    <n v="0"/>
    <n v="0"/>
    <n v="0"/>
    <n v="0"/>
    <n v="0"/>
    <n v="0"/>
  </r>
  <r>
    <m/>
    <s v="069"/>
    <n v="2013"/>
    <n v="2013"/>
    <m/>
    <n v="650"/>
    <n v="0"/>
    <s v="Enforcement"/>
    <n v="3"/>
    <n v="252"/>
    <s v="D"/>
    <n v="-141012.71"/>
    <n v="-128950.71"/>
    <n v="0"/>
    <n v="0"/>
    <n v="-141012.71"/>
    <n v="-128950.71"/>
    <n v="0"/>
    <n v="0"/>
    <n v="0"/>
    <n v="0"/>
    <n v="0"/>
    <n v="0"/>
    <n v="0"/>
    <n v="0"/>
    <n v="0"/>
    <n v="0"/>
    <n v="0"/>
    <n v="0"/>
    <n v="-12062"/>
    <n v="0"/>
    <n v="0"/>
    <n v="0"/>
    <n v="0"/>
    <n v="-12062"/>
    <n v="0"/>
    <n v="-12062"/>
    <n v="0"/>
    <n v="0"/>
    <n v="0"/>
    <n v="0"/>
    <n v="0"/>
    <n v="0"/>
  </r>
  <r>
    <m/>
    <s v="069"/>
    <n v="2013"/>
    <n v="2013"/>
    <m/>
    <n v="650"/>
    <n v="0"/>
    <s v="Enforcement"/>
    <n v="3"/>
    <n v="310"/>
    <s v="D"/>
    <n v="-5000"/>
    <n v="-5000"/>
    <n v="0"/>
    <n v="0"/>
    <n v="-5000"/>
    <n v="-5000"/>
    <n v="0"/>
    <n v="0"/>
    <n v="0"/>
    <n v="0"/>
    <n v="0"/>
    <n v="0"/>
    <n v="0"/>
    <n v="0"/>
    <n v="0"/>
    <n v="0"/>
    <n v="0"/>
    <n v="0"/>
    <n v="0"/>
    <n v="0"/>
    <n v="0"/>
    <n v="0"/>
    <n v="0"/>
    <n v="0"/>
    <n v="0"/>
    <n v="0"/>
    <n v="0"/>
    <n v="0"/>
    <n v="0"/>
    <n v="0"/>
    <n v="0"/>
    <n v="0"/>
  </r>
  <r>
    <m/>
    <s v="069"/>
    <n v="2013"/>
    <n v="2013"/>
    <m/>
    <n v="650"/>
    <n v="0"/>
    <s v="Enforcement"/>
    <n v="3"/>
    <n v="410"/>
    <s v="D"/>
    <n v="-10017.51"/>
    <n v="-10017.51"/>
    <n v="0"/>
    <n v="0"/>
    <n v="-10017.51"/>
    <n v="-10017.51"/>
    <n v="0"/>
    <n v="0"/>
    <n v="0"/>
    <n v="0"/>
    <n v="0"/>
    <n v="0"/>
    <n v="0"/>
    <n v="0"/>
    <n v="0"/>
    <n v="0"/>
    <n v="0"/>
    <n v="0"/>
    <n v="0"/>
    <n v="0"/>
    <n v="0"/>
    <n v="0"/>
    <n v="0"/>
    <n v="0"/>
    <n v="0"/>
    <n v="0"/>
    <n v="0"/>
    <n v="0"/>
    <n v="0"/>
    <n v="0"/>
    <n v="0"/>
    <n v="0"/>
  </r>
  <r>
    <m/>
    <s v="069"/>
    <n v="2013"/>
    <n v="2013"/>
    <m/>
    <n v="650"/>
    <n v="0"/>
    <s v="Administrative Expenses"/>
    <n v="4"/>
    <n v="210"/>
    <s v="D"/>
    <n v="-130"/>
    <n v="-130"/>
    <n v="0"/>
    <n v="0"/>
    <n v="-130"/>
    <n v="-130"/>
    <n v="0"/>
    <n v="0"/>
    <n v="0"/>
    <n v="0"/>
    <n v="0"/>
    <n v="0"/>
    <n v="0"/>
    <n v="0"/>
    <n v="0"/>
    <n v="0"/>
    <n v="0"/>
    <n v="0"/>
    <n v="0"/>
    <n v="0"/>
    <n v="0"/>
    <n v="0"/>
    <n v="0"/>
    <n v="0"/>
    <n v="0"/>
    <n v="0"/>
    <n v="0"/>
    <n v="0"/>
    <n v="0"/>
    <n v="0"/>
    <n v="0"/>
    <n v="0"/>
  </r>
  <r>
    <m/>
    <s v="069"/>
    <n v="2013"/>
    <n v="2013"/>
    <m/>
    <n v="650"/>
    <n v="0"/>
    <s v="Administrative Expenses"/>
    <n v="4"/>
    <n v="233"/>
    <s v="D"/>
    <n v="-140000"/>
    <n v="-140000"/>
    <n v="0"/>
    <n v="0"/>
    <n v="-140000"/>
    <n v="-140000"/>
    <n v="0"/>
    <n v="0"/>
    <n v="0"/>
    <n v="0"/>
    <n v="0"/>
    <n v="0"/>
    <n v="0"/>
    <n v="0"/>
    <n v="0"/>
    <n v="0"/>
    <n v="0"/>
    <n v="0"/>
    <n v="0"/>
    <n v="0"/>
    <n v="0"/>
    <n v="0"/>
    <n v="0"/>
    <n v="0"/>
    <n v="0"/>
    <n v="0"/>
    <n v="0"/>
    <n v="0"/>
    <n v="0"/>
    <n v="0"/>
    <n v="0"/>
    <n v="0"/>
  </r>
  <r>
    <m/>
    <s v="069"/>
    <n v="2013"/>
    <n v="2013"/>
    <m/>
    <n v="650"/>
    <n v="0"/>
    <s v="Administrative Expenses"/>
    <n v="4"/>
    <n v="251"/>
    <s v="D"/>
    <n v="-36647.800000000003"/>
    <n v="-36647.800000000003"/>
    <n v="0"/>
    <n v="0"/>
    <n v="-36647.800000000003"/>
    <n v="-36647.800000000003"/>
    <n v="0"/>
    <n v="0"/>
    <n v="0"/>
    <n v="0"/>
    <n v="0"/>
    <n v="0"/>
    <n v="-942.98"/>
    <n v="-951.32"/>
    <n v="0"/>
    <n v="0"/>
    <n v="-942.98"/>
    <n v="-951.32"/>
    <n v="8.34"/>
    <n v="0"/>
    <n v="0"/>
    <n v="0"/>
    <n v="0"/>
    <n v="8.34"/>
    <n v="-942.98"/>
    <n v="0"/>
    <n v="0"/>
    <n v="0"/>
    <n v="0"/>
    <n v="0"/>
    <n v="0"/>
    <n v="0"/>
  </r>
  <r>
    <m/>
    <s v="069"/>
    <n v="2013"/>
    <n v="2013"/>
    <m/>
    <n v="650"/>
    <n v="0"/>
    <s v="Administrative Expenses"/>
    <n v="4"/>
    <n v="252"/>
    <s v="D"/>
    <n v="-259414.3"/>
    <n v="-259414.3"/>
    <n v="0"/>
    <n v="0"/>
    <n v="-259414.3"/>
    <n v="-259414.3"/>
    <n v="0"/>
    <n v="0"/>
    <n v="0"/>
    <n v="0"/>
    <n v="0"/>
    <n v="0"/>
    <n v="-1269.79"/>
    <n v="-1324.11"/>
    <n v="0"/>
    <n v="0"/>
    <n v="-1269.79"/>
    <n v="-1324.11"/>
    <n v="54.32"/>
    <n v="0"/>
    <n v="0"/>
    <n v="0"/>
    <n v="0"/>
    <n v="54.32"/>
    <n v="-1269.79"/>
    <n v="0"/>
    <n v="0"/>
    <n v="0"/>
    <n v="0"/>
    <n v="0"/>
    <n v="0"/>
    <n v="0"/>
  </r>
  <r>
    <m/>
    <s v="069"/>
    <n v="2013"/>
    <n v="2013"/>
    <m/>
    <n v="650"/>
    <n v="0"/>
    <s v="Administrative Expenses"/>
    <n v="4"/>
    <n v="253"/>
    <s v="D"/>
    <n v="-325771.14"/>
    <n v="-325771.14"/>
    <n v="0"/>
    <n v="0"/>
    <n v="-325771.14"/>
    <n v="-325771.14"/>
    <n v="0"/>
    <n v="0"/>
    <n v="0"/>
    <n v="0"/>
    <n v="0"/>
    <n v="0"/>
    <n v="-2389.21"/>
    <n v="-2389.21"/>
    <n v="0"/>
    <n v="0"/>
    <n v="-2389.21"/>
    <n v="-2389.21"/>
    <n v="0"/>
    <n v="0"/>
    <n v="0"/>
    <n v="0"/>
    <n v="0"/>
    <n v="0"/>
    <n v="-2389.21"/>
    <n v="0"/>
    <n v="0"/>
    <n v="0"/>
    <n v="0"/>
    <n v="0"/>
    <n v="0"/>
    <n v="0"/>
  </r>
  <r>
    <m/>
    <s v="069"/>
    <n v="2013"/>
    <n v="2013"/>
    <m/>
    <n v="650"/>
    <n v="0"/>
    <s v="Administrative Expenses"/>
    <n v="4"/>
    <n v="260"/>
    <s v="D"/>
    <n v="-2054.75"/>
    <n v="-2054.75"/>
    <n v="0"/>
    <n v="0"/>
    <n v="-2054.75"/>
    <n v="-2054.75"/>
    <n v="0"/>
    <n v="0"/>
    <n v="0"/>
    <n v="0"/>
    <n v="0"/>
    <n v="0"/>
    <n v="0"/>
    <n v="0"/>
    <n v="0"/>
    <n v="0"/>
    <n v="0"/>
    <n v="0"/>
    <n v="0"/>
    <n v="0"/>
    <n v="0"/>
    <n v="0"/>
    <n v="0"/>
    <n v="0"/>
    <n v="0"/>
    <n v="0"/>
    <n v="0"/>
    <n v="0"/>
    <n v="0"/>
    <n v="0"/>
    <n v="0"/>
    <n v="0"/>
  </r>
  <r>
    <m/>
    <s v="069"/>
    <n v="2013"/>
    <n v="2013"/>
    <m/>
    <n v="650"/>
    <n v="0"/>
    <s v="Administrative Expenses"/>
    <n v="4"/>
    <n v="310"/>
    <s v="D"/>
    <n v="-34071.96"/>
    <n v="-34071.96"/>
    <n v="0"/>
    <n v="0"/>
    <n v="-34071.96"/>
    <n v="-34071.96"/>
    <n v="0"/>
    <n v="0"/>
    <n v="0"/>
    <n v="0"/>
    <n v="0"/>
    <n v="0"/>
    <n v="0"/>
    <n v="0"/>
    <n v="0"/>
    <n v="0"/>
    <n v="0"/>
    <n v="0"/>
    <n v="0"/>
    <n v="0"/>
    <n v="0"/>
    <n v="0"/>
    <n v="0"/>
    <n v="0"/>
    <n v="0"/>
    <n v="0"/>
    <n v="0"/>
    <n v="0"/>
    <n v="0"/>
    <n v="0"/>
    <n v="0"/>
    <n v="0"/>
  </r>
  <r>
    <m/>
    <s v="069"/>
    <n v="2013"/>
    <n v="2014"/>
    <m/>
    <n v="650"/>
    <n v="0"/>
    <s v="Research and Analysis"/>
    <n v="1"/>
    <n v="252"/>
    <s v="D"/>
    <n v="-18673.009999999998"/>
    <n v="-18673.009999999998"/>
    <n v="0"/>
    <n v="0"/>
    <n v="-18673.009999999998"/>
    <n v="-18673.009999999998"/>
    <n v="0"/>
    <n v="0"/>
    <n v="0"/>
    <n v="0"/>
    <n v="0"/>
    <n v="0"/>
    <n v="-89223.34"/>
    <n v="-51112.53"/>
    <n v="0"/>
    <n v="0"/>
    <n v="-89223.34"/>
    <n v="-51112.53"/>
    <n v="-38110.81"/>
    <n v="0"/>
    <n v="0"/>
    <n v="0"/>
    <n v="0"/>
    <n v="-38110.81"/>
    <n v="-89223.34"/>
    <n v="0"/>
    <n v="0"/>
    <n v="0"/>
    <n v="0"/>
    <n v="0"/>
    <n v="0"/>
    <n v="0"/>
  </r>
  <r>
    <m/>
    <s v="069"/>
    <n v="2013"/>
    <n v="2014"/>
    <m/>
    <n v="650"/>
    <n v="0"/>
    <s v="Rulemaking"/>
    <n v="2"/>
    <n v="252"/>
    <s v="D"/>
    <n v="-412492.07"/>
    <n v="-358758.07"/>
    <n v="0"/>
    <n v="0"/>
    <n v="-412492.07"/>
    <n v="-358758.07"/>
    <n v="-41220"/>
    <n v="-41600"/>
    <n v="0"/>
    <n v="0"/>
    <n v="-41220"/>
    <n v="-41600"/>
    <n v="0"/>
    <n v="0"/>
    <n v="0"/>
    <n v="0"/>
    <n v="0"/>
    <n v="0"/>
    <n v="-53354"/>
    <n v="0"/>
    <n v="0"/>
    <n v="0"/>
    <n v="0"/>
    <n v="-53354"/>
    <n v="0"/>
    <n v="-53354"/>
    <n v="0"/>
    <n v="0"/>
    <n v="0"/>
    <n v="0"/>
    <n v="0"/>
    <n v="0"/>
  </r>
  <r>
    <m/>
    <s v="069"/>
    <n v="2013"/>
    <n v="2014"/>
    <m/>
    <n v="650"/>
    <n v="0"/>
    <s v="Rulemaking"/>
    <n v="2"/>
    <n v="260"/>
    <s v="D"/>
    <n v="-32.75"/>
    <n v="-32.75"/>
    <n v="0"/>
    <n v="0"/>
    <n v="-32.75"/>
    <n v="-32.75"/>
    <n v="0"/>
    <n v="0"/>
    <n v="0"/>
    <n v="0"/>
    <n v="0"/>
    <n v="0"/>
    <n v="0"/>
    <n v="0"/>
    <n v="0"/>
    <n v="0"/>
    <n v="0"/>
    <n v="0"/>
    <n v="0"/>
    <n v="0"/>
    <n v="0"/>
    <n v="0"/>
    <n v="0"/>
    <n v="0"/>
    <n v="0"/>
    <n v="0"/>
    <n v="0"/>
    <n v="0"/>
    <n v="0"/>
    <n v="0"/>
    <n v="0"/>
    <n v="0"/>
  </r>
  <r>
    <m/>
    <s v="069"/>
    <n v="2013"/>
    <n v="2014"/>
    <m/>
    <n v="650"/>
    <n v="0"/>
    <s v="Enforcement"/>
    <n v="3"/>
    <n v="252"/>
    <s v="D"/>
    <n v="-15961"/>
    <n v="-15961"/>
    <n v="0"/>
    <n v="0"/>
    <n v="-15961"/>
    <n v="-15961"/>
    <n v="0"/>
    <n v="0"/>
    <n v="0"/>
    <n v="0"/>
    <n v="0"/>
    <n v="0"/>
    <n v="-14912.51"/>
    <n v="-17454.419999999998"/>
    <n v="0"/>
    <n v="0"/>
    <n v="-14912.51"/>
    <n v="-17454.419999999998"/>
    <n v="2541.91"/>
    <n v="0"/>
    <n v="0"/>
    <n v="0"/>
    <n v="0"/>
    <n v="2541.91"/>
    <n v="-14912.51"/>
    <n v="0"/>
    <n v="0"/>
    <n v="0"/>
    <n v="0"/>
    <n v="0"/>
    <n v="0"/>
    <n v="0"/>
  </r>
  <r>
    <m/>
    <s v="069"/>
    <n v="2014"/>
    <n v="2014"/>
    <m/>
    <n v="650"/>
    <n v="0"/>
    <s v="Research and Analysis"/>
    <n v="1"/>
    <n v="251"/>
    <s v="D"/>
    <n v="-43936.38"/>
    <n v="-43811.38"/>
    <n v="0"/>
    <n v="0"/>
    <n v="-43936.38"/>
    <n v="-43811.38"/>
    <n v="0"/>
    <n v="0"/>
    <n v="0"/>
    <n v="0"/>
    <n v="0"/>
    <n v="0"/>
    <n v="0"/>
    <n v="0"/>
    <n v="0"/>
    <n v="0"/>
    <n v="0"/>
    <n v="0"/>
    <n v="-125"/>
    <n v="0"/>
    <n v="0"/>
    <n v="0"/>
    <n v="0"/>
    <n v="-125"/>
    <n v="0"/>
    <n v="-125"/>
    <n v="0"/>
    <n v="42757.17"/>
    <n v="0"/>
    <n v="0"/>
    <n v="0"/>
    <n v="42757.17"/>
  </r>
  <r>
    <m/>
    <s v="069"/>
    <n v="2014"/>
    <n v="2014"/>
    <m/>
    <n v="650"/>
    <n v="0"/>
    <s v="Research and Analysis"/>
    <n v="1"/>
    <n v="252"/>
    <s v="D"/>
    <n v="-274297.68"/>
    <n v="-199600.62"/>
    <n v="0"/>
    <n v="0"/>
    <n v="-274297.68"/>
    <n v="-199600.62"/>
    <n v="-653.94000000000005"/>
    <n v="0"/>
    <n v="0"/>
    <n v="0"/>
    <n v="-653.94000000000005"/>
    <n v="0"/>
    <n v="-9892.4500000000007"/>
    <n v="-8338.23"/>
    <n v="0"/>
    <n v="0"/>
    <n v="-9892.4500000000007"/>
    <n v="-8338.23"/>
    <n v="-76905.22"/>
    <n v="0"/>
    <n v="0"/>
    <n v="0"/>
    <n v="0"/>
    <n v="-76905.22"/>
    <n v="-9892.4500000000007"/>
    <n v="-75351"/>
    <n v="0"/>
    <n v="0"/>
    <n v="0"/>
    <n v="0"/>
    <n v="0"/>
    <n v="0"/>
  </r>
  <r>
    <m/>
    <s v="069"/>
    <n v="2014"/>
    <n v="2014"/>
    <m/>
    <n v="650"/>
    <n v="0"/>
    <s v="Research and Analysis"/>
    <n v="1"/>
    <n v="260"/>
    <s v="D"/>
    <n v="-28010.94"/>
    <n v="-28010.94"/>
    <n v="0"/>
    <n v="0"/>
    <n v="-28010.94"/>
    <n v="-28010.94"/>
    <n v="0"/>
    <n v="0"/>
    <n v="0"/>
    <n v="0"/>
    <n v="0"/>
    <n v="0"/>
    <n v="0"/>
    <n v="0"/>
    <n v="0"/>
    <n v="0"/>
    <n v="0"/>
    <n v="0"/>
    <n v="0"/>
    <n v="0"/>
    <n v="0"/>
    <n v="0"/>
    <n v="0"/>
    <n v="0"/>
    <n v="0"/>
    <n v="0"/>
    <n v="0"/>
    <n v="0"/>
    <n v="0"/>
    <n v="0"/>
    <n v="0"/>
    <n v="0"/>
  </r>
  <r>
    <m/>
    <s v="069"/>
    <n v="2014"/>
    <n v="2014"/>
    <m/>
    <n v="650"/>
    <n v="0"/>
    <s v="Research and Analysis"/>
    <n v="1"/>
    <n v="410"/>
    <s v="D"/>
    <n v="-23.26"/>
    <n v="-23.26"/>
    <n v="0"/>
    <n v="0"/>
    <n v="-23.26"/>
    <n v="-23.26"/>
    <n v="0"/>
    <n v="0"/>
    <n v="0"/>
    <n v="0"/>
    <n v="0"/>
    <n v="0"/>
    <n v="0"/>
    <n v="0"/>
    <n v="0"/>
    <n v="0"/>
    <n v="0"/>
    <n v="0"/>
    <n v="0"/>
    <n v="0"/>
    <n v="0"/>
    <n v="0"/>
    <n v="0"/>
    <n v="0"/>
    <n v="0"/>
    <n v="0"/>
    <n v="0"/>
    <n v="0"/>
    <n v="0"/>
    <n v="0"/>
    <n v="0"/>
    <n v="0"/>
  </r>
  <r>
    <m/>
    <s v="069"/>
    <n v="2014"/>
    <n v="2014"/>
    <m/>
    <n v="650"/>
    <n v="0"/>
    <s v="Rulemaking"/>
    <n v="2"/>
    <n v="252"/>
    <s v="D"/>
    <n v="-715050.89"/>
    <n v="-380835.67"/>
    <n v="0"/>
    <n v="0"/>
    <n v="-715050.89"/>
    <n v="-380835.67"/>
    <n v="-59712.32"/>
    <n v="0"/>
    <n v="0"/>
    <n v="0"/>
    <n v="-59712.32"/>
    <n v="0"/>
    <n v="-19960"/>
    <n v="-20009.41"/>
    <n v="0"/>
    <n v="0"/>
    <n v="-19960"/>
    <n v="-20009.41"/>
    <n v="-393878.13"/>
    <n v="0"/>
    <n v="0"/>
    <n v="0"/>
    <n v="0"/>
    <n v="-393878.13"/>
    <n v="-19960"/>
    <n v="-393927.54"/>
    <n v="0"/>
    <n v="0"/>
    <n v="0"/>
    <n v="0"/>
    <n v="0"/>
    <n v="0"/>
  </r>
  <r>
    <m/>
    <s v="069"/>
    <n v="2014"/>
    <n v="2014"/>
    <m/>
    <n v="650"/>
    <n v="0"/>
    <s v="Enforcement"/>
    <n v="3"/>
    <n v="233"/>
    <s v="D"/>
    <n v="-6543"/>
    <n v="-6543"/>
    <n v="0"/>
    <n v="0"/>
    <n v="-6543"/>
    <n v="-6543"/>
    <n v="0"/>
    <n v="0"/>
    <n v="0"/>
    <n v="0"/>
    <n v="0"/>
    <n v="0"/>
    <n v="0"/>
    <n v="0"/>
    <n v="0"/>
    <n v="0"/>
    <n v="0"/>
    <n v="0"/>
    <n v="0"/>
    <n v="0"/>
    <n v="0"/>
    <n v="0"/>
    <n v="0"/>
    <n v="0"/>
    <n v="0"/>
    <n v="0"/>
    <n v="0"/>
    <n v="0"/>
    <n v="0"/>
    <n v="0"/>
    <n v="0"/>
    <n v="0"/>
  </r>
  <r>
    <m/>
    <s v="069"/>
    <n v="2014"/>
    <n v="2014"/>
    <m/>
    <n v="650"/>
    <n v="0"/>
    <s v="Enforcement"/>
    <n v="3"/>
    <n v="252"/>
    <s v="D"/>
    <n v="-252896.94"/>
    <n v="-252896.94"/>
    <n v="0"/>
    <n v="0"/>
    <n v="-252896.94"/>
    <n v="-252896.94"/>
    <n v="0"/>
    <n v="0"/>
    <n v="0"/>
    <n v="0"/>
    <n v="0"/>
    <n v="0"/>
    <n v="-4337.41"/>
    <n v="-4614.79"/>
    <n v="0"/>
    <n v="0"/>
    <n v="-4337.41"/>
    <n v="-4614.79"/>
    <n v="277.38"/>
    <n v="0"/>
    <n v="0"/>
    <n v="0"/>
    <n v="0"/>
    <n v="277.38"/>
    <n v="-4337.41"/>
    <n v="0"/>
    <n v="0"/>
    <n v="0"/>
    <n v="0"/>
    <n v="0"/>
    <n v="0"/>
    <n v="0"/>
  </r>
  <r>
    <m/>
    <s v="069"/>
    <n v="2014"/>
    <n v="2014"/>
    <m/>
    <n v="650"/>
    <n v="0"/>
    <s v="Enforcement"/>
    <n v="3"/>
    <n v="260"/>
    <s v="D"/>
    <n v="-1194"/>
    <n v="-1194"/>
    <n v="0"/>
    <n v="0"/>
    <n v="-1194"/>
    <n v="-1194"/>
    <n v="0"/>
    <n v="0"/>
    <n v="0"/>
    <n v="0"/>
    <n v="0"/>
    <n v="0"/>
    <n v="0"/>
    <n v="0"/>
    <n v="0"/>
    <n v="0"/>
    <n v="0"/>
    <n v="0"/>
    <n v="0"/>
    <n v="0"/>
    <n v="0"/>
    <n v="0"/>
    <n v="0"/>
    <n v="0"/>
    <n v="0"/>
    <n v="0"/>
    <n v="0"/>
    <n v="0"/>
    <n v="0"/>
    <n v="0"/>
    <n v="0"/>
    <n v="0"/>
  </r>
  <r>
    <m/>
    <s v="069"/>
    <n v="2014"/>
    <n v="2014"/>
    <m/>
    <n v="650"/>
    <n v="0"/>
    <s v="Enforcement"/>
    <n v="3"/>
    <n v="410"/>
    <s v="D"/>
    <n v="-54350.63"/>
    <n v="-54350.63"/>
    <n v="0"/>
    <n v="0"/>
    <n v="-54350.63"/>
    <n v="-54350.63"/>
    <n v="0"/>
    <n v="0"/>
    <n v="0"/>
    <n v="0"/>
    <n v="0"/>
    <n v="0"/>
    <n v="0"/>
    <n v="0"/>
    <n v="0"/>
    <n v="0"/>
    <n v="0"/>
    <n v="0"/>
    <n v="0"/>
    <n v="0"/>
    <n v="0"/>
    <n v="0"/>
    <n v="0"/>
    <n v="0"/>
    <n v="0"/>
    <n v="0"/>
    <n v="0"/>
    <n v="0"/>
    <n v="0"/>
    <n v="0"/>
    <n v="0"/>
    <n v="0"/>
  </r>
  <r>
    <m/>
    <s v="069"/>
    <n v="2014"/>
    <n v="2014"/>
    <m/>
    <n v="650"/>
    <n v="0"/>
    <s v="Administrative Expenses"/>
    <n v="4"/>
    <n v="111"/>
    <s v="D"/>
    <n v="0"/>
    <n v="0"/>
    <n v="0"/>
    <n v="0"/>
    <n v="0"/>
    <n v="0"/>
    <n v="0"/>
    <n v="0"/>
    <n v="0"/>
    <n v="0"/>
    <n v="0"/>
    <n v="0"/>
    <n v="0"/>
    <n v="0"/>
    <n v="0"/>
    <n v="0"/>
    <n v="0"/>
    <n v="0"/>
    <n v="0"/>
    <n v="0"/>
    <n v="0"/>
    <n v="0"/>
    <n v="0"/>
    <n v="0"/>
    <n v="0"/>
    <n v="0"/>
    <n v="0"/>
    <n v="0"/>
    <n v="0"/>
    <n v="0"/>
    <n v="150.91999999999999"/>
    <n v="150.91999999999999"/>
  </r>
  <r>
    <m/>
    <s v="069"/>
    <n v="2014"/>
    <n v="2014"/>
    <m/>
    <n v="650"/>
    <n v="0"/>
    <s v="Administrative Expenses"/>
    <n v="4"/>
    <n v="115"/>
    <s v="D"/>
    <n v="0"/>
    <n v="0"/>
    <n v="0"/>
    <n v="0"/>
    <n v="0"/>
    <n v="0"/>
    <n v="0"/>
    <n v="0"/>
    <n v="0"/>
    <n v="0"/>
    <n v="0"/>
    <n v="0"/>
    <n v="-863"/>
    <n v="-863"/>
    <n v="0"/>
    <n v="0"/>
    <n v="-863"/>
    <n v="-863"/>
    <n v="0"/>
    <n v="0"/>
    <n v="0"/>
    <n v="0"/>
    <n v="0"/>
    <n v="0"/>
    <n v="-863"/>
    <n v="0"/>
    <n v="0"/>
    <n v="0"/>
    <n v="0"/>
    <n v="0"/>
    <n v="0"/>
    <n v="0"/>
  </r>
  <r>
    <m/>
    <s v="069"/>
    <n v="2014"/>
    <n v="2014"/>
    <m/>
    <n v="650"/>
    <n v="0"/>
    <s v="Administrative Expenses"/>
    <n v="4"/>
    <n v="210"/>
    <s v="D"/>
    <n v="0"/>
    <n v="0"/>
    <n v="0"/>
    <n v="0"/>
    <n v="0"/>
    <n v="0"/>
    <n v="7000"/>
    <n v="7000"/>
    <n v="0"/>
    <n v="0"/>
    <n v="7000"/>
    <n v="7000"/>
    <n v="0"/>
    <n v="0"/>
    <n v="0"/>
    <n v="0"/>
    <n v="0"/>
    <n v="0"/>
    <n v="0"/>
    <n v="0"/>
    <n v="0"/>
    <n v="0"/>
    <n v="0"/>
    <n v="0"/>
    <n v="0"/>
    <n v="0"/>
    <n v="0"/>
    <n v="0"/>
    <n v="0"/>
    <n v="0"/>
    <n v="0"/>
    <n v="0"/>
  </r>
  <r>
    <m/>
    <s v="069"/>
    <n v="2014"/>
    <n v="2014"/>
    <m/>
    <n v="650"/>
    <n v="0"/>
    <s v="Administrative Expenses"/>
    <n v="4"/>
    <n v="233"/>
    <s v="D"/>
    <n v="-147.4"/>
    <n v="-147.4"/>
    <n v="0"/>
    <n v="0"/>
    <n v="-147.4"/>
    <n v="-147.4"/>
    <n v="0"/>
    <n v="0"/>
    <n v="0"/>
    <n v="0"/>
    <n v="0"/>
    <n v="0"/>
    <n v="0"/>
    <n v="0"/>
    <n v="0"/>
    <n v="0"/>
    <n v="0"/>
    <n v="0"/>
    <n v="0"/>
    <n v="0"/>
    <n v="0"/>
    <n v="0"/>
    <n v="0"/>
    <n v="0"/>
    <n v="0"/>
    <n v="0"/>
    <n v="0"/>
    <n v="0"/>
    <n v="0"/>
    <n v="0"/>
    <n v="0"/>
    <n v="0"/>
  </r>
  <r>
    <m/>
    <s v="069"/>
    <n v="2014"/>
    <n v="2014"/>
    <m/>
    <n v="650"/>
    <n v="0"/>
    <s v="Administrative Expenses"/>
    <n v="4"/>
    <n v="251"/>
    <s v="D"/>
    <n v="-28352.94"/>
    <n v="-28352.94"/>
    <n v="0"/>
    <n v="0"/>
    <n v="-28352.94"/>
    <n v="-28352.94"/>
    <n v="0"/>
    <n v="0"/>
    <n v="0"/>
    <n v="0"/>
    <n v="0"/>
    <n v="0"/>
    <n v="0"/>
    <n v="0"/>
    <n v="0"/>
    <n v="0"/>
    <n v="0"/>
    <n v="0"/>
    <n v="0"/>
    <n v="0"/>
    <n v="0"/>
    <n v="0"/>
    <n v="0"/>
    <n v="0"/>
    <n v="0"/>
    <n v="0"/>
    <n v="0"/>
    <n v="0"/>
    <n v="0"/>
    <n v="0"/>
    <n v="0"/>
    <n v="0"/>
  </r>
  <r>
    <m/>
    <s v="069"/>
    <n v="2014"/>
    <n v="2014"/>
    <m/>
    <n v="650"/>
    <n v="0"/>
    <s v="Administrative Expenses"/>
    <n v="4"/>
    <n v="252"/>
    <s v="D"/>
    <n v="-122293.65"/>
    <n v="-122293.65"/>
    <n v="0"/>
    <n v="0"/>
    <n v="-122293.65"/>
    <n v="-122293.65"/>
    <n v="0"/>
    <n v="0"/>
    <n v="0"/>
    <n v="0"/>
    <n v="0"/>
    <n v="0"/>
    <n v="-7.76"/>
    <n v="-2480.64"/>
    <n v="0"/>
    <n v="0"/>
    <n v="-7.76"/>
    <n v="-2480.64"/>
    <n v="2472.88"/>
    <n v="0"/>
    <n v="0"/>
    <n v="0"/>
    <n v="0"/>
    <n v="2472.88"/>
    <n v="-7.76"/>
    <n v="0"/>
    <n v="0"/>
    <n v="0"/>
    <n v="0"/>
    <n v="0"/>
    <n v="0"/>
    <n v="0"/>
  </r>
  <r>
    <m/>
    <s v="069"/>
    <n v="2014"/>
    <n v="2014"/>
    <m/>
    <n v="650"/>
    <n v="0"/>
    <s v="Administrative Expenses"/>
    <n v="4"/>
    <n v="253"/>
    <s v="D"/>
    <n v="-483392.81"/>
    <n v="-40766.019999999997"/>
    <n v="0"/>
    <n v="0"/>
    <n v="-483392.81"/>
    <n v="-40766.019999999997"/>
    <n v="0"/>
    <n v="0"/>
    <n v="0"/>
    <n v="0"/>
    <n v="0"/>
    <n v="0"/>
    <n v="-11094"/>
    <n v="-11094"/>
    <n v="0"/>
    <n v="0"/>
    <n v="-11094"/>
    <n v="-11094"/>
    <n v="-442626.79"/>
    <n v="0"/>
    <n v="0"/>
    <n v="0"/>
    <n v="0"/>
    <n v="-442626.79"/>
    <n v="-11094"/>
    <n v="-442626.79"/>
    <n v="0"/>
    <n v="0"/>
    <n v="0"/>
    <n v="0"/>
    <n v="0"/>
    <n v="0"/>
  </r>
  <r>
    <m/>
    <s v="069"/>
    <n v="2014"/>
    <n v="2014"/>
    <m/>
    <n v="650"/>
    <n v="0"/>
    <s v="Administrative Expenses"/>
    <n v="4"/>
    <n v="260"/>
    <s v="D"/>
    <n v="-10768.27"/>
    <n v="-10768.27"/>
    <n v="0"/>
    <n v="0"/>
    <n v="-10768.27"/>
    <n v="-10768.27"/>
    <n v="0"/>
    <n v="0"/>
    <n v="0"/>
    <n v="0"/>
    <n v="0"/>
    <n v="0"/>
    <n v="0"/>
    <n v="0"/>
    <n v="0"/>
    <n v="0"/>
    <n v="0"/>
    <n v="0"/>
    <n v="0"/>
    <n v="0"/>
    <n v="0"/>
    <n v="0"/>
    <n v="0"/>
    <n v="0"/>
    <n v="0"/>
    <n v="0"/>
    <n v="0"/>
    <n v="0"/>
    <n v="0"/>
    <n v="0"/>
    <n v="0"/>
    <n v="0"/>
  </r>
  <r>
    <m/>
    <s v="069"/>
    <n v="2014"/>
    <n v="2014"/>
    <m/>
    <n v="650"/>
    <n v="0"/>
    <s v="Administrative Expenses"/>
    <n v="4"/>
    <n v="310"/>
    <s v="D"/>
    <n v="0"/>
    <n v="0"/>
    <n v="0"/>
    <n v="0"/>
    <n v="0"/>
    <n v="0"/>
    <n v="-7000"/>
    <n v="-7000"/>
    <n v="0"/>
    <n v="0"/>
    <n v="-7000"/>
    <n v="-7000"/>
    <n v="0"/>
    <n v="0"/>
    <n v="0"/>
    <n v="0"/>
    <n v="0"/>
    <n v="0"/>
    <n v="0"/>
    <n v="0"/>
    <n v="0"/>
    <n v="0"/>
    <n v="0"/>
    <n v="0"/>
    <n v="0"/>
    <n v="0"/>
    <n v="0"/>
    <n v="0"/>
    <n v="0"/>
    <n v="0"/>
    <n v="0"/>
    <n v="0"/>
  </r>
  <r>
    <m/>
    <s v="069"/>
    <n v="2014"/>
    <n v="2015"/>
    <m/>
    <n v="650"/>
    <n v="0"/>
    <s v="Research and Analysis"/>
    <n v="1"/>
    <n v="233"/>
    <s v="D"/>
    <n v="-6311.82"/>
    <n v="-6311.82"/>
    <n v="0"/>
    <n v="0"/>
    <n v="-6311.82"/>
    <n v="-6311.82"/>
    <n v="0"/>
    <n v="0"/>
    <n v="0"/>
    <n v="0"/>
    <n v="0"/>
    <n v="0"/>
    <n v="0"/>
    <n v="0"/>
    <n v="0"/>
    <n v="0"/>
    <n v="0"/>
    <n v="0"/>
    <n v="0"/>
    <n v="0"/>
    <n v="0"/>
    <n v="0"/>
    <n v="0"/>
    <n v="0"/>
    <n v="0"/>
    <n v="0"/>
    <n v="0"/>
    <n v="0"/>
    <n v="0"/>
    <n v="0"/>
    <n v="0"/>
    <n v="0"/>
  </r>
  <r>
    <m/>
    <s v="069"/>
    <n v="2014"/>
    <n v="2015"/>
    <m/>
    <n v="650"/>
    <n v="0"/>
    <s v="Research and Analysis"/>
    <n v="1"/>
    <n v="251"/>
    <s v="D"/>
    <n v="-436557.45"/>
    <n v="-423019.45"/>
    <n v="0"/>
    <n v="0"/>
    <n v="-436557.45"/>
    <n v="-423019.45"/>
    <n v="0"/>
    <n v="0"/>
    <n v="0"/>
    <n v="0"/>
    <n v="0"/>
    <n v="0"/>
    <n v="0"/>
    <n v="0"/>
    <n v="0"/>
    <n v="0"/>
    <n v="0"/>
    <n v="0"/>
    <n v="-21038"/>
    <n v="0"/>
    <n v="0"/>
    <n v="0"/>
    <n v="0"/>
    <n v="-21038"/>
    <n v="0"/>
    <n v="-21038"/>
    <n v="-7500"/>
    <n v="327.35000000000002"/>
    <n v="0"/>
    <n v="0"/>
    <n v="7500"/>
    <n v="7827.35"/>
  </r>
  <r>
    <m/>
    <s v="069"/>
    <n v="2014"/>
    <n v="2015"/>
    <m/>
    <n v="650"/>
    <n v="0"/>
    <s v="Research and Analysis"/>
    <n v="1"/>
    <n v="252"/>
    <s v="D"/>
    <n v="-2678732.87"/>
    <n v="-1802632.81"/>
    <n v="0"/>
    <n v="0"/>
    <n v="-2678732.87"/>
    <n v="-1802632.81"/>
    <n v="-60028.45"/>
    <n v="-4800"/>
    <n v="0"/>
    <n v="0"/>
    <n v="-60028.45"/>
    <n v="-4800"/>
    <n v="-259922.37"/>
    <n v="-3554.25"/>
    <n v="0"/>
    <n v="0"/>
    <n v="-259922.37"/>
    <n v="-3554.25"/>
    <n v="-1187696.6299999999"/>
    <n v="0"/>
    <n v="0"/>
    <n v="0"/>
    <n v="0"/>
    <n v="-1187696.6299999999"/>
    <n v="-259922.37"/>
    <n v="-931328.51"/>
    <n v="0"/>
    <n v="0"/>
    <n v="0"/>
    <n v="0"/>
    <n v="0"/>
    <n v="0"/>
  </r>
  <r>
    <m/>
    <s v="069"/>
    <n v="2014"/>
    <n v="2015"/>
    <m/>
    <n v="650"/>
    <n v="0"/>
    <s v="Research and Analysis"/>
    <n v="1"/>
    <n v="260"/>
    <s v="D"/>
    <n v="-11619.49"/>
    <n v="-11619.49"/>
    <n v="0"/>
    <n v="0"/>
    <n v="-11619.49"/>
    <n v="-11619.49"/>
    <n v="0"/>
    <n v="0"/>
    <n v="0"/>
    <n v="0"/>
    <n v="0"/>
    <n v="0"/>
    <n v="0"/>
    <n v="0"/>
    <n v="0"/>
    <n v="0"/>
    <n v="0"/>
    <n v="0"/>
    <n v="0"/>
    <n v="0"/>
    <n v="0"/>
    <n v="0"/>
    <n v="0"/>
    <n v="0"/>
    <n v="0"/>
    <n v="0"/>
    <n v="0"/>
    <n v="0"/>
    <n v="0"/>
    <n v="0"/>
    <n v="0"/>
    <n v="0"/>
  </r>
  <r>
    <m/>
    <s v="069"/>
    <n v="2014"/>
    <n v="2015"/>
    <m/>
    <n v="650"/>
    <n v="0"/>
    <s v="Rulemaking"/>
    <n v="2"/>
    <n v="252"/>
    <s v="D"/>
    <n v="-1598818"/>
    <n v="-986908"/>
    <n v="0"/>
    <n v="0"/>
    <n v="-1598818"/>
    <n v="-986908"/>
    <n v="-2440"/>
    <n v="0"/>
    <n v="0"/>
    <n v="-2.35"/>
    <n v="-2440"/>
    <n v="-2.35"/>
    <n v="0"/>
    <n v="0"/>
    <n v="0"/>
    <n v="0"/>
    <n v="0"/>
    <n v="0"/>
    <n v="-614350"/>
    <n v="0"/>
    <n v="0"/>
    <n v="0"/>
    <n v="0"/>
    <n v="-614350"/>
    <n v="0"/>
    <n v="-614350"/>
    <n v="-2.35"/>
    <n v="0"/>
    <n v="2.35"/>
    <n v="0"/>
    <n v="0"/>
    <n v="2.35"/>
  </r>
  <r>
    <m/>
    <s v="069"/>
    <n v="2014"/>
    <n v="2015"/>
    <m/>
    <n v="650"/>
    <n v="0"/>
    <s v="Rulemaking"/>
    <n v="2"/>
    <n v="310"/>
    <s v="D"/>
    <n v="-123628.83"/>
    <n v="-123628.83"/>
    <n v="0"/>
    <n v="0"/>
    <n v="-123628.83"/>
    <n v="-123628.83"/>
    <n v="0"/>
    <n v="0"/>
    <n v="0"/>
    <n v="0"/>
    <n v="0"/>
    <n v="0"/>
    <n v="0"/>
    <n v="0"/>
    <n v="0"/>
    <n v="0"/>
    <n v="0"/>
    <n v="0"/>
    <n v="0"/>
    <n v="0"/>
    <n v="0"/>
    <n v="0"/>
    <n v="0"/>
    <n v="0"/>
    <n v="0"/>
    <n v="0"/>
    <n v="0"/>
    <n v="0"/>
    <n v="0"/>
    <n v="0"/>
    <n v="0"/>
    <n v="0"/>
  </r>
  <r>
    <m/>
    <s v="069"/>
    <n v="2014"/>
    <n v="2015"/>
    <m/>
    <n v="650"/>
    <n v="0"/>
    <s v="Enforcement"/>
    <n v="3"/>
    <n v="252"/>
    <s v="D"/>
    <n v="-112608.57"/>
    <n v="-106817.57"/>
    <n v="0"/>
    <n v="0"/>
    <n v="-112608.57"/>
    <n v="-106817.57"/>
    <n v="0"/>
    <n v="0"/>
    <n v="0"/>
    <n v="0"/>
    <n v="0"/>
    <n v="0"/>
    <n v="-62421.49"/>
    <n v="-63619.13"/>
    <n v="0"/>
    <n v="0"/>
    <n v="-62421.49"/>
    <n v="-63619.13"/>
    <n v="-9018.36"/>
    <n v="0"/>
    <n v="0"/>
    <n v="0"/>
    <n v="0"/>
    <n v="-9018.36"/>
    <n v="-62421.49"/>
    <n v="-10216"/>
    <n v="-4425"/>
    <n v="0"/>
    <n v="0"/>
    <n v="0"/>
    <n v="4425"/>
    <n v="4425"/>
  </r>
  <r>
    <m/>
    <s v="069"/>
    <n v="2015"/>
    <n v="2015"/>
    <m/>
    <n v="650"/>
    <n v="0"/>
    <s v="Research and Analysis"/>
    <n v="1"/>
    <n v="251"/>
    <s v="D"/>
    <n v="0"/>
    <n v="39648.449999999997"/>
    <n v="0"/>
    <n v="0"/>
    <n v="0"/>
    <n v="39648.449999999997"/>
    <n v="0"/>
    <n v="0"/>
    <n v="0"/>
    <n v="0"/>
    <n v="0"/>
    <n v="0"/>
    <n v="0"/>
    <n v="0"/>
    <n v="0"/>
    <n v="0"/>
    <n v="0"/>
    <n v="0"/>
    <n v="-39648.449999999997"/>
    <n v="0"/>
    <n v="0"/>
    <n v="0"/>
    <n v="0"/>
    <n v="-39648.449999999997"/>
    <n v="0"/>
    <n v="-39648.449999999997"/>
    <n v="0"/>
    <n v="30984.12"/>
    <n v="0"/>
    <n v="0"/>
    <n v="0"/>
    <n v="30984.12"/>
  </r>
  <r>
    <m/>
    <s v="069"/>
    <n v="2015"/>
    <n v="2015"/>
    <m/>
    <n v="650"/>
    <n v="0"/>
    <s v="Research and Analysis"/>
    <n v="1"/>
    <n v="252"/>
    <s v="D"/>
    <n v="0"/>
    <n v="652996.67000000004"/>
    <n v="0"/>
    <n v="0"/>
    <n v="0"/>
    <n v="652996.67000000004"/>
    <n v="0"/>
    <n v="35020.83"/>
    <n v="0"/>
    <n v="-2.95"/>
    <n v="0"/>
    <n v="35017.879999999997"/>
    <n v="0"/>
    <n v="0"/>
    <n v="0"/>
    <n v="0"/>
    <n v="0"/>
    <n v="0"/>
    <n v="-708224.8"/>
    <n v="0"/>
    <n v="0"/>
    <n v="-20207.3"/>
    <n v="0"/>
    <n v="-728432.1"/>
    <n v="0"/>
    <n v="-728432.1"/>
    <n v="-40417.550000000003"/>
    <n v="0"/>
    <n v="2.95"/>
    <n v="0"/>
    <n v="40414.6"/>
    <n v="40417.550000000003"/>
  </r>
  <r>
    <m/>
    <s v="069"/>
    <n v="2015"/>
    <n v="2015"/>
    <m/>
    <n v="650"/>
    <n v="0"/>
    <s v="Research and Analysis"/>
    <n v="1"/>
    <n v="260"/>
    <s v="D"/>
    <n v="0"/>
    <n v="0"/>
    <n v="0"/>
    <n v="0"/>
    <n v="0"/>
    <n v="0"/>
    <n v="0"/>
    <n v="0"/>
    <n v="0"/>
    <n v="0"/>
    <n v="0"/>
    <n v="0"/>
    <n v="0"/>
    <n v="0"/>
    <n v="0"/>
    <n v="0"/>
    <n v="0"/>
    <n v="0"/>
    <n v="0"/>
    <n v="0"/>
    <n v="0"/>
    <n v="0"/>
    <n v="0"/>
    <n v="0"/>
    <n v="0"/>
    <n v="0"/>
    <n v="0"/>
    <n v="205"/>
    <n v="0"/>
    <n v="0"/>
    <n v="0"/>
    <n v="205"/>
  </r>
  <r>
    <m/>
    <s v="069"/>
    <n v="2015"/>
    <n v="2015"/>
    <m/>
    <n v="650"/>
    <n v="0"/>
    <s v="Research and Analysis"/>
    <n v="1"/>
    <n v="410"/>
    <s v="D"/>
    <n v="0"/>
    <n v="126276.24"/>
    <n v="0"/>
    <n v="0"/>
    <n v="0"/>
    <n v="126276.24"/>
    <n v="0"/>
    <n v="0"/>
    <n v="0"/>
    <n v="0"/>
    <n v="0"/>
    <n v="0"/>
    <n v="0"/>
    <n v="0"/>
    <n v="0"/>
    <n v="0"/>
    <n v="0"/>
    <n v="0"/>
    <n v="-126276.24"/>
    <n v="0"/>
    <n v="0"/>
    <n v="0"/>
    <n v="0"/>
    <n v="-126276.24"/>
    <n v="0"/>
    <n v="-126276.24"/>
    <n v="0"/>
    <n v="0"/>
    <n v="0"/>
    <n v="0"/>
    <n v="0"/>
    <n v="0"/>
  </r>
  <r>
    <m/>
    <s v="069"/>
    <n v="2015"/>
    <n v="2015"/>
    <m/>
    <n v="650"/>
    <n v="0"/>
    <s v="Research and Analysis"/>
    <n v="1"/>
    <n v="0"/>
    <s v="D"/>
    <n v="-3067463.52"/>
    <n v="-3067463.52"/>
    <n v="0"/>
    <n v="0"/>
    <n v="-3067463.52"/>
    <n v="-3067463.52"/>
    <n v="-35275.050000000003"/>
    <n v="-35275.050000000003"/>
    <n v="0"/>
    <n v="0"/>
    <n v="-35275.050000000003"/>
    <n v="-35275.050000000003"/>
    <n v="-67.760000000000005"/>
    <n v="-67.760000000000005"/>
    <n v="0"/>
    <n v="0"/>
    <n v="-67.760000000000005"/>
    <n v="-67.760000000000005"/>
    <n v="0"/>
    <n v="0"/>
    <n v="0"/>
    <n v="0"/>
    <n v="0"/>
    <n v="0"/>
    <n v="-67.760000000000005"/>
    <n v="0"/>
    <n v="0"/>
    <n v="0"/>
    <n v="0"/>
    <n v="0"/>
    <n v="0"/>
    <n v="0"/>
  </r>
  <r>
    <m/>
    <s v="069"/>
    <n v="2015"/>
    <n v="2015"/>
    <m/>
    <n v="650"/>
    <n v="0"/>
    <s v="Rulemaking"/>
    <n v="2"/>
    <n v="252"/>
    <s v="D"/>
    <n v="0"/>
    <n v="806491.28"/>
    <n v="0"/>
    <n v="0"/>
    <n v="0"/>
    <n v="806491.28"/>
    <n v="0"/>
    <n v="127901.18"/>
    <n v="0"/>
    <n v="-24.67"/>
    <n v="0"/>
    <n v="127876.51"/>
    <n v="0"/>
    <n v="23945.54"/>
    <n v="0"/>
    <n v="0"/>
    <n v="0"/>
    <n v="23945.54"/>
    <n v="-958328"/>
    <n v="0"/>
    <n v="0"/>
    <n v="0"/>
    <n v="0"/>
    <n v="-958328"/>
    <n v="0"/>
    <n v="-934382.46"/>
    <n v="-14.67"/>
    <n v="0"/>
    <n v="24.67"/>
    <n v="0"/>
    <n v="0"/>
    <n v="24.67"/>
  </r>
  <r>
    <m/>
    <s v="069"/>
    <n v="2015"/>
    <n v="2015"/>
    <m/>
    <n v="650"/>
    <n v="0"/>
    <s v="Rulemaking"/>
    <n v="2"/>
    <n v="410"/>
    <s v="D"/>
    <n v="0"/>
    <n v="178576.09"/>
    <n v="0"/>
    <n v="0"/>
    <n v="0"/>
    <n v="178576.09"/>
    <n v="0"/>
    <n v="0"/>
    <n v="0"/>
    <n v="0"/>
    <n v="0"/>
    <n v="0"/>
    <n v="0"/>
    <n v="0"/>
    <n v="0"/>
    <n v="0"/>
    <n v="0"/>
    <n v="0"/>
    <n v="-178576.09"/>
    <n v="0"/>
    <n v="0"/>
    <n v="0"/>
    <n v="0"/>
    <n v="-178576.09"/>
    <n v="0"/>
    <n v="-178576.09"/>
    <n v="0"/>
    <n v="0"/>
    <n v="0"/>
    <n v="0"/>
    <n v="0"/>
    <n v="0"/>
  </r>
  <r>
    <m/>
    <s v="069"/>
    <n v="2015"/>
    <n v="2015"/>
    <m/>
    <n v="650"/>
    <n v="0"/>
    <s v="Rulemaking"/>
    <n v="2"/>
    <n v="0"/>
    <s v="D"/>
    <n v="-2434525.44"/>
    <n v="-2434525.44"/>
    <n v="0"/>
    <n v="0"/>
    <n v="-2434525.44"/>
    <n v="-2434525.44"/>
    <n v="-138324.82"/>
    <n v="-138324.82"/>
    <n v="0"/>
    <n v="0"/>
    <n v="-138324.82"/>
    <n v="-138324.82"/>
    <n v="-29105.65"/>
    <n v="-29105.65"/>
    <n v="0"/>
    <n v="0"/>
    <n v="-29105.65"/>
    <n v="-29105.65"/>
    <n v="0"/>
    <n v="0"/>
    <n v="0"/>
    <n v="0"/>
    <n v="0"/>
    <n v="0"/>
    <n v="-29105.65"/>
    <n v="0"/>
    <n v="0"/>
    <n v="0"/>
    <n v="0"/>
    <n v="0"/>
    <n v="0"/>
    <n v="0"/>
  </r>
  <r>
    <m/>
    <s v="069"/>
    <n v="2015"/>
    <n v="2015"/>
    <m/>
    <n v="650"/>
    <n v="0"/>
    <s v="Enforcement"/>
    <n v="3"/>
    <n v="252"/>
    <s v="D"/>
    <n v="0"/>
    <n v="434148.34"/>
    <n v="0"/>
    <n v="0"/>
    <n v="0"/>
    <n v="434148.34"/>
    <n v="0"/>
    <n v="0"/>
    <n v="0"/>
    <n v="0"/>
    <n v="0"/>
    <n v="0"/>
    <n v="0"/>
    <n v="-1315.22"/>
    <n v="0"/>
    <n v="0"/>
    <n v="0"/>
    <n v="-1315.22"/>
    <n v="-432833.12"/>
    <n v="0"/>
    <n v="0"/>
    <n v="0"/>
    <n v="0"/>
    <n v="-432833.12"/>
    <n v="0"/>
    <n v="-434148.34"/>
    <n v="0"/>
    <n v="0"/>
    <n v="0"/>
    <n v="0"/>
    <n v="0"/>
    <n v="0"/>
  </r>
  <r>
    <m/>
    <s v="069"/>
    <n v="2015"/>
    <n v="2015"/>
    <m/>
    <n v="650"/>
    <n v="0"/>
    <s v="Enforcement"/>
    <n v="3"/>
    <n v="257"/>
    <s v="D"/>
    <n v="0"/>
    <n v="0"/>
    <n v="0"/>
    <n v="0"/>
    <n v="0"/>
    <n v="0"/>
    <n v="0"/>
    <n v="0"/>
    <n v="0"/>
    <n v="0"/>
    <n v="0"/>
    <n v="0"/>
    <n v="0"/>
    <n v="34933.53"/>
    <n v="0"/>
    <n v="0"/>
    <n v="0"/>
    <n v="34933.53"/>
    <n v="-34933.53"/>
    <n v="0"/>
    <n v="0"/>
    <n v="0"/>
    <n v="0"/>
    <n v="-34933.53"/>
    <n v="0"/>
    <n v="0"/>
    <n v="0"/>
    <n v="0"/>
    <n v="0"/>
    <n v="0"/>
    <n v="0"/>
    <n v="0"/>
  </r>
  <r>
    <m/>
    <s v="069"/>
    <n v="2015"/>
    <n v="2015"/>
    <m/>
    <n v="650"/>
    <n v="0"/>
    <s v="Enforcement"/>
    <n v="3"/>
    <n v="410"/>
    <s v="D"/>
    <n v="0"/>
    <n v="46929.52"/>
    <n v="0"/>
    <n v="0"/>
    <n v="0"/>
    <n v="46929.52"/>
    <n v="0"/>
    <n v="0"/>
    <n v="0"/>
    <n v="0"/>
    <n v="0"/>
    <n v="0"/>
    <n v="0"/>
    <n v="0"/>
    <n v="0"/>
    <n v="0"/>
    <n v="0"/>
    <n v="0"/>
    <n v="-46929.52"/>
    <n v="0"/>
    <n v="0"/>
    <n v="0"/>
    <n v="0"/>
    <n v="-46929.52"/>
    <n v="0"/>
    <n v="-46929.52"/>
    <n v="0"/>
    <n v="0"/>
    <n v="0"/>
    <n v="0"/>
    <n v="0"/>
    <n v="0"/>
  </r>
  <r>
    <m/>
    <s v="069"/>
    <n v="2015"/>
    <n v="2015"/>
    <m/>
    <n v="650"/>
    <n v="0"/>
    <s v="Enforcement"/>
    <n v="3"/>
    <n v="0"/>
    <s v="D"/>
    <n v="-951056.41"/>
    <n v="-951056.41"/>
    <n v="0"/>
    <n v="0"/>
    <n v="-951056.41"/>
    <n v="-951056.41"/>
    <n v="254.22"/>
    <n v="254.22"/>
    <n v="0"/>
    <n v="0"/>
    <n v="254.22"/>
    <n v="254.22"/>
    <n v="-86702.69"/>
    <n v="-86702.69"/>
    <n v="0"/>
    <n v="0"/>
    <n v="-86702.69"/>
    <n v="-86702.69"/>
    <n v="0"/>
    <n v="0"/>
    <n v="0"/>
    <n v="0"/>
    <n v="0"/>
    <n v="0"/>
    <n v="-86702.69"/>
    <n v="0"/>
    <n v="0"/>
    <n v="0"/>
    <n v="0"/>
    <n v="0"/>
    <n v="0"/>
    <n v="0"/>
  </r>
  <r>
    <m/>
    <s v="069"/>
    <n v="2015"/>
    <n v="2015"/>
    <m/>
    <n v="650"/>
    <n v="0"/>
    <s v="Administrative Expenses"/>
    <n v="4"/>
    <n v="111"/>
    <s v="D"/>
    <n v="0"/>
    <n v="0"/>
    <n v="0"/>
    <n v="0"/>
    <n v="0"/>
    <n v="0"/>
    <n v="0"/>
    <n v="0"/>
    <n v="0"/>
    <n v="0"/>
    <n v="0"/>
    <n v="0"/>
    <n v="0"/>
    <n v="0"/>
    <n v="0"/>
    <n v="0"/>
    <n v="0"/>
    <n v="0"/>
    <n v="0"/>
    <n v="0"/>
    <n v="0"/>
    <n v="0"/>
    <n v="0"/>
    <n v="0"/>
    <n v="0"/>
    <n v="0"/>
    <n v="0"/>
    <n v="0"/>
    <n v="0"/>
    <n v="0"/>
    <n v="-406.74"/>
    <n v="-406.74"/>
  </r>
  <r>
    <m/>
    <s v="069"/>
    <n v="2015"/>
    <n v="2015"/>
    <m/>
    <n v="650"/>
    <n v="0"/>
    <s v="Administrative Expenses"/>
    <n v="4"/>
    <n v="253"/>
    <s v="D"/>
    <n v="0"/>
    <n v="0"/>
    <n v="0"/>
    <n v="0"/>
    <n v="0"/>
    <n v="0"/>
    <n v="0"/>
    <n v="10"/>
    <n v="0"/>
    <n v="-10"/>
    <n v="0"/>
    <n v="0"/>
    <n v="0"/>
    <n v="0"/>
    <n v="0"/>
    <n v="0"/>
    <n v="0"/>
    <n v="0"/>
    <n v="-10"/>
    <n v="0"/>
    <n v="0"/>
    <n v="0"/>
    <n v="0"/>
    <n v="-10"/>
    <n v="0"/>
    <n v="-10"/>
    <n v="-10"/>
    <n v="0"/>
    <n v="0"/>
    <n v="0"/>
    <n v="0"/>
    <n v="0"/>
  </r>
  <r>
    <m/>
    <s v="069"/>
    <n v="2015"/>
    <n v="2015"/>
    <m/>
    <n v="650"/>
    <n v="0"/>
    <s v="Administrative Expenses"/>
    <n v="4"/>
    <n v="0"/>
    <s v="D"/>
    <n v="-525748.81999999995"/>
    <n v="-525748.81999999995"/>
    <n v="0"/>
    <n v="0"/>
    <n v="-525748.81999999995"/>
    <n v="-525748.81999999995"/>
    <n v="0"/>
    <n v="0"/>
    <n v="0"/>
    <n v="0"/>
    <n v="0"/>
    <n v="0"/>
    <n v="0"/>
    <n v="0"/>
    <n v="0"/>
    <n v="0"/>
    <n v="0"/>
    <n v="0"/>
    <n v="0"/>
    <n v="0"/>
    <n v="0"/>
    <n v="0"/>
    <n v="0"/>
    <n v="0"/>
    <n v="0"/>
    <n v="0"/>
    <n v="0"/>
    <n v="0"/>
    <n v="0"/>
    <n v="0"/>
    <n v="0"/>
    <n v="0"/>
  </r>
  <r>
    <m/>
    <s v="069"/>
    <n v="2015"/>
    <n v="2016"/>
    <m/>
    <n v="650"/>
    <n v="0"/>
    <s v="Research and Analysis"/>
    <n v="1"/>
    <n v="251"/>
    <s v="D"/>
    <n v="-1044740.2"/>
    <n v="-61681.9"/>
    <n v="0"/>
    <n v="0"/>
    <n v="-1044740.2"/>
    <n v="-61681.9"/>
    <n v="0"/>
    <n v="0"/>
    <n v="0"/>
    <n v="0"/>
    <n v="0"/>
    <n v="0"/>
    <n v="0"/>
    <n v="0"/>
    <n v="0"/>
    <n v="0"/>
    <n v="0"/>
    <n v="0"/>
    <n v="-983058.3"/>
    <n v="0"/>
    <n v="0"/>
    <n v="0"/>
    <n v="0"/>
    <n v="-983058.3"/>
    <n v="0"/>
    <n v="-983058.3"/>
    <n v="0"/>
    <n v="23260.5"/>
    <n v="0"/>
    <n v="0"/>
    <n v="0"/>
    <n v="23260.5"/>
  </r>
  <r>
    <m/>
    <s v="069"/>
    <n v="2015"/>
    <n v="2016"/>
    <m/>
    <n v="650"/>
    <n v="0"/>
    <s v="Research and Analysis"/>
    <n v="1"/>
    <n v="252"/>
    <s v="D"/>
    <n v="-3702917.54"/>
    <n v="-2227869.73"/>
    <n v="0"/>
    <n v="0"/>
    <n v="-3702917.54"/>
    <n v="-2227869.73"/>
    <n v="-3090"/>
    <n v="0"/>
    <n v="0"/>
    <n v="-18.010000000000002"/>
    <n v="-3090"/>
    <n v="-18.010000000000002"/>
    <n v="-477556.54"/>
    <n v="-358728.82"/>
    <n v="0"/>
    <n v="0"/>
    <n v="-477556.54"/>
    <n v="-358728.82"/>
    <n v="-1596965.53"/>
    <n v="0"/>
    <n v="0"/>
    <n v="0"/>
    <n v="0"/>
    <n v="-1596965.53"/>
    <n v="-477556.54"/>
    <n v="-1478137.81"/>
    <n v="-18.010000000000002"/>
    <n v="0"/>
    <n v="18.010000000000002"/>
    <n v="0"/>
    <n v="0"/>
    <n v="18.010000000000002"/>
  </r>
  <r>
    <m/>
    <s v="069"/>
    <n v="2015"/>
    <n v="2016"/>
    <m/>
    <n v="650"/>
    <n v="0"/>
    <s v="Research and Analysis"/>
    <n v="1"/>
    <n v="260"/>
    <s v="D"/>
    <n v="-3413.13"/>
    <n v="-3413.13"/>
    <n v="0"/>
    <n v="0"/>
    <n v="-3413.13"/>
    <n v="-3413.13"/>
    <n v="0"/>
    <n v="28"/>
    <n v="0"/>
    <n v="-28"/>
    <n v="0"/>
    <n v="0"/>
    <n v="0"/>
    <n v="0"/>
    <n v="0"/>
    <n v="0"/>
    <n v="0"/>
    <n v="0"/>
    <n v="-28"/>
    <n v="0"/>
    <n v="0"/>
    <n v="0"/>
    <n v="0"/>
    <n v="-28"/>
    <n v="0"/>
    <n v="-28"/>
    <n v="-28"/>
    <n v="0"/>
    <n v="0"/>
    <n v="0"/>
    <n v="0"/>
    <n v="0"/>
  </r>
  <r>
    <m/>
    <s v="069"/>
    <n v="2015"/>
    <n v="2016"/>
    <m/>
    <n v="650"/>
    <n v="0"/>
    <s v="Research and Analysis"/>
    <n v="1"/>
    <n v="410"/>
    <s v="D"/>
    <n v="-50506.239999999998"/>
    <n v="0"/>
    <n v="0"/>
    <n v="0"/>
    <n v="-50506.239999999998"/>
    <n v="0"/>
    <n v="0"/>
    <n v="0"/>
    <n v="0"/>
    <n v="0"/>
    <n v="0"/>
    <n v="0"/>
    <n v="0"/>
    <n v="0"/>
    <n v="0"/>
    <n v="0"/>
    <n v="0"/>
    <n v="0"/>
    <n v="-50506.239999999998"/>
    <n v="0"/>
    <n v="0"/>
    <n v="0"/>
    <n v="0"/>
    <n v="-50506.239999999998"/>
    <n v="0"/>
    <n v="-50506.239999999998"/>
    <n v="0"/>
    <n v="0"/>
    <n v="0"/>
    <n v="0"/>
    <n v="0"/>
    <n v="0"/>
  </r>
  <r>
    <m/>
    <s v="069"/>
    <n v="2015"/>
    <n v="2016"/>
    <m/>
    <n v="650"/>
    <n v="0"/>
    <s v="Rulemaking"/>
    <n v="2"/>
    <n v="233"/>
    <s v="D"/>
    <n v="-35148.879999999997"/>
    <n v="-29764.54"/>
    <n v="0"/>
    <n v="0"/>
    <n v="-35148.879999999997"/>
    <n v="-29764.54"/>
    <n v="0"/>
    <n v="0"/>
    <n v="0"/>
    <n v="0"/>
    <n v="0"/>
    <n v="0"/>
    <n v="0"/>
    <n v="0"/>
    <n v="0"/>
    <n v="0"/>
    <n v="0"/>
    <n v="0"/>
    <n v="-5384.34"/>
    <n v="0"/>
    <n v="0"/>
    <n v="0"/>
    <n v="0"/>
    <n v="-5384.34"/>
    <n v="0"/>
    <n v="-5384.34"/>
    <n v="0"/>
    <n v="0"/>
    <n v="0"/>
    <n v="0"/>
    <n v="0"/>
    <n v="0"/>
  </r>
  <r>
    <m/>
    <s v="069"/>
    <n v="2015"/>
    <n v="2016"/>
    <m/>
    <n v="650"/>
    <n v="0"/>
    <s v="Rulemaking"/>
    <n v="2"/>
    <n v="252"/>
    <s v="D"/>
    <n v="-786019.26"/>
    <n v="-1725"/>
    <n v="0"/>
    <n v="0"/>
    <n v="-786019.26"/>
    <n v="-1725"/>
    <n v="-40930"/>
    <n v="0"/>
    <n v="0"/>
    <n v="0"/>
    <n v="-40930"/>
    <n v="0"/>
    <n v="0"/>
    <n v="0"/>
    <n v="0"/>
    <n v="0"/>
    <n v="0"/>
    <n v="0"/>
    <n v="-825224.26"/>
    <n v="0"/>
    <n v="0"/>
    <n v="0"/>
    <n v="0"/>
    <n v="-825224.26"/>
    <n v="0"/>
    <n v="-825224.26"/>
    <n v="0"/>
    <n v="0"/>
    <n v="0"/>
    <n v="0"/>
    <n v="0"/>
    <n v="0"/>
  </r>
  <r>
    <m/>
    <s v="069"/>
    <n v="2015"/>
    <n v="2016"/>
    <m/>
    <n v="650"/>
    <n v="0"/>
    <s v="Rulemaking"/>
    <n v="2"/>
    <n v="310"/>
    <s v="D"/>
    <n v="-1942485.14"/>
    <n v="-71973.899999999994"/>
    <n v="0"/>
    <n v="0"/>
    <n v="-1942485.14"/>
    <n v="-71973.899999999994"/>
    <n v="-217763.08"/>
    <n v="0"/>
    <n v="0"/>
    <n v="0"/>
    <n v="-217763.08"/>
    <n v="0"/>
    <n v="0"/>
    <n v="0"/>
    <n v="0"/>
    <n v="0"/>
    <n v="0"/>
    <n v="0"/>
    <n v="-2088274.32"/>
    <n v="0"/>
    <n v="0"/>
    <n v="0"/>
    <n v="0"/>
    <n v="-2088274.32"/>
    <n v="0"/>
    <n v="-2088274.32"/>
    <n v="0"/>
    <n v="0"/>
    <n v="0"/>
    <n v="0"/>
    <n v="0"/>
    <n v="0"/>
  </r>
  <r>
    <m/>
    <s v="069"/>
    <n v="2015"/>
    <n v="2016"/>
    <m/>
    <n v="650"/>
    <n v="0"/>
    <s v="Administrative Expenses"/>
    <n v="4"/>
    <n v="251"/>
    <s v="D"/>
    <n v="-6300"/>
    <n v="-6300"/>
    <n v="0"/>
    <n v="0"/>
    <n v="-6300"/>
    <n v="-6300"/>
    <n v="0"/>
    <n v="0"/>
    <n v="0"/>
    <n v="0"/>
    <n v="0"/>
    <n v="0"/>
    <n v="0"/>
    <n v="0"/>
    <n v="0"/>
    <n v="0"/>
    <n v="0"/>
    <n v="0"/>
    <n v="0"/>
    <n v="0"/>
    <n v="0"/>
    <n v="0"/>
    <n v="0"/>
    <n v="0"/>
    <n v="0"/>
    <n v="0"/>
    <n v="0"/>
    <n v="0"/>
    <n v="0"/>
    <n v="0"/>
    <n v="0"/>
    <n v="0"/>
  </r>
  <r>
    <m/>
    <s v="069"/>
    <n v="2015"/>
    <n v="2016"/>
    <m/>
    <n v="650"/>
    <n v="0"/>
    <s v="Administrative Expenses"/>
    <n v="4"/>
    <n v="252"/>
    <s v="D"/>
    <n v="-583536.78"/>
    <n v="-10000"/>
    <n v="0"/>
    <n v="-119839"/>
    <n v="-583536.78"/>
    <n v="-129839"/>
    <n v="-147506.82999999999"/>
    <n v="0"/>
    <n v="0"/>
    <n v="-46.42"/>
    <n v="-147506.82999999999"/>
    <n v="-46.42"/>
    <n v="0"/>
    <n v="-13669.61"/>
    <n v="0"/>
    <n v="0"/>
    <n v="0"/>
    <n v="-13669.61"/>
    <n v="-587535"/>
    <n v="0"/>
    <n v="0"/>
    <n v="0"/>
    <n v="0"/>
    <n v="-587535"/>
    <n v="0"/>
    <n v="-601204.61"/>
    <n v="-46.42"/>
    <n v="0"/>
    <n v="46.42"/>
    <n v="0"/>
    <n v="0"/>
    <n v="46.42"/>
  </r>
  <r>
    <m/>
    <s v="069"/>
    <n v="2015"/>
    <n v="2016"/>
    <m/>
    <n v="650"/>
    <n v="0"/>
    <s v="Administrative Expenses"/>
    <n v="4"/>
    <n v="255"/>
    <s v="D"/>
    <n v="0"/>
    <n v="0"/>
    <n v="0"/>
    <n v="0"/>
    <n v="0"/>
    <n v="0"/>
    <n v="0"/>
    <n v="0"/>
    <n v="0"/>
    <n v="0"/>
    <n v="0"/>
    <n v="0"/>
    <n v="-430000"/>
    <n v="0"/>
    <n v="0"/>
    <n v="0"/>
    <n v="-430000"/>
    <n v="0"/>
    <n v="-430000"/>
    <n v="0"/>
    <n v="0"/>
    <n v="0"/>
    <n v="0"/>
    <n v="-430000"/>
    <n v="-430000"/>
    <n v="0"/>
    <n v="0"/>
    <n v="0"/>
    <n v="0"/>
    <n v="0"/>
    <n v="0"/>
    <n v="0"/>
  </r>
  <r>
    <m/>
    <s v="069"/>
    <n v="2015"/>
    <n v="2016"/>
    <m/>
    <n v="650"/>
    <n v="0"/>
    <s v="Administrative Expenses"/>
    <n v="4"/>
    <n v="310"/>
    <s v="D"/>
    <n v="-144487.20000000001"/>
    <n v="-48162.400000000001"/>
    <n v="0"/>
    <n v="0"/>
    <n v="-144487.20000000001"/>
    <n v="-48162.400000000001"/>
    <n v="0"/>
    <n v="0"/>
    <n v="0"/>
    <n v="0"/>
    <n v="0"/>
    <n v="0"/>
    <n v="0"/>
    <n v="0"/>
    <n v="0"/>
    <n v="0"/>
    <n v="0"/>
    <n v="0"/>
    <n v="-96324.800000000003"/>
    <n v="0"/>
    <n v="0"/>
    <n v="0"/>
    <n v="0"/>
    <n v="-96324.800000000003"/>
    <n v="0"/>
    <n v="-96324.800000000003"/>
    <n v="0"/>
    <n v="0"/>
    <n v="0"/>
    <n v="0"/>
    <n v="0"/>
    <n v="0"/>
  </r>
  <r>
    <m/>
    <s v="069"/>
    <n v="2016"/>
    <n v="2016"/>
    <m/>
    <n v="650"/>
    <n v="0"/>
    <s v="Research and Analysis"/>
    <n v="1"/>
    <n v="251"/>
    <s v="D"/>
    <n v="-4731136.38"/>
    <n v="-716516.45"/>
    <n v="0"/>
    <n v="-269"/>
    <n v="-4731136.38"/>
    <n v="-716785.45"/>
    <n v="-189930.35"/>
    <n v="0"/>
    <n v="0"/>
    <n v="0"/>
    <n v="-189930.35"/>
    <n v="0"/>
    <n v="0"/>
    <n v="0"/>
    <n v="0"/>
    <n v="0"/>
    <n v="0"/>
    <n v="0"/>
    <n v="-4204281.28"/>
    <n v="0"/>
    <n v="0"/>
    <n v="0"/>
    <n v="0"/>
    <n v="-4204281.28"/>
    <n v="0"/>
    <n v="-4204281.28"/>
    <n v="0"/>
    <n v="257.07"/>
    <n v="0"/>
    <n v="0"/>
    <n v="0"/>
    <n v="257.07"/>
  </r>
  <r>
    <m/>
    <s v="069"/>
    <n v="2016"/>
    <n v="2016"/>
    <m/>
    <n v="650"/>
    <n v="0"/>
    <s v="Research and Analysis"/>
    <n v="1"/>
    <n v="252"/>
    <s v="D"/>
    <n v="-10337961.630000001"/>
    <n v="-6042172.7599999998"/>
    <n v="0"/>
    <n v="0"/>
    <n v="-10337961.630000001"/>
    <n v="-6042172.7599999998"/>
    <n v="-269006.44"/>
    <n v="0"/>
    <n v="0"/>
    <n v="-151.22"/>
    <n v="-269006.44"/>
    <n v="-151.22"/>
    <n v="-1497992.77"/>
    <n v="-791277.51"/>
    <n v="0"/>
    <n v="0"/>
    <n v="-1497992.77"/>
    <n v="-791277.51"/>
    <n v="-5283749.67"/>
    <n v="0"/>
    <n v="0"/>
    <n v="0"/>
    <n v="0"/>
    <n v="-5283749.67"/>
    <n v="-1497992.77"/>
    <n v="-4577034.41"/>
    <n v="-12390.32"/>
    <n v="0"/>
    <n v="151.22"/>
    <n v="0"/>
    <n v="14232.43"/>
    <n v="14383.65"/>
  </r>
  <r>
    <m/>
    <s v="069"/>
    <n v="2016"/>
    <n v="2016"/>
    <m/>
    <n v="650"/>
    <n v="0"/>
    <s v="Research and Analysis"/>
    <n v="1"/>
    <n v="254"/>
    <s v="D"/>
    <n v="-35253.15"/>
    <n v="0"/>
    <n v="0"/>
    <n v="0"/>
    <n v="-35253.15"/>
    <n v="0"/>
    <n v="0"/>
    <n v="0"/>
    <n v="0"/>
    <n v="0"/>
    <n v="0"/>
    <n v="0"/>
    <n v="0"/>
    <n v="0"/>
    <n v="0"/>
    <n v="0"/>
    <n v="0"/>
    <n v="0"/>
    <n v="-35253.15"/>
    <n v="0"/>
    <n v="0"/>
    <n v="0"/>
    <n v="0"/>
    <n v="-35253.15"/>
    <n v="0"/>
    <n v="-35253.15"/>
    <n v="0"/>
    <n v="0"/>
    <n v="0"/>
    <n v="0"/>
    <n v="0"/>
    <n v="0"/>
  </r>
  <r>
    <m/>
    <s v="069"/>
    <n v="2016"/>
    <n v="2016"/>
    <m/>
    <n v="650"/>
    <n v="0"/>
    <s v="Research and Analysis"/>
    <n v="1"/>
    <n v="260"/>
    <s v="D"/>
    <n v="-533652.11"/>
    <n v="-15298.85"/>
    <n v="0"/>
    <n v="0"/>
    <n v="-533652.11"/>
    <n v="-15298.85"/>
    <n v="-52047.37"/>
    <n v="11203.81"/>
    <n v="0"/>
    <n v="-11353.58"/>
    <n v="-52047.37"/>
    <n v="-149.77000000000001"/>
    <n v="0"/>
    <n v="0"/>
    <n v="0"/>
    <n v="0"/>
    <n v="0"/>
    <n v="0"/>
    <n v="-570292.06999999995"/>
    <n v="0"/>
    <n v="0"/>
    <n v="0"/>
    <n v="0"/>
    <n v="-570292.06999999995"/>
    <n v="0"/>
    <n v="-570292.06999999995"/>
    <n v="-41.21"/>
    <n v="1130"/>
    <n v="149.77000000000001"/>
    <n v="0"/>
    <n v="0"/>
    <n v="1279.77"/>
  </r>
  <r>
    <m/>
    <s v="069"/>
    <n v="2016"/>
    <n v="2016"/>
    <m/>
    <n v="650"/>
    <n v="0"/>
    <s v="Research and Analysis"/>
    <n v="1"/>
    <n v="310"/>
    <s v="D"/>
    <n v="0"/>
    <n v="0"/>
    <n v="0"/>
    <n v="0"/>
    <n v="0"/>
    <n v="0"/>
    <n v="-19030.8"/>
    <n v="0"/>
    <n v="0"/>
    <n v="0"/>
    <n v="-19030.8"/>
    <n v="0"/>
    <n v="0"/>
    <n v="0"/>
    <n v="0"/>
    <n v="0"/>
    <n v="0"/>
    <n v="0"/>
    <n v="-19030.8"/>
    <n v="0"/>
    <n v="0"/>
    <n v="0"/>
    <n v="0"/>
    <n v="-19030.8"/>
    <n v="0"/>
    <n v="-19030.8"/>
    <n v="0"/>
    <n v="0"/>
    <n v="0"/>
    <n v="0"/>
    <n v="0"/>
    <n v="0"/>
  </r>
  <r>
    <m/>
    <s v="069"/>
    <n v="2016"/>
    <n v="2016"/>
    <m/>
    <n v="650"/>
    <n v="0"/>
    <s v="Research and Analysis"/>
    <n v="1"/>
    <n v="410"/>
    <s v="D"/>
    <n v="-341728"/>
    <n v="-2744.64"/>
    <n v="0"/>
    <n v="0"/>
    <n v="-341728"/>
    <n v="-2744.64"/>
    <n v="0"/>
    <n v="0"/>
    <n v="0"/>
    <n v="0"/>
    <n v="0"/>
    <n v="0"/>
    <n v="0"/>
    <n v="0"/>
    <n v="0"/>
    <n v="0"/>
    <n v="0"/>
    <n v="0"/>
    <n v="-339507.36"/>
    <n v="0"/>
    <n v="0"/>
    <n v="0"/>
    <n v="0"/>
    <n v="-339507.36"/>
    <n v="0"/>
    <n v="-339507.36"/>
    <n v="-524"/>
    <n v="0"/>
    <n v="0"/>
    <n v="0"/>
    <n v="524"/>
    <n v="524"/>
  </r>
  <r>
    <m/>
    <s v="069"/>
    <n v="2016"/>
    <n v="2016"/>
    <m/>
    <n v="650"/>
    <n v="0"/>
    <s v="Rulemaking"/>
    <n v="2"/>
    <n v="251"/>
    <s v="D"/>
    <n v="-26231.69"/>
    <n v="-26231.69"/>
    <n v="0"/>
    <n v="0"/>
    <n v="-26231.69"/>
    <n v="-26231.69"/>
    <n v="0"/>
    <n v="0"/>
    <n v="0"/>
    <n v="0"/>
    <n v="0"/>
    <n v="0"/>
    <n v="0"/>
    <n v="0"/>
    <n v="0"/>
    <n v="0"/>
    <n v="0"/>
    <n v="0"/>
    <n v="0"/>
    <n v="0"/>
    <n v="0"/>
    <n v="0"/>
    <n v="0"/>
    <n v="0"/>
    <n v="0"/>
    <n v="0"/>
    <n v="0"/>
    <n v="0"/>
    <n v="0"/>
    <n v="0"/>
    <n v="0"/>
    <n v="0"/>
  </r>
  <r>
    <m/>
    <s v="069"/>
    <n v="2016"/>
    <n v="2016"/>
    <m/>
    <n v="650"/>
    <n v="0"/>
    <s v="Rulemaking"/>
    <n v="2"/>
    <n v="252"/>
    <s v="D"/>
    <n v="-13788488.279999999"/>
    <n v="-7774593.8600000003"/>
    <n v="0"/>
    <n v="0"/>
    <n v="-13788488.279999999"/>
    <n v="-7774593.8600000003"/>
    <n v="-55131.82"/>
    <n v="0"/>
    <n v="0"/>
    <n v="-6.1"/>
    <n v="-55131.82"/>
    <n v="-6.1"/>
    <n v="-1572838.3"/>
    <n v="-127086.51"/>
    <n v="0"/>
    <n v="0"/>
    <n v="-1572838.3"/>
    <n v="-127086.51"/>
    <n v="-7525157.9199999999"/>
    <n v="0"/>
    <n v="0"/>
    <n v="0"/>
    <n v="0"/>
    <n v="-7525157.9199999999"/>
    <n v="-1572838.3"/>
    <n v="-6079406.1299999999"/>
    <n v="-10385.99"/>
    <n v="0"/>
    <n v="6.1"/>
    <n v="0"/>
    <n v="10879.89"/>
    <n v="10885.99"/>
  </r>
  <r>
    <m/>
    <s v="069"/>
    <n v="2016"/>
    <n v="2016"/>
    <m/>
    <n v="650"/>
    <n v="0"/>
    <s v="Rulemaking"/>
    <n v="2"/>
    <n v="310"/>
    <s v="D"/>
    <n v="-68918.53"/>
    <n v="-68918.53"/>
    <n v="0"/>
    <n v="0"/>
    <n v="-68918.53"/>
    <n v="-68918.53"/>
    <n v="0"/>
    <n v="0"/>
    <n v="0"/>
    <n v="0"/>
    <n v="0"/>
    <n v="0"/>
    <n v="0"/>
    <n v="0"/>
    <n v="0"/>
    <n v="0"/>
    <n v="0"/>
    <n v="0"/>
    <n v="0"/>
    <n v="0"/>
    <n v="0"/>
    <n v="0"/>
    <n v="0"/>
    <n v="0"/>
    <n v="0"/>
    <n v="0"/>
    <n v="0"/>
    <n v="0"/>
    <n v="0"/>
    <n v="0"/>
    <n v="0"/>
    <n v="0"/>
  </r>
  <r>
    <m/>
    <s v="069"/>
    <n v="2016"/>
    <n v="2016"/>
    <m/>
    <n v="650"/>
    <n v="0"/>
    <s v="Enforcement"/>
    <n v="3"/>
    <n v="251"/>
    <s v="D"/>
    <n v="-19038.2"/>
    <n v="-19038.2"/>
    <n v="0"/>
    <n v="0"/>
    <n v="-19038.2"/>
    <n v="-19038.2"/>
    <n v="0"/>
    <n v="0"/>
    <n v="0"/>
    <n v="0"/>
    <n v="0"/>
    <n v="0"/>
    <n v="0"/>
    <n v="0"/>
    <n v="0"/>
    <n v="0"/>
    <n v="0"/>
    <n v="0"/>
    <n v="0"/>
    <n v="0"/>
    <n v="0"/>
    <n v="0"/>
    <n v="0"/>
    <n v="0"/>
    <n v="0"/>
    <n v="0"/>
    <n v="0"/>
    <n v="0"/>
    <n v="0"/>
    <n v="0"/>
    <n v="0"/>
    <n v="0"/>
  </r>
  <r>
    <m/>
    <s v="069"/>
    <n v="2016"/>
    <n v="2016"/>
    <m/>
    <n v="650"/>
    <n v="0"/>
    <s v="Enforcement"/>
    <n v="3"/>
    <n v="252"/>
    <s v="D"/>
    <n v="-8984190.5199999996"/>
    <n v="-2267283.81"/>
    <n v="0"/>
    <n v="0"/>
    <n v="-8984190.5199999996"/>
    <n v="-2267283.81"/>
    <n v="-245998.28"/>
    <n v="456.54"/>
    <n v="0"/>
    <n v="-456.54"/>
    <n v="-245998.28"/>
    <n v="0"/>
    <n v="-1854951.02"/>
    <n v="-3234.69"/>
    <n v="0"/>
    <n v="0"/>
    <n v="-1854951.02"/>
    <n v="-3234.69"/>
    <n v="-8828303.0700000003"/>
    <n v="0"/>
    <n v="0"/>
    <n v="0"/>
    <n v="0"/>
    <n v="-8828303.0700000003"/>
    <n v="-1854951.02"/>
    <n v="-6976586.7400000002"/>
    <n v="-13681.75"/>
    <n v="0"/>
    <n v="0"/>
    <n v="0"/>
    <n v="13964.21"/>
    <n v="13964.21"/>
  </r>
  <r>
    <m/>
    <s v="069"/>
    <n v="2016"/>
    <n v="2016"/>
    <m/>
    <n v="650"/>
    <n v="0"/>
    <s v="Enforcement"/>
    <n v="3"/>
    <n v="253"/>
    <s v="D"/>
    <n v="-8060.01"/>
    <n v="-401.37"/>
    <n v="0"/>
    <n v="0"/>
    <n v="-8060.01"/>
    <n v="-401.37"/>
    <n v="0"/>
    <n v="0"/>
    <n v="0"/>
    <n v="0"/>
    <n v="0"/>
    <n v="0"/>
    <n v="0"/>
    <n v="0"/>
    <n v="0"/>
    <n v="0"/>
    <n v="0"/>
    <n v="0"/>
    <n v="-7658.64"/>
    <n v="0"/>
    <n v="0"/>
    <n v="0"/>
    <n v="0"/>
    <n v="-7658.64"/>
    <n v="0"/>
    <n v="-7658.64"/>
    <n v="0"/>
    <n v="0"/>
    <n v="0"/>
    <n v="0"/>
    <n v="0"/>
    <n v="0"/>
  </r>
  <r>
    <m/>
    <s v="069"/>
    <n v="2016"/>
    <n v="2016"/>
    <m/>
    <n v="650"/>
    <n v="0"/>
    <s v="Enforcement"/>
    <n v="3"/>
    <n v="410"/>
    <s v="D"/>
    <n v="-129595.45"/>
    <n v="-103756.54"/>
    <n v="0"/>
    <n v="0"/>
    <n v="-129595.45"/>
    <n v="-103756.54"/>
    <n v="0"/>
    <n v="0"/>
    <n v="0"/>
    <n v="0"/>
    <n v="0"/>
    <n v="0"/>
    <n v="0"/>
    <n v="0"/>
    <n v="0"/>
    <n v="0"/>
    <n v="0"/>
    <n v="0"/>
    <n v="-25838.91"/>
    <n v="0"/>
    <n v="0"/>
    <n v="0"/>
    <n v="0"/>
    <n v="-25838.91"/>
    <n v="0"/>
    <n v="-25838.91"/>
    <n v="0"/>
    <n v="0"/>
    <n v="0"/>
    <n v="0"/>
    <n v="0"/>
    <n v="0"/>
  </r>
  <r>
    <m/>
    <s v="069"/>
    <n v="2016"/>
    <n v="2016"/>
    <m/>
    <n v="650"/>
    <n v="0"/>
    <s v="Administrative Expenses"/>
    <n v="4"/>
    <n v="111"/>
    <s v="D"/>
    <n v="0"/>
    <n v="0"/>
    <n v="0"/>
    <n v="0"/>
    <n v="0"/>
    <n v="0"/>
    <n v="-1326416.3700000001"/>
    <n v="0.82"/>
    <n v="0"/>
    <n v="-0.82"/>
    <n v="-1326416.3700000001"/>
    <n v="0"/>
    <n v="0"/>
    <n v="0"/>
    <n v="0"/>
    <n v="0"/>
    <n v="0"/>
    <n v="0"/>
    <n v="-1329961.47"/>
    <n v="0"/>
    <n v="0"/>
    <n v="-13514.25"/>
    <n v="0"/>
    <n v="-1343475.72"/>
    <n v="0"/>
    <n v="-1343475.72"/>
    <n v="-17059.349999999999"/>
    <n v="0"/>
    <n v="0"/>
    <n v="0"/>
    <n v="238.24"/>
    <n v="238.24"/>
  </r>
  <r>
    <m/>
    <s v="069"/>
    <n v="2016"/>
    <n v="2016"/>
    <m/>
    <n v="650"/>
    <n v="0"/>
    <s v="Administrative Expenses"/>
    <n v="4"/>
    <n v="113"/>
    <s v="D"/>
    <n v="0"/>
    <n v="0"/>
    <n v="0"/>
    <n v="0"/>
    <n v="0"/>
    <n v="0"/>
    <n v="-29116.400000000001"/>
    <n v="0"/>
    <n v="0"/>
    <n v="0"/>
    <n v="-29116.400000000001"/>
    <n v="0"/>
    <n v="0"/>
    <n v="0"/>
    <n v="0"/>
    <n v="0"/>
    <n v="0"/>
    <n v="0"/>
    <n v="-28131.599999999999"/>
    <n v="0"/>
    <n v="0"/>
    <n v="0"/>
    <n v="0"/>
    <n v="-28131.599999999999"/>
    <n v="0"/>
    <n v="-28131.599999999999"/>
    <n v="984.8"/>
    <n v="0"/>
    <n v="0"/>
    <n v="0"/>
    <n v="0"/>
    <n v="0"/>
  </r>
  <r>
    <m/>
    <s v="069"/>
    <n v="2016"/>
    <n v="2016"/>
    <m/>
    <n v="650"/>
    <n v="0"/>
    <s v="Administrative Expenses"/>
    <n v="4"/>
    <n v="115"/>
    <s v="D"/>
    <n v="0"/>
    <n v="0"/>
    <n v="0"/>
    <n v="0"/>
    <n v="0"/>
    <n v="0"/>
    <n v="-1498.84"/>
    <n v="0"/>
    <n v="0"/>
    <n v="0"/>
    <n v="-1498.84"/>
    <n v="0"/>
    <n v="0"/>
    <n v="0"/>
    <n v="0"/>
    <n v="0"/>
    <n v="0"/>
    <n v="0"/>
    <n v="-14878.35"/>
    <n v="0"/>
    <n v="0"/>
    <n v="-60.71"/>
    <n v="0"/>
    <n v="-14939.06"/>
    <n v="0"/>
    <n v="-14939.06"/>
    <n v="-13440.22"/>
    <n v="0"/>
    <n v="0"/>
    <n v="0"/>
    <n v="0"/>
    <n v="0"/>
  </r>
  <r>
    <m/>
    <s v="069"/>
    <n v="2016"/>
    <n v="2016"/>
    <m/>
    <n v="650"/>
    <n v="0"/>
    <s v="Administrative Expenses"/>
    <n v="4"/>
    <n v="121"/>
    <s v="D"/>
    <n v="0"/>
    <n v="0"/>
    <n v="0"/>
    <n v="0"/>
    <n v="0"/>
    <n v="0"/>
    <n v="-438161.99"/>
    <n v="0"/>
    <n v="0"/>
    <n v="0"/>
    <n v="-438161.99"/>
    <n v="0"/>
    <n v="0"/>
    <n v="0"/>
    <n v="0"/>
    <n v="0"/>
    <n v="0"/>
    <n v="0"/>
    <n v="-422223"/>
    <n v="0"/>
    <n v="0"/>
    <n v="-4.6500000000000004"/>
    <n v="0"/>
    <n v="-422227.65"/>
    <n v="0"/>
    <n v="-422227.65"/>
    <n v="15934.34"/>
    <n v="0"/>
    <n v="0"/>
    <n v="0"/>
    <n v="977.82"/>
    <n v="977.82"/>
  </r>
  <r>
    <m/>
    <s v="069"/>
    <n v="2016"/>
    <n v="2016"/>
    <m/>
    <n v="650"/>
    <n v="0"/>
    <s v="Administrative Expenses"/>
    <n v="4"/>
    <n v="210"/>
    <s v="D"/>
    <n v="-66728.039999999994"/>
    <n v="-4609.45"/>
    <n v="0"/>
    <n v="-30099.27"/>
    <n v="-66728.039999999994"/>
    <n v="-34708.720000000001"/>
    <n v="0"/>
    <n v="3841.78"/>
    <n v="0"/>
    <n v="-3841.78"/>
    <n v="0"/>
    <n v="0"/>
    <n v="0"/>
    <n v="0"/>
    <n v="0"/>
    <n v="0"/>
    <n v="0"/>
    <n v="0"/>
    <n v="-65959.429999999993"/>
    <n v="0"/>
    <n v="0"/>
    <n v="0"/>
    <n v="0"/>
    <n v="-65959.429999999993"/>
    <n v="0"/>
    <n v="-65959.429999999993"/>
    <n v="-33940.11"/>
    <n v="31953.41"/>
    <n v="0"/>
    <n v="0"/>
    <n v="0"/>
    <n v="31953.41"/>
  </r>
  <r>
    <m/>
    <s v="069"/>
    <n v="2016"/>
    <n v="2016"/>
    <m/>
    <n v="650"/>
    <n v="0"/>
    <s v="Administrative Expenses"/>
    <n v="4"/>
    <n v="220"/>
    <s v="D"/>
    <n v="-17593.38"/>
    <n v="0"/>
    <n v="0"/>
    <n v="0"/>
    <n v="-17593.38"/>
    <n v="0"/>
    <n v="-1252.67"/>
    <n v="0"/>
    <n v="0"/>
    <n v="0"/>
    <n v="-1252.67"/>
    <n v="0"/>
    <n v="0"/>
    <n v="0"/>
    <n v="0"/>
    <n v="0"/>
    <n v="0"/>
    <n v="0"/>
    <n v="-18852.169999999998"/>
    <n v="0"/>
    <n v="0"/>
    <n v="0"/>
    <n v="0"/>
    <n v="-18852.169999999998"/>
    <n v="0"/>
    <n v="-18852.169999999998"/>
    <n v="-6.12"/>
    <n v="0"/>
    <n v="0"/>
    <n v="0"/>
    <n v="6.12"/>
    <n v="6.12"/>
  </r>
  <r>
    <m/>
    <s v="069"/>
    <n v="2016"/>
    <n v="2016"/>
    <m/>
    <n v="650"/>
    <n v="0"/>
    <s v="Administrative Expenses"/>
    <n v="4"/>
    <n v="233"/>
    <s v="D"/>
    <n v="-170706.46"/>
    <n v="-111706.46"/>
    <n v="0"/>
    <n v="0"/>
    <n v="-170706.46"/>
    <n v="-111706.46"/>
    <n v="0"/>
    <n v="0"/>
    <n v="0"/>
    <n v="0"/>
    <n v="0"/>
    <n v="0"/>
    <n v="0"/>
    <n v="0"/>
    <n v="0"/>
    <n v="0"/>
    <n v="0"/>
    <n v="0"/>
    <n v="-59000"/>
    <n v="0"/>
    <n v="0"/>
    <n v="0"/>
    <n v="0"/>
    <n v="-59000"/>
    <n v="0"/>
    <n v="-59000"/>
    <n v="0"/>
    <n v="0"/>
    <n v="0"/>
    <n v="0"/>
    <n v="0"/>
    <n v="0"/>
  </r>
  <r>
    <m/>
    <s v="069"/>
    <n v="2016"/>
    <n v="2016"/>
    <m/>
    <n v="650"/>
    <n v="0"/>
    <s v="Administrative Expenses"/>
    <n v="4"/>
    <n v="251"/>
    <s v="D"/>
    <n v="-1597775.7"/>
    <n v="-149390.26999999999"/>
    <n v="0"/>
    <n v="0"/>
    <n v="-1597775.7"/>
    <n v="-149390.26999999999"/>
    <n v="-2533"/>
    <n v="0"/>
    <n v="0"/>
    <n v="0"/>
    <n v="-2533"/>
    <n v="0"/>
    <n v="0"/>
    <n v="0"/>
    <n v="0"/>
    <n v="0"/>
    <n v="0"/>
    <n v="0"/>
    <n v="-1452017.43"/>
    <n v="0"/>
    <n v="0"/>
    <n v="0"/>
    <n v="0"/>
    <n v="-1452017.43"/>
    <n v="0"/>
    <n v="-1452017.43"/>
    <n v="-1099"/>
    <n v="0"/>
    <n v="0"/>
    <n v="0"/>
    <n v="1099"/>
    <n v="1099"/>
  </r>
  <r>
    <m/>
    <s v="069"/>
    <n v="2016"/>
    <n v="2016"/>
    <m/>
    <n v="650"/>
    <n v="0"/>
    <s v="Administrative Expenses"/>
    <n v="4"/>
    <n v="252"/>
    <s v="D"/>
    <n v="-5131364.08"/>
    <n v="-710501.46"/>
    <n v="0"/>
    <n v="-1907145.52"/>
    <n v="-5131364.08"/>
    <n v="-2617646.98"/>
    <n v="0"/>
    <n v="-135716.28"/>
    <n v="0"/>
    <n v="-116.1"/>
    <n v="0"/>
    <n v="-135832.38"/>
    <n v="-415101.12"/>
    <n v="-76143.56"/>
    <n v="0"/>
    <n v="0"/>
    <n v="-415101.12"/>
    <n v="-76143.56"/>
    <n v="-2724283.92"/>
    <n v="0"/>
    <n v="0"/>
    <n v="0"/>
    <n v="0"/>
    <n v="-2724283.92"/>
    <n v="-415101.12"/>
    <n v="-2385326.36"/>
    <n v="-7441.64"/>
    <n v="955.54"/>
    <n v="135832.38"/>
    <n v="0"/>
    <n v="5980.02"/>
    <n v="142767.94"/>
  </r>
  <r>
    <m/>
    <s v="069"/>
    <n v="2016"/>
    <n v="2016"/>
    <m/>
    <n v="650"/>
    <n v="0"/>
    <s v="Administrative Expenses"/>
    <n v="4"/>
    <n v="253"/>
    <s v="D"/>
    <n v="-172099.83"/>
    <n v="-198541.28"/>
    <n v="0"/>
    <n v="0"/>
    <n v="-172099.83"/>
    <n v="-198541.28"/>
    <n v="0"/>
    <n v="0"/>
    <n v="0"/>
    <n v="0"/>
    <n v="0"/>
    <n v="0"/>
    <n v="-601436.63"/>
    <n v="-119267.48"/>
    <n v="0"/>
    <n v="0"/>
    <n v="-601436.63"/>
    <n v="-119267.48"/>
    <n v="-455727.7"/>
    <n v="0"/>
    <n v="0"/>
    <n v="0"/>
    <n v="0"/>
    <n v="-455727.7"/>
    <n v="-601436.63"/>
    <n v="26441.45"/>
    <n v="0"/>
    <n v="0"/>
    <n v="0"/>
    <n v="0"/>
    <n v="0"/>
    <n v="0"/>
  </r>
  <r>
    <m/>
    <s v="069"/>
    <n v="2016"/>
    <n v="2016"/>
    <m/>
    <n v="650"/>
    <n v="0"/>
    <s v="Administrative Expenses"/>
    <n v="4"/>
    <n v="255"/>
    <s v="D"/>
    <n v="0"/>
    <n v="0"/>
    <n v="0"/>
    <n v="0"/>
    <n v="0"/>
    <n v="0"/>
    <n v="0"/>
    <n v="0"/>
    <n v="0"/>
    <n v="0"/>
    <n v="0"/>
    <n v="0"/>
    <n v="-248020"/>
    <n v="0"/>
    <n v="0"/>
    <n v="0"/>
    <n v="-248020"/>
    <n v="0"/>
    <n v="-248020"/>
    <n v="0"/>
    <n v="0"/>
    <n v="0"/>
    <n v="0"/>
    <n v="-248020"/>
    <n v="-248020"/>
    <n v="0"/>
    <n v="0"/>
    <n v="0"/>
    <n v="0"/>
    <n v="0"/>
    <n v="0"/>
    <n v="0"/>
  </r>
  <r>
    <m/>
    <s v="069"/>
    <n v="2016"/>
    <n v="2016"/>
    <m/>
    <n v="650"/>
    <n v="0"/>
    <s v="Administrative Expenses"/>
    <n v="4"/>
    <n v="257"/>
    <s v="D"/>
    <n v="-992694.98"/>
    <n v="-3620.91"/>
    <n v="0"/>
    <n v="0"/>
    <n v="-992694.98"/>
    <n v="-3620.91"/>
    <n v="-40469"/>
    <n v="0"/>
    <n v="0"/>
    <n v="0"/>
    <n v="-40469"/>
    <n v="0"/>
    <n v="0"/>
    <n v="0"/>
    <n v="0"/>
    <n v="0"/>
    <n v="0"/>
    <n v="0"/>
    <n v="-1029543.07"/>
    <n v="0"/>
    <n v="0"/>
    <n v="0"/>
    <n v="0"/>
    <n v="-1029543.07"/>
    <n v="0"/>
    <n v="-1029543.07"/>
    <n v="0"/>
    <n v="0"/>
    <n v="0"/>
    <n v="0"/>
    <n v="0"/>
    <n v="0"/>
  </r>
  <r>
    <m/>
    <s v="069"/>
    <n v="2016"/>
    <n v="2016"/>
    <m/>
    <n v="650"/>
    <n v="0"/>
    <s v="Administrative Expenses"/>
    <n v="4"/>
    <n v="260"/>
    <s v="D"/>
    <n v="-4858.29"/>
    <n v="-2588.64"/>
    <n v="0"/>
    <n v="0"/>
    <n v="-4858.29"/>
    <n v="-2588.64"/>
    <n v="0"/>
    <n v="0"/>
    <n v="0"/>
    <n v="0"/>
    <n v="0"/>
    <n v="0"/>
    <n v="0"/>
    <n v="0"/>
    <n v="0"/>
    <n v="0"/>
    <n v="0"/>
    <n v="0"/>
    <n v="-2269.65"/>
    <n v="0"/>
    <n v="0"/>
    <n v="0"/>
    <n v="0"/>
    <n v="-2269.65"/>
    <n v="0"/>
    <n v="-2269.65"/>
    <n v="0"/>
    <n v="0"/>
    <n v="0"/>
    <n v="0"/>
    <n v="0"/>
    <n v="0"/>
  </r>
  <r>
    <m/>
    <s v="069"/>
    <n v="2016"/>
    <n v="2016"/>
    <m/>
    <n v="650"/>
    <n v="0"/>
    <s v="Administrative Expenses"/>
    <n v="4"/>
    <n v="310"/>
    <s v="D"/>
    <n v="-42934.76"/>
    <n v="-32085.02"/>
    <n v="0"/>
    <n v="0"/>
    <n v="-42934.76"/>
    <n v="-32085.02"/>
    <n v="0"/>
    <n v="0"/>
    <n v="0"/>
    <n v="0"/>
    <n v="0"/>
    <n v="0"/>
    <n v="-56425.54"/>
    <n v="-183.34"/>
    <n v="0"/>
    <n v="0"/>
    <n v="-56425.54"/>
    <n v="-183.34"/>
    <n v="-67091.94"/>
    <n v="0"/>
    <n v="0"/>
    <n v="0"/>
    <n v="0"/>
    <n v="-67091.94"/>
    <n v="-56425.54"/>
    <n v="-10849.74"/>
    <n v="0"/>
    <n v="0"/>
    <n v="0"/>
    <n v="0"/>
    <n v="0"/>
    <n v="0"/>
  </r>
  <r>
    <m/>
    <s v="069"/>
    <n v="2016"/>
    <n v="2017"/>
    <m/>
    <n v="650"/>
    <n v="0"/>
    <s v="Research and Analysis"/>
    <n v="1"/>
    <n v="251"/>
    <s v="D"/>
    <n v="-4285767.04"/>
    <n v="-1460988.46"/>
    <n v="0"/>
    <n v="0"/>
    <n v="-4285767.04"/>
    <n v="-1460988.46"/>
    <n v="-57000"/>
    <n v="0"/>
    <n v="0"/>
    <n v="0"/>
    <n v="-57000"/>
    <n v="0"/>
    <n v="0"/>
    <n v="0"/>
    <n v="0"/>
    <n v="0"/>
    <n v="0"/>
    <n v="0"/>
    <n v="-2881778.58"/>
    <n v="0"/>
    <n v="0"/>
    <n v="0"/>
    <n v="0"/>
    <n v="-2881778.58"/>
    <n v="0"/>
    <n v="-2881778.58"/>
    <n v="0"/>
    <n v="4774.5"/>
    <n v="0"/>
    <n v="0"/>
    <n v="0"/>
    <n v="4774.5"/>
  </r>
  <r>
    <m/>
    <s v="069"/>
    <n v="2016"/>
    <n v="2017"/>
    <m/>
    <n v="650"/>
    <n v="0"/>
    <s v="Research and Analysis"/>
    <n v="1"/>
    <n v="252"/>
    <s v="D"/>
    <n v="-3532658.86"/>
    <n v="-2579834.14"/>
    <n v="0"/>
    <n v="0"/>
    <n v="-3532658.86"/>
    <n v="-2579834.14"/>
    <n v="0"/>
    <n v="0"/>
    <n v="0"/>
    <n v="-17.52"/>
    <n v="0"/>
    <n v="-17.52"/>
    <n v="-329467"/>
    <n v="-155339.29999999999"/>
    <n v="0"/>
    <n v="0"/>
    <n v="-329467"/>
    <n v="-155339.29999999999"/>
    <n v="-2943279.44"/>
    <n v="0"/>
    <n v="0"/>
    <n v="0"/>
    <n v="0"/>
    <n v="-2943279.44"/>
    <n v="-329467"/>
    <n v="-2769151.74"/>
    <n v="-1816344.54"/>
    <n v="0"/>
    <n v="17.52"/>
    <n v="0"/>
    <n v="0"/>
    <n v="17.52"/>
  </r>
  <r>
    <m/>
    <s v="069"/>
    <n v="2016"/>
    <n v="2017"/>
    <m/>
    <n v="650"/>
    <n v="0"/>
    <s v="Research and Analysis"/>
    <n v="1"/>
    <n v="253"/>
    <s v="D"/>
    <n v="0"/>
    <n v="-265000"/>
    <n v="0"/>
    <n v="0"/>
    <n v="0"/>
    <n v="-265000"/>
    <n v="0"/>
    <n v="0"/>
    <n v="0"/>
    <n v="0"/>
    <n v="0"/>
    <n v="0"/>
    <n v="0"/>
    <n v="0"/>
    <n v="0"/>
    <n v="0"/>
    <n v="0"/>
    <n v="0"/>
    <n v="0"/>
    <n v="0"/>
    <n v="0"/>
    <n v="0"/>
    <n v="0"/>
    <n v="0"/>
    <n v="0"/>
    <n v="0"/>
    <n v="-265000"/>
    <n v="0"/>
    <n v="0"/>
    <n v="0"/>
    <n v="0"/>
    <n v="0"/>
  </r>
  <r>
    <m/>
    <s v="069"/>
    <n v="2016"/>
    <n v="2017"/>
    <m/>
    <n v="650"/>
    <n v="0"/>
    <s v="Research and Analysis"/>
    <n v="1"/>
    <n v="260"/>
    <s v="D"/>
    <n v="-39575.39"/>
    <n v="0"/>
    <n v="0"/>
    <n v="0"/>
    <n v="-39575.39"/>
    <n v="0"/>
    <n v="0"/>
    <n v="511.75"/>
    <n v="0"/>
    <n v="-511.75"/>
    <n v="0"/>
    <n v="0"/>
    <n v="0"/>
    <n v="0"/>
    <n v="0"/>
    <n v="0"/>
    <n v="0"/>
    <n v="0"/>
    <n v="-41984.76"/>
    <n v="0"/>
    <n v="0"/>
    <n v="0"/>
    <n v="0"/>
    <n v="-41984.76"/>
    <n v="0"/>
    <n v="-41984.76"/>
    <n v="-2409.37"/>
    <n v="0"/>
    <n v="0"/>
    <n v="0"/>
    <n v="0"/>
    <n v="0"/>
  </r>
  <r>
    <m/>
    <s v="069"/>
    <n v="2016"/>
    <n v="2017"/>
    <m/>
    <n v="650"/>
    <n v="0"/>
    <s v="Research and Analysis"/>
    <n v="1"/>
    <n v="430"/>
    <s v="D"/>
    <n v="0"/>
    <n v="0"/>
    <n v="0"/>
    <n v="0"/>
    <n v="0"/>
    <n v="0"/>
    <n v="0"/>
    <n v="0"/>
    <n v="0"/>
    <n v="0"/>
    <n v="0"/>
    <n v="0"/>
    <n v="0"/>
    <n v="0"/>
    <n v="0"/>
    <n v="0"/>
    <n v="0"/>
    <n v="0"/>
    <n v="-0.44"/>
    <n v="0"/>
    <n v="0"/>
    <n v="0"/>
    <n v="0"/>
    <n v="-0.44"/>
    <n v="0"/>
    <n v="-0.44"/>
    <n v="-0.44"/>
    <n v="0"/>
    <n v="0"/>
    <n v="0"/>
    <n v="0"/>
    <n v="0"/>
  </r>
  <r>
    <m/>
    <s v="069"/>
    <n v="2016"/>
    <n v="2017"/>
    <m/>
    <n v="650"/>
    <n v="0"/>
    <s v="Rulemaking"/>
    <n v="2"/>
    <n v="252"/>
    <s v="D"/>
    <n v="-517447.08"/>
    <n v="-235760.08"/>
    <n v="0"/>
    <n v="0"/>
    <n v="-517447.08"/>
    <n v="-235760.08"/>
    <n v="0"/>
    <n v="0"/>
    <n v="0"/>
    <n v="0"/>
    <n v="0"/>
    <n v="0"/>
    <n v="0"/>
    <n v="0"/>
    <n v="0"/>
    <n v="0"/>
    <n v="0"/>
    <n v="0"/>
    <n v="-281687"/>
    <n v="0"/>
    <n v="0"/>
    <n v="0"/>
    <n v="0"/>
    <n v="-281687"/>
    <n v="0"/>
    <n v="-281687"/>
    <n v="0"/>
    <n v="0"/>
    <n v="0"/>
    <n v="0"/>
    <n v="0"/>
    <n v="0"/>
  </r>
  <r>
    <m/>
    <s v="069"/>
    <n v="2016"/>
    <n v="2017"/>
    <m/>
    <n v="650"/>
    <n v="0"/>
    <s v="Administrative Expenses"/>
    <n v="4"/>
    <n v="231"/>
    <s v="D"/>
    <n v="0"/>
    <n v="0"/>
    <n v="0"/>
    <n v="0"/>
    <n v="0"/>
    <n v="0"/>
    <n v="0"/>
    <n v="0"/>
    <n v="0"/>
    <n v="0"/>
    <n v="0"/>
    <n v="0"/>
    <n v="0"/>
    <n v="0"/>
    <n v="0"/>
    <n v="0"/>
    <n v="0"/>
    <n v="0"/>
    <n v="-2646.02"/>
    <n v="0"/>
    <n v="0"/>
    <n v="0"/>
    <n v="0"/>
    <n v="-2646.02"/>
    <n v="0"/>
    <n v="-2646.02"/>
    <n v="-2646.02"/>
    <n v="0"/>
    <n v="0"/>
    <n v="0"/>
    <n v="0"/>
    <n v="0"/>
  </r>
  <r>
    <m/>
    <s v="069"/>
    <n v="2016"/>
    <n v="2017"/>
    <m/>
    <n v="650"/>
    <n v="0"/>
    <s v="Administrative Expenses"/>
    <n v="4"/>
    <n v="252"/>
    <s v="D"/>
    <n v="0"/>
    <n v="0"/>
    <n v="0"/>
    <n v="-9366"/>
    <n v="0"/>
    <n v="-9366"/>
    <n v="0"/>
    <n v="0"/>
    <n v="0"/>
    <n v="0"/>
    <n v="0"/>
    <n v="0"/>
    <n v="0"/>
    <n v="0"/>
    <n v="0"/>
    <n v="0"/>
    <n v="0"/>
    <n v="0"/>
    <n v="-341320"/>
    <n v="0"/>
    <n v="0"/>
    <n v="0"/>
    <n v="0"/>
    <n v="-341320"/>
    <n v="0"/>
    <n v="-341320"/>
    <n v="-350686"/>
    <n v="0"/>
    <n v="0"/>
    <n v="0"/>
    <n v="0"/>
    <n v="0"/>
  </r>
  <r>
    <m/>
    <s v="069"/>
    <n v="2016"/>
    <n v="2017"/>
    <m/>
    <n v="650"/>
    <n v="0"/>
    <s v="Administrative Expenses"/>
    <n v="4"/>
    <n v="253"/>
    <s v="D"/>
    <n v="0"/>
    <n v="-60941.5"/>
    <n v="0"/>
    <n v="0"/>
    <n v="0"/>
    <n v="-60941.5"/>
    <n v="0"/>
    <n v="0"/>
    <n v="0"/>
    <n v="0"/>
    <n v="0"/>
    <n v="0"/>
    <n v="0"/>
    <n v="-1084286"/>
    <n v="0"/>
    <n v="0"/>
    <n v="0"/>
    <n v="-1084286"/>
    <n v="0"/>
    <n v="0"/>
    <n v="0"/>
    <n v="0"/>
    <n v="0"/>
    <n v="0"/>
    <n v="0"/>
    <n v="-1084286"/>
    <n v="-1145227.5"/>
    <n v="0"/>
    <n v="0"/>
    <n v="0"/>
    <n v="0"/>
    <n v="0"/>
  </r>
  <r>
    <m/>
    <s v="069"/>
    <n v="2016"/>
    <n v="2017"/>
    <m/>
    <n v="650"/>
    <n v="0"/>
    <s v="Administrative Expenses"/>
    <n v="4"/>
    <n v="260"/>
    <s v="D"/>
    <n v="0"/>
    <n v="0"/>
    <n v="0"/>
    <n v="0"/>
    <n v="0"/>
    <n v="0"/>
    <n v="0"/>
    <n v="0"/>
    <n v="0"/>
    <n v="0"/>
    <n v="0"/>
    <n v="0"/>
    <n v="0"/>
    <n v="0"/>
    <n v="0"/>
    <n v="0"/>
    <n v="0"/>
    <n v="0"/>
    <n v="7903.72"/>
    <n v="0"/>
    <n v="0"/>
    <n v="0"/>
    <n v="0"/>
    <n v="7903.72"/>
    <n v="0"/>
    <n v="7903.72"/>
    <n v="7903.72"/>
    <n v="0"/>
    <n v="0"/>
    <n v="0"/>
    <n v="0"/>
    <n v="0"/>
  </r>
  <r>
    <m/>
    <s v="069"/>
    <n v="2016"/>
    <n v="2017"/>
    <m/>
    <n v="650"/>
    <n v="0"/>
    <s v="Administrative Expenses"/>
    <n v="4"/>
    <n v="420"/>
    <s v="D"/>
    <n v="0"/>
    <n v="0"/>
    <n v="0"/>
    <n v="0"/>
    <n v="0"/>
    <n v="0"/>
    <n v="0"/>
    <n v="0"/>
    <n v="0"/>
    <n v="0"/>
    <n v="0"/>
    <n v="0"/>
    <n v="0"/>
    <n v="0"/>
    <n v="0"/>
    <n v="0"/>
    <n v="0"/>
    <n v="0"/>
    <n v="-31243.1"/>
    <n v="0"/>
    <n v="0"/>
    <n v="0"/>
    <n v="0"/>
    <n v="-31243.1"/>
    <n v="0"/>
    <n v="-31243.1"/>
    <n v="-31243.1"/>
    <n v="0"/>
    <n v="0"/>
    <n v="0"/>
    <n v="0"/>
    <n v="0"/>
  </r>
  <r>
    <m/>
    <s v="069"/>
    <n v="2017"/>
    <n v="2017"/>
    <m/>
    <n v="650"/>
    <n v="0"/>
    <s v="Research and Analysis"/>
    <n v="1"/>
    <n v="251"/>
    <s v="D"/>
    <n v="0"/>
    <n v="-3079235.11"/>
    <n v="0"/>
    <n v="0"/>
    <n v="0"/>
    <n v="-3079235.11"/>
    <n v="0"/>
    <n v="-95247.22"/>
    <n v="0"/>
    <n v="0"/>
    <n v="0"/>
    <n v="-95247.22"/>
    <n v="0"/>
    <n v="0"/>
    <n v="0"/>
    <n v="0"/>
    <n v="0"/>
    <n v="0"/>
    <n v="-1021100.59"/>
    <n v="0"/>
    <n v="0"/>
    <n v="0"/>
    <n v="0"/>
    <n v="-1021100.59"/>
    <n v="0"/>
    <n v="-1021100.59"/>
    <n v="-4195582.92"/>
    <n v="0"/>
    <n v="0"/>
    <n v="0"/>
    <n v="0"/>
    <n v="0"/>
  </r>
  <r>
    <m/>
    <s v="069"/>
    <n v="2017"/>
    <n v="2017"/>
    <m/>
    <n v="650"/>
    <n v="0"/>
    <s v="Research and Analysis"/>
    <n v="1"/>
    <n v="252"/>
    <s v="D"/>
    <n v="0"/>
    <n v="-1767547.59"/>
    <n v="0"/>
    <n v="0"/>
    <n v="0"/>
    <n v="-1767547.59"/>
    <n v="0"/>
    <n v="0"/>
    <n v="0"/>
    <n v="0"/>
    <n v="0"/>
    <n v="0"/>
    <n v="0"/>
    <n v="0"/>
    <n v="0"/>
    <n v="0"/>
    <n v="0"/>
    <n v="0"/>
    <n v="-642211.86"/>
    <n v="0"/>
    <n v="0"/>
    <n v="0"/>
    <n v="0"/>
    <n v="-642211.86"/>
    <n v="0"/>
    <n v="-642211.86"/>
    <n v="-2409759.4500000002"/>
    <n v="0"/>
    <n v="0"/>
    <n v="0"/>
    <n v="0"/>
    <n v="0"/>
  </r>
  <r>
    <m/>
    <s v="069"/>
    <n v="2017"/>
    <n v="2017"/>
    <m/>
    <n v="650"/>
    <n v="0"/>
    <s v="Research and Analysis"/>
    <n v="1"/>
    <n v="253"/>
    <s v="D"/>
    <n v="0"/>
    <n v="150000"/>
    <n v="0"/>
    <n v="0"/>
    <n v="0"/>
    <n v="150000"/>
    <n v="0"/>
    <n v="0"/>
    <n v="0"/>
    <n v="0"/>
    <n v="0"/>
    <n v="0"/>
    <n v="0"/>
    <n v="-150000"/>
    <n v="0"/>
    <n v="0"/>
    <n v="0"/>
    <n v="-150000"/>
    <n v="-150000"/>
    <n v="0"/>
    <n v="0"/>
    <n v="0"/>
    <n v="0"/>
    <n v="-150000"/>
    <n v="0"/>
    <n v="-300000"/>
    <n v="-150000"/>
    <n v="0"/>
    <n v="0"/>
    <n v="0"/>
    <n v="0"/>
    <n v="0"/>
  </r>
  <r>
    <m/>
    <s v="069"/>
    <n v="2017"/>
    <n v="2017"/>
    <m/>
    <n v="650"/>
    <n v="0"/>
    <s v="Research and Analysis"/>
    <n v="1"/>
    <n v="254"/>
    <s v="D"/>
    <n v="0"/>
    <n v="-12934.53"/>
    <n v="0"/>
    <n v="0"/>
    <n v="0"/>
    <n v="-12934.53"/>
    <n v="0"/>
    <n v="0"/>
    <n v="0"/>
    <n v="0"/>
    <n v="0"/>
    <n v="0"/>
    <n v="0"/>
    <n v="0"/>
    <n v="0"/>
    <n v="0"/>
    <n v="0"/>
    <n v="0"/>
    <n v="-29065.47"/>
    <n v="0"/>
    <n v="0"/>
    <n v="0"/>
    <n v="0"/>
    <n v="-29065.47"/>
    <n v="0"/>
    <n v="-29065.47"/>
    <n v="-42000"/>
    <n v="0"/>
    <n v="0"/>
    <n v="0"/>
    <n v="0"/>
    <n v="0"/>
  </r>
  <r>
    <m/>
    <s v="069"/>
    <n v="2017"/>
    <n v="2017"/>
    <m/>
    <n v="650"/>
    <n v="0"/>
    <s v="Research and Analysis"/>
    <n v="1"/>
    <n v="260"/>
    <s v="D"/>
    <n v="0"/>
    <n v="-63493.69"/>
    <n v="0"/>
    <n v="0"/>
    <n v="0"/>
    <n v="-63493.69"/>
    <n v="0"/>
    <n v="0"/>
    <n v="0"/>
    <n v="0"/>
    <n v="0"/>
    <n v="0"/>
    <n v="0"/>
    <n v="0"/>
    <n v="0"/>
    <n v="0"/>
    <n v="0"/>
    <n v="0"/>
    <n v="-453670.17"/>
    <n v="0"/>
    <n v="0"/>
    <n v="0"/>
    <n v="0"/>
    <n v="-453670.17"/>
    <n v="0"/>
    <n v="-453670.17"/>
    <n v="-517163.86"/>
    <n v="0"/>
    <n v="0"/>
    <n v="0"/>
    <n v="0"/>
    <n v="0"/>
  </r>
  <r>
    <m/>
    <s v="069"/>
    <n v="2017"/>
    <n v="2017"/>
    <m/>
    <n v="650"/>
    <n v="0"/>
    <s v="Research and Analysis"/>
    <n v="1"/>
    <n v="410"/>
    <s v="D"/>
    <n v="0"/>
    <n v="-54000"/>
    <n v="0"/>
    <n v="0"/>
    <n v="0"/>
    <n v="-54000"/>
    <n v="0"/>
    <n v="0"/>
    <n v="0"/>
    <n v="0"/>
    <n v="0"/>
    <n v="0"/>
    <n v="0"/>
    <n v="0"/>
    <n v="0"/>
    <n v="0"/>
    <n v="0"/>
    <n v="0"/>
    <n v="0"/>
    <n v="0"/>
    <n v="0"/>
    <n v="0"/>
    <n v="0"/>
    <n v="0"/>
    <n v="0"/>
    <n v="0"/>
    <n v="-54000"/>
    <n v="0"/>
    <n v="0"/>
    <n v="0"/>
    <n v="0"/>
    <n v="0"/>
  </r>
  <r>
    <m/>
    <s v="069"/>
    <n v="2017"/>
    <n v="2017"/>
    <m/>
    <n v="650"/>
    <n v="0"/>
    <s v="Rulemaking"/>
    <n v="2"/>
    <n v="251"/>
    <s v="D"/>
    <n v="0"/>
    <n v="-81960"/>
    <n v="0"/>
    <n v="0"/>
    <n v="0"/>
    <n v="-81960"/>
    <n v="0"/>
    <n v="0"/>
    <n v="0"/>
    <n v="0"/>
    <n v="0"/>
    <n v="0"/>
    <n v="0"/>
    <n v="0"/>
    <n v="0"/>
    <n v="0"/>
    <n v="0"/>
    <n v="0"/>
    <n v="0"/>
    <n v="0"/>
    <n v="0"/>
    <n v="0"/>
    <n v="0"/>
    <n v="0"/>
    <n v="0"/>
    <n v="0"/>
    <n v="-81960"/>
    <n v="0"/>
    <n v="0"/>
    <n v="0"/>
    <n v="0"/>
    <n v="0"/>
  </r>
  <r>
    <m/>
    <s v="069"/>
    <n v="2017"/>
    <n v="2017"/>
    <m/>
    <n v="650"/>
    <n v="0"/>
    <s v="Rulemaking"/>
    <n v="2"/>
    <n v="252"/>
    <s v="D"/>
    <n v="0"/>
    <n v="-102820.5"/>
    <n v="0"/>
    <n v="0"/>
    <n v="0"/>
    <n v="-102820.5"/>
    <n v="0"/>
    <n v="0"/>
    <n v="0"/>
    <n v="0"/>
    <n v="0"/>
    <n v="0"/>
    <n v="0"/>
    <n v="-2140000"/>
    <n v="0"/>
    <n v="0"/>
    <n v="0"/>
    <n v="-2140000"/>
    <n v="-6284.01"/>
    <n v="0"/>
    <n v="0"/>
    <n v="0"/>
    <n v="0"/>
    <n v="-6284.01"/>
    <n v="0"/>
    <n v="-2146284.0099999998"/>
    <n v="-2249104.5099999998"/>
    <n v="0"/>
    <n v="0"/>
    <n v="0"/>
    <n v="0"/>
    <n v="0"/>
  </r>
  <r>
    <m/>
    <s v="069"/>
    <n v="2017"/>
    <n v="2017"/>
    <m/>
    <n v="650"/>
    <n v="0"/>
    <s v="Rulemaking"/>
    <n v="2"/>
    <n v="430"/>
    <s v="D"/>
    <n v="0"/>
    <n v="0"/>
    <n v="0"/>
    <n v="0"/>
    <n v="0"/>
    <n v="0"/>
    <n v="0"/>
    <n v="0"/>
    <n v="0"/>
    <n v="0"/>
    <n v="0"/>
    <n v="0"/>
    <n v="0"/>
    <n v="0"/>
    <n v="0"/>
    <n v="0"/>
    <n v="0"/>
    <n v="0"/>
    <n v="-1.24"/>
    <n v="0"/>
    <n v="0"/>
    <n v="0"/>
    <n v="0"/>
    <n v="-1.24"/>
    <n v="0"/>
    <n v="-1.24"/>
    <n v="-1.24"/>
    <n v="0"/>
    <n v="0"/>
    <n v="0"/>
    <n v="0"/>
    <n v="0"/>
  </r>
  <r>
    <m/>
    <s v="069"/>
    <n v="2017"/>
    <n v="2017"/>
    <m/>
    <n v="650"/>
    <n v="0"/>
    <s v="Enforcement"/>
    <n v="3"/>
    <n v="233"/>
    <s v="D"/>
    <n v="0"/>
    <n v="-33460"/>
    <n v="0"/>
    <n v="0"/>
    <n v="0"/>
    <n v="-33460"/>
    <n v="0"/>
    <n v="0"/>
    <n v="0"/>
    <n v="0"/>
    <n v="0"/>
    <n v="0"/>
    <n v="0"/>
    <n v="0"/>
    <n v="0"/>
    <n v="0"/>
    <n v="0"/>
    <n v="0"/>
    <n v="0"/>
    <n v="0"/>
    <n v="0"/>
    <n v="0"/>
    <n v="0"/>
    <n v="0"/>
    <n v="0"/>
    <n v="0"/>
    <n v="-33460"/>
    <n v="0"/>
    <n v="0"/>
    <n v="0"/>
    <n v="0"/>
    <n v="0"/>
  </r>
  <r>
    <m/>
    <s v="069"/>
    <n v="2017"/>
    <n v="2017"/>
    <m/>
    <n v="650"/>
    <n v="0"/>
    <s v="Enforcement"/>
    <n v="3"/>
    <n v="251"/>
    <s v="D"/>
    <n v="0"/>
    <n v="-69885"/>
    <n v="0"/>
    <n v="0"/>
    <n v="0"/>
    <n v="-69885"/>
    <n v="0"/>
    <n v="0"/>
    <n v="0"/>
    <n v="0"/>
    <n v="0"/>
    <n v="0"/>
    <n v="0"/>
    <n v="0"/>
    <n v="0"/>
    <n v="0"/>
    <n v="0"/>
    <n v="0"/>
    <n v="-20195"/>
    <n v="0"/>
    <n v="0"/>
    <n v="0"/>
    <n v="0"/>
    <n v="-20195"/>
    <n v="0"/>
    <n v="-20195"/>
    <n v="-90080"/>
    <n v="0"/>
    <n v="0"/>
    <n v="0"/>
    <n v="0"/>
    <n v="0"/>
  </r>
  <r>
    <m/>
    <s v="069"/>
    <n v="2017"/>
    <n v="2017"/>
    <m/>
    <n v="650"/>
    <n v="0"/>
    <s v="Enforcement"/>
    <n v="3"/>
    <n v="252"/>
    <s v="D"/>
    <n v="0"/>
    <n v="-1449929.38"/>
    <n v="0"/>
    <n v="0"/>
    <n v="0"/>
    <n v="-1449929.38"/>
    <n v="0"/>
    <n v="-48000"/>
    <n v="0"/>
    <n v="0"/>
    <n v="0"/>
    <n v="-48000"/>
    <n v="0"/>
    <n v="-1161442.99"/>
    <n v="0"/>
    <n v="0"/>
    <n v="0"/>
    <n v="-1161442.99"/>
    <n v="-2177727.59"/>
    <n v="0"/>
    <n v="0"/>
    <n v="0"/>
    <n v="0"/>
    <n v="-2177727.59"/>
    <n v="0"/>
    <n v="-3339170.58"/>
    <n v="-4837099.96"/>
    <n v="0"/>
    <n v="0"/>
    <n v="0"/>
    <n v="0"/>
    <n v="0"/>
  </r>
  <r>
    <m/>
    <s v="069"/>
    <n v="2017"/>
    <n v="2017"/>
    <m/>
    <n v="650"/>
    <n v="0"/>
    <s v="Administrative Expenses"/>
    <n v="4"/>
    <n v="111"/>
    <s v="D"/>
    <n v="0"/>
    <n v="62245.86"/>
    <n v="0"/>
    <n v="0"/>
    <n v="0"/>
    <n v="62245.86"/>
    <n v="0"/>
    <n v="-2038179.22"/>
    <n v="0"/>
    <n v="0"/>
    <n v="0"/>
    <n v="-2038179.22"/>
    <n v="0"/>
    <n v="0"/>
    <n v="0"/>
    <n v="0"/>
    <n v="0"/>
    <n v="0"/>
    <n v="-23989976.02"/>
    <n v="0"/>
    <n v="0"/>
    <n v="0"/>
    <n v="0"/>
    <n v="-23989976.02"/>
    <n v="0"/>
    <n v="-23989976.02"/>
    <n v="-25965909.379999999"/>
    <n v="0"/>
    <n v="0"/>
    <n v="0"/>
    <n v="0"/>
    <n v="0"/>
  </r>
  <r>
    <m/>
    <s v="069"/>
    <n v="2017"/>
    <n v="2017"/>
    <m/>
    <n v="650"/>
    <n v="0"/>
    <s v="Administrative Expenses"/>
    <n v="4"/>
    <n v="113"/>
    <s v="D"/>
    <n v="0"/>
    <n v="0"/>
    <n v="0"/>
    <n v="0"/>
    <n v="0"/>
    <n v="0"/>
    <n v="0"/>
    <n v="-19583.82"/>
    <n v="0"/>
    <n v="0"/>
    <n v="0"/>
    <n v="-19583.82"/>
    <n v="0"/>
    <n v="0"/>
    <n v="0"/>
    <n v="0"/>
    <n v="0"/>
    <n v="0"/>
    <n v="-321266.05"/>
    <n v="0"/>
    <n v="0"/>
    <n v="0"/>
    <n v="0"/>
    <n v="-321266.05"/>
    <n v="0"/>
    <n v="-321266.05"/>
    <n v="-340849.87"/>
    <n v="0"/>
    <n v="0"/>
    <n v="0"/>
    <n v="0"/>
    <n v="0"/>
  </r>
  <r>
    <m/>
    <s v="069"/>
    <n v="2017"/>
    <n v="2017"/>
    <m/>
    <n v="650"/>
    <n v="0"/>
    <s v="Administrative Expenses"/>
    <n v="4"/>
    <n v="115"/>
    <s v="D"/>
    <n v="0"/>
    <n v="0"/>
    <n v="0"/>
    <n v="0"/>
    <n v="0"/>
    <n v="0"/>
    <n v="0"/>
    <n v="-3932.87"/>
    <n v="0"/>
    <n v="0"/>
    <n v="0"/>
    <n v="-3932.87"/>
    <n v="0"/>
    <n v="0"/>
    <n v="0"/>
    <n v="0"/>
    <n v="0"/>
    <n v="0"/>
    <n v="-214257.02"/>
    <n v="0"/>
    <n v="0"/>
    <n v="0"/>
    <n v="0"/>
    <n v="-214257.02"/>
    <n v="0"/>
    <n v="-214257.02"/>
    <n v="-218189.89"/>
    <n v="0"/>
    <n v="0"/>
    <n v="0"/>
    <n v="0"/>
    <n v="0"/>
  </r>
  <r>
    <m/>
    <s v="069"/>
    <n v="2017"/>
    <n v="2017"/>
    <m/>
    <n v="650"/>
    <n v="0"/>
    <s v="Administrative Expenses"/>
    <n v="4"/>
    <n v="118"/>
    <s v="D"/>
    <n v="0"/>
    <n v="0"/>
    <n v="0"/>
    <n v="0"/>
    <n v="0"/>
    <n v="0"/>
    <n v="0"/>
    <n v="-2548.8000000000002"/>
    <n v="0"/>
    <n v="0"/>
    <n v="0"/>
    <n v="-2548.8000000000002"/>
    <n v="0"/>
    <n v="0"/>
    <n v="0"/>
    <n v="0"/>
    <n v="0"/>
    <n v="0"/>
    <n v="-18691.2"/>
    <n v="0"/>
    <n v="0"/>
    <n v="0"/>
    <n v="0"/>
    <n v="-18691.2"/>
    <n v="0"/>
    <n v="-18691.2"/>
    <n v="-21240"/>
    <n v="0"/>
    <n v="0"/>
    <n v="0"/>
    <n v="0"/>
    <n v="0"/>
  </r>
  <r>
    <m/>
    <s v="069"/>
    <n v="2017"/>
    <n v="2017"/>
    <m/>
    <n v="650"/>
    <n v="0"/>
    <s v="Administrative Expenses"/>
    <n v="4"/>
    <n v="121"/>
    <s v="D"/>
    <n v="0"/>
    <n v="19751.939999999999"/>
    <n v="0"/>
    <n v="0"/>
    <n v="0"/>
    <n v="19751.939999999999"/>
    <n v="0"/>
    <n v="-678457.63"/>
    <n v="0"/>
    <n v="0"/>
    <n v="0"/>
    <n v="-678457.63"/>
    <n v="0"/>
    <n v="0"/>
    <n v="0"/>
    <n v="0"/>
    <n v="0"/>
    <n v="0"/>
    <n v="-7655826.2800000003"/>
    <n v="0"/>
    <n v="0"/>
    <n v="0"/>
    <n v="0"/>
    <n v="-7655826.2800000003"/>
    <n v="0"/>
    <n v="-7655826.2800000003"/>
    <n v="-8314531.9699999997"/>
    <n v="0"/>
    <n v="0"/>
    <n v="0"/>
    <n v="0"/>
    <n v="0"/>
  </r>
  <r>
    <m/>
    <s v="069"/>
    <n v="2017"/>
    <n v="2017"/>
    <m/>
    <n v="650"/>
    <n v="0"/>
    <s v="Administrative Expenses"/>
    <n v="4"/>
    <n v="210"/>
    <s v="D"/>
    <n v="0"/>
    <n v="-27171.29"/>
    <n v="0"/>
    <n v="0"/>
    <n v="0"/>
    <n v="-27171.29"/>
    <n v="0"/>
    <n v="-6816.51"/>
    <n v="0"/>
    <n v="0"/>
    <n v="0"/>
    <n v="-6816.51"/>
    <n v="0"/>
    <n v="0"/>
    <n v="0"/>
    <n v="0"/>
    <n v="0"/>
    <n v="0"/>
    <n v="-236119.92"/>
    <n v="0"/>
    <n v="0"/>
    <n v="0"/>
    <n v="0"/>
    <n v="-236119.92"/>
    <n v="0"/>
    <n v="-236119.92"/>
    <n v="-270107.71999999997"/>
    <n v="0"/>
    <n v="0"/>
    <n v="0"/>
    <n v="0"/>
    <n v="0"/>
  </r>
  <r>
    <m/>
    <s v="069"/>
    <n v="2017"/>
    <n v="2017"/>
    <m/>
    <n v="650"/>
    <n v="0"/>
    <s v="Administrative Expenses"/>
    <n v="4"/>
    <n v="231"/>
    <s v="D"/>
    <n v="0"/>
    <n v="351135.63"/>
    <n v="0"/>
    <n v="0"/>
    <n v="0"/>
    <n v="351135.63"/>
    <n v="0"/>
    <n v="0"/>
    <n v="0"/>
    <n v="0"/>
    <n v="0"/>
    <n v="0"/>
    <n v="0"/>
    <n v="0"/>
    <n v="0"/>
    <n v="0"/>
    <n v="0"/>
    <n v="0"/>
    <n v="-1642523.01"/>
    <n v="0"/>
    <n v="0"/>
    <n v="0"/>
    <n v="0"/>
    <n v="-1642523.01"/>
    <n v="0"/>
    <n v="-1642523.01"/>
    <n v="-1291387.3799999999"/>
    <n v="0"/>
    <n v="0"/>
    <n v="0"/>
    <n v="0"/>
    <n v="0"/>
  </r>
  <r>
    <m/>
    <s v="069"/>
    <n v="2017"/>
    <n v="2017"/>
    <m/>
    <n v="650"/>
    <n v="0"/>
    <s v="Administrative Expenses"/>
    <n v="4"/>
    <n v="251"/>
    <s v="D"/>
    <n v="0"/>
    <n v="-586925.25"/>
    <n v="0"/>
    <n v="0"/>
    <n v="0"/>
    <n v="-586925.25"/>
    <n v="0"/>
    <n v="-2298"/>
    <n v="0"/>
    <n v="0"/>
    <n v="0"/>
    <n v="-2298"/>
    <n v="0"/>
    <n v="0"/>
    <n v="0"/>
    <n v="0"/>
    <n v="0"/>
    <n v="0"/>
    <n v="-414096.43"/>
    <n v="0"/>
    <n v="0"/>
    <n v="0"/>
    <n v="0"/>
    <n v="-414096.43"/>
    <n v="0"/>
    <n v="-414096.43"/>
    <n v="-1003319.68"/>
    <n v="0"/>
    <n v="0"/>
    <n v="0"/>
    <n v="0"/>
    <n v="0"/>
  </r>
  <r>
    <m/>
    <s v="069"/>
    <n v="2017"/>
    <n v="2017"/>
    <m/>
    <n v="650"/>
    <n v="0"/>
    <s v="Administrative Expenses"/>
    <n v="4"/>
    <n v="252"/>
    <s v="D"/>
    <n v="0"/>
    <n v="-2103076.89"/>
    <n v="0"/>
    <n v="0"/>
    <n v="0"/>
    <n v="-2103076.89"/>
    <n v="0"/>
    <n v="0"/>
    <n v="0"/>
    <n v="0"/>
    <n v="0"/>
    <n v="0"/>
    <n v="0"/>
    <n v="-399000"/>
    <n v="0"/>
    <n v="0"/>
    <n v="0"/>
    <n v="-399000"/>
    <n v="-1221131.22"/>
    <n v="0"/>
    <n v="0"/>
    <n v="0"/>
    <n v="0"/>
    <n v="-1221131.22"/>
    <n v="0"/>
    <n v="-1620131.22"/>
    <n v="-3723208.11"/>
    <n v="0"/>
    <n v="0"/>
    <n v="0"/>
    <n v="0"/>
    <n v="0"/>
  </r>
  <r>
    <m/>
    <s v="069"/>
    <n v="2017"/>
    <n v="2017"/>
    <m/>
    <n v="650"/>
    <n v="0"/>
    <s v="Administrative Expenses"/>
    <n v="4"/>
    <n v="253"/>
    <s v="D"/>
    <n v="0"/>
    <n v="128130.75"/>
    <n v="0"/>
    <n v="0"/>
    <n v="0"/>
    <n v="128130.75"/>
    <n v="0"/>
    <n v="0"/>
    <n v="0"/>
    <n v="0"/>
    <n v="0"/>
    <n v="0"/>
    <n v="0"/>
    <n v="-222255.34"/>
    <n v="0"/>
    <n v="0"/>
    <n v="0"/>
    <n v="-222255.34"/>
    <n v="-5665416.8700000001"/>
    <n v="0"/>
    <n v="0"/>
    <n v="0"/>
    <n v="0"/>
    <n v="-5665416.8700000001"/>
    <n v="0"/>
    <n v="-5887672.21"/>
    <n v="-5759541.46"/>
    <n v="0"/>
    <n v="0"/>
    <n v="0"/>
    <n v="0"/>
    <n v="0"/>
  </r>
  <r>
    <m/>
    <s v="069"/>
    <n v="2017"/>
    <n v="2017"/>
    <m/>
    <n v="650"/>
    <n v="0"/>
    <s v="Administrative Expenses"/>
    <n v="4"/>
    <n v="257"/>
    <s v="D"/>
    <n v="0"/>
    <n v="0"/>
    <n v="0"/>
    <n v="0"/>
    <n v="0"/>
    <n v="0"/>
    <n v="0"/>
    <n v="0"/>
    <n v="0"/>
    <n v="0"/>
    <n v="0"/>
    <n v="0"/>
    <n v="0"/>
    <n v="0"/>
    <n v="0"/>
    <n v="0"/>
    <n v="0"/>
    <n v="0"/>
    <n v="-16185.35"/>
    <n v="0"/>
    <n v="0"/>
    <n v="0"/>
    <n v="0"/>
    <n v="-16185.35"/>
    <n v="0"/>
    <n v="-16185.35"/>
    <n v="-16185.35"/>
    <n v="0"/>
    <n v="0"/>
    <n v="0"/>
    <n v="0"/>
    <n v="0"/>
  </r>
  <r>
    <m/>
    <s v="069"/>
    <n v="2017"/>
    <n v="2017"/>
    <m/>
    <n v="650"/>
    <n v="0"/>
    <s v="Administrative Expenses"/>
    <n v="4"/>
    <n v="310"/>
    <s v="D"/>
    <n v="0"/>
    <n v="-43707.839999999997"/>
    <n v="0"/>
    <n v="0"/>
    <n v="0"/>
    <n v="-43707.839999999997"/>
    <n v="0"/>
    <n v="0"/>
    <n v="0"/>
    <n v="0"/>
    <n v="0"/>
    <n v="0"/>
    <n v="0"/>
    <n v="0"/>
    <n v="0"/>
    <n v="0"/>
    <n v="0"/>
    <n v="0"/>
    <n v="0"/>
    <n v="0"/>
    <n v="0"/>
    <n v="0"/>
    <n v="0"/>
    <n v="0"/>
    <n v="0"/>
    <n v="0"/>
    <n v="-43707.839999999997"/>
    <n v="0"/>
    <n v="0"/>
    <n v="0"/>
    <n v="0"/>
    <n v="0"/>
  </r>
  <r>
    <m/>
    <s v="069"/>
    <n v="2017"/>
    <n v="2018"/>
    <m/>
    <n v="650"/>
    <n v="0"/>
    <s v="Research and Analysis"/>
    <n v="1"/>
    <n v="251"/>
    <s v="D"/>
    <n v="0"/>
    <n v="-220334.83"/>
    <n v="0"/>
    <n v="0"/>
    <n v="0"/>
    <n v="-220334.83"/>
    <n v="0"/>
    <n v="0"/>
    <n v="0"/>
    <n v="0"/>
    <n v="0"/>
    <n v="0"/>
    <n v="0"/>
    <n v="0"/>
    <n v="0"/>
    <n v="0"/>
    <n v="0"/>
    <n v="0"/>
    <n v="0"/>
    <n v="0"/>
    <n v="0"/>
    <n v="0"/>
    <n v="0"/>
    <n v="0"/>
    <n v="0"/>
    <n v="0"/>
    <n v="-220334.83"/>
    <n v="0"/>
    <n v="0"/>
    <n v="0"/>
    <n v="0"/>
    <n v="0"/>
  </r>
  <r>
    <m/>
    <s v="069"/>
    <n v="2017"/>
    <n v="2018"/>
    <m/>
    <n v="650"/>
    <n v="0"/>
    <s v="Research and Analysis"/>
    <n v="1"/>
    <n v="252"/>
    <s v="D"/>
    <n v="0"/>
    <n v="-934120.85"/>
    <n v="0"/>
    <n v="0"/>
    <n v="0"/>
    <n v="-934120.85"/>
    <n v="0"/>
    <n v="0"/>
    <n v="0"/>
    <n v="0"/>
    <n v="0"/>
    <n v="0"/>
    <n v="0"/>
    <n v="0"/>
    <n v="0"/>
    <n v="0"/>
    <n v="0"/>
    <n v="0"/>
    <n v="-320000"/>
    <n v="0"/>
    <n v="0"/>
    <n v="0"/>
    <n v="0"/>
    <n v="-320000"/>
    <n v="0"/>
    <n v="-320000"/>
    <n v="-1254120.8500000001"/>
    <n v="0"/>
    <n v="0"/>
    <n v="0"/>
    <n v="0"/>
    <n v="0"/>
  </r>
  <r>
    <m/>
    <s v="069"/>
    <n v="2017"/>
    <n v="2018"/>
    <m/>
    <n v="650"/>
    <n v="0"/>
    <s v="Research and Analysis"/>
    <n v="1"/>
    <n v="260"/>
    <s v="D"/>
    <n v="0"/>
    <n v="0"/>
    <n v="0"/>
    <n v="0"/>
    <n v="0"/>
    <n v="0"/>
    <n v="0"/>
    <n v="0"/>
    <n v="0"/>
    <n v="0"/>
    <n v="0"/>
    <n v="0"/>
    <n v="0"/>
    <n v="0"/>
    <n v="0"/>
    <n v="0"/>
    <n v="0"/>
    <n v="0"/>
    <n v="-12544.49"/>
    <n v="0"/>
    <n v="0"/>
    <n v="0"/>
    <n v="0"/>
    <n v="-12544.49"/>
    <n v="0"/>
    <n v="-12544.49"/>
    <n v="-12544.49"/>
    <n v="0"/>
    <n v="0"/>
    <n v="0"/>
    <n v="0"/>
    <n v="0"/>
  </r>
  <r>
    <m/>
    <s v="069"/>
    <n v="2017"/>
    <n v="2018"/>
    <m/>
    <n v="650"/>
    <n v="0"/>
    <s v="Administrative Expenses"/>
    <n v="4"/>
    <n v="252"/>
    <s v="D"/>
    <n v="0"/>
    <n v="0"/>
    <n v="0"/>
    <n v="0"/>
    <n v="0"/>
    <n v="0"/>
    <n v="0"/>
    <n v="0"/>
    <n v="0"/>
    <n v="0"/>
    <n v="0"/>
    <n v="0"/>
    <n v="0"/>
    <n v="0"/>
    <n v="0"/>
    <n v="0"/>
    <n v="0"/>
    <n v="0"/>
    <n v="12402.17"/>
    <n v="0"/>
    <n v="0"/>
    <n v="0"/>
    <n v="0"/>
    <n v="12402.17"/>
    <n v="0"/>
    <n v="12402.17"/>
    <n v="12402.17"/>
    <n v="0"/>
    <n v="0"/>
    <n v="0"/>
    <n v="0"/>
    <n v="0"/>
  </r>
  <r>
    <m/>
    <s v="069"/>
    <n v="2017"/>
    <n v="2018"/>
    <m/>
    <n v="650"/>
    <n v="0"/>
    <s v="Administrative Expenses"/>
    <n v="4"/>
    <n v="255"/>
    <s v="D"/>
    <n v="0"/>
    <n v="0"/>
    <n v="0"/>
    <n v="0"/>
    <n v="0"/>
    <n v="0"/>
    <n v="0"/>
    <n v="0"/>
    <n v="0"/>
    <n v="0"/>
    <n v="0"/>
    <n v="0"/>
    <n v="0"/>
    <n v="0"/>
    <n v="0"/>
    <n v="0"/>
    <n v="0"/>
    <n v="0"/>
    <n v="1794.46"/>
    <n v="0"/>
    <n v="0"/>
    <n v="0"/>
    <n v="0"/>
    <n v="1794.46"/>
    <n v="0"/>
    <n v="1794.46"/>
    <n v="1794.46"/>
    <n v="0"/>
    <n v="0"/>
    <n v="0"/>
    <n v="0"/>
    <n v="0"/>
  </r>
  <r>
    <s v="069"/>
    <s v="069"/>
    <m/>
    <m/>
    <s v="X"/>
    <n v="8019"/>
    <n v="6"/>
    <s v="UNKNOWN"/>
    <n v="0"/>
    <n v="0"/>
    <s v=" "/>
    <n v="0"/>
    <n v="0"/>
    <n v="0"/>
    <n v="0"/>
    <n v="0"/>
    <n v="0"/>
    <n v="0"/>
    <n v="0"/>
    <n v="0"/>
    <n v="0"/>
    <n v="0"/>
    <n v="0"/>
    <n v="0"/>
    <n v="0"/>
    <n v="0"/>
    <n v="0"/>
    <n v="0"/>
    <n v="0"/>
    <n v="0"/>
    <n v="0"/>
    <n v="0"/>
    <n v="0"/>
    <n v="0"/>
    <n v="0"/>
    <n v="0"/>
    <n v="0"/>
    <n v="0"/>
    <n v="0"/>
    <n v="0"/>
    <n v="0"/>
    <n v="0"/>
    <n v="0"/>
  </r>
  <r>
    <s v="069"/>
    <s v="069"/>
    <m/>
    <m/>
    <s v="X"/>
    <n v="8083"/>
    <n v="6"/>
    <s v="National driver register"/>
    <n v="7"/>
    <n v="240"/>
    <s v="D"/>
    <n v="-69741"/>
    <n v="-69741"/>
    <n v="0"/>
    <n v="0"/>
    <n v="-69741"/>
    <n v="-69741"/>
    <n v="0"/>
    <n v="0"/>
    <n v="0"/>
    <n v="0"/>
    <n v="0"/>
    <n v="0"/>
    <n v="0"/>
    <n v="0"/>
    <n v="0"/>
    <n v="0"/>
    <n v="0"/>
    <n v="0"/>
    <n v="0"/>
    <n v="0"/>
    <n v="0"/>
    <n v="0"/>
    <n v="0"/>
    <n v="0"/>
    <n v="0"/>
    <n v="0"/>
    <n v="0"/>
    <n v="0"/>
    <n v="0"/>
    <n v="0"/>
    <n v="0"/>
    <n v="0"/>
  </r>
  <r>
    <s v="069"/>
    <s v="069"/>
    <m/>
    <m/>
    <s v="X"/>
    <n v="8083"/>
    <n v="6"/>
    <s v="National driver register"/>
    <n v="7"/>
    <n v="252"/>
    <s v="D"/>
    <n v="40132.019999999997"/>
    <n v="40132.019999999997"/>
    <n v="0"/>
    <n v="0"/>
    <n v="40132.019999999997"/>
    <n v="40132.019999999997"/>
    <n v="0"/>
    <n v="0"/>
    <n v="0"/>
    <n v="0"/>
    <n v="0"/>
    <n v="0"/>
    <n v="-80040.25"/>
    <n v="-61163.21"/>
    <n v="0"/>
    <n v="0"/>
    <n v="-80040.25"/>
    <n v="-61163.21"/>
    <n v="-18877.04"/>
    <n v="0"/>
    <n v="0"/>
    <n v="0"/>
    <n v="0"/>
    <n v="-18877.04"/>
    <n v="-80040.25"/>
    <n v="0"/>
    <n v="0"/>
    <n v="0"/>
    <n v="0"/>
    <n v="0"/>
    <n v="0"/>
    <n v="0"/>
  </r>
  <r>
    <s v="069"/>
    <s v="069"/>
    <m/>
    <m/>
    <s v="X"/>
    <n v="8083"/>
    <n v="6"/>
    <s v="National driver register"/>
    <n v="7"/>
    <n v="410"/>
    <s v="D"/>
    <n v="-135791620.5"/>
    <n v="-69554232.319999993"/>
    <n v="0"/>
    <n v="0"/>
    <n v="-135791620.5"/>
    <n v="-69554232.319999993"/>
    <n v="0"/>
    <n v="0"/>
    <n v="0"/>
    <n v="0"/>
    <n v="0"/>
    <n v="0"/>
    <n v="0"/>
    <n v="0"/>
    <n v="0"/>
    <n v="0"/>
    <n v="0"/>
    <n v="0"/>
    <n v="-51113113.729999997"/>
    <n v="0"/>
    <n v="0"/>
    <n v="0"/>
    <n v="0"/>
    <n v="-51113113.729999997"/>
    <n v="0"/>
    <n v="-51113113.729999997"/>
    <n v="15124274.449999999"/>
    <n v="0"/>
    <n v="0"/>
    <n v="0"/>
    <n v="0"/>
    <n v="0"/>
  </r>
  <r>
    <m/>
    <s v="069"/>
    <m/>
    <m/>
    <s v="X"/>
    <n v="130"/>
    <n v="0"/>
    <s v="Disaster Relief and Oversight FY 2013"/>
    <n v="103"/>
    <n v="210"/>
    <s v="D"/>
    <n v="0"/>
    <n v="-334.86"/>
    <n v="0"/>
    <n v="0"/>
    <n v="0"/>
    <n v="-334.86"/>
    <n v="0"/>
    <n v="0"/>
    <n v="0"/>
    <n v="0"/>
    <n v="0"/>
    <n v="0"/>
    <n v="0"/>
    <n v="0"/>
    <n v="0"/>
    <n v="0"/>
    <n v="0"/>
    <n v="0"/>
    <n v="-23805.75"/>
    <n v="0"/>
    <n v="0"/>
    <n v="0"/>
    <n v="0"/>
    <n v="-23805.75"/>
    <n v="0"/>
    <n v="-23805.75"/>
    <n v="-24140.61"/>
    <n v="0"/>
    <n v="0"/>
    <n v="0"/>
    <n v="0"/>
    <n v="0"/>
  </r>
  <r>
    <m/>
    <s v="069"/>
    <m/>
    <m/>
    <s v="X"/>
    <n v="130"/>
    <n v="0"/>
    <s v="Disaster Relief and Oversight FY 2013"/>
    <n v="103"/>
    <n v="252"/>
    <s v="D"/>
    <n v="-63350.25"/>
    <n v="0"/>
    <n v="0"/>
    <n v="0"/>
    <n v="-63350.25"/>
    <n v="0"/>
    <n v="0"/>
    <n v="0"/>
    <n v="0"/>
    <n v="0"/>
    <n v="0"/>
    <n v="0"/>
    <n v="0"/>
    <n v="0"/>
    <n v="0"/>
    <n v="0"/>
    <n v="0"/>
    <n v="0"/>
    <n v="-63350.25"/>
    <n v="0"/>
    <n v="0"/>
    <n v="0"/>
    <n v="0"/>
    <n v="-63350.25"/>
    <n v="0"/>
    <n v="-63350.25"/>
    <n v="0"/>
    <n v="0"/>
    <n v="0"/>
    <n v="0"/>
    <n v="0"/>
    <n v="0"/>
  </r>
  <r>
    <m/>
    <s v="069"/>
    <n v="2009"/>
    <n v="2013"/>
    <m/>
    <n v="131"/>
    <n v="0"/>
    <s v="UNKNOWN"/>
    <n v="0"/>
    <n v="0"/>
    <s v=" "/>
    <n v="0"/>
    <n v="0"/>
    <n v="0"/>
    <n v="0"/>
    <n v="0"/>
    <n v="0"/>
    <n v="0"/>
    <n v="0"/>
    <n v="0"/>
    <n v="0"/>
    <n v="0"/>
    <n v="0"/>
    <n v="0"/>
    <n v="0"/>
    <n v="0"/>
    <n v="0"/>
    <n v="0"/>
    <n v="0"/>
    <n v="0"/>
    <n v="0"/>
    <n v="0"/>
    <n v="0"/>
    <n v="0"/>
    <n v="0"/>
    <n v="0"/>
    <n v="0"/>
    <n v="0"/>
    <n v="0"/>
    <n v="0"/>
    <n v="0"/>
    <n v="0"/>
    <n v="0"/>
  </r>
  <r>
    <m/>
    <s v="069"/>
    <n v="2012"/>
    <n v="2012"/>
    <m/>
    <n v="130"/>
    <n v="0"/>
    <s v="General administration"/>
    <n v="101"/>
    <n v="113"/>
    <s v="D"/>
    <n v="0"/>
    <n v="0"/>
    <n v="0"/>
    <n v="0"/>
    <n v="0"/>
    <n v="0"/>
    <n v="0"/>
    <n v="0"/>
    <n v="0"/>
    <n v="0"/>
    <n v="0"/>
    <n v="0"/>
    <n v="0"/>
    <n v="0"/>
    <n v="0"/>
    <n v="0"/>
    <n v="0"/>
    <n v="0"/>
    <n v="0"/>
    <n v="0"/>
    <n v="0"/>
    <n v="0"/>
    <n v="0"/>
    <n v="0"/>
    <n v="0"/>
    <n v="0"/>
    <n v="0"/>
    <n v="0"/>
    <n v="0"/>
    <n v="0"/>
    <n v="4400.37"/>
    <n v="4400.37"/>
  </r>
  <r>
    <m/>
    <s v="069"/>
    <n v="2012"/>
    <n v="2012"/>
    <m/>
    <n v="130"/>
    <n v="0"/>
    <s v="General administration"/>
    <n v="101"/>
    <n v="121"/>
    <s v="D"/>
    <n v="0.1"/>
    <n v="-1552.04"/>
    <n v="0"/>
    <n v="0"/>
    <n v="0.1"/>
    <n v="-1552.04"/>
    <n v="-0.1"/>
    <n v="-0.1"/>
    <n v="0"/>
    <n v="0"/>
    <n v="-0.1"/>
    <n v="-0.1"/>
    <n v="-1552.14"/>
    <n v="0"/>
    <n v="0"/>
    <n v="0"/>
    <n v="-1552.14"/>
    <n v="0"/>
    <n v="0"/>
    <n v="0"/>
    <n v="0"/>
    <n v="0"/>
    <n v="0"/>
    <n v="0"/>
    <n v="-1552.14"/>
    <n v="1552.14"/>
    <n v="0"/>
    <n v="0"/>
    <n v="0"/>
    <n v="0"/>
    <n v="0"/>
    <n v="0"/>
  </r>
  <r>
    <m/>
    <s v="069"/>
    <n v="2012"/>
    <n v="2012"/>
    <m/>
    <n v="130"/>
    <n v="0"/>
    <s v="General administration"/>
    <n v="101"/>
    <n v="232"/>
    <s v="D"/>
    <n v="0"/>
    <n v="0"/>
    <n v="0"/>
    <n v="0"/>
    <n v="0"/>
    <n v="0"/>
    <n v="-11881.81"/>
    <n v="-11881.81"/>
    <n v="0"/>
    <n v="0"/>
    <n v="-11881.81"/>
    <n v="-11881.81"/>
    <n v="0"/>
    <n v="0"/>
    <n v="0"/>
    <n v="0"/>
    <n v="0"/>
    <n v="0"/>
    <n v="0"/>
    <n v="0"/>
    <n v="0"/>
    <n v="0"/>
    <n v="0"/>
    <n v="0"/>
    <n v="0"/>
    <n v="0"/>
    <n v="0"/>
    <n v="0"/>
    <n v="0"/>
    <n v="0"/>
    <n v="0"/>
    <n v="0"/>
  </r>
  <r>
    <m/>
    <s v="069"/>
    <n v="2012"/>
    <n v="2012"/>
    <m/>
    <n v="130"/>
    <n v="0"/>
    <s v="General administration"/>
    <n v="101"/>
    <n v="252"/>
    <s v="D"/>
    <n v="-24468.09"/>
    <n v="-24468.09"/>
    <n v="0"/>
    <n v="0"/>
    <n v="-24468.09"/>
    <n v="-24468.09"/>
    <n v="5536.63"/>
    <n v="5536.63"/>
    <n v="0"/>
    <n v="0"/>
    <n v="5536.63"/>
    <n v="5536.63"/>
    <n v="0"/>
    <n v="0"/>
    <n v="0"/>
    <n v="0"/>
    <n v="0"/>
    <n v="0"/>
    <n v="0"/>
    <n v="0"/>
    <n v="0"/>
    <n v="0"/>
    <n v="0"/>
    <n v="0"/>
    <n v="0"/>
    <n v="0"/>
    <n v="0"/>
    <n v="0"/>
    <n v="0"/>
    <n v="0"/>
    <n v="0"/>
    <n v="0"/>
  </r>
  <r>
    <m/>
    <s v="069"/>
    <n v="2012"/>
    <n v="2012"/>
    <m/>
    <n v="130"/>
    <n v="0"/>
    <s v="General administration"/>
    <n v="101"/>
    <n v="253"/>
    <s v="D"/>
    <n v="-70184.679999999993"/>
    <n v="-187257.36"/>
    <n v="0"/>
    <n v="0"/>
    <n v="-70184.679999999993"/>
    <n v="-187257.36"/>
    <n v="11881.91"/>
    <n v="11881.91"/>
    <n v="0"/>
    <n v="0"/>
    <n v="11881.91"/>
    <n v="11881.91"/>
    <n v="-132772.07"/>
    <n v="-15699.39"/>
    <n v="0"/>
    <n v="0"/>
    <n v="-132772.07"/>
    <n v="-15699.39"/>
    <n v="0"/>
    <n v="0"/>
    <n v="0"/>
    <n v="0"/>
    <n v="0"/>
    <n v="0"/>
    <n v="-132772.07"/>
    <n v="117072.68"/>
    <n v="0"/>
    <n v="0"/>
    <n v="0"/>
    <n v="0"/>
    <n v="0"/>
    <n v="0"/>
  </r>
  <r>
    <m/>
    <s v="069"/>
    <n v="2012"/>
    <n v="2012"/>
    <m/>
    <n v="130"/>
    <n v="0"/>
    <s v="General administration"/>
    <n v="101"/>
    <n v="260"/>
    <s v="D"/>
    <n v="-4873.2299999999996"/>
    <n v="-4873.2299999999996"/>
    <n v="0"/>
    <n v="0"/>
    <n v="-4873.2299999999996"/>
    <n v="-4873.2299999999996"/>
    <n v="-5536.63"/>
    <n v="-5536.63"/>
    <n v="0"/>
    <n v="0"/>
    <n v="-5536.63"/>
    <n v="-5536.63"/>
    <n v="0"/>
    <n v="0"/>
    <n v="0"/>
    <n v="0"/>
    <n v="0"/>
    <n v="0"/>
    <n v="0"/>
    <n v="0"/>
    <n v="0"/>
    <n v="0"/>
    <n v="0"/>
    <n v="0"/>
    <n v="0"/>
    <n v="0"/>
    <n v="0"/>
    <n v="0"/>
    <n v="0"/>
    <n v="0"/>
    <n v="0"/>
    <n v="0"/>
  </r>
  <r>
    <m/>
    <s v="069"/>
    <n v="2013"/>
    <n v="2013"/>
    <m/>
    <n v="130"/>
    <n v="0"/>
    <s v="General administration"/>
    <n v="101"/>
    <n v="251"/>
    <s v="D"/>
    <n v="-394472.5"/>
    <n v="-394472.5"/>
    <n v="0"/>
    <n v="0"/>
    <n v="-394472.5"/>
    <n v="-394472.5"/>
    <n v="0"/>
    <n v="0"/>
    <n v="0"/>
    <n v="0"/>
    <n v="0"/>
    <n v="0"/>
    <n v="0"/>
    <n v="0"/>
    <n v="0"/>
    <n v="0"/>
    <n v="0"/>
    <n v="0"/>
    <n v="0"/>
    <n v="0"/>
    <n v="0"/>
    <n v="0"/>
    <n v="0"/>
    <n v="0"/>
    <n v="0"/>
    <n v="0"/>
    <n v="0"/>
    <n v="0"/>
    <n v="0"/>
    <n v="0"/>
    <n v="0"/>
    <n v="0"/>
  </r>
  <r>
    <m/>
    <s v="069"/>
    <n v="2013"/>
    <n v="2013"/>
    <m/>
    <n v="130"/>
    <n v="0"/>
    <s v="General administration"/>
    <n v="101"/>
    <n v="252"/>
    <s v="D"/>
    <n v="-74871.850000000006"/>
    <n v="-74871.850000000006"/>
    <n v="0"/>
    <n v="0"/>
    <n v="-74871.850000000006"/>
    <n v="-74871.850000000006"/>
    <n v="-7115"/>
    <n v="-7115"/>
    <n v="0"/>
    <n v="0"/>
    <n v="-7115"/>
    <n v="-7115"/>
    <n v="0"/>
    <n v="0"/>
    <n v="0"/>
    <n v="0"/>
    <n v="0"/>
    <n v="0"/>
    <n v="0"/>
    <n v="0"/>
    <n v="0"/>
    <n v="0"/>
    <n v="0"/>
    <n v="0"/>
    <n v="0"/>
    <n v="0"/>
    <n v="0"/>
    <n v="0"/>
    <n v="0"/>
    <n v="0"/>
    <n v="0"/>
    <n v="0"/>
  </r>
  <r>
    <m/>
    <s v="069"/>
    <n v="2013"/>
    <n v="2013"/>
    <m/>
    <n v="130"/>
    <n v="0"/>
    <s v="General administration"/>
    <n v="101"/>
    <n v="253"/>
    <s v="D"/>
    <n v="-4374.9799999999996"/>
    <n v="-4374.9799999999996"/>
    <n v="0"/>
    <n v="0"/>
    <n v="-4374.9799999999996"/>
    <n v="-4374.9799999999996"/>
    <n v="0"/>
    <n v="0"/>
    <n v="0"/>
    <n v="0"/>
    <n v="0"/>
    <n v="0"/>
    <n v="-145288.35"/>
    <n v="-146245"/>
    <n v="0"/>
    <n v="0"/>
    <n v="-145288.35"/>
    <n v="-146245"/>
    <n v="956.65"/>
    <n v="0"/>
    <n v="0"/>
    <n v="0"/>
    <n v="0"/>
    <n v="956.65"/>
    <n v="-145288.35"/>
    <n v="0"/>
    <n v="0"/>
    <n v="1189.3"/>
    <n v="0"/>
    <n v="0"/>
    <n v="0"/>
    <n v="1189.3"/>
  </r>
  <r>
    <m/>
    <s v="069"/>
    <n v="2013"/>
    <n v="2013"/>
    <m/>
    <n v="130"/>
    <n v="0"/>
    <s v="General administration"/>
    <n v="101"/>
    <n v="257"/>
    <s v="D"/>
    <n v="0"/>
    <n v="0"/>
    <n v="0"/>
    <n v="0"/>
    <n v="0"/>
    <n v="0"/>
    <n v="7115"/>
    <n v="7115"/>
    <n v="0"/>
    <n v="0"/>
    <n v="7115"/>
    <n v="7115"/>
    <n v="0"/>
    <n v="0"/>
    <n v="0"/>
    <n v="0"/>
    <n v="0"/>
    <n v="0"/>
    <n v="0"/>
    <n v="0"/>
    <n v="0"/>
    <n v="0"/>
    <n v="0"/>
    <n v="0"/>
    <n v="0"/>
    <n v="0"/>
    <n v="0"/>
    <n v="0"/>
    <n v="0"/>
    <n v="0"/>
    <n v="0"/>
    <n v="0"/>
  </r>
  <r>
    <m/>
    <s v="069"/>
    <n v="2013"/>
    <n v="2013"/>
    <m/>
    <n v="130"/>
    <n v="0"/>
    <s v="General administration"/>
    <n v="101"/>
    <n v="260"/>
    <s v="D"/>
    <n v="-1897.71"/>
    <n v="-1897.71"/>
    <n v="0"/>
    <n v="0"/>
    <n v="-1897.71"/>
    <n v="-1897.71"/>
    <n v="0"/>
    <n v="0"/>
    <n v="0"/>
    <n v="0"/>
    <n v="0"/>
    <n v="0"/>
    <n v="0"/>
    <n v="0"/>
    <n v="0"/>
    <n v="0"/>
    <n v="0"/>
    <n v="0"/>
    <n v="0"/>
    <n v="0"/>
    <n v="0"/>
    <n v="0"/>
    <n v="0"/>
    <n v="0"/>
    <n v="0"/>
    <n v="0"/>
    <n v="0"/>
    <n v="0"/>
    <n v="0"/>
    <n v="0"/>
    <n v="0"/>
    <n v="0"/>
  </r>
  <r>
    <m/>
    <s v="069"/>
    <n v="2014"/>
    <n v="2014"/>
    <m/>
    <n v="130"/>
    <n v="0"/>
    <s v="General administration"/>
    <n v="101"/>
    <n v="111"/>
    <s v="D"/>
    <n v="0"/>
    <n v="0"/>
    <n v="0"/>
    <n v="0"/>
    <n v="0"/>
    <n v="0"/>
    <n v="0"/>
    <n v="0"/>
    <n v="0"/>
    <n v="0"/>
    <n v="0"/>
    <n v="0"/>
    <n v="0"/>
    <n v="0"/>
    <n v="0"/>
    <n v="0"/>
    <n v="0"/>
    <n v="0"/>
    <n v="0"/>
    <n v="0"/>
    <n v="0"/>
    <n v="0"/>
    <n v="0"/>
    <n v="0"/>
    <n v="0"/>
    <n v="0"/>
    <n v="0"/>
    <n v="0"/>
    <n v="0"/>
    <n v="0"/>
    <n v="1685.81"/>
    <n v="1685.81"/>
  </r>
  <r>
    <m/>
    <s v="069"/>
    <n v="2014"/>
    <n v="2014"/>
    <m/>
    <n v="130"/>
    <n v="0"/>
    <s v="General administration"/>
    <n v="101"/>
    <n v="233"/>
    <s v="D"/>
    <n v="-15447.27"/>
    <n v="-15447.27"/>
    <n v="0"/>
    <n v="0"/>
    <n v="-15447.27"/>
    <n v="-15447.27"/>
    <n v="0"/>
    <n v="0"/>
    <n v="0"/>
    <n v="0"/>
    <n v="0"/>
    <n v="0"/>
    <n v="0"/>
    <n v="0"/>
    <n v="0"/>
    <n v="0"/>
    <n v="0"/>
    <n v="0"/>
    <n v="0"/>
    <n v="0"/>
    <n v="0"/>
    <n v="0"/>
    <n v="0"/>
    <n v="0"/>
    <n v="0"/>
    <n v="0"/>
    <n v="0"/>
    <n v="0"/>
    <n v="0"/>
    <n v="0"/>
    <n v="0"/>
    <n v="0"/>
  </r>
  <r>
    <m/>
    <s v="069"/>
    <n v="2014"/>
    <n v="2014"/>
    <m/>
    <n v="130"/>
    <n v="0"/>
    <s v="General administration"/>
    <n v="101"/>
    <n v="251"/>
    <s v="D"/>
    <n v="-425960.77"/>
    <n v="-425960.77"/>
    <n v="0"/>
    <n v="0"/>
    <n v="-425960.77"/>
    <n v="-425960.77"/>
    <n v="0"/>
    <n v="0"/>
    <n v="0"/>
    <n v="0"/>
    <n v="0"/>
    <n v="0"/>
    <n v="0"/>
    <n v="0"/>
    <n v="0"/>
    <n v="0"/>
    <n v="0"/>
    <n v="0"/>
    <n v="0"/>
    <n v="0"/>
    <n v="0"/>
    <n v="0"/>
    <n v="0"/>
    <n v="0"/>
    <n v="0"/>
    <n v="0"/>
    <n v="0"/>
    <n v="0"/>
    <n v="0"/>
    <n v="0"/>
    <n v="0"/>
    <n v="0"/>
  </r>
  <r>
    <m/>
    <s v="069"/>
    <n v="2014"/>
    <n v="2014"/>
    <m/>
    <n v="130"/>
    <n v="0"/>
    <s v="General administration"/>
    <n v="101"/>
    <n v="252"/>
    <s v="D"/>
    <n v="-75054"/>
    <n v="-75054"/>
    <n v="0"/>
    <n v="0"/>
    <n v="-75054"/>
    <n v="-75054"/>
    <n v="0"/>
    <n v="0"/>
    <n v="0"/>
    <n v="0"/>
    <n v="0"/>
    <n v="0"/>
    <n v="0"/>
    <n v="0"/>
    <n v="0"/>
    <n v="0"/>
    <n v="0"/>
    <n v="0"/>
    <n v="0"/>
    <n v="0"/>
    <n v="0"/>
    <n v="0"/>
    <n v="0"/>
    <n v="0"/>
    <n v="0"/>
    <n v="0"/>
    <n v="0"/>
    <n v="451.75"/>
    <n v="0"/>
    <n v="0"/>
    <n v="0"/>
    <n v="451.75"/>
  </r>
  <r>
    <m/>
    <s v="069"/>
    <n v="2014"/>
    <n v="2014"/>
    <m/>
    <n v="130"/>
    <n v="0"/>
    <s v="General administration"/>
    <n v="101"/>
    <n v="253"/>
    <s v="D"/>
    <n v="-126225.2"/>
    <n v="-126225.2"/>
    <n v="0"/>
    <n v="0"/>
    <n v="-126225.2"/>
    <n v="-126225.2"/>
    <n v="0"/>
    <n v="0"/>
    <n v="0"/>
    <n v="0"/>
    <n v="0"/>
    <n v="0"/>
    <n v="-64712.15"/>
    <n v="-62278.16"/>
    <n v="0"/>
    <n v="0"/>
    <n v="-64712.15"/>
    <n v="-62278.16"/>
    <n v="-2433.9899999999998"/>
    <n v="0"/>
    <n v="0"/>
    <n v="0"/>
    <n v="0"/>
    <n v="-2433.9899999999998"/>
    <n v="-64712.15"/>
    <n v="0"/>
    <n v="0"/>
    <n v="1566.34"/>
    <n v="0"/>
    <n v="0"/>
    <n v="0"/>
    <n v="1566.34"/>
  </r>
  <r>
    <m/>
    <s v="069"/>
    <n v="2014"/>
    <n v="2014"/>
    <m/>
    <n v="130"/>
    <n v="0"/>
    <s v="General administration"/>
    <n v="101"/>
    <n v="260"/>
    <s v="D"/>
    <n v="-7516.47"/>
    <n v="-7516.47"/>
    <n v="0"/>
    <n v="0"/>
    <n v="-7516.47"/>
    <n v="-7516.47"/>
    <n v="0"/>
    <n v="0"/>
    <n v="0"/>
    <n v="0"/>
    <n v="0"/>
    <n v="0"/>
    <n v="0"/>
    <n v="0"/>
    <n v="0"/>
    <n v="0"/>
    <n v="0"/>
    <n v="0"/>
    <n v="0"/>
    <n v="0"/>
    <n v="0"/>
    <n v="0"/>
    <n v="0"/>
    <n v="0"/>
    <n v="0"/>
    <n v="0"/>
    <n v="0"/>
    <n v="0"/>
    <n v="0"/>
    <n v="0"/>
    <n v="0"/>
    <n v="0"/>
  </r>
  <r>
    <m/>
    <s v="069"/>
    <n v="2014"/>
    <n v="2014"/>
    <m/>
    <n v="130"/>
    <n v="0"/>
    <s v="General administration"/>
    <n v="101"/>
    <n v="310"/>
    <s v="D"/>
    <n v="-22642.17"/>
    <n v="-22642.17"/>
    <n v="0"/>
    <n v="0"/>
    <n v="-22642.17"/>
    <n v="-22642.17"/>
    <n v="0"/>
    <n v="0"/>
    <n v="0"/>
    <n v="0"/>
    <n v="0"/>
    <n v="0"/>
    <n v="0"/>
    <n v="0"/>
    <n v="0"/>
    <n v="0"/>
    <n v="0"/>
    <n v="0"/>
    <n v="0"/>
    <n v="0"/>
    <n v="0"/>
    <n v="0"/>
    <n v="0"/>
    <n v="0"/>
    <n v="0"/>
    <n v="0"/>
    <n v="0"/>
    <n v="22642.17"/>
    <n v="0"/>
    <n v="0"/>
    <n v="0"/>
    <n v="22642.17"/>
  </r>
  <r>
    <m/>
    <s v="069"/>
    <n v="2015"/>
    <n v="2015"/>
    <m/>
    <n v="130"/>
    <n v="0"/>
    <s v="General administration"/>
    <n v="101"/>
    <n v="111"/>
    <s v="D"/>
    <n v="0"/>
    <n v="0"/>
    <n v="0"/>
    <n v="0"/>
    <n v="0"/>
    <n v="0"/>
    <n v="0"/>
    <n v="412.8"/>
    <n v="0"/>
    <n v="-412.8"/>
    <n v="0"/>
    <n v="0"/>
    <n v="0"/>
    <n v="0"/>
    <n v="0"/>
    <n v="0"/>
    <n v="0"/>
    <n v="0"/>
    <n v="-412.8"/>
    <n v="0"/>
    <n v="0"/>
    <n v="0"/>
    <n v="0"/>
    <n v="-412.8"/>
    <n v="0"/>
    <n v="-412.8"/>
    <n v="-412.8"/>
    <n v="0"/>
    <n v="0"/>
    <n v="0"/>
    <n v="0"/>
    <n v="0"/>
  </r>
  <r>
    <m/>
    <s v="069"/>
    <n v="2015"/>
    <n v="2015"/>
    <m/>
    <n v="130"/>
    <n v="0"/>
    <s v="General administration"/>
    <n v="101"/>
    <n v="121"/>
    <s v="D"/>
    <n v="-18053.240000000002"/>
    <n v="-17332.22"/>
    <n v="0"/>
    <n v="0"/>
    <n v="-18053.240000000002"/>
    <n v="-17332.22"/>
    <n v="0"/>
    <n v="198.95"/>
    <n v="0"/>
    <n v="-198.95"/>
    <n v="0"/>
    <n v="0"/>
    <n v="0"/>
    <n v="0"/>
    <n v="0"/>
    <n v="0"/>
    <n v="0"/>
    <n v="0"/>
    <n v="-919.97"/>
    <n v="0"/>
    <n v="0"/>
    <n v="0"/>
    <n v="0"/>
    <n v="-919.97"/>
    <n v="0"/>
    <n v="-919.97"/>
    <n v="-198.95"/>
    <n v="17332.22"/>
    <n v="0"/>
    <n v="0"/>
    <n v="0"/>
    <n v="17332.22"/>
  </r>
  <r>
    <m/>
    <s v="069"/>
    <n v="2015"/>
    <n v="2015"/>
    <m/>
    <n v="130"/>
    <n v="0"/>
    <s v="General administration"/>
    <n v="101"/>
    <n v="210"/>
    <s v="D"/>
    <n v="-4887.3100000000004"/>
    <n v="-4887.3100000000004"/>
    <n v="0"/>
    <n v="0"/>
    <n v="-4887.3100000000004"/>
    <n v="-4887.3100000000004"/>
    <n v="0"/>
    <n v="0"/>
    <n v="0"/>
    <n v="0"/>
    <n v="0"/>
    <n v="0"/>
    <n v="0"/>
    <n v="0"/>
    <n v="0"/>
    <n v="0"/>
    <n v="0"/>
    <n v="0"/>
    <n v="0"/>
    <n v="0"/>
    <n v="0"/>
    <n v="0"/>
    <n v="0"/>
    <n v="0"/>
    <n v="0"/>
    <n v="0"/>
    <n v="0"/>
    <n v="4887.3100000000004"/>
    <n v="0"/>
    <n v="0"/>
    <n v="0"/>
    <n v="4887.3100000000004"/>
  </r>
  <r>
    <m/>
    <s v="069"/>
    <n v="2015"/>
    <n v="2015"/>
    <m/>
    <n v="130"/>
    <n v="0"/>
    <s v="General administration"/>
    <n v="101"/>
    <n v="220"/>
    <s v="D"/>
    <n v="-6430.7"/>
    <n v="-2291.34"/>
    <n v="0"/>
    <n v="0"/>
    <n v="-6430.7"/>
    <n v="-2291.34"/>
    <n v="0"/>
    <n v="0"/>
    <n v="0"/>
    <n v="0"/>
    <n v="0"/>
    <n v="0"/>
    <n v="0"/>
    <n v="0"/>
    <n v="0"/>
    <n v="0"/>
    <n v="0"/>
    <n v="0"/>
    <n v="-4139.3599999999997"/>
    <n v="0"/>
    <n v="0"/>
    <n v="0"/>
    <n v="0"/>
    <n v="-4139.3599999999997"/>
    <n v="0"/>
    <n v="-4139.3599999999997"/>
    <n v="0"/>
    <n v="2291.34"/>
    <n v="0"/>
    <n v="0"/>
    <n v="0"/>
    <n v="2291.34"/>
  </r>
  <r>
    <m/>
    <s v="069"/>
    <n v="2015"/>
    <n v="2015"/>
    <m/>
    <n v="130"/>
    <n v="0"/>
    <s v="General administration"/>
    <n v="101"/>
    <n v="231"/>
    <s v="D"/>
    <n v="-22035.78"/>
    <n v="-22036.080000000002"/>
    <n v="0"/>
    <n v="0"/>
    <n v="-22035.78"/>
    <n v="-22036.080000000002"/>
    <n v="0"/>
    <n v="0"/>
    <n v="0"/>
    <n v="0"/>
    <n v="0"/>
    <n v="0"/>
    <n v="0"/>
    <n v="0"/>
    <n v="0"/>
    <n v="0"/>
    <n v="0"/>
    <n v="0"/>
    <n v="0.3"/>
    <n v="0"/>
    <n v="0"/>
    <n v="0"/>
    <n v="0"/>
    <n v="0.3"/>
    <n v="0"/>
    <n v="0.3"/>
    <n v="0"/>
    <n v="0"/>
    <n v="0"/>
    <n v="0"/>
    <n v="0"/>
    <n v="0"/>
  </r>
  <r>
    <m/>
    <s v="069"/>
    <n v="2015"/>
    <n v="2015"/>
    <m/>
    <n v="130"/>
    <n v="0"/>
    <s v="General administration"/>
    <n v="101"/>
    <n v="232"/>
    <s v="D"/>
    <n v="0"/>
    <n v="0"/>
    <n v="0"/>
    <n v="0"/>
    <n v="0"/>
    <n v="0"/>
    <n v="0"/>
    <n v="0"/>
    <n v="0"/>
    <n v="0"/>
    <n v="0"/>
    <n v="0"/>
    <n v="-10740.39"/>
    <n v="0"/>
    <n v="0"/>
    <n v="0"/>
    <n v="-10740.39"/>
    <n v="0"/>
    <n v="-10740.39"/>
    <n v="0"/>
    <n v="0"/>
    <n v="0"/>
    <n v="0"/>
    <n v="-10740.39"/>
    <n v="-10740.39"/>
    <n v="0"/>
    <n v="0"/>
    <n v="0"/>
    <n v="0"/>
    <n v="0"/>
    <n v="0"/>
    <n v="0"/>
  </r>
  <r>
    <m/>
    <s v="069"/>
    <n v="2015"/>
    <n v="2015"/>
    <m/>
    <n v="130"/>
    <n v="0"/>
    <s v="General administration"/>
    <n v="101"/>
    <n v="233"/>
    <s v="D"/>
    <n v="-10413.969999999999"/>
    <n v="-10413.969999999999"/>
    <n v="0"/>
    <n v="0"/>
    <n v="-10413.969999999999"/>
    <n v="-10413.969999999999"/>
    <n v="0"/>
    <n v="0"/>
    <n v="0"/>
    <n v="0"/>
    <n v="0"/>
    <n v="0"/>
    <n v="0"/>
    <n v="0"/>
    <n v="0"/>
    <n v="0"/>
    <n v="0"/>
    <n v="0"/>
    <n v="0"/>
    <n v="0"/>
    <n v="0"/>
    <n v="0"/>
    <n v="0"/>
    <n v="0"/>
    <n v="0"/>
    <n v="0"/>
    <n v="0"/>
    <n v="0"/>
    <n v="0"/>
    <n v="0"/>
    <n v="0"/>
    <n v="0"/>
  </r>
  <r>
    <m/>
    <s v="069"/>
    <n v="2015"/>
    <n v="2015"/>
    <m/>
    <n v="130"/>
    <n v="0"/>
    <s v="General administration"/>
    <n v="101"/>
    <n v="251"/>
    <s v="D"/>
    <n v="-37567.980000000003"/>
    <n v="-37567.980000000003"/>
    <n v="0"/>
    <n v="0"/>
    <n v="-37567.980000000003"/>
    <n v="-37567.980000000003"/>
    <n v="0"/>
    <n v="0"/>
    <n v="0"/>
    <n v="0"/>
    <n v="0"/>
    <n v="0"/>
    <n v="0"/>
    <n v="0"/>
    <n v="0"/>
    <n v="0"/>
    <n v="0"/>
    <n v="0"/>
    <n v="0"/>
    <n v="0"/>
    <n v="0"/>
    <n v="0"/>
    <n v="0"/>
    <n v="0"/>
    <n v="0"/>
    <n v="0"/>
    <n v="0"/>
    <n v="0"/>
    <n v="0"/>
    <n v="0"/>
    <n v="0"/>
    <n v="0"/>
  </r>
  <r>
    <m/>
    <s v="069"/>
    <n v="2015"/>
    <n v="2015"/>
    <m/>
    <n v="130"/>
    <n v="0"/>
    <s v="General administration"/>
    <n v="101"/>
    <n v="252"/>
    <s v="D"/>
    <n v="-260983.75"/>
    <n v="-175879.99"/>
    <n v="0"/>
    <n v="0"/>
    <n v="-260983.75"/>
    <n v="-175879.99"/>
    <n v="-146.6"/>
    <n v="32.520000000000003"/>
    <n v="0"/>
    <n v="-32.520000000000003"/>
    <n v="-146.6"/>
    <n v="0"/>
    <n v="0"/>
    <n v="0"/>
    <n v="0"/>
    <n v="0"/>
    <n v="0"/>
    <n v="0"/>
    <n v="-85282.880000000005"/>
    <n v="0"/>
    <n v="0"/>
    <n v="0"/>
    <n v="0"/>
    <n v="-85282.880000000005"/>
    <n v="0"/>
    <n v="-85282.880000000005"/>
    <n v="-32.520000000000003"/>
    <n v="0"/>
    <n v="0"/>
    <n v="0"/>
    <n v="0"/>
    <n v="0"/>
  </r>
  <r>
    <m/>
    <s v="069"/>
    <n v="2015"/>
    <n v="2015"/>
    <m/>
    <n v="130"/>
    <n v="0"/>
    <s v="General administration"/>
    <n v="101"/>
    <n v="253"/>
    <s v="D"/>
    <n v="-589965.49"/>
    <n v="-432056.2"/>
    <n v="0"/>
    <n v="0"/>
    <n v="-589965.49"/>
    <n v="-432056.2"/>
    <n v="0"/>
    <n v="0"/>
    <n v="0"/>
    <n v="0"/>
    <n v="0"/>
    <n v="0"/>
    <n v="-145724.54"/>
    <n v="-141404.91"/>
    <n v="0"/>
    <n v="0"/>
    <n v="-145724.54"/>
    <n v="-141404.91"/>
    <n v="-162228.92000000001"/>
    <n v="0"/>
    <n v="0"/>
    <n v="0"/>
    <n v="0"/>
    <n v="-162228.92000000001"/>
    <n v="-145724.54"/>
    <n v="-157909.29"/>
    <n v="0"/>
    <n v="80500"/>
    <n v="0"/>
    <n v="0"/>
    <n v="0"/>
    <n v="80500"/>
  </r>
  <r>
    <m/>
    <s v="069"/>
    <n v="2015"/>
    <n v="2015"/>
    <m/>
    <n v="130"/>
    <n v="0"/>
    <s v="General administration"/>
    <n v="101"/>
    <n v="257"/>
    <s v="D"/>
    <n v="-3538.74"/>
    <n v="-1214.18"/>
    <n v="0"/>
    <n v="0"/>
    <n v="-3538.74"/>
    <n v="-1214.18"/>
    <n v="0"/>
    <n v="0"/>
    <n v="0"/>
    <n v="0"/>
    <n v="0"/>
    <n v="0"/>
    <n v="0"/>
    <n v="0"/>
    <n v="0"/>
    <n v="0"/>
    <n v="0"/>
    <n v="0"/>
    <n v="-2324.56"/>
    <n v="0"/>
    <n v="0"/>
    <n v="0"/>
    <n v="0"/>
    <n v="-2324.56"/>
    <n v="0"/>
    <n v="-2324.56"/>
    <n v="0"/>
    <n v="1214.18"/>
    <n v="0"/>
    <n v="0"/>
    <n v="0"/>
    <n v="1214.18"/>
  </r>
  <r>
    <m/>
    <s v="069"/>
    <n v="2015"/>
    <n v="2015"/>
    <m/>
    <n v="130"/>
    <n v="0"/>
    <s v="General administration"/>
    <n v="101"/>
    <n v="260"/>
    <s v="D"/>
    <n v="-4000.5"/>
    <n v="-4000.5"/>
    <n v="0"/>
    <n v="0"/>
    <n v="-4000.5"/>
    <n v="-4000.5"/>
    <n v="0"/>
    <n v="-128.88"/>
    <n v="0"/>
    <n v="0"/>
    <n v="0"/>
    <n v="-128.88"/>
    <n v="0"/>
    <n v="0"/>
    <n v="0"/>
    <n v="0"/>
    <n v="0"/>
    <n v="0"/>
    <n v="128.88"/>
    <n v="0"/>
    <n v="0"/>
    <n v="0"/>
    <n v="0"/>
    <n v="128.88"/>
    <n v="0"/>
    <n v="128.88"/>
    <n v="0"/>
    <n v="0"/>
    <n v="128.88"/>
    <n v="0"/>
    <n v="0"/>
    <n v="128.88"/>
  </r>
  <r>
    <m/>
    <s v="069"/>
    <n v="2015"/>
    <n v="2015"/>
    <m/>
    <n v="130"/>
    <n v="0"/>
    <s v="General administration"/>
    <n v="101"/>
    <n v="310"/>
    <s v="D"/>
    <n v="0"/>
    <n v="0"/>
    <n v="0"/>
    <n v="0"/>
    <n v="0"/>
    <n v="0"/>
    <n v="0"/>
    <n v="0"/>
    <n v="0"/>
    <n v="0"/>
    <n v="0"/>
    <n v="0"/>
    <n v="0"/>
    <n v="0"/>
    <n v="0"/>
    <n v="0"/>
    <n v="0"/>
    <n v="0"/>
    <n v="0"/>
    <n v="0"/>
    <n v="0"/>
    <n v="0"/>
    <n v="0"/>
    <n v="0"/>
    <n v="0"/>
    <n v="0"/>
    <n v="0"/>
    <n v="0"/>
    <n v="0"/>
    <n v="0"/>
    <n v="0"/>
    <n v="0"/>
  </r>
  <r>
    <m/>
    <s v="069"/>
    <n v="2016"/>
    <n v="2016"/>
    <m/>
    <n v="130"/>
    <n v="0"/>
    <s v="General administration"/>
    <n v="101"/>
    <n v="111"/>
    <s v="D"/>
    <n v="0"/>
    <n v="0"/>
    <n v="0"/>
    <n v="0"/>
    <n v="0"/>
    <n v="0"/>
    <n v="-1654553.03"/>
    <n v="-9357.2999999999993"/>
    <n v="0"/>
    <n v="-1739.01"/>
    <n v="-1654553.03"/>
    <n v="-11096.31"/>
    <n v="0"/>
    <n v="0"/>
    <n v="0"/>
    <n v="0"/>
    <n v="0"/>
    <n v="0"/>
    <n v="-1645195.73"/>
    <n v="0"/>
    <n v="0"/>
    <n v="0"/>
    <n v="0"/>
    <n v="-1645195.73"/>
    <n v="0"/>
    <n v="-1645195.73"/>
    <n v="-1739.01"/>
    <n v="0"/>
    <n v="11096.31"/>
    <n v="0"/>
    <n v="42533.97"/>
    <n v="53630.28"/>
  </r>
  <r>
    <m/>
    <s v="069"/>
    <n v="2016"/>
    <n v="2016"/>
    <m/>
    <n v="130"/>
    <n v="0"/>
    <s v="General administration"/>
    <n v="101"/>
    <n v="113"/>
    <s v="D"/>
    <n v="0"/>
    <n v="0"/>
    <n v="0"/>
    <n v="0"/>
    <n v="0"/>
    <n v="0"/>
    <n v="-29578.67"/>
    <n v="1984.03"/>
    <n v="0"/>
    <n v="-1984.03"/>
    <n v="-29578.67"/>
    <n v="0"/>
    <n v="0"/>
    <n v="0"/>
    <n v="0"/>
    <n v="0"/>
    <n v="0"/>
    <n v="0"/>
    <n v="-31575.919999999998"/>
    <n v="0"/>
    <n v="0"/>
    <n v="0"/>
    <n v="0"/>
    <n v="-31575.919999999998"/>
    <n v="0"/>
    <n v="-31575.919999999998"/>
    <n v="-1997.25"/>
    <n v="0"/>
    <n v="0"/>
    <n v="0"/>
    <n v="0"/>
    <n v="0"/>
  </r>
  <r>
    <m/>
    <s v="069"/>
    <n v="2016"/>
    <n v="2016"/>
    <m/>
    <n v="130"/>
    <n v="0"/>
    <s v="General administration"/>
    <n v="101"/>
    <n v="115"/>
    <s v="D"/>
    <n v="0"/>
    <n v="0"/>
    <n v="0"/>
    <n v="0"/>
    <n v="0"/>
    <n v="0"/>
    <n v="-103222.23"/>
    <n v="-4899.0200000000004"/>
    <n v="0"/>
    <n v="-1455.38"/>
    <n v="-103222.23"/>
    <n v="-6354.4"/>
    <n v="0"/>
    <n v="0"/>
    <n v="0"/>
    <n v="0"/>
    <n v="0"/>
    <n v="0"/>
    <n v="-98323.21"/>
    <n v="0"/>
    <n v="0"/>
    <n v="0"/>
    <n v="0"/>
    <n v="-98323.21"/>
    <n v="0"/>
    <n v="-98323.21"/>
    <n v="-1455.38"/>
    <n v="0"/>
    <n v="6354.4"/>
    <n v="0"/>
    <n v="0"/>
    <n v="6354.4"/>
  </r>
  <r>
    <m/>
    <s v="069"/>
    <n v="2016"/>
    <n v="2016"/>
    <m/>
    <n v="130"/>
    <n v="0"/>
    <s v="General administration"/>
    <n v="101"/>
    <n v="118"/>
    <s v="D"/>
    <n v="0"/>
    <n v="0"/>
    <n v="0"/>
    <n v="0"/>
    <n v="0"/>
    <n v="0"/>
    <n v="-363.2"/>
    <n v="0"/>
    <n v="0"/>
    <n v="0"/>
    <n v="-363.2"/>
    <n v="0"/>
    <n v="0"/>
    <n v="0"/>
    <n v="0"/>
    <n v="0"/>
    <n v="0"/>
    <n v="0"/>
    <n v="-363.2"/>
    <n v="0"/>
    <n v="0"/>
    <n v="0"/>
    <n v="0"/>
    <n v="-363.2"/>
    <n v="0"/>
    <n v="-363.2"/>
    <n v="0"/>
    <n v="0"/>
    <n v="0"/>
    <n v="0"/>
    <n v="0"/>
    <n v="0"/>
  </r>
  <r>
    <m/>
    <s v="069"/>
    <n v="2016"/>
    <n v="2016"/>
    <m/>
    <n v="130"/>
    <n v="0"/>
    <s v="General administration"/>
    <n v="101"/>
    <n v="121"/>
    <s v="D"/>
    <n v="-260438.68"/>
    <n v="-107416.29"/>
    <n v="0"/>
    <n v="-734.55"/>
    <n v="-260438.68"/>
    <n v="-108150.84"/>
    <n v="-639910.48"/>
    <n v="-7255"/>
    <n v="0"/>
    <n v="-18325.72"/>
    <n v="-639910.48"/>
    <n v="-25580.720000000001"/>
    <n v="0"/>
    <n v="0"/>
    <n v="0"/>
    <n v="0"/>
    <n v="0"/>
    <n v="0"/>
    <n v="-785664.65"/>
    <n v="0"/>
    <n v="0"/>
    <n v="0"/>
    <n v="0"/>
    <n v="-785664.65"/>
    <n v="0"/>
    <n v="-785664.65"/>
    <n v="-19047.05"/>
    <n v="71136.179999999993"/>
    <n v="25580.720000000001"/>
    <n v="0"/>
    <n v="0"/>
    <n v="96716.9"/>
  </r>
  <r>
    <m/>
    <s v="069"/>
    <n v="2016"/>
    <n v="2016"/>
    <m/>
    <n v="130"/>
    <n v="0"/>
    <s v="General administration"/>
    <n v="101"/>
    <n v="210"/>
    <s v="D"/>
    <n v="-140282.04"/>
    <n v="-37021.69"/>
    <n v="0"/>
    <n v="0"/>
    <n v="-140282.04"/>
    <n v="-37021.69"/>
    <n v="-39200"/>
    <n v="-111.94"/>
    <n v="0"/>
    <n v="-843.82"/>
    <n v="-39200"/>
    <n v="-955.76"/>
    <n v="0"/>
    <n v="0"/>
    <n v="0"/>
    <n v="0"/>
    <n v="0"/>
    <n v="0"/>
    <n v="-143179.18"/>
    <n v="0"/>
    <n v="0"/>
    <n v="0"/>
    <n v="0"/>
    <n v="-143179.18"/>
    <n v="0"/>
    <n v="-143179.18"/>
    <n v="-1674.59"/>
    <n v="37021.69"/>
    <n v="955.76"/>
    <n v="0"/>
    <n v="0"/>
    <n v="37977.449999999997"/>
  </r>
  <r>
    <m/>
    <s v="069"/>
    <n v="2016"/>
    <n v="2016"/>
    <m/>
    <n v="130"/>
    <n v="0"/>
    <s v="General administration"/>
    <n v="101"/>
    <n v="220"/>
    <s v="D"/>
    <n v="-26331.39"/>
    <n v="-1598.66"/>
    <n v="0"/>
    <n v="0"/>
    <n v="-26331.39"/>
    <n v="-1598.66"/>
    <n v="0"/>
    <n v="0"/>
    <n v="0"/>
    <n v="0"/>
    <n v="0"/>
    <n v="0"/>
    <n v="0"/>
    <n v="0"/>
    <n v="0"/>
    <n v="0"/>
    <n v="0"/>
    <n v="0"/>
    <n v="-24930.34"/>
    <n v="0"/>
    <n v="0"/>
    <n v="0"/>
    <n v="0"/>
    <n v="-24930.34"/>
    <n v="0"/>
    <n v="-24930.34"/>
    <n v="-197.61"/>
    <n v="956.78"/>
    <n v="0"/>
    <n v="0"/>
    <n v="0"/>
    <n v="956.78"/>
  </r>
  <r>
    <m/>
    <s v="069"/>
    <n v="2016"/>
    <n v="2016"/>
    <m/>
    <n v="130"/>
    <n v="0"/>
    <s v="General administration"/>
    <n v="101"/>
    <n v="231"/>
    <s v="D"/>
    <n v="-224446.66"/>
    <n v="-225053.97"/>
    <n v="0"/>
    <n v="0"/>
    <n v="-224446.66"/>
    <n v="-225053.97"/>
    <n v="0"/>
    <n v="0"/>
    <n v="0"/>
    <n v="0"/>
    <n v="0"/>
    <n v="0"/>
    <n v="0"/>
    <n v="0"/>
    <n v="0"/>
    <n v="0"/>
    <n v="0"/>
    <n v="0"/>
    <n v="607.30999999999995"/>
    <n v="0"/>
    <n v="0"/>
    <n v="0"/>
    <n v="0"/>
    <n v="607.30999999999995"/>
    <n v="0"/>
    <n v="607.30999999999995"/>
    <n v="0"/>
    <n v="4229.37"/>
    <n v="0"/>
    <n v="0"/>
    <n v="0"/>
    <n v="4229.37"/>
  </r>
  <r>
    <m/>
    <s v="069"/>
    <n v="2016"/>
    <n v="2016"/>
    <m/>
    <n v="130"/>
    <n v="0"/>
    <s v="General administration"/>
    <n v="101"/>
    <n v="232"/>
    <s v="D"/>
    <n v="0"/>
    <n v="0"/>
    <n v="0"/>
    <n v="0"/>
    <n v="0"/>
    <n v="0"/>
    <n v="0"/>
    <n v="0"/>
    <n v="0"/>
    <n v="0"/>
    <n v="0"/>
    <n v="0"/>
    <n v="-10605.24"/>
    <n v="-0.01"/>
    <n v="0"/>
    <n v="0"/>
    <n v="-10605.24"/>
    <n v="-0.01"/>
    <n v="-19530.23"/>
    <n v="0"/>
    <n v="0"/>
    <n v="0"/>
    <n v="0"/>
    <n v="-19530.23"/>
    <n v="-10605.24"/>
    <n v="-8925"/>
    <n v="-8925"/>
    <n v="0"/>
    <n v="0"/>
    <n v="0"/>
    <n v="0"/>
    <n v="0"/>
  </r>
  <r>
    <m/>
    <s v="069"/>
    <n v="2016"/>
    <n v="2016"/>
    <m/>
    <n v="130"/>
    <n v="0"/>
    <s v="General administration"/>
    <n v="101"/>
    <n v="233"/>
    <s v="D"/>
    <n v="-33667.69"/>
    <n v="-16930.099999999999"/>
    <n v="0"/>
    <n v="0"/>
    <n v="-33667.69"/>
    <n v="-16930.099999999999"/>
    <n v="-282721.95"/>
    <n v="0"/>
    <n v="0"/>
    <n v="0"/>
    <n v="-282721.95"/>
    <n v="0"/>
    <n v="0"/>
    <n v="0"/>
    <n v="0"/>
    <n v="0"/>
    <n v="0"/>
    <n v="0"/>
    <n v="-301114.64"/>
    <n v="0"/>
    <n v="0"/>
    <n v="0"/>
    <n v="0"/>
    <n v="-301114.64"/>
    <n v="0"/>
    <n v="-301114.64"/>
    <n v="-1655.1"/>
    <n v="13286.69"/>
    <n v="0"/>
    <n v="0"/>
    <n v="0"/>
    <n v="13286.69"/>
  </r>
  <r>
    <m/>
    <s v="069"/>
    <n v="2016"/>
    <n v="2016"/>
    <m/>
    <n v="130"/>
    <n v="0"/>
    <s v="General administration"/>
    <n v="101"/>
    <n v="251"/>
    <s v="D"/>
    <n v="-593080.05000000005"/>
    <n v="-95937.09"/>
    <n v="0"/>
    <n v="0"/>
    <n v="-593080.05000000005"/>
    <n v="-95937.09"/>
    <n v="0"/>
    <n v="-92166"/>
    <n v="0"/>
    <n v="0"/>
    <n v="0"/>
    <n v="-92166"/>
    <n v="0"/>
    <n v="0"/>
    <n v="0"/>
    <n v="0"/>
    <n v="0"/>
    <n v="0"/>
    <n v="-404976.96"/>
    <n v="0"/>
    <n v="0"/>
    <n v="0"/>
    <n v="0"/>
    <n v="-404976.96"/>
    <n v="0"/>
    <n v="-404976.96"/>
    <n v="0"/>
    <n v="0"/>
    <n v="0"/>
    <n v="0"/>
    <n v="0"/>
    <n v="0"/>
  </r>
  <r>
    <m/>
    <s v="069"/>
    <n v="2016"/>
    <n v="2016"/>
    <m/>
    <n v="130"/>
    <n v="0"/>
    <s v="General administration"/>
    <n v="101"/>
    <n v="252"/>
    <s v="D"/>
    <n v="-1636085.17"/>
    <n v="-443884.96"/>
    <n v="0"/>
    <n v="0"/>
    <n v="-1636085.17"/>
    <n v="-443884.96"/>
    <n v="-349923.5"/>
    <n v="565.51"/>
    <n v="0"/>
    <n v="-565.51"/>
    <n v="-349923.5"/>
    <n v="0"/>
    <n v="0"/>
    <n v="0"/>
    <n v="0"/>
    <n v="0"/>
    <n v="0"/>
    <n v="0"/>
    <n v="-1562814.01"/>
    <n v="0"/>
    <n v="0"/>
    <n v="0"/>
    <n v="0"/>
    <n v="-1562814.01"/>
    <n v="0"/>
    <n v="-1562814.01"/>
    <n v="-20690.3"/>
    <n v="0"/>
    <n v="0"/>
    <n v="0"/>
    <n v="0"/>
    <n v="0"/>
  </r>
  <r>
    <m/>
    <s v="069"/>
    <n v="2016"/>
    <n v="2016"/>
    <m/>
    <n v="130"/>
    <n v="0"/>
    <s v="General administration"/>
    <n v="101"/>
    <n v="252"/>
    <s v="R"/>
    <n v="-52495.92"/>
    <n v="-10000"/>
    <n v="0"/>
    <n v="0"/>
    <n v="-52495.92"/>
    <n v="-10000"/>
    <n v="-51000"/>
    <n v="0"/>
    <n v="0"/>
    <n v="0"/>
    <n v="-51000"/>
    <n v="0"/>
    <n v="0"/>
    <n v="0"/>
    <n v="0"/>
    <n v="0"/>
    <n v="0"/>
    <n v="0"/>
    <n v="-191289.88"/>
    <n v="0"/>
    <n v="0"/>
    <n v="0"/>
    <n v="0"/>
    <n v="-191289.88"/>
    <n v="0"/>
    <n v="-191289.88"/>
    <n v="-97793.96"/>
    <n v="0"/>
    <n v="0"/>
    <n v="0"/>
    <n v="0"/>
    <n v="0"/>
  </r>
  <r>
    <m/>
    <s v="069"/>
    <n v="2016"/>
    <n v="2016"/>
    <m/>
    <n v="130"/>
    <n v="0"/>
    <s v="General administration"/>
    <n v="101"/>
    <n v="253"/>
    <s v="D"/>
    <n v="-861148.31"/>
    <n v="-700709.4"/>
    <n v="0"/>
    <n v="0"/>
    <n v="-861148.31"/>
    <n v="-700709.4"/>
    <n v="0"/>
    <n v="83.85"/>
    <n v="0"/>
    <n v="-83.85"/>
    <n v="0"/>
    <n v="0"/>
    <n v="-507201.76"/>
    <n v="-178087.05"/>
    <n v="0"/>
    <n v="0"/>
    <n v="-507201.76"/>
    <n v="-178087.05"/>
    <n v="-489637.47"/>
    <n v="0"/>
    <n v="0"/>
    <n v="0"/>
    <n v="0"/>
    <n v="-489637.47"/>
    <n v="-507201.76"/>
    <n v="-160522.76"/>
    <n v="-83.85"/>
    <n v="0"/>
    <n v="0"/>
    <n v="0"/>
    <n v="0"/>
    <n v="0"/>
  </r>
  <r>
    <m/>
    <s v="069"/>
    <n v="2016"/>
    <n v="2016"/>
    <m/>
    <n v="130"/>
    <n v="0"/>
    <s v="General administration"/>
    <n v="101"/>
    <n v="253"/>
    <s v="R"/>
    <n v="0"/>
    <n v="0"/>
    <n v="0"/>
    <n v="0"/>
    <n v="0"/>
    <n v="0"/>
    <n v="0"/>
    <n v="0"/>
    <n v="0"/>
    <n v="0"/>
    <n v="0"/>
    <n v="0"/>
    <n v="0"/>
    <n v="0"/>
    <n v="0"/>
    <n v="0"/>
    <n v="0"/>
    <n v="0"/>
    <n v="-10726.04"/>
    <n v="0"/>
    <n v="0"/>
    <n v="0"/>
    <n v="0"/>
    <n v="-10726.04"/>
    <n v="0"/>
    <n v="-10726.04"/>
    <n v="-10726.04"/>
    <n v="0"/>
    <n v="0"/>
    <n v="0"/>
    <n v="0"/>
    <n v="0"/>
  </r>
  <r>
    <m/>
    <s v="069"/>
    <n v="2016"/>
    <n v="2016"/>
    <m/>
    <n v="130"/>
    <n v="0"/>
    <s v="General administration"/>
    <n v="101"/>
    <n v="257"/>
    <s v="D"/>
    <n v="-289688.34000000003"/>
    <n v="-71877.41"/>
    <n v="0"/>
    <n v="0"/>
    <n v="-289688.34000000003"/>
    <n v="-71877.41"/>
    <n v="0"/>
    <n v="37.94"/>
    <n v="0"/>
    <n v="-37.94"/>
    <n v="0"/>
    <n v="0"/>
    <n v="0"/>
    <n v="0"/>
    <n v="0"/>
    <n v="0"/>
    <n v="0"/>
    <n v="0"/>
    <n v="-392454.85"/>
    <n v="0"/>
    <n v="0"/>
    <n v="0"/>
    <n v="0"/>
    <n v="-392454.85"/>
    <n v="0"/>
    <n v="-392454.85"/>
    <n v="-174643.92"/>
    <n v="5037.82"/>
    <n v="0"/>
    <n v="0"/>
    <n v="0"/>
    <n v="5037.82"/>
  </r>
  <r>
    <m/>
    <s v="069"/>
    <n v="2016"/>
    <n v="2016"/>
    <m/>
    <n v="130"/>
    <n v="0"/>
    <s v="General administration"/>
    <n v="101"/>
    <n v="260"/>
    <s v="D"/>
    <n v="-26847.62"/>
    <n v="-3126.76"/>
    <n v="0"/>
    <n v="0"/>
    <n v="-26847.62"/>
    <n v="-3126.76"/>
    <n v="-492500"/>
    <n v="51913.85"/>
    <n v="0"/>
    <n v="-51913.85"/>
    <n v="-492500"/>
    <n v="0"/>
    <n v="0"/>
    <n v="0"/>
    <n v="0"/>
    <n v="0"/>
    <n v="0"/>
    <n v="0"/>
    <n v="13475.47"/>
    <n v="0"/>
    <n v="0"/>
    <n v="0"/>
    <n v="0"/>
    <n v="13475.47"/>
    <n v="0"/>
    <n v="13475.47"/>
    <n v="529696.32999999996"/>
    <n v="900"/>
    <n v="0"/>
    <n v="0"/>
    <n v="0"/>
    <n v="900"/>
  </r>
  <r>
    <m/>
    <s v="069"/>
    <n v="2016"/>
    <n v="2016"/>
    <m/>
    <n v="130"/>
    <n v="0"/>
    <s v="General administration"/>
    <n v="101"/>
    <n v="310"/>
    <s v="D"/>
    <n v="-90864.93"/>
    <n v="-20078.3"/>
    <n v="0"/>
    <n v="0"/>
    <n v="-90864.93"/>
    <n v="-20078.3"/>
    <n v="0"/>
    <n v="5.15"/>
    <n v="0"/>
    <n v="-5.15"/>
    <n v="0"/>
    <n v="0"/>
    <n v="0"/>
    <n v="0"/>
    <n v="0"/>
    <n v="0"/>
    <n v="0"/>
    <n v="0"/>
    <n v="-463941.45"/>
    <n v="0"/>
    <n v="0"/>
    <n v="0"/>
    <n v="0"/>
    <n v="-463941.45"/>
    <n v="0"/>
    <n v="-463941.45"/>
    <n v="-393154.82"/>
    <n v="0"/>
    <n v="0"/>
    <n v="0"/>
    <n v="0"/>
    <n v="0"/>
  </r>
  <r>
    <m/>
    <s v="069"/>
    <n v="2016"/>
    <n v="2016"/>
    <m/>
    <n v="130"/>
    <n v="0"/>
    <s v="General administration"/>
    <n v="101"/>
    <n v="420"/>
    <s v="D"/>
    <n v="0"/>
    <n v="0"/>
    <n v="0"/>
    <n v="0"/>
    <n v="0"/>
    <n v="0"/>
    <n v="-170000"/>
    <n v="0"/>
    <n v="0"/>
    <n v="0"/>
    <n v="-170000"/>
    <n v="0"/>
    <n v="0"/>
    <n v="0"/>
    <n v="0"/>
    <n v="0"/>
    <n v="0"/>
    <n v="0"/>
    <n v="-170000"/>
    <n v="0"/>
    <n v="0"/>
    <n v="0"/>
    <n v="0"/>
    <n v="-170000"/>
    <n v="0"/>
    <n v="-170000"/>
    <n v="0"/>
    <n v="0"/>
    <n v="0"/>
    <n v="0"/>
    <n v="0"/>
    <n v="0"/>
  </r>
  <r>
    <m/>
    <s v="069"/>
    <n v="2016"/>
    <n v="2016"/>
    <m/>
    <n v="130"/>
    <n v="0"/>
    <s v="General administration"/>
    <n v="101"/>
    <n v="910"/>
    <s v="D"/>
    <n v="0"/>
    <n v="0"/>
    <n v="0"/>
    <n v="0"/>
    <n v="0"/>
    <n v="0"/>
    <n v="0"/>
    <n v="0"/>
    <n v="0"/>
    <n v="0"/>
    <n v="0"/>
    <n v="0"/>
    <n v="0"/>
    <n v="0"/>
    <n v="0"/>
    <n v="0"/>
    <n v="0"/>
    <n v="0"/>
    <n v="105"/>
    <n v="0"/>
    <n v="0"/>
    <n v="0"/>
    <n v="0"/>
    <n v="105"/>
    <n v="0"/>
    <n v="105"/>
    <n v="105"/>
    <n v="0"/>
    <n v="0"/>
    <n v="0"/>
    <n v="0"/>
    <n v="0"/>
  </r>
  <r>
    <m/>
    <s v="069"/>
    <n v="2017"/>
    <n v="2017"/>
    <m/>
    <n v="130"/>
    <n v="0"/>
    <s v="General administration"/>
    <n v="101"/>
    <n v="111"/>
    <s v="D"/>
    <n v="0"/>
    <n v="0"/>
    <n v="0"/>
    <n v="0"/>
    <n v="0"/>
    <n v="0"/>
    <n v="0"/>
    <n v="-2544988.39"/>
    <n v="0"/>
    <n v="0"/>
    <n v="0"/>
    <n v="-2544988.39"/>
    <n v="0"/>
    <n v="0"/>
    <n v="0"/>
    <n v="0"/>
    <n v="0"/>
    <n v="0"/>
    <n v="-30595622.960000001"/>
    <n v="0"/>
    <n v="0"/>
    <n v="0"/>
    <n v="0"/>
    <n v="-30595622.960000001"/>
    <n v="0"/>
    <n v="-30595622.960000001"/>
    <n v="-33140611.350000001"/>
    <n v="0"/>
    <n v="0"/>
    <n v="0"/>
    <n v="0"/>
    <n v="0"/>
  </r>
  <r>
    <m/>
    <s v="069"/>
    <n v="2017"/>
    <n v="2017"/>
    <m/>
    <n v="130"/>
    <n v="0"/>
    <s v="General administration"/>
    <n v="101"/>
    <n v="111"/>
    <s v="R"/>
    <n v="0"/>
    <n v="0"/>
    <n v="0"/>
    <n v="0"/>
    <n v="0"/>
    <n v="0"/>
    <n v="0"/>
    <n v="0"/>
    <n v="0"/>
    <n v="0"/>
    <n v="0"/>
    <n v="0"/>
    <n v="0"/>
    <n v="0"/>
    <n v="0"/>
    <n v="0"/>
    <n v="0"/>
    <n v="0"/>
    <n v="-54462.19"/>
    <n v="0"/>
    <n v="0"/>
    <n v="0"/>
    <n v="0"/>
    <n v="-54462.19"/>
    <n v="0"/>
    <n v="-54462.19"/>
    <n v="-54462.19"/>
    <n v="0"/>
    <n v="0"/>
    <n v="0"/>
    <n v="0"/>
    <n v="0"/>
  </r>
  <r>
    <m/>
    <s v="069"/>
    <n v="2017"/>
    <n v="2017"/>
    <m/>
    <n v="130"/>
    <n v="0"/>
    <s v="General administration"/>
    <n v="101"/>
    <n v="113"/>
    <s v="D"/>
    <n v="0"/>
    <n v="0"/>
    <n v="0"/>
    <n v="0"/>
    <n v="0"/>
    <n v="0"/>
    <n v="0"/>
    <n v="-56365.17"/>
    <n v="0"/>
    <n v="0"/>
    <n v="0"/>
    <n v="-56365.17"/>
    <n v="0"/>
    <n v="0"/>
    <n v="0"/>
    <n v="0"/>
    <n v="0"/>
    <n v="0"/>
    <n v="-522521.84"/>
    <n v="0"/>
    <n v="0"/>
    <n v="0"/>
    <n v="0"/>
    <n v="-522521.84"/>
    <n v="0"/>
    <n v="-522521.84"/>
    <n v="-578887.01"/>
    <n v="0"/>
    <n v="0"/>
    <n v="0"/>
    <n v="0"/>
    <n v="0"/>
  </r>
  <r>
    <m/>
    <s v="069"/>
    <n v="2017"/>
    <n v="2017"/>
    <m/>
    <n v="130"/>
    <n v="0"/>
    <s v="General administration"/>
    <n v="101"/>
    <n v="115"/>
    <s v="D"/>
    <n v="0"/>
    <n v="0"/>
    <n v="0"/>
    <n v="0"/>
    <n v="0"/>
    <n v="0"/>
    <n v="0"/>
    <n v="-5162.1400000000003"/>
    <n v="0"/>
    <n v="0"/>
    <n v="0"/>
    <n v="-5162.1400000000003"/>
    <n v="0"/>
    <n v="0"/>
    <n v="0"/>
    <n v="0"/>
    <n v="0"/>
    <n v="0"/>
    <n v="-1989598.58"/>
    <n v="0"/>
    <n v="0"/>
    <n v="0"/>
    <n v="0"/>
    <n v="-1989598.58"/>
    <n v="0"/>
    <n v="-1989598.58"/>
    <n v="-1994760.72"/>
    <n v="0"/>
    <n v="0"/>
    <n v="0"/>
    <n v="0"/>
    <n v="0"/>
  </r>
  <r>
    <m/>
    <s v="069"/>
    <n v="2017"/>
    <n v="2017"/>
    <m/>
    <n v="130"/>
    <n v="0"/>
    <s v="General administration"/>
    <n v="101"/>
    <n v="118"/>
    <s v="D"/>
    <n v="0"/>
    <n v="0"/>
    <n v="0"/>
    <n v="0"/>
    <n v="0"/>
    <n v="0"/>
    <n v="0"/>
    <n v="-546.04999999999995"/>
    <n v="0"/>
    <n v="0"/>
    <n v="0"/>
    <n v="-546.04999999999995"/>
    <n v="0"/>
    <n v="0"/>
    <n v="0"/>
    <n v="0"/>
    <n v="0"/>
    <n v="0"/>
    <n v="-6547.39"/>
    <n v="0"/>
    <n v="0"/>
    <n v="0"/>
    <n v="0"/>
    <n v="-6547.39"/>
    <n v="0"/>
    <n v="-6547.39"/>
    <n v="-7093.44"/>
    <n v="0"/>
    <n v="0"/>
    <n v="0"/>
    <n v="0"/>
    <n v="0"/>
  </r>
  <r>
    <m/>
    <s v="069"/>
    <n v="2017"/>
    <n v="2017"/>
    <m/>
    <n v="130"/>
    <n v="0"/>
    <s v="General administration"/>
    <n v="101"/>
    <n v="121"/>
    <s v="D"/>
    <n v="0"/>
    <n v="0"/>
    <n v="0"/>
    <n v="0"/>
    <n v="0"/>
    <n v="0"/>
    <n v="0"/>
    <n v="-1008525.92"/>
    <n v="0"/>
    <n v="0"/>
    <n v="0"/>
    <n v="-1008525.92"/>
    <n v="0"/>
    <n v="0"/>
    <n v="0"/>
    <n v="0"/>
    <n v="0"/>
    <n v="0"/>
    <n v="-12433098.449999999"/>
    <n v="0"/>
    <n v="0"/>
    <n v="0"/>
    <n v="0"/>
    <n v="-12433098.449999999"/>
    <n v="0"/>
    <n v="-12433098.449999999"/>
    <n v="-13441624.369999999"/>
    <n v="0"/>
    <n v="0"/>
    <n v="0"/>
    <n v="0"/>
    <n v="0"/>
  </r>
  <r>
    <m/>
    <s v="069"/>
    <n v="2017"/>
    <n v="2017"/>
    <m/>
    <n v="130"/>
    <n v="0"/>
    <s v="General administration"/>
    <n v="101"/>
    <n v="121"/>
    <s v="R"/>
    <n v="0"/>
    <n v="0"/>
    <n v="0"/>
    <n v="0"/>
    <n v="0"/>
    <n v="0"/>
    <n v="0"/>
    <n v="0"/>
    <n v="0"/>
    <n v="0"/>
    <n v="0"/>
    <n v="0"/>
    <n v="0"/>
    <n v="0"/>
    <n v="0"/>
    <n v="0"/>
    <n v="0"/>
    <n v="0"/>
    <n v="-18515.18"/>
    <n v="0"/>
    <n v="0"/>
    <n v="0"/>
    <n v="0"/>
    <n v="-18515.18"/>
    <n v="0"/>
    <n v="-18515.18"/>
    <n v="-18515.18"/>
    <n v="0"/>
    <n v="0"/>
    <n v="0"/>
    <n v="0"/>
    <n v="0"/>
  </r>
  <r>
    <m/>
    <s v="069"/>
    <n v="2017"/>
    <n v="2017"/>
    <m/>
    <n v="130"/>
    <n v="0"/>
    <s v="General administration"/>
    <n v="101"/>
    <n v="210"/>
    <s v="D"/>
    <n v="0"/>
    <n v="-429913.39"/>
    <n v="0"/>
    <n v="0"/>
    <n v="0"/>
    <n v="-429913.39"/>
    <n v="0"/>
    <n v="-49969.16"/>
    <n v="0"/>
    <n v="0"/>
    <n v="0"/>
    <n v="-49969.16"/>
    <n v="0"/>
    <n v="0"/>
    <n v="0"/>
    <n v="0"/>
    <n v="0"/>
    <n v="0"/>
    <n v="-1597822.57"/>
    <n v="0"/>
    <n v="0"/>
    <n v="0"/>
    <n v="0"/>
    <n v="-1597822.57"/>
    <n v="0"/>
    <n v="-1597822.57"/>
    <n v="-2077705.12"/>
    <n v="0"/>
    <n v="0"/>
    <n v="0"/>
    <n v="0"/>
    <n v="0"/>
  </r>
  <r>
    <m/>
    <s v="069"/>
    <n v="2017"/>
    <n v="2017"/>
    <m/>
    <n v="130"/>
    <n v="0"/>
    <s v="General administration"/>
    <n v="101"/>
    <n v="210"/>
    <s v="R"/>
    <n v="0"/>
    <n v="0"/>
    <n v="0"/>
    <n v="0"/>
    <n v="0"/>
    <n v="0"/>
    <n v="0"/>
    <n v="0"/>
    <n v="0"/>
    <n v="0"/>
    <n v="0"/>
    <n v="0"/>
    <n v="0"/>
    <n v="0"/>
    <n v="0"/>
    <n v="0"/>
    <n v="0"/>
    <n v="0"/>
    <n v="-9175.0300000000007"/>
    <n v="0"/>
    <n v="0"/>
    <n v="0"/>
    <n v="0"/>
    <n v="-9175.0300000000007"/>
    <n v="0"/>
    <n v="-9175.0300000000007"/>
    <n v="-9175.0300000000007"/>
    <n v="0"/>
    <n v="0"/>
    <n v="0"/>
    <n v="0"/>
    <n v="0"/>
  </r>
  <r>
    <m/>
    <s v="069"/>
    <n v="2017"/>
    <n v="2017"/>
    <m/>
    <n v="130"/>
    <n v="0"/>
    <s v="General administration"/>
    <n v="101"/>
    <n v="220"/>
    <s v="D"/>
    <n v="0"/>
    <n v="0"/>
    <n v="0"/>
    <n v="0"/>
    <n v="0"/>
    <n v="0"/>
    <n v="0"/>
    <n v="0"/>
    <n v="0"/>
    <n v="0"/>
    <n v="0"/>
    <n v="0"/>
    <n v="0"/>
    <n v="0"/>
    <n v="0"/>
    <n v="0"/>
    <n v="0"/>
    <n v="0"/>
    <n v="-311.66000000000003"/>
    <n v="0"/>
    <n v="0"/>
    <n v="0"/>
    <n v="0"/>
    <n v="-311.66000000000003"/>
    <n v="0"/>
    <n v="-311.66000000000003"/>
    <n v="-311.66000000000003"/>
    <n v="0"/>
    <n v="0"/>
    <n v="0"/>
    <n v="0"/>
    <n v="0"/>
  </r>
  <r>
    <m/>
    <s v="069"/>
    <n v="2017"/>
    <n v="2017"/>
    <m/>
    <n v="130"/>
    <n v="0"/>
    <s v="General administration"/>
    <n v="101"/>
    <n v="231"/>
    <s v="D"/>
    <n v="0"/>
    <n v="-61253.36"/>
    <n v="0"/>
    <n v="0"/>
    <n v="0"/>
    <n v="-61253.36"/>
    <n v="0"/>
    <n v="0"/>
    <n v="0"/>
    <n v="0"/>
    <n v="0"/>
    <n v="0"/>
    <n v="0"/>
    <n v="0"/>
    <n v="0"/>
    <n v="0"/>
    <n v="0"/>
    <n v="0"/>
    <n v="-3778711.7"/>
    <n v="0"/>
    <n v="0"/>
    <n v="0"/>
    <n v="0"/>
    <n v="-3778711.7"/>
    <n v="0"/>
    <n v="-3778711.7"/>
    <n v="-3839965.06"/>
    <n v="0"/>
    <n v="0"/>
    <n v="0"/>
    <n v="0"/>
    <n v="0"/>
  </r>
  <r>
    <m/>
    <s v="069"/>
    <n v="2017"/>
    <n v="2017"/>
    <m/>
    <n v="130"/>
    <n v="0"/>
    <s v="General administration"/>
    <n v="101"/>
    <n v="232"/>
    <s v="D"/>
    <n v="0"/>
    <n v="-8100"/>
    <n v="0"/>
    <n v="0"/>
    <n v="0"/>
    <n v="-8100"/>
    <n v="0"/>
    <n v="0"/>
    <n v="0"/>
    <n v="0"/>
    <n v="0"/>
    <n v="0"/>
    <n v="0"/>
    <n v="-39621.410000000003"/>
    <n v="0"/>
    <n v="0"/>
    <n v="0"/>
    <n v="-39621.410000000003"/>
    <n v="-184165.76000000001"/>
    <n v="0"/>
    <n v="0"/>
    <n v="0"/>
    <n v="0"/>
    <n v="-184165.76000000001"/>
    <n v="0"/>
    <n v="-223787.17"/>
    <n v="-231887.17"/>
    <n v="0"/>
    <n v="0"/>
    <n v="0"/>
    <n v="0"/>
    <n v="0"/>
  </r>
  <r>
    <m/>
    <s v="069"/>
    <n v="2017"/>
    <n v="2017"/>
    <m/>
    <n v="130"/>
    <n v="0"/>
    <s v="General administration"/>
    <n v="101"/>
    <n v="233"/>
    <s v="D"/>
    <n v="0"/>
    <n v="-98876.1"/>
    <n v="0"/>
    <n v="0"/>
    <n v="0"/>
    <n v="-98876.1"/>
    <n v="0"/>
    <n v="0"/>
    <n v="0"/>
    <n v="0"/>
    <n v="0"/>
    <n v="0"/>
    <n v="0"/>
    <n v="0"/>
    <n v="0"/>
    <n v="0"/>
    <n v="0"/>
    <n v="0"/>
    <n v="-513812.58"/>
    <n v="0"/>
    <n v="0"/>
    <n v="0"/>
    <n v="0"/>
    <n v="-513812.58"/>
    <n v="0"/>
    <n v="-513812.58"/>
    <n v="-612688.68000000005"/>
    <n v="0"/>
    <n v="0"/>
    <n v="0"/>
    <n v="0"/>
    <n v="0"/>
  </r>
  <r>
    <m/>
    <s v="069"/>
    <n v="2017"/>
    <n v="2017"/>
    <m/>
    <n v="130"/>
    <n v="0"/>
    <s v="General administration"/>
    <n v="101"/>
    <n v="251"/>
    <s v="D"/>
    <n v="0"/>
    <n v="-136938.04999999999"/>
    <n v="0"/>
    <n v="0"/>
    <n v="0"/>
    <n v="-136938.04999999999"/>
    <n v="0"/>
    <n v="0"/>
    <n v="0"/>
    <n v="0"/>
    <n v="0"/>
    <n v="0"/>
    <n v="0"/>
    <n v="0"/>
    <n v="0"/>
    <n v="0"/>
    <n v="0"/>
    <n v="0"/>
    <n v="0"/>
    <n v="0"/>
    <n v="0"/>
    <n v="0"/>
    <n v="0"/>
    <n v="0"/>
    <n v="0"/>
    <n v="0"/>
    <n v="-136938.04999999999"/>
    <n v="0"/>
    <n v="0"/>
    <n v="0"/>
    <n v="0"/>
    <n v="0"/>
  </r>
  <r>
    <m/>
    <s v="069"/>
    <n v="2017"/>
    <n v="2017"/>
    <m/>
    <n v="130"/>
    <n v="0"/>
    <s v="General administration"/>
    <n v="101"/>
    <n v="252"/>
    <s v="D"/>
    <n v="0"/>
    <n v="-167460.85"/>
    <n v="0"/>
    <n v="0"/>
    <n v="0"/>
    <n v="-167460.85"/>
    <n v="0"/>
    <n v="-455907"/>
    <n v="0"/>
    <n v="0"/>
    <n v="0"/>
    <n v="-455907"/>
    <n v="0"/>
    <n v="0"/>
    <n v="0"/>
    <n v="0"/>
    <n v="0"/>
    <n v="0"/>
    <n v="-996988.58"/>
    <n v="0"/>
    <n v="0"/>
    <n v="0"/>
    <n v="0"/>
    <n v="-996988.58"/>
    <n v="0"/>
    <n v="-996988.58"/>
    <n v="-1620356.43"/>
    <n v="0"/>
    <n v="0"/>
    <n v="0"/>
    <n v="0"/>
    <n v="0"/>
  </r>
  <r>
    <m/>
    <s v="069"/>
    <n v="2017"/>
    <n v="2017"/>
    <m/>
    <n v="130"/>
    <n v="0"/>
    <s v="General administration"/>
    <n v="101"/>
    <n v="252"/>
    <s v="R"/>
    <n v="0"/>
    <n v="-4760"/>
    <n v="0"/>
    <n v="0"/>
    <n v="0"/>
    <n v="-4760"/>
    <n v="0"/>
    <n v="-23840"/>
    <n v="0"/>
    <n v="0"/>
    <n v="0"/>
    <n v="-23840"/>
    <n v="0"/>
    <n v="0"/>
    <n v="0"/>
    <n v="0"/>
    <n v="0"/>
    <n v="0"/>
    <n v="-29193.02"/>
    <n v="0"/>
    <n v="0"/>
    <n v="0"/>
    <n v="0"/>
    <n v="-29193.02"/>
    <n v="0"/>
    <n v="-29193.02"/>
    <n v="-57793.02"/>
    <n v="0"/>
    <n v="0"/>
    <n v="0"/>
    <n v="0"/>
    <n v="0"/>
  </r>
  <r>
    <m/>
    <s v="069"/>
    <n v="2017"/>
    <n v="2017"/>
    <m/>
    <n v="130"/>
    <n v="0"/>
    <s v="General administration"/>
    <n v="101"/>
    <n v="253"/>
    <s v="D"/>
    <n v="0"/>
    <n v="-202581.07"/>
    <n v="0"/>
    <n v="0"/>
    <n v="0"/>
    <n v="-202581.07"/>
    <n v="0"/>
    <n v="0"/>
    <n v="0"/>
    <n v="0"/>
    <n v="0"/>
    <n v="0"/>
    <n v="0"/>
    <n v="-204948.92"/>
    <n v="0"/>
    <n v="0"/>
    <n v="0"/>
    <n v="-204948.92"/>
    <n v="-3051782.24"/>
    <n v="0"/>
    <n v="0"/>
    <n v="0"/>
    <n v="0"/>
    <n v="-3051782.24"/>
    <n v="0"/>
    <n v="-3256731.16"/>
    <n v="-3459312.23"/>
    <n v="0"/>
    <n v="0"/>
    <n v="0"/>
    <n v="0"/>
    <n v="0"/>
  </r>
  <r>
    <m/>
    <s v="069"/>
    <n v="2017"/>
    <n v="2017"/>
    <m/>
    <n v="130"/>
    <n v="0"/>
    <s v="General administration"/>
    <n v="101"/>
    <n v="257"/>
    <s v="D"/>
    <n v="0"/>
    <n v="-1262.8800000000001"/>
    <n v="0"/>
    <n v="0"/>
    <n v="0"/>
    <n v="-1262.8800000000001"/>
    <n v="0"/>
    <n v="0"/>
    <n v="0"/>
    <n v="0"/>
    <n v="0"/>
    <n v="0"/>
    <n v="0"/>
    <n v="0"/>
    <n v="0"/>
    <n v="0"/>
    <n v="0"/>
    <n v="0"/>
    <n v="-275337.78000000003"/>
    <n v="0"/>
    <n v="0"/>
    <n v="0"/>
    <n v="0"/>
    <n v="-275337.78000000003"/>
    <n v="0"/>
    <n v="-275337.78000000003"/>
    <n v="-276600.65999999997"/>
    <n v="0"/>
    <n v="0"/>
    <n v="0"/>
    <n v="0"/>
    <n v="0"/>
  </r>
  <r>
    <m/>
    <s v="069"/>
    <n v="2017"/>
    <n v="2017"/>
    <m/>
    <n v="130"/>
    <n v="0"/>
    <s v="General administration"/>
    <n v="101"/>
    <n v="260"/>
    <s v="D"/>
    <n v="0"/>
    <n v="-88707.6"/>
    <n v="0"/>
    <n v="0"/>
    <n v="0"/>
    <n v="-88707.6"/>
    <n v="0"/>
    <n v="0"/>
    <n v="0"/>
    <n v="0"/>
    <n v="0"/>
    <n v="0"/>
    <n v="0"/>
    <n v="0"/>
    <n v="0"/>
    <n v="0"/>
    <n v="0"/>
    <n v="0"/>
    <n v="-311448.7"/>
    <n v="0"/>
    <n v="0"/>
    <n v="0"/>
    <n v="0"/>
    <n v="-311448.7"/>
    <n v="0"/>
    <n v="-311448.7"/>
    <n v="-400156.3"/>
    <n v="0"/>
    <n v="0"/>
    <n v="0"/>
    <n v="0"/>
    <n v="0"/>
  </r>
  <r>
    <m/>
    <s v="069"/>
    <n v="2017"/>
    <n v="2017"/>
    <m/>
    <n v="130"/>
    <n v="0"/>
    <s v="General administration"/>
    <n v="101"/>
    <n v="310"/>
    <s v="D"/>
    <n v="0"/>
    <n v="0"/>
    <n v="0"/>
    <n v="0"/>
    <n v="0"/>
    <n v="0"/>
    <n v="0"/>
    <n v="0"/>
    <n v="0"/>
    <n v="0"/>
    <n v="0"/>
    <n v="0"/>
    <n v="0"/>
    <n v="0"/>
    <n v="0"/>
    <n v="0"/>
    <n v="0"/>
    <n v="0"/>
    <n v="-82254.399999999994"/>
    <n v="0"/>
    <n v="0"/>
    <n v="0"/>
    <n v="0"/>
    <n v="-82254.399999999994"/>
    <n v="0"/>
    <n v="-82254.399999999994"/>
    <n v="-82254.399999999994"/>
    <n v="0"/>
    <n v="0"/>
    <n v="0"/>
    <n v="0"/>
    <n v="0"/>
  </r>
  <r>
    <m/>
    <s v="069"/>
    <n v="2017"/>
    <n v="2017"/>
    <m/>
    <n v="130"/>
    <n v="0"/>
    <s v="General administration"/>
    <n v="101"/>
    <n v="420"/>
    <s v="D"/>
    <n v="0"/>
    <n v="0"/>
    <n v="0"/>
    <n v="0"/>
    <n v="0"/>
    <n v="0"/>
    <n v="0"/>
    <n v="0"/>
    <n v="0"/>
    <n v="0"/>
    <n v="0"/>
    <n v="0"/>
    <n v="0"/>
    <n v="0"/>
    <n v="0"/>
    <n v="0"/>
    <n v="0"/>
    <n v="0"/>
    <n v="-50130"/>
    <n v="0"/>
    <n v="0"/>
    <n v="0"/>
    <n v="0"/>
    <n v="-50130"/>
    <n v="0"/>
    <n v="-50130"/>
    <n v="-50130"/>
    <n v="0"/>
    <n v="0"/>
    <n v="0"/>
    <n v="0"/>
    <n v="0"/>
  </r>
  <r>
    <m/>
    <s v="069"/>
    <n v="2017"/>
    <n v="2017"/>
    <m/>
    <n v="130"/>
    <n v="0"/>
    <s v="General administration"/>
    <n v="101"/>
    <n v="910"/>
    <s v="D"/>
    <n v="0"/>
    <n v="0"/>
    <n v="0"/>
    <n v="0"/>
    <n v="0"/>
    <n v="0"/>
    <n v="0"/>
    <n v="0"/>
    <n v="0"/>
    <n v="0"/>
    <n v="0"/>
    <n v="0"/>
    <n v="0"/>
    <n v="0"/>
    <n v="0"/>
    <n v="0"/>
    <n v="0"/>
    <n v="0"/>
    <n v="-3646.14"/>
    <n v="0"/>
    <n v="0"/>
    <n v="0"/>
    <n v="0"/>
    <n v="-3646.14"/>
    <n v="0"/>
    <n v="-3646.14"/>
    <n v="-3646.14"/>
    <n v="0"/>
    <n v="0"/>
    <n v="0"/>
    <n v="0"/>
    <n v="0"/>
  </r>
  <r>
    <m/>
    <s v="069"/>
    <m/>
    <m/>
    <s v="X"/>
    <n v="102"/>
    <n v="0"/>
    <s v="General administration"/>
    <n v="1"/>
    <n v="0"/>
    <s v="D"/>
    <n v="52119.18"/>
    <n v="52119.18"/>
    <n v="0"/>
    <n v="0"/>
    <n v="52119.18"/>
    <n v="52119.18"/>
    <n v="0"/>
    <n v="-3481.99"/>
    <n v="0"/>
    <n v="0"/>
    <n v="0"/>
    <n v="-3481.99"/>
    <n v="-15835.26"/>
    <n v="-15835.26"/>
    <n v="0"/>
    <n v="0"/>
    <n v="-15835.26"/>
    <n v="-15835.26"/>
    <n v="3481.99"/>
    <n v="0"/>
    <n v="0"/>
    <n v="0"/>
    <n v="0"/>
    <n v="3481.99"/>
    <n v="-15835.26"/>
    <n v="3481.99"/>
    <n v="0"/>
    <n v="0"/>
    <n v="3481.99"/>
    <n v="0"/>
    <n v="0"/>
    <n v="3481.99"/>
  </r>
  <r>
    <m/>
    <s v="069"/>
    <m/>
    <m/>
    <s v="X"/>
    <n v="102"/>
    <n v="0"/>
    <s v="General administration"/>
    <n v="1"/>
    <n v="210"/>
    <s v="D"/>
    <n v="0"/>
    <n v="0"/>
    <n v="0"/>
    <n v="0"/>
    <n v="0"/>
    <n v="0"/>
    <n v="0"/>
    <n v="30.2"/>
    <n v="0"/>
    <n v="-30.2"/>
    <n v="0"/>
    <n v="0"/>
    <n v="0"/>
    <n v="0"/>
    <n v="0"/>
    <n v="0"/>
    <n v="0"/>
    <n v="0"/>
    <n v="-14694.96"/>
    <n v="0"/>
    <n v="0"/>
    <n v="0"/>
    <n v="0"/>
    <n v="-14694.96"/>
    <n v="0"/>
    <n v="-14694.96"/>
    <n v="-14694.96"/>
    <n v="0"/>
    <n v="0"/>
    <n v="0"/>
    <n v="0"/>
    <n v="0"/>
  </r>
  <r>
    <m/>
    <s v="069"/>
    <m/>
    <m/>
    <s v="X"/>
    <n v="102"/>
    <n v="0"/>
    <s v="General administration"/>
    <n v="1"/>
    <n v="253"/>
    <s v="D"/>
    <n v="-12614.84"/>
    <n v="-12614.84"/>
    <n v="0"/>
    <n v="0"/>
    <n v="-12614.84"/>
    <n v="-12614.84"/>
    <n v="69667.75"/>
    <n v="69667.75"/>
    <n v="0"/>
    <n v="0"/>
    <n v="69667.75"/>
    <n v="69667.75"/>
    <n v="-19558.89"/>
    <n v="-19558.89"/>
    <n v="0"/>
    <n v="0"/>
    <n v="-19558.89"/>
    <n v="-19558.89"/>
    <n v="0"/>
    <n v="0"/>
    <n v="0"/>
    <n v="0"/>
    <n v="0"/>
    <n v="0"/>
    <n v="-19558.89"/>
    <n v="0"/>
    <n v="0"/>
    <n v="0"/>
    <n v="0"/>
    <n v="0"/>
    <n v="0"/>
    <n v="0"/>
  </r>
  <r>
    <m/>
    <s v="069"/>
    <m/>
    <m/>
    <s v="X"/>
    <n v="102"/>
    <n v="0"/>
    <s v="General administration"/>
    <n v="1"/>
    <n v="260"/>
    <s v="D"/>
    <n v="0"/>
    <n v="0"/>
    <n v="0"/>
    <n v="0"/>
    <n v="0"/>
    <n v="0"/>
    <n v="0"/>
    <n v="0"/>
    <n v="0"/>
    <n v="0"/>
    <n v="0"/>
    <n v="0"/>
    <n v="0"/>
    <n v="0"/>
    <n v="0"/>
    <n v="0"/>
    <n v="0"/>
    <n v="0"/>
    <n v="-315.98"/>
    <n v="0"/>
    <n v="0"/>
    <n v="0"/>
    <n v="0"/>
    <n v="-315.98"/>
    <n v="0"/>
    <n v="-315.98"/>
    <n v="-315.98"/>
    <n v="0"/>
    <n v="0"/>
    <n v="0"/>
    <n v="0"/>
    <n v="0"/>
  </r>
  <r>
    <m/>
    <s v="069"/>
    <m/>
    <m/>
    <s v="X"/>
    <n v="102"/>
    <n v="0"/>
    <s v="SCASDP grants"/>
    <n v="2"/>
    <n v="111"/>
    <s v="D"/>
    <n v="0"/>
    <n v="0"/>
    <n v="0"/>
    <n v="0"/>
    <n v="0"/>
    <n v="0"/>
    <n v="-19187.2"/>
    <n v="-326.17"/>
    <n v="0"/>
    <n v="0"/>
    <n v="-19187.2"/>
    <n v="-326.17"/>
    <n v="0"/>
    <n v="0"/>
    <n v="0"/>
    <n v="0"/>
    <n v="0"/>
    <n v="0"/>
    <n v="-348318.77"/>
    <n v="0"/>
    <n v="0"/>
    <n v="0"/>
    <n v="0"/>
    <n v="-348318.77"/>
    <n v="0"/>
    <n v="-348318.77"/>
    <n v="-329457.74"/>
    <n v="0"/>
    <n v="326.17"/>
    <n v="0"/>
    <n v="0"/>
    <n v="326.17"/>
  </r>
  <r>
    <m/>
    <s v="069"/>
    <m/>
    <m/>
    <s v="X"/>
    <n v="102"/>
    <n v="0"/>
    <s v="SCASDP grants"/>
    <n v="2"/>
    <n v="113"/>
    <s v="D"/>
    <n v="0"/>
    <n v="0"/>
    <n v="0"/>
    <n v="0"/>
    <n v="0"/>
    <n v="0"/>
    <n v="-2594.88"/>
    <n v="0"/>
    <n v="0"/>
    <n v="0"/>
    <n v="-2594.88"/>
    <n v="0"/>
    <n v="0"/>
    <n v="0"/>
    <n v="0"/>
    <n v="0"/>
    <n v="0"/>
    <n v="0"/>
    <n v="-46784"/>
    <n v="0"/>
    <n v="0"/>
    <n v="0"/>
    <n v="0"/>
    <n v="-46784"/>
    <n v="0"/>
    <n v="-46784"/>
    <n v="-44189.120000000003"/>
    <n v="0"/>
    <n v="0"/>
    <n v="0"/>
    <n v="0"/>
    <n v="0"/>
  </r>
  <r>
    <m/>
    <s v="069"/>
    <m/>
    <m/>
    <s v="X"/>
    <n v="102"/>
    <n v="0"/>
    <s v="SCASDP grants"/>
    <n v="2"/>
    <n v="121"/>
    <s v="D"/>
    <n v="0"/>
    <n v="0"/>
    <n v="0"/>
    <n v="0"/>
    <n v="0"/>
    <n v="0"/>
    <n v="-6901.88"/>
    <n v="0"/>
    <n v="0"/>
    <n v="0"/>
    <n v="-6901.88"/>
    <n v="0"/>
    <n v="-1775.87"/>
    <n v="-2845.87"/>
    <n v="0"/>
    <n v="0"/>
    <n v="-1775.87"/>
    <n v="-2845.87"/>
    <n v="-122260.54"/>
    <n v="0"/>
    <n v="0"/>
    <n v="0"/>
    <n v="0"/>
    <n v="-122260.54"/>
    <n v="-1775.87"/>
    <n v="-123330.54"/>
    <n v="-116428.66"/>
    <n v="0"/>
    <n v="0"/>
    <n v="0"/>
    <n v="0"/>
    <n v="0"/>
  </r>
  <r>
    <m/>
    <s v="069"/>
    <m/>
    <m/>
    <s v="X"/>
    <n v="102"/>
    <n v="0"/>
    <s v="SCASDP grants"/>
    <n v="2"/>
    <n v="210"/>
    <s v="D"/>
    <n v="0"/>
    <n v="0"/>
    <n v="0"/>
    <n v="0"/>
    <n v="0"/>
    <n v="0"/>
    <n v="0"/>
    <n v="30.2"/>
    <n v="0"/>
    <n v="-30.2"/>
    <n v="0"/>
    <n v="0"/>
    <n v="0"/>
    <n v="0"/>
    <n v="0"/>
    <n v="0"/>
    <n v="0"/>
    <n v="0"/>
    <n v="-1164.99"/>
    <n v="0"/>
    <n v="0"/>
    <n v="0"/>
    <n v="0"/>
    <n v="-1164.99"/>
    <n v="0"/>
    <n v="-1164.99"/>
    <n v="-1164.99"/>
    <n v="0"/>
    <n v="0"/>
    <n v="0"/>
    <n v="0"/>
    <n v="0"/>
  </r>
  <r>
    <m/>
    <s v="069"/>
    <m/>
    <m/>
    <s v="X"/>
    <n v="102"/>
    <n v="0"/>
    <s v="SCASDP grants"/>
    <n v="2"/>
    <n v="233"/>
    <s v="D"/>
    <n v="0"/>
    <n v="0"/>
    <n v="0"/>
    <n v="0"/>
    <n v="0"/>
    <n v="0"/>
    <n v="0"/>
    <n v="56.88"/>
    <n v="0"/>
    <n v="-56.88"/>
    <n v="0"/>
    <n v="0"/>
    <n v="0"/>
    <n v="0"/>
    <n v="0"/>
    <n v="0"/>
    <n v="0"/>
    <n v="0"/>
    <n v="-187.71"/>
    <n v="0"/>
    <n v="0"/>
    <n v="0"/>
    <n v="0"/>
    <n v="-187.71"/>
    <n v="0"/>
    <n v="-187.71"/>
    <n v="-187.71"/>
    <n v="0"/>
    <n v="0"/>
    <n v="0"/>
    <n v="0"/>
    <n v="0"/>
  </r>
  <r>
    <m/>
    <s v="069"/>
    <m/>
    <m/>
    <s v="X"/>
    <n v="102"/>
    <n v="0"/>
    <s v="SCASDP grants"/>
    <n v="2"/>
    <n v="251"/>
    <s v="D"/>
    <n v="-515725.4"/>
    <n v="-221849.16"/>
    <n v="0"/>
    <n v="0"/>
    <n v="-515725.4"/>
    <n v="-221849.16"/>
    <n v="-699.92"/>
    <n v="-51677.47"/>
    <n v="0"/>
    <n v="-7121"/>
    <n v="-699.92"/>
    <n v="-58798.47"/>
    <n v="0"/>
    <n v="0"/>
    <n v="0"/>
    <n v="0"/>
    <n v="0"/>
    <n v="0"/>
    <n v="-369800.69"/>
    <n v="0"/>
    <n v="0"/>
    <n v="0"/>
    <n v="0"/>
    <n v="-369800.69"/>
    <n v="0"/>
    <n v="-369800.69"/>
    <n v="-134023"/>
    <n v="0"/>
    <n v="0"/>
    <n v="0"/>
    <n v="0"/>
    <n v="0"/>
  </r>
  <r>
    <m/>
    <s v="069"/>
    <m/>
    <m/>
    <s v="X"/>
    <n v="102"/>
    <n v="0"/>
    <s v="SCASDP grants"/>
    <n v="2"/>
    <n v="253"/>
    <s v="D"/>
    <n v="0"/>
    <n v="0"/>
    <n v="0"/>
    <n v="0"/>
    <n v="0"/>
    <n v="0"/>
    <n v="-69667.75"/>
    <n v="-69667.75"/>
    <n v="0"/>
    <n v="0"/>
    <n v="-69667.75"/>
    <n v="-69667.75"/>
    <n v="-23162.87"/>
    <n v="-48661.120000000003"/>
    <n v="0"/>
    <n v="0"/>
    <n v="-23162.87"/>
    <n v="-48661.120000000003"/>
    <n v="-54122.09"/>
    <n v="0"/>
    <n v="0"/>
    <n v="0"/>
    <n v="0"/>
    <n v="-54122.09"/>
    <n v="-23162.87"/>
    <n v="-79620.34"/>
    <n v="-79620.34"/>
    <n v="0"/>
    <n v="0"/>
    <n v="0"/>
    <n v="0"/>
    <n v="0"/>
  </r>
  <r>
    <m/>
    <s v="069"/>
    <m/>
    <m/>
    <s v="X"/>
    <n v="102"/>
    <n v="0"/>
    <s v="SCASDP grants"/>
    <n v="2"/>
    <n v="260"/>
    <s v="D"/>
    <n v="0"/>
    <n v="0"/>
    <n v="0"/>
    <n v="0"/>
    <n v="0"/>
    <n v="0"/>
    <n v="0"/>
    <n v="0"/>
    <n v="0"/>
    <n v="0"/>
    <n v="0"/>
    <n v="0"/>
    <n v="0"/>
    <n v="0"/>
    <n v="0"/>
    <n v="0"/>
    <n v="0"/>
    <n v="0"/>
    <n v="-379.29"/>
    <n v="0"/>
    <n v="0"/>
    <n v="0"/>
    <n v="0"/>
    <n v="-379.29"/>
    <n v="0"/>
    <n v="-379.29"/>
    <n v="-379.29"/>
    <n v="0"/>
    <n v="0"/>
    <n v="0"/>
    <n v="0"/>
    <n v="0"/>
  </r>
  <r>
    <m/>
    <s v="069"/>
    <m/>
    <m/>
    <s v="X"/>
    <n v="102"/>
    <n v="0"/>
    <s v="SCASDP grants"/>
    <n v="2"/>
    <n v="410"/>
    <s v="D"/>
    <n v="-33138945.27"/>
    <n v="-29374080.5"/>
    <n v="0"/>
    <n v="0"/>
    <n v="-33138945.27"/>
    <n v="-29374080.5"/>
    <n v="-117900.35"/>
    <n v="0"/>
    <n v="0"/>
    <n v="0"/>
    <n v="-117900.35"/>
    <n v="0"/>
    <n v="0"/>
    <n v="0"/>
    <n v="0"/>
    <n v="0"/>
    <n v="0"/>
    <n v="0"/>
    <n v="-3882765.12"/>
    <n v="0"/>
    <n v="0"/>
    <n v="0"/>
    <n v="0"/>
    <n v="-3882765.12"/>
    <n v="0"/>
    <n v="-3882765.12"/>
    <n v="0"/>
    <n v="436498.81"/>
    <n v="0"/>
    <n v="0"/>
    <n v="0"/>
    <n v="436498.81"/>
  </r>
  <r>
    <m/>
    <s v="069"/>
    <m/>
    <m/>
    <s v="X"/>
    <n v="102"/>
    <n v="0"/>
    <s v="Salaries and Expenses (Reimbursable)"/>
    <n v="801"/>
    <n v="111"/>
    <s v="R"/>
    <n v="0"/>
    <n v="0"/>
    <n v="0"/>
    <n v="0"/>
    <n v="0"/>
    <n v="0"/>
    <n v="-8673.35"/>
    <n v="-2941.69"/>
    <n v="0"/>
    <n v="0"/>
    <n v="-8673.35"/>
    <n v="-2941.69"/>
    <n v="0"/>
    <n v="0"/>
    <n v="0"/>
    <n v="0"/>
    <n v="0"/>
    <n v="0"/>
    <n v="-88885.440000000002"/>
    <n v="0"/>
    <n v="0"/>
    <n v="0"/>
    <n v="0"/>
    <n v="-88885.440000000002"/>
    <n v="0"/>
    <n v="-88885.440000000002"/>
    <n v="-83153.78"/>
    <n v="0"/>
    <n v="2941.69"/>
    <n v="0"/>
    <n v="0"/>
    <n v="2941.69"/>
  </r>
  <r>
    <m/>
    <s v="069"/>
    <m/>
    <m/>
    <s v="X"/>
    <n v="102"/>
    <n v="0"/>
    <s v="Salaries and Expenses (Reimbursable)"/>
    <n v="801"/>
    <n v="115"/>
    <s v="R"/>
    <n v="0"/>
    <n v="0"/>
    <n v="0"/>
    <n v="0"/>
    <n v="0"/>
    <n v="0"/>
    <n v="-2728.55"/>
    <n v="0"/>
    <n v="0"/>
    <n v="0"/>
    <n v="-2728.55"/>
    <n v="0"/>
    <n v="0"/>
    <n v="0"/>
    <n v="0"/>
    <n v="0"/>
    <n v="0"/>
    <n v="0"/>
    <n v="-11871.74"/>
    <n v="0"/>
    <n v="0"/>
    <n v="0"/>
    <n v="0"/>
    <n v="-11871.74"/>
    <n v="0"/>
    <n v="-11871.74"/>
    <n v="-9143.19"/>
    <n v="0"/>
    <n v="0"/>
    <n v="0"/>
    <n v="0"/>
    <n v="0"/>
  </r>
  <r>
    <m/>
    <s v="069"/>
    <m/>
    <m/>
    <s v="X"/>
    <n v="102"/>
    <n v="0"/>
    <s v="Salaries and Expenses (Reimbursable)"/>
    <n v="801"/>
    <n v="121"/>
    <s v="R"/>
    <n v="0"/>
    <n v="0"/>
    <n v="0"/>
    <n v="0"/>
    <n v="0"/>
    <n v="0"/>
    <n v="-2879.58"/>
    <n v="0"/>
    <n v="0"/>
    <n v="0"/>
    <n v="-2879.58"/>
    <n v="0"/>
    <n v="0"/>
    <n v="0"/>
    <n v="0"/>
    <n v="0"/>
    <n v="0"/>
    <n v="0"/>
    <n v="-28839.4"/>
    <n v="0"/>
    <n v="0"/>
    <n v="0"/>
    <n v="0"/>
    <n v="-28839.4"/>
    <n v="0"/>
    <n v="-28839.4"/>
    <n v="-25959.82"/>
    <n v="0"/>
    <n v="0"/>
    <n v="0"/>
    <n v="0"/>
    <n v="0"/>
  </r>
  <r>
    <m/>
    <s v="069"/>
    <m/>
    <m/>
    <s v="X"/>
    <n v="102"/>
    <n v="0"/>
    <s v="Salaries and Expenses (Reimbursable)"/>
    <n v="801"/>
    <n v="210"/>
    <s v="R"/>
    <n v="0"/>
    <n v="-5192.8"/>
    <n v="0"/>
    <n v="0"/>
    <n v="0"/>
    <n v="-5192.8"/>
    <n v="0"/>
    <n v="67.27"/>
    <n v="0"/>
    <n v="-74.14"/>
    <n v="0"/>
    <n v="-6.87"/>
    <n v="0"/>
    <n v="0"/>
    <n v="0"/>
    <n v="0"/>
    <n v="0"/>
    <n v="0"/>
    <n v="-74276.490000000005"/>
    <n v="0"/>
    <n v="0"/>
    <n v="0"/>
    <n v="0"/>
    <n v="-74276.490000000005"/>
    <n v="0"/>
    <n v="-74276.490000000005"/>
    <n v="-79476.160000000003"/>
    <n v="0"/>
    <n v="6.87"/>
    <n v="0"/>
    <n v="0"/>
    <n v="6.87"/>
  </r>
  <r>
    <m/>
    <s v="069"/>
    <m/>
    <m/>
    <s v="X"/>
    <n v="105"/>
    <n v="0"/>
    <s v="UNKNOWN"/>
    <n v="0"/>
    <n v="0"/>
    <s v=" "/>
    <n v="0"/>
    <n v="0"/>
    <n v="0"/>
    <n v="0"/>
    <n v="0"/>
    <n v="0"/>
    <n v="0"/>
    <n v="0"/>
    <n v="0"/>
    <n v="0"/>
    <n v="0"/>
    <n v="0"/>
    <n v="0"/>
    <n v="0"/>
    <n v="0"/>
    <n v="0"/>
    <n v="0"/>
    <n v="0"/>
    <n v="0"/>
    <n v="0"/>
    <n v="0"/>
    <n v="0"/>
    <n v="0"/>
    <n v="0"/>
    <n v="0"/>
    <n v="0"/>
    <n v="0"/>
    <n v="0"/>
    <n v="0"/>
    <n v="0"/>
    <n v="0"/>
    <n v="0"/>
  </r>
  <r>
    <m/>
    <s v="069"/>
    <m/>
    <m/>
    <s v="X"/>
    <n v="116"/>
    <n v="0"/>
    <s v="Financial management capital"/>
    <n v="1"/>
    <n v="253"/>
    <s v="D"/>
    <n v="0"/>
    <n v="0"/>
    <n v="0"/>
    <n v="0"/>
    <n v="0"/>
    <n v="0"/>
    <n v="0"/>
    <n v="0"/>
    <n v="0"/>
    <n v="0"/>
    <n v="0"/>
    <n v="0"/>
    <n v="-4517914.1100000003"/>
    <n v="-4052447.9"/>
    <n v="0"/>
    <n v="0"/>
    <n v="-4517914.1100000003"/>
    <n v="-4052447.9"/>
    <n v="-465466.21"/>
    <n v="0"/>
    <n v="0"/>
    <n v="0"/>
    <n v="0"/>
    <n v="-465466.21"/>
    <n v="-4517914.1100000003"/>
    <n v="0"/>
    <n v="0"/>
    <n v="0"/>
    <n v="0"/>
    <n v="0"/>
    <n v="0"/>
    <n v="0"/>
  </r>
  <r>
    <m/>
    <s v="069"/>
    <m/>
    <m/>
    <s v="X"/>
    <n v="117"/>
    <n v="0"/>
    <s v="UNKNOWN"/>
    <n v="0"/>
    <n v="0"/>
    <s v=" "/>
    <n v="0"/>
    <n v="0"/>
    <n v="0"/>
    <n v="0"/>
    <n v="0"/>
    <n v="0"/>
    <n v="0"/>
    <n v="0"/>
    <n v="0"/>
    <n v="0"/>
    <n v="0"/>
    <n v="0"/>
    <n v="0"/>
    <n v="0"/>
    <n v="0"/>
    <n v="0"/>
    <n v="0"/>
    <n v="0"/>
    <n v="0"/>
    <n v="0"/>
    <n v="0"/>
    <n v="0"/>
    <n v="0"/>
    <n v="0"/>
    <n v="0"/>
    <n v="0"/>
    <n v="0"/>
    <n v="0"/>
    <n v="0"/>
    <n v="0"/>
    <n v="0"/>
    <n v="0"/>
  </r>
  <r>
    <m/>
    <s v="069"/>
    <m/>
    <m/>
    <s v="X"/>
    <n v="119"/>
    <n v="0"/>
    <s v="Minority business outreach"/>
    <n v="1"/>
    <n v="210"/>
    <s v="D"/>
    <n v="0"/>
    <n v="0"/>
    <n v="0"/>
    <n v="0"/>
    <n v="0"/>
    <n v="0"/>
    <n v="0"/>
    <n v="0"/>
    <n v="0"/>
    <n v="0"/>
    <n v="0"/>
    <n v="0"/>
    <n v="0"/>
    <n v="0"/>
    <n v="0"/>
    <n v="0"/>
    <n v="0"/>
    <n v="0"/>
    <n v="-2918.59"/>
    <n v="0"/>
    <n v="0"/>
    <n v="0"/>
    <n v="0"/>
    <n v="-2918.59"/>
    <n v="0"/>
    <n v="-2918.59"/>
    <n v="-2918.59"/>
    <n v="0"/>
    <n v="0"/>
    <n v="0"/>
    <n v="0"/>
    <n v="0"/>
  </r>
  <r>
    <m/>
    <s v="069"/>
    <m/>
    <m/>
    <s v="X"/>
    <n v="119"/>
    <n v="0"/>
    <s v="Minority business outreach"/>
    <n v="1"/>
    <n v="251"/>
    <s v="D"/>
    <n v="-156540.24"/>
    <n v="-98692.66"/>
    <n v="0"/>
    <n v="0"/>
    <n v="-156540.24"/>
    <n v="-98692.66"/>
    <n v="0"/>
    <n v="1.88"/>
    <n v="0"/>
    <n v="-1.88"/>
    <n v="0"/>
    <n v="0"/>
    <n v="0"/>
    <n v="0"/>
    <n v="0"/>
    <n v="0"/>
    <n v="0"/>
    <n v="0"/>
    <n v="-105283.86"/>
    <n v="0"/>
    <n v="0"/>
    <n v="0"/>
    <n v="0"/>
    <n v="-105283.86"/>
    <n v="0"/>
    <n v="-105283.86"/>
    <n v="-47436.28"/>
    <n v="0"/>
    <n v="0"/>
    <n v="0"/>
    <n v="0"/>
    <n v="0"/>
  </r>
  <r>
    <m/>
    <s v="069"/>
    <m/>
    <m/>
    <s v="X"/>
    <n v="119"/>
    <n v="0"/>
    <s v="Minority business outreach"/>
    <n v="1"/>
    <n v="410"/>
    <s v="D"/>
    <n v="-383167.89"/>
    <n v="-450939.56"/>
    <n v="0"/>
    <n v="0"/>
    <n v="-383167.89"/>
    <n v="-450939.56"/>
    <n v="-13184.79"/>
    <n v="-38503.660000000003"/>
    <n v="0"/>
    <n v="0"/>
    <n v="-13184.79"/>
    <n v="-38503.660000000003"/>
    <n v="0"/>
    <n v="0"/>
    <n v="0"/>
    <n v="0"/>
    <n v="0"/>
    <n v="0"/>
    <n v="-364802.6"/>
    <n v="0"/>
    <n v="0"/>
    <n v="0"/>
    <n v="0"/>
    <n v="-364802.6"/>
    <n v="0"/>
    <n v="-364802.6"/>
    <n v="-457893.14"/>
    <n v="75658.36"/>
    <n v="0"/>
    <n v="0"/>
    <n v="0"/>
    <n v="75658.36"/>
  </r>
  <r>
    <m/>
    <s v="069"/>
    <m/>
    <m/>
    <s v="X"/>
    <n v="142"/>
    <n v="0"/>
    <s v="Transportation policy and planning"/>
    <n v="1"/>
    <n v="0"/>
    <s v="D"/>
    <n v="2650495.8199999998"/>
    <n v="2650495.8199999998"/>
    <n v="0"/>
    <n v="0"/>
    <n v="2650495.8199999998"/>
    <n v="2650495.8199999998"/>
    <n v="-264637.98"/>
    <n v="-63708.39"/>
    <n v="0"/>
    <n v="0"/>
    <n v="-264637.98"/>
    <n v="-63708.39"/>
    <n v="-63146.22"/>
    <n v="-63146.22"/>
    <n v="0"/>
    <n v="0"/>
    <n v="-63146.22"/>
    <n v="-63146.22"/>
    <n v="0"/>
    <n v="0"/>
    <n v="0"/>
    <n v="0"/>
    <n v="0"/>
    <n v="0"/>
    <n v="-63146.22"/>
    <n v="0"/>
    <n v="200929.59"/>
    <n v="0"/>
    <n v="0"/>
    <n v="0"/>
    <n v="0"/>
    <n v="0"/>
  </r>
  <r>
    <m/>
    <s v="069"/>
    <m/>
    <m/>
    <s v="X"/>
    <n v="142"/>
    <n v="0"/>
    <s v="Transportation policy and planning"/>
    <n v="1"/>
    <n v="111"/>
    <s v="D"/>
    <n v="0"/>
    <n v="0"/>
    <n v="0"/>
    <n v="0"/>
    <n v="0"/>
    <n v="0"/>
    <n v="-127203.22"/>
    <n v="0.74"/>
    <n v="0"/>
    <n v="-0.74"/>
    <n v="-127203.22"/>
    <n v="0"/>
    <n v="0"/>
    <n v="0"/>
    <n v="0"/>
    <n v="0"/>
    <n v="0"/>
    <n v="0"/>
    <n v="-2761405.71"/>
    <n v="0"/>
    <n v="0"/>
    <n v="-30246.26"/>
    <n v="0"/>
    <n v="-2791651.97"/>
    <n v="0"/>
    <n v="-2791651.97"/>
    <n v="-2664448.75"/>
    <n v="0"/>
    <n v="0"/>
    <n v="0"/>
    <n v="0"/>
    <n v="0"/>
  </r>
  <r>
    <m/>
    <s v="069"/>
    <m/>
    <m/>
    <s v="X"/>
    <n v="142"/>
    <n v="0"/>
    <s v="Transportation policy and planning"/>
    <n v="1"/>
    <n v="113"/>
    <s v="D"/>
    <n v="0"/>
    <n v="0"/>
    <n v="0"/>
    <n v="0"/>
    <n v="0"/>
    <n v="0"/>
    <n v="-6186.4"/>
    <n v="0"/>
    <n v="0"/>
    <n v="0"/>
    <n v="-6186.4"/>
    <n v="0"/>
    <n v="0"/>
    <n v="0"/>
    <n v="0"/>
    <n v="0"/>
    <n v="0"/>
    <n v="0"/>
    <n v="-55677.599999999999"/>
    <n v="0"/>
    <n v="0"/>
    <n v="0"/>
    <n v="0"/>
    <n v="-55677.599999999999"/>
    <n v="0"/>
    <n v="-55677.599999999999"/>
    <n v="-49491.199999999997"/>
    <n v="0"/>
    <n v="0"/>
    <n v="0"/>
    <n v="0"/>
    <n v="0"/>
  </r>
  <r>
    <m/>
    <s v="069"/>
    <m/>
    <m/>
    <s v="X"/>
    <n v="142"/>
    <n v="0"/>
    <s v="Transportation policy and planning"/>
    <n v="1"/>
    <n v="115"/>
    <s v="D"/>
    <n v="0"/>
    <n v="0"/>
    <n v="0"/>
    <n v="0"/>
    <n v="0"/>
    <n v="0"/>
    <n v="0"/>
    <n v="0"/>
    <n v="0"/>
    <n v="0"/>
    <n v="0"/>
    <n v="0"/>
    <n v="0"/>
    <n v="0"/>
    <n v="0"/>
    <n v="0"/>
    <n v="0"/>
    <n v="0"/>
    <n v="-68251"/>
    <n v="0"/>
    <n v="0"/>
    <n v="0"/>
    <n v="0"/>
    <n v="-68251"/>
    <n v="0"/>
    <n v="-68251"/>
    <n v="-68251"/>
    <n v="0"/>
    <n v="0"/>
    <n v="0"/>
    <n v="0"/>
    <n v="0"/>
  </r>
  <r>
    <m/>
    <s v="069"/>
    <m/>
    <m/>
    <s v="X"/>
    <n v="142"/>
    <n v="0"/>
    <s v="Transportation policy and planning"/>
    <n v="1"/>
    <n v="121"/>
    <s v="D"/>
    <n v="0"/>
    <n v="0"/>
    <n v="0"/>
    <n v="0"/>
    <n v="0"/>
    <n v="0"/>
    <n v="-59083.9"/>
    <n v="-22052.78"/>
    <n v="0"/>
    <n v="0"/>
    <n v="-59083.9"/>
    <n v="-22052.78"/>
    <n v="-1369.54"/>
    <n v="-4824.99"/>
    <n v="0"/>
    <n v="0"/>
    <n v="-1369.54"/>
    <n v="-4824.99"/>
    <n v="-803078.23"/>
    <n v="0"/>
    <n v="0"/>
    <n v="0"/>
    <n v="0"/>
    <n v="-803078.23"/>
    <n v="-1369.54"/>
    <n v="-806533.68"/>
    <n v="-769502.56"/>
    <n v="0"/>
    <n v="0"/>
    <n v="0"/>
    <n v="0"/>
    <n v="0"/>
  </r>
  <r>
    <m/>
    <s v="069"/>
    <m/>
    <m/>
    <s v="X"/>
    <n v="142"/>
    <n v="0"/>
    <s v="Transportation policy and planning"/>
    <n v="1"/>
    <n v="210"/>
    <s v="D"/>
    <n v="-10372.44"/>
    <n v="-20428.23"/>
    <n v="0"/>
    <n v="-55.25"/>
    <n v="-10372.44"/>
    <n v="-20483.48"/>
    <n v="0"/>
    <n v="188.07"/>
    <n v="0"/>
    <n v="-188.07"/>
    <n v="0"/>
    <n v="0"/>
    <n v="0"/>
    <n v="0"/>
    <n v="0"/>
    <n v="0"/>
    <n v="0"/>
    <n v="0"/>
    <n v="-69941.240000000005"/>
    <n v="0"/>
    <n v="0"/>
    <n v="0"/>
    <n v="0"/>
    <n v="-69941.240000000005"/>
    <n v="0"/>
    <n v="-69941.240000000005"/>
    <n v="-80052.28"/>
    <n v="5164.58"/>
    <n v="0"/>
    <n v="0"/>
    <n v="0"/>
    <n v="5164.58"/>
  </r>
  <r>
    <m/>
    <s v="069"/>
    <m/>
    <m/>
    <s v="X"/>
    <n v="142"/>
    <n v="0"/>
    <s v="Transportation policy and planning"/>
    <n v="1"/>
    <n v="233"/>
    <s v="D"/>
    <n v="0"/>
    <n v="0"/>
    <n v="0"/>
    <n v="0"/>
    <n v="0"/>
    <n v="0"/>
    <n v="4256"/>
    <n v="4260.55"/>
    <n v="0"/>
    <n v="-4.55"/>
    <n v="4256"/>
    <n v="4256"/>
    <n v="0"/>
    <n v="0"/>
    <n v="0"/>
    <n v="0"/>
    <n v="0"/>
    <n v="0"/>
    <n v="-81.67"/>
    <n v="0"/>
    <n v="0"/>
    <n v="0"/>
    <n v="0"/>
    <n v="-81.67"/>
    <n v="0"/>
    <n v="-81.67"/>
    <n v="-81.67"/>
    <n v="0"/>
    <n v="0"/>
    <n v="0"/>
    <n v="0"/>
    <n v="0"/>
  </r>
  <r>
    <m/>
    <s v="069"/>
    <m/>
    <m/>
    <s v="X"/>
    <n v="142"/>
    <n v="0"/>
    <s v="Transportation policy and planning"/>
    <n v="1"/>
    <n v="251"/>
    <s v="D"/>
    <n v="-2498637.4900000002"/>
    <n v="-1686094.56"/>
    <n v="0"/>
    <n v="0"/>
    <n v="-2498637.4900000002"/>
    <n v="-1686094.56"/>
    <n v="-5599.17"/>
    <n v="-32043.32"/>
    <n v="0"/>
    <n v="-80.84"/>
    <n v="-5599.17"/>
    <n v="-32124.16"/>
    <n v="-2825842.56"/>
    <n v="-2217036.67"/>
    <n v="0"/>
    <n v="0"/>
    <n v="-2825842.56"/>
    <n v="-2217036.67"/>
    <n v="-1796188.52"/>
    <n v="0"/>
    <n v="0"/>
    <n v="0"/>
    <n v="0"/>
    <n v="-1796188.52"/>
    <n v="-2825842.56"/>
    <n v="-1187382.6299999999"/>
    <n v="-401364.69"/>
    <n v="876.06"/>
    <n v="0"/>
    <n v="0"/>
    <n v="0"/>
    <n v="876.06"/>
  </r>
  <r>
    <m/>
    <s v="069"/>
    <m/>
    <m/>
    <s v="X"/>
    <n v="142"/>
    <n v="0"/>
    <s v="Transportation policy and planning"/>
    <n v="1"/>
    <n v="252"/>
    <s v="D"/>
    <n v="-245517.31"/>
    <n v="-9139.39"/>
    <n v="0"/>
    <n v="0"/>
    <n v="-245517.31"/>
    <n v="-9139.39"/>
    <n v="-1778"/>
    <n v="-1778"/>
    <n v="0"/>
    <n v="0"/>
    <n v="-1778"/>
    <n v="-1778"/>
    <n v="0"/>
    <n v="0"/>
    <n v="0"/>
    <n v="0"/>
    <n v="0"/>
    <n v="0"/>
    <n v="-236377.92"/>
    <n v="0"/>
    <n v="0"/>
    <n v="0"/>
    <n v="0"/>
    <n v="-236377.92"/>
    <n v="0"/>
    <n v="-236377.92"/>
    <n v="0"/>
    <n v="0"/>
    <n v="0"/>
    <n v="0"/>
    <n v="0"/>
    <n v="0"/>
  </r>
  <r>
    <m/>
    <s v="069"/>
    <m/>
    <m/>
    <s v="X"/>
    <n v="142"/>
    <n v="0"/>
    <s v="Transportation policy and planning"/>
    <n v="1"/>
    <n v="253"/>
    <s v="D"/>
    <n v="-2405240.39"/>
    <n v="-1186767.6499999999"/>
    <n v="0"/>
    <n v="0"/>
    <n v="-2405240.39"/>
    <n v="-1186767.6499999999"/>
    <n v="167632.06"/>
    <n v="154921.4"/>
    <n v="0"/>
    <n v="0"/>
    <n v="167632.06"/>
    <n v="154921.4"/>
    <n v="-4337870.0199999996"/>
    <n v="-3249042.1"/>
    <n v="0"/>
    <n v="0"/>
    <n v="-4337870.0199999996"/>
    <n v="-3249042.1"/>
    <n v="-2880670.11"/>
    <n v="0"/>
    <n v="0"/>
    <n v="0"/>
    <n v="0"/>
    <n v="-2880670.11"/>
    <n v="-4337870.0199999996"/>
    <n v="-1791842.19"/>
    <n v="-586080.11"/>
    <n v="69094.55"/>
    <n v="12710.66"/>
    <n v="0"/>
    <n v="0"/>
    <n v="81805.210000000006"/>
  </r>
  <r>
    <m/>
    <s v="069"/>
    <m/>
    <m/>
    <s v="X"/>
    <n v="142"/>
    <n v="0"/>
    <s v="Transportation policy and planning"/>
    <n v="1"/>
    <n v="260"/>
    <s v="D"/>
    <n v="0"/>
    <n v="0"/>
    <n v="0"/>
    <n v="0"/>
    <n v="0"/>
    <n v="0"/>
    <n v="-9345.52"/>
    <n v="-6385.14"/>
    <n v="0"/>
    <n v="-2960.38"/>
    <n v="-9345.52"/>
    <n v="-9345.52"/>
    <n v="0"/>
    <n v="0"/>
    <n v="0"/>
    <n v="0"/>
    <n v="0"/>
    <n v="0"/>
    <n v="-17103.79"/>
    <n v="0"/>
    <n v="0"/>
    <n v="0"/>
    <n v="0"/>
    <n v="-17103.79"/>
    <n v="0"/>
    <n v="-17103.79"/>
    <n v="-17103.79"/>
    <n v="0"/>
    <n v="0"/>
    <n v="0"/>
    <n v="0"/>
    <n v="0"/>
  </r>
  <r>
    <m/>
    <s v="069"/>
    <m/>
    <m/>
    <s v="X"/>
    <n v="142"/>
    <n v="0"/>
    <s v="Transportation policy and planning"/>
    <n v="1"/>
    <n v="310"/>
    <s v="D"/>
    <n v="0"/>
    <n v="0"/>
    <n v="0"/>
    <n v="0"/>
    <n v="0"/>
    <n v="0"/>
    <n v="-2478"/>
    <n v="-2478"/>
    <n v="0"/>
    <n v="0"/>
    <n v="-2478"/>
    <n v="-2478"/>
    <n v="0"/>
    <n v="0"/>
    <n v="0"/>
    <n v="0"/>
    <n v="0"/>
    <n v="0"/>
    <n v="0"/>
    <n v="0"/>
    <n v="0"/>
    <n v="0"/>
    <n v="0"/>
    <n v="0"/>
    <n v="0"/>
    <n v="0"/>
    <n v="0"/>
    <n v="0"/>
    <n v="0"/>
    <n v="0"/>
    <n v="0"/>
    <n v="0"/>
  </r>
  <r>
    <m/>
    <s v="069"/>
    <m/>
    <m/>
    <s v="X"/>
    <n v="142"/>
    <n v="0"/>
    <s v="Transportation policy and planning"/>
    <n v="1"/>
    <n v="920"/>
    <s v="D"/>
    <n v="0"/>
    <n v="0"/>
    <n v="0"/>
    <n v="0"/>
    <n v="0"/>
    <n v="0"/>
    <n v="128404.22"/>
    <n v="-72525.37"/>
    <n v="0"/>
    <n v="0"/>
    <n v="128404.22"/>
    <n v="-72525.37"/>
    <n v="0"/>
    <n v="0"/>
    <n v="0"/>
    <n v="0"/>
    <n v="0"/>
    <n v="0"/>
    <n v="0"/>
    <n v="0"/>
    <n v="0"/>
    <n v="0"/>
    <n v="0"/>
    <n v="0"/>
    <n v="0"/>
    <n v="0"/>
    <n v="-200929.59"/>
    <n v="0"/>
    <n v="0"/>
    <n v="0"/>
    <n v="0"/>
    <n v="0"/>
  </r>
  <r>
    <m/>
    <s v="069"/>
    <m/>
    <m/>
    <s v="X"/>
    <n v="142"/>
    <n v="0"/>
    <s v="Reimbursable program activity"/>
    <n v="801"/>
    <n v="0"/>
    <s v="R"/>
    <n v="0"/>
    <n v="0"/>
    <n v="0"/>
    <n v="0"/>
    <n v="0"/>
    <n v="0"/>
    <n v="-39427.300000000003"/>
    <n v="0"/>
    <n v="0"/>
    <n v="0"/>
    <n v="-39427.300000000003"/>
    <n v="0"/>
    <n v="0"/>
    <n v="0"/>
    <n v="0"/>
    <n v="0"/>
    <n v="0"/>
    <n v="0"/>
    <n v="0"/>
    <n v="0"/>
    <n v="0"/>
    <n v="0"/>
    <n v="0"/>
    <n v="0"/>
    <n v="0"/>
    <n v="0"/>
    <n v="39427.300000000003"/>
    <n v="0"/>
    <n v="0"/>
    <n v="0"/>
    <n v="0"/>
    <n v="0"/>
  </r>
  <r>
    <m/>
    <s v="069"/>
    <m/>
    <m/>
    <s v="X"/>
    <n v="142"/>
    <n v="0"/>
    <s v="Reimbursable program activity"/>
    <n v="801"/>
    <n v="210"/>
    <s v="R"/>
    <n v="-4490.68"/>
    <n v="122.57"/>
    <n v="0"/>
    <n v="-122.57"/>
    <n v="-4490.68"/>
    <n v="0"/>
    <n v="0"/>
    <n v="30.2"/>
    <n v="0"/>
    <n v="-30.2"/>
    <n v="0"/>
    <n v="0"/>
    <n v="0"/>
    <n v="0"/>
    <n v="0"/>
    <n v="0"/>
    <n v="0"/>
    <n v="0"/>
    <n v="-4643.45"/>
    <n v="0"/>
    <n v="0"/>
    <n v="0"/>
    <n v="0"/>
    <n v="-4643.45"/>
    <n v="0"/>
    <n v="-4643.45"/>
    <n v="-152.77000000000001"/>
    <n v="0"/>
    <n v="0"/>
    <n v="0"/>
    <n v="0"/>
    <n v="0"/>
  </r>
  <r>
    <m/>
    <s v="069"/>
    <m/>
    <m/>
    <s v="X"/>
    <n v="142"/>
    <n v="0"/>
    <s v="Reimbursable program activity"/>
    <n v="801"/>
    <n v="251"/>
    <s v="R"/>
    <n v="-0.09"/>
    <n v="-0.09"/>
    <n v="0"/>
    <n v="0"/>
    <n v="-0.09"/>
    <n v="-0.09"/>
    <n v="0"/>
    <n v="0"/>
    <n v="0"/>
    <n v="0"/>
    <n v="0"/>
    <n v="0"/>
    <n v="-856257.71"/>
    <n v="-668418.62"/>
    <n v="0"/>
    <n v="0"/>
    <n v="-856257.71"/>
    <n v="-668418.62"/>
    <n v="-187839.09"/>
    <n v="0"/>
    <n v="0"/>
    <n v="0"/>
    <n v="0"/>
    <n v="-187839.09"/>
    <n v="-856257.71"/>
    <n v="0"/>
    <n v="0"/>
    <n v="0"/>
    <n v="0"/>
    <n v="0"/>
    <n v="0"/>
    <n v="0"/>
  </r>
  <r>
    <m/>
    <s v="069"/>
    <m/>
    <m/>
    <s v="X"/>
    <n v="142"/>
    <n v="0"/>
    <s v="Reimbursable program activity"/>
    <n v="801"/>
    <n v="253"/>
    <s v="R"/>
    <n v="-3900"/>
    <n v="-2264.8000000000002"/>
    <n v="0"/>
    <n v="0"/>
    <n v="-3900"/>
    <n v="-2264.8000000000002"/>
    <n v="0"/>
    <n v="0"/>
    <n v="0"/>
    <n v="0"/>
    <n v="0"/>
    <n v="0"/>
    <n v="-530958.56999999995"/>
    <n v="-413703.43"/>
    <n v="0"/>
    <n v="0"/>
    <n v="-530958.56999999995"/>
    <n v="-413703.43"/>
    <n v="-118890.34"/>
    <n v="0"/>
    <n v="0"/>
    <n v="0"/>
    <n v="0"/>
    <n v="-118890.34"/>
    <n v="-530958.56999999995"/>
    <n v="-1635.2"/>
    <n v="0"/>
    <n v="0"/>
    <n v="0"/>
    <n v="0"/>
    <n v="0"/>
    <n v="0"/>
  </r>
  <r>
    <m/>
    <s v="069"/>
    <m/>
    <m/>
    <s v="X"/>
    <n v="142"/>
    <n v="0"/>
    <s v="Reimbursable program activity"/>
    <n v="801"/>
    <n v="920"/>
    <s v="R"/>
    <n v="0"/>
    <n v="0"/>
    <n v="0"/>
    <n v="0"/>
    <n v="0"/>
    <n v="0"/>
    <n v="39427.300000000003"/>
    <n v="0"/>
    <n v="0"/>
    <n v="0"/>
    <n v="39427.300000000003"/>
    <n v="0"/>
    <n v="0"/>
    <n v="0"/>
    <n v="0"/>
    <n v="0"/>
    <n v="0"/>
    <n v="0"/>
    <n v="0"/>
    <n v="0"/>
    <n v="0"/>
    <n v="0"/>
    <n v="0"/>
    <n v="0"/>
    <n v="0"/>
    <n v="0"/>
    <n v="-39427.300000000003"/>
    <n v="0"/>
    <n v="0"/>
    <n v="0"/>
    <n v="0"/>
    <n v="0"/>
  </r>
  <r>
    <m/>
    <s v="069"/>
    <m/>
    <m/>
    <s v="X"/>
    <n v="147"/>
    <n v="0"/>
    <s v="New Headquarters Building"/>
    <n v="1"/>
    <n v="252"/>
    <s v="D"/>
    <n v="-279442.32"/>
    <n v="-49980.56"/>
    <n v="0"/>
    <n v="0"/>
    <n v="-279442.32"/>
    <n v="-49980.56"/>
    <n v="342027.74"/>
    <n v="342028.9"/>
    <n v="0"/>
    <n v="-1.1599999999999999"/>
    <n v="342027.74"/>
    <n v="342027.74"/>
    <n v="0"/>
    <n v="0"/>
    <n v="0"/>
    <n v="0"/>
    <n v="0"/>
    <n v="0"/>
    <n v="-290962.92"/>
    <n v="0"/>
    <n v="0"/>
    <n v="0"/>
    <n v="0"/>
    <n v="-290962.92"/>
    <n v="0"/>
    <n v="-290962.92"/>
    <n v="-61501.16"/>
    <n v="8174.9"/>
    <n v="0"/>
    <n v="0"/>
    <n v="0"/>
    <n v="8174.9"/>
  </r>
  <r>
    <m/>
    <s v="069"/>
    <m/>
    <m/>
    <s v="X"/>
    <n v="147"/>
    <n v="0"/>
    <s v="New Headquarters Building"/>
    <n v="1"/>
    <n v="253"/>
    <s v="D"/>
    <n v="0"/>
    <n v="0"/>
    <n v="0"/>
    <n v="0"/>
    <n v="0"/>
    <n v="0"/>
    <n v="0"/>
    <n v="0"/>
    <n v="0"/>
    <n v="0"/>
    <n v="0"/>
    <n v="0"/>
    <n v="-15571.48"/>
    <n v="-15571.48"/>
    <n v="0"/>
    <n v="0"/>
    <n v="-15571.48"/>
    <n v="-15571.48"/>
    <n v="0"/>
    <n v="0"/>
    <n v="0"/>
    <n v="0"/>
    <n v="0"/>
    <n v="0"/>
    <n v="-15571.48"/>
    <n v="0"/>
    <n v="0"/>
    <n v="0"/>
    <n v="0"/>
    <n v="0"/>
    <n v="0"/>
    <n v="0"/>
  </r>
  <r>
    <m/>
    <s v="069"/>
    <m/>
    <m/>
    <s v="X"/>
    <n v="147"/>
    <n v="0"/>
    <s v="New Headquarters Building"/>
    <n v="1"/>
    <n v="310"/>
    <s v="D"/>
    <n v="-312618.40000000002"/>
    <n v="-74077.37"/>
    <n v="0"/>
    <n v="0"/>
    <n v="-312618.40000000002"/>
    <n v="-74077.37"/>
    <n v="0"/>
    <n v="-59393.36"/>
    <n v="0"/>
    <n v="0"/>
    <n v="0"/>
    <n v="-59393.36"/>
    <n v="0"/>
    <n v="0"/>
    <n v="0"/>
    <n v="0"/>
    <n v="0"/>
    <n v="0"/>
    <n v="-179147.67"/>
    <n v="0"/>
    <n v="0"/>
    <n v="0"/>
    <n v="0"/>
    <n v="-179147.67"/>
    <n v="0"/>
    <n v="-179147.67"/>
    <n v="0"/>
    <n v="0"/>
    <n v="0"/>
    <n v="0"/>
    <n v="0"/>
    <n v="0"/>
  </r>
  <r>
    <m/>
    <s v="069"/>
    <m/>
    <m/>
    <s v="X"/>
    <n v="147"/>
    <n v="0"/>
    <s v="New Headquarters Building"/>
    <n v="1"/>
    <n v="320"/>
    <s v="D"/>
    <n v="0"/>
    <n v="0"/>
    <n v="0"/>
    <n v="0"/>
    <n v="0"/>
    <n v="0"/>
    <n v="-342027.74"/>
    <n v="-342027.74"/>
    <n v="0"/>
    <n v="0"/>
    <n v="-342027.74"/>
    <n v="-342027.74"/>
    <n v="0"/>
    <n v="0"/>
    <n v="0"/>
    <n v="0"/>
    <n v="0"/>
    <n v="0"/>
    <n v="0"/>
    <n v="0"/>
    <n v="0"/>
    <n v="0"/>
    <n v="0"/>
    <n v="0"/>
    <n v="0"/>
    <n v="0"/>
    <n v="0"/>
    <n v="0"/>
    <n v="0"/>
    <n v="0"/>
    <n v="0"/>
    <n v="0"/>
  </r>
  <r>
    <m/>
    <s v="069"/>
    <m/>
    <m/>
    <s v="X"/>
    <n v="150"/>
    <n v="0"/>
    <s v="UNKNOWN"/>
    <n v="0"/>
    <n v="0"/>
    <s v=" "/>
    <n v="0"/>
    <n v="0"/>
    <n v="0"/>
    <n v="0"/>
    <n v="0"/>
    <n v="0"/>
    <n v="0"/>
    <n v="0"/>
    <n v="0"/>
    <n v="0"/>
    <n v="0"/>
    <n v="0"/>
    <n v="0"/>
    <n v="0"/>
    <n v="0"/>
    <n v="0"/>
    <n v="0"/>
    <n v="0"/>
    <n v="0"/>
    <n v="0"/>
    <n v="0"/>
    <n v="0"/>
    <n v="0"/>
    <n v="0"/>
    <n v="0"/>
    <n v="0"/>
    <n v="0"/>
    <n v="0"/>
    <n v="0"/>
    <n v="0"/>
    <n v="0"/>
    <n v="0"/>
  </r>
  <r>
    <m/>
    <s v="069"/>
    <m/>
    <m/>
    <s v="X"/>
    <n v="156"/>
    <n v="0"/>
    <s v="UNKNOWN"/>
    <n v="0"/>
    <n v="0"/>
    <s v=" "/>
    <n v="0"/>
    <n v="0"/>
    <n v="0"/>
    <n v="0"/>
    <n v="0"/>
    <n v="0"/>
    <n v="0"/>
    <n v="0"/>
    <n v="0"/>
    <n v="0"/>
    <n v="0"/>
    <n v="0"/>
    <n v="0"/>
    <n v="0"/>
    <n v="0"/>
    <n v="0"/>
    <n v="0"/>
    <n v="0"/>
    <n v="0"/>
    <n v="0"/>
    <n v="0"/>
    <n v="0"/>
    <n v="0"/>
    <n v="0"/>
    <n v="0"/>
    <n v="0"/>
    <n v="0"/>
    <n v="0"/>
    <n v="0"/>
    <n v="0"/>
    <n v="0"/>
    <n v="0"/>
  </r>
  <r>
    <m/>
    <s v="069"/>
    <m/>
    <m/>
    <s v="X"/>
    <n v="170"/>
    <n v="0"/>
    <s v="UNKNOWN"/>
    <n v="0"/>
    <n v="251"/>
    <s v="D"/>
    <n v="0"/>
    <n v="-250000"/>
    <n v="0"/>
    <n v="0"/>
    <n v="0"/>
    <n v="-250000"/>
    <n v="0"/>
    <n v="0"/>
    <n v="0"/>
    <n v="0"/>
    <n v="0"/>
    <n v="0"/>
    <n v="0"/>
    <n v="0"/>
    <n v="0"/>
    <n v="0"/>
    <n v="0"/>
    <n v="0"/>
    <n v="0"/>
    <n v="0"/>
    <n v="0"/>
    <n v="0"/>
    <n v="0"/>
    <n v="0"/>
    <n v="0"/>
    <n v="0"/>
    <n v="-250000"/>
    <n v="0"/>
    <n v="0"/>
    <n v="0"/>
    <n v="0"/>
    <n v="0"/>
  </r>
  <r>
    <m/>
    <s v="069"/>
    <m/>
    <m/>
    <s v="X"/>
    <n v="5423"/>
    <n v="0"/>
    <s v="Essential air service and rural airport improvement"/>
    <n v="1"/>
    <n v="111"/>
    <s v="D"/>
    <n v="0"/>
    <n v="0"/>
    <n v="0"/>
    <n v="0"/>
    <n v="0"/>
    <n v="0"/>
    <n v="-49234.41"/>
    <n v="-240.69"/>
    <n v="0"/>
    <n v="0"/>
    <n v="-49234.41"/>
    <n v="-240.69"/>
    <n v="0"/>
    <n v="0"/>
    <n v="0"/>
    <n v="0"/>
    <n v="0"/>
    <n v="0"/>
    <n v="-1080718.6599999999"/>
    <n v="0"/>
    <n v="0"/>
    <n v="0"/>
    <n v="0"/>
    <n v="-1080718.6599999999"/>
    <n v="0"/>
    <n v="-1080718.6599999999"/>
    <n v="-1031724.94"/>
    <n v="0"/>
    <n v="240.69"/>
    <n v="0"/>
    <n v="0"/>
    <n v="240.69"/>
  </r>
  <r>
    <m/>
    <s v="069"/>
    <m/>
    <m/>
    <s v="X"/>
    <n v="5423"/>
    <n v="0"/>
    <s v="Essential air service and rural airport improvement"/>
    <n v="1"/>
    <n v="115"/>
    <s v="D"/>
    <n v="0"/>
    <n v="0"/>
    <n v="0"/>
    <n v="0"/>
    <n v="0"/>
    <n v="0"/>
    <n v="0"/>
    <n v="0"/>
    <n v="0"/>
    <n v="0"/>
    <n v="0"/>
    <n v="0"/>
    <n v="0"/>
    <n v="0"/>
    <n v="0"/>
    <n v="0"/>
    <n v="0"/>
    <n v="0"/>
    <n v="-13533"/>
    <n v="0"/>
    <n v="0"/>
    <n v="0"/>
    <n v="0"/>
    <n v="-13533"/>
    <n v="0"/>
    <n v="-13533"/>
    <n v="-13533"/>
    <n v="0"/>
    <n v="0"/>
    <n v="0"/>
    <n v="0"/>
    <n v="0"/>
  </r>
  <r>
    <m/>
    <s v="069"/>
    <m/>
    <m/>
    <s v="X"/>
    <n v="5423"/>
    <n v="0"/>
    <s v="Essential air service and rural airport improvement"/>
    <n v="1"/>
    <n v="121"/>
    <s v="D"/>
    <n v="0"/>
    <n v="0"/>
    <n v="0"/>
    <n v="0"/>
    <n v="0"/>
    <n v="0"/>
    <n v="-15350.79"/>
    <n v="-2324.17"/>
    <n v="0"/>
    <n v="0"/>
    <n v="-15350.79"/>
    <n v="-2324.17"/>
    <n v="-6112.73"/>
    <n v="-5080.28"/>
    <n v="0"/>
    <n v="0"/>
    <n v="-6112.73"/>
    <n v="-5080.28"/>
    <n v="-332169.68"/>
    <n v="0"/>
    <n v="0"/>
    <n v="0"/>
    <n v="0"/>
    <n v="-332169.68"/>
    <n v="-6112.73"/>
    <n v="-331137.23"/>
    <n v="-318110.61"/>
    <n v="0"/>
    <n v="0"/>
    <n v="0"/>
    <n v="0"/>
    <n v="0"/>
  </r>
  <r>
    <m/>
    <s v="069"/>
    <m/>
    <m/>
    <s v="X"/>
    <n v="5423"/>
    <n v="0"/>
    <s v="Essential air service and rural airport improvement"/>
    <n v="1"/>
    <n v="210"/>
    <s v="D"/>
    <n v="-2341.27"/>
    <n v="-393.46"/>
    <n v="0"/>
    <n v="-1170.57"/>
    <n v="-2341.27"/>
    <n v="-1564.03"/>
    <n v="0"/>
    <n v="37.07"/>
    <n v="0"/>
    <n v="-37.07"/>
    <n v="0"/>
    <n v="0"/>
    <n v="0"/>
    <n v="0"/>
    <n v="0"/>
    <n v="0"/>
    <n v="0"/>
    <n v="0"/>
    <n v="-4731.8"/>
    <n v="0"/>
    <n v="0"/>
    <n v="0"/>
    <n v="0"/>
    <n v="-4731.8"/>
    <n v="0"/>
    <n v="-4731.8"/>
    <n v="-3954.56"/>
    <n v="0"/>
    <n v="0"/>
    <n v="0"/>
    <n v="0"/>
    <n v="0"/>
  </r>
  <r>
    <m/>
    <s v="069"/>
    <m/>
    <m/>
    <s v="X"/>
    <n v="5423"/>
    <n v="0"/>
    <s v="Essential air service and rural airport improvement"/>
    <n v="1"/>
    <n v="233"/>
    <s v="D"/>
    <n v="0"/>
    <n v="0"/>
    <n v="0"/>
    <n v="0"/>
    <n v="0"/>
    <n v="0"/>
    <n v="0"/>
    <n v="0"/>
    <n v="0"/>
    <n v="0"/>
    <n v="0"/>
    <n v="0"/>
    <n v="0"/>
    <n v="0"/>
    <n v="0"/>
    <n v="0"/>
    <n v="0"/>
    <n v="0"/>
    <n v="-4.34"/>
    <n v="0"/>
    <n v="0"/>
    <n v="0"/>
    <n v="0"/>
    <n v="-4.34"/>
    <n v="0"/>
    <n v="-4.34"/>
    <n v="-4.34"/>
    <n v="0"/>
    <n v="0"/>
    <n v="0"/>
    <n v="0"/>
    <n v="0"/>
  </r>
  <r>
    <m/>
    <s v="069"/>
    <m/>
    <m/>
    <s v="X"/>
    <n v="5423"/>
    <n v="0"/>
    <s v="Essential air service and rural airport improvement"/>
    <n v="1"/>
    <n v="251"/>
    <s v="D"/>
    <n v="-441558.35"/>
    <n v="-482826.95"/>
    <n v="0"/>
    <n v="0"/>
    <n v="-441558.35"/>
    <n v="-482826.95"/>
    <n v="-1866.38"/>
    <n v="1688"/>
    <n v="0"/>
    <n v="-1688"/>
    <n v="-1866.38"/>
    <n v="0"/>
    <n v="0"/>
    <n v="0"/>
    <n v="0"/>
    <n v="0"/>
    <n v="0"/>
    <n v="0"/>
    <n v="-414621.57"/>
    <n v="0"/>
    <n v="0"/>
    <n v="0"/>
    <n v="0"/>
    <n v="-414621.57"/>
    <n v="0"/>
    <n v="-414621.57"/>
    <n v="-454023.79"/>
    <n v="0"/>
    <n v="0"/>
    <n v="0"/>
    <n v="0"/>
    <n v="0"/>
  </r>
  <r>
    <m/>
    <s v="069"/>
    <m/>
    <m/>
    <s v="X"/>
    <n v="5423"/>
    <n v="0"/>
    <s v="Essential air service and rural airport improvement"/>
    <n v="1"/>
    <n v="253"/>
    <s v="D"/>
    <n v="0"/>
    <n v="0"/>
    <n v="0"/>
    <n v="-8168"/>
    <n v="0"/>
    <n v="-8168"/>
    <n v="0"/>
    <n v="2324.17"/>
    <n v="0"/>
    <n v="0"/>
    <n v="0"/>
    <n v="2324.17"/>
    <n v="-166549.19"/>
    <n v="-160436.49"/>
    <n v="0"/>
    <n v="0"/>
    <n v="-166549.19"/>
    <n v="-160436.49"/>
    <n v="-183774.34"/>
    <n v="0"/>
    <n v="0"/>
    <n v="0"/>
    <n v="0"/>
    <n v="-183774.34"/>
    <n v="-166549.19"/>
    <n v="-177661.64"/>
    <n v="-183505.47"/>
    <n v="8168"/>
    <n v="0"/>
    <n v="0"/>
    <n v="0"/>
    <n v="8168"/>
  </r>
  <r>
    <m/>
    <s v="069"/>
    <m/>
    <m/>
    <s v="X"/>
    <n v="5423"/>
    <n v="0"/>
    <s v="Essential air service and rural airport improvement"/>
    <n v="1"/>
    <n v="260"/>
    <s v="D"/>
    <n v="0"/>
    <n v="0"/>
    <n v="0"/>
    <n v="0"/>
    <n v="0"/>
    <n v="0"/>
    <n v="0"/>
    <n v="9815.09"/>
    <n v="0"/>
    <n v="-9815.09"/>
    <n v="0"/>
    <n v="0"/>
    <n v="0"/>
    <n v="0"/>
    <n v="0"/>
    <n v="0"/>
    <n v="0"/>
    <n v="0"/>
    <n v="-15763.74"/>
    <n v="0"/>
    <n v="0"/>
    <n v="0"/>
    <n v="0"/>
    <n v="-15763.74"/>
    <n v="0"/>
    <n v="-15763.74"/>
    <n v="-15763.74"/>
    <n v="0"/>
    <n v="0"/>
    <n v="0"/>
    <n v="0"/>
    <n v="0"/>
  </r>
  <r>
    <m/>
    <s v="069"/>
    <m/>
    <m/>
    <s v="X"/>
    <n v="5423"/>
    <n v="0"/>
    <s v="Essential air service and rural airport improvement"/>
    <n v="1"/>
    <n v="310"/>
    <s v="D"/>
    <n v="-113796.36"/>
    <n v="-113796.36"/>
    <n v="0"/>
    <n v="0"/>
    <n v="-113796.36"/>
    <n v="-113796.36"/>
    <n v="-15872"/>
    <n v="13.23"/>
    <n v="0"/>
    <n v="-13.23"/>
    <n v="-15872"/>
    <n v="0"/>
    <n v="0"/>
    <n v="0"/>
    <n v="0"/>
    <n v="0"/>
    <n v="0"/>
    <n v="0"/>
    <n v="-15885.23"/>
    <n v="0"/>
    <n v="0"/>
    <n v="0"/>
    <n v="0"/>
    <n v="-15885.23"/>
    <n v="0"/>
    <n v="-15885.23"/>
    <n v="-13.23"/>
    <n v="0"/>
    <n v="0"/>
    <n v="0"/>
    <n v="0"/>
    <n v="0"/>
  </r>
  <r>
    <m/>
    <s v="069"/>
    <m/>
    <m/>
    <s v="X"/>
    <n v="5423"/>
    <n v="0"/>
    <s v="Essential air service and rural airport improvement"/>
    <n v="1"/>
    <n v="410"/>
    <s v="D"/>
    <n v="-38080807.43"/>
    <n v="-56649847.93"/>
    <n v="0"/>
    <n v="-508074"/>
    <n v="-38080807.43"/>
    <n v="-57157921.93"/>
    <n v="0"/>
    <n v="0"/>
    <n v="0"/>
    <n v="0"/>
    <n v="0"/>
    <n v="0"/>
    <n v="0"/>
    <n v="0"/>
    <n v="0"/>
    <n v="0"/>
    <n v="0"/>
    <n v="0"/>
    <n v="-89501048.5"/>
    <n v="0"/>
    <n v="0"/>
    <n v="0"/>
    <n v="0"/>
    <n v="-89501048.5"/>
    <n v="0"/>
    <n v="-89501048.5"/>
    <n v="-108578163"/>
    <n v="26396579.43"/>
    <n v="0"/>
    <n v="0"/>
    <n v="0"/>
    <n v="26396579.43"/>
  </r>
  <r>
    <m/>
    <s v="069"/>
    <m/>
    <m/>
    <s v="X"/>
    <n v="8304"/>
    <n v="0"/>
    <s v="Payments to air carriers"/>
    <n v="1"/>
    <n v="410"/>
    <s v="D"/>
    <n v="-57517136.659999996"/>
    <n v="-54844001.659999996"/>
    <n v="0"/>
    <n v="-200652"/>
    <n v="-57517136.659999996"/>
    <n v="-55044653.659999996"/>
    <n v="28297"/>
    <n v="28297"/>
    <n v="0"/>
    <n v="0"/>
    <n v="28297"/>
    <n v="28297"/>
    <n v="0"/>
    <n v="0"/>
    <n v="0"/>
    <n v="0"/>
    <n v="0"/>
    <n v="0"/>
    <n v="-114366520"/>
    <n v="0"/>
    <n v="0"/>
    <n v="0"/>
    <n v="0"/>
    <n v="-114366520"/>
    <n v="0"/>
    <n v="-114366520"/>
    <n v="-111894037"/>
    <n v="45966457.710000001"/>
    <n v="0"/>
    <n v="0"/>
    <n v="0"/>
    <n v="45966457.710000001"/>
  </r>
  <r>
    <m/>
    <s v="069"/>
    <m/>
    <m/>
    <s v="X"/>
    <n v="8548"/>
    <n v="0"/>
    <s v="UNKNOWN"/>
    <n v="0"/>
    <n v="0"/>
    <s v=" "/>
    <n v="0"/>
    <n v="0"/>
    <n v="0"/>
    <n v="0"/>
    <n v="0"/>
    <n v="0"/>
    <n v="0"/>
    <n v="0"/>
    <n v="0"/>
    <n v="0"/>
    <n v="0"/>
    <n v="0"/>
    <n v="0"/>
    <n v="0"/>
    <n v="0"/>
    <n v="0"/>
    <n v="0"/>
    <n v="0"/>
    <n v="0"/>
    <n v="0"/>
    <n v="0"/>
    <n v="0"/>
    <n v="0"/>
    <n v="0"/>
    <n v="0"/>
    <n v="0"/>
    <n v="0"/>
    <n v="0"/>
    <n v="0"/>
    <n v="0"/>
    <n v="0"/>
    <n v="0"/>
  </r>
  <r>
    <m/>
    <s v="069"/>
    <n v="2007"/>
    <n v="2012"/>
    <m/>
    <n v="142"/>
    <n v="0"/>
    <s v="Safe skies"/>
    <n v="2"/>
    <n v="253"/>
    <s v="D"/>
    <n v="-18988.849999999999"/>
    <n v="-18988.849999999999"/>
    <n v="0"/>
    <n v="0"/>
    <n v="-18988.849999999999"/>
    <n v="-18988.849999999999"/>
    <n v="0"/>
    <n v="0"/>
    <n v="0"/>
    <n v="0"/>
    <n v="0"/>
    <n v="0"/>
    <n v="0"/>
    <n v="0"/>
    <n v="0"/>
    <n v="0"/>
    <n v="0"/>
    <n v="0"/>
    <n v="0"/>
    <n v="0"/>
    <n v="0"/>
    <n v="0"/>
    <n v="0"/>
    <n v="0"/>
    <n v="0"/>
    <n v="0"/>
    <n v="0"/>
    <n v="18988.849999999999"/>
    <n v="0"/>
    <n v="0"/>
    <n v="0"/>
    <n v="18988.849999999999"/>
  </r>
  <r>
    <m/>
    <s v="069"/>
    <n v="2010"/>
    <n v="2012"/>
    <m/>
    <n v="143"/>
    <n v="0"/>
    <s v="Award &amp; Oversight"/>
    <n v="2"/>
    <n v="121"/>
    <s v="D"/>
    <n v="0"/>
    <n v="0"/>
    <n v="0"/>
    <n v="0"/>
    <n v="0"/>
    <n v="0"/>
    <n v="50044.22"/>
    <n v="50044.22"/>
    <n v="0"/>
    <n v="0"/>
    <n v="50044.22"/>
    <n v="50044.22"/>
    <n v="0"/>
    <n v="0"/>
    <n v="0"/>
    <n v="0"/>
    <n v="0"/>
    <n v="0"/>
    <n v="0"/>
    <n v="0"/>
    <n v="0"/>
    <n v="0"/>
    <n v="0"/>
    <n v="0"/>
    <n v="0"/>
    <n v="0"/>
    <n v="0"/>
    <n v="0"/>
    <n v="0"/>
    <n v="0"/>
    <n v="0"/>
    <n v="0"/>
  </r>
  <r>
    <m/>
    <s v="069"/>
    <n v="2010"/>
    <n v="2012"/>
    <m/>
    <n v="143"/>
    <n v="0"/>
    <s v="Award &amp; Oversight"/>
    <n v="2"/>
    <n v="253"/>
    <s v="D"/>
    <n v="-125000"/>
    <n v="-125000"/>
    <n v="0"/>
    <n v="0"/>
    <n v="-125000"/>
    <n v="-125000"/>
    <n v="-50044.22"/>
    <n v="-50044.22"/>
    <n v="0"/>
    <n v="0"/>
    <n v="-50044.22"/>
    <n v="-50044.22"/>
    <n v="-11415.18"/>
    <n v="-10641.73"/>
    <n v="0"/>
    <n v="0"/>
    <n v="-11415.18"/>
    <n v="-10641.73"/>
    <n v="-773.45"/>
    <n v="0"/>
    <n v="0"/>
    <n v="0"/>
    <n v="0"/>
    <n v="-773.45"/>
    <n v="-11415.18"/>
    <n v="0"/>
    <n v="0"/>
    <n v="125000"/>
    <n v="0"/>
    <n v="10641.73"/>
    <n v="0"/>
    <n v="135641.73000000001"/>
  </r>
  <r>
    <m/>
    <s v="069"/>
    <n v="2010"/>
    <n v="2015"/>
    <m/>
    <n v="142"/>
    <n v="0"/>
    <s v="Safe skies"/>
    <n v="2"/>
    <n v="251"/>
    <s v="D"/>
    <n v="-26564"/>
    <n v="-26564"/>
    <n v="0"/>
    <n v="0"/>
    <n v="-26564"/>
    <n v="-26564"/>
    <n v="0"/>
    <n v="0"/>
    <n v="0"/>
    <n v="0"/>
    <n v="0"/>
    <n v="0"/>
    <n v="-897043.26"/>
    <n v="-40763.22"/>
    <n v="0"/>
    <n v="0"/>
    <n v="-897043.26"/>
    <n v="-40763.22"/>
    <n v="-856280.04"/>
    <n v="0"/>
    <n v="0"/>
    <n v="0"/>
    <n v="0"/>
    <n v="-856280.04"/>
    <n v="-897043.26"/>
    <n v="0"/>
    <n v="0"/>
    <n v="26564"/>
    <n v="0"/>
    <n v="0"/>
    <n v="0"/>
    <n v="26564"/>
  </r>
  <r>
    <m/>
    <s v="069"/>
    <n v="2010"/>
    <n v="2015"/>
    <m/>
    <n v="142"/>
    <n v="0"/>
    <s v="Safe skies"/>
    <n v="2"/>
    <n v="253"/>
    <s v="D"/>
    <n v="-1916.96"/>
    <n v="-1916.96"/>
    <n v="0"/>
    <n v="0"/>
    <n v="-1916.96"/>
    <n v="-1916.96"/>
    <n v="0"/>
    <n v="0"/>
    <n v="0"/>
    <n v="0"/>
    <n v="0"/>
    <n v="0"/>
    <n v="0"/>
    <n v="0"/>
    <n v="0"/>
    <n v="0"/>
    <n v="0"/>
    <n v="0"/>
    <n v="0"/>
    <n v="0"/>
    <n v="0"/>
    <n v="0"/>
    <n v="0"/>
    <n v="0"/>
    <n v="0"/>
    <n v="0"/>
    <n v="0"/>
    <n v="0"/>
    <n v="0"/>
    <n v="0"/>
    <n v="0"/>
    <n v="0"/>
  </r>
  <r>
    <m/>
    <s v="069"/>
    <n v="2011"/>
    <n v="2012"/>
    <m/>
    <n v="119"/>
    <n v="0"/>
    <s v="UNKNOWN"/>
    <n v="0"/>
    <n v="0"/>
    <s v=" "/>
    <n v="0"/>
    <n v="0"/>
    <n v="0"/>
    <n v="0"/>
    <n v="0"/>
    <n v="0"/>
    <n v="0"/>
    <n v="0"/>
    <n v="0"/>
    <n v="0"/>
    <n v="0"/>
    <n v="0"/>
    <n v="0"/>
    <n v="0"/>
    <n v="0"/>
    <n v="0"/>
    <n v="0"/>
    <n v="0"/>
    <n v="0"/>
    <n v="0"/>
    <n v="0"/>
    <n v="0"/>
    <n v="0"/>
    <n v="0"/>
    <n v="0"/>
    <n v="0"/>
    <n v="0"/>
    <n v="0"/>
    <n v="0"/>
    <n v="0"/>
    <n v="0"/>
    <n v="0"/>
  </r>
  <r>
    <m/>
    <s v="069"/>
    <n v="2011"/>
    <n v="2012"/>
    <m/>
    <n v="142"/>
    <n v="0"/>
    <s v="UNKNOWN"/>
    <n v="0"/>
    <n v="0"/>
    <s v=" "/>
    <n v="0"/>
    <n v="0"/>
    <n v="0"/>
    <n v="0"/>
    <n v="0"/>
    <n v="0"/>
    <n v="0"/>
    <n v="0"/>
    <n v="0"/>
    <n v="0"/>
    <n v="0"/>
    <n v="0"/>
    <n v="0"/>
    <n v="0"/>
    <n v="0"/>
    <n v="0"/>
    <n v="0"/>
    <n v="0"/>
    <n v="0"/>
    <n v="0"/>
    <n v="0"/>
    <n v="0"/>
    <n v="0"/>
    <n v="0"/>
    <n v="0"/>
    <n v="0"/>
    <n v="0"/>
    <n v="0"/>
    <n v="0"/>
    <n v="0"/>
    <n v="0"/>
    <n v="0"/>
  </r>
  <r>
    <m/>
    <s v="069"/>
    <n v="2011"/>
    <n v="2013"/>
    <m/>
    <n v="143"/>
    <n v="0"/>
    <s v="Award &amp; Oversight"/>
    <n v="2"/>
    <n v="253"/>
    <s v="D"/>
    <n v="0"/>
    <n v="0"/>
    <n v="0"/>
    <n v="0"/>
    <n v="0"/>
    <n v="0"/>
    <n v="0"/>
    <n v="0"/>
    <n v="0"/>
    <n v="0"/>
    <n v="0"/>
    <n v="0"/>
    <n v="-2984.97"/>
    <n v="-2984.97"/>
    <n v="0"/>
    <n v="0"/>
    <n v="-2984.97"/>
    <n v="-2984.97"/>
    <n v="0"/>
    <n v="0"/>
    <n v="0"/>
    <n v="0"/>
    <n v="0"/>
    <n v="0"/>
    <n v="-2984.97"/>
    <n v="0"/>
    <n v="0"/>
    <n v="0"/>
    <n v="0"/>
    <n v="0"/>
    <n v="0"/>
    <n v="0"/>
  </r>
  <r>
    <m/>
    <s v="069"/>
    <n v="2011"/>
    <n v="2016"/>
    <m/>
    <n v="142"/>
    <n v="0"/>
    <s v="Safe skies"/>
    <n v="2"/>
    <n v="210"/>
    <s v="D"/>
    <n v="-8070.17"/>
    <n v="-1646.37"/>
    <n v="0"/>
    <n v="0"/>
    <n v="-8070.17"/>
    <n v="-1646.37"/>
    <n v="0"/>
    <n v="30.2"/>
    <n v="0"/>
    <n v="-30.2"/>
    <n v="0"/>
    <n v="0"/>
    <n v="0"/>
    <n v="0"/>
    <n v="0"/>
    <n v="0"/>
    <n v="0"/>
    <n v="0"/>
    <n v="-6454"/>
    <n v="0"/>
    <n v="0"/>
    <n v="0"/>
    <n v="0"/>
    <n v="-6454"/>
    <n v="0"/>
    <n v="-6454"/>
    <n v="-30.2"/>
    <n v="1646.37"/>
    <n v="0"/>
    <n v="0"/>
    <n v="0"/>
    <n v="1646.37"/>
  </r>
  <r>
    <m/>
    <s v="069"/>
    <n v="2011"/>
    <n v="2016"/>
    <m/>
    <n v="142"/>
    <n v="0"/>
    <s v="Safe skies"/>
    <n v="2"/>
    <n v="253"/>
    <s v="D"/>
    <n v="0"/>
    <n v="0"/>
    <n v="0"/>
    <n v="0"/>
    <n v="0"/>
    <n v="0"/>
    <n v="0"/>
    <n v="0"/>
    <n v="0"/>
    <n v="0"/>
    <n v="0"/>
    <n v="0"/>
    <n v="-66000"/>
    <n v="-42007.38"/>
    <n v="0"/>
    <n v="0"/>
    <n v="-66000"/>
    <n v="-42007.38"/>
    <n v="-23992.62"/>
    <n v="0"/>
    <n v="0"/>
    <n v="0"/>
    <n v="0"/>
    <n v="-23992.62"/>
    <n v="-66000"/>
    <n v="0"/>
    <n v="0"/>
    <n v="0"/>
    <n v="0"/>
    <n v="0"/>
    <n v="0"/>
    <n v="0"/>
  </r>
  <r>
    <m/>
    <s v="069"/>
    <n v="2012"/>
    <n v="2012"/>
    <m/>
    <n v="102"/>
    <n v="0"/>
    <s v="General administration"/>
    <n v="1"/>
    <n v="231"/>
    <s v="D"/>
    <n v="-294063.86"/>
    <n v="-294063.86"/>
    <n v="0"/>
    <n v="0"/>
    <n v="-294063.86"/>
    <n v="-294063.86"/>
    <n v="0"/>
    <n v="0"/>
    <n v="0"/>
    <n v="0"/>
    <n v="0"/>
    <n v="0"/>
    <n v="0"/>
    <n v="0"/>
    <n v="0"/>
    <n v="0"/>
    <n v="0"/>
    <n v="0"/>
    <n v="0"/>
    <n v="0"/>
    <n v="0"/>
    <n v="0"/>
    <n v="0"/>
    <n v="0"/>
    <n v="0"/>
    <n v="0"/>
    <n v="0"/>
    <n v="294063.86"/>
    <n v="0"/>
    <n v="0"/>
    <n v="0"/>
    <n v="294063.86"/>
  </r>
  <r>
    <m/>
    <s v="069"/>
    <n v="2012"/>
    <n v="2012"/>
    <m/>
    <n v="102"/>
    <n v="0"/>
    <s v="General administration"/>
    <n v="1"/>
    <n v="233"/>
    <s v="D"/>
    <n v="-3910.39"/>
    <n v="-3910.39"/>
    <n v="0"/>
    <n v="0"/>
    <n v="-3910.39"/>
    <n v="-3910.39"/>
    <n v="0"/>
    <n v="0"/>
    <n v="0"/>
    <n v="0"/>
    <n v="0"/>
    <n v="0"/>
    <n v="0"/>
    <n v="0"/>
    <n v="0"/>
    <n v="0"/>
    <n v="0"/>
    <n v="0"/>
    <n v="0"/>
    <n v="0"/>
    <n v="0"/>
    <n v="0"/>
    <n v="0"/>
    <n v="0"/>
    <n v="0"/>
    <n v="0"/>
    <n v="0"/>
    <n v="0"/>
    <n v="0"/>
    <n v="0"/>
    <n v="0"/>
    <n v="0"/>
  </r>
  <r>
    <m/>
    <s v="069"/>
    <n v="2012"/>
    <n v="2012"/>
    <m/>
    <n v="102"/>
    <n v="0"/>
    <s v="General administration"/>
    <n v="1"/>
    <n v="240"/>
    <s v="D"/>
    <n v="-61631"/>
    <n v="-61472"/>
    <n v="0"/>
    <n v="0"/>
    <n v="-61631"/>
    <n v="-61472"/>
    <n v="0"/>
    <n v="0"/>
    <n v="0"/>
    <n v="0"/>
    <n v="0"/>
    <n v="0"/>
    <n v="0"/>
    <n v="0"/>
    <n v="0"/>
    <n v="0"/>
    <n v="0"/>
    <n v="0"/>
    <n v="-159"/>
    <n v="0"/>
    <n v="0"/>
    <n v="0"/>
    <n v="0"/>
    <n v="-159"/>
    <n v="0"/>
    <n v="-159"/>
    <n v="0"/>
    <n v="0"/>
    <n v="0"/>
    <n v="0"/>
    <n v="0"/>
    <n v="0"/>
  </r>
  <r>
    <m/>
    <s v="069"/>
    <n v="2012"/>
    <n v="2012"/>
    <m/>
    <n v="102"/>
    <n v="0"/>
    <s v="General administration"/>
    <n v="1"/>
    <n v="251"/>
    <s v="D"/>
    <n v="-26385"/>
    <n v="-26385"/>
    <n v="0"/>
    <n v="0"/>
    <n v="-26385"/>
    <n v="-26385"/>
    <n v="0"/>
    <n v="0"/>
    <n v="0"/>
    <n v="0"/>
    <n v="0"/>
    <n v="0"/>
    <n v="0"/>
    <n v="0"/>
    <n v="0"/>
    <n v="0"/>
    <n v="0"/>
    <n v="0"/>
    <n v="0"/>
    <n v="0"/>
    <n v="0"/>
    <n v="0"/>
    <n v="0"/>
    <n v="0"/>
    <n v="0"/>
    <n v="0"/>
    <n v="0"/>
    <n v="0"/>
    <n v="0"/>
    <n v="0"/>
    <n v="0"/>
    <n v="0"/>
  </r>
  <r>
    <m/>
    <s v="069"/>
    <n v="2012"/>
    <n v="2012"/>
    <m/>
    <n v="102"/>
    <n v="0"/>
    <s v="General administration"/>
    <n v="1"/>
    <n v="253"/>
    <s v="D"/>
    <n v="-372061.23"/>
    <n v="-314827.98"/>
    <n v="0"/>
    <n v="0"/>
    <n v="-372061.23"/>
    <n v="-314827.98"/>
    <n v="0"/>
    <n v="0"/>
    <n v="0"/>
    <n v="0"/>
    <n v="0"/>
    <n v="0"/>
    <n v="-492097.16"/>
    <n v="-451829.39"/>
    <n v="0"/>
    <n v="0"/>
    <n v="-492097.16"/>
    <n v="-451829.39"/>
    <n v="-97501.02"/>
    <n v="0"/>
    <n v="0"/>
    <n v="0"/>
    <n v="0"/>
    <n v="-97501.02"/>
    <n v="-492097.16"/>
    <n v="-57233.25"/>
    <n v="0"/>
    <n v="63163.56"/>
    <n v="0"/>
    <n v="418034.39"/>
    <n v="0"/>
    <n v="481197.95"/>
  </r>
  <r>
    <m/>
    <s v="069"/>
    <n v="2012"/>
    <n v="2012"/>
    <m/>
    <n v="102"/>
    <n v="0"/>
    <s v="General administration"/>
    <n v="1"/>
    <n v="257"/>
    <s v="D"/>
    <n v="-972"/>
    <n v="-972"/>
    <n v="0"/>
    <n v="0"/>
    <n v="-972"/>
    <n v="-972"/>
    <n v="0"/>
    <n v="0"/>
    <n v="0"/>
    <n v="0"/>
    <n v="0"/>
    <n v="0"/>
    <n v="0"/>
    <n v="0"/>
    <n v="0"/>
    <n v="0"/>
    <n v="0"/>
    <n v="0"/>
    <n v="0"/>
    <n v="0"/>
    <n v="0"/>
    <n v="0"/>
    <n v="0"/>
    <n v="0"/>
    <n v="0"/>
    <n v="0"/>
    <n v="0"/>
    <n v="972"/>
    <n v="0"/>
    <n v="0"/>
    <n v="0"/>
    <n v="972"/>
  </r>
  <r>
    <m/>
    <s v="069"/>
    <n v="2012"/>
    <n v="2012"/>
    <m/>
    <n v="102"/>
    <n v="0"/>
    <s v="Salaries and Expenses (Reimbursable)"/>
    <n v="801"/>
    <n v="253"/>
    <s v="R"/>
    <n v="-6897.72"/>
    <n v="-6897.72"/>
    <n v="0"/>
    <n v="0"/>
    <n v="-6897.72"/>
    <n v="-6897.72"/>
    <n v="0"/>
    <n v="0"/>
    <n v="0"/>
    <n v="0"/>
    <n v="0"/>
    <n v="0"/>
    <n v="0"/>
    <n v="0"/>
    <n v="0"/>
    <n v="0"/>
    <n v="0"/>
    <n v="0"/>
    <n v="0"/>
    <n v="0"/>
    <n v="0"/>
    <n v="0"/>
    <n v="0"/>
    <n v="0"/>
    <n v="0"/>
    <n v="0"/>
    <n v="0"/>
    <n v="0"/>
    <n v="0"/>
    <n v="0"/>
    <n v="0"/>
    <n v="0"/>
  </r>
  <r>
    <m/>
    <s v="069"/>
    <n v="2012"/>
    <n v="2012"/>
    <m/>
    <n v="102"/>
    <n v="0"/>
    <s v="Salaries and Expenses (Reimbursable)"/>
    <n v="801"/>
    <n v="257"/>
    <s v="R"/>
    <n v="-240"/>
    <n v="-240"/>
    <n v="0"/>
    <n v="0"/>
    <n v="-240"/>
    <n v="-240"/>
    <n v="0"/>
    <n v="0"/>
    <n v="0"/>
    <n v="0"/>
    <n v="0"/>
    <n v="0"/>
    <n v="0"/>
    <n v="0"/>
    <n v="0"/>
    <n v="0"/>
    <n v="0"/>
    <n v="0"/>
    <n v="0"/>
    <n v="0"/>
    <n v="0"/>
    <n v="0"/>
    <n v="0"/>
    <n v="0"/>
    <n v="0"/>
    <n v="0"/>
    <n v="0"/>
    <n v="240"/>
    <n v="0"/>
    <n v="0"/>
    <n v="0"/>
    <n v="240"/>
  </r>
  <r>
    <m/>
    <s v="069"/>
    <n v="2012"/>
    <n v="2012"/>
    <m/>
    <n v="118"/>
    <n v="0"/>
    <s v="Office of Civil Rights"/>
    <n v="1"/>
    <n v="115"/>
    <s v="D"/>
    <n v="-800"/>
    <n v="-800"/>
    <n v="0"/>
    <n v="0"/>
    <n v="-800"/>
    <n v="-800"/>
    <n v="0"/>
    <n v="0"/>
    <n v="0"/>
    <n v="0"/>
    <n v="0"/>
    <n v="0"/>
    <n v="0"/>
    <n v="0"/>
    <n v="0"/>
    <n v="0"/>
    <n v="0"/>
    <n v="0"/>
    <n v="0"/>
    <n v="0"/>
    <n v="0"/>
    <n v="0"/>
    <n v="0"/>
    <n v="0"/>
    <n v="0"/>
    <n v="0"/>
    <n v="0"/>
    <n v="0"/>
    <n v="0"/>
    <n v="0"/>
    <n v="0"/>
    <n v="0"/>
  </r>
  <r>
    <m/>
    <s v="069"/>
    <n v="2012"/>
    <n v="2012"/>
    <m/>
    <n v="118"/>
    <n v="0"/>
    <s v="Office of Civil Rights"/>
    <n v="1"/>
    <n v="251"/>
    <s v="D"/>
    <n v="-7650.81"/>
    <n v="-7650.81"/>
    <n v="0"/>
    <n v="0"/>
    <n v="-7650.81"/>
    <n v="-7650.81"/>
    <n v="0"/>
    <n v="0"/>
    <n v="0"/>
    <n v="0"/>
    <n v="0"/>
    <n v="0"/>
    <n v="0"/>
    <n v="0"/>
    <n v="0"/>
    <n v="0"/>
    <n v="0"/>
    <n v="0"/>
    <n v="0"/>
    <n v="0"/>
    <n v="0"/>
    <n v="0"/>
    <n v="0"/>
    <n v="0"/>
    <n v="0"/>
    <n v="0"/>
    <n v="0"/>
    <n v="0"/>
    <n v="0"/>
    <n v="0"/>
    <n v="0"/>
    <n v="0"/>
  </r>
  <r>
    <m/>
    <s v="069"/>
    <n v="2012"/>
    <n v="2012"/>
    <m/>
    <n v="118"/>
    <n v="0"/>
    <s v="Office of Civil Rights"/>
    <n v="1"/>
    <n v="252"/>
    <s v="D"/>
    <n v="-16859.169999999998"/>
    <n v="-16859.169999999998"/>
    <n v="0"/>
    <n v="0"/>
    <n v="-16859.169999999998"/>
    <n v="-16859.169999999998"/>
    <n v="0"/>
    <n v="0"/>
    <n v="0"/>
    <n v="0"/>
    <n v="0"/>
    <n v="0"/>
    <n v="0"/>
    <n v="0"/>
    <n v="0"/>
    <n v="0"/>
    <n v="0"/>
    <n v="0"/>
    <n v="0"/>
    <n v="0"/>
    <n v="0"/>
    <n v="0"/>
    <n v="0"/>
    <n v="0"/>
    <n v="0"/>
    <n v="0"/>
    <n v="0"/>
    <n v="0"/>
    <n v="0"/>
    <n v="0"/>
    <n v="0"/>
    <n v="0"/>
  </r>
  <r>
    <m/>
    <s v="069"/>
    <n v="2012"/>
    <n v="2012"/>
    <m/>
    <n v="118"/>
    <n v="0"/>
    <s v="Office of Civil Rights"/>
    <n v="1"/>
    <n v="253"/>
    <s v="D"/>
    <n v="-33228.49"/>
    <n v="-33228.49"/>
    <n v="0"/>
    <n v="0"/>
    <n v="-33228.49"/>
    <n v="-33228.49"/>
    <n v="0"/>
    <n v="0"/>
    <n v="0"/>
    <n v="0"/>
    <n v="0"/>
    <n v="0"/>
    <n v="-360"/>
    <n v="-360"/>
    <n v="0"/>
    <n v="0"/>
    <n v="-360"/>
    <n v="-360"/>
    <n v="0"/>
    <n v="0"/>
    <n v="0"/>
    <n v="0"/>
    <n v="0"/>
    <n v="0"/>
    <n v="-360"/>
    <n v="0"/>
    <n v="0"/>
    <n v="0"/>
    <n v="0"/>
    <n v="0"/>
    <n v="0"/>
    <n v="0"/>
  </r>
  <r>
    <m/>
    <s v="069"/>
    <n v="2012"/>
    <n v="2012"/>
    <m/>
    <n v="155"/>
    <n v="0"/>
    <s v="Guaranteed loan subsidy and administrative expenses"/>
    <n v="733"/>
    <n v="410"/>
    <s v="D"/>
    <n v="-4750"/>
    <n v="-4750"/>
    <n v="0"/>
    <n v="0"/>
    <n v="-4750"/>
    <n v="-4750"/>
    <n v="0"/>
    <n v="0"/>
    <n v="0"/>
    <n v="0"/>
    <n v="0"/>
    <n v="0"/>
    <n v="0"/>
    <n v="0"/>
    <n v="0"/>
    <n v="0"/>
    <n v="0"/>
    <n v="0"/>
    <n v="0"/>
    <n v="0"/>
    <n v="0"/>
    <n v="0"/>
    <n v="0"/>
    <n v="0"/>
    <n v="0"/>
    <n v="0"/>
    <n v="0"/>
    <n v="0"/>
    <n v="0"/>
    <n v="0"/>
    <n v="0"/>
    <n v="0"/>
  </r>
  <r>
    <m/>
    <s v="069"/>
    <n v="2012"/>
    <n v="2013"/>
    <m/>
    <n v="116"/>
    <n v="0"/>
    <s v="UNKNOWN"/>
    <n v="0"/>
    <n v="0"/>
    <s v=" "/>
    <n v="0"/>
    <n v="0"/>
    <n v="0"/>
    <n v="0"/>
    <n v="0"/>
    <n v="0"/>
    <n v="0"/>
    <n v="0"/>
    <n v="0"/>
    <n v="0"/>
    <n v="0"/>
    <n v="0"/>
    <n v="0"/>
    <n v="0"/>
    <n v="0"/>
    <n v="0"/>
    <n v="0"/>
    <n v="0"/>
    <n v="0"/>
    <n v="0"/>
    <n v="0"/>
    <n v="0"/>
    <n v="0"/>
    <n v="0"/>
    <n v="0"/>
    <n v="0"/>
    <n v="0"/>
    <n v="0"/>
    <n v="0"/>
    <n v="0"/>
    <n v="0"/>
    <n v="0"/>
  </r>
  <r>
    <m/>
    <s v="069"/>
    <n v="2012"/>
    <n v="2013"/>
    <m/>
    <n v="119"/>
    <n v="0"/>
    <s v="UNKNOWN"/>
    <n v="0"/>
    <n v="0"/>
    <s v=" "/>
    <n v="0"/>
    <n v="0"/>
    <n v="0"/>
    <n v="0"/>
    <n v="0"/>
    <n v="0"/>
    <n v="0"/>
    <n v="0"/>
    <n v="0"/>
    <n v="0"/>
    <n v="0"/>
    <n v="0"/>
    <n v="0"/>
    <n v="0"/>
    <n v="0"/>
    <n v="0"/>
    <n v="0"/>
    <n v="0"/>
    <n v="0"/>
    <n v="0"/>
    <n v="0"/>
    <n v="0"/>
    <n v="0"/>
    <n v="0"/>
    <n v="0"/>
    <n v="0"/>
    <n v="0"/>
    <n v="0"/>
    <n v="0"/>
    <n v="0"/>
    <n v="0"/>
    <n v="0"/>
  </r>
  <r>
    <m/>
    <s v="069"/>
    <n v="2012"/>
    <n v="2013"/>
    <m/>
    <n v="142"/>
    <n v="0"/>
    <s v="UNKNOWN"/>
    <n v="0"/>
    <n v="0"/>
    <s v=" "/>
    <n v="0"/>
    <n v="0"/>
    <n v="0"/>
    <n v="0"/>
    <n v="0"/>
    <n v="0"/>
    <n v="0"/>
    <n v="0"/>
    <n v="0"/>
    <n v="0"/>
    <n v="0"/>
    <n v="0"/>
    <n v="0"/>
    <n v="0"/>
    <n v="0"/>
    <n v="0"/>
    <n v="0"/>
    <n v="0"/>
    <n v="0"/>
    <n v="0"/>
    <n v="0"/>
    <n v="0"/>
    <n v="0"/>
    <n v="0"/>
    <n v="0"/>
    <n v="0"/>
    <n v="0"/>
    <n v="0"/>
    <n v="0"/>
    <n v="0"/>
    <n v="0"/>
    <n v="0"/>
  </r>
  <r>
    <m/>
    <s v="069"/>
    <n v="2012"/>
    <n v="2013"/>
    <m/>
    <n v="143"/>
    <n v="0"/>
    <s v="Award &amp; Oversight"/>
    <n v="2"/>
    <n v="251"/>
    <s v="D"/>
    <n v="-45657.75"/>
    <n v="-45657.75"/>
    <n v="0"/>
    <n v="0"/>
    <n v="-45657.75"/>
    <n v="-45657.75"/>
    <n v="0"/>
    <n v="0"/>
    <n v="0"/>
    <n v="0"/>
    <n v="0"/>
    <n v="0"/>
    <n v="0"/>
    <n v="0"/>
    <n v="0"/>
    <n v="0"/>
    <n v="0"/>
    <n v="0"/>
    <n v="0"/>
    <n v="0"/>
    <n v="0"/>
    <n v="0"/>
    <n v="0"/>
    <n v="0"/>
    <n v="0"/>
    <n v="0"/>
    <n v="0"/>
    <n v="45657.75"/>
    <n v="0"/>
    <n v="0"/>
    <n v="0"/>
    <n v="45657.75"/>
  </r>
  <r>
    <m/>
    <s v="069"/>
    <n v="2012"/>
    <n v="2013"/>
    <m/>
    <n v="143"/>
    <n v="0"/>
    <s v="Award &amp; Oversight"/>
    <n v="2"/>
    <n v="253"/>
    <s v="D"/>
    <n v="0"/>
    <n v="0"/>
    <n v="0"/>
    <n v="0"/>
    <n v="0"/>
    <n v="0"/>
    <n v="0"/>
    <n v="0"/>
    <n v="0"/>
    <n v="0"/>
    <n v="0"/>
    <n v="0"/>
    <n v="-3407.42"/>
    <n v="-3407.42"/>
    <n v="0"/>
    <n v="0"/>
    <n v="-3407.42"/>
    <n v="-3407.42"/>
    <n v="0"/>
    <n v="0"/>
    <n v="0"/>
    <n v="0"/>
    <n v="0"/>
    <n v="0"/>
    <n v="-3407.42"/>
    <n v="0"/>
    <n v="0"/>
    <n v="0"/>
    <n v="0"/>
    <n v="0"/>
    <n v="0"/>
    <n v="0"/>
  </r>
  <r>
    <m/>
    <s v="069"/>
    <n v="2012"/>
    <n v="2013"/>
    <m/>
    <n v="159"/>
    <n v="0"/>
    <s v="Cyber Security Initiatives (Direct)"/>
    <n v="1"/>
    <n v="252"/>
    <s v="D"/>
    <n v="-2125"/>
    <n v="-2125"/>
    <n v="0"/>
    <n v="0"/>
    <n v="-2125"/>
    <n v="-2125"/>
    <n v="0"/>
    <n v="0"/>
    <n v="0"/>
    <n v="0"/>
    <n v="0"/>
    <n v="0"/>
    <n v="0"/>
    <n v="0"/>
    <n v="0"/>
    <n v="0"/>
    <n v="0"/>
    <n v="0"/>
    <n v="0"/>
    <n v="0"/>
    <n v="0"/>
    <n v="0"/>
    <n v="0"/>
    <n v="0"/>
    <n v="0"/>
    <n v="0"/>
    <n v="0"/>
    <n v="2125"/>
    <n v="0"/>
    <n v="0"/>
    <n v="0"/>
    <n v="2125"/>
  </r>
  <r>
    <m/>
    <s v="069"/>
    <n v="2012"/>
    <n v="2013"/>
    <m/>
    <n v="159"/>
    <n v="0"/>
    <s v="Cyber Security Initiatives (Direct)"/>
    <n v="1"/>
    <n v="253"/>
    <s v="D"/>
    <n v="0"/>
    <n v="0"/>
    <n v="0"/>
    <n v="0"/>
    <n v="0"/>
    <n v="0"/>
    <n v="0"/>
    <n v="0"/>
    <n v="0"/>
    <n v="0"/>
    <n v="0"/>
    <n v="0"/>
    <n v="-14.9"/>
    <n v="-14.9"/>
    <n v="0"/>
    <n v="0"/>
    <n v="-14.9"/>
    <n v="-14.9"/>
    <n v="0"/>
    <n v="0"/>
    <n v="0"/>
    <n v="0"/>
    <n v="0"/>
    <n v="0"/>
    <n v="-14.9"/>
    <n v="0"/>
    <n v="0"/>
    <n v="0"/>
    <n v="0"/>
    <n v="14.9"/>
    <n v="0"/>
    <n v="14.9"/>
  </r>
  <r>
    <m/>
    <s v="069"/>
    <n v="2012"/>
    <n v="2013"/>
    <m/>
    <n v="159"/>
    <n v="0"/>
    <s v="Cyber Security Initiatives (Direct)"/>
    <n v="1"/>
    <n v="257"/>
    <s v="D"/>
    <n v="-2871.9"/>
    <n v="-2871.9"/>
    <n v="0"/>
    <n v="0"/>
    <n v="-2871.9"/>
    <n v="-2871.9"/>
    <n v="0"/>
    <n v="0"/>
    <n v="0"/>
    <n v="0"/>
    <n v="0"/>
    <n v="0"/>
    <n v="-1471.85"/>
    <n v="-1471.85"/>
    <n v="0"/>
    <n v="0"/>
    <n v="-1471.85"/>
    <n v="-1471.85"/>
    <n v="0"/>
    <n v="0"/>
    <n v="0"/>
    <n v="0"/>
    <n v="0"/>
    <n v="0"/>
    <n v="-1471.85"/>
    <n v="0"/>
    <n v="0"/>
    <n v="2871.9"/>
    <n v="0"/>
    <n v="0"/>
    <n v="0"/>
    <n v="2871.9"/>
  </r>
  <r>
    <m/>
    <s v="069"/>
    <n v="2012"/>
    <n v="2017"/>
    <m/>
    <n v="142"/>
    <n v="0"/>
    <s v="Safe skies"/>
    <n v="2"/>
    <n v="210"/>
    <s v="D"/>
    <n v="0"/>
    <n v="-500"/>
    <n v="0"/>
    <n v="0"/>
    <n v="0"/>
    <n v="-500"/>
    <n v="0"/>
    <n v="0"/>
    <n v="0"/>
    <n v="0"/>
    <n v="0"/>
    <n v="0"/>
    <n v="0"/>
    <n v="0"/>
    <n v="0"/>
    <n v="0"/>
    <n v="0"/>
    <n v="0"/>
    <n v="-8610.85"/>
    <n v="0"/>
    <n v="0"/>
    <n v="0"/>
    <n v="0"/>
    <n v="-8610.85"/>
    <n v="0"/>
    <n v="-8610.85"/>
    <n v="-9110.85"/>
    <n v="0"/>
    <n v="0"/>
    <n v="0"/>
    <n v="0"/>
    <n v="0"/>
  </r>
  <r>
    <m/>
    <s v="069"/>
    <n v="2013"/>
    <n v="2013"/>
    <m/>
    <n v="102"/>
    <n v="0"/>
    <s v="General administration"/>
    <n v="1"/>
    <n v="111"/>
    <s v="D"/>
    <n v="0"/>
    <n v="0"/>
    <n v="0"/>
    <n v="0"/>
    <n v="0"/>
    <n v="0"/>
    <n v="0"/>
    <n v="0"/>
    <n v="0"/>
    <n v="0"/>
    <n v="0"/>
    <n v="0"/>
    <n v="0"/>
    <n v="0"/>
    <n v="0"/>
    <n v="0"/>
    <n v="0"/>
    <n v="0"/>
    <n v="0"/>
    <n v="0"/>
    <n v="0"/>
    <n v="0"/>
    <n v="0"/>
    <n v="0"/>
    <n v="0"/>
    <n v="0"/>
    <n v="0"/>
    <n v="0"/>
    <n v="0"/>
    <n v="0"/>
    <n v="60"/>
    <n v="60"/>
  </r>
  <r>
    <m/>
    <s v="069"/>
    <n v="2013"/>
    <n v="2013"/>
    <m/>
    <n v="102"/>
    <n v="0"/>
    <s v="General administration"/>
    <n v="1"/>
    <n v="121"/>
    <s v="D"/>
    <n v="0"/>
    <n v="0"/>
    <n v="0"/>
    <n v="0"/>
    <n v="0"/>
    <n v="0"/>
    <n v="0"/>
    <n v="0"/>
    <n v="0"/>
    <n v="0"/>
    <n v="0"/>
    <n v="0"/>
    <n v="-4946.4799999999996"/>
    <n v="-4946.4799999999996"/>
    <n v="0"/>
    <n v="0"/>
    <n v="-4946.4799999999996"/>
    <n v="-4946.4799999999996"/>
    <n v="0"/>
    <n v="0"/>
    <n v="0"/>
    <n v="0"/>
    <n v="0"/>
    <n v="0"/>
    <n v="-4946.4799999999996"/>
    <n v="0"/>
    <n v="0"/>
    <n v="0"/>
    <n v="0"/>
    <n v="0"/>
    <n v="213.37"/>
    <n v="213.37"/>
  </r>
  <r>
    <m/>
    <s v="069"/>
    <n v="2013"/>
    <n v="2013"/>
    <m/>
    <n v="102"/>
    <n v="0"/>
    <s v="General administration"/>
    <n v="1"/>
    <n v="231"/>
    <s v="D"/>
    <n v="-185978.99"/>
    <n v="-185978.99"/>
    <n v="0"/>
    <n v="0"/>
    <n v="-185978.99"/>
    <n v="-185978.99"/>
    <n v="0"/>
    <n v="0"/>
    <n v="0"/>
    <n v="0"/>
    <n v="0"/>
    <n v="0"/>
    <n v="0"/>
    <n v="0"/>
    <n v="0"/>
    <n v="0"/>
    <n v="0"/>
    <n v="0"/>
    <n v="0"/>
    <n v="0"/>
    <n v="0"/>
    <n v="0"/>
    <n v="0"/>
    <n v="0"/>
    <n v="0"/>
    <n v="0"/>
    <n v="0"/>
    <n v="0"/>
    <n v="0"/>
    <n v="0"/>
    <n v="0"/>
    <n v="0"/>
  </r>
  <r>
    <m/>
    <s v="069"/>
    <n v="2013"/>
    <n v="2013"/>
    <m/>
    <n v="102"/>
    <n v="0"/>
    <s v="General administration"/>
    <n v="1"/>
    <n v="233"/>
    <s v="D"/>
    <n v="-62864.19"/>
    <n v="-62864.19"/>
    <n v="0"/>
    <n v="0"/>
    <n v="-62864.19"/>
    <n v="-62864.19"/>
    <n v="0"/>
    <n v="0"/>
    <n v="0"/>
    <n v="0"/>
    <n v="0"/>
    <n v="0"/>
    <n v="0"/>
    <n v="0"/>
    <n v="0"/>
    <n v="0"/>
    <n v="0"/>
    <n v="0"/>
    <n v="0"/>
    <n v="0"/>
    <n v="0"/>
    <n v="0"/>
    <n v="0"/>
    <n v="0"/>
    <n v="0"/>
    <n v="0"/>
    <n v="0"/>
    <n v="0"/>
    <n v="0"/>
    <n v="0"/>
    <n v="0"/>
    <n v="0"/>
  </r>
  <r>
    <m/>
    <s v="069"/>
    <n v="2013"/>
    <n v="2013"/>
    <m/>
    <n v="102"/>
    <n v="0"/>
    <s v="General administration"/>
    <n v="1"/>
    <n v="240"/>
    <s v="D"/>
    <n v="-269970"/>
    <n v="-269970"/>
    <n v="0"/>
    <n v="0"/>
    <n v="-269970"/>
    <n v="-269970"/>
    <n v="0"/>
    <n v="0"/>
    <n v="0"/>
    <n v="0"/>
    <n v="0"/>
    <n v="0"/>
    <n v="0"/>
    <n v="0"/>
    <n v="0"/>
    <n v="0"/>
    <n v="0"/>
    <n v="0"/>
    <n v="0"/>
    <n v="0"/>
    <n v="0"/>
    <n v="0"/>
    <n v="0"/>
    <n v="0"/>
    <n v="0"/>
    <n v="0"/>
    <n v="0"/>
    <n v="0"/>
    <n v="0"/>
    <n v="0"/>
    <n v="0"/>
    <n v="0"/>
  </r>
  <r>
    <m/>
    <s v="069"/>
    <n v="2013"/>
    <n v="2013"/>
    <m/>
    <n v="102"/>
    <n v="0"/>
    <s v="General administration"/>
    <n v="1"/>
    <n v="251"/>
    <s v="D"/>
    <n v="-84904.71"/>
    <n v="-84904.71"/>
    <n v="0"/>
    <n v="0"/>
    <n v="-84904.71"/>
    <n v="-84904.71"/>
    <n v="0"/>
    <n v="0"/>
    <n v="0"/>
    <n v="0"/>
    <n v="0"/>
    <n v="0"/>
    <n v="0"/>
    <n v="0"/>
    <n v="0"/>
    <n v="0"/>
    <n v="0"/>
    <n v="0"/>
    <n v="0"/>
    <n v="0"/>
    <n v="0"/>
    <n v="0"/>
    <n v="0"/>
    <n v="0"/>
    <n v="0"/>
    <n v="0"/>
    <n v="0"/>
    <n v="40301.21"/>
    <n v="0"/>
    <n v="0"/>
    <n v="0"/>
    <n v="40301.21"/>
  </r>
  <r>
    <m/>
    <s v="069"/>
    <n v="2013"/>
    <n v="2013"/>
    <m/>
    <n v="102"/>
    <n v="0"/>
    <s v="General administration"/>
    <n v="1"/>
    <n v="252"/>
    <s v="D"/>
    <n v="-5261.28"/>
    <n v="-5261.28"/>
    <n v="0"/>
    <n v="0"/>
    <n v="-5261.28"/>
    <n v="-5261.28"/>
    <n v="0"/>
    <n v="0"/>
    <n v="0"/>
    <n v="0"/>
    <n v="0"/>
    <n v="0"/>
    <n v="-0.06"/>
    <n v="-0.06"/>
    <n v="0"/>
    <n v="0"/>
    <n v="-0.06"/>
    <n v="-0.06"/>
    <n v="0"/>
    <n v="0"/>
    <n v="0"/>
    <n v="0"/>
    <n v="0"/>
    <n v="0"/>
    <n v="-0.06"/>
    <n v="0"/>
    <n v="0"/>
    <n v="0"/>
    <n v="0"/>
    <n v="0"/>
    <n v="0"/>
    <n v="0"/>
  </r>
  <r>
    <m/>
    <s v="069"/>
    <n v="2013"/>
    <n v="2013"/>
    <m/>
    <n v="102"/>
    <n v="0"/>
    <s v="General administration"/>
    <n v="1"/>
    <n v="253"/>
    <s v="D"/>
    <n v="-249302.53"/>
    <n v="-249310.94"/>
    <n v="0"/>
    <n v="0"/>
    <n v="-249302.53"/>
    <n v="-249310.94"/>
    <n v="0"/>
    <n v="0"/>
    <n v="0"/>
    <n v="0"/>
    <n v="0"/>
    <n v="0"/>
    <n v="-215296.73"/>
    <n v="-212337.79"/>
    <n v="0"/>
    <n v="0"/>
    <n v="-215296.73"/>
    <n v="-212337.79"/>
    <n v="-2950.53"/>
    <n v="0"/>
    <n v="0"/>
    <n v="0"/>
    <n v="0"/>
    <n v="-2950.53"/>
    <n v="-215296.73"/>
    <n v="8.41"/>
    <n v="0"/>
    <n v="5367.22"/>
    <n v="0"/>
    <n v="0"/>
    <n v="0"/>
    <n v="5367.22"/>
  </r>
  <r>
    <m/>
    <s v="069"/>
    <n v="2013"/>
    <n v="2013"/>
    <m/>
    <n v="102"/>
    <n v="0"/>
    <s v="Salaries and Expenses (Reimbursable)"/>
    <n v="801"/>
    <n v="121"/>
    <s v="R"/>
    <n v="0"/>
    <n v="0"/>
    <n v="0"/>
    <n v="0"/>
    <n v="0"/>
    <n v="0"/>
    <n v="0"/>
    <n v="0"/>
    <n v="0"/>
    <n v="0"/>
    <n v="0"/>
    <n v="0"/>
    <n v="-98.42"/>
    <n v="-98.42"/>
    <n v="0"/>
    <n v="0"/>
    <n v="-98.42"/>
    <n v="-98.42"/>
    <n v="0"/>
    <n v="0"/>
    <n v="0"/>
    <n v="0"/>
    <n v="0"/>
    <n v="0"/>
    <n v="-98.42"/>
    <n v="0"/>
    <n v="0"/>
    <n v="0"/>
    <n v="0"/>
    <n v="0"/>
    <n v="0"/>
    <n v="0"/>
  </r>
  <r>
    <m/>
    <s v="069"/>
    <n v="2013"/>
    <n v="2013"/>
    <m/>
    <n v="102"/>
    <n v="0"/>
    <s v="Salaries and Expenses (Reimbursable)"/>
    <n v="801"/>
    <n v="210"/>
    <s v="R"/>
    <n v="-1615.2"/>
    <n v="-1615.2"/>
    <n v="0"/>
    <n v="0"/>
    <n v="-1615.2"/>
    <n v="-1615.2"/>
    <n v="0"/>
    <n v="0"/>
    <n v="0"/>
    <n v="0"/>
    <n v="0"/>
    <n v="0"/>
    <n v="0"/>
    <n v="0"/>
    <n v="0"/>
    <n v="0"/>
    <n v="0"/>
    <n v="0"/>
    <n v="0"/>
    <n v="0"/>
    <n v="0"/>
    <n v="0"/>
    <n v="0"/>
    <n v="0"/>
    <n v="0"/>
    <n v="0"/>
    <n v="0"/>
    <n v="1615.2"/>
    <n v="0"/>
    <n v="0"/>
    <n v="0"/>
    <n v="1615.2"/>
  </r>
  <r>
    <m/>
    <s v="069"/>
    <n v="2013"/>
    <n v="2013"/>
    <m/>
    <n v="102"/>
    <n v="0"/>
    <s v="Salaries and Expenses (Reimbursable)"/>
    <n v="801"/>
    <n v="251"/>
    <s v="R"/>
    <n v="-7799.83"/>
    <n v="-7799.83"/>
    <n v="0"/>
    <n v="0"/>
    <n v="-7799.83"/>
    <n v="-7799.83"/>
    <n v="0"/>
    <n v="0"/>
    <n v="0"/>
    <n v="0"/>
    <n v="0"/>
    <n v="0"/>
    <n v="0"/>
    <n v="0"/>
    <n v="0"/>
    <n v="0"/>
    <n v="0"/>
    <n v="0"/>
    <n v="0"/>
    <n v="0"/>
    <n v="0"/>
    <n v="0"/>
    <n v="0"/>
    <n v="0"/>
    <n v="0"/>
    <n v="0"/>
    <n v="0"/>
    <n v="0"/>
    <n v="0"/>
    <n v="0"/>
    <n v="0"/>
    <n v="0"/>
  </r>
  <r>
    <m/>
    <s v="069"/>
    <n v="2013"/>
    <n v="2013"/>
    <m/>
    <n v="102"/>
    <n v="0"/>
    <s v="Salaries and Expenses (Reimbursable)"/>
    <n v="801"/>
    <n v="253"/>
    <s v="R"/>
    <n v="-6016.94"/>
    <n v="-6016.94"/>
    <n v="0"/>
    <n v="0"/>
    <n v="-6016.94"/>
    <n v="-6016.94"/>
    <n v="0"/>
    <n v="0"/>
    <n v="0"/>
    <n v="0"/>
    <n v="0"/>
    <n v="0"/>
    <n v="-7453.46"/>
    <n v="-7468.13"/>
    <n v="0"/>
    <n v="0"/>
    <n v="-7453.46"/>
    <n v="-7468.13"/>
    <n v="14.67"/>
    <n v="0"/>
    <n v="0"/>
    <n v="0"/>
    <n v="0"/>
    <n v="14.67"/>
    <n v="-7453.46"/>
    <n v="0"/>
    <n v="0"/>
    <n v="5759.91"/>
    <n v="0"/>
    <n v="0"/>
    <n v="0"/>
    <n v="5759.91"/>
  </r>
  <r>
    <m/>
    <s v="069"/>
    <n v="2013"/>
    <n v="2013"/>
    <m/>
    <n v="118"/>
    <n v="0"/>
    <s v="Office of Civil Rights"/>
    <n v="1"/>
    <n v="121"/>
    <s v="D"/>
    <n v="0"/>
    <n v="0"/>
    <n v="0"/>
    <n v="0"/>
    <n v="0"/>
    <n v="0"/>
    <n v="0"/>
    <n v="0"/>
    <n v="0"/>
    <n v="0"/>
    <n v="0"/>
    <n v="0"/>
    <n v="-1980.82"/>
    <n v="-1980.82"/>
    <n v="0"/>
    <n v="0"/>
    <n v="-1980.82"/>
    <n v="-1980.82"/>
    <n v="0"/>
    <n v="0"/>
    <n v="0"/>
    <n v="0"/>
    <n v="0"/>
    <n v="0"/>
    <n v="-1980.82"/>
    <n v="0"/>
    <n v="0"/>
    <n v="0"/>
    <n v="0"/>
    <n v="0"/>
    <n v="0"/>
    <n v="0"/>
  </r>
  <r>
    <m/>
    <s v="069"/>
    <n v="2013"/>
    <n v="2013"/>
    <m/>
    <n v="118"/>
    <n v="0"/>
    <s v="Office of Civil Rights"/>
    <n v="1"/>
    <n v="251"/>
    <s v="D"/>
    <n v="-7226.31"/>
    <n v="-7226.31"/>
    <n v="0"/>
    <n v="0"/>
    <n v="-7226.31"/>
    <n v="-7226.31"/>
    <n v="0"/>
    <n v="0"/>
    <n v="0"/>
    <n v="0"/>
    <n v="0"/>
    <n v="0"/>
    <n v="0"/>
    <n v="0"/>
    <n v="0"/>
    <n v="0"/>
    <n v="0"/>
    <n v="0"/>
    <n v="0"/>
    <n v="0"/>
    <n v="0"/>
    <n v="0"/>
    <n v="0"/>
    <n v="0"/>
    <n v="0"/>
    <n v="0"/>
    <n v="0"/>
    <n v="0"/>
    <n v="0"/>
    <n v="0"/>
    <n v="0"/>
    <n v="0"/>
  </r>
  <r>
    <m/>
    <s v="069"/>
    <n v="2013"/>
    <n v="2013"/>
    <m/>
    <n v="118"/>
    <n v="0"/>
    <s v="Office of Civil Rights"/>
    <n v="1"/>
    <n v="252"/>
    <s v="D"/>
    <n v="-2160.16"/>
    <n v="-2160.16"/>
    <n v="0"/>
    <n v="0"/>
    <n v="-2160.16"/>
    <n v="-2160.16"/>
    <n v="0"/>
    <n v="0"/>
    <n v="0"/>
    <n v="0"/>
    <n v="0"/>
    <n v="0"/>
    <n v="0"/>
    <n v="0"/>
    <n v="0"/>
    <n v="0"/>
    <n v="0"/>
    <n v="0"/>
    <n v="0"/>
    <n v="0"/>
    <n v="0"/>
    <n v="0"/>
    <n v="0"/>
    <n v="0"/>
    <n v="0"/>
    <n v="0"/>
    <n v="0"/>
    <n v="0"/>
    <n v="0"/>
    <n v="0"/>
    <n v="0"/>
    <n v="0"/>
  </r>
  <r>
    <m/>
    <s v="069"/>
    <n v="2013"/>
    <n v="2013"/>
    <m/>
    <n v="118"/>
    <n v="0"/>
    <s v="Office of Civil Rights"/>
    <n v="1"/>
    <n v="253"/>
    <s v="D"/>
    <n v="-523.86"/>
    <n v="-523.86"/>
    <n v="0"/>
    <n v="0"/>
    <n v="-523.86"/>
    <n v="-523.86"/>
    <n v="0"/>
    <n v="0"/>
    <n v="0"/>
    <n v="0"/>
    <n v="0"/>
    <n v="0"/>
    <n v="-15068.02"/>
    <n v="-15068.02"/>
    <n v="0"/>
    <n v="0"/>
    <n v="-15068.02"/>
    <n v="-15068.02"/>
    <n v="0"/>
    <n v="0"/>
    <n v="0"/>
    <n v="0"/>
    <n v="0"/>
    <n v="0"/>
    <n v="-15068.02"/>
    <n v="0"/>
    <n v="0"/>
    <n v="0"/>
    <n v="0"/>
    <n v="0"/>
    <n v="0"/>
    <n v="0"/>
  </r>
  <r>
    <m/>
    <s v="069"/>
    <n v="2013"/>
    <n v="2013"/>
    <m/>
    <n v="155"/>
    <n v="0"/>
    <s v="Guaranteed loan subsidy and administrative expenses"/>
    <n v="733"/>
    <n v="251"/>
    <s v="D"/>
    <n v="-19630.41"/>
    <n v="-19630.41"/>
    <n v="0"/>
    <n v="0"/>
    <n v="-19630.41"/>
    <n v="-19630.41"/>
    <n v="0"/>
    <n v="0"/>
    <n v="0"/>
    <n v="0"/>
    <n v="0"/>
    <n v="0"/>
    <n v="0"/>
    <n v="0"/>
    <n v="0"/>
    <n v="0"/>
    <n v="0"/>
    <n v="0"/>
    <n v="0"/>
    <n v="0"/>
    <n v="0"/>
    <n v="0"/>
    <n v="0"/>
    <n v="0"/>
    <n v="0"/>
    <n v="0"/>
    <n v="0"/>
    <n v="0"/>
    <n v="0"/>
    <n v="0"/>
    <n v="0"/>
    <n v="0"/>
  </r>
  <r>
    <m/>
    <s v="069"/>
    <n v="2013"/>
    <n v="2013"/>
    <m/>
    <n v="155"/>
    <n v="0"/>
    <s v="Guaranteed loan subsidy and administrative expenses"/>
    <n v="733"/>
    <n v="253"/>
    <s v="D"/>
    <n v="0"/>
    <n v="0"/>
    <n v="0"/>
    <n v="0"/>
    <n v="0"/>
    <n v="0"/>
    <n v="0"/>
    <n v="0"/>
    <n v="0"/>
    <n v="0"/>
    <n v="0"/>
    <n v="0"/>
    <n v="-117.61"/>
    <n v="-117.61"/>
    <n v="0"/>
    <n v="0"/>
    <n v="-117.61"/>
    <n v="-117.61"/>
    <n v="0"/>
    <n v="0"/>
    <n v="0"/>
    <n v="0"/>
    <n v="0"/>
    <n v="0"/>
    <n v="-117.61"/>
    <n v="0"/>
    <n v="0"/>
    <n v="0"/>
    <n v="0"/>
    <n v="0"/>
    <n v="0"/>
    <n v="0"/>
  </r>
  <r>
    <m/>
    <s v="069"/>
    <n v="2013"/>
    <n v="2013"/>
    <m/>
    <n v="155"/>
    <n v="0"/>
    <s v="Guaranteed loan subsidy and administrative expenses"/>
    <n v="733"/>
    <n v="410"/>
    <s v="D"/>
    <n v="-2250"/>
    <n v="0"/>
    <n v="0"/>
    <n v="0"/>
    <n v="-2250"/>
    <n v="0"/>
    <n v="0"/>
    <n v="0"/>
    <n v="0"/>
    <n v="0"/>
    <n v="0"/>
    <n v="0"/>
    <n v="0"/>
    <n v="0"/>
    <n v="0"/>
    <n v="0"/>
    <n v="0"/>
    <n v="0"/>
    <n v="-2250"/>
    <n v="0"/>
    <n v="0"/>
    <n v="0"/>
    <n v="0"/>
    <n v="-2250"/>
    <n v="0"/>
    <n v="-2250"/>
    <n v="0"/>
    <n v="0"/>
    <n v="0"/>
    <n v="0"/>
    <n v="0"/>
    <n v="0"/>
  </r>
  <r>
    <m/>
    <s v="069"/>
    <n v="2013"/>
    <n v="2014"/>
    <m/>
    <n v="102"/>
    <n v="0"/>
    <s v="General administration"/>
    <n v="1"/>
    <n v="310"/>
    <s v="D"/>
    <n v="-18631.849999999999"/>
    <n v="-18631.849999999999"/>
    <n v="0"/>
    <n v="0"/>
    <n v="-18631.849999999999"/>
    <n v="-18631.849999999999"/>
    <n v="0"/>
    <n v="0"/>
    <n v="0"/>
    <n v="0"/>
    <n v="0"/>
    <n v="0"/>
    <n v="0"/>
    <n v="0"/>
    <n v="0"/>
    <n v="0"/>
    <n v="0"/>
    <n v="0"/>
    <n v="0"/>
    <n v="0"/>
    <n v="0"/>
    <n v="0"/>
    <n v="0"/>
    <n v="0"/>
    <n v="0"/>
    <n v="0"/>
    <n v="0"/>
    <n v="3835.29"/>
    <n v="0"/>
    <n v="0"/>
    <n v="0"/>
    <n v="3835.29"/>
  </r>
  <r>
    <m/>
    <s v="069"/>
    <n v="2013"/>
    <n v="2014"/>
    <m/>
    <n v="102"/>
    <n v="0"/>
    <s v="General administration"/>
    <n v="1"/>
    <n v="320"/>
    <s v="D"/>
    <n v="-0.39"/>
    <n v="-0.39"/>
    <n v="0"/>
    <n v="0"/>
    <n v="-0.39"/>
    <n v="-0.39"/>
    <n v="0"/>
    <n v="0"/>
    <n v="0"/>
    <n v="0"/>
    <n v="0"/>
    <n v="0"/>
    <n v="0"/>
    <n v="0"/>
    <n v="0"/>
    <n v="0"/>
    <n v="0"/>
    <n v="0"/>
    <n v="0"/>
    <n v="0"/>
    <n v="0"/>
    <n v="0"/>
    <n v="0"/>
    <n v="0"/>
    <n v="0"/>
    <n v="0"/>
    <n v="0"/>
    <n v="0.39"/>
    <n v="0"/>
    <n v="0"/>
    <n v="0"/>
    <n v="0.39"/>
  </r>
  <r>
    <m/>
    <s v="069"/>
    <n v="2013"/>
    <n v="2014"/>
    <m/>
    <n v="116"/>
    <n v="0"/>
    <s v="UNKNOWN"/>
    <n v="0"/>
    <n v="0"/>
    <s v=" "/>
    <n v="0"/>
    <n v="0"/>
    <n v="0"/>
    <n v="0"/>
    <n v="0"/>
    <n v="0"/>
    <n v="0"/>
    <n v="0"/>
    <n v="0"/>
    <n v="0"/>
    <n v="0"/>
    <n v="0"/>
    <n v="0"/>
    <n v="0"/>
    <n v="0"/>
    <n v="0"/>
    <n v="0"/>
    <n v="0"/>
    <n v="0"/>
    <n v="0"/>
    <n v="0"/>
    <n v="0"/>
    <n v="0"/>
    <n v="0"/>
    <n v="0"/>
    <n v="0"/>
    <n v="0"/>
    <n v="0"/>
    <n v="0"/>
    <n v="0"/>
    <n v="0"/>
    <n v="0"/>
  </r>
  <r>
    <m/>
    <s v="069"/>
    <n v="2013"/>
    <n v="2014"/>
    <m/>
    <n v="119"/>
    <n v="0"/>
    <s v="Minority business outreach"/>
    <n v="1"/>
    <n v="253"/>
    <s v="D"/>
    <n v="0"/>
    <n v="0"/>
    <n v="0"/>
    <n v="0"/>
    <n v="0"/>
    <n v="0"/>
    <n v="0"/>
    <n v="0"/>
    <n v="0"/>
    <n v="0"/>
    <n v="0"/>
    <n v="0"/>
    <n v="-4528.8100000000004"/>
    <n v="-4528.8100000000004"/>
    <n v="0"/>
    <n v="0"/>
    <n v="-4528.8100000000004"/>
    <n v="-4528.8100000000004"/>
    <n v="0"/>
    <n v="0"/>
    <n v="0"/>
    <n v="0"/>
    <n v="0"/>
    <n v="0"/>
    <n v="-4528.8100000000004"/>
    <n v="0"/>
    <n v="0"/>
    <n v="0"/>
    <n v="0"/>
    <n v="0"/>
    <n v="0"/>
    <n v="0"/>
  </r>
  <r>
    <m/>
    <s v="069"/>
    <n v="2013"/>
    <n v="2014"/>
    <m/>
    <n v="142"/>
    <n v="0"/>
    <s v="Safe skies"/>
    <n v="2"/>
    <n v="251"/>
    <s v="D"/>
    <n v="-236893.19"/>
    <n v="-236893.19"/>
    <n v="0"/>
    <n v="0"/>
    <n v="-236893.19"/>
    <n v="-236893.19"/>
    <n v="0"/>
    <n v="0"/>
    <n v="0"/>
    <n v="0"/>
    <n v="0"/>
    <n v="0"/>
    <n v="0"/>
    <n v="0"/>
    <n v="0"/>
    <n v="0"/>
    <n v="0"/>
    <n v="0"/>
    <n v="0"/>
    <n v="0"/>
    <n v="0"/>
    <n v="0"/>
    <n v="0"/>
    <n v="0"/>
    <n v="0"/>
    <n v="0"/>
    <n v="0"/>
    <n v="236893.19"/>
    <n v="0"/>
    <n v="0"/>
    <n v="0"/>
    <n v="236893.19"/>
  </r>
  <r>
    <m/>
    <s v="069"/>
    <n v="2013"/>
    <n v="2014"/>
    <m/>
    <n v="143"/>
    <n v="0"/>
    <s v="Award &amp; Oversight"/>
    <n v="2"/>
    <n v="210"/>
    <s v="D"/>
    <n v="-8392.9"/>
    <n v="-8392.9"/>
    <n v="0"/>
    <n v="0"/>
    <n v="-8392.9"/>
    <n v="-8392.9"/>
    <n v="0"/>
    <n v="0"/>
    <n v="0"/>
    <n v="0"/>
    <n v="0"/>
    <n v="0"/>
    <n v="0"/>
    <n v="0"/>
    <n v="0"/>
    <n v="0"/>
    <n v="0"/>
    <n v="0"/>
    <n v="0"/>
    <n v="0"/>
    <n v="0"/>
    <n v="0"/>
    <n v="0"/>
    <n v="0"/>
    <n v="0"/>
    <n v="0"/>
    <n v="0"/>
    <n v="8392.9"/>
    <n v="0"/>
    <n v="0"/>
    <n v="0"/>
    <n v="8392.9"/>
  </r>
  <r>
    <m/>
    <s v="069"/>
    <n v="2013"/>
    <n v="2014"/>
    <m/>
    <n v="143"/>
    <n v="0"/>
    <s v="Award &amp; Oversight"/>
    <n v="2"/>
    <n v="251"/>
    <s v="D"/>
    <n v="-171663.37"/>
    <n v="-171663.37"/>
    <n v="0"/>
    <n v="0"/>
    <n v="-171663.37"/>
    <n v="-171663.37"/>
    <n v="0"/>
    <n v="0"/>
    <n v="0"/>
    <n v="0"/>
    <n v="0"/>
    <n v="0"/>
    <n v="0"/>
    <n v="0"/>
    <n v="0"/>
    <n v="0"/>
    <n v="0"/>
    <n v="0"/>
    <n v="0"/>
    <n v="0"/>
    <n v="0"/>
    <n v="0"/>
    <n v="0"/>
    <n v="0"/>
    <n v="0"/>
    <n v="0"/>
    <n v="0"/>
    <n v="0"/>
    <n v="0"/>
    <n v="0"/>
    <n v="0"/>
    <n v="0"/>
  </r>
  <r>
    <m/>
    <s v="069"/>
    <n v="2013"/>
    <n v="2014"/>
    <m/>
    <n v="143"/>
    <n v="0"/>
    <s v="Award &amp; Oversight"/>
    <n v="2"/>
    <n v="253"/>
    <s v="D"/>
    <n v="-0.01"/>
    <n v="-0.01"/>
    <n v="0"/>
    <n v="0"/>
    <n v="-0.01"/>
    <n v="-0.01"/>
    <n v="0"/>
    <n v="0"/>
    <n v="0"/>
    <n v="0"/>
    <n v="0"/>
    <n v="0"/>
    <n v="-20722.560000000001"/>
    <n v="-20776.07"/>
    <n v="0"/>
    <n v="0"/>
    <n v="-20722.560000000001"/>
    <n v="-20776.07"/>
    <n v="53.51"/>
    <n v="0"/>
    <n v="0"/>
    <n v="0"/>
    <n v="0"/>
    <n v="53.51"/>
    <n v="-20722.560000000001"/>
    <n v="0"/>
    <n v="0"/>
    <n v="0.01"/>
    <n v="0"/>
    <n v="0"/>
    <n v="0"/>
    <n v="0.01"/>
  </r>
  <r>
    <m/>
    <s v="069"/>
    <n v="2013"/>
    <n v="2014"/>
    <m/>
    <n v="159"/>
    <n v="0"/>
    <s v="Cyber Security Initiatives (Direct)"/>
    <n v="1"/>
    <n v="233"/>
    <s v="D"/>
    <n v="0"/>
    <n v="0"/>
    <n v="0"/>
    <n v="0"/>
    <n v="0"/>
    <n v="0"/>
    <n v="-222242.93"/>
    <n v="-222242.93"/>
    <n v="0"/>
    <n v="0"/>
    <n v="-222242.93"/>
    <n v="-222242.93"/>
    <n v="-507.25"/>
    <n v="-507.25"/>
    <n v="0"/>
    <n v="0"/>
    <n v="-507.25"/>
    <n v="-507.25"/>
    <n v="0"/>
    <n v="0"/>
    <n v="0"/>
    <n v="0"/>
    <n v="0"/>
    <n v="0"/>
    <n v="-507.25"/>
    <n v="0"/>
    <n v="0"/>
    <n v="0"/>
    <n v="0"/>
    <n v="0"/>
    <n v="0"/>
    <n v="0"/>
  </r>
  <r>
    <m/>
    <s v="069"/>
    <n v="2013"/>
    <n v="2014"/>
    <m/>
    <n v="159"/>
    <n v="0"/>
    <s v="Cyber Security Initiatives (Direct)"/>
    <n v="1"/>
    <n v="251"/>
    <s v="D"/>
    <n v="-24.82"/>
    <n v="-24.82"/>
    <n v="0"/>
    <n v="0"/>
    <n v="-24.82"/>
    <n v="-24.82"/>
    <n v="0"/>
    <n v="0"/>
    <n v="0"/>
    <n v="0"/>
    <n v="0"/>
    <n v="0"/>
    <n v="0"/>
    <n v="0"/>
    <n v="0"/>
    <n v="0"/>
    <n v="0"/>
    <n v="0"/>
    <n v="0"/>
    <n v="0"/>
    <n v="0"/>
    <n v="0"/>
    <n v="0"/>
    <n v="0"/>
    <n v="0"/>
    <n v="0"/>
    <n v="0"/>
    <n v="0"/>
    <n v="0"/>
    <n v="0"/>
    <n v="0"/>
    <n v="0"/>
  </r>
  <r>
    <m/>
    <s v="069"/>
    <n v="2013"/>
    <n v="2014"/>
    <m/>
    <n v="159"/>
    <n v="0"/>
    <s v="Cyber Security Initiatives (Direct)"/>
    <n v="1"/>
    <n v="252"/>
    <s v="D"/>
    <n v="-0.01"/>
    <n v="-0.01"/>
    <n v="0"/>
    <n v="0"/>
    <n v="-0.01"/>
    <n v="-0.01"/>
    <n v="0"/>
    <n v="0"/>
    <n v="0"/>
    <n v="0"/>
    <n v="0"/>
    <n v="0"/>
    <n v="0"/>
    <n v="0"/>
    <n v="0"/>
    <n v="0"/>
    <n v="0"/>
    <n v="0"/>
    <n v="0"/>
    <n v="0"/>
    <n v="0"/>
    <n v="0"/>
    <n v="0"/>
    <n v="0"/>
    <n v="0"/>
    <n v="0"/>
    <n v="0"/>
    <n v="0"/>
    <n v="0"/>
    <n v="0"/>
    <n v="0"/>
    <n v="0"/>
  </r>
  <r>
    <m/>
    <s v="069"/>
    <n v="2013"/>
    <n v="2014"/>
    <m/>
    <n v="159"/>
    <n v="0"/>
    <s v="Cyber Security Initiatives (Direct)"/>
    <n v="1"/>
    <n v="257"/>
    <s v="D"/>
    <n v="-27204.31"/>
    <n v="-27204.31"/>
    <n v="0"/>
    <n v="0"/>
    <n v="-27204.31"/>
    <n v="-27204.31"/>
    <n v="222242.93"/>
    <n v="222242.93"/>
    <n v="0"/>
    <n v="0"/>
    <n v="222242.93"/>
    <n v="222242.93"/>
    <n v="0"/>
    <n v="0"/>
    <n v="0"/>
    <n v="0"/>
    <n v="0"/>
    <n v="0"/>
    <n v="0"/>
    <n v="0"/>
    <n v="0"/>
    <n v="0"/>
    <n v="0"/>
    <n v="0"/>
    <n v="0"/>
    <n v="0"/>
    <n v="0"/>
    <n v="31.87"/>
    <n v="0"/>
    <n v="0"/>
    <n v="0"/>
    <n v="31.87"/>
  </r>
  <r>
    <m/>
    <s v="069"/>
    <n v="2013"/>
    <n v="2014"/>
    <m/>
    <n v="159"/>
    <n v="0"/>
    <s v="Cyber Security Initiatives (Direct)"/>
    <n v="1"/>
    <n v="310"/>
    <s v="D"/>
    <n v="10259.370000000001"/>
    <n v="10259.370000000001"/>
    <n v="0"/>
    <n v="0"/>
    <n v="10259.370000000001"/>
    <n v="10259.370000000001"/>
    <n v="0"/>
    <n v="0"/>
    <n v="0"/>
    <n v="0"/>
    <n v="0"/>
    <n v="0"/>
    <n v="0"/>
    <n v="0"/>
    <n v="0"/>
    <n v="0"/>
    <n v="0"/>
    <n v="0"/>
    <n v="0"/>
    <n v="0"/>
    <n v="0"/>
    <n v="0"/>
    <n v="0"/>
    <n v="0"/>
    <n v="0"/>
    <n v="0"/>
    <n v="0"/>
    <n v="5713.01"/>
    <n v="0"/>
    <n v="0"/>
    <n v="0"/>
    <n v="5713.01"/>
  </r>
  <r>
    <m/>
    <s v="069"/>
    <n v="2013"/>
    <n v="2014"/>
    <m/>
    <n v="159"/>
    <n v="0"/>
    <s v="Cyber Security Initiatives (Direct)"/>
    <n v="1"/>
    <n v="320"/>
    <s v="D"/>
    <n v="-4026.4"/>
    <n v="-4026.4"/>
    <n v="0"/>
    <n v="0"/>
    <n v="-4026.4"/>
    <n v="-4026.4"/>
    <n v="0"/>
    <n v="0"/>
    <n v="0"/>
    <n v="0"/>
    <n v="0"/>
    <n v="0"/>
    <n v="0"/>
    <n v="0"/>
    <n v="0"/>
    <n v="0"/>
    <n v="0"/>
    <n v="0"/>
    <n v="0"/>
    <n v="0"/>
    <n v="0"/>
    <n v="0"/>
    <n v="0"/>
    <n v="0"/>
    <n v="0"/>
    <n v="0"/>
    <n v="0"/>
    <n v="4026.4"/>
    <n v="0"/>
    <n v="0"/>
    <n v="0"/>
    <n v="4026.4"/>
  </r>
  <r>
    <m/>
    <s v="069"/>
    <n v="2013"/>
    <n v="2018"/>
    <m/>
    <n v="142"/>
    <n v="0"/>
    <s v="UNKNOWN"/>
    <n v="0"/>
    <n v="0"/>
    <s v=" "/>
    <n v="0"/>
    <n v="0"/>
    <n v="0"/>
    <n v="0"/>
    <n v="0"/>
    <n v="0"/>
    <n v="0"/>
    <n v="0"/>
    <n v="0"/>
    <n v="0"/>
    <n v="0"/>
    <n v="0"/>
    <n v="0"/>
    <n v="0"/>
    <n v="0"/>
    <n v="0"/>
    <n v="0"/>
    <n v="0"/>
    <n v="0"/>
    <n v="0"/>
    <n v="0"/>
    <n v="0"/>
    <n v="0"/>
    <n v="0"/>
    <n v="0"/>
    <n v="0"/>
    <n v="0"/>
    <n v="0"/>
    <n v="0"/>
    <n v="0"/>
    <n v="0"/>
    <n v="0"/>
  </r>
  <r>
    <m/>
    <s v="069"/>
    <n v="2014"/>
    <n v="2014"/>
    <m/>
    <n v="102"/>
    <n v="0"/>
    <s v="General administration"/>
    <n v="1"/>
    <n v="121"/>
    <s v="D"/>
    <n v="0"/>
    <n v="0"/>
    <n v="0"/>
    <n v="0"/>
    <n v="0"/>
    <n v="0"/>
    <n v="0"/>
    <n v="0"/>
    <n v="0"/>
    <n v="0"/>
    <n v="0"/>
    <n v="0"/>
    <n v="-2925.17"/>
    <n v="-2925.17"/>
    <n v="0"/>
    <n v="0"/>
    <n v="-2925.17"/>
    <n v="-2925.17"/>
    <n v="0"/>
    <n v="0"/>
    <n v="0"/>
    <n v="0"/>
    <n v="0"/>
    <n v="0"/>
    <n v="-2925.17"/>
    <n v="0"/>
    <n v="0"/>
    <n v="0"/>
    <n v="0"/>
    <n v="0"/>
    <n v="0"/>
    <n v="0"/>
  </r>
  <r>
    <m/>
    <s v="069"/>
    <n v="2014"/>
    <n v="2014"/>
    <m/>
    <n v="102"/>
    <n v="0"/>
    <s v="General administration"/>
    <n v="1"/>
    <n v="210"/>
    <s v="D"/>
    <n v="-2111.29"/>
    <n v="-2111.29"/>
    <n v="0"/>
    <n v="0"/>
    <n v="-2111.29"/>
    <n v="-2111.29"/>
    <n v="0"/>
    <n v="0"/>
    <n v="0"/>
    <n v="0"/>
    <n v="0"/>
    <n v="0"/>
    <n v="0"/>
    <n v="0"/>
    <n v="0"/>
    <n v="0"/>
    <n v="0"/>
    <n v="0"/>
    <n v="0"/>
    <n v="0"/>
    <n v="0"/>
    <n v="0"/>
    <n v="0"/>
    <n v="0"/>
    <n v="0"/>
    <n v="0"/>
    <n v="0"/>
    <n v="2111.29"/>
    <n v="0"/>
    <n v="0"/>
    <n v="0"/>
    <n v="2111.29"/>
  </r>
  <r>
    <m/>
    <s v="069"/>
    <n v="2014"/>
    <n v="2014"/>
    <m/>
    <n v="102"/>
    <n v="0"/>
    <s v="General administration"/>
    <n v="1"/>
    <n v="231"/>
    <s v="D"/>
    <n v="-100727.39"/>
    <n v="-100727.39"/>
    <n v="0"/>
    <n v="0"/>
    <n v="-100727.39"/>
    <n v="-100727.39"/>
    <n v="0"/>
    <n v="0"/>
    <n v="0"/>
    <n v="0"/>
    <n v="0"/>
    <n v="0"/>
    <n v="0"/>
    <n v="0"/>
    <n v="0"/>
    <n v="0"/>
    <n v="0"/>
    <n v="0"/>
    <n v="0"/>
    <n v="0"/>
    <n v="0"/>
    <n v="0"/>
    <n v="0"/>
    <n v="0"/>
    <n v="0"/>
    <n v="0"/>
    <n v="0"/>
    <n v="0"/>
    <n v="0"/>
    <n v="0"/>
    <n v="0"/>
    <n v="0"/>
  </r>
  <r>
    <m/>
    <s v="069"/>
    <n v="2014"/>
    <n v="2014"/>
    <m/>
    <n v="102"/>
    <n v="0"/>
    <s v="General administration"/>
    <n v="1"/>
    <n v="233"/>
    <s v="D"/>
    <n v="-1348.93"/>
    <n v="-1348.93"/>
    <n v="0"/>
    <n v="0"/>
    <n v="-1348.93"/>
    <n v="-1348.93"/>
    <n v="0"/>
    <n v="0"/>
    <n v="0"/>
    <n v="0"/>
    <n v="0"/>
    <n v="0"/>
    <n v="0"/>
    <n v="0"/>
    <n v="0"/>
    <n v="0"/>
    <n v="0"/>
    <n v="0"/>
    <n v="0"/>
    <n v="0"/>
    <n v="0"/>
    <n v="0"/>
    <n v="0"/>
    <n v="0"/>
    <n v="0"/>
    <n v="0"/>
    <n v="0"/>
    <n v="0"/>
    <n v="0"/>
    <n v="0"/>
    <n v="0"/>
    <n v="0"/>
  </r>
  <r>
    <m/>
    <s v="069"/>
    <n v="2014"/>
    <n v="2014"/>
    <m/>
    <n v="102"/>
    <n v="0"/>
    <s v="General administration"/>
    <n v="1"/>
    <n v="240"/>
    <s v="D"/>
    <n v="-40810"/>
    <n v="-40810"/>
    <n v="0"/>
    <n v="0"/>
    <n v="-40810"/>
    <n v="-40810"/>
    <n v="0"/>
    <n v="0"/>
    <n v="0"/>
    <n v="0"/>
    <n v="0"/>
    <n v="0"/>
    <n v="0"/>
    <n v="0"/>
    <n v="0"/>
    <n v="0"/>
    <n v="0"/>
    <n v="0"/>
    <n v="0"/>
    <n v="0"/>
    <n v="0"/>
    <n v="0"/>
    <n v="0"/>
    <n v="0"/>
    <n v="0"/>
    <n v="0"/>
    <n v="0"/>
    <n v="0"/>
    <n v="0"/>
    <n v="0"/>
    <n v="0"/>
    <n v="0"/>
  </r>
  <r>
    <m/>
    <s v="069"/>
    <n v="2014"/>
    <n v="2014"/>
    <m/>
    <n v="102"/>
    <n v="0"/>
    <s v="General administration"/>
    <n v="1"/>
    <n v="251"/>
    <s v="D"/>
    <n v="-973457.58"/>
    <n v="-515995.43"/>
    <n v="0"/>
    <n v="0"/>
    <n v="-973457.58"/>
    <n v="-515995.43"/>
    <n v="-6933.75"/>
    <n v="0"/>
    <n v="0"/>
    <n v="0"/>
    <n v="-6933.75"/>
    <n v="0"/>
    <n v="-397105.38"/>
    <n v="-227583.94"/>
    <n v="0"/>
    <n v="0"/>
    <n v="-397105.38"/>
    <n v="-227583.94"/>
    <n v="-633917.34"/>
    <n v="0"/>
    <n v="0"/>
    <n v="0"/>
    <n v="0"/>
    <n v="-633917.34"/>
    <n v="-397105.38"/>
    <n v="-464395.9"/>
    <n v="0"/>
    <n v="45404.41"/>
    <n v="0"/>
    <n v="0"/>
    <n v="0"/>
    <n v="45404.41"/>
  </r>
  <r>
    <m/>
    <s v="069"/>
    <n v="2014"/>
    <n v="2014"/>
    <m/>
    <n v="102"/>
    <n v="0"/>
    <s v="General administration"/>
    <n v="1"/>
    <n v="252"/>
    <s v="D"/>
    <n v="-39583.949999999997"/>
    <n v="-39583.949999999997"/>
    <n v="0"/>
    <n v="0"/>
    <n v="-39583.949999999997"/>
    <n v="-39583.949999999997"/>
    <n v="0"/>
    <n v="0"/>
    <n v="0"/>
    <n v="0"/>
    <n v="0"/>
    <n v="0"/>
    <n v="-9000"/>
    <n v="-9000"/>
    <n v="0"/>
    <n v="0"/>
    <n v="-9000"/>
    <n v="-9000"/>
    <n v="0"/>
    <n v="0"/>
    <n v="0"/>
    <n v="0"/>
    <n v="0"/>
    <n v="0"/>
    <n v="-9000"/>
    <n v="0"/>
    <n v="0"/>
    <n v="1731.38"/>
    <n v="0"/>
    <n v="0"/>
    <n v="0"/>
    <n v="1731.38"/>
  </r>
  <r>
    <m/>
    <s v="069"/>
    <n v="2014"/>
    <n v="2014"/>
    <m/>
    <n v="102"/>
    <n v="0"/>
    <s v="General administration"/>
    <n v="1"/>
    <n v="253"/>
    <s v="D"/>
    <n v="-198982.19"/>
    <n v="-105728.76"/>
    <n v="0"/>
    <n v="0"/>
    <n v="-198982.19"/>
    <n v="-105728.76"/>
    <n v="0"/>
    <n v="0"/>
    <n v="0"/>
    <n v="0"/>
    <n v="0"/>
    <n v="0"/>
    <n v="-521300.94"/>
    <n v="-717162.72"/>
    <n v="0"/>
    <n v="0"/>
    <n v="-521300.94"/>
    <n v="-717162.72"/>
    <n v="102608.35"/>
    <n v="0"/>
    <n v="0"/>
    <n v="0"/>
    <n v="0"/>
    <n v="102608.35"/>
    <n v="-521300.94"/>
    <n v="-93253.43"/>
    <n v="0"/>
    <n v="25092.639999999999"/>
    <n v="0"/>
    <n v="0"/>
    <n v="0"/>
    <n v="25092.639999999999"/>
  </r>
  <r>
    <m/>
    <s v="069"/>
    <n v="2014"/>
    <n v="2014"/>
    <m/>
    <n v="102"/>
    <n v="0"/>
    <s v="Salaries and Expenses (Reimbursable)"/>
    <n v="801"/>
    <n v="121"/>
    <s v="R"/>
    <n v="0"/>
    <n v="0"/>
    <n v="0"/>
    <n v="0"/>
    <n v="0"/>
    <n v="0"/>
    <n v="63541.66"/>
    <n v="63541.66"/>
    <n v="0"/>
    <n v="0"/>
    <n v="63541.66"/>
    <n v="63541.66"/>
    <n v="0"/>
    <n v="0"/>
    <n v="0"/>
    <n v="0"/>
    <n v="0"/>
    <n v="0"/>
    <n v="0"/>
    <n v="0"/>
    <n v="0"/>
    <n v="0"/>
    <n v="0"/>
    <n v="0"/>
    <n v="0"/>
    <n v="0"/>
    <n v="0"/>
    <n v="0"/>
    <n v="0"/>
    <n v="0"/>
    <n v="0"/>
    <n v="0"/>
  </r>
  <r>
    <m/>
    <s v="069"/>
    <n v="2014"/>
    <n v="2014"/>
    <m/>
    <n v="102"/>
    <n v="0"/>
    <s v="Salaries and Expenses (Reimbursable)"/>
    <n v="801"/>
    <n v="251"/>
    <s v="R"/>
    <n v="-25584.5"/>
    <n v="-25584.5"/>
    <n v="0"/>
    <n v="0"/>
    <n v="-25584.5"/>
    <n v="-25584.5"/>
    <n v="0"/>
    <n v="0"/>
    <n v="0"/>
    <n v="0"/>
    <n v="0"/>
    <n v="0"/>
    <n v="0"/>
    <n v="0"/>
    <n v="0"/>
    <n v="0"/>
    <n v="0"/>
    <n v="0"/>
    <n v="0"/>
    <n v="0"/>
    <n v="0"/>
    <n v="0"/>
    <n v="0"/>
    <n v="0"/>
    <n v="0"/>
    <n v="0"/>
    <n v="0"/>
    <n v="0"/>
    <n v="0"/>
    <n v="0"/>
    <n v="0"/>
    <n v="0"/>
  </r>
  <r>
    <m/>
    <s v="069"/>
    <n v="2014"/>
    <n v="2014"/>
    <m/>
    <n v="102"/>
    <n v="0"/>
    <s v="Salaries and Expenses (Reimbursable)"/>
    <n v="801"/>
    <n v="253"/>
    <s v="R"/>
    <n v="-27.39"/>
    <n v="-1077.32"/>
    <n v="0"/>
    <n v="0"/>
    <n v="-27.39"/>
    <n v="-1077.32"/>
    <n v="-63541.66"/>
    <n v="-63541.66"/>
    <n v="0"/>
    <n v="0"/>
    <n v="-63541.66"/>
    <n v="-63541.66"/>
    <n v="-2983.87"/>
    <n v="-1986.44"/>
    <n v="0"/>
    <n v="0"/>
    <n v="-2983.87"/>
    <n v="-1986.44"/>
    <n v="52.5"/>
    <n v="0"/>
    <n v="0"/>
    <n v="0"/>
    <n v="0"/>
    <n v="52.5"/>
    <n v="-2983.87"/>
    <n v="1049.93"/>
    <n v="0"/>
    <n v="120"/>
    <n v="0"/>
    <n v="0"/>
    <n v="0"/>
    <n v="120"/>
  </r>
  <r>
    <m/>
    <s v="069"/>
    <n v="2014"/>
    <n v="2014"/>
    <m/>
    <n v="118"/>
    <n v="0"/>
    <s v="Office of Civil Rights"/>
    <n v="1"/>
    <n v="210"/>
    <s v="D"/>
    <n v="-9.9"/>
    <n v="-9.9"/>
    <n v="0"/>
    <n v="0"/>
    <n v="-9.9"/>
    <n v="-9.9"/>
    <n v="0"/>
    <n v="0"/>
    <n v="0"/>
    <n v="0"/>
    <n v="0"/>
    <n v="0"/>
    <n v="0"/>
    <n v="0"/>
    <n v="0"/>
    <n v="0"/>
    <n v="0"/>
    <n v="0"/>
    <n v="0"/>
    <n v="0"/>
    <n v="0"/>
    <n v="0"/>
    <n v="0"/>
    <n v="0"/>
    <n v="0"/>
    <n v="0"/>
    <n v="0"/>
    <n v="9.9"/>
    <n v="0"/>
    <n v="0"/>
    <n v="0"/>
    <n v="9.9"/>
  </r>
  <r>
    <m/>
    <s v="069"/>
    <n v="2014"/>
    <n v="2014"/>
    <m/>
    <n v="118"/>
    <n v="0"/>
    <s v="Office of Civil Rights"/>
    <n v="1"/>
    <n v="251"/>
    <s v="D"/>
    <n v="-41083.980000000003"/>
    <n v="-41083.980000000003"/>
    <n v="0"/>
    <n v="0"/>
    <n v="-41083.980000000003"/>
    <n v="-41083.980000000003"/>
    <n v="0"/>
    <n v="0"/>
    <n v="0"/>
    <n v="0"/>
    <n v="0"/>
    <n v="0"/>
    <n v="0"/>
    <n v="0"/>
    <n v="0"/>
    <n v="0"/>
    <n v="0"/>
    <n v="0"/>
    <n v="0"/>
    <n v="0"/>
    <n v="0"/>
    <n v="0"/>
    <n v="0"/>
    <n v="0"/>
    <n v="0"/>
    <n v="0"/>
    <n v="0"/>
    <n v="0"/>
    <n v="0"/>
    <n v="0"/>
    <n v="0"/>
    <n v="0"/>
  </r>
  <r>
    <m/>
    <s v="069"/>
    <n v="2014"/>
    <n v="2014"/>
    <m/>
    <n v="118"/>
    <n v="0"/>
    <s v="Office of Civil Rights"/>
    <n v="1"/>
    <n v="253"/>
    <s v="D"/>
    <n v="-7289.42"/>
    <n v="-7289.42"/>
    <n v="0"/>
    <n v="0"/>
    <n v="-7289.42"/>
    <n v="-7289.42"/>
    <n v="0"/>
    <n v="0"/>
    <n v="0"/>
    <n v="0"/>
    <n v="0"/>
    <n v="0"/>
    <n v="-29672.39"/>
    <n v="-29877.49"/>
    <n v="0"/>
    <n v="0"/>
    <n v="-29672.39"/>
    <n v="-29877.49"/>
    <n v="205.1"/>
    <n v="0"/>
    <n v="0"/>
    <n v="0"/>
    <n v="0"/>
    <n v="205.1"/>
    <n v="-29672.39"/>
    <n v="0"/>
    <n v="0"/>
    <n v="0"/>
    <n v="0"/>
    <n v="0"/>
    <n v="0"/>
    <n v="0"/>
  </r>
  <r>
    <m/>
    <s v="069"/>
    <n v="2014"/>
    <n v="2014"/>
    <m/>
    <n v="118"/>
    <n v="0"/>
    <s v="Office of Civil Rights"/>
    <n v="1"/>
    <n v="257"/>
    <s v="D"/>
    <n v="-9844.2000000000007"/>
    <n v="-9844.2000000000007"/>
    <n v="0"/>
    <n v="0"/>
    <n v="-9844.2000000000007"/>
    <n v="-9844.2000000000007"/>
    <n v="0"/>
    <n v="0"/>
    <n v="0"/>
    <n v="0"/>
    <n v="0"/>
    <n v="0"/>
    <n v="0"/>
    <n v="0"/>
    <n v="0"/>
    <n v="0"/>
    <n v="0"/>
    <n v="0"/>
    <n v="0"/>
    <n v="0"/>
    <n v="0"/>
    <n v="0"/>
    <n v="0"/>
    <n v="0"/>
    <n v="0"/>
    <n v="0"/>
    <n v="0"/>
    <n v="0"/>
    <n v="0"/>
    <n v="0"/>
    <n v="0"/>
    <n v="0"/>
  </r>
  <r>
    <m/>
    <s v="069"/>
    <n v="2014"/>
    <n v="2014"/>
    <m/>
    <n v="118"/>
    <n v="0"/>
    <s v="Office of Civil Rights"/>
    <n v="1"/>
    <n v="310"/>
    <s v="D"/>
    <n v="-12928.3"/>
    <n v="-12928.3"/>
    <n v="0"/>
    <n v="0"/>
    <n v="-12928.3"/>
    <n v="-12928.3"/>
    <n v="0"/>
    <n v="0"/>
    <n v="0"/>
    <n v="0"/>
    <n v="0"/>
    <n v="0"/>
    <n v="0"/>
    <n v="0"/>
    <n v="0"/>
    <n v="0"/>
    <n v="0"/>
    <n v="0"/>
    <n v="0"/>
    <n v="0"/>
    <n v="0"/>
    <n v="0"/>
    <n v="0"/>
    <n v="0"/>
    <n v="0"/>
    <n v="0"/>
    <n v="0"/>
    <n v="0"/>
    <n v="0"/>
    <n v="0"/>
    <n v="0"/>
    <n v="0"/>
  </r>
  <r>
    <m/>
    <s v="069"/>
    <n v="2014"/>
    <n v="2014"/>
    <m/>
    <n v="155"/>
    <n v="0"/>
    <s v="Guaranteed loan subsidy and administrative expenses"/>
    <n v="733"/>
    <n v="253"/>
    <s v="D"/>
    <n v="0"/>
    <n v="0"/>
    <n v="0"/>
    <n v="0"/>
    <n v="0"/>
    <n v="0"/>
    <n v="0"/>
    <n v="0"/>
    <n v="0"/>
    <n v="0"/>
    <n v="0"/>
    <n v="0"/>
    <n v="-352.41"/>
    <n v="-356.87"/>
    <n v="0"/>
    <n v="0"/>
    <n v="-352.41"/>
    <n v="-356.87"/>
    <n v="4.46"/>
    <n v="0"/>
    <n v="0"/>
    <n v="0"/>
    <n v="0"/>
    <n v="4.46"/>
    <n v="-352.41"/>
    <n v="0"/>
    <n v="0"/>
    <n v="0"/>
    <n v="0"/>
    <n v="0"/>
    <n v="0"/>
    <n v="0"/>
  </r>
  <r>
    <m/>
    <s v="069"/>
    <n v="2014"/>
    <n v="2014"/>
    <m/>
    <n v="155"/>
    <n v="0"/>
    <s v="Guaranteed loan subsidy and administrative expenses"/>
    <n v="733"/>
    <n v="410"/>
    <s v="D"/>
    <n v="-1500"/>
    <n v="-1500"/>
    <n v="0"/>
    <n v="0"/>
    <n v="-1500"/>
    <n v="-1500"/>
    <n v="0"/>
    <n v="0"/>
    <n v="0"/>
    <n v="0"/>
    <n v="0"/>
    <n v="0"/>
    <n v="0"/>
    <n v="0"/>
    <n v="0"/>
    <n v="0"/>
    <n v="0"/>
    <n v="0"/>
    <n v="0"/>
    <n v="0"/>
    <n v="0"/>
    <n v="0"/>
    <n v="0"/>
    <n v="0"/>
    <n v="0"/>
    <n v="0"/>
    <n v="0"/>
    <n v="0"/>
    <n v="0"/>
    <n v="0"/>
    <n v="0"/>
    <n v="0"/>
  </r>
  <r>
    <m/>
    <s v="069"/>
    <n v="2014"/>
    <n v="2015"/>
    <m/>
    <n v="102"/>
    <n v="0"/>
    <s v="General administration"/>
    <n v="1"/>
    <n v="251"/>
    <s v="D"/>
    <n v="-115694.71"/>
    <n v="0"/>
    <n v="0"/>
    <n v="0"/>
    <n v="-115694.71"/>
    <n v="0"/>
    <n v="0"/>
    <n v="0"/>
    <n v="0"/>
    <n v="0"/>
    <n v="0"/>
    <n v="0"/>
    <n v="0"/>
    <n v="0"/>
    <n v="0"/>
    <n v="0"/>
    <n v="0"/>
    <n v="0"/>
    <n v="-115694.71"/>
    <n v="0"/>
    <n v="0"/>
    <n v="0"/>
    <n v="0"/>
    <n v="-115694.71"/>
    <n v="0"/>
    <n v="-115694.71"/>
    <n v="0"/>
    <n v="0"/>
    <n v="0"/>
    <n v="0"/>
    <n v="0"/>
    <n v="0"/>
  </r>
  <r>
    <m/>
    <s v="069"/>
    <n v="2014"/>
    <n v="2015"/>
    <m/>
    <n v="102"/>
    <n v="0"/>
    <s v="General administration"/>
    <n v="1"/>
    <n v="310"/>
    <s v="D"/>
    <n v="-155177.73000000001"/>
    <n v="-8848.4599999999991"/>
    <n v="0"/>
    <n v="0"/>
    <n v="-155177.73000000001"/>
    <n v="-8848.4599999999991"/>
    <n v="0"/>
    <n v="0"/>
    <n v="0"/>
    <n v="0"/>
    <n v="0"/>
    <n v="0"/>
    <n v="0"/>
    <n v="0"/>
    <n v="0"/>
    <n v="0"/>
    <n v="0"/>
    <n v="0"/>
    <n v="-146329.26999999999"/>
    <n v="0"/>
    <n v="0"/>
    <n v="0"/>
    <n v="0"/>
    <n v="-146329.26999999999"/>
    <n v="0"/>
    <n v="-146329.26999999999"/>
    <n v="0"/>
    <n v="0"/>
    <n v="0"/>
    <n v="0"/>
    <n v="0"/>
    <n v="0"/>
  </r>
  <r>
    <m/>
    <s v="069"/>
    <n v="2014"/>
    <n v="2015"/>
    <m/>
    <n v="116"/>
    <n v="0"/>
    <s v="Financial management capital"/>
    <n v="1"/>
    <n v="251"/>
    <s v="D"/>
    <n v="-35149.01"/>
    <n v="-35149.01"/>
    <n v="0"/>
    <n v="0"/>
    <n v="-35149.01"/>
    <n v="-35149.01"/>
    <n v="0"/>
    <n v="0"/>
    <n v="0"/>
    <n v="0"/>
    <n v="0"/>
    <n v="0"/>
    <n v="0"/>
    <n v="0"/>
    <n v="0"/>
    <n v="0"/>
    <n v="0"/>
    <n v="0"/>
    <n v="0"/>
    <n v="0"/>
    <n v="0"/>
    <n v="0"/>
    <n v="0"/>
    <n v="0"/>
    <n v="0"/>
    <n v="0"/>
    <n v="0"/>
    <n v="0"/>
    <n v="0"/>
    <n v="0"/>
    <n v="0"/>
    <n v="0"/>
  </r>
  <r>
    <m/>
    <s v="069"/>
    <n v="2014"/>
    <n v="2015"/>
    <m/>
    <n v="116"/>
    <n v="0"/>
    <s v="Financial management capital"/>
    <n v="1"/>
    <n v="253"/>
    <s v="D"/>
    <n v="0"/>
    <n v="0"/>
    <n v="0"/>
    <n v="0"/>
    <n v="0"/>
    <n v="0"/>
    <n v="0"/>
    <n v="0"/>
    <n v="0"/>
    <n v="0"/>
    <n v="0"/>
    <n v="0"/>
    <n v="-110814.16"/>
    <n v="-32300.959999999999"/>
    <n v="0"/>
    <n v="0"/>
    <n v="-110814.16"/>
    <n v="-32300.959999999999"/>
    <n v="-78513.2"/>
    <n v="0"/>
    <n v="0"/>
    <n v="0"/>
    <n v="0"/>
    <n v="-78513.2"/>
    <n v="-110814.16"/>
    <n v="0"/>
    <n v="0"/>
    <n v="0"/>
    <n v="0"/>
    <n v="32300.959999999999"/>
    <n v="0"/>
    <n v="32300.959999999999"/>
  </r>
  <r>
    <m/>
    <s v="069"/>
    <n v="2014"/>
    <n v="2015"/>
    <m/>
    <n v="119"/>
    <n v="0"/>
    <s v="Minority business outreach"/>
    <n v="1"/>
    <n v="251"/>
    <s v="D"/>
    <n v="-52294.16"/>
    <n v="-52294.16"/>
    <n v="0"/>
    <n v="0"/>
    <n v="-52294.16"/>
    <n v="-52294.16"/>
    <n v="0"/>
    <n v="0"/>
    <n v="0"/>
    <n v="0"/>
    <n v="0"/>
    <n v="0"/>
    <n v="0"/>
    <n v="0"/>
    <n v="0"/>
    <n v="0"/>
    <n v="0"/>
    <n v="0"/>
    <n v="0"/>
    <n v="0"/>
    <n v="0"/>
    <n v="0"/>
    <n v="0"/>
    <n v="0"/>
    <n v="0"/>
    <n v="0"/>
    <n v="0"/>
    <n v="23292.16"/>
    <n v="0"/>
    <n v="0"/>
    <n v="0"/>
    <n v="23292.16"/>
  </r>
  <r>
    <m/>
    <s v="069"/>
    <n v="2014"/>
    <n v="2015"/>
    <m/>
    <n v="119"/>
    <n v="0"/>
    <s v="Minority business outreach"/>
    <n v="1"/>
    <n v="252"/>
    <s v="D"/>
    <n v="-298.68"/>
    <n v="-298.68"/>
    <n v="0"/>
    <n v="0"/>
    <n v="-298.68"/>
    <n v="-298.68"/>
    <n v="0"/>
    <n v="0"/>
    <n v="0"/>
    <n v="0"/>
    <n v="0"/>
    <n v="0"/>
    <n v="0"/>
    <n v="0"/>
    <n v="0"/>
    <n v="0"/>
    <n v="0"/>
    <n v="0"/>
    <n v="0"/>
    <n v="0"/>
    <n v="0"/>
    <n v="0"/>
    <n v="0"/>
    <n v="0"/>
    <n v="0"/>
    <n v="0"/>
    <n v="0"/>
    <n v="0"/>
    <n v="0"/>
    <n v="0"/>
    <n v="0"/>
    <n v="0"/>
  </r>
  <r>
    <m/>
    <s v="069"/>
    <n v="2014"/>
    <n v="2015"/>
    <m/>
    <n v="119"/>
    <n v="0"/>
    <s v="Minority business outreach"/>
    <n v="1"/>
    <n v="253"/>
    <s v="D"/>
    <n v="0"/>
    <n v="0"/>
    <n v="0"/>
    <n v="0"/>
    <n v="0"/>
    <n v="0"/>
    <n v="0"/>
    <n v="0"/>
    <n v="0"/>
    <n v="0"/>
    <n v="0"/>
    <n v="0"/>
    <n v="-1409.67"/>
    <n v="-1427.5"/>
    <n v="0"/>
    <n v="0"/>
    <n v="-1409.67"/>
    <n v="-1427.5"/>
    <n v="17.829999999999998"/>
    <n v="0"/>
    <n v="0"/>
    <n v="0"/>
    <n v="0"/>
    <n v="17.829999999999998"/>
    <n v="-1409.67"/>
    <n v="0"/>
    <n v="0"/>
    <n v="0"/>
    <n v="0"/>
    <n v="0"/>
    <n v="0"/>
    <n v="0"/>
  </r>
  <r>
    <m/>
    <s v="069"/>
    <n v="2014"/>
    <n v="2015"/>
    <m/>
    <n v="119"/>
    <n v="0"/>
    <s v="Minority business outreach"/>
    <n v="1"/>
    <n v="410"/>
    <s v="D"/>
    <n v="-2724.16"/>
    <n v="-2724.16"/>
    <n v="0"/>
    <n v="0"/>
    <n v="-2724.16"/>
    <n v="-2724.16"/>
    <n v="0"/>
    <n v="0"/>
    <n v="0"/>
    <n v="0"/>
    <n v="0"/>
    <n v="0"/>
    <n v="0"/>
    <n v="0"/>
    <n v="0"/>
    <n v="0"/>
    <n v="0"/>
    <n v="0"/>
    <n v="0"/>
    <n v="0"/>
    <n v="0"/>
    <n v="0"/>
    <n v="0"/>
    <n v="0"/>
    <n v="0"/>
    <n v="0"/>
    <n v="0"/>
    <n v="2724.16"/>
    <n v="0"/>
    <n v="0"/>
    <n v="0"/>
    <n v="2724.16"/>
  </r>
  <r>
    <m/>
    <s v="069"/>
    <n v="2014"/>
    <n v="2015"/>
    <m/>
    <n v="142"/>
    <n v="0"/>
    <s v="Safe skies"/>
    <n v="2"/>
    <n v="251"/>
    <s v="D"/>
    <n v="-277411.08"/>
    <n v="-142110.14000000001"/>
    <n v="0"/>
    <n v="0"/>
    <n v="-277411.08"/>
    <n v="-142110.14000000001"/>
    <n v="0"/>
    <n v="0"/>
    <n v="0"/>
    <n v="0"/>
    <n v="0"/>
    <n v="0"/>
    <n v="-257717"/>
    <n v="0"/>
    <n v="0"/>
    <n v="0"/>
    <n v="-257717"/>
    <n v="0"/>
    <n v="-393017.94"/>
    <n v="0"/>
    <n v="0"/>
    <n v="0"/>
    <n v="0"/>
    <n v="-393017.94"/>
    <n v="-257717"/>
    <n v="-135300.94"/>
    <n v="0"/>
    <n v="0"/>
    <n v="0"/>
    <n v="0"/>
    <n v="0"/>
    <n v="0"/>
  </r>
  <r>
    <m/>
    <s v="069"/>
    <n v="2014"/>
    <n v="2015"/>
    <m/>
    <n v="159"/>
    <n v="0"/>
    <s v="Cyber Security Initiatives (Direct)"/>
    <n v="1"/>
    <n v="233"/>
    <s v="D"/>
    <n v="0"/>
    <n v="0"/>
    <n v="0"/>
    <n v="0"/>
    <n v="0"/>
    <n v="0"/>
    <n v="0"/>
    <n v="0"/>
    <n v="0"/>
    <n v="0"/>
    <n v="0"/>
    <n v="0"/>
    <n v="-106579.36"/>
    <n v="-106579.36"/>
    <n v="0"/>
    <n v="0"/>
    <n v="-106579.36"/>
    <n v="-106579.36"/>
    <n v="0"/>
    <n v="0"/>
    <n v="0"/>
    <n v="0"/>
    <n v="0"/>
    <n v="0"/>
    <n v="-106579.36"/>
    <n v="0"/>
    <n v="0"/>
    <n v="0"/>
    <n v="0"/>
    <n v="0"/>
    <n v="0"/>
    <n v="0"/>
  </r>
  <r>
    <m/>
    <s v="069"/>
    <n v="2014"/>
    <n v="2015"/>
    <m/>
    <n v="159"/>
    <n v="0"/>
    <s v="Cyber Security Initiatives (Direct)"/>
    <n v="1"/>
    <n v="257"/>
    <s v="D"/>
    <n v="-500"/>
    <n v="-500"/>
    <n v="0"/>
    <n v="0"/>
    <n v="-500"/>
    <n v="-500"/>
    <n v="0"/>
    <n v="0"/>
    <n v="0"/>
    <n v="0"/>
    <n v="0"/>
    <n v="0"/>
    <n v="0"/>
    <n v="0"/>
    <n v="0"/>
    <n v="0"/>
    <n v="0"/>
    <n v="0"/>
    <n v="0"/>
    <n v="0"/>
    <n v="0"/>
    <n v="0"/>
    <n v="0"/>
    <n v="0"/>
    <n v="0"/>
    <n v="0"/>
    <n v="0"/>
    <n v="500"/>
    <n v="0"/>
    <n v="0"/>
    <n v="0"/>
    <n v="500"/>
  </r>
  <r>
    <m/>
    <s v="069"/>
    <n v="2014"/>
    <n v="2016"/>
    <m/>
    <n v="143"/>
    <n v="0"/>
    <s v="Award &amp; Oversight"/>
    <n v="2"/>
    <n v="111"/>
    <s v="D"/>
    <n v="0"/>
    <n v="0"/>
    <n v="0"/>
    <n v="0"/>
    <n v="0"/>
    <n v="0"/>
    <n v="-25664.26"/>
    <n v="-162.52000000000001"/>
    <n v="0"/>
    <n v="0"/>
    <n v="-25664.26"/>
    <n v="-162.52000000000001"/>
    <n v="0"/>
    <n v="0"/>
    <n v="0"/>
    <n v="0"/>
    <n v="0"/>
    <n v="0"/>
    <n v="-23974.57"/>
    <n v="0"/>
    <n v="0"/>
    <n v="-1689.69"/>
    <n v="0"/>
    <n v="-25664.26"/>
    <n v="0"/>
    <n v="-25664.26"/>
    <n v="-162.52000000000001"/>
    <n v="0"/>
    <n v="162.52000000000001"/>
    <n v="0"/>
    <n v="2265.9699999999998"/>
    <n v="2428.4899999999998"/>
  </r>
  <r>
    <m/>
    <s v="069"/>
    <n v="2014"/>
    <n v="2016"/>
    <m/>
    <n v="143"/>
    <n v="0"/>
    <s v="Award &amp; Oversight"/>
    <n v="2"/>
    <n v="115"/>
    <s v="D"/>
    <n v="0"/>
    <n v="0"/>
    <n v="0"/>
    <n v="0"/>
    <n v="0"/>
    <n v="0"/>
    <n v="0"/>
    <n v="0"/>
    <n v="0"/>
    <n v="0"/>
    <n v="0"/>
    <n v="0"/>
    <n v="0"/>
    <n v="0"/>
    <n v="0"/>
    <n v="0"/>
    <n v="0"/>
    <n v="0"/>
    <n v="-2000"/>
    <n v="0"/>
    <n v="0"/>
    <n v="0"/>
    <n v="0"/>
    <n v="-2000"/>
    <n v="0"/>
    <n v="-2000"/>
    <n v="-2000"/>
    <n v="0"/>
    <n v="0"/>
    <n v="0"/>
    <n v="0"/>
    <n v="0"/>
  </r>
  <r>
    <m/>
    <s v="069"/>
    <n v="2014"/>
    <n v="2016"/>
    <m/>
    <n v="143"/>
    <n v="0"/>
    <s v="Award &amp; Oversight"/>
    <n v="2"/>
    <n v="121"/>
    <s v="D"/>
    <n v="0"/>
    <n v="0"/>
    <n v="0"/>
    <n v="0"/>
    <n v="0"/>
    <n v="0"/>
    <n v="-8625.6"/>
    <n v="0"/>
    <n v="0"/>
    <n v="0"/>
    <n v="-8625.6"/>
    <n v="0"/>
    <n v="-333.44"/>
    <n v="-21.97"/>
    <n v="0"/>
    <n v="0"/>
    <n v="-333.44"/>
    <n v="-21.97"/>
    <n v="-8464.24"/>
    <n v="0"/>
    <n v="0"/>
    <n v="0"/>
    <n v="0"/>
    <n v="-8464.24"/>
    <n v="-333.44"/>
    <n v="-8152.77"/>
    <n v="472.83"/>
    <n v="0"/>
    <n v="0"/>
    <n v="0"/>
    <n v="0"/>
    <n v="0"/>
  </r>
  <r>
    <m/>
    <s v="069"/>
    <n v="2014"/>
    <n v="2016"/>
    <m/>
    <n v="143"/>
    <n v="0"/>
    <s v="Award &amp; Oversight"/>
    <n v="2"/>
    <n v="210"/>
    <s v="D"/>
    <n v="-1584.75"/>
    <n v="-1584.75"/>
    <n v="0"/>
    <n v="0"/>
    <n v="-1584.75"/>
    <n v="-1584.75"/>
    <n v="0"/>
    <n v="15.1"/>
    <n v="0"/>
    <n v="-15.1"/>
    <n v="0"/>
    <n v="0"/>
    <n v="0"/>
    <n v="0"/>
    <n v="0"/>
    <n v="0"/>
    <n v="0"/>
    <n v="0"/>
    <n v="-15.1"/>
    <n v="0"/>
    <n v="0"/>
    <n v="0"/>
    <n v="0"/>
    <n v="-15.1"/>
    <n v="0"/>
    <n v="-15.1"/>
    <n v="-15.1"/>
    <n v="1584.75"/>
    <n v="0"/>
    <n v="0"/>
    <n v="0"/>
    <n v="1584.75"/>
  </r>
  <r>
    <m/>
    <s v="069"/>
    <n v="2014"/>
    <n v="2016"/>
    <m/>
    <n v="143"/>
    <n v="0"/>
    <s v="Award &amp; Oversight"/>
    <n v="2"/>
    <n v="251"/>
    <s v="D"/>
    <n v="-421923.39"/>
    <n v="-235723.35"/>
    <n v="0"/>
    <n v="0"/>
    <n v="-421923.39"/>
    <n v="-235723.35"/>
    <n v="-69931.100000000006"/>
    <n v="0"/>
    <n v="0"/>
    <n v="0"/>
    <n v="-69931.100000000006"/>
    <n v="0"/>
    <n v="-135600.95999999999"/>
    <n v="-12602.47"/>
    <n v="0"/>
    <n v="0"/>
    <n v="-135600.95999999999"/>
    <n v="-12602.47"/>
    <n v="-379129.63"/>
    <n v="0"/>
    <n v="0"/>
    <n v="0"/>
    <n v="0"/>
    <n v="-379129.63"/>
    <n v="-135600.95999999999"/>
    <n v="-256131.14"/>
    <n v="0"/>
    <n v="29448.06"/>
    <n v="0"/>
    <n v="0"/>
    <n v="0"/>
    <n v="29448.06"/>
  </r>
  <r>
    <m/>
    <s v="069"/>
    <n v="2014"/>
    <n v="2016"/>
    <m/>
    <n v="143"/>
    <n v="0"/>
    <s v="Award &amp; Oversight"/>
    <n v="2"/>
    <n v="253"/>
    <s v="D"/>
    <n v="0"/>
    <n v="0"/>
    <n v="0"/>
    <n v="0"/>
    <n v="0"/>
    <n v="0"/>
    <n v="0"/>
    <n v="0"/>
    <n v="0"/>
    <n v="0"/>
    <n v="0"/>
    <n v="0"/>
    <n v="-37077.11"/>
    <n v="-9110.44"/>
    <n v="0"/>
    <n v="0"/>
    <n v="-37077.11"/>
    <n v="-9110.44"/>
    <n v="-27966.67"/>
    <n v="0"/>
    <n v="0"/>
    <n v="0"/>
    <n v="0"/>
    <n v="-27966.67"/>
    <n v="-37077.11"/>
    <n v="0"/>
    <n v="0"/>
    <n v="0"/>
    <n v="0"/>
    <n v="0"/>
    <n v="0"/>
    <n v="0"/>
  </r>
  <r>
    <m/>
    <s v="069"/>
    <n v="2015"/>
    <n v="2015"/>
    <m/>
    <n v="102"/>
    <n v="0"/>
    <s v="General administration"/>
    <n v="1"/>
    <n v="111"/>
    <s v="D"/>
    <n v="0"/>
    <n v="0"/>
    <n v="0"/>
    <n v="0"/>
    <n v="0"/>
    <n v="0"/>
    <n v="0"/>
    <n v="0"/>
    <n v="0"/>
    <n v="0"/>
    <n v="0"/>
    <n v="0"/>
    <n v="0"/>
    <n v="0"/>
    <n v="0"/>
    <n v="0"/>
    <n v="0"/>
    <n v="0"/>
    <n v="587.70000000000005"/>
    <n v="0"/>
    <n v="0"/>
    <n v="-8270.1200000000008"/>
    <n v="0"/>
    <n v="-7682.42"/>
    <n v="0"/>
    <n v="-7682.42"/>
    <n v="-7682.42"/>
    <n v="0"/>
    <n v="0"/>
    <n v="0"/>
    <n v="0"/>
    <n v="0"/>
  </r>
  <r>
    <m/>
    <s v="069"/>
    <n v="2015"/>
    <n v="2015"/>
    <m/>
    <n v="102"/>
    <n v="0"/>
    <s v="General administration"/>
    <n v="1"/>
    <n v="115"/>
    <s v="D"/>
    <n v="0"/>
    <n v="0"/>
    <n v="0"/>
    <n v="0"/>
    <n v="0"/>
    <n v="0"/>
    <n v="0"/>
    <n v="0"/>
    <n v="0"/>
    <n v="0"/>
    <n v="0"/>
    <n v="0"/>
    <n v="0"/>
    <n v="0"/>
    <n v="0"/>
    <n v="0"/>
    <n v="0"/>
    <n v="0"/>
    <n v="0"/>
    <n v="0"/>
    <n v="0"/>
    <n v="-1.51"/>
    <n v="0"/>
    <n v="-1.51"/>
    <n v="0"/>
    <n v="-1.51"/>
    <n v="-1.51"/>
    <n v="0"/>
    <n v="0"/>
    <n v="0"/>
    <n v="0"/>
    <n v="0"/>
  </r>
  <r>
    <m/>
    <s v="069"/>
    <n v="2015"/>
    <n v="2015"/>
    <m/>
    <n v="102"/>
    <n v="0"/>
    <s v="General administration"/>
    <n v="1"/>
    <n v="121"/>
    <s v="D"/>
    <n v="0"/>
    <n v="0"/>
    <n v="0"/>
    <n v="0"/>
    <n v="0"/>
    <n v="0"/>
    <n v="0"/>
    <n v="0"/>
    <n v="0"/>
    <n v="0"/>
    <n v="0"/>
    <n v="0"/>
    <n v="-19802.080000000002"/>
    <n v="-20506.830000000002"/>
    <n v="0"/>
    <n v="0"/>
    <n v="-19802.080000000002"/>
    <n v="-20506.830000000002"/>
    <n v="117.05"/>
    <n v="0"/>
    <n v="0"/>
    <n v="-1148.58"/>
    <n v="0"/>
    <n v="-1031.53"/>
    <n v="-19802.080000000002"/>
    <n v="-1736.28"/>
    <n v="-1736.28"/>
    <n v="0"/>
    <n v="0"/>
    <n v="0"/>
    <n v="88.67"/>
    <n v="88.67"/>
  </r>
  <r>
    <m/>
    <s v="069"/>
    <n v="2015"/>
    <n v="2015"/>
    <m/>
    <n v="102"/>
    <n v="0"/>
    <s v="General administration"/>
    <n v="1"/>
    <n v="210"/>
    <s v="D"/>
    <n v="-4439.76"/>
    <n v="-1287.92"/>
    <n v="0"/>
    <n v="-1490.29"/>
    <n v="-4439.76"/>
    <n v="-2778.21"/>
    <n v="0"/>
    <n v="140.99"/>
    <n v="0"/>
    <n v="-140.99"/>
    <n v="0"/>
    <n v="0"/>
    <n v="0"/>
    <n v="0"/>
    <n v="0"/>
    <n v="0"/>
    <n v="0"/>
    <n v="0"/>
    <n v="-3292.83"/>
    <n v="0"/>
    <n v="0"/>
    <n v="0"/>
    <n v="0"/>
    <n v="-3292.83"/>
    <n v="0"/>
    <n v="-3292.83"/>
    <n v="-1631.28"/>
    <n v="2778.21"/>
    <n v="0"/>
    <n v="0"/>
    <n v="0"/>
    <n v="2778.21"/>
  </r>
  <r>
    <m/>
    <s v="069"/>
    <n v="2015"/>
    <n v="2015"/>
    <m/>
    <n v="102"/>
    <n v="0"/>
    <s v="General administration"/>
    <n v="1"/>
    <n v="231"/>
    <s v="D"/>
    <n v="-194499.25"/>
    <n v="-194499.25"/>
    <n v="0"/>
    <n v="0"/>
    <n v="-194499.25"/>
    <n v="-194499.25"/>
    <n v="0"/>
    <n v="0"/>
    <n v="0"/>
    <n v="0"/>
    <n v="0"/>
    <n v="0"/>
    <n v="0"/>
    <n v="0"/>
    <n v="0"/>
    <n v="0"/>
    <n v="0"/>
    <n v="0"/>
    <n v="0"/>
    <n v="0"/>
    <n v="0"/>
    <n v="0"/>
    <n v="0"/>
    <n v="0"/>
    <n v="0"/>
    <n v="0"/>
    <n v="0"/>
    <n v="0"/>
    <n v="0"/>
    <n v="0"/>
    <n v="0"/>
    <n v="0"/>
  </r>
  <r>
    <m/>
    <s v="069"/>
    <n v="2015"/>
    <n v="2015"/>
    <m/>
    <n v="102"/>
    <n v="0"/>
    <s v="General administration"/>
    <n v="1"/>
    <n v="233"/>
    <s v="D"/>
    <n v="-11919.07"/>
    <n v="-3881.7"/>
    <n v="0"/>
    <n v="0"/>
    <n v="-11919.07"/>
    <n v="-3881.7"/>
    <n v="-10617.96"/>
    <n v="0"/>
    <n v="0"/>
    <n v="0"/>
    <n v="-10617.96"/>
    <n v="0"/>
    <n v="0"/>
    <n v="0"/>
    <n v="0"/>
    <n v="0"/>
    <n v="0"/>
    <n v="0"/>
    <n v="-18655.330000000002"/>
    <n v="0"/>
    <n v="0"/>
    <n v="0"/>
    <n v="0"/>
    <n v="-18655.330000000002"/>
    <n v="0"/>
    <n v="-18655.330000000002"/>
    <n v="0"/>
    <n v="2556.3200000000002"/>
    <n v="0"/>
    <n v="0"/>
    <n v="0"/>
    <n v="2556.3200000000002"/>
  </r>
  <r>
    <m/>
    <s v="069"/>
    <n v="2015"/>
    <n v="2015"/>
    <m/>
    <n v="102"/>
    <n v="0"/>
    <s v="General administration"/>
    <n v="1"/>
    <n v="240"/>
    <s v="D"/>
    <n v="-102296"/>
    <n v="-102296"/>
    <n v="0"/>
    <n v="0"/>
    <n v="-102296"/>
    <n v="-102296"/>
    <n v="0"/>
    <n v="0"/>
    <n v="0"/>
    <n v="0"/>
    <n v="0"/>
    <n v="0"/>
    <n v="0"/>
    <n v="0"/>
    <n v="0"/>
    <n v="0"/>
    <n v="0"/>
    <n v="0"/>
    <n v="0"/>
    <n v="0"/>
    <n v="0"/>
    <n v="0"/>
    <n v="0"/>
    <n v="0"/>
    <n v="0"/>
    <n v="0"/>
    <n v="0"/>
    <n v="0"/>
    <n v="0"/>
    <n v="0"/>
    <n v="0"/>
    <n v="0"/>
  </r>
  <r>
    <m/>
    <s v="069"/>
    <n v="2015"/>
    <n v="2015"/>
    <m/>
    <n v="102"/>
    <n v="0"/>
    <s v="General administration"/>
    <n v="1"/>
    <n v="251"/>
    <s v="D"/>
    <n v="-244887.04000000001"/>
    <n v="-106523.39"/>
    <n v="0"/>
    <n v="0"/>
    <n v="-244887.04000000001"/>
    <n v="-106523.39"/>
    <n v="-29340.68"/>
    <n v="1.84"/>
    <n v="0"/>
    <n v="-1.84"/>
    <n v="-29340.68"/>
    <n v="0"/>
    <n v="-92185.61"/>
    <n v="-40429.17"/>
    <n v="0"/>
    <n v="0"/>
    <n v="-92185.61"/>
    <n v="-40429.17"/>
    <n v="-219462.61"/>
    <n v="0"/>
    <n v="0"/>
    <n v="0"/>
    <n v="0"/>
    <n v="-219462.61"/>
    <n v="-92185.61"/>
    <n v="-167706.17000000001"/>
    <n v="-1.84"/>
    <n v="20064.61"/>
    <n v="0"/>
    <n v="0"/>
    <n v="0"/>
    <n v="20064.61"/>
  </r>
  <r>
    <m/>
    <s v="069"/>
    <n v="2015"/>
    <n v="2015"/>
    <m/>
    <n v="102"/>
    <n v="0"/>
    <s v="General administration"/>
    <n v="1"/>
    <n v="252"/>
    <s v="D"/>
    <n v="-40246.25"/>
    <n v="-11498.47"/>
    <n v="0"/>
    <n v="0"/>
    <n v="-40246.25"/>
    <n v="-11498.47"/>
    <n v="775"/>
    <n v="778.57"/>
    <n v="0"/>
    <n v="-3.57"/>
    <n v="775"/>
    <n v="775"/>
    <n v="-6475"/>
    <n v="-6475"/>
    <n v="0"/>
    <n v="0"/>
    <n v="-6475"/>
    <n v="-6475"/>
    <n v="-28751.35"/>
    <n v="0"/>
    <n v="0"/>
    <n v="0"/>
    <n v="0"/>
    <n v="-28751.35"/>
    <n v="-6475"/>
    <n v="-28751.35"/>
    <n v="-3.57"/>
    <n v="2931.21"/>
    <n v="0"/>
    <n v="0"/>
    <n v="0"/>
    <n v="2931.21"/>
  </r>
  <r>
    <m/>
    <s v="069"/>
    <n v="2015"/>
    <n v="2015"/>
    <m/>
    <n v="102"/>
    <n v="0"/>
    <s v="General administration"/>
    <n v="1"/>
    <n v="253"/>
    <s v="D"/>
    <n v="-593880.5"/>
    <n v="-416731.5"/>
    <n v="0"/>
    <n v="-6125.97"/>
    <n v="-593880.5"/>
    <n v="-422857.47"/>
    <n v="-775"/>
    <n v="-775"/>
    <n v="0"/>
    <n v="0"/>
    <n v="-775"/>
    <n v="-775"/>
    <n v="-1214692.93"/>
    <n v="-1079894.08"/>
    <n v="0"/>
    <n v="0"/>
    <n v="-1214692.93"/>
    <n v="-1079894.08"/>
    <n v="-311947.84999999998"/>
    <n v="0"/>
    <n v="0"/>
    <n v="0"/>
    <n v="0"/>
    <n v="-311947.84999999998"/>
    <n v="-1214692.93"/>
    <n v="-177149"/>
    <n v="-6125.97"/>
    <n v="58479.68"/>
    <n v="0"/>
    <n v="0"/>
    <n v="8498.44"/>
    <n v="66978.12"/>
  </r>
  <r>
    <m/>
    <s v="069"/>
    <n v="2015"/>
    <n v="2015"/>
    <m/>
    <n v="102"/>
    <n v="0"/>
    <s v="General administration"/>
    <n v="1"/>
    <n v="257"/>
    <s v="D"/>
    <n v="-12357.3"/>
    <n v="0"/>
    <n v="0"/>
    <n v="0"/>
    <n v="-12357.3"/>
    <n v="0"/>
    <n v="0"/>
    <n v="0"/>
    <n v="0"/>
    <n v="0"/>
    <n v="0"/>
    <n v="0"/>
    <n v="0"/>
    <n v="0"/>
    <n v="0"/>
    <n v="0"/>
    <n v="0"/>
    <n v="0"/>
    <n v="-12357.3"/>
    <n v="0"/>
    <n v="0"/>
    <n v="0"/>
    <n v="0"/>
    <n v="-12357.3"/>
    <n v="0"/>
    <n v="-12357.3"/>
    <n v="0"/>
    <n v="0"/>
    <n v="0"/>
    <n v="0"/>
    <n v="0"/>
    <n v="0"/>
  </r>
  <r>
    <m/>
    <s v="069"/>
    <n v="2015"/>
    <n v="2015"/>
    <m/>
    <n v="102"/>
    <n v="0"/>
    <s v="General administration"/>
    <n v="1"/>
    <n v="310"/>
    <s v="D"/>
    <n v="0"/>
    <n v="0"/>
    <n v="0"/>
    <n v="0"/>
    <n v="0"/>
    <n v="0"/>
    <n v="-22750"/>
    <n v="281.07"/>
    <n v="0"/>
    <n v="-281.07"/>
    <n v="-22750"/>
    <n v="0"/>
    <n v="0"/>
    <n v="0"/>
    <n v="0"/>
    <n v="0"/>
    <n v="0"/>
    <n v="0"/>
    <n v="-23031.07"/>
    <n v="0"/>
    <n v="0"/>
    <n v="0"/>
    <n v="0"/>
    <n v="-23031.07"/>
    <n v="0"/>
    <n v="-23031.07"/>
    <n v="-281.07"/>
    <n v="0"/>
    <n v="0"/>
    <n v="0"/>
    <n v="0"/>
    <n v="0"/>
  </r>
  <r>
    <m/>
    <s v="069"/>
    <n v="2015"/>
    <n v="2015"/>
    <m/>
    <n v="102"/>
    <n v="0"/>
    <s v="Salaries and Expenses (Reimbursable)"/>
    <n v="801"/>
    <n v="233"/>
    <s v="R"/>
    <n v="-2000"/>
    <n v="-2000"/>
    <n v="0"/>
    <n v="0"/>
    <n v="-2000"/>
    <n v="-2000"/>
    <n v="0"/>
    <n v="0"/>
    <n v="0"/>
    <n v="0"/>
    <n v="0"/>
    <n v="0"/>
    <n v="0"/>
    <n v="0"/>
    <n v="0"/>
    <n v="0"/>
    <n v="0"/>
    <n v="0"/>
    <n v="0"/>
    <n v="0"/>
    <n v="0"/>
    <n v="0"/>
    <n v="0"/>
    <n v="0"/>
    <n v="0"/>
    <n v="0"/>
    <n v="0"/>
    <n v="0"/>
    <n v="0"/>
    <n v="0"/>
    <n v="0"/>
    <n v="0"/>
  </r>
  <r>
    <m/>
    <s v="069"/>
    <n v="2015"/>
    <n v="2015"/>
    <m/>
    <n v="102"/>
    <n v="0"/>
    <s v="Salaries and Expenses (Reimbursable)"/>
    <n v="801"/>
    <n v="251"/>
    <s v="R"/>
    <n v="-9758.48"/>
    <n v="-9758.48"/>
    <n v="0"/>
    <n v="0"/>
    <n v="-9758.48"/>
    <n v="-9758.48"/>
    <n v="0"/>
    <n v="0"/>
    <n v="0"/>
    <n v="0"/>
    <n v="0"/>
    <n v="0"/>
    <n v="0"/>
    <n v="0"/>
    <n v="0"/>
    <n v="0"/>
    <n v="0"/>
    <n v="0"/>
    <n v="0"/>
    <n v="0"/>
    <n v="0"/>
    <n v="0"/>
    <n v="0"/>
    <n v="0"/>
    <n v="0"/>
    <n v="0"/>
    <n v="0"/>
    <n v="0"/>
    <n v="0"/>
    <n v="0"/>
    <n v="0"/>
    <n v="0"/>
  </r>
  <r>
    <m/>
    <s v="069"/>
    <n v="2015"/>
    <n v="2015"/>
    <m/>
    <n v="102"/>
    <n v="0"/>
    <s v="Salaries and Expenses (Reimbursable)"/>
    <n v="801"/>
    <n v="253"/>
    <s v="R"/>
    <n v="-26277.040000000001"/>
    <n v="-26325.11"/>
    <n v="0"/>
    <n v="0"/>
    <n v="-26277.040000000001"/>
    <n v="-26325.11"/>
    <n v="0"/>
    <n v="0"/>
    <n v="0"/>
    <n v="0"/>
    <n v="0"/>
    <n v="0"/>
    <n v="-308479.62"/>
    <n v="-23491.02"/>
    <n v="0"/>
    <n v="0"/>
    <n v="-308479.62"/>
    <n v="-23491.02"/>
    <n v="-284940.53000000003"/>
    <n v="0"/>
    <n v="0"/>
    <n v="0"/>
    <n v="0"/>
    <n v="-284940.53000000003"/>
    <n v="-308479.62"/>
    <n v="48.07"/>
    <n v="0"/>
    <n v="26277.040000000001"/>
    <n v="0"/>
    <n v="0"/>
    <n v="0"/>
    <n v="26277.040000000001"/>
  </r>
  <r>
    <m/>
    <s v="069"/>
    <n v="2015"/>
    <n v="2015"/>
    <m/>
    <n v="102"/>
    <n v="0"/>
    <s v="Salaries and Expenses (Reimbursable)"/>
    <n v="801"/>
    <n v="257"/>
    <s v="R"/>
    <n v="-20509.650000000001"/>
    <n v="-20509.650000000001"/>
    <n v="0"/>
    <n v="0"/>
    <n v="-20509.650000000001"/>
    <n v="-20509.650000000001"/>
    <n v="0"/>
    <n v="0"/>
    <n v="0"/>
    <n v="0"/>
    <n v="0"/>
    <n v="0"/>
    <n v="0"/>
    <n v="0"/>
    <n v="0"/>
    <n v="0"/>
    <n v="0"/>
    <n v="0"/>
    <n v="0"/>
    <n v="0"/>
    <n v="0"/>
    <n v="0"/>
    <n v="0"/>
    <n v="0"/>
    <n v="0"/>
    <n v="0"/>
    <n v="0"/>
    <n v="0"/>
    <n v="0"/>
    <n v="0"/>
    <n v="0"/>
    <n v="0"/>
  </r>
  <r>
    <m/>
    <s v="069"/>
    <n v="2015"/>
    <n v="2015"/>
    <m/>
    <n v="118"/>
    <n v="0"/>
    <s v="Office of Civil Rights"/>
    <n v="1"/>
    <n v="121"/>
    <s v="D"/>
    <n v="0"/>
    <n v="0"/>
    <n v="0"/>
    <n v="0"/>
    <n v="0"/>
    <n v="0"/>
    <n v="0"/>
    <n v="0"/>
    <n v="0"/>
    <n v="0"/>
    <n v="0"/>
    <n v="0"/>
    <n v="-500.58"/>
    <n v="-500.58"/>
    <n v="0"/>
    <n v="0"/>
    <n v="-500.58"/>
    <n v="-500.58"/>
    <n v="0"/>
    <n v="0"/>
    <n v="0"/>
    <n v="0"/>
    <n v="0"/>
    <n v="0"/>
    <n v="-500.58"/>
    <n v="0"/>
    <n v="0"/>
    <n v="0"/>
    <n v="0"/>
    <n v="0"/>
    <n v="0"/>
    <n v="0"/>
  </r>
  <r>
    <m/>
    <s v="069"/>
    <n v="2015"/>
    <n v="2015"/>
    <m/>
    <n v="118"/>
    <n v="0"/>
    <s v="Office of Civil Rights"/>
    <n v="1"/>
    <n v="240"/>
    <s v="D"/>
    <n v="-612"/>
    <n v="-612"/>
    <n v="0"/>
    <n v="0"/>
    <n v="-612"/>
    <n v="-612"/>
    <n v="0"/>
    <n v="0"/>
    <n v="0"/>
    <n v="0"/>
    <n v="0"/>
    <n v="0"/>
    <n v="0"/>
    <n v="0"/>
    <n v="0"/>
    <n v="0"/>
    <n v="0"/>
    <n v="0"/>
    <n v="0"/>
    <n v="0"/>
    <n v="0"/>
    <n v="0"/>
    <n v="0"/>
    <n v="0"/>
    <n v="0"/>
    <n v="0"/>
    <n v="0"/>
    <n v="0"/>
    <n v="0"/>
    <n v="0"/>
    <n v="0"/>
    <n v="0"/>
  </r>
  <r>
    <m/>
    <s v="069"/>
    <n v="2015"/>
    <n v="2015"/>
    <m/>
    <n v="118"/>
    <n v="0"/>
    <s v="Office of Civil Rights"/>
    <n v="1"/>
    <n v="251"/>
    <s v="D"/>
    <n v="-94417.83"/>
    <n v="-94417.83"/>
    <n v="0"/>
    <n v="0"/>
    <n v="-94417.83"/>
    <n v="-94417.83"/>
    <n v="-6027"/>
    <n v="0"/>
    <n v="0"/>
    <n v="0"/>
    <n v="-6027"/>
    <n v="0"/>
    <n v="0"/>
    <n v="0"/>
    <n v="0"/>
    <n v="0"/>
    <n v="0"/>
    <n v="0"/>
    <n v="-6027"/>
    <n v="0"/>
    <n v="0"/>
    <n v="0"/>
    <n v="0"/>
    <n v="-6027"/>
    <n v="0"/>
    <n v="-6027"/>
    <n v="0"/>
    <n v="0"/>
    <n v="0"/>
    <n v="0"/>
    <n v="0"/>
    <n v="0"/>
  </r>
  <r>
    <m/>
    <s v="069"/>
    <n v="2015"/>
    <n v="2015"/>
    <m/>
    <n v="118"/>
    <n v="0"/>
    <s v="Office of Civil Rights"/>
    <n v="1"/>
    <n v="252"/>
    <s v="D"/>
    <n v="0"/>
    <n v="0"/>
    <n v="0"/>
    <n v="0"/>
    <n v="0"/>
    <n v="0"/>
    <n v="6015"/>
    <n v="0"/>
    <n v="0"/>
    <n v="0"/>
    <n v="6015"/>
    <n v="0"/>
    <n v="0"/>
    <n v="0"/>
    <n v="0"/>
    <n v="0"/>
    <n v="0"/>
    <n v="0"/>
    <n v="0"/>
    <n v="0"/>
    <n v="0"/>
    <n v="0"/>
    <n v="0"/>
    <n v="0"/>
    <n v="0"/>
    <n v="0"/>
    <n v="-6015"/>
    <n v="0"/>
    <n v="0"/>
    <n v="0"/>
    <n v="0"/>
    <n v="0"/>
  </r>
  <r>
    <m/>
    <s v="069"/>
    <n v="2015"/>
    <n v="2015"/>
    <m/>
    <n v="118"/>
    <n v="0"/>
    <s v="Office of Civil Rights"/>
    <n v="1"/>
    <n v="253"/>
    <s v="D"/>
    <n v="-10680.04"/>
    <n v="-10680.04"/>
    <n v="0"/>
    <n v="0"/>
    <n v="-10680.04"/>
    <n v="-10680.04"/>
    <n v="-7580.48"/>
    <n v="0"/>
    <n v="0"/>
    <n v="0"/>
    <n v="-7580.48"/>
    <n v="0"/>
    <n v="-53170.53"/>
    <n v="-56093.22"/>
    <n v="0"/>
    <n v="0"/>
    <n v="-53170.53"/>
    <n v="-56093.22"/>
    <n v="2922.69"/>
    <n v="0"/>
    <n v="0"/>
    <n v="0"/>
    <n v="0"/>
    <n v="2922.69"/>
    <n v="-53170.53"/>
    <n v="0"/>
    <n v="7580.48"/>
    <n v="0"/>
    <n v="0"/>
    <n v="0"/>
    <n v="0"/>
    <n v="0"/>
  </r>
  <r>
    <m/>
    <s v="069"/>
    <n v="2015"/>
    <n v="2015"/>
    <m/>
    <n v="118"/>
    <n v="0"/>
    <s v="Office of Civil Rights"/>
    <n v="1"/>
    <n v="257"/>
    <s v="D"/>
    <n v="-79787.53"/>
    <n v="-59502.19"/>
    <n v="0"/>
    <n v="0"/>
    <n v="-79787.53"/>
    <n v="-59502.19"/>
    <n v="1973.22"/>
    <n v="1973.22"/>
    <n v="0"/>
    <n v="0"/>
    <n v="1973.22"/>
    <n v="1973.22"/>
    <n v="-7770"/>
    <n v="0"/>
    <n v="0"/>
    <n v="0"/>
    <n v="-7770"/>
    <n v="0"/>
    <n v="-28055.34"/>
    <n v="0"/>
    <n v="0"/>
    <n v="0"/>
    <n v="0"/>
    <n v="-28055.34"/>
    <n v="-7770"/>
    <n v="-20285.34"/>
    <n v="0"/>
    <n v="0"/>
    <n v="0"/>
    <n v="0"/>
    <n v="0"/>
    <n v="0"/>
  </r>
  <r>
    <m/>
    <s v="069"/>
    <n v="2015"/>
    <n v="2015"/>
    <m/>
    <n v="118"/>
    <n v="0"/>
    <s v="Office of Civil Rights"/>
    <n v="1"/>
    <n v="260"/>
    <s v="D"/>
    <n v="0"/>
    <n v="0"/>
    <n v="0"/>
    <n v="0"/>
    <n v="0"/>
    <n v="0"/>
    <n v="-407.74"/>
    <n v="-1973.22"/>
    <n v="0"/>
    <n v="0"/>
    <n v="-407.74"/>
    <n v="-1973.22"/>
    <n v="0"/>
    <n v="0"/>
    <n v="0"/>
    <n v="0"/>
    <n v="0"/>
    <n v="0"/>
    <n v="0"/>
    <n v="0"/>
    <n v="0"/>
    <n v="0"/>
    <n v="0"/>
    <n v="0"/>
    <n v="0"/>
    <n v="0"/>
    <n v="-1565.48"/>
    <n v="0"/>
    <n v="0"/>
    <n v="0"/>
    <n v="0"/>
    <n v="0"/>
  </r>
  <r>
    <m/>
    <s v="069"/>
    <n v="2015"/>
    <n v="2015"/>
    <m/>
    <n v="155"/>
    <n v="0"/>
    <s v="Guaranteed loan subsidy and administrative expenses"/>
    <n v="733"/>
    <n v="253"/>
    <s v="D"/>
    <n v="0"/>
    <n v="0"/>
    <n v="0"/>
    <n v="0"/>
    <n v="0"/>
    <n v="0"/>
    <n v="0"/>
    <n v="0"/>
    <n v="0"/>
    <n v="0"/>
    <n v="0"/>
    <n v="0"/>
    <n v="0"/>
    <n v="-64.95"/>
    <n v="0"/>
    <n v="0"/>
    <n v="0"/>
    <n v="-64.95"/>
    <n v="64.95"/>
    <n v="0"/>
    <n v="0"/>
    <n v="0"/>
    <n v="0"/>
    <n v="64.95"/>
    <n v="0"/>
    <n v="0"/>
    <n v="0"/>
    <n v="0"/>
    <n v="0"/>
    <n v="0"/>
    <n v="0"/>
    <n v="0"/>
  </r>
  <r>
    <m/>
    <s v="069"/>
    <n v="2015"/>
    <n v="2015"/>
    <m/>
    <n v="155"/>
    <n v="0"/>
    <s v="Guaranteed loan subsidy and administrative expenses"/>
    <n v="733"/>
    <n v="410"/>
    <s v="D"/>
    <n v="0"/>
    <n v="0"/>
    <n v="0"/>
    <n v="0"/>
    <n v="0"/>
    <n v="0"/>
    <n v="0"/>
    <n v="0"/>
    <n v="0"/>
    <n v="0"/>
    <n v="0"/>
    <n v="0"/>
    <n v="0"/>
    <n v="0"/>
    <n v="0"/>
    <n v="0"/>
    <n v="0"/>
    <n v="0"/>
    <n v="0"/>
    <n v="0"/>
    <n v="0"/>
    <n v="0"/>
    <n v="0"/>
    <n v="0"/>
    <n v="0"/>
    <n v="0"/>
    <n v="0"/>
    <n v="0"/>
    <n v="0"/>
    <n v="0"/>
    <n v="2250"/>
    <n v="2250"/>
  </r>
  <r>
    <m/>
    <s v="069"/>
    <n v="2015"/>
    <n v="2016"/>
    <m/>
    <n v="102"/>
    <n v="0"/>
    <s v="General administration"/>
    <n v="1"/>
    <n v="251"/>
    <s v="D"/>
    <n v="-1093918.6000000001"/>
    <n v="-665127.21"/>
    <n v="0"/>
    <n v="-51798.34"/>
    <n v="-1093918.6000000001"/>
    <n v="-716925.55"/>
    <n v="0"/>
    <n v="0"/>
    <n v="0"/>
    <n v="0"/>
    <n v="0"/>
    <n v="0"/>
    <n v="0"/>
    <n v="0"/>
    <n v="0"/>
    <n v="0"/>
    <n v="0"/>
    <n v="0"/>
    <n v="-428791.39"/>
    <n v="0"/>
    <n v="0"/>
    <n v="0"/>
    <n v="0"/>
    <n v="-428791.39"/>
    <n v="0"/>
    <n v="-428791.39"/>
    <n v="-51798.34"/>
    <n v="0"/>
    <n v="0"/>
    <n v="0"/>
    <n v="0"/>
    <n v="0"/>
  </r>
  <r>
    <m/>
    <s v="069"/>
    <n v="2015"/>
    <n v="2016"/>
    <m/>
    <n v="102"/>
    <n v="0"/>
    <s v="General administration"/>
    <n v="1"/>
    <n v="310"/>
    <s v="D"/>
    <n v="-362808.33"/>
    <n v="590159.92000000004"/>
    <n v="0"/>
    <n v="-591484.80000000005"/>
    <n v="-362808.33"/>
    <n v="-1324.88"/>
    <n v="0"/>
    <n v="245.53"/>
    <n v="0"/>
    <n v="-245.53"/>
    <n v="0"/>
    <n v="0"/>
    <n v="0"/>
    <n v="0"/>
    <n v="0"/>
    <n v="0"/>
    <n v="0"/>
    <n v="0"/>
    <n v="-361728.98"/>
    <n v="0"/>
    <n v="0"/>
    <n v="0"/>
    <n v="0"/>
    <n v="-361728.98"/>
    <n v="0"/>
    <n v="-361728.98"/>
    <n v="-245.53"/>
    <n v="0"/>
    <n v="0"/>
    <n v="0"/>
    <n v="0"/>
    <n v="0"/>
  </r>
  <r>
    <m/>
    <s v="069"/>
    <n v="2015"/>
    <n v="2016"/>
    <m/>
    <n v="116"/>
    <n v="0"/>
    <s v="Financial management capital"/>
    <n v="1"/>
    <n v="253"/>
    <s v="D"/>
    <n v="0"/>
    <n v="0"/>
    <n v="0"/>
    <n v="0"/>
    <n v="0"/>
    <n v="0"/>
    <n v="0"/>
    <n v="0"/>
    <n v="0"/>
    <n v="0"/>
    <n v="0"/>
    <n v="0"/>
    <n v="-4236637.16"/>
    <n v="-1272733.95"/>
    <n v="0"/>
    <n v="0"/>
    <n v="-4236637.16"/>
    <n v="-1272733.95"/>
    <n v="-2963903.21"/>
    <n v="0"/>
    <n v="0"/>
    <n v="0"/>
    <n v="0"/>
    <n v="-2963903.21"/>
    <n v="-4236637.16"/>
    <n v="0"/>
    <n v="0"/>
    <n v="0"/>
    <n v="0"/>
    <n v="0"/>
    <n v="0"/>
    <n v="0"/>
  </r>
  <r>
    <m/>
    <s v="069"/>
    <n v="2015"/>
    <n v="2016"/>
    <m/>
    <n v="119"/>
    <n v="0"/>
    <s v="Minority business outreach"/>
    <n v="1"/>
    <n v="210"/>
    <s v="D"/>
    <n v="-415.5"/>
    <n v="-415.5"/>
    <n v="0"/>
    <n v="0"/>
    <n v="-415.5"/>
    <n v="-415.5"/>
    <n v="0"/>
    <n v="0"/>
    <n v="0"/>
    <n v="0"/>
    <n v="0"/>
    <n v="0"/>
    <n v="0"/>
    <n v="0"/>
    <n v="0"/>
    <n v="0"/>
    <n v="0"/>
    <n v="0"/>
    <n v="0"/>
    <n v="0"/>
    <n v="0"/>
    <n v="0"/>
    <n v="0"/>
    <n v="0"/>
    <n v="0"/>
    <n v="0"/>
    <n v="0"/>
    <n v="415.5"/>
    <n v="0"/>
    <n v="0"/>
    <n v="0"/>
    <n v="415.5"/>
  </r>
  <r>
    <m/>
    <s v="069"/>
    <n v="2015"/>
    <n v="2016"/>
    <m/>
    <n v="119"/>
    <n v="0"/>
    <s v="Minority business outreach"/>
    <n v="1"/>
    <n v="253"/>
    <s v="D"/>
    <n v="0"/>
    <n v="0"/>
    <n v="0"/>
    <n v="0"/>
    <n v="0"/>
    <n v="0"/>
    <n v="0"/>
    <n v="0"/>
    <n v="0"/>
    <n v="0"/>
    <n v="0"/>
    <n v="0"/>
    <n v="-12398.99"/>
    <n v="-2046.04"/>
    <n v="0"/>
    <n v="0"/>
    <n v="-12398.99"/>
    <n v="-2046.04"/>
    <n v="-10352.950000000001"/>
    <n v="0"/>
    <n v="0"/>
    <n v="0"/>
    <n v="0"/>
    <n v="-10352.950000000001"/>
    <n v="-12398.99"/>
    <n v="0"/>
    <n v="0"/>
    <n v="0"/>
    <n v="0"/>
    <n v="0"/>
    <n v="0"/>
    <n v="0"/>
  </r>
  <r>
    <m/>
    <s v="069"/>
    <n v="2015"/>
    <n v="2016"/>
    <m/>
    <n v="119"/>
    <n v="0"/>
    <s v="Minority business outreach"/>
    <n v="1"/>
    <n v="410"/>
    <s v="D"/>
    <n v="-551648.12"/>
    <n v="-97045.87"/>
    <n v="0"/>
    <n v="0"/>
    <n v="-551648.12"/>
    <n v="-97045.87"/>
    <n v="-37540.54"/>
    <n v="0"/>
    <n v="0"/>
    <n v="0"/>
    <n v="-37540.54"/>
    <n v="0"/>
    <n v="0"/>
    <n v="0"/>
    <n v="0"/>
    <n v="0"/>
    <n v="0"/>
    <n v="0"/>
    <n v="-492142.79"/>
    <n v="0"/>
    <n v="0"/>
    <n v="0"/>
    <n v="0"/>
    <n v="-492142.79"/>
    <n v="0"/>
    <n v="-492142.79"/>
    <n v="0"/>
    <n v="15479.54"/>
    <n v="0"/>
    <n v="0"/>
    <n v="0"/>
    <n v="15479.54"/>
  </r>
  <r>
    <m/>
    <s v="069"/>
    <n v="2015"/>
    <n v="2016"/>
    <m/>
    <n v="142"/>
    <n v="0"/>
    <s v="Safe skies"/>
    <n v="2"/>
    <n v="253"/>
    <s v="D"/>
    <n v="-473000"/>
    <n v="-382276.35"/>
    <n v="0"/>
    <n v="0"/>
    <n v="-473000"/>
    <n v="-382276.35"/>
    <n v="0"/>
    <n v="0"/>
    <n v="0"/>
    <n v="0"/>
    <n v="0"/>
    <n v="0"/>
    <n v="-443000"/>
    <n v="-323196"/>
    <n v="0"/>
    <n v="0"/>
    <n v="-443000"/>
    <n v="-323196"/>
    <n v="-210527.65"/>
    <n v="0"/>
    <n v="0"/>
    <n v="0"/>
    <n v="0"/>
    <n v="-210527.65"/>
    <n v="-443000"/>
    <n v="-90723.65"/>
    <n v="0"/>
    <n v="0"/>
    <n v="0"/>
    <n v="0"/>
    <n v="0"/>
    <n v="0"/>
  </r>
  <r>
    <m/>
    <s v="069"/>
    <n v="2015"/>
    <n v="2016"/>
    <m/>
    <n v="159"/>
    <n v="0"/>
    <s v="Cyber Security Initiatives (Direct)"/>
    <n v="1"/>
    <n v="233"/>
    <s v="D"/>
    <n v="0"/>
    <n v="0"/>
    <n v="0"/>
    <n v="0"/>
    <n v="0"/>
    <n v="0"/>
    <n v="0"/>
    <n v="0"/>
    <n v="0"/>
    <n v="0"/>
    <n v="0"/>
    <n v="0"/>
    <n v="-229511.52"/>
    <n v="-27205.49"/>
    <n v="0"/>
    <n v="0"/>
    <n v="-229511.52"/>
    <n v="-27205.49"/>
    <n v="-202306.03"/>
    <n v="0"/>
    <n v="0"/>
    <n v="0"/>
    <n v="0"/>
    <n v="-202306.03"/>
    <n v="-229511.52"/>
    <n v="0"/>
    <n v="0"/>
    <n v="0"/>
    <n v="0"/>
    <n v="0"/>
    <n v="0"/>
    <n v="0"/>
  </r>
  <r>
    <m/>
    <s v="069"/>
    <n v="2015"/>
    <n v="2016"/>
    <m/>
    <n v="159"/>
    <n v="0"/>
    <s v="Cyber Security Initiatives (Direct)"/>
    <n v="1"/>
    <n v="253"/>
    <s v="D"/>
    <n v="-62653.95"/>
    <n v="-23029.56"/>
    <n v="0"/>
    <n v="0"/>
    <n v="-62653.95"/>
    <n v="-23029.56"/>
    <n v="0"/>
    <n v="0"/>
    <n v="0"/>
    <n v="0"/>
    <n v="0"/>
    <n v="0"/>
    <n v="0"/>
    <n v="0"/>
    <n v="0"/>
    <n v="0"/>
    <n v="0"/>
    <n v="0"/>
    <n v="-39624.39"/>
    <n v="0"/>
    <n v="0"/>
    <n v="0"/>
    <n v="0"/>
    <n v="-39624.39"/>
    <n v="0"/>
    <n v="-39624.39"/>
    <n v="0"/>
    <n v="0"/>
    <n v="0"/>
    <n v="0"/>
    <n v="0"/>
    <n v="0"/>
  </r>
  <r>
    <m/>
    <s v="069"/>
    <n v="2015"/>
    <n v="2016"/>
    <m/>
    <n v="159"/>
    <n v="0"/>
    <s v="Cyber Security Initiatives (Direct)"/>
    <n v="1"/>
    <n v="257"/>
    <s v="D"/>
    <n v="-272209.38"/>
    <n v="0"/>
    <n v="0"/>
    <n v="0"/>
    <n v="-272209.38"/>
    <n v="0"/>
    <n v="-58525.77"/>
    <n v="0"/>
    <n v="0"/>
    <n v="0"/>
    <n v="-58525.77"/>
    <n v="0"/>
    <n v="-6517.71"/>
    <n v="0"/>
    <n v="0"/>
    <n v="0"/>
    <n v="-6517.71"/>
    <n v="0"/>
    <n v="-337252.86"/>
    <n v="0"/>
    <n v="0"/>
    <n v="0"/>
    <n v="0"/>
    <n v="-337252.86"/>
    <n v="-6517.71"/>
    <n v="-330735.15000000002"/>
    <n v="0"/>
    <n v="0"/>
    <n v="0"/>
    <n v="0"/>
    <n v="0"/>
    <n v="0"/>
  </r>
  <r>
    <m/>
    <s v="069"/>
    <n v="2015"/>
    <n v="2016"/>
    <m/>
    <n v="159"/>
    <n v="0"/>
    <s v="Cyber Security Initiatives (Direct)"/>
    <n v="1"/>
    <n v="310"/>
    <s v="D"/>
    <n v="-420258.32"/>
    <n v="-0.04"/>
    <n v="0"/>
    <n v="0"/>
    <n v="-420258.32"/>
    <n v="-0.04"/>
    <n v="-312573.3"/>
    <n v="0"/>
    <n v="0"/>
    <n v="0"/>
    <n v="-312573.3"/>
    <n v="0"/>
    <n v="0"/>
    <n v="0"/>
    <n v="0"/>
    <n v="0"/>
    <n v="0"/>
    <n v="0"/>
    <n v="-732831.58"/>
    <n v="0"/>
    <n v="0"/>
    <n v="0"/>
    <n v="0"/>
    <n v="-732831.58"/>
    <n v="0"/>
    <n v="-732831.58"/>
    <n v="0"/>
    <n v="0"/>
    <n v="0"/>
    <n v="0"/>
    <n v="0"/>
    <n v="0"/>
  </r>
  <r>
    <m/>
    <s v="069"/>
    <n v="2015"/>
    <n v="2017"/>
    <m/>
    <n v="143"/>
    <n v="0"/>
    <s v="Award &amp; Oversight"/>
    <n v="2"/>
    <n v="111"/>
    <s v="D"/>
    <n v="0"/>
    <n v="0"/>
    <n v="0"/>
    <n v="0"/>
    <n v="0"/>
    <n v="0"/>
    <n v="0"/>
    <n v="0"/>
    <n v="0"/>
    <n v="0"/>
    <n v="0"/>
    <n v="0"/>
    <n v="0"/>
    <n v="0"/>
    <n v="0"/>
    <n v="0"/>
    <n v="0"/>
    <n v="0"/>
    <n v="-557784.25"/>
    <n v="0"/>
    <n v="0"/>
    <n v="0"/>
    <n v="0"/>
    <n v="-557784.25"/>
    <n v="0"/>
    <n v="-557784.25"/>
    <n v="-557784.25"/>
    <n v="0"/>
    <n v="0"/>
    <n v="0"/>
    <n v="0"/>
    <n v="0"/>
  </r>
  <r>
    <m/>
    <s v="069"/>
    <n v="2015"/>
    <n v="2017"/>
    <m/>
    <n v="143"/>
    <n v="0"/>
    <s v="Award &amp; Oversight"/>
    <n v="2"/>
    <n v="115"/>
    <s v="D"/>
    <n v="0"/>
    <n v="0"/>
    <n v="0"/>
    <n v="0"/>
    <n v="0"/>
    <n v="0"/>
    <n v="0"/>
    <n v="0"/>
    <n v="0"/>
    <n v="0"/>
    <n v="0"/>
    <n v="0"/>
    <n v="0"/>
    <n v="0"/>
    <n v="0"/>
    <n v="0"/>
    <n v="0"/>
    <n v="0"/>
    <n v="-12545"/>
    <n v="0"/>
    <n v="0"/>
    <n v="0"/>
    <n v="0"/>
    <n v="-12545"/>
    <n v="0"/>
    <n v="-12545"/>
    <n v="-12545"/>
    <n v="0"/>
    <n v="0"/>
    <n v="0"/>
    <n v="0"/>
    <n v="0"/>
  </r>
  <r>
    <m/>
    <s v="069"/>
    <n v="2015"/>
    <n v="2017"/>
    <m/>
    <n v="143"/>
    <n v="0"/>
    <s v="Award &amp; Oversight"/>
    <n v="2"/>
    <n v="121"/>
    <s v="D"/>
    <n v="0"/>
    <n v="0"/>
    <n v="0"/>
    <n v="0"/>
    <n v="0"/>
    <n v="0"/>
    <n v="0"/>
    <n v="0"/>
    <n v="0"/>
    <n v="0"/>
    <n v="0"/>
    <n v="0"/>
    <n v="0"/>
    <n v="-723.2"/>
    <n v="0"/>
    <n v="0"/>
    <n v="0"/>
    <n v="-723.2"/>
    <n v="-179510.41"/>
    <n v="0"/>
    <n v="0"/>
    <n v="0"/>
    <n v="0"/>
    <n v="-179510.41"/>
    <n v="0"/>
    <n v="-180233.61"/>
    <n v="-180233.61"/>
    <n v="0"/>
    <n v="0"/>
    <n v="0"/>
    <n v="0"/>
    <n v="0"/>
  </r>
  <r>
    <m/>
    <s v="069"/>
    <n v="2015"/>
    <n v="2017"/>
    <m/>
    <n v="143"/>
    <n v="0"/>
    <s v="Award &amp; Oversight"/>
    <n v="2"/>
    <n v="210"/>
    <s v="D"/>
    <n v="0"/>
    <n v="-6954.21"/>
    <n v="0"/>
    <n v="0"/>
    <n v="0"/>
    <n v="-6954.21"/>
    <n v="0"/>
    <n v="0"/>
    <n v="0"/>
    <n v="0"/>
    <n v="0"/>
    <n v="0"/>
    <n v="0"/>
    <n v="0"/>
    <n v="0"/>
    <n v="0"/>
    <n v="0"/>
    <n v="0"/>
    <n v="-7480.06"/>
    <n v="0"/>
    <n v="0"/>
    <n v="0"/>
    <n v="0"/>
    <n v="-7480.06"/>
    <n v="0"/>
    <n v="-7480.06"/>
    <n v="-14434.27"/>
    <n v="0"/>
    <n v="0"/>
    <n v="0"/>
    <n v="0"/>
    <n v="0"/>
  </r>
  <r>
    <m/>
    <s v="069"/>
    <n v="2015"/>
    <n v="2017"/>
    <m/>
    <n v="143"/>
    <n v="0"/>
    <s v="Award &amp; Oversight"/>
    <n v="2"/>
    <n v="251"/>
    <s v="D"/>
    <n v="-1395857.5"/>
    <n v="-752909.19"/>
    <n v="0"/>
    <n v="0"/>
    <n v="-1395857.5"/>
    <n v="-752909.19"/>
    <n v="0"/>
    <n v="0"/>
    <n v="0"/>
    <n v="0"/>
    <n v="0"/>
    <n v="0"/>
    <n v="-150000"/>
    <n v="-150000"/>
    <n v="0"/>
    <n v="0"/>
    <n v="-150000"/>
    <n v="-150000"/>
    <n v="-643043.31000000006"/>
    <n v="0"/>
    <n v="0"/>
    <n v="0"/>
    <n v="0"/>
    <n v="-643043.31000000006"/>
    <n v="-150000"/>
    <n v="-643043.31000000006"/>
    <n v="-95"/>
    <n v="0"/>
    <n v="0"/>
    <n v="0"/>
    <n v="0"/>
    <n v="0"/>
  </r>
  <r>
    <m/>
    <s v="069"/>
    <n v="2015"/>
    <n v="2017"/>
    <m/>
    <n v="143"/>
    <n v="0"/>
    <s v="Award &amp; Oversight"/>
    <n v="2"/>
    <n v="253"/>
    <s v="D"/>
    <n v="0"/>
    <n v="0"/>
    <n v="0"/>
    <n v="0"/>
    <n v="0"/>
    <n v="0"/>
    <n v="0"/>
    <n v="0"/>
    <n v="0"/>
    <n v="0"/>
    <n v="0"/>
    <n v="0"/>
    <n v="0"/>
    <n v="-52629.19"/>
    <n v="0"/>
    <n v="0"/>
    <n v="0"/>
    <n v="-52629.19"/>
    <n v="-88485.38"/>
    <n v="0"/>
    <n v="0"/>
    <n v="0"/>
    <n v="0"/>
    <n v="-88485.38"/>
    <n v="0"/>
    <n v="-141114.57"/>
    <n v="-141114.57"/>
    <n v="0"/>
    <n v="0"/>
    <n v="0"/>
    <n v="0"/>
    <n v="0"/>
  </r>
  <r>
    <m/>
    <s v="069"/>
    <n v="2016"/>
    <n v="2016"/>
    <m/>
    <n v="102"/>
    <n v="0"/>
    <s v="General administration"/>
    <n v="1"/>
    <n v="0"/>
    <s v="D"/>
    <n v="-2308.38"/>
    <n v="-2308.38"/>
    <n v="0"/>
    <n v="0"/>
    <n v="-2308.38"/>
    <n v="-2308.38"/>
    <n v="0"/>
    <n v="0"/>
    <n v="0"/>
    <n v="-356.3"/>
    <n v="0"/>
    <n v="-356.3"/>
    <n v="0"/>
    <n v="0"/>
    <n v="0"/>
    <n v="0"/>
    <n v="0"/>
    <n v="0"/>
    <n v="0"/>
    <n v="0"/>
    <n v="0"/>
    <n v="0"/>
    <n v="0"/>
    <n v="0"/>
    <n v="0"/>
    <n v="0"/>
    <n v="-356.3"/>
    <n v="2308.38"/>
    <n v="356.3"/>
    <n v="0"/>
    <n v="0"/>
    <n v="2664.68"/>
  </r>
  <r>
    <m/>
    <s v="069"/>
    <n v="2016"/>
    <n v="2016"/>
    <m/>
    <n v="102"/>
    <n v="0"/>
    <s v="General administration"/>
    <n v="1"/>
    <n v="111"/>
    <s v="D"/>
    <n v="0"/>
    <n v="0"/>
    <n v="0"/>
    <n v="0"/>
    <n v="0"/>
    <n v="0"/>
    <n v="-1666310.74"/>
    <n v="-7698.54"/>
    <n v="0"/>
    <n v="-8.6300000000000008"/>
    <n v="-1666310.74"/>
    <n v="-7707.17"/>
    <n v="0"/>
    <n v="0"/>
    <n v="0"/>
    <n v="0"/>
    <n v="0"/>
    <n v="0"/>
    <n v="-1593793.24"/>
    <n v="0"/>
    <n v="0"/>
    <n v="-131857.42000000001"/>
    <n v="0"/>
    <n v="-1725650.66"/>
    <n v="0"/>
    <n v="-1725650.66"/>
    <n v="-67047.09"/>
    <n v="0"/>
    <n v="7707.17"/>
    <n v="0"/>
    <n v="3783.33"/>
    <n v="11490.5"/>
  </r>
  <r>
    <m/>
    <s v="069"/>
    <n v="2016"/>
    <n v="2016"/>
    <m/>
    <n v="102"/>
    <n v="0"/>
    <s v="General administration"/>
    <n v="1"/>
    <n v="113"/>
    <s v="D"/>
    <n v="0"/>
    <n v="0"/>
    <n v="0"/>
    <n v="0"/>
    <n v="0"/>
    <n v="0"/>
    <n v="-197847.97"/>
    <n v="0"/>
    <n v="0"/>
    <n v="0"/>
    <n v="-197847.97"/>
    <n v="0"/>
    <n v="0"/>
    <n v="0"/>
    <n v="0"/>
    <n v="0"/>
    <n v="0"/>
    <n v="0"/>
    <n v="-195684.53"/>
    <n v="0"/>
    <n v="0"/>
    <n v="0"/>
    <n v="0"/>
    <n v="-195684.53"/>
    <n v="0"/>
    <n v="-195684.53"/>
    <n v="2163.44"/>
    <n v="0"/>
    <n v="0"/>
    <n v="0"/>
    <n v="0"/>
    <n v="0"/>
  </r>
  <r>
    <m/>
    <s v="069"/>
    <n v="2016"/>
    <n v="2016"/>
    <m/>
    <n v="102"/>
    <n v="0"/>
    <s v="General administration"/>
    <n v="1"/>
    <n v="115"/>
    <s v="D"/>
    <n v="-1823"/>
    <n v="-1823"/>
    <n v="0"/>
    <n v="0"/>
    <n v="-1823"/>
    <n v="-1823"/>
    <n v="-10388.18"/>
    <n v="1595"/>
    <n v="0"/>
    <n v="-1595"/>
    <n v="-10388.18"/>
    <n v="0"/>
    <n v="0"/>
    <n v="0"/>
    <n v="0"/>
    <n v="0"/>
    <n v="0"/>
    <n v="0"/>
    <n v="-108281.46"/>
    <n v="0"/>
    <n v="0"/>
    <n v="0"/>
    <n v="0"/>
    <n v="-108281.46"/>
    <n v="0"/>
    <n v="-108281.46"/>
    <n v="-97893.28"/>
    <n v="0"/>
    <n v="0"/>
    <n v="0"/>
    <n v="0"/>
    <n v="0"/>
  </r>
  <r>
    <m/>
    <s v="069"/>
    <n v="2016"/>
    <n v="2016"/>
    <m/>
    <n v="102"/>
    <n v="0"/>
    <s v="General administration"/>
    <n v="1"/>
    <n v="121"/>
    <s v="D"/>
    <n v="0"/>
    <n v="0"/>
    <n v="0"/>
    <n v="0"/>
    <n v="0"/>
    <n v="0"/>
    <n v="-461249.09"/>
    <n v="117845.69"/>
    <n v="0"/>
    <n v="0"/>
    <n v="-461249.09"/>
    <n v="117845.69"/>
    <n v="-80964.84"/>
    <n v="-8719.32"/>
    <n v="0"/>
    <n v="0"/>
    <n v="-80964.84"/>
    <n v="-8719.32"/>
    <n v="-622024.42000000004"/>
    <n v="0"/>
    <n v="0"/>
    <n v="-1918.62"/>
    <n v="0"/>
    <n v="-623943.04"/>
    <n v="-80964.84"/>
    <n v="-551697.52"/>
    <n v="27397.26"/>
    <n v="0"/>
    <n v="0"/>
    <n v="0"/>
    <n v="899.77"/>
    <n v="899.77"/>
  </r>
  <r>
    <m/>
    <s v="069"/>
    <n v="2016"/>
    <n v="2016"/>
    <m/>
    <n v="102"/>
    <n v="0"/>
    <s v="General administration"/>
    <n v="1"/>
    <n v="210"/>
    <s v="D"/>
    <n v="-118665.09"/>
    <n v="-9028.39"/>
    <n v="0"/>
    <n v="-17658.400000000001"/>
    <n v="-118665.09"/>
    <n v="-26686.79"/>
    <n v="0"/>
    <n v="8609.9500000000007"/>
    <n v="0"/>
    <n v="-8609.9500000000007"/>
    <n v="0"/>
    <n v="0"/>
    <n v="0"/>
    <n v="0"/>
    <n v="0"/>
    <n v="0"/>
    <n v="0"/>
    <n v="0"/>
    <n v="-118165.37"/>
    <n v="0"/>
    <n v="0"/>
    <n v="0"/>
    <n v="0"/>
    <n v="-118165.37"/>
    <n v="0"/>
    <n v="-118165.37"/>
    <n v="-26187.07"/>
    <n v="26311.29"/>
    <n v="0"/>
    <n v="0"/>
    <n v="881.37"/>
    <n v="27192.66"/>
  </r>
  <r>
    <m/>
    <s v="069"/>
    <n v="2016"/>
    <n v="2016"/>
    <m/>
    <n v="102"/>
    <n v="0"/>
    <s v="General administration"/>
    <n v="1"/>
    <n v="231"/>
    <s v="D"/>
    <n v="-1112847.75"/>
    <n v="-1105870.83"/>
    <n v="0"/>
    <n v="0"/>
    <n v="-1112847.75"/>
    <n v="-1105870.83"/>
    <n v="0"/>
    <n v="0"/>
    <n v="0"/>
    <n v="0"/>
    <n v="0"/>
    <n v="0"/>
    <n v="0"/>
    <n v="0"/>
    <n v="0"/>
    <n v="0"/>
    <n v="0"/>
    <n v="0"/>
    <n v="-6976.92"/>
    <n v="0"/>
    <n v="0"/>
    <n v="0"/>
    <n v="0"/>
    <n v="-6976.92"/>
    <n v="0"/>
    <n v="-6976.92"/>
    <n v="0"/>
    <n v="0"/>
    <n v="0"/>
    <n v="0"/>
    <n v="0"/>
    <n v="0"/>
  </r>
  <r>
    <m/>
    <s v="069"/>
    <n v="2016"/>
    <n v="2016"/>
    <m/>
    <n v="102"/>
    <n v="0"/>
    <s v="General administration"/>
    <n v="1"/>
    <n v="233"/>
    <s v="D"/>
    <n v="-128572.31"/>
    <n v="-73326.84"/>
    <n v="0"/>
    <n v="0"/>
    <n v="-128572.31"/>
    <n v="-73326.84"/>
    <n v="-484.18"/>
    <n v="-7722.69"/>
    <n v="0"/>
    <n v="-72.31"/>
    <n v="-484.18"/>
    <n v="-7795"/>
    <n v="0"/>
    <n v="0"/>
    <n v="0"/>
    <n v="0"/>
    <n v="0"/>
    <n v="0"/>
    <n v="-48006.96"/>
    <n v="0"/>
    <n v="0"/>
    <n v="0"/>
    <n v="0"/>
    <n v="-48006.96"/>
    <n v="0"/>
    <n v="-48006.96"/>
    <n v="-72.31"/>
    <n v="0"/>
    <n v="43.23"/>
    <n v="0"/>
    <n v="0"/>
    <n v="43.23"/>
  </r>
  <r>
    <m/>
    <s v="069"/>
    <n v="2016"/>
    <n v="2016"/>
    <m/>
    <n v="102"/>
    <n v="0"/>
    <s v="General administration"/>
    <n v="1"/>
    <n v="240"/>
    <s v="D"/>
    <n v="-173911"/>
    <n v="-101563"/>
    <n v="0"/>
    <n v="0"/>
    <n v="-173911"/>
    <n v="-101563"/>
    <n v="0"/>
    <n v="0"/>
    <n v="0"/>
    <n v="0"/>
    <n v="0"/>
    <n v="0"/>
    <n v="0"/>
    <n v="0"/>
    <n v="0"/>
    <n v="0"/>
    <n v="0"/>
    <n v="0"/>
    <n v="-72348"/>
    <n v="0"/>
    <n v="0"/>
    <n v="0"/>
    <n v="0"/>
    <n v="-72348"/>
    <n v="0"/>
    <n v="-72348"/>
    <n v="0"/>
    <n v="0"/>
    <n v="0"/>
    <n v="0"/>
    <n v="0"/>
    <n v="0"/>
  </r>
  <r>
    <m/>
    <s v="069"/>
    <n v="2016"/>
    <n v="2016"/>
    <m/>
    <n v="102"/>
    <n v="0"/>
    <s v="General administration"/>
    <n v="1"/>
    <n v="251"/>
    <s v="D"/>
    <n v="-5493735.9100000001"/>
    <n v="-834031.76"/>
    <n v="0"/>
    <n v="-34589.46"/>
    <n v="-5493735.9100000001"/>
    <n v="-868621.22"/>
    <n v="-190050.68"/>
    <n v="537.17999999999995"/>
    <n v="0"/>
    <n v="-278.76"/>
    <n v="-190050.68"/>
    <n v="258.42"/>
    <n v="-94144.54"/>
    <n v="-53851.06"/>
    <n v="0"/>
    <n v="0"/>
    <n v="-94144.54"/>
    <n v="-53851.06"/>
    <n v="-4873059.51"/>
    <n v="0"/>
    <n v="0"/>
    <n v="0"/>
    <n v="0"/>
    <n v="-4873059.51"/>
    <n v="-94144.54"/>
    <n v="-4832766.03"/>
    <n v="-17342.240000000002"/>
    <n v="58220.44"/>
    <n v="1.58"/>
    <n v="0"/>
    <n v="0"/>
    <n v="58222.02"/>
  </r>
  <r>
    <m/>
    <s v="069"/>
    <n v="2016"/>
    <n v="2016"/>
    <m/>
    <n v="102"/>
    <n v="0"/>
    <s v="General administration"/>
    <n v="1"/>
    <n v="252"/>
    <s v="D"/>
    <n v="-427529.18"/>
    <n v="-107019.48"/>
    <n v="0"/>
    <n v="-8850"/>
    <n v="-427529.18"/>
    <n v="-115869.48"/>
    <n v="-49424.45"/>
    <n v="3682.79"/>
    <n v="0"/>
    <n v="-2104.79"/>
    <n v="-49424.45"/>
    <n v="1578"/>
    <n v="0"/>
    <n v="0"/>
    <n v="0"/>
    <n v="0"/>
    <n v="0"/>
    <n v="0"/>
    <n v="-373616.94"/>
    <n v="0"/>
    <n v="0"/>
    <n v="0"/>
    <n v="0"/>
    <n v="-373616.94"/>
    <n v="0"/>
    <n v="-373616.94"/>
    <n v="-10954.79"/>
    <n v="13481.16"/>
    <n v="0"/>
    <n v="0"/>
    <n v="0"/>
    <n v="13481.16"/>
  </r>
  <r>
    <m/>
    <s v="069"/>
    <n v="2016"/>
    <n v="2016"/>
    <m/>
    <n v="102"/>
    <n v="0"/>
    <s v="General administration"/>
    <n v="1"/>
    <n v="253"/>
    <s v="D"/>
    <n v="-1495864.92"/>
    <n v="-904023.97"/>
    <n v="0"/>
    <n v="-2366"/>
    <n v="-1495864.92"/>
    <n v="-906389.97"/>
    <n v="-131990.19"/>
    <n v="-121515.8"/>
    <n v="0"/>
    <n v="-399.11"/>
    <n v="-131990.19"/>
    <n v="-121914.91"/>
    <n v="-4799576.93"/>
    <n v="-1590056.22"/>
    <n v="0"/>
    <n v="0"/>
    <n v="-4799576.93"/>
    <n v="-1590056.22"/>
    <n v="-3813786.01"/>
    <n v="0"/>
    <n v="0"/>
    <n v="-1962.79"/>
    <n v="0"/>
    <n v="-3815748.8"/>
    <n v="-4799576.93"/>
    <n v="-606228.09"/>
    <n v="-6677.86"/>
    <n v="58236"/>
    <n v="990.08"/>
    <n v="0"/>
    <n v="5901.36"/>
    <n v="65127.44"/>
  </r>
  <r>
    <m/>
    <s v="069"/>
    <n v="2016"/>
    <n v="2016"/>
    <m/>
    <n v="102"/>
    <n v="0"/>
    <s v="General administration"/>
    <n v="1"/>
    <n v="257"/>
    <s v="D"/>
    <n v="-6104.08"/>
    <n v="0"/>
    <n v="0"/>
    <n v="0"/>
    <n v="-6104.08"/>
    <n v="0"/>
    <n v="0"/>
    <n v="2.16"/>
    <n v="0"/>
    <n v="-2.16"/>
    <n v="0"/>
    <n v="0"/>
    <n v="0"/>
    <n v="0"/>
    <n v="0"/>
    <n v="0"/>
    <n v="0"/>
    <n v="0"/>
    <n v="-6106.24"/>
    <n v="0"/>
    <n v="0"/>
    <n v="0"/>
    <n v="0"/>
    <n v="-6106.24"/>
    <n v="0"/>
    <n v="-6106.24"/>
    <n v="-2.16"/>
    <n v="0"/>
    <n v="0"/>
    <n v="0"/>
    <n v="0"/>
    <n v="0"/>
  </r>
  <r>
    <m/>
    <s v="069"/>
    <n v="2016"/>
    <n v="2016"/>
    <m/>
    <n v="102"/>
    <n v="0"/>
    <s v="General administration"/>
    <n v="1"/>
    <n v="260"/>
    <s v="D"/>
    <n v="-39697"/>
    <n v="50431.74"/>
    <n v="0"/>
    <n v="-26836.52"/>
    <n v="-39697"/>
    <n v="23595.22"/>
    <n v="-120.9"/>
    <n v="-14079.45"/>
    <n v="0"/>
    <n v="-3078.19"/>
    <n v="-120.9"/>
    <n v="-17157.64"/>
    <n v="0"/>
    <n v="0"/>
    <n v="0"/>
    <n v="0"/>
    <n v="0"/>
    <n v="0"/>
    <n v="-74944.19"/>
    <n v="0"/>
    <n v="0"/>
    <n v="0"/>
    <n v="0"/>
    <n v="-74944.19"/>
    <n v="0"/>
    <n v="-74944.19"/>
    <n v="-28688.71"/>
    <n v="0"/>
    <n v="18235.16"/>
    <n v="0"/>
    <n v="837.37"/>
    <n v="19072.53"/>
  </r>
  <r>
    <m/>
    <s v="069"/>
    <n v="2016"/>
    <n v="2016"/>
    <m/>
    <n v="102"/>
    <n v="0"/>
    <s v="General administration"/>
    <n v="1"/>
    <n v="310"/>
    <s v="D"/>
    <n v="-267625.98"/>
    <n v="-255321.42"/>
    <n v="0"/>
    <n v="0"/>
    <n v="-267625.98"/>
    <n v="-255321.42"/>
    <n v="0"/>
    <n v="3534.19"/>
    <n v="0"/>
    <n v="-3429.5"/>
    <n v="0"/>
    <n v="104.69"/>
    <n v="0"/>
    <n v="0"/>
    <n v="0"/>
    <n v="0"/>
    <n v="0"/>
    <n v="0"/>
    <n v="-15838.75"/>
    <n v="0"/>
    <n v="0"/>
    <n v="0"/>
    <n v="0"/>
    <n v="-15838.75"/>
    <n v="0"/>
    <n v="-15838.75"/>
    <n v="-3429.5"/>
    <n v="25706.12"/>
    <n v="0"/>
    <n v="0"/>
    <n v="0"/>
    <n v="25706.12"/>
  </r>
  <r>
    <m/>
    <s v="069"/>
    <n v="2016"/>
    <n v="2016"/>
    <m/>
    <n v="102"/>
    <n v="0"/>
    <s v="Salaries and Expenses (Reimbursable)"/>
    <n v="801"/>
    <n v="111"/>
    <s v="R"/>
    <n v="0"/>
    <n v="0"/>
    <n v="0"/>
    <n v="0"/>
    <n v="0"/>
    <n v="0"/>
    <n v="-74771.13"/>
    <n v="-1222.47"/>
    <n v="0"/>
    <n v="0"/>
    <n v="-74771.13"/>
    <n v="-1222.47"/>
    <n v="0"/>
    <n v="0"/>
    <n v="0"/>
    <n v="0"/>
    <n v="0"/>
    <n v="0"/>
    <n v="-74771.13"/>
    <n v="0"/>
    <n v="0"/>
    <n v="0"/>
    <n v="0"/>
    <n v="-74771.13"/>
    <n v="0"/>
    <n v="-74771.13"/>
    <n v="-1222.47"/>
    <n v="0"/>
    <n v="1222.47"/>
    <n v="0"/>
    <n v="0"/>
    <n v="1222.47"/>
  </r>
  <r>
    <m/>
    <s v="069"/>
    <n v="2016"/>
    <n v="2016"/>
    <m/>
    <n v="102"/>
    <n v="0"/>
    <s v="Salaries and Expenses (Reimbursable)"/>
    <n v="801"/>
    <n v="113"/>
    <s v="R"/>
    <n v="0"/>
    <n v="0"/>
    <n v="0"/>
    <n v="0"/>
    <n v="0"/>
    <n v="0"/>
    <n v="-44105.9"/>
    <n v="-13300"/>
    <n v="0"/>
    <n v="0"/>
    <n v="-44105.9"/>
    <n v="-13300"/>
    <n v="0"/>
    <n v="0"/>
    <n v="0"/>
    <n v="0"/>
    <n v="0"/>
    <n v="0"/>
    <n v="-32039.63"/>
    <n v="0"/>
    <n v="0"/>
    <n v="0"/>
    <n v="0"/>
    <n v="-32039.63"/>
    <n v="0"/>
    <n v="-32039.63"/>
    <n v="-1233.73"/>
    <n v="0"/>
    <n v="0"/>
    <n v="0"/>
    <n v="0"/>
    <n v="0"/>
  </r>
  <r>
    <m/>
    <s v="069"/>
    <n v="2016"/>
    <n v="2016"/>
    <m/>
    <n v="102"/>
    <n v="0"/>
    <s v="Salaries and Expenses (Reimbursable)"/>
    <n v="801"/>
    <n v="115"/>
    <s v="R"/>
    <n v="0"/>
    <n v="0"/>
    <n v="0"/>
    <n v="0"/>
    <n v="0"/>
    <n v="0"/>
    <n v="-19706"/>
    <n v="0"/>
    <n v="0"/>
    <n v="0"/>
    <n v="-19706"/>
    <n v="0"/>
    <n v="0"/>
    <n v="0"/>
    <n v="0"/>
    <n v="0"/>
    <n v="0"/>
    <n v="0"/>
    <n v="-19706"/>
    <n v="0"/>
    <n v="0"/>
    <n v="0"/>
    <n v="0"/>
    <n v="-19706"/>
    <n v="0"/>
    <n v="-19706"/>
    <n v="0"/>
    <n v="0"/>
    <n v="0"/>
    <n v="0"/>
    <n v="0"/>
    <n v="0"/>
  </r>
  <r>
    <m/>
    <s v="069"/>
    <n v="2016"/>
    <n v="2016"/>
    <m/>
    <n v="102"/>
    <n v="0"/>
    <s v="Salaries and Expenses (Reimbursable)"/>
    <n v="801"/>
    <n v="118"/>
    <s v="R"/>
    <n v="0"/>
    <n v="0"/>
    <n v="0"/>
    <n v="0"/>
    <n v="0"/>
    <n v="0"/>
    <n v="0"/>
    <n v="0"/>
    <n v="0"/>
    <n v="0"/>
    <n v="0"/>
    <n v="0"/>
    <n v="0"/>
    <n v="0"/>
    <n v="0"/>
    <n v="0"/>
    <n v="0"/>
    <n v="0"/>
    <n v="-346.25"/>
    <n v="0"/>
    <n v="0"/>
    <n v="0"/>
    <n v="0"/>
    <n v="-346.25"/>
    <n v="0"/>
    <n v="-346.25"/>
    <n v="-346.25"/>
    <n v="0"/>
    <n v="0"/>
    <n v="0"/>
    <n v="0"/>
    <n v="0"/>
  </r>
  <r>
    <m/>
    <s v="069"/>
    <n v="2016"/>
    <n v="2016"/>
    <m/>
    <n v="102"/>
    <n v="0"/>
    <s v="Salaries and Expenses (Reimbursable)"/>
    <n v="801"/>
    <n v="121"/>
    <s v="R"/>
    <n v="0"/>
    <n v="0"/>
    <n v="0"/>
    <n v="0"/>
    <n v="0"/>
    <n v="0"/>
    <n v="-36078.01"/>
    <n v="-3700"/>
    <n v="0"/>
    <n v="0"/>
    <n v="-36078.01"/>
    <n v="-3700"/>
    <n v="-2983.82"/>
    <n v="0"/>
    <n v="0"/>
    <n v="0"/>
    <n v="-2983.82"/>
    <n v="0"/>
    <n v="-34824.720000000001"/>
    <n v="0"/>
    <n v="0"/>
    <n v="0"/>
    <n v="0"/>
    <n v="-34824.720000000001"/>
    <n v="-2983.82"/>
    <n v="-31840.9"/>
    <n v="537.11"/>
    <n v="0"/>
    <n v="0"/>
    <n v="0"/>
    <n v="0"/>
    <n v="0"/>
  </r>
  <r>
    <m/>
    <s v="069"/>
    <n v="2016"/>
    <n v="2016"/>
    <m/>
    <n v="102"/>
    <n v="0"/>
    <s v="Salaries and Expenses (Reimbursable)"/>
    <n v="801"/>
    <n v="210"/>
    <s v="R"/>
    <n v="-3412.15"/>
    <n v="-547.73"/>
    <n v="0"/>
    <n v="-1333.72"/>
    <n v="-3412.15"/>
    <n v="-1881.45"/>
    <n v="0"/>
    <n v="0"/>
    <n v="0"/>
    <n v="0"/>
    <n v="0"/>
    <n v="0"/>
    <n v="0"/>
    <n v="0"/>
    <n v="0"/>
    <n v="0"/>
    <n v="0"/>
    <n v="0"/>
    <n v="-2864.42"/>
    <n v="0"/>
    <n v="0"/>
    <n v="0"/>
    <n v="0"/>
    <n v="-2864.42"/>
    <n v="0"/>
    <n v="-2864.42"/>
    <n v="-1333.72"/>
    <n v="1881.45"/>
    <n v="0"/>
    <n v="0"/>
    <n v="0"/>
    <n v="1881.45"/>
  </r>
  <r>
    <m/>
    <s v="069"/>
    <n v="2016"/>
    <n v="2016"/>
    <m/>
    <n v="102"/>
    <n v="0"/>
    <s v="Salaries and Expenses (Reimbursable)"/>
    <n v="801"/>
    <n v="233"/>
    <s v="R"/>
    <n v="-1978.49"/>
    <n v="-1954.27"/>
    <n v="0"/>
    <n v="0"/>
    <n v="-1978.49"/>
    <n v="-1954.27"/>
    <n v="0"/>
    <n v="0"/>
    <n v="0"/>
    <n v="0"/>
    <n v="0"/>
    <n v="0"/>
    <n v="0"/>
    <n v="0"/>
    <n v="0"/>
    <n v="0"/>
    <n v="0"/>
    <n v="0"/>
    <n v="-24.22"/>
    <n v="0"/>
    <n v="0"/>
    <n v="0"/>
    <n v="0"/>
    <n v="-24.22"/>
    <n v="0"/>
    <n v="-24.22"/>
    <n v="0"/>
    <n v="0"/>
    <n v="0"/>
    <n v="0"/>
    <n v="0"/>
    <n v="0"/>
  </r>
  <r>
    <m/>
    <s v="069"/>
    <n v="2016"/>
    <n v="2016"/>
    <m/>
    <n v="102"/>
    <n v="0"/>
    <s v="Salaries and Expenses (Reimbursable)"/>
    <n v="801"/>
    <n v="251"/>
    <s v="R"/>
    <n v="-3515.54"/>
    <n v="-3515.54"/>
    <n v="0"/>
    <n v="0"/>
    <n v="-3515.54"/>
    <n v="-3515.54"/>
    <n v="0"/>
    <n v="0"/>
    <n v="0"/>
    <n v="0"/>
    <n v="0"/>
    <n v="0"/>
    <n v="0"/>
    <n v="0"/>
    <n v="0"/>
    <n v="0"/>
    <n v="0"/>
    <n v="0"/>
    <n v="0"/>
    <n v="0"/>
    <n v="0"/>
    <n v="0"/>
    <n v="0"/>
    <n v="0"/>
    <n v="0"/>
    <n v="0"/>
    <n v="0"/>
    <n v="0"/>
    <n v="0"/>
    <n v="0"/>
    <n v="0"/>
    <n v="0"/>
  </r>
  <r>
    <m/>
    <s v="069"/>
    <n v="2016"/>
    <n v="2016"/>
    <m/>
    <n v="102"/>
    <n v="0"/>
    <s v="Salaries and Expenses (Reimbursable)"/>
    <n v="801"/>
    <n v="252"/>
    <s v="R"/>
    <n v="-19875"/>
    <n v="0"/>
    <n v="0"/>
    <n v="0"/>
    <n v="-19875"/>
    <n v="0"/>
    <n v="0"/>
    <n v="0"/>
    <n v="0"/>
    <n v="0"/>
    <n v="0"/>
    <n v="0"/>
    <n v="0"/>
    <n v="0"/>
    <n v="0"/>
    <n v="0"/>
    <n v="0"/>
    <n v="0"/>
    <n v="-19875"/>
    <n v="0"/>
    <n v="0"/>
    <n v="0"/>
    <n v="0"/>
    <n v="-19875"/>
    <n v="0"/>
    <n v="-19875"/>
    <n v="0"/>
    <n v="0"/>
    <n v="0"/>
    <n v="0"/>
    <n v="0"/>
    <n v="0"/>
  </r>
  <r>
    <m/>
    <s v="069"/>
    <n v="2016"/>
    <n v="2016"/>
    <m/>
    <n v="102"/>
    <n v="0"/>
    <s v="Salaries and Expenses (Reimbursable)"/>
    <n v="801"/>
    <n v="253"/>
    <s v="R"/>
    <n v="-35508.519999999997"/>
    <n v="-35508.519999999997"/>
    <n v="0"/>
    <n v="0"/>
    <n v="-35508.519999999997"/>
    <n v="-35508.519999999997"/>
    <n v="0"/>
    <n v="0"/>
    <n v="0"/>
    <n v="0"/>
    <n v="0"/>
    <n v="0"/>
    <n v="-722802.94"/>
    <n v="-134239.75"/>
    <n v="0"/>
    <n v="0"/>
    <n v="-722802.94"/>
    <n v="-134239.75"/>
    <n v="-588563.18999999994"/>
    <n v="0"/>
    <n v="0"/>
    <n v="0"/>
    <n v="0"/>
    <n v="-588563.18999999994"/>
    <n v="-722802.94"/>
    <n v="0"/>
    <n v="0"/>
    <n v="0"/>
    <n v="0"/>
    <n v="0"/>
    <n v="0"/>
    <n v="0"/>
  </r>
  <r>
    <m/>
    <s v="069"/>
    <n v="2016"/>
    <n v="2016"/>
    <m/>
    <n v="102"/>
    <n v="0"/>
    <s v="Salaries and Expenses (Reimbursable)"/>
    <n v="801"/>
    <n v="257"/>
    <s v="R"/>
    <n v="-36448.1"/>
    <n v="-36448.1"/>
    <n v="0"/>
    <n v="0"/>
    <n v="-36448.1"/>
    <n v="-36448.1"/>
    <n v="0"/>
    <n v="-1.1000000000000001"/>
    <n v="0"/>
    <n v="0"/>
    <n v="0"/>
    <n v="-1.1000000000000001"/>
    <n v="0"/>
    <n v="0"/>
    <n v="0"/>
    <n v="0"/>
    <n v="0"/>
    <n v="0"/>
    <n v="1.1000000000000001"/>
    <n v="0"/>
    <n v="0"/>
    <n v="0"/>
    <n v="0"/>
    <n v="1.1000000000000001"/>
    <n v="0"/>
    <n v="1.1000000000000001"/>
    <n v="0"/>
    <n v="0"/>
    <n v="1.1000000000000001"/>
    <n v="0"/>
    <n v="0"/>
    <n v="1.1000000000000001"/>
  </r>
  <r>
    <m/>
    <s v="069"/>
    <n v="2016"/>
    <n v="2016"/>
    <m/>
    <n v="102"/>
    <n v="0"/>
    <s v="Salaries and Expenses (Reimbursable)"/>
    <n v="801"/>
    <n v="440"/>
    <s v="R"/>
    <n v="0"/>
    <n v="0"/>
    <n v="0"/>
    <n v="0"/>
    <n v="0"/>
    <n v="0"/>
    <n v="0"/>
    <n v="0"/>
    <n v="0"/>
    <n v="0"/>
    <n v="0"/>
    <n v="0"/>
    <n v="0"/>
    <n v="0"/>
    <n v="0"/>
    <n v="0"/>
    <n v="0"/>
    <n v="0"/>
    <n v="0"/>
    <n v="0"/>
    <n v="0"/>
    <n v="-129040.42"/>
    <n v="0"/>
    <n v="-129040.42"/>
    <n v="0"/>
    <n v="-129040.42"/>
    <n v="-129040.42"/>
    <n v="0"/>
    <n v="0"/>
    <n v="0"/>
    <n v="0"/>
    <n v="0"/>
  </r>
  <r>
    <m/>
    <s v="069"/>
    <n v="2016"/>
    <n v="2016"/>
    <m/>
    <n v="118"/>
    <n v="0"/>
    <s v="Office of Civil Rights"/>
    <n v="1"/>
    <n v="111"/>
    <s v="D"/>
    <n v="0"/>
    <n v="0"/>
    <n v="0"/>
    <n v="0"/>
    <n v="0"/>
    <n v="0"/>
    <n v="-158019.44"/>
    <n v="-8350.49"/>
    <n v="0"/>
    <n v="0"/>
    <n v="-158019.44"/>
    <n v="-8350.49"/>
    <n v="0"/>
    <n v="0"/>
    <n v="0"/>
    <n v="0"/>
    <n v="0"/>
    <n v="0"/>
    <n v="-154116.85999999999"/>
    <n v="0"/>
    <n v="0"/>
    <n v="0"/>
    <n v="0"/>
    <n v="-154116.85999999999"/>
    <n v="0"/>
    <n v="-154116.85999999999"/>
    <n v="-4447.91"/>
    <n v="0"/>
    <n v="8350.49"/>
    <n v="0"/>
    <n v="2526.6999999999998"/>
    <n v="10877.19"/>
  </r>
  <r>
    <m/>
    <s v="069"/>
    <n v="2016"/>
    <n v="2016"/>
    <m/>
    <n v="118"/>
    <n v="0"/>
    <s v="Office of Civil Rights"/>
    <n v="1"/>
    <n v="113"/>
    <s v="D"/>
    <n v="0"/>
    <n v="0"/>
    <n v="0"/>
    <n v="0"/>
    <n v="0"/>
    <n v="0"/>
    <n v="-16085.6"/>
    <n v="0"/>
    <n v="0"/>
    <n v="0"/>
    <n v="-16085.6"/>
    <n v="0"/>
    <n v="0"/>
    <n v="0"/>
    <n v="0"/>
    <n v="0"/>
    <n v="0"/>
    <n v="0"/>
    <n v="-16085.6"/>
    <n v="0"/>
    <n v="0"/>
    <n v="0"/>
    <n v="0"/>
    <n v="-16085.6"/>
    <n v="0"/>
    <n v="-16085.6"/>
    <n v="0"/>
    <n v="0"/>
    <n v="0"/>
    <n v="0"/>
    <n v="0"/>
    <n v="0"/>
  </r>
  <r>
    <m/>
    <s v="069"/>
    <n v="2016"/>
    <n v="2016"/>
    <m/>
    <n v="118"/>
    <n v="0"/>
    <s v="Office of Civil Rights"/>
    <n v="1"/>
    <n v="121"/>
    <s v="D"/>
    <n v="0"/>
    <n v="0"/>
    <n v="0"/>
    <n v="0"/>
    <n v="0"/>
    <n v="0"/>
    <n v="-53289.88"/>
    <n v="0"/>
    <n v="0"/>
    <n v="0"/>
    <n v="-53289.88"/>
    <n v="0"/>
    <n v="-13929.85"/>
    <n v="-674.73"/>
    <n v="0"/>
    <n v="0"/>
    <n v="-13929.85"/>
    <n v="-674.73"/>
    <n v="-62097.09"/>
    <n v="0"/>
    <n v="0"/>
    <n v="0"/>
    <n v="0"/>
    <n v="-62097.09"/>
    <n v="-13929.85"/>
    <n v="-48841.97"/>
    <n v="4447.91"/>
    <n v="0"/>
    <n v="0"/>
    <n v="0"/>
    <n v="0"/>
    <n v="0"/>
  </r>
  <r>
    <m/>
    <s v="069"/>
    <n v="2016"/>
    <n v="2016"/>
    <m/>
    <n v="118"/>
    <n v="0"/>
    <s v="Office of Civil Rights"/>
    <n v="1"/>
    <n v="210"/>
    <s v="D"/>
    <n v="-2106.0100000000002"/>
    <n v="-659.09"/>
    <n v="0"/>
    <n v="-1446.92"/>
    <n v="-2106.0100000000002"/>
    <n v="-2106.0100000000002"/>
    <n v="0"/>
    <n v="192.22"/>
    <n v="0"/>
    <n v="-192.22"/>
    <n v="0"/>
    <n v="0"/>
    <n v="0"/>
    <n v="0"/>
    <n v="0"/>
    <n v="0"/>
    <n v="0"/>
    <n v="0"/>
    <n v="-1639.14"/>
    <n v="0"/>
    <n v="0"/>
    <n v="0"/>
    <n v="0"/>
    <n v="-1639.14"/>
    <n v="0"/>
    <n v="-1639.14"/>
    <n v="-1639.14"/>
    <n v="2106.0100000000002"/>
    <n v="0"/>
    <n v="0"/>
    <n v="0"/>
    <n v="2106.0100000000002"/>
  </r>
  <r>
    <m/>
    <s v="069"/>
    <n v="2016"/>
    <n v="2016"/>
    <m/>
    <n v="118"/>
    <n v="0"/>
    <s v="Office of Civil Rights"/>
    <n v="1"/>
    <n v="233"/>
    <s v="D"/>
    <n v="0"/>
    <n v="0"/>
    <n v="0"/>
    <n v="0"/>
    <n v="0"/>
    <n v="0"/>
    <n v="0"/>
    <n v="725.32"/>
    <n v="0"/>
    <n v="-725.32"/>
    <n v="0"/>
    <n v="0"/>
    <n v="0"/>
    <n v="0"/>
    <n v="0"/>
    <n v="0"/>
    <n v="0"/>
    <n v="0"/>
    <n v="-725.32"/>
    <n v="0"/>
    <n v="0"/>
    <n v="0"/>
    <n v="0"/>
    <n v="-725.32"/>
    <n v="0"/>
    <n v="-725.32"/>
    <n v="-725.32"/>
    <n v="0"/>
    <n v="0"/>
    <n v="0"/>
    <n v="0"/>
    <n v="0"/>
  </r>
  <r>
    <m/>
    <s v="069"/>
    <n v="2016"/>
    <n v="2016"/>
    <m/>
    <n v="118"/>
    <n v="0"/>
    <s v="Office of Civil Rights"/>
    <n v="1"/>
    <n v="240"/>
    <s v="D"/>
    <n v="-80730"/>
    <n v="-65824"/>
    <n v="0"/>
    <n v="0"/>
    <n v="-80730"/>
    <n v="-65824"/>
    <n v="0"/>
    <n v="0"/>
    <n v="0"/>
    <n v="0"/>
    <n v="0"/>
    <n v="0"/>
    <n v="0"/>
    <n v="0"/>
    <n v="0"/>
    <n v="0"/>
    <n v="0"/>
    <n v="0"/>
    <n v="-14906"/>
    <n v="0"/>
    <n v="0"/>
    <n v="0"/>
    <n v="0"/>
    <n v="-14906"/>
    <n v="0"/>
    <n v="-14906"/>
    <n v="0"/>
    <n v="0"/>
    <n v="0"/>
    <n v="0"/>
    <n v="0"/>
    <n v="0"/>
  </r>
  <r>
    <m/>
    <s v="069"/>
    <n v="2016"/>
    <n v="2016"/>
    <m/>
    <n v="118"/>
    <n v="0"/>
    <s v="Office of Civil Rights"/>
    <n v="1"/>
    <n v="251"/>
    <s v="D"/>
    <n v="-1007672.1"/>
    <n v="-299285.33"/>
    <n v="0"/>
    <n v="0"/>
    <n v="-1007672.1"/>
    <n v="-299285.33"/>
    <n v="-89705.12"/>
    <n v="11.25"/>
    <n v="0"/>
    <n v="-11.46"/>
    <n v="-89705.12"/>
    <n v="-0.21"/>
    <n v="0"/>
    <n v="0"/>
    <n v="0"/>
    <n v="0"/>
    <n v="0"/>
    <n v="0"/>
    <n v="-798103.14"/>
    <n v="0"/>
    <n v="0"/>
    <n v="0"/>
    <n v="0"/>
    <n v="-798103.14"/>
    <n v="0"/>
    <n v="-798103.14"/>
    <n v="-11.46"/>
    <n v="0"/>
    <n v="0.21"/>
    <n v="0"/>
    <n v="0"/>
    <n v="0.21"/>
  </r>
  <r>
    <m/>
    <s v="069"/>
    <n v="2016"/>
    <n v="2016"/>
    <m/>
    <n v="118"/>
    <n v="0"/>
    <s v="Office of Civil Rights"/>
    <n v="1"/>
    <n v="252"/>
    <s v="D"/>
    <n v="-7980.35"/>
    <n v="0"/>
    <n v="0"/>
    <n v="0"/>
    <n v="-7980.35"/>
    <n v="0"/>
    <n v="-10774"/>
    <n v="1752.3"/>
    <n v="0"/>
    <n v="-1752.3"/>
    <n v="-10774"/>
    <n v="0"/>
    <n v="0"/>
    <n v="0"/>
    <n v="0"/>
    <n v="0"/>
    <n v="0"/>
    <n v="0"/>
    <n v="-20506.650000000001"/>
    <n v="0"/>
    <n v="0"/>
    <n v="0"/>
    <n v="0"/>
    <n v="-20506.650000000001"/>
    <n v="0"/>
    <n v="-20506.650000000001"/>
    <n v="-1752.3"/>
    <n v="0"/>
    <n v="0"/>
    <n v="0"/>
    <n v="0"/>
    <n v="0"/>
  </r>
  <r>
    <m/>
    <s v="069"/>
    <n v="2016"/>
    <n v="2016"/>
    <m/>
    <n v="118"/>
    <n v="0"/>
    <s v="Office of Civil Rights"/>
    <n v="1"/>
    <n v="253"/>
    <s v="D"/>
    <n v="-127993.94"/>
    <n v="-36823"/>
    <n v="0"/>
    <n v="0"/>
    <n v="-127993.94"/>
    <n v="-36823"/>
    <n v="-3782"/>
    <n v="4.47"/>
    <n v="0"/>
    <n v="-4.47"/>
    <n v="-3782"/>
    <n v="0"/>
    <n v="-459623.28"/>
    <n v="-299748.5"/>
    <n v="0"/>
    <n v="0"/>
    <n v="-459623.28"/>
    <n v="-299748.5"/>
    <n v="-254832.19"/>
    <n v="0"/>
    <n v="0"/>
    <n v="0"/>
    <n v="0"/>
    <n v="-254832.19"/>
    <n v="-459623.28"/>
    <n v="-94957.41"/>
    <n v="-4.47"/>
    <n v="0"/>
    <n v="0"/>
    <n v="0"/>
    <n v="0"/>
    <n v="0"/>
  </r>
  <r>
    <m/>
    <s v="069"/>
    <n v="2016"/>
    <n v="2016"/>
    <m/>
    <n v="118"/>
    <n v="0"/>
    <s v="Office of Civil Rights"/>
    <n v="1"/>
    <n v="257"/>
    <s v="D"/>
    <n v="-161016.29999999999"/>
    <n v="-53267.31"/>
    <n v="0"/>
    <n v="0"/>
    <n v="-161016.29999999999"/>
    <n v="-53267.31"/>
    <n v="0"/>
    <n v="0"/>
    <n v="0"/>
    <n v="0"/>
    <n v="0"/>
    <n v="0"/>
    <n v="0"/>
    <n v="0"/>
    <n v="0"/>
    <n v="0"/>
    <n v="0"/>
    <n v="0"/>
    <n v="-107748.99"/>
    <n v="0"/>
    <n v="0"/>
    <n v="0"/>
    <n v="0"/>
    <n v="-107748.99"/>
    <n v="0"/>
    <n v="-107748.99"/>
    <n v="0"/>
    <n v="0"/>
    <n v="0"/>
    <n v="0"/>
    <n v="0"/>
    <n v="0"/>
  </r>
  <r>
    <m/>
    <s v="069"/>
    <n v="2016"/>
    <n v="2016"/>
    <m/>
    <n v="118"/>
    <n v="0"/>
    <s v="Office of Civil Rights"/>
    <n v="1"/>
    <n v="260"/>
    <s v="D"/>
    <n v="0"/>
    <n v="0"/>
    <n v="0"/>
    <n v="0"/>
    <n v="0"/>
    <n v="0"/>
    <n v="0"/>
    <n v="568.21"/>
    <n v="0"/>
    <n v="-3746.85"/>
    <n v="0"/>
    <n v="-3178.64"/>
    <n v="0"/>
    <n v="0"/>
    <n v="0"/>
    <n v="0"/>
    <n v="0"/>
    <n v="0"/>
    <n v="-568.21"/>
    <n v="0"/>
    <n v="0"/>
    <n v="0"/>
    <n v="0"/>
    <n v="-568.21"/>
    <n v="0"/>
    <n v="-568.21"/>
    <n v="-3746.85"/>
    <n v="0"/>
    <n v="2099.4"/>
    <n v="0"/>
    <n v="0"/>
    <n v="2099.4"/>
  </r>
  <r>
    <m/>
    <s v="069"/>
    <n v="2016"/>
    <n v="2016"/>
    <m/>
    <n v="118"/>
    <n v="0"/>
    <s v="Office of Civil Rights"/>
    <n v="1"/>
    <n v="310"/>
    <s v="D"/>
    <n v="-12000"/>
    <n v="0"/>
    <n v="0"/>
    <n v="0"/>
    <n v="-12000"/>
    <n v="0"/>
    <n v="0"/>
    <n v="687.25"/>
    <n v="0"/>
    <n v="0"/>
    <n v="0"/>
    <n v="687.25"/>
    <n v="-11253.55"/>
    <n v="-11253.55"/>
    <n v="0"/>
    <n v="0"/>
    <n v="-11253.55"/>
    <n v="-11253.55"/>
    <n v="-12687.25"/>
    <n v="0"/>
    <n v="0"/>
    <n v="0"/>
    <n v="0"/>
    <n v="-12687.25"/>
    <n v="-11253.55"/>
    <n v="-12687.25"/>
    <n v="0"/>
    <n v="0"/>
    <n v="391.99"/>
    <n v="0"/>
    <n v="0"/>
    <n v="391.99"/>
  </r>
  <r>
    <m/>
    <s v="069"/>
    <n v="2016"/>
    <n v="2016"/>
    <m/>
    <n v="155"/>
    <n v="0"/>
    <s v="Guaranteed loan subsidy and administrative expenses"/>
    <n v="733"/>
    <n v="111"/>
    <s v="D"/>
    <n v="0"/>
    <n v="0"/>
    <n v="0"/>
    <n v="0"/>
    <n v="0"/>
    <n v="0"/>
    <n v="-5073.6000000000004"/>
    <n v="-135.93"/>
    <n v="0"/>
    <n v="0"/>
    <n v="-5073.6000000000004"/>
    <n v="-135.93"/>
    <n v="0"/>
    <n v="0"/>
    <n v="0"/>
    <n v="0"/>
    <n v="0"/>
    <n v="0"/>
    <n v="-5073.6000000000004"/>
    <n v="0"/>
    <n v="0"/>
    <n v="0"/>
    <n v="0"/>
    <n v="-5073.6000000000004"/>
    <n v="0"/>
    <n v="-5073.6000000000004"/>
    <n v="-135.93"/>
    <n v="0"/>
    <n v="135.93"/>
    <n v="0"/>
    <n v="0"/>
    <n v="135.93"/>
  </r>
  <r>
    <m/>
    <s v="069"/>
    <n v="2016"/>
    <n v="2016"/>
    <m/>
    <n v="155"/>
    <n v="0"/>
    <s v="Guaranteed loan subsidy and administrative expenses"/>
    <n v="733"/>
    <n v="121"/>
    <s v="D"/>
    <n v="0"/>
    <n v="0"/>
    <n v="0"/>
    <n v="0"/>
    <n v="0"/>
    <n v="0"/>
    <n v="-1673.05"/>
    <n v="0"/>
    <n v="0"/>
    <n v="0"/>
    <n v="-1673.05"/>
    <n v="0"/>
    <n v="0"/>
    <n v="0"/>
    <n v="0"/>
    <n v="0"/>
    <n v="0"/>
    <n v="0"/>
    <n v="-1537.12"/>
    <n v="0"/>
    <n v="0"/>
    <n v="0"/>
    <n v="0"/>
    <n v="-1537.12"/>
    <n v="0"/>
    <n v="-1537.12"/>
    <n v="135.93"/>
    <n v="0"/>
    <n v="0"/>
    <n v="0"/>
    <n v="0"/>
    <n v="0"/>
  </r>
  <r>
    <m/>
    <s v="069"/>
    <n v="2016"/>
    <n v="2016"/>
    <m/>
    <n v="155"/>
    <n v="0"/>
    <s v="Guaranteed loan subsidy and administrative expenses"/>
    <n v="733"/>
    <n v="251"/>
    <s v="D"/>
    <n v="-211630.27"/>
    <n v="-184030.54"/>
    <n v="0"/>
    <n v="0"/>
    <n v="-211630.27"/>
    <n v="-184030.54"/>
    <n v="0"/>
    <n v="0"/>
    <n v="0"/>
    <n v="0"/>
    <n v="0"/>
    <n v="0"/>
    <n v="0"/>
    <n v="0"/>
    <n v="0"/>
    <n v="0"/>
    <n v="0"/>
    <n v="0"/>
    <n v="-27599.73"/>
    <n v="0"/>
    <n v="0"/>
    <n v="0"/>
    <n v="0"/>
    <n v="-27599.73"/>
    <n v="0"/>
    <n v="-27599.73"/>
    <n v="0"/>
    <n v="0"/>
    <n v="0"/>
    <n v="0"/>
    <n v="0"/>
    <n v="0"/>
  </r>
  <r>
    <m/>
    <s v="069"/>
    <n v="2016"/>
    <n v="2016"/>
    <m/>
    <n v="155"/>
    <n v="0"/>
    <s v="Guaranteed loan subsidy and administrative expenses"/>
    <n v="733"/>
    <n v="253"/>
    <s v="D"/>
    <n v="0"/>
    <n v="0"/>
    <n v="0"/>
    <n v="0"/>
    <n v="0"/>
    <n v="0"/>
    <n v="0"/>
    <n v="0"/>
    <n v="0"/>
    <n v="0"/>
    <n v="0"/>
    <n v="0"/>
    <n v="-3438.77"/>
    <n v="-858.35"/>
    <n v="0"/>
    <n v="0"/>
    <n v="-3438.77"/>
    <n v="-858.35"/>
    <n v="-2580.42"/>
    <n v="0"/>
    <n v="0"/>
    <n v="0"/>
    <n v="0"/>
    <n v="-2580.42"/>
    <n v="-3438.77"/>
    <n v="0"/>
    <n v="0"/>
    <n v="0"/>
    <n v="0"/>
    <n v="0"/>
    <n v="0"/>
    <n v="0"/>
  </r>
  <r>
    <m/>
    <s v="069"/>
    <n v="2016"/>
    <n v="2016"/>
    <m/>
    <n v="155"/>
    <n v="0"/>
    <s v="Guaranteed loan subsidy and administrative expenses"/>
    <n v="733"/>
    <n v="410"/>
    <s v="D"/>
    <n v="-8750"/>
    <n v="-2500"/>
    <n v="0"/>
    <n v="0"/>
    <n v="-8750"/>
    <n v="-2500"/>
    <n v="0"/>
    <n v="0"/>
    <n v="0"/>
    <n v="0"/>
    <n v="0"/>
    <n v="0"/>
    <n v="0"/>
    <n v="0"/>
    <n v="0"/>
    <n v="0"/>
    <n v="0"/>
    <n v="0"/>
    <n v="-6250"/>
    <n v="0"/>
    <n v="0"/>
    <n v="0"/>
    <n v="0"/>
    <n v="-6250"/>
    <n v="0"/>
    <n v="-6250"/>
    <n v="0"/>
    <n v="0"/>
    <n v="0"/>
    <n v="0"/>
    <n v="0"/>
    <n v="0"/>
  </r>
  <r>
    <m/>
    <s v="069"/>
    <n v="2016"/>
    <n v="2017"/>
    <m/>
    <n v="116"/>
    <n v="0"/>
    <s v="Financial management capital"/>
    <n v="1"/>
    <n v="253"/>
    <s v="D"/>
    <n v="0"/>
    <n v="0"/>
    <n v="0"/>
    <n v="0"/>
    <n v="0"/>
    <n v="0"/>
    <n v="0"/>
    <n v="0"/>
    <n v="0"/>
    <n v="0"/>
    <n v="0"/>
    <n v="0"/>
    <n v="-5000000"/>
    <n v="-4842218.4400000004"/>
    <n v="0"/>
    <n v="0"/>
    <n v="-5000000"/>
    <n v="-4842218.4400000004"/>
    <n v="-157781.56"/>
    <n v="0"/>
    <n v="0"/>
    <n v="0"/>
    <n v="0"/>
    <n v="-157781.56"/>
    <n v="-5000000"/>
    <n v="0"/>
    <n v="0"/>
    <n v="0"/>
    <n v="0"/>
    <n v="0"/>
    <n v="0"/>
    <n v="0"/>
  </r>
  <r>
    <m/>
    <s v="069"/>
    <n v="2016"/>
    <n v="2017"/>
    <m/>
    <n v="119"/>
    <n v="0"/>
    <s v="Minority business outreach"/>
    <n v="1"/>
    <n v="111"/>
    <s v="D"/>
    <n v="0"/>
    <n v="0"/>
    <n v="0"/>
    <n v="0"/>
    <n v="0"/>
    <n v="0"/>
    <n v="-14804.8"/>
    <n v="-19056.54"/>
    <n v="0"/>
    <n v="0"/>
    <n v="-14804.8"/>
    <n v="-19056.54"/>
    <n v="0"/>
    <n v="0"/>
    <n v="0"/>
    <n v="0"/>
    <n v="0"/>
    <n v="0"/>
    <n v="-15120.51"/>
    <n v="0"/>
    <n v="0"/>
    <n v="0"/>
    <n v="0"/>
    <n v="-15120.51"/>
    <n v="0"/>
    <n v="-15120.51"/>
    <n v="-19372.25"/>
    <n v="0"/>
    <n v="19056.54"/>
    <n v="0"/>
    <n v="0"/>
    <n v="19056.54"/>
  </r>
  <r>
    <m/>
    <s v="069"/>
    <n v="2016"/>
    <n v="2017"/>
    <m/>
    <n v="119"/>
    <n v="0"/>
    <s v="Minority business outreach"/>
    <n v="1"/>
    <n v="115"/>
    <s v="D"/>
    <n v="0"/>
    <n v="0"/>
    <n v="0"/>
    <n v="0"/>
    <n v="0"/>
    <n v="0"/>
    <n v="0"/>
    <n v="0"/>
    <n v="0"/>
    <n v="0"/>
    <n v="0"/>
    <n v="0"/>
    <n v="0"/>
    <n v="0"/>
    <n v="0"/>
    <n v="0"/>
    <n v="0"/>
    <n v="0"/>
    <n v="-77.73"/>
    <n v="0"/>
    <n v="0"/>
    <n v="0"/>
    <n v="0"/>
    <n v="-77.73"/>
    <n v="0"/>
    <n v="-77.73"/>
    <n v="-77.73"/>
    <n v="0"/>
    <n v="0"/>
    <n v="0"/>
    <n v="0"/>
    <n v="0"/>
  </r>
  <r>
    <m/>
    <s v="069"/>
    <n v="2016"/>
    <n v="2017"/>
    <m/>
    <n v="119"/>
    <n v="0"/>
    <s v="Minority business outreach"/>
    <n v="1"/>
    <n v="121"/>
    <s v="D"/>
    <n v="0"/>
    <n v="0"/>
    <n v="0"/>
    <n v="0"/>
    <n v="0"/>
    <n v="0"/>
    <n v="-4251.74"/>
    <n v="0"/>
    <n v="0"/>
    <n v="0"/>
    <n v="-4251.74"/>
    <n v="0"/>
    <n v="0"/>
    <n v="0"/>
    <n v="0"/>
    <n v="0"/>
    <n v="0"/>
    <n v="0"/>
    <n v="-4061.14"/>
    <n v="0"/>
    <n v="0"/>
    <n v="0"/>
    <n v="0"/>
    <n v="-4061.14"/>
    <n v="0"/>
    <n v="-4061.14"/>
    <n v="190.6"/>
    <n v="0"/>
    <n v="0"/>
    <n v="0"/>
    <n v="0"/>
    <n v="0"/>
  </r>
  <r>
    <m/>
    <s v="069"/>
    <n v="2016"/>
    <n v="2017"/>
    <m/>
    <n v="119"/>
    <n v="0"/>
    <s v="Minority business outreach"/>
    <n v="1"/>
    <n v="210"/>
    <s v="D"/>
    <n v="0"/>
    <n v="0"/>
    <n v="0"/>
    <n v="0"/>
    <n v="0"/>
    <n v="0"/>
    <n v="0"/>
    <n v="30.2"/>
    <n v="0"/>
    <n v="-30.2"/>
    <n v="0"/>
    <n v="0"/>
    <n v="0"/>
    <n v="0"/>
    <n v="0"/>
    <n v="0"/>
    <n v="0"/>
    <n v="0"/>
    <n v="-30.2"/>
    <n v="0"/>
    <n v="0"/>
    <n v="0"/>
    <n v="0"/>
    <n v="-30.2"/>
    <n v="0"/>
    <n v="-30.2"/>
    <n v="-30.2"/>
    <n v="0"/>
    <n v="0"/>
    <n v="0"/>
    <n v="0"/>
    <n v="0"/>
  </r>
  <r>
    <m/>
    <s v="069"/>
    <n v="2016"/>
    <n v="2017"/>
    <m/>
    <n v="119"/>
    <n v="0"/>
    <s v="Minority business outreach"/>
    <n v="1"/>
    <n v="252"/>
    <s v="D"/>
    <n v="0"/>
    <n v="0"/>
    <n v="0"/>
    <n v="0"/>
    <n v="0"/>
    <n v="0"/>
    <n v="0"/>
    <n v="0"/>
    <n v="0"/>
    <n v="0"/>
    <n v="0"/>
    <n v="0"/>
    <n v="0"/>
    <n v="0"/>
    <n v="0"/>
    <n v="0"/>
    <n v="0"/>
    <n v="0"/>
    <n v="-1164"/>
    <n v="0"/>
    <n v="0"/>
    <n v="0"/>
    <n v="0"/>
    <n v="-1164"/>
    <n v="0"/>
    <n v="-1164"/>
    <n v="-1164"/>
    <n v="0"/>
    <n v="0"/>
    <n v="0"/>
    <n v="0"/>
    <n v="0"/>
  </r>
  <r>
    <m/>
    <s v="069"/>
    <n v="2016"/>
    <n v="2017"/>
    <m/>
    <n v="119"/>
    <n v="0"/>
    <s v="Minority business outreach"/>
    <n v="1"/>
    <n v="253"/>
    <s v="D"/>
    <n v="0"/>
    <n v="0"/>
    <n v="0"/>
    <n v="0"/>
    <n v="0"/>
    <n v="0"/>
    <n v="0"/>
    <n v="0"/>
    <n v="0"/>
    <n v="0"/>
    <n v="0"/>
    <n v="0"/>
    <n v="0"/>
    <n v="0"/>
    <n v="0"/>
    <n v="0"/>
    <n v="0"/>
    <n v="0"/>
    <n v="-132.44"/>
    <n v="0"/>
    <n v="0"/>
    <n v="0"/>
    <n v="0"/>
    <n v="-132.44"/>
    <n v="0"/>
    <n v="-132.44"/>
    <n v="-132.44"/>
    <n v="0"/>
    <n v="0"/>
    <n v="0"/>
    <n v="0"/>
    <n v="0"/>
  </r>
  <r>
    <m/>
    <s v="069"/>
    <n v="2016"/>
    <n v="2017"/>
    <m/>
    <n v="119"/>
    <n v="0"/>
    <s v="Minority business outreach"/>
    <n v="1"/>
    <n v="260"/>
    <s v="D"/>
    <n v="0"/>
    <n v="0"/>
    <n v="0"/>
    <n v="0"/>
    <n v="0"/>
    <n v="0"/>
    <n v="0"/>
    <n v="0"/>
    <n v="0"/>
    <n v="0"/>
    <n v="0"/>
    <n v="0"/>
    <n v="0"/>
    <n v="0"/>
    <n v="0"/>
    <n v="0"/>
    <n v="0"/>
    <n v="0"/>
    <n v="-1926.78"/>
    <n v="0"/>
    <n v="0"/>
    <n v="0"/>
    <n v="0"/>
    <n v="-1926.78"/>
    <n v="0"/>
    <n v="-1926.78"/>
    <n v="-1926.78"/>
    <n v="0"/>
    <n v="0"/>
    <n v="0"/>
    <n v="0"/>
    <n v="0"/>
  </r>
  <r>
    <m/>
    <s v="069"/>
    <n v="2016"/>
    <n v="2017"/>
    <m/>
    <n v="119"/>
    <n v="0"/>
    <s v="Minority business outreach"/>
    <n v="1"/>
    <n v="410"/>
    <s v="D"/>
    <n v="-563731.55000000005"/>
    <n v="-882579.03"/>
    <n v="0"/>
    <n v="0"/>
    <n v="-563731.55000000005"/>
    <n v="-882579.03"/>
    <n v="0"/>
    <n v="-57506.28"/>
    <n v="0"/>
    <n v="0"/>
    <n v="0"/>
    <n v="-57506.28"/>
    <n v="0"/>
    <n v="0"/>
    <n v="0"/>
    <n v="0"/>
    <n v="0"/>
    <n v="0"/>
    <n v="-1044646.24"/>
    <n v="0"/>
    <n v="0"/>
    <n v="0"/>
    <n v="0"/>
    <n v="-1044646.24"/>
    <n v="0"/>
    <n v="-1044646.24"/>
    <n v="-1421000"/>
    <n v="0"/>
    <n v="0"/>
    <n v="0"/>
    <n v="0"/>
    <n v="0"/>
  </r>
  <r>
    <m/>
    <s v="069"/>
    <n v="2016"/>
    <n v="2017"/>
    <m/>
    <n v="159"/>
    <n v="0"/>
    <s v="Cyber Security Initiatives (Direct)"/>
    <n v="1"/>
    <n v="233"/>
    <s v="D"/>
    <n v="0"/>
    <n v="0"/>
    <n v="0"/>
    <n v="0"/>
    <n v="0"/>
    <n v="0"/>
    <n v="0"/>
    <n v="0"/>
    <n v="0"/>
    <n v="0"/>
    <n v="0"/>
    <n v="0"/>
    <n v="0"/>
    <n v="-1023273"/>
    <n v="0"/>
    <n v="0"/>
    <n v="0"/>
    <n v="-1023273"/>
    <n v="0"/>
    <n v="0"/>
    <n v="0"/>
    <n v="0"/>
    <n v="0"/>
    <n v="0"/>
    <n v="0"/>
    <n v="-1023273"/>
    <n v="-1023273"/>
    <n v="0"/>
    <n v="0"/>
    <n v="0"/>
    <n v="0"/>
    <n v="0"/>
  </r>
  <r>
    <m/>
    <s v="069"/>
    <n v="2016"/>
    <n v="2017"/>
    <m/>
    <n v="159"/>
    <n v="0"/>
    <s v="Cyber Security Initiatives (Direct)"/>
    <n v="1"/>
    <n v="251"/>
    <s v="D"/>
    <n v="0"/>
    <n v="-1269622.48"/>
    <n v="0"/>
    <n v="0"/>
    <n v="0"/>
    <n v="-1269622.48"/>
    <n v="0"/>
    <n v="0"/>
    <n v="0"/>
    <n v="0"/>
    <n v="0"/>
    <n v="0"/>
    <n v="0"/>
    <n v="0"/>
    <n v="0"/>
    <n v="0"/>
    <n v="0"/>
    <n v="0"/>
    <n v="-53850.720000000001"/>
    <n v="0"/>
    <n v="0"/>
    <n v="0"/>
    <n v="0"/>
    <n v="-53850.720000000001"/>
    <n v="0"/>
    <n v="-53850.720000000001"/>
    <n v="-1323473.2"/>
    <n v="0"/>
    <n v="0"/>
    <n v="0"/>
    <n v="0"/>
    <n v="0"/>
  </r>
  <r>
    <m/>
    <s v="069"/>
    <n v="2016"/>
    <n v="2017"/>
    <m/>
    <n v="159"/>
    <n v="0"/>
    <s v="Cyber Security Initiatives (Direct)"/>
    <n v="1"/>
    <n v="257"/>
    <s v="D"/>
    <n v="0"/>
    <n v="0"/>
    <n v="0"/>
    <n v="0"/>
    <n v="0"/>
    <n v="0"/>
    <n v="0"/>
    <n v="0"/>
    <n v="0"/>
    <n v="0"/>
    <n v="0"/>
    <n v="0"/>
    <n v="-72786"/>
    <n v="0"/>
    <n v="0"/>
    <n v="0"/>
    <n v="-72786"/>
    <n v="0"/>
    <n v="-218940.75"/>
    <n v="0"/>
    <n v="0"/>
    <n v="0"/>
    <n v="0"/>
    <n v="-218940.75"/>
    <n v="-72786"/>
    <n v="-146154.75"/>
    <n v="-146154.75"/>
    <n v="0"/>
    <n v="0"/>
    <n v="0"/>
    <n v="0"/>
    <n v="0"/>
  </r>
  <r>
    <m/>
    <s v="069"/>
    <n v="2016"/>
    <n v="2017"/>
    <m/>
    <n v="159"/>
    <n v="0"/>
    <s v="Cyber Security Initiatives (Direct)"/>
    <n v="1"/>
    <n v="310"/>
    <s v="D"/>
    <n v="-193559.14"/>
    <n v="-0.02"/>
    <n v="0"/>
    <n v="0"/>
    <n v="-193559.14"/>
    <n v="-0.02"/>
    <n v="0"/>
    <n v="0"/>
    <n v="0"/>
    <n v="0"/>
    <n v="0"/>
    <n v="0"/>
    <n v="0"/>
    <n v="-382572"/>
    <n v="0"/>
    <n v="0"/>
    <n v="0"/>
    <n v="-382572"/>
    <n v="-553972.6"/>
    <n v="0"/>
    <n v="0"/>
    <n v="0"/>
    <n v="0"/>
    <n v="-553972.6"/>
    <n v="0"/>
    <n v="-936544.6"/>
    <n v="-742985.48"/>
    <n v="0"/>
    <n v="0"/>
    <n v="0"/>
    <n v="0"/>
    <n v="0"/>
  </r>
  <r>
    <m/>
    <s v="069"/>
    <n v="2016"/>
    <n v="2018"/>
    <m/>
    <n v="143"/>
    <n v="0"/>
    <s v="UNKNOWN"/>
    <n v="0"/>
    <n v="0"/>
    <s v=" "/>
    <n v="0"/>
    <n v="0"/>
    <n v="0"/>
    <n v="0"/>
    <n v="0"/>
    <n v="0"/>
    <n v="0"/>
    <n v="0"/>
    <n v="0"/>
    <n v="0"/>
    <n v="0"/>
    <n v="0"/>
    <n v="0"/>
    <n v="0"/>
    <n v="0"/>
    <n v="0"/>
    <n v="0"/>
    <n v="0"/>
    <n v="0"/>
    <n v="0"/>
    <n v="0"/>
    <n v="0"/>
    <n v="0"/>
    <n v="0"/>
    <n v="0"/>
    <n v="0"/>
    <n v="0"/>
    <n v="0"/>
    <n v="0"/>
    <n v="0"/>
    <n v="0"/>
    <n v="0"/>
  </r>
  <r>
    <m/>
    <s v="069"/>
    <n v="2016"/>
    <n v="2019"/>
    <m/>
    <n v="143"/>
    <n v="0"/>
    <s v="UNKNOWN"/>
    <n v="0"/>
    <n v="0"/>
    <s v=" "/>
    <n v="0"/>
    <n v="0"/>
    <n v="0"/>
    <n v="0"/>
    <n v="0"/>
    <n v="0"/>
    <n v="0"/>
    <n v="0"/>
    <n v="0"/>
    <n v="0"/>
    <n v="0"/>
    <n v="0"/>
    <n v="0"/>
    <n v="0"/>
    <n v="0"/>
    <n v="0"/>
    <n v="0"/>
    <n v="0"/>
    <n v="0"/>
    <n v="0"/>
    <n v="0"/>
    <n v="0"/>
    <n v="0"/>
    <n v="0"/>
    <n v="0"/>
    <n v="0"/>
    <n v="0"/>
    <n v="0"/>
    <n v="0"/>
    <n v="0"/>
    <n v="0"/>
    <n v="0"/>
  </r>
  <r>
    <m/>
    <s v="069"/>
    <n v="2017"/>
    <n v="2017"/>
    <m/>
    <n v="102"/>
    <n v="0"/>
    <s v="General administration"/>
    <n v="1"/>
    <n v="111"/>
    <s v="D"/>
    <n v="0"/>
    <n v="0"/>
    <n v="0"/>
    <n v="0"/>
    <n v="0"/>
    <n v="0"/>
    <n v="0"/>
    <n v="0"/>
    <n v="0"/>
    <n v="0"/>
    <n v="0"/>
    <n v="0"/>
    <n v="0"/>
    <n v="0"/>
    <n v="0"/>
    <n v="0"/>
    <n v="0"/>
    <n v="0"/>
    <n v="-30525926.609999999"/>
    <n v="0"/>
    <n v="0"/>
    <n v="0"/>
    <n v="0"/>
    <n v="-30525926.609999999"/>
    <n v="0"/>
    <n v="-30525926.609999999"/>
    <n v="-30525926.609999999"/>
    <n v="0"/>
    <n v="0"/>
    <n v="0"/>
    <n v="0"/>
    <n v="0"/>
  </r>
  <r>
    <m/>
    <s v="069"/>
    <n v="2017"/>
    <n v="2017"/>
    <m/>
    <n v="102"/>
    <n v="0"/>
    <s v="General administration"/>
    <n v="1"/>
    <n v="113"/>
    <s v="D"/>
    <n v="0"/>
    <n v="0"/>
    <n v="0"/>
    <n v="0"/>
    <n v="0"/>
    <n v="0"/>
    <n v="0"/>
    <n v="0"/>
    <n v="0"/>
    <n v="0"/>
    <n v="0"/>
    <n v="0"/>
    <n v="0"/>
    <n v="0"/>
    <n v="0"/>
    <n v="0"/>
    <n v="0"/>
    <n v="0"/>
    <n v="-3370058.85"/>
    <n v="0"/>
    <n v="0"/>
    <n v="0"/>
    <n v="0"/>
    <n v="-3370058.85"/>
    <n v="0"/>
    <n v="-3370058.85"/>
    <n v="-3370058.85"/>
    <n v="0"/>
    <n v="0"/>
    <n v="0"/>
    <n v="0"/>
    <n v="0"/>
  </r>
  <r>
    <m/>
    <s v="069"/>
    <n v="2017"/>
    <n v="2017"/>
    <m/>
    <n v="102"/>
    <n v="0"/>
    <s v="General administration"/>
    <n v="1"/>
    <n v="115"/>
    <s v="D"/>
    <n v="0"/>
    <n v="0"/>
    <n v="0"/>
    <n v="0"/>
    <n v="0"/>
    <n v="0"/>
    <n v="0"/>
    <n v="0"/>
    <n v="0"/>
    <n v="0"/>
    <n v="0"/>
    <n v="0"/>
    <n v="0"/>
    <n v="0"/>
    <n v="0"/>
    <n v="0"/>
    <n v="0"/>
    <n v="0"/>
    <n v="-517295.84"/>
    <n v="0"/>
    <n v="0"/>
    <n v="0"/>
    <n v="0"/>
    <n v="-517295.84"/>
    <n v="0"/>
    <n v="-517295.84"/>
    <n v="-517295.84"/>
    <n v="0"/>
    <n v="0"/>
    <n v="0"/>
    <n v="0"/>
    <n v="0"/>
  </r>
  <r>
    <m/>
    <s v="069"/>
    <n v="2017"/>
    <n v="2017"/>
    <m/>
    <n v="102"/>
    <n v="0"/>
    <s v="General administration"/>
    <n v="1"/>
    <n v="118"/>
    <s v="D"/>
    <n v="0"/>
    <n v="0"/>
    <n v="0"/>
    <n v="0"/>
    <n v="0"/>
    <n v="0"/>
    <n v="0"/>
    <n v="0"/>
    <n v="0"/>
    <n v="0"/>
    <n v="0"/>
    <n v="0"/>
    <n v="0"/>
    <n v="0"/>
    <n v="0"/>
    <n v="0"/>
    <n v="0"/>
    <n v="0"/>
    <n v="-113602.4"/>
    <n v="0"/>
    <n v="0"/>
    <n v="0"/>
    <n v="0"/>
    <n v="-113602.4"/>
    <n v="0"/>
    <n v="-113602.4"/>
    <n v="-113602.4"/>
    <n v="0"/>
    <n v="0"/>
    <n v="0"/>
    <n v="0"/>
    <n v="0"/>
  </r>
  <r>
    <m/>
    <s v="069"/>
    <n v="2017"/>
    <n v="2017"/>
    <m/>
    <n v="102"/>
    <n v="0"/>
    <s v="General administration"/>
    <n v="1"/>
    <n v="121"/>
    <s v="D"/>
    <n v="0"/>
    <n v="-806.35"/>
    <n v="0"/>
    <n v="0"/>
    <n v="0"/>
    <n v="-806.35"/>
    <n v="0"/>
    <n v="4896.5600000000004"/>
    <n v="0"/>
    <n v="0"/>
    <n v="0"/>
    <n v="4896.5600000000004"/>
    <n v="0"/>
    <n v="-99790.9"/>
    <n v="0"/>
    <n v="0"/>
    <n v="0"/>
    <n v="-99790.9"/>
    <n v="-10348053.609999999"/>
    <n v="0"/>
    <n v="0"/>
    <n v="0"/>
    <n v="0"/>
    <n v="-10348053.609999999"/>
    <n v="0"/>
    <n v="-10447844.51"/>
    <n v="-10443754.300000001"/>
    <n v="0"/>
    <n v="0"/>
    <n v="0"/>
    <n v="0"/>
    <n v="0"/>
  </r>
  <r>
    <m/>
    <s v="069"/>
    <n v="2017"/>
    <n v="2017"/>
    <m/>
    <n v="102"/>
    <n v="0"/>
    <s v="General administration"/>
    <n v="1"/>
    <n v="210"/>
    <s v="D"/>
    <n v="0"/>
    <n v="-113197.69"/>
    <n v="0"/>
    <n v="0"/>
    <n v="0"/>
    <n v="-113197.69"/>
    <n v="0"/>
    <n v="-2366.35"/>
    <n v="0"/>
    <n v="0"/>
    <n v="0"/>
    <n v="-2366.35"/>
    <n v="0"/>
    <n v="0"/>
    <n v="0"/>
    <n v="0"/>
    <n v="0"/>
    <n v="0"/>
    <n v="-498697.29"/>
    <n v="0"/>
    <n v="0"/>
    <n v="0"/>
    <n v="0"/>
    <n v="-498697.29"/>
    <n v="0"/>
    <n v="-498697.29"/>
    <n v="-614261.32999999996"/>
    <n v="0"/>
    <n v="0"/>
    <n v="0"/>
    <n v="0"/>
    <n v="0"/>
  </r>
  <r>
    <m/>
    <s v="069"/>
    <n v="2017"/>
    <n v="2017"/>
    <m/>
    <n v="102"/>
    <n v="0"/>
    <s v="General administration"/>
    <n v="1"/>
    <n v="220"/>
    <s v="D"/>
    <n v="0"/>
    <n v="0"/>
    <n v="0"/>
    <n v="0"/>
    <n v="0"/>
    <n v="0"/>
    <n v="0"/>
    <n v="0"/>
    <n v="0"/>
    <n v="0"/>
    <n v="0"/>
    <n v="0"/>
    <n v="0"/>
    <n v="0"/>
    <n v="0"/>
    <n v="0"/>
    <n v="0"/>
    <n v="0"/>
    <n v="-125.96"/>
    <n v="0"/>
    <n v="0"/>
    <n v="0"/>
    <n v="0"/>
    <n v="-125.96"/>
    <n v="0"/>
    <n v="-125.96"/>
    <n v="-125.96"/>
    <n v="0"/>
    <n v="0"/>
    <n v="0"/>
    <n v="0"/>
    <n v="0"/>
  </r>
  <r>
    <m/>
    <s v="069"/>
    <n v="2017"/>
    <n v="2017"/>
    <m/>
    <n v="102"/>
    <n v="0"/>
    <s v="General administration"/>
    <n v="1"/>
    <n v="231"/>
    <s v="D"/>
    <n v="0"/>
    <n v="-3606629.03"/>
    <n v="0"/>
    <n v="0"/>
    <n v="0"/>
    <n v="-3606629.03"/>
    <n v="0"/>
    <n v="0"/>
    <n v="0"/>
    <n v="0"/>
    <n v="0"/>
    <n v="0"/>
    <n v="0"/>
    <n v="0"/>
    <n v="0"/>
    <n v="0"/>
    <n v="0"/>
    <n v="0"/>
    <n v="-5865215.8399999999"/>
    <n v="0"/>
    <n v="0"/>
    <n v="0"/>
    <n v="0"/>
    <n v="-5865215.8399999999"/>
    <n v="0"/>
    <n v="-5865215.8399999999"/>
    <n v="-9471844.8699999992"/>
    <n v="0"/>
    <n v="0"/>
    <n v="0"/>
    <n v="0"/>
    <n v="0"/>
  </r>
  <r>
    <m/>
    <s v="069"/>
    <n v="2017"/>
    <n v="2017"/>
    <m/>
    <n v="102"/>
    <n v="0"/>
    <s v="General administration"/>
    <n v="1"/>
    <n v="233"/>
    <s v="D"/>
    <n v="0"/>
    <n v="-157.52000000000001"/>
    <n v="0"/>
    <n v="0"/>
    <n v="0"/>
    <n v="-157.52000000000001"/>
    <n v="0"/>
    <n v="0"/>
    <n v="0"/>
    <n v="0"/>
    <n v="0"/>
    <n v="0"/>
    <n v="0"/>
    <n v="0"/>
    <n v="0"/>
    <n v="0"/>
    <n v="0"/>
    <n v="0"/>
    <n v="-5990.62"/>
    <n v="0"/>
    <n v="0"/>
    <n v="0"/>
    <n v="0"/>
    <n v="-5990.62"/>
    <n v="0"/>
    <n v="-5990.62"/>
    <n v="-6148.14"/>
    <n v="0"/>
    <n v="0"/>
    <n v="0"/>
    <n v="0"/>
    <n v="0"/>
  </r>
  <r>
    <m/>
    <s v="069"/>
    <n v="2017"/>
    <n v="2017"/>
    <m/>
    <n v="102"/>
    <n v="0"/>
    <s v="General administration"/>
    <n v="1"/>
    <n v="240"/>
    <s v="D"/>
    <n v="0"/>
    <n v="-202344"/>
    <n v="0"/>
    <n v="0"/>
    <n v="0"/>
    <n v="-202344"/>
    <n v="0"/>
    <n v="0"/>
    <n v="0"/>
    <n v="0"/>
    <n v="0"/>
    <n v="0"/>
    <n v="0"/>
    <n v="0"/>
    <n v="0"/>
    <n v="0"/>
    <n v="0"/>
    <n v="0"/>
    <n v="-94656"/>
    <n v="0"/>
    <n v="0"/>
    <n v="0"/>
    <n v="0"/>
    <n v="-94656"/>
    <n v="0"/>
    <n v="-94656"/>
    <n v="-297000"/>
    <n v="0"/>
    <n v="0"/>
    <n v="0"/>
    <n v="0"/>
    <n v="0"/>
  </r>
  <r>
    <m/>
    <s v="069"/>
    <n v="2017"/>
    <n v="2017"/>
    <m/>
    <n v="102"/>
    <n v="0"/>
    <s v="General administration"/>
    <n v="1"/>
    <n v="251"/>
    <s v="D"/>
    <n v="0"/>
    <n v="-854607.72"/>
    <n v="0"/>
    <n v="0"/>
    <n v="0"/>
    <n v="-854607.72"/>
    <n v="0"/>
    <n v="0"/>
    <n v="0"/>
    <n v="0"/>
    <n v="0"/>
    <n v="0"/>
    <n v="0"/>
    <n v="0"/>
    <n v="0"/>
    <n v="0"/>
    <n v="0"/>
    <n v="0"/>
    <n v="-698133.01"/>
    <n v="0"/>
    <n v="0"/>
    <n v="0"/>
    <n v="0"/>
    <n v="-698133.01"/>
    <n v="0"/>
    <n v="-698133.01"/>
    <n v="-1552740.73"/>
    <n v="0"/>
    <n v="0"/>
    <n v="0"/>
    <n v="0"/>
    <n v="0"/>
  </r>
  <r>
    <m/>
    <s v="069"/>
    <n v="2017"/>
    <n v="2017"/>
    <m/>
    <n v="102"/>
    <n v="0"/>
    <s v="General administration"/>
    <n v="1"/>
    <n v="252"/>
    <s v="D"/>
    <n v="0"/>
    <n v="-19500.97"/>
    <n v="0"/>
    <n v="0"/>
    <n v="0"/>
    <n v="-19500.97"/>
    <n v="0"/>
    <n v="0"/>
    <n v="0"/>
    <n v="0"/>
    <n v="0"/>
    <n v="0"/>
    <n v="0"/>
    <n v="0"/>
    <n v="0"/>
    <n v="0"/>
    <n v="0"/>
    <n v="0"/>
    <n v="-132806.67000000001"/>
    <n v="0"/>
    <n v="0"/>
    <n v="0"/>
    <n v="0"/>
    <n v="-132806.67000000001"/>
    <n v="0"/>
    <n v="-132806.67000000001"/>
    <n v="-152307.64000000001"/>
    <n v="0"/>
    <n v="0"/>
    <n v="0"/>
    <n v="0"/>
    <n v="0"/>
  </r>
  <r>
    <m/>
    <s v="069"/>
    <n v="2017"/>
    <n v="2017"/>
    <m/>
    <n v="102"/>
    <n v="0"/>
    <s v="General administration"/>
    <n v="1"/>
    <n v="253"/>
    <s v="D"/>
    <n v="0"/>
    <n v="-2220461.4500000002"/>
    <n v="0"/>
    <n v="0"/>
    <n v="0"/>
    <n v="-2220461.4500000002"/>
    <n v="0"/>
    <n v="-4896.5600000000004"/>
    <n v="0"/>
    <n v="0"/>
    <n v="0"/>
    <n v="-4896.5600000000004"/>
    <n v="0"/>
    <n v="-4820664.21"/>
    <n v="0"/>
    <n v="0"/>
    <n v="0"/>
    <n v="-4820664.21"/>
    <n v="-9902515.9900000002"/>
    <n v="0"/>
    <n v="0"/>
    <n v="0"/>
    <n v="0"/>
    <n v="-9902515.9900000002"/>
    <n v="0"/>
    <n v="-14723180.199999999"/>
    <n v="-16948538.210000001"/>
    <n v="0"/>
    <n v="0"/>
    <n v="0"/>
    <n v="0"/>
    <n v="0"/>
  </r>
  <r>
    <m/>
    <s v="069"/>
    <n v="2017"/>
    <n v="2017"/>
    <m/>
    <n v="102"/>
    <n v="0"/>
    <s v="General administration"/>
    <n v="1"/>
    <n v="257"/>
    <s v="D"/>
    <n v="0"/>
    <n v="0"/>
    <n v="0"/>
    <n v="0"/>
    <n v="0"/>
    <n v="0"/>
    <n v="0"/>
    <n v="0"/>
    <n v="0"/>
    <n v="0"/>
    <n v="0"/>
    <n v="0"/>
    <n v="0"/>
    <n v="0"/>
    <n v="0"/>
    <n v="0"/>
    <n v="0"/>
    <n v="0"/>
    <n v="-16385.28"/>
    <n v="0"/>
    <n v="0"/>
    <n v="0"/>
    <n v="0"/>
    <n v="-16385.28"/>
    <n v="0"/>
    <n v="-16385.28"/>
    <n v="-16385.28"/>
    <n v="0"/>
    <n v="0"/>
    <n v="0"/>
    <n v="0"/>
    <n v="0"/>
  </r>
  <r>
    <m/>
    <s v="069"/>
    <n v="2017"/>
    <n v="2017"/>
    <m/>
    <n v="102"/>
    <n v="0"/>
    <s v="General administration"/>
    <n v="1"/>
    <n v="260"/>
    <s v="D"/>
    <n v="0"/>
    <n v="0"/>
    <n v="0"/>
    <n v="0"/>
    <n v="0"/>
    <n v="0"/>
    <n v="0"/>
    <n v="-11550"/>
    <n v="0"/>
    <n v="0"/>
    <n v="0"/>
    <n v="-11550"/>
    <n v="0"/>
    <n v="0"/>
    <n v="0"/>
    <n v="0"/>
    <n v="0"/>
    <n v="0"/>
    <n v="-129722.47"/>
    <n v="0"/>
    <n v="0"/>
    <n v="0"/>
    <n v="0"/>
    <n v="-129722.47"/>
    <n v="0"/>
    <n v="-129722.47"/>
    <n v="-141272.47"/>
    <n v="0"/>
    <n v="0"/>
    <n v="0"/>
    <n v="0"/>
    <n v="0"/>
  </r>
  <r>
    <m/>
    <s v="069"/>
    <n v="2017"/>
    <n v="2017"/>
    <m/>
    <n v="102"/>
    <n v="0"/>
    <s v="General administration"/>
    <n v="1"/>
    <n v="310"/>
    <s v="D"/>
    <n v="0"/>
    <n v="0"/>
    <n v="0"/>
    <n v="0"/>
    <n v="0"/>
    <n v="0"/>
    <n v="0"/>
    <n v="0"/>
    <n v="0"/>
    <n v="0"/>
    <n v="0"/>
    <n v="0"/>
    <n v="0"/>
    <n v="0"/>
    <n v="0"/>
    <n v="0"/>
    <n v="0"/>
    <n v="0"/>
    <n v="-3423.52"/>
    <n v="0"/>
    <n v="0"/>
    <n v="0"/>
    <n v="0"/>
    <n v="-3423.52"/>
    <n v="0"/>
    <n v="-3423.52"/>
    <n v="-3423.52"/>
    <n v="0"/>
    <n v="0"/>
    <n v="0"/>
    <n v="0"/>
    <n v="0"/>
  </r>
  <r>
    <m/>
    <s v="069"/>
    <n v="2017"/>
    <n v="2017"/>
    <m/>
    <n v="102"/>
    <n v="0"/>
    <s v="Salaries and Expenses (Reimbursable)"/>
    <n v="801"/>
    <n v="111"/>
    <s v="R"/>
    <n v="0"/>
    <n v="0"/>
    <n v="0"/>
    <n v="0"/>
    <n v="0"/>
    <n v="0"/>
    <n v="0"/>
    <n v="0"/>
    <n v="0"/>
    <n v="0"/>
    <n v="0"/>
    <n v="0"/>
    <n v="0"/>
    <n v="0"/>
    <n v="0"/>
    <n v="0"/>
    <n v="0"/>
    <n v="0"/>
    <n v="-1376303.15"/>
    <n v="0"/>
    <n v="0"/>
    <n v="0"/>
    <n v="0"/>
    <n v="-1376303.15"/>
    <n v="0"/>
    <n v="-1376303.15"/>
    <n v="-1376303.15"/>
    <n v="0"/>
    <n v="0"/>
    <n v="0"/>
    <n v="0"/>
    <n v="0"/>
  </r>
  <r>
    <m/>
    <s v="069"/>
    <n v="2017"/>
    <n v="2017"/>
    <m/>
    <n v="102"/>
    <n v="0"/>
    <s v="Salaries and Expenses (Reimbursable)"/>
    <n v="801"/>
    <n v="113"/>
    <s v="R"/>
    <n v="0"/>
    <n v="0"/>
    <n v="0"/>
    <n v="0"/>
    <n v="0"/>
    <n v="0"/>
    <n v="0"/>
    <n v="0"/>
    <n v="0"/>
    <n v="0"/>
    <n v="0"/>
    <n v="0"/>
    <n v="0"/>
    <n v="0"/>
    <n v="0"/>
    <n v="0"/>
    <n v="0"/>
    <n v="0"/>
    <n v="-497103.91"/>
    <n v="0"/>
    <n v="0"/>
    <n v="0"/>
    <n v="0"/>
    <n v="-497103.91"/>
    <n v="0"/>
    <n v="-497103.91"/>
    <n v="-497103.91"/>
    <n v="0"/>
    <n v="0"/>
    <n v="0"/>
    <n v="0"/>
    <n v="0"/>
  </r>
  <r>
    <m/>
    <s v="069"/>
    <n v="2017"/>
    <n v="2017"/>
    <m/>
    <n v="102"/>
    <n v="0"/>
    <s v="Salaries and Expenses (Reimbursable)"/>
    <n v="801"/>
    <n v="115"/>
    <s v="R"/>
    <n v="0"/>
    <n v="0"/>
    <n v="0"/>
    <n v="0"/>
    <n v="0"/>
    <n v="0"/>
    <n v="0"/>
    <n v="0"/>
    <n v="0"/>
    <n v="0"/>
    <n v="0"/>
    <n v="0"/>
    <n v="0"/>
    <n v="0"/>
    <n v="0"/>
    <n v="0"/>
    <n v="0"/>
    <n v="0"/>
    <n v="1595"/>
    <n v="0"/>
    <n v="0"/>
    <n v="0"/>
    <n v="0"/>
    <n v="1595"/>
    <n v="0"/>
    <n v="1595"/>
    <n v="1595"/>
    <n v="0"/>
    <n v="0"/>
    <n v="0"/>
    <n v="0"/>
    <n v="0"/>
  </r>
  <r>
    <m/>
    <s v="069"/>
    <n v="2017"/>
    <n v="2017"/>
    <m/>
    <n v="102"/>
    <n v="0"/>
    <s v="Salaries and Expenses (Reimbursable)"/>
    <n v="801"/>
    <n v="118"/>
    <s v="R"/>
    <n v="0"/>
    <n v="0"/>
    <n v="0"/>
    <n v="0"/>
    <n v="0"/>
    <n v="0"/>
    <n v="0"/>
    <n v="0"/>
    <n v="0"/>
    <n v="0"/>
    <n v="0"/>
    <n v="0"/>
    <n v="0"/>
    <n v="0"/>
    <n v="0"/>
    <n v="0"/>
    <n v="0"/>
    <n v="0"/>
    <n v="346.25"/>
    <n v="0"/>
    <n v="0"/>
    <n v="0"/>
    <n v="0"/>
    <n v="346.25"/>
    <n v="0"/>
    <n v="346.25"/>
    <n v="346.25"/>
    <n v="0"/>
    <n v="0"/>
    <n v="0"/>
    <n v="0"/>
    <n v="0"/>
  </r>
  <r>
    <m/>
    <s v="069"/>
    <n v="2017"/>
    <n v="2017"/>
    <m/>
    <n v="102"/>
    <n v="0"/>
    <s v="Salaries and Expenses (Reimbursable)"/>
    <n v="801"/>
    <n v="121"/>
    <s v="R"/>
    <n v="0"/>
    <n v="-3606.84"/>
    <n v="0"/>
    <n v="0"/>
    <n v="0"/>
    <n v="-3606.84"/>
    <n v="0"/>
    <n v="0"/>
    <n v="0"/>
    <n v="0"/>
    <n v="0"/>
    <n v="0"/>
    <n v="0"/>
    <n v="-2508.4699999999998"/>
    <n v="0"/>
    <n v="0"/>
    <n v="0"/>
    <n v="-2508.4699999999998"/>
    <n v="-557896.97"/>
    <n v="0"/>
    <n v="0"/>
    <n v="0"/>
    <n v="0"/>
    <n v="-557896.97"/>
    <n v="0"/>
    <n v="-560405.43999999994"/>
    <n v="-564012.28"/>
    <n v="0"/>
    <n v="0"/>
    <n v="0"/>
    <n v="0"/>
    <n v="0"/>
  </r>
  <r>
    <m/>
    <s v="069"/>
    <n v="2017"/>
    <n v="2017"/>
    <m/>
    <n v="102"/>
    <n v="0"/>
    <s v="Salaries and Expenses (Reimbursable)"/>
    <n v="801"/>
    <n v="210"/>
    <s v="R"/>
    <n v="0"/>
    <n v="-5827.89"/>
    <n v="0"/>
    <n v="0"/>
    <n v="0"/>
    <n v="-5827.89"/>
    <n v="0"/>
    <n v="0"/>
    <n v="0"/>
    <n v="0"/>
    <n v="0"/>
    <n v="0"/>
    <n v="0"/>
    <n v="0"/>
    <n v="0"/>
    <n v="0"/>
    <n v="0"/>
    <n v="0"/>
    <n v="-21299.17"/>
    <n v="0"/>
    <n v="0"/>
    <n v="0"/>
    <n v="0"/>
    <n v="-21299.17"/>
    <n v="0"/>
    <n v="-21299.17"/>
    <n v="-27127.06"/>
    <n v="0"/>
    <n v="0"/>
    <n v="0"/>
    <n v="0"/>
    <n v="0"/>
  </r>
  <r>
    <m/>
    <s v="069"/>
    <n v="2017"/>
    <n v="2017"/>
    <m/>
    <n v="102"/>
    <n v="0"/>
    <s v="Salaries and Expenses (Reimbursable)"/>
    <n v="801"/>
    <n v="233"/>
    <s v="R"/>
    <n v="0"/>
    <n v="-2000"/>
    <n v="0"/>
    <n v="0"/>
    <n v="0"/>
    <n v="-2000"/>
    <n v="0"/>
    <n v="0"/>
    <n v="0"/>
    <n v="0"/>
    <n v="0"/>
    <n v="0"/>
    <n v="0"/>
    <n v="0"/>
    <n v="0"/>
    <n v="0"/>
    <n v="0"/>
    <n v="0"/>
    <n v="0"/>
    <n v="0"/>
    <n v="0"/>
    <n v="0"/>
    <n v="0"/>
    <n v="0"/>
    <n v="0"/>
    <n v="0"/>
    <n v="-2000"/>
    <n v="0"/>
    <n v="0"/>
    <n v="0"/>
    <n v="0"/>
    <n v="0"/>
  </r>
  <r>
    <m/>
    <s v="069"/>
    <n v="2017"/>
    <n v="2017"/>
    <m/>
    <n v="102"/>
    <n v="0"/>
    <s v="Salaries and Expenses (Reimbursable)"/>
    <n v="801"/>
    <n v="253"/>
    <s v="R"/>
    <n v="0"/>
    <n v="-116056.41"/>
    <n v="0"/>
    <n v="0"/>
    <n v="0"/>
    <n v="-116056.41"/>
    <n v="0"/>
    <n v="0"/>
    <n v="0"/>
    <n v="0"/>
    <n v="0"/>
    <n v="0"/>
    <n v="0"/>
    <n v="-489779.71"/>
    <n v="0"/>
    <n v="0"/>
    <n v="0"/>
    <n v="-489779.71"/>
    <n v="-148777.75"/>
    <n v="0"/>
    <n v="0"/>
    <n v="0"/>
    <n v="0"/>
    <n v="-148777.75"/>
    <n v="0"/>
    <n v="-638557.46"/>
    <n v="-754613.87"/>
    <n v="0"/>
    <n v="0"/>
    <n v="0"/>
    <n v="0"/>
    <n v="0"/>
  </r>
  <r>
    <m/>
    <s v="069"/>
    <n v="2017"/>
    <n v="2017"/>
    <m/>
    <n v="102"/>
    <n v="0"/>
    <s v="Salaries and Expenses (Reimbursable)"/>
    <n v="801"/>
    <n v="257"/>
    <s v="R"/>
    <n v="0"/>
    <n v="-26522.63"/>
    <n v="0"/>
    <n v="0"/>
    <n v="0"/>
    <n v="-26522.63"/>
    <n v="0"/>
    <n v="0"/>
    <n v="0"/>
    <n v="0"/>
    <n v="0"/>
    <n v="0"/>
    <n v="0"/>
    <n v="0"/>
    <n v="0"/>
    <n v="0"/>
    <n v="0"/>
    <n v="0"/>
    <n v="-17100.66"/>
    <n v="0"/>
    <n v="0"/>
    <n v="0"/>
    <n v="0"/>
    <n v="-17100.66"/>
    <n v="0"/>
    <n v="-17100.66"/>
    <n v="-43623.29"/>
    <n v="0"/>
    <n v="0"/>
    <n v="0"/>
    <n v="0"/>
    <n v="0"/>
  </r>
  <r>
    <m/>
    <s v="069"/>
    <n v="2017"/>
    <n v="2017"/>
    <m/>
    <n v="102"/>
    <n v="0"/>
    <s v="Salaries and Expenses (Reimbursable)"/>
    <n v="801"/>
    <n v="260"/>
    <s v="R"/>
    <n v="0"/>
    <n v="0"/>
    <n v="0"/>
    <n v="0"/>
    <n v="0"/>
    <n v="0"/>
    <n v="0"/>
    <n v="0"/>
    <n v="0"/>
    <n v="0"/>
    <n v="0"/>
    <n v="0"/>
    <n v="0"/>
    <n v="0"/>
    <n v="0"/>
    <n v="0"/>
    <n v="0"/>
    <n v="0"/>
    <n v="-2985.19"/>
    <n v="0"/>
    <n v="0"/>
    <n v="0"/>
    <n v="0"/>
    <n v="-2985.19"/>
    <n v="0"/>
    <n v="-2985.19"/>
    <n v="-2985.19"/>
    <n v="0"/>
    <n v="0"/>
    <n v="0"/>
    <n v="0"/>
    <n v="0"/>
  </r>
  <r>
    <m/>
    <s v="069"/>
    <n v="2017"/>
    <n v="2017"/>
    <m/>
    <n v="118"/>
    <n v="0"/>
    <s v="Office of Civil Rights"/>
    <n v="1"/>
    <n v="111"/>
    <s v="D"/>
    <n v="0"/>
    <n v="0"/>
    <n v="0"/>
    <n v="0"/>
    <n v="0"/>
    <n v="0"/>
    <n v="0"/>
    <n v="0"/>
    <n v="0"/>
    <n v="0"/>
    <n v="0"/>
    <n v="0"/>
    <n v="0"/>
    <n v="0"/>
    <n v="0"/>
    <n v="0"/>
    <n v="0"/>
    <n v="0"/>
    <n v="-2808418.93"/>
    <n v="0"/>
    <n v="0"/>
    <n v="0"/>
    <n v="0"/>
    <n v="-2808418.93"/>
    <n v="0"/>
    <n v="-2808418.93"/>
    <n v="-2808418.93"/>
    <n v="0"/>
    <n v="0"/>
    <n v="0"/>
    <n v="0"/>
    <n v="0"/>
  </r>
  <r>
    <m/>
    <s v="069"/>
    <n v="2017"/>
    <n v="2017"/>
    <m/>
    <n v="118"/>
    <n v="0"/>
    <s v="Office of Civil Rights"/>
    <n v="1"/>
    <n v="113"/>
    <s v="D"/>
    <n v="0"/>
    <n v="0"/>
    <n v="0"/>
    <n v="0"/>
    <n v="0"/>
    <n v="0"/>
    <n v="0"/>
    <n v="0"/>
    <n v="0"/>
    <n v="0"/>
    <n v="0"/>
    <n v="0"/>
    <n v="0"/>
    <n v="0"/>
    <n v="0"/>
    <n v="0"/>
    <n v="0"/>
    <n v="0"/>
    <n v="-244064.84"/>
    <n v="0"/>
    <n v="0"/>
    <n v="0"/>
    <n v="0"/>
    <n v="-244064.84"/>
    <n v="0"/>
    <n v="-244064.84"/>
    <n v="-244064.84"/>
    <n v="0"/>
    <n v="0"/>
    <n v="0"/>
    <n v="0"/>
    <n v="0"/>
  </r>
  <r>
    <m/>
    <s v="069"/>
    <n v="2017"/>
    <n v="2017"/>
    <m/>
    <n v="118"/>
    <n v="0"/>
    <s v="Office of Civil Rights"/>
    <n v="1"/>
    <n v="115"/>
    <s v="D"/>
    <n v="0"/>
    <n v="0"/>
    <n v="0"/>
    <n v="0"/>
    <n v="0"/>
    <n v="0"/>
    <n v="0"/>
    <n v="0"/>
    <n v="0"/>
    <n v="0"/>
    <n v="0"/>
    <n v="0"/>
    <n v="0"/>
    <n v="0"/>
    <n v="0"/>
    <n v="0"/>
    <n v="0"/>
    <n v="0"/>
    <n v="-100.87"/>
    <n v="0"/>
    <n v="0"/>
    <n v="0"/>
    <n v="0"/>
    <n v="-100.87"/>
    <n v="0"/>
    <n v="-100.87"/>
    <n v="-100.87"/>
    <n v="0"/>
    <n v="0"/>
    <n v="0"/>
    <n v="0"/>
    <n v="0"/>
  </r>
  <r>
    <m/>
    <s v="069"/>
    <n v="2017"/>
    <n v="2017"/>
    <m/>
    <n v="118"/>
    <n v="0"/>
    <s v="Office of Civil Rights"/>
    <n v="1"/>
    <n v="121"/>
    <s v="D"/>
    <n v="0"/>
    <n v="0"/>
    <n v="0"/>
    <n v="0"/>
    <n v="0"/>
    <n v="0"/>
    <n v="0"/>
    <n v="0"/>
    <n v="0"/>
    <n v="0"/>
    <n v="0"/>
    <n v="0"/>
    <n v="0"/>
    <n v="-8114.53"/>
    <n v="0"/>
    <n v="0"/>
    <n v="0"/>
    <n v="-8114.53"/>
    <n v="-927085.8"/>
    <n v="0"/>
    <n v="0"/>
    <n v="0"/>
    <n v="0"/>
    <n v="-927085.8"/>
    <n v="0"/>
    <n v="-935200.33"/>
    <n v="-935200.33"/>
    <n v="0"/>
    <n v="0"/>
    <n v="0"/>
    <n v="0"/>
    <n v="0"/>
  </r>
  <r>
    <m/>
    <s v="069"/>
    <n v="2017"/>
    <n v="2017"/>
    <m/>
    <n v="118"/>
    <n v="0"/>
    <s v="Office of Civil Rights"/>
    <n v="1"/>
    <n v="210"/>
    <s v="D"/>
    <n v="0"/>
    <n v="-10947.58"/>
    <n v="0"/>
    <n v="0"/>
    <n v="0"/>
    <n v="-10947.58"/>
    <n v="0"/>
    <n v="0"/>
    <n v="0"/>
    <n v="0"/>
    <n v="0"/>
    <n v="0"/>
    <n v="0"/>
    <n v="0"/>
    <n v="0"/>
    <n v="0"/>
    <n v="0"/>
    <n v="0"/>
    <n v="-13190.99"/>
    <n v="0"/>
    <n v="0"/>
    <n v="0"/>
    <n v="0"/>
    <n v="-13190.99"/>
    <n v="0"/>
    <n v="-13190.99"/>
    <n v="-24138.57"/>
    <n v="0"/>
    <n v="0"/>
    <n v="0"/>
    <n v="0"/>
    <n v="0"/>
  </r>
  <r>
    <m/>
    <s v="069"/>
    <n v="2017"/>
    <n v="2017"/>
    <m/>
    <n v="118"/>
    <n v="0"/>
    <s v="Office of Civil Rights"/>
    <n v="1"/>
    <n v="233"/>
    <s v="D"/>
    <n v="0"/>
    <n v="0"/>
    <n v="0"/>
    <n v="0"/>
    <n v="0"/>
    <n v="0"/>
    <n v="0"/>
    <n v="0"/>
    <n v="0"/>
    <n v="0"/>
    <n v="0"/>
    <n v="0"/>
    <n v="0"/>
    <n v="0"/>
    <n v="0"/>
    <n v="0"/>
    <n v="0"/>
    <n v="0"/>
    <n v="-8146.85"/>
    <n v="0"/>
    <n v="0"/>
    <n v="0"/>
    <n v="0"/>
    <n v="-8146.85"/>
    <n v="0"/>
    <n v="-8146.85"/>
    <n v="-8146.85"/>
    <n v="0"/>
    <n v="0"/>
    <n v="0"/>
    <n v="0"/>
    <n v="0"/>
  </r>
  <r>
    <m/>
    <s v="069"/>
    <n v="2017"/>
    <n v="2017"/>
    <m/>
    <n v="118"/>
    <n v="0"/>
    <s v="Office of Civil Rights"/>
    <n v="1"/>
    <n v="240"/>
    <s v="D"/>
    <n v="0"/>
    <n v="-50000"/>
    <n v="0"/>
    <n v="0"/>
    <n v="0"/>
    <n v="-50000"/>
    <n v="0"/>
    <n v="0"/>
    <n v="0"/>
    <n v="0"/>
    <n v="0"/>
    <n v="0"/>
    <n v="0"/>
    <n v="0"/>
    <n v="0"/>
    <n v="0"/>
    <n v="0"/>
    <n v="0"/>
    <n v="-2455.86"/>
    <n v="0"/>
    <n v="0"/>
    <n v="0"/>
    <n v="0"/>
    <n v="-2455.86"/>
    <n v="0"/>
    <n v="-2455.86"/>
    <n v="-52455.86"/>
    <n v="0"/>
    <n v="0"/>
    <n v="0"/>
    <n v="0"/>
    <n v="0"/>
  </r>
  <r>
    <m/>
    <s v="069"/>
    <n v="2017"/>
    <n v="2017"/>
    <m/>
    <n v="118"/>
    <n v="0"/>
    <s v="Office of Civil Rights"/>
    <n v="1"/>
    <n v="251"/>
    <s v="D"/>
    <n v="0"/>
    <n v="-425572.17"/>
    <n v="0"/>
    <n v="0"/>
    <n v="0"/>
    <n v="-425572.17"/>
    <n v="0"/>
    <n v="-23529"/>
    <n v="0"/>
    <n v="0"/>
    <n v="0"/>
    <n v="-23529"/>
    <n v="0"/>
    <n v="0"/>
    <n v="0"/>
    <n v="0"/>
    <n v="0"/>
    <n v="0"/>
    <n v="-317176.63"/>
    <n v="0"/>
    <n v="0"/>
    <n v="0"/>
    <n v="0"/>
    <n v="-317176.63"/>
    <n v="0"/>
    <n v="-317176.63"/>
    <n v="-766277.8"/>
    <n v="0"/>
    <n v="0"/>
    <n v="0"/>
    <n v="0"/>
    <n v="0"/>
  </r>
  <r>
    <m/>
    <s v="069"/>
    <n v="2017"/>
    <n v="2017"/>
    <m/>
    <n v="118"/>
    <n v="0"/>
    <s v="Office of Civil Rights"/>
    <n v="1"/>
    <n v="252"/>
    <s v="D"/>
    <n v="0"/>
    <n v="0"/>
    <n v="0"/>
    <n v="0"/>
    <n v="0"/>
    <n v="0"/>
    <n v="0"/>
    <n v="0"/>
    <n v="0"/>
    <n v="0"/>
    <n v="0"/>
    <n v="0"/>
    <n v="0"/>
    <n v="0"/>
    <n v="0"/>
    <n v="0"/>
    <n v="0"/>
    <n v="0"/>
    <n v="-21828"/>
    <n v="0"/>
    <n v="0"/>
    <n v="0"/>
    <n v="0"/>
    <n v="-21828"/>
    <n v="0"/>
    <n v="-21828"/>
    <n v="-21828"/>
    <n v="0"/>
    <n v="0"/>
    <n v="0"/>
    <n v="0"/>
    <n v="0"/>
  </r>
  <r>
    <m/>
    <s v="069"/>
    <n v="2017"/>
    <n v="2017"/>
    <m/>
    <n v="118"/>
    <n v="0"/>
    <s v="Office of Civil Rights"/>
    <n v="1"/>
    <n v="253"/>
    <s v="D"/>
    <n v="0"/>
    <n v="-21053.09"/>
    <n v="0"/>
    <n v="0"/>
    <n v="0"/>
    <n v="-21053.09"/>
    <n v="0"/>
    <n v="0"/>
    <n v="0"/>
    <n v="0"/>
    <n v="0"/>
    <n v="0"/>
    <n v="0"/>
    <n v="-285523.34000000003"/>
    <n v="0"/>
    <n v="0"/>
    <n v="0"/>
    <n v="-285523.34000000003"/>
    <n v="-446621.14"/>
    <n v="0"/>
    <n v="0"/>
    <n v="0"/>
    <n v="0"/>
    <n v="-446621.14"/>
    <n v="0"/>
    <n v="-732144.48"/>
    <n v="-753197.57"/>
    <n v="0"/>
    <n v="0"/>
    <n v="0"/>
    <n v="0"/>
    <n v="0"/>
  </r>
  <r>
    <m/>
    <s v="069"/>
    <n v="2017"/>
    <n v="2017"/>
    <m/>
    <n v="118"/>
    <n v="0"/>
    <s v="Office of Civil Rights"/>
    <n v="1"/>
    <n v="257"/>
    <s v="D"/>
    <n v="0"/>
    <n v="-100645.96"/>
    <n v="0"/>
    <n v="0"/>
    <n v="0"/>
    <n v="-100645.96"/>
    <n v="0"/>
    <n v="0"/>
    <n v="0"/>
    <n v="0"/>
    <n v="0"/>
    <n v="0"/>
    <n v="0"/>
    <n v="0"/>
    <n v="0"/>
    <n v="0"/>
    <n v="0"/>
    <n v="0"/>
    <n v="-190154.83"/>
    <n v="0"/>
    <n v="0"/>
    <n v="0"/>
    <n v="0"/>
    <n v="-190154.83"/>
    <n v="0"/>
    <n v="-190154.83"/>
    <n v="-290800.78999999998"/>
    <n v="0"/>
    <n v="0"/>
    <n v="0"/>
    <n v="0"/>
    <n v="0"/>
  </r>
  <r>
    <m/>
    <s v="069"/>
    <n v="2017"/>
    <n v="2017"/>
    <m/>
    <n v="118"/>
    <n v="0"/>
    <s v="Office of Civil Rights"/>
    <n v="1"/>
    <n v="260"/>
    <s v="D"/>
    <n v="0"/>
    <n v="0"/>
    <n v="0"/>
    <n v="0"/>
    <n v="0"/>
    <n v="0"/>
    <n v="0"/>
    <n v="0"/>
    <n v="0"/>
    <n v="0"/>
    <n v="0"/>
    <n v="0"/>
    <n v="0"/>
    <n v="0"/>
    <n v="0"/>
    <n v="0"/>
    <n v="0"/>
    <n v="0"/>
    <n v="-23356.35"/>
    <n v="0"/>
    <n v="0"/>
    <n v="0"/>
    <n v="0"/>
    <n v="-23356.35"/>
    <n v="0"/>
    <n v="-23356.35"/>
    <n v="-23356.35"/>
    <n v="0"/>
    <n v="0"/>
    <n v="0"/>
    <n v="0"/>
    <n v="0"/>
  </r>
  <r>
    <m/>
    <s v="069"/>
    <n v="2017"/>
    <n v="2017"/>
    <m/>
    <n v="118"/>
    <n v="0"/>
    <s v="Office of Civil Rights"/>
    <n v="1"/>
    <n v="310"/>
    <s v="D"/>
    <n v="0"/>
    <n v="0"/>
    <n v="0"/>
    <n v="0"/>
    <n v="0"/>
    <n v="0"/>
    <n v="0"/>
    <n v="0"/>
    <n v="0"/>
    <n v="0"/>
    <n v="0"/>
    <n v="0"/>
    <n v="0"/>
    <n v="0"/>
    <n v="0"/>
    <n v="0"/>
    <n v="0"/>
    <n v="0"/>
    <n v="-7864.07"/>
    <n v="0"/>
    <n v="0"/>
    <n v="0"/>
    <n v="0"/>
    <n v="-7864.07"/>
    <n v="0"/>
    <n v="-7864.07"/>
    <n v="-7864.07"/>
    <n v="0"/>
    <n v="0"/>
    <n v="0"/>
    <n v="0"/>
    <n v="0"/>
  </r>
  <r>
    <m/>
    <s v="069"/>
    <n v="2017"/>
    <n v="2017"/>
    <m/>
    <n v="118"/>
    <n v="0"/>
    <s v="Office of Civil Rights"/>
    <n v="1"/>
    <n v="420"/>
    <s v="D"/>
    <n v="0"/>
    <n v="0"/>
    <n v="0"/>
    <n v="0"/>
    <n v="0"/>
    <n v="0"/>
    <n v="0"/>
    <n v="0"/>
    <n v="0"/>
    <n v="0"/>
    <n v="0"/>
    <n v="0"/>
    <n v="0"/>
    <n v="0"/>
    <n v="0"/>
    <n v="0"/>
    <n v="0"/>
    <n v="0"/>
    <n v="-27855.13"/>
    <n v="0"/>
    <n v="0"/>
    <n v="0"/>
    <n v="0"/>
    <n v="-27855.13"/>
    <n v="0"/>
    <n v="-27855.13"/>
    <n v="-27855.13"/>
    <n v="0"/>
    <n v="0"/>
    <n v="0"/>
    <n v="0"/>
    <n v="0"/>
  </r>
  <r>
    <m/>
    <s v="069"/>
    <n v="2017"/>
    <n v="2017"/>
    <m/>
    <n v="155"/>
    <n v="0"/>
    <s v="Guaranteed loan subsidy and administrative expenses"/>
    <n v="733"/>
    <n v="111"/>
    <s v="D"/>
    <n v="0"/>
    <n v="0"/>
    <n v="0"/>
    <n v="0"/>
    <n v="0"/>
    <n v="0"/>
    <n v="0"/>
    <n v="0"/>
    <n v="0"/>
    <n v="0"/>
    <n v="0"/>
    <n v="0"/>
    <n v="0"/>
    <n v="0"/>
    <n v="0"/>
    <n v="0"/>
    <n v="0"/>
    <n v="0"/>
    <n v="-95109.6"/>
    <n v="0"/>
    <n v="0"/>
    <n v="0"/>
    <n v="0"/>
    <n v="-95109.6"/>
    <n v="0"/>
    <n v="-95109.6"/>
    <n v="-95109.6"/>
    <n v="0"/>
    <n v="0"/>
    <n v="0"/>
    <n v="0"/>
    <n v="0"/>
  </r>
  <r>
    <m/>
    <s v="069"/>
    <n v="2017"/>
    <n v="2017"/>
    <m/>
    <n v="155"/>
    <n v="0"/>
    <s v="Guaranteed loan subsidy and administrative expenses"/>
    <n v="733"/>
    <n v="121"/>
    <s v="D"/>
    <n v="0"/>
    <n v="0"/>
    <n v="0"/>
    <n v="0"/>
    <n v="0"/>
    <n v="0"/>
    <n v="0"/>
    <n v="0"/>
    <n v="0"/>
    <n v="0"/>
    <n v="0"/>
    <n v="0"/>
    <n v="0"/>
    <n v="0"/>
    <n v="0"/>
    <n v="0"/>
    <n v="0"/>
    <n v="0"/>
    <n v="-38683.980000000003"/>
    <n v="0"/>
    <n v="0"/>
    <n v="0"/>
    <n v="0"/>
    <n v="-38683.980000000003"/>
    <n v="0"/>
    <n v="-38683.980000000003"/>
    <n v="-38683.980000000003"/>
    <n v="0"/>
    <n v="0"/>
    <n v="0"/>
    <n v="0"/>
    <n v="0"/>
  </r>
  <r>
    <m/>
    <s v="069"/>
    <n v="2017"/>
    <n v="2017"/>
    <m/>
    <n v="155"/>
    <n v="0"/>
    <s v="Guaranteed loan subsidy and administrative expenses"/>
    <n v="733"/>
    <n v="253"/>
    <s v="D"/>
    <n v="0"/>
    <n v="0"/>
    <n v="0"/>
    <n v="0"/>
    <n v="0"/>
    <n v="0"/>
    <n v="0"/>
    <n v="0"/>
    <n v="0"/>
    <n v="0"/>
    <n v="0"/>
    <n v="0"/>
    <n v="0"/>
    <n v="-3080.77"/>
    <n v="0"/>
    <n v="0"/>
    <n v="0"/>
    <n v="-3080.77"/>
    <n v="-8451.2900000000009"/>
    <n v="0"/>
    <n v="0"/>
    <n v="0"/>
    <n v="0"/>
    <n v="-8451.2900000000009"/>
    <n v="0"/>
    <n v="-11532.06"/>
    <n v="-11532.06"/>
    <n v="0"/>
    <n v="0"/>
    <n v="0"/>
    <n v="0"/>
    <n v="0"/>
  </r>
  <r>
    <m/>
    <s v="069"/>
    <n v="2017"/>
    <n v="2017"/>
    <m/>
    <n v="170"/>
    <n v="0"/>
    <s v="UNKNOWN"/>
    <n v="0"/>
    <n v="0"/>
    <s v=" "/>
    <n v="0"/>
    <n v="0"/>
    <n v="0"/>
    <n v="0"/>
    <n v="0"/>
    <n v="0"/>
    <n v="0"/>
    <n v="0"/>
    <n v="0"/>
    <n v="0"/>
    <n v="0"/>
    <n v="0"/>
    <n v="0"/>
    <n v="0"/>
    <n v="0"/>
    <n v="0"/>
    <n v="0"/>
    <n v="0"/>
    <n v="0"/>
    <n v="0"/>
    <n v="0"/>
    <n v="0"/>
    <n v="0"/>
    <n v="0"/>
    <n v="0"/>
    <n v="0"/>
    <n v="0"/>
    <n v="0"/>
    <n v="0"/>
    <n v="0"/>
    <n v="0"/>
    <n v="0"/>
  </r>
  <r>
    <m/>
    <s v="069"/>
    <n v="2017"/>
    <n v="2018"/>
    <m/>
    <n v="116"/>
    <n v="0"/>
    <s v="Financial management capital"/>
    <n v="1"/>
    <n v="253"/>
    <s v="D"/>
    <n v="0"/>
    <n v="0"/>
    <n v="0"/>
    <n v="0"/>
    <n v="0"/>
    <n v="0"/>
    <n v="0"/>
    <n v="0"/>
    <n v="0"/>
    <n v="0"/>
    <n v="0"/>
    <n v="0"/>
    <n v="0"/>
    <n v="-2163066.36"/>
    <n v="0"/>
    <n v="0"/>
    <n v="0"/>
    <n v="-2163066.36"/>
    <n v="-53933.64"/>
    <n v="0"/>
    <n v="0"/>
    <n v="0"/>
    <n v="0"/>
    <n v="-53933.64"/>
    <n v="0"/>
    <n v="-2217000"/>
    <n v="-2217000"/>
    <n v="0"/>
    <n v="0"/>
    <n v="0"/>
    <n v="0"/>
    <n v="0"/>
  </r>
  <r>
    <m/>
    <s v="069"/>
    <n v="2017"/>
    <n v="2018"/>
    <m/>
    <n v="119"/>
    <n v="0"/>
    <s v="Minority business outreach"/>
    <n v="1"/>
    <n v="111"/>
    <s v="D"/>
    <n v="0"/>
    <n v="0"/>
    <n v="0"/>
    <n v="0"/>
    <n v="0"/>
    <n v="0"/>
    <n v="0"/>
    <n v="0"/>
    <n v="0"/>
    <n v="0"/>
    <n v="0"/>
    <n v="0"/>
    <n v="0"/>
    <n v="0"/>
    <n v="0"/>
    <n v="0"/>
    <n v="0"/>
    <n v="0"/>
    <n v="-839824.55"/>
    <n v="0"/>
    <n v="0"/>
    <n v="0"/>
    <n v="0"/>
    <n v="-839824.55"/>
    <n v="0"/>
    <n v="-839824.55"/>
    <n v="-839824.55"/>
    <n v="0"/>
    <n v="0"/>
    <n v="0"/>
    <n v="0"/>
    <n v="0"/>
  </r>
  <r>
    <m/>
    <s v="069"/>
    <n v="2017"/>
    <n v="2018"/>
    <m/>
    <n v="119"/>
    <n v="0"/>
    <s v="Minority business outreach"/>
    <n v="1"/>
    <n v="113"/>
    <s v="D"/>
    <n v="0"/>
    <n v="0"/>
    <n v="0"/>
    <n v="0"/>
    <n v="0"/>
    <n v="0"/>
    <n v="0"/>
    <n v="0"/>
    <n v="0"/>
    <n v="0"/>
    <n v="0"/>
    <n v="0"/>
    <n v="0"/>
    <n v="0"/>
    <n v="0"/>
    <n v="0"/>
    <n v="0"/>
    <n v="0"/>
    <n v="-27500.799999999999"/>
    <n v="0"/>
    <n v="0"/>
    <n v="0"/>
    <n v="0"/>
    <n v="-27500.799999999999"/>
    <n v="0"/>
    <n v="-27500.799999999999"/>
    <n v="-27500.799999999999"/>
    <n v="0"/>
    <n v="0"/>
    <n v="0"/>
    <n v="0"/>
    <n v="0"/>
  </r>
  <r>
    <m/>
    <s v="069"/>
    <n v="2017"/>
    <n v="2018"/>
    <m/>
    <n v="119"/>
    <n v="0"/>
    <s v="Minority business outreach"/>
    <n v="1"/>
    <n v="121"/>
    <s v="D"/>
    <n v="0"/>
    <n v="0"/>
    <n v="0"/>
    <n v="0"/>
    <n v="0"/>
    <n v="0"/>
    <n v="0"/>
    <n v="0"/>
    <n v="0"/>
    <n v="0"/>
    <n v="0"/>
    <n v="0"/>
    <n v="0"/>
    <n v="-270.16000000000003"/>
    <n v="0"/>
    <n v="0"/>
    <n v="0"/>
    <n v="-270.16000000000003"/>
    <n v="-259891.4"/>
    <n v="0"/>
    <n v="0"/>
    <n v="0"/>
    <n v="0"/>
    <n v="-259891.4"/>
    <n v="0"/>
    <n v="-260161.56"/>
    <n v="-260161.56"/>
    <n v="0"/>
    <n v="0"/>
    <n v="0"/>
    <n v="0"/>
    <n v="0"/>
  </r>
  <r>
    <m/>
    <s v="069"/>
    <n v="2017"/>
    <n v="2018"/>
    <m/>
    <n v="119"/>
    <n v="0"/>
    <s v="Minority business outreach"/>
    <n v="1"/>
    <n v="210"/>
    <s v="D"/>
    <n v="0"/>
    <n v="-178.92"/>
    <n v="0"/>
    <n v="0"/>
    <n v="0"/>
    <n v="-178.92"/>
    <n v="0"/>
    <n v="0"/>
    <n v="0"/>
    <n v="0"/>
    <n v="0"/>
    <n v="0"/>
    <n v="0"/>
    <n v="0"/>
    <n v="0"/>
    <n v="0"/>
    <n v="0"/>
    <n v="0"/>
    <n v="-7335.44"/>
    <n v="0"/>
    <n v="0"/>
    <n v="0"/>
    <n v="0"/>
    <n v="-7335.44"/>
    <n v="0"/>
    <n v="-7335.44"/>
    <n v="-7514.36"/>
    <n v="0"/>
    <n v="0"/>
    <n v="0"/>
    <n v="0"/>
    <n v="0"/>
  </r>
  <r>
    <m/>
    <s v="069"/>
    <n v="2017"/>
    <n v="2018"/>
    <m/>
    <n v="119"/>
    <n v="0"/>
    <s v="Minority business outreach"/>
    <n v="1"/>
    <n v="251"/>
    <s v="D"/>
    <n v="0"/>
    <n v="-172.14"/>
    <n v="0"/>
    <n v="0"/>
    <n v="0"/>
    <n v="-172.14"/>
    <n v="0"/>
    <n v="0"/>
    <n v="0"/>
    <n v="0"/>
    <n v="0"/>
    <n v="0"/>
    <n v="0"/>
    <n v="0"/>
    <n v="0"/>
    <n v="0"/>
    <n v="0"/>
    <n v="0"/>
    <n v="-131.25"/>
    <n v="0"/>
    <n v="0"/>
    <n v="0"/>
    <n v="0"/>
    <n v="-131.25"/>
    <n v="0"/>
    <n v="-131.25"/>
    <n v="-303.39"/>
    <n v="0"/>
    <n v="0"/>
    <n v="0"/>
    <n v="0"/>
    <n v="0"/>
  </r>
  <r>
    <m/>
    <s v="069"/>
    <n v="2017"/>
    <n v="2018"/>
    <m/>
    <n v="119"/>
    <n v="0"/>
    <s v="Minority business outreach"/>
    <n v="1"/>
    <n v="253"/>
    <s v="D"/>
    <n v="0"/>
    <n v="0"/>
    <n v="0"/>
    <n v="0"/>
    <n v="0"/>
    <n v="0"/>
    <n v="0"/>
    <n v="0"/>
    <n v="0"/>
    <n v="0"/>
    <n v="0"/>
    <n v="0"/>
    <n v="0"/>
    <n v="-80017.009999999995"/>
    <n v="0"/>
    <n v="0"/>
    <n v="0"/>
    <n v="-80017.009999999995"/>
    <n v="-78368.03"/>
    <n v="0"/>
    <n v="0"/>
    <n v="0"/>
    <n v="0"/>
    <n v="-78368.03"/>
    <n v="0"/>
    <n v="-158385.04"/>
    <n v="-158385.04"/>
    <n v="0"/>
    <n v="0"/>
    <n v="0"/>
    <n v="0"/>
    <n v="0"/>
  </r>
  <r>
    <m/>
    <s v="069"/>
    <n v="2017"/>
    <n v="2018"/>
    <m/>
    <n v="119"/>
    <n v="0"/>
    <s v="Minority business outreach"/>
    <n v="1"/>
    <n v="260"/>
    <s v="D"/>
    <n v="0"/>
    <n v="0"/>
    <n v="0"/>
    <n v="0"/>
    <n v="0"/>
    <n v="0"/>
    <n v="0"/>
    <n v="0"/>
    <n v="0"/>
    <n v="0"/>
    <n v="0"/>
    <n v="0"/>
    <n v="0"/>
    <n v="0"/>
    <n v="0"/>
    <n v="0"/>
    <n v="0"/>
    <n v="0"/>
    <n v="-1568.7"/>
    <n v="0"/>
    <n v="0"/>
    <n v="0"/>
    <n v="0"/>
    <n v="-1568.7"/>
    <n v="0"/>
    <n v="-1568.7"/>
    <n v="-1568.7"/>
    <n v="0"/>
    <n v="0"/>
    <n v="0"/>
    <n v="0"/>
    <n v="0"/>
  </r>
  <r>
    <m/>
    <s v="069"/>
    <n v="2017"/>
    <n v="2018"/>
    <m/>
    <n v="159"/>
    <n v="0"/>
    <s v="UNKNOWN"/>
    <n v="0"/>
    <n v="0"/>
    <s v=" "/>
    <n v="0"/>
    <n v="0"/>
    <n v="0"/>
    <n v="0"/>
    <n v="0"/>
    <n v="0"/>
    <n v="0"/>
    <n v="0"/>
    <n v="0"/>
    <n v="0"/>
    <n v="0"/>
    <n v="0"/>
    <n v="0"/>
    <n v="0"/>
    <n v="0"/>
    <n v="0"/>
    <n v="0"/>
    <n v="0"/>
    <n v="0"/>
    <n v="0"/>
    <n v="0"/>
    <n v="0"/>
    <n v="0"/>
    <n v="0"/>
    <n v="0"/>
    <n v="0"/>
    <n v="0"/>
    <n v="0"/>
    <n v="0"/>
    <n v="0"/>
    <n v="0"/>
    <n v="0"/>
  </r>
  <r>
    <m/>
    <s v="069"/>
    <n v="2017"/>
    <n v="2020"/>
    <m/>
    <n v="143"/>
    <n v="0"/>
    <s v="UNKNOWN"/>
    <n v="0"/>
    <n v="0"/>
    <s v=" "/>
    <n v="0"/>
    <n v="0"/>
    <n v="0"/>
    <n v="0"/>
    <n v="0"/>
    <n v="0"/>
    <n v="0"/>
    <n v="0"/>
    <n v="0"/>
    <n v="0"/>
    <n v="0"/>
    <n v="0"/>
    <n v="0"/>
    <n v="0"/>
    <n v="0"/>
    <n v="0"/>
    <n v="0"/>
    <n v="0"/>
    <n v="0"/>
    <n v="0"/>
    <n v="0"/>
    <n v="0"/>
    <n v="0"/>
    <n v="0"/>
    <n v="0"/>
    <n v="0"/>
    <n v="0"/>
    <n v="0"/>
    <n v="0"/>
    <n v="0"/>
    <n v="0"/>
    <n v="0"/>
  </r>
  <r>
    <m/>
    <s v="069"/>
    <m/>
    <m/>
    <s v="X"/>
    <n v="4082"/>
    <n v="0"/>
    <s v="UNKNOWN"/>
    <n v="0"/>
    <n v="0"/>
    <s v=" "/>
    <n v="0"/>
    <n v="0"/>
    <n v="0"/>
    <n v="0"/>
    <n v="0"/>
    <n v="0"/>
    <n v="0"/>
    <n v="0"/>
    <n v="0"/>
    <n v="0"/>
    <n v="0"/>
    <n v="0"/>
    <n v="0"/>
    <n v="0"/>
    <n v="0"/>
    <n v="0"/>
    <n v="0"/>
    <n v="0"/>
    <n v="0"/>
    <n v="0"/>
    <n v="0"/>
    <n v="0"/>
    <n v="0"/>
    <n v="0"/>
    <n v="0"/>
    <n v="0"/>
    <n v="0"/>
    <n v="0"/>
    <n v="0"/>
    <n v="0"/>
    <n v="0"/>
    <n v="0"/>
  </r>
  <r>
    <m/>
    <s v="069"/>
    <m/>
    <m/>
    <s v="X"/>
    <n v="1730"/>
    <n v="0"/>
    <s v="Transportation safety institute"/>
    <n v="802"/>
    <n v="0"/>
    <s v="D"/>
    <n v="0"/>
    <n v="0"/>
    <n v="0"/>
    <n v="0"/>
    <n v="0"/>
    <n v="0"/>
    <n v="0"/>
    <n v="2200"/>
    <n v="0"/>
    <n v="-2200"/>
    <n v="0"/>
    <n v="0"/>
    <n v="0"/>
    <n v="0"/>
    <n v="0"/>
    <n v="0"/>
    <n v="0"/>
    <n v="0"/>
    <n v="-1350"/>
    <n v="0"/>
    <n v="0"/>
    <n v="0"/>
    <n v="0"/>
    <n v="-1350"/>
    <n v="0"/>
    <n v="-1350"/>
    <n v="-1350"/>
    <n v="0"/>
    <n v="0"/>
    <n v="0"/>
    <n v="0"/>
    <n v="0"/>
  </r>
  <r>
    <m/>
    <s v="069"/>
    <m/>
    <m/>
    <s v="X"/>
    <n v="1730"/>
    <n v="0"/>
    <s v="Transportation safety institute"/>
    <n v="802"/>
    <n v="0"/>
    <s v="R"/>
    <n v="-471159.69"/>
    <n v="-471159.69"/>
    <n v="0"/>
    <n v="0"/>
    <n v="-471159.69"/>
    <n v="-471159.69"/>
    <n v="0"/>
    <n v="0"/>
    <n v="0"/>
    <n v="0"/>
    <n v="0"/>
    <n v="0"/>
    <n v="472649.69"/>
    <n v="472649.69"/>
    <n v="0"/>
    <n v="0"/>
    <n v="472649.69"/>
    <n v="472649.69"/>
    <n v="-11350.2"/>
    <n v="0"/>
    <n v="0"/>
    <n v="0"/>
    <n v="0"/>
    <n v="-11350.2"/>
    <n v="472649.69"/>
    <n v="-11350.2"/>
    <n v="-11350.2"/>
    <n v="0"/>
    <n v="0"/>
    <n v="0"/>
    <n v="0"/>
    <n v="0"/>
  </r>
  <r>
    <m/>
    <s v="069"/>
    <m/>
    <m/>
    <s v="X"/>
    <n v="1730"/>
    <n v="0"/>
    <s v="Transportation safety institute"/>
    <n v="802"/>
    <n v="111"/>
    <s v="D"/>
    <n v="0"/>
    <n v="0"/>
    <n v="0"/>
    <n v="0"/>
    <n v="0"/>
    <n v="0"/>
    <n v="-45452.81"/>
    <n v="8420.33"/>
    <n v="0"/>
    <n v="-8420.34"/>
    <n v="-45452.81"/>
    <n v="-0.01"/>
    <n v="0"/>
    <n v="0"/>
    <n v="0"/>
    <n v="0"/>
    <n v="0"/>
    <n v="0"/>
    <n v="-1212384.69"/>
    <n v="0"/>
    <n v="0"/>
    <n v="-0.01"/>
    <n v="0"/>
    <n v="-1212384.7"/>
    <n v="0"/>
    <n v="-1212384.7"/>
    <n v="-1166931.8999999999"/>
    <n v="0"/>
    <n v="0.01"/>
    <n v="0"/>
    <n v="0"/>
    <n v="0.01"/>
  </r>
  <r>
    <m/>
    <s v="069"/>
    <m/>
    <m/>
    <s v="X"/>
    <n v="1730"/>
    <n v="0"/>
    <s v="Transportation safety institute"/>
    <n v="802"/>
    <n v="111"/>
    <s v="R"/>
    <n v="0"/>
    <n v="0"/>
    <n v="0"/>
    <n v="0"/>
    <n v="0"/>
    <n v="0"/>
    <n v="-65100.85"/>
    <n v="15957.28"/>
    <n v="0"/>
    <n v="-24377.63"/>
    <n v="-65100.85"/>
    <n v="-8420.35"/>
    <n v="0"/>
    <n v="0"/>
    <n v="0"/>
    <n v="0"/>
    <n v="0"/>
    <n v="0"/>
    <n v="-696224.76"/>
    <n v="0"/>
    <n v="0"/>
    <n v="-0.02"/>
    <n v="0"/>
    <n v="-696224.78"/>
    <n v="0"/>
    <n v="-696224.78"/>
    <n v="-639544.28"/>
    <n v="0"/>
    <n v="8420.35"/>
    <n v="0"/>
    <n v="0"/>
    <n v="8420.35"/>
  </r>
  <r>
    <m/>
    <s v="069"/>
    <m/>
    <m/>
    <s v="X"/>
    <n v="1730"/>
    <n v="0"/>
    <s v="Transportation safety institute"/>
    <n v="802"/>
    <n v="113"/>
    <s v="D"/>
    <n v="0"/>
    <n v="0"/>
    <n v="0"/>
    <n v="0"/>
    <n v="0"/>
    <n v="0"/>
    <n v="0"/>
    <n v="0"/>
    <n v="0"/>
    <n v="0"/>
    <n v="0"/>
    <n v="0"/>
    <n v="0"/>
    <n v="0"/>
    <n v="0"/>
    <n v="0"/>
    <n v="0"/>
    <n v="0"/>
    <n v="-10777.64"/>
    <n v="0"/>
    <n v="0"/>
    <n v="0"/>
    <n v="0"/>
    <n v="-10777.64"/>
    <n v="0"/>
    <n v="-10777.64"/>
    <n v="-10777.64"/>
    <n v="0"/>
    <n v="0"/>
    <n v="0"/>
    <n v="0"/>
    <n v="0"/>
  </r>
  <r>
    <m/>
    <s v="069"/>
    <m/>
    <m/>
    <s v="X"/>
    <n v="1730"/>
    <n v="0"/>
    <s v="Transportation safety institute"/>
    <n v="802"/>
    <n v="113"/>
    <s v="R"/>
    <n v="0"/>
    <n v="0"/>
    <n v="0"/>
    <n v="0"/>
    <n v="0"/>
    <n v="0"/>
    <n v="-1325.45"/>
    <n v="0"/>
    <n v="0"/>
    <n v="0"/>
    <n v="-1325.45"/>
    <n v="0"/>
    <n v="0"/>
    <n v="0"/>
    <n v="0"/>
    <n v="0"/>
    <n v="0"/>
    <n v="0"/>
    <n v="-14645.22"/>
    <n v="0"/>
    <n v="0"/>
    <n v="0"/>
    <n v="0"/>
    <n v="-14645.22"/>
    <n v="0"/>
    <n v="-14645.22"/>
    <n v="-13319.77"/>
    <n v="0"/>
    <n v="0"/>
    <n v="0"/>
    <n v="0"/>
    <n v="0"/>
  </r>
  <r>
    <m/>
    <s v="069"/>
    <m/>
    <m/>
    <s v="X"/>
    <n v="1730"/>
    <n v="0"/>
    <s v="Transportation safety institute"/>
    <n v="802"/>
    <n v="115"/>
    <s v="D"/>
    <n v="0"/>
    <n v="0"/>
    <n v="0"/>
    <n v="0"/>
    <n v="0"/>
    <n v="0"/>
    <n v="0"/>
    <n v="2674.02"/>
    <n v="0"/>
    <n v="-2674.02"/>
    <n v="0"/>
    <n v="0"/>
    <n v="0"/>
    <n v="0"/>
    <n v="0"/>
    <n v="0"/>
    <n v="0"/>
    <n v="0"/>
    <n v="-12315.09"/>
    <n v="0"/>
    <n v="0"/>
    <n v="0"/>
    <n v="0"/>
    <n v="-12315.09"/>
    <n v="0"/>
    <n v="-12315.09"/>
    <n v="-12315.09"/>
    <n v="0"/>
    <n v="0"/>
    <n v="0"/>
    <n v="0"/>
    <n v="0"/>
  </r>
  <r>
    <m/>
    <s v="069"/>
    <m/>
    <m/>
    <s v="X"/>
    <n v="1730"/>
    <n v="0"/>
    <s v="Transportation safety institute"/>
    <n v="802"/>
    <n v="115"/>
    <s v="R"/>
    <n v="0"/>
    <n v="0"/>
    <n v="0"/>
    <n v="0"/>
    <n v="0"/>
    <n v="0"/>
    <n v="0"/>
    <n v="329.46"/>
    <n v="0"/>
    <n v="-329.46"/>
    <n v="0"/>
    <n v="0"/>
    <n v="0"/>
    <n v="0"/>
    <n v="0"/>
    <n v="0"/>
    <n v="0"/>
    <n v="0"/>
    <n v="406.98"/>
    <n v="0"/>
    <n v="0"/>
    <n v="-406.98"/>
    <n v="0"/>
    <n v="0"/>
    <n v="0"/>
    <n v="0"/>
    <n v="0"/>
    <n v="0"/>
    <n v="0"/>
    <n v="0"/>
    <n v="0"/>
    <n v="0"/>
  </r>
  <r>
    <m/>
    <s v="069"/>
    <m/>
    <m/>
    <s v="X"/>
    <n v="1730"/>
    <n v="0"/>
    <s v="Transportation safety institute"/>
    <n v="802"/>
    <n v="121"/>
    <s v="D"/>
    <n v="0"/>
    <n v="0"/>
    <n v="0"/>
    <n v="0"/>
    <n v="0"/>
    <n v="0"/>
    <n v="-15328.58"/>
    <n v="2281.9699999999998"/>
    <n v="0"/>
    <n v="-3031.29"/>
    <n v="-15328.58"/>
    <n v="-749.32"/>
    <n v="0"/>
    <n v="0"/>
    <n v="0"/>
    <n v="0"/>
    <n v="0"/>
    <n v="0"/>
    <n v="-401173.5"/>
    <n v="0"/>
    <n v="0"/>
    <n v="0"/>
    <n v="0"/>
    <n v="-401173.5"/>
    <n v="0"/>
    <n v="-401173.5"/>
    <n v="-386594.24"/>
    <n v="0"/>
    <n v="749.32"/>
    <n v="0"/>
    <n v="0"/>
    <n v="749.32"/>
  </r>
  <r>
    <m/>
    <s v="069"/>
    <m/>
    <m/>
    <s v="X"/>
    <n v="1730"/>
    <n v="0"/>
    <s v="Transportation safety institute"/>
    <n v="802"/>
    <n v="121"/>
    <s v="R"/>
    <n v="0"/>
    <n v="0"/>
    <n v="0"/>
    <n v="0"/>
    <n v="0"/>
    <n v="0"/>
    <n v="-23391.29"/>
    <n v="6420.62"/>
    <n v="0"/>
    <n v="-8436.2000000000007"/>
    <n v="-23391.29"/>
    <n v="-2015.58"/>
    <n v="0"/>
    <n v="0"/>
    <n v="0"/>
    <n v="0"/>
    <n v="0"/>
    <n v="0"/>
    <n v="-249310.94"/>
    <n v="0"/>
    <n v="0"/>
    <n v="0"/>
    <n v="0"/>
    <n v="-249310.94"/>
    <n v="0"/>
    <n v="-249310.94"/>
    <n v="-227935.23"/>
    <n v="0"/>
    <n v="2015.58"/>
    <n v="0"/>
    <n v="0"/>
    <n v="2015.58"/>
  </r>
  <r>
    <m/>
    <s v="069"/>
    <m/>
    <m/>
    <s v="X"/>
    <n v="1730"/>
    <n v="0"/>
    <s v="Transportation safety institute"/>
    <n v="802"/>
    <n v="210"/>
    <s v="D"/>
    <n v="950"/>
    <n v="-20779.3"/>
    <n v="0"/>
    <n v="-7531.68"/>
    <n v="950"/>
    <n v="-28310.98"/>
    <n v="-950"/>
    <n v="-2761.64"/>
    <n v="0"/>
    <n v="-945.1"/>
    <n v="-950"/>
    <n v="-3706.74"/>
    <n v="0"/>
    <n v="0"/>
    <n v="0"/>
    <n v="0"/>
    <n v="0"/>
    <n v="0"/>
    <n v="-256170.63"/>
    <n v="0"/>
    <n v="0"/>
    <n v="0"/>
    <n v="0"/>
    <n v="-256170.63"/>
    <n v="0"/>
    <n v="-256170.63"/>
    <n v="-288188.34999999998"/>
    <n v="3850.93"/>
    <n v="0"/>
    <n v="0"/>
    <n v="0"/>
    <n v="3850.93"/>
  </r>
  <r>
    <m/>
    <s v="069"/>
    <m/>
    <m/>
    <s v="X"/>
    <n v="1730"/>
    <n v="0"/>
    <s v="Transportation safety institute"/>
    <n v="802"/>
    <n v="210"/>
    <s v="R"/>
    <n v="-4874.07"/>
    <n v="-68901.95"/>
    <n v="0"/>
    <n v="-18842.5"/>
    <n v="-4874.07"/>
    <n v="-87744.45"/>
    <n v="47.58"/>
    <n v="-4250.3599999999997"/>
    <n v="0"/>
    <n v="-967.57"/>
    <n v="47.58"/>
    <n v="-5217.93"/>
    <n v="-16649.48"/>
    <n v="-23216.48"/>
    <n v="0"/>
    <n v="0"/>
    <n v="-16649.48"/>
    <n v="-23216.48"/>
    <n v="-564935.82999999996"/>
    <n v="0"/>
    <n v="0"/>
    <n v="0"/>
    <n v="0"/>
    <n v="-564935.82999999996"/>
    <n v="-16649.48"/>
    <n v="-571502.82999999996"/>
    <n v="-659638.72"/>
    <n v="21731.78"/>
    <n v="842.6"/>
    <n v="0"/>
    <n v="0"/>
    <n v="22574.38"/>
  </r>
  <r>
    <m/>
    <s v="069"/>
    <m/>
    <m/>
    <s v="X"/>
    <n v="1730"/>
    <n v="0"/>
    <s v="Transportation safety institute"/>
    <n v="802"/>
    <n v="220"/>
    <s v="D"/>
    <n v="0"/>
    <n v="0"/>
    <n v="0"/>
    <n v="0"/>
    <n v="0"/>
    <n v="0"/>
    <n v="-324.01"/>
    <n v="-298.55"/>
    <n v="0"/>
    <n v="-181.99"/>
    <n v="-324.01"/>
    <n v="-480.54"/>
    <n v="0"/>
    <n v="0"/>
    <n v="0"/>
    <n v="0"/>
    <n v="0"/>
    <n v="0"/>
    <n v="-16240.08"/>
    <n v="0"/>
    <n v="0"/>
    <n v="0"/>
    <n v="0"/>
    <n v="-16240.08"/>
    <n v="0"/>
    <n v="-16240.08"/>
    <n v="-16396.61"/>
    <n v="0"/>
    <n v="225"/>
    <n v="0"/>
    <n v="0"/>
    <n v="225"/>
  </r>
  <r>
    <m/>
    <s v="069"/>
    <m/>
    <m/>
    <s v="X"/>
    <n v="1730"/>
    <n v="0"/>
    <s v="Transportation safety institute"/>
    <n v="802"/>
    <n v="220"/>
    <s v="R"/>
    <n v="-22946.14"/>
    <n v="-11914.79"/>
    <n v="0"/>
    <n v="-11031.35"/>
    <n v="-22946.14"/>
    <n v="-22946.14"/>
    <n v="-2522.34"/>
    <n v="-2859.71"/>
    <n v="0"/>
    <n v="-1081.56"/>
    <n v="-2522.34"/>
    <n v="-3941.27"/>
    <n v="0"/>
    <n v="0"/>
    <n v="0"/>
    <n v="0"/>
    <n v="0"/>
    <n v="0"/>
    <n v="-46320.51"/>
    <n v="0"/>
    <n v="0"/>
    <n v="0"/>
    <n v="0"/>
    <n v="-46320.51"/>
    <n v="0"/>
    <n v="-46320.51"/>
    <n v="-47739.44"/>
    <n v="13000"/>
    <n v="2705.65"/>
    <n v="0"/>
    <n v="0"/>
    <n v="15705.65"/>
  </r>
  <r>
    <m/>
    <s v="069"/>
    <m/>
    <m/>
    <s v="X"/>
    <n v="1730"/>
    <n v="0"/>
    <s v="Transportation safety institute"/>
    <n v="802"/>
    <n v="232"/>
    <s v="D"/>
    <n v="-109170.26"/>
    <n v="-24729.37"/>
    <n v="0"/>
    <n v="0"/>
    <n v="-109170.26"/>
    <n v="-24729.37"/>
    <n v="-26732"/>
    <n v="-130828.15"/>
    <n v="0"/>
    <n v="0"/>
    <n v="-26732"/>
    <n v="-130828.15"/>
    <n v="-238016.43"/>
    <n v="-159578.35"/>
    <n v="0"/>
    <n v="0"/>
    <n v="-238016.43"/>
    <n v="-159578.35"/>
    <n v="-419916.87"/>
    <n v="0"/>
    <n v="0"/>
    <n v="-4490"/>
    <n v="0"/>
    <n v="-424406.87"/>
    <n v="-238016.43"/>
    <n v="-345968.79"/>
    <n v="-365624.05"/>
    <n v="19655.259999999998"/>
    <n v="0"/>
    <n v="0"/>
    <n v="0"/>
    <n v="19655.259999999998"/>
  </r>
  <r>
    <m/>
    <s v="069"/>
    <m/>
    <m/>
    <s v="X"/>
    <n v="1730"/>
    <n v="0"/>
    <s v="Transportation safety institute"/>
    <n v="802"/>
    <n v="232"/>
    <s v="R"/>
    <n v="0"/>
    <n v="0"/>
    <n v="0"/>
    <n v="0"/>
    <n v="0"/>
    <n v="0"/>
    <n v="0"/>
    <n v="0"/>
    <n v="0"/>
    <n v="0"/>
    <n v="0"/>
    <n v="0"/>
    <n v="-6376.06"/>
    <n v="-19407.62"/>
    <n v="0"/>
    <n v="0"/>
    <n v="-6376.06"/>
    <n v="-19407.62"/>
    <n v="-36425.68"/>
    <n v="0"/>
    <n v="0"/>
    <n v="0"/>
    <n v="0"/>
    <n v="-36425.68"/>
    <n v="-6376.06"/>
    <n v="-49457.24"/>
    <n v="-49457.24"/>
    <n v="0"/>
    <n v="0"/>
    <n v="0"/>
    <n v="0"/>
    <n v="0"/>
  </r>
  <r>
    <m/>
    <s v="069"/>
    <m/>
    <m/>
    <s v="X"/>
    <n v="1730"/>
    <n v="0"/>
    <s v="Transportation safety institute"/>
    <n v="802"/>
    <n v="233"/>
    <s v="D"/>
    <n v="0"/>
    <n v="-24640.04"/>
    <n v="0"/>
    <n v="0"/>
    <n v="0"/>
    <n v="-24640.04"/>
    <n v="0"/>
    <n v="0"/>
    <n v="0"/>
    <n v="0"/>
    <n v="0"/>
    <n v="0"/>
    <n v="-12451.4"/>
    <n v="-12451.4"/>
    <n v="0"/>
    <n v="0"/>
    <n v="-12451.4"/>
    <n v="-12451.4"/>
    <n v="0"/>
    <n v="0"/>
    <n v="0"/>
    <n v="0"/>
    <n v="0"/>
    <n v="0"/>
    <n v="-12451.4"/>
    <n v="0"/>
    <n v="-24640.04"/>
    <n v="0"/>
    <n v="0"/>
    <n v="0"/>
    <n v="0"/>
    <n v="0"/>
  </r>
  <r>
    <m/>
    <s v="069"/>
    <m/>
    <m/>
    <s v="X"/>
    <n v="1730"/>
    <n v="0"/>
    <s v="Transportation safety institute"/>
    <n v="802"/>
    <n v="233"/>
    <s v="R"/>
    <n v="0"/>
    <n v="-4644.12"/>
    <n v="0"/>
    <n v="0"/>
    <n v="0"/>
    <n v="-4644.12"/>
    <n v="-6705.85"/>
    <n v="-6705.85"/>
    <n v="0"/>
    <n v="0"/>
    <n v="-6705.85"/>
    <n v="-6705.85"/>
    <n v="0"/>
    <n v="0"/>
    <n v="0"/>
    <n v="0"/>
    <n v="0"/>
    <n v="0"/>
    <n v="-61459.26"/>
    <n v="0"/>
    <n v="0"/>
    <n v="0"/>
    <n v="0"/>
    <n v="-61459.26"/>
    <n v="0"/>
    <n v="-61459.26"/>
    <n v="-66103.38"/>
    <n v="0"/>
    <n v="0"/>
    <n v="0"/>
    <n v="0"/>
    <n v="0"/>
  </r>
  <r>
    <m/>
    <s v="069"/>
    <m/>
    <m/>
    <s v="X"/>
    <n v="1730"/>
    <n v="0"/>
    <s v="Transportation safety institute"/>
    <n v="802"/>
    <n v="240"/>
    <s v="D"/>
    <n v="0"/>
    <n v="0"/>
    <n v="0"/>
    <n v="0"/>
    <n v="0"/>
    <n v="0"/>
    <n v="0"/>
    <n v="0"/>
    <n v="0"/>
    <n v="0"/>
    <n v="0"/>
    <n v="0"/>
    <n v="0"/>
    <n v="0"/>
    <n v="0"/>
    <n v="0"/>
    <n v="0"/>
    <n v="0"/>
    <n v="-72721.009999999995"/>
    <n v="0"/>
    <n v="0"/>
    <n v="0"/>
    <n v="0"/>
    <n v="-72721.009999999995"/>
    <n v="0"/>
    <n v="-72721.009999999995"/>
    <n v="-72721.009999999995"/>
    <n v="0"/>
    <n v="0"/>
    <n v="0"/>
    <n v="0"/>
    <n v="0"/>
  </r>
  <r>
    <m/>
    <s v="069"/>
    <m/>
    <m/>
    <s v="X"/>
    <n v="1730"/>
    <n v="0"/>
    <s v="Transportation safety institute"/>
    <n v="802"/>
    <n v="240"/>
    <s v="R"/>
    <n v="-2686.4"/>
    <n v="-2686.4"/>
    <n v="0"/>
    <n v="0"/>
    <n v="-2686.4"/>
    <n v="-2686.4"/>
    <n v="0"/>
    <n v="0"/>
    <n v="0"/>
    <n v="0"/>
    <n v="0"/>
    <n v="0"/>
    <n v="0"/>
    <n v="0"/>
    <n v="0"/>
    <n v="0"/>
    <n v="0"/>
    <n v="0"/>
    <n v="-101925.68"/>
    <n v="0"/>
    <n v="0"/>
    <n v="0"/>
    <n v="0"/>
    <n v="-101925.68"/>
    <n v="0"/>
    <n v="-101925.68"/>
    <n v="-101925.68"/>
    <n v="0"/>
    <n v="0"/>
    <n v="0"/>
    <n v="0"/>
    <n v="0"/>
  </r>
  <r>
    <m/>
    <s v="069"/>
    <m/>
    <m/>
    <s v="X"/>
    <n v="1730"/>
    <n v="0"/>
    <s v="Transportation safety institute"/>
    <n v="802"/>
    <n v="251"/>
    <s v="D"/>
    <n v="-9954.59"/>
    <n v="-46300.4"/>
    <n v="0"/>
    <n v="0"/>
    <n v="-9954.59"/>
    <n v="-46300.4"/>
    <n v="13703.16"/>
    <n v="13703.16"/>
    <n v="0"/>
    <n v="0"/>
    <n v="13703.16"/>
    <n v="13703.16"/>
    <n v="0"/>
    <n v="0"/>
    <n v="0"/>
    <n v="0"/>
    <n v="0"/>
    <n v="0"/>
    <n v="-9954.58"/>
    <n v="0"/>
    <n v="0"/>
    <n v="0"/>
    <n v="0"/>
    <n v="-9954.58"/>
    <n v="0"/>
    <n v="-9954.58"/>
    <n v="-46300.39"/>
    <n v="0.01"/>
    <n v="0"/>
    <n v="0"/>
    <n v="0"/>
    <n v="0.01"/>
  </r>
  <r>
    <m/>
    <s v="069"/>
    <m/>
    <m/>
    <s v="X"/>
    <n v="1730"/>
    <n v="0"/>
    <s v="Transportation safety institute"/>
    <n v="802"/>
    <n v="251"/>
    <s v="R"/>
    <n v="-154652.60999999999"/>
    <n v="-154652.60999999999"/>
    <n v="0"/>
    <n v="0"/>
    <n v="-154652.60999999999"/>
    <n v="-154652.60999999999"/>
    <n v="0"/>
    <n v="0"/>
    <n v="0"/>
    <n v="0"/>
    <n v="0"/>
    <n v="0"/>
    <n v="-82.56"/>
    <n v="0"/>
    <n v="0"/>
    <n v="0"/>
    <n v="-82.56"/>
    <n v="0"/>
    <n v="-82.56"/>
    <n v="0"/>
    <n v="0"/>
    <n v="0"/>
    <n v="0"/>
    <n v="-82.56"/>
    <n v="-82.56"/>
    <n v="0"/>
    <n v="0"/>
    <n v="154652"/>
    <n v="0"/>
    <n v="0"/>
    <n v="0"/>
    <n v="154652"/>
  </r>
  <r>
    <m/>
    <s v="069"/>
    <m/>
    <m/>
    <s v="X"/>
    <n v="1730"/>
    <n v="0"/>
    <s v="Transportation safety institute"/>
    <n v="802"/>
    <n v="252"/>
    <s v="R"/>
    <n v="0"/>
    <n v="0"/>
    <n v="0"/>
    <n v="0"/>
    <n v="0"/>
    <n v="0"/>
    <n v="0"/>
    <n v="38135.589999999997"/>
    <n v="0"/>
    <n v="-38135.589999999997"/>
    <n v="0"/>
    <n v="0"/>
    <n v="0"/>
    <n v="0"/>
    <n v="0"/>
    <n v="0"/>
    <n v="0"/>
    <n v="0"/>
    <n v="-630020.11"/>
    <n v="0"/>
    <n v="0"/>
    <n v="0"/>
    <n v="0"/>
    <n v="-630020.11"/>
    <n v="0"/>
    <n v="-630020.11"/>
    <n v="-630020.11"/>
    <n v="0"/>
    <n v="0"/>
    <n v="0"/>
    <n v="0"/>
    <n v="0"/>
  </r>
  <r>
    <m/>
    <s v="069"/>
    <m/>
    <m/>
    <s v="X"/>
    <n v="1730"/>
    <n v="0"/>
    <s v="Transportation safety institute"/>
    <n v="802"/>
    <n v="253"/>
    <s v="D"/>
    <n v="-203978.96"/>
    <n v="-735173.48"/>
    <n v="0"/>
    <n v="0"/>
    <n v="-203978.96"/>
    <n v="-735173.48"/>
    <n v="7528.84"/>
    <n v="117124.99"/>
    <n v="0"/>
    <n v="0"/>
    <n v="7528.84"/>
    <n v="117124.99"/>
    <n v="-168512.4"/>
    <n v="-169430.68"/>
    <n v="0"/>
    <n v="0"/>
    <n v="-168512.4"/>
    <n v="-169430.68"/>
    <n v="-848929.43"/>
    <n v="0"/>
    <n v="0"/>
    <n v="0"/>
    <n v="0"/>
    <n v="-848929.43"/>
    <n v="-168512.4"/>
    <n v="-849847.71"/>
    <n v="-1271446.08"/>
    <n v="58395.28"/>
    <n v="0"/>
    <n v="0"/>
    <n v="0"/>
    <n v="58395.28"/>
  </r>
  <r>
    <m/>
    <s v="069"/>
    <m/>
    <m/>
    <s v="X"/>
    <n v="1730"/>
    <n v="0"/>
    <s v="Transportation safety institute"/>
    <n v="802"/>
    <n v="253"/>
    <s v="R"/>
    <n v="-633749.64"/>
    <n v="-1001784.76"/>
    <n v="0"/>
    <n v="-491731.20000000001"/>
    <n v="-633749.64"/>
    <n v="-1493515.96"/>
    <n v="-42549.58"/>
    <n v="-20809.59"/>
    <n v="0"/>
    <n v="0"/>
    <n v="-42549.58"/>
    <n v="-20809.59"/>
    <n v="-1147140.81"/>
    <n v="-913072.42"/>
    <n v="0"/>
    <n v="0"/>
    <n v="-1147140.81"/>
    <n v="-913072.42"/>
    <n v="-1322598.5900000001"/>
    <n v="0"/>
    <n v="0"/>
    <n v="0"/>
    <n v="0"/>
    <n v="-1322598.5900000001"/>
    <n v="-1147140.81"/>
    <n v="-1088530.2"/>
    <n v="-1926556.53"/>
    <n v="164566.75"/>
    <n v="12253.44"/>
    <n v="0"/>
    <n v="0"/>
    <n v="176820.19"/>
  </r>
  <r>
    <m/>
    <s v="069"/>
    <m/>
    <m/>
    <s v="X"/>
    <n v="1730"/>
    <n v="0"/>
    <s v="Transportation safety institute"/>
    <n v="802"/>
    <n v="256"/>
    <s v="R"/>
    <n v="0"/>
    <n v="0"/>
    <n v="0"/>
    <n v="0"/>
    <n v="0"/>
    <n v="0"/>
    <n v="15262"/>
    <n v="15262"/>
    <n v="0"/>
    <n v="0"/>
    <n v="15262"/>
    <n v="15262"/>
    <n v="0"/>
    <n v="0"/>
    <n v="0"/>
    <n v="0"/>
    <n v="0"/>
    <n v="0"/>
    <n v="0"/>
    <n v="0"/>
    <n v="0"/>
    <n v="0"/>
    <n v="0"/>
    <n v="0"/>
    <n v="0"/>
    <n v="0"/>
    <n v="0"/>
    <n v="0"/>
    <n v="0"/>
    <n v="0"/>
    <n v="0"/>
    <n v="0"/>
  </r>
  <r>
    <m/>
    <s v="069"/>
    <m/>
    <m/>
    <s v="X"/>
    <n v="1730"/>
    <n v="0"/>
    <s v="Transportation safety institute"/>
    <n v="802"/>
    <n v="257"/>
    <s v="R"/>
    <n v="-5000"/>
    <n v="5882.05"/>
    <n v="0"/>
    <n v="-10882.05"/>
    <n v="-5000"/>
    <n v="-5000"/>
    <n v="0"/>
    <n v="0"/>
    <n v="0"/>
    <n v="0"/>
    <n v="0"/>
    <n v="0"/>
    <n v="0"/>
    <n v="0"/>
    <n v="0"/>
    <n v="0"/>
    <n v="0"/>
    <n v="0"/>
    <n v="-14332.46"/>
    <n v="0"/>
    <n v="0"/>
    <n v="0"/>
    <n v="0"/>
    <n v="-14332.46"/>
    <n v="0"/>
    <n v="-14332.46"/>
    <n v="-14332.46"/>
    <n v="5000"/>
    <n v="0"/>
    <n v="0"/>
    <n v="0"/>
    <n v="5000"/>
  </r>
  <r>
    <m/>
    <s v="069"/>
    <m/>
    <m/>
    <s v="X"/>
    <n v="1730"/>
    <n v="0"/>
    <s v="Transportation safety institute"/>
    <n v="802"/>
    <n v="260"/>
    <s v="D"/>
    <n v="0"/>
    <n v="0"/>
    <n v="0"/>
    <n v="0"/>
    <n v="0"/>
    <n v="0"/>
    <n v="-12417.41"/>
    <n v="-28473.71"/>
    <n v="0"/>
    <n v="-4540"/>
    <n v="-12417.41"/>
    <n v="-33013.71"/>
    <n v="0"/>
    <n v="0"/>
    <n v="0"/>
    <n v="0"/>
    <n v="0"/>
    <n v="0"/>
    <n v="-405623.29"/>
    <n v="0"/>
    <n v="0"/>
    <n v="0"/>
    <n v="0"/>
    <n v="-405623.29"/>
    <n v="0"/>
    <n v="-405623.29"/>
    <n v="-426219.59"/>
    <n v="0"/>
    <n v="33013.71"/>
    <n v="0"/>
    <n v="0"/>
    <n v="33013.71"/>
  </r>
  <r>
    <m/>
    <s v="069"/>
    <m/>
    <m/>
    <s v="X"/>
    <n v="1730"/>
    <n v="0"/>
    <s v="Transportation safety institute"/>
    <n v="802"/>
    <n v="260"/>
    <s v="R"/>
    <n v="2415"/>
    <n v="2415"/>
    <n v="0"/>
    <n v="0"/>
    <n v="2415"/>
    <n v="2415"/>
    <n v="-25495.17"/>
    <n v="-28901.1"/>
    <n v="0"/>
    <n v="-4484.1000000000004"/>
    <n v="-25495.17"/>
    <n v="-33385.199999999997"/>
    <n v="0"/>
    <n v="0"/>
    <n v="0"/>
    <n v="0"/>
    <n v="0"/>
    <n v="0"/>
    <n v="-352988"/>
    <n v="0"/>
    <n v="0"/>
    <n v="0"/>
    <n v="0"/>
    <n v="-352988"/>
    <n v="0"/>
    <n v="-352988"/>
    <n v="-360878.03"/>
    <n v="0"/>
    <n v="33385.199999999997"/>
    <n v="0"/>
    <n v="0"/>
    <n v="33385.199999999997"/>
  </r>
  <r>
    <m/>
    <s v="069"/>
    <m/>
    <m/>
    <s v="X"/>
    <n v="1730"/>
    <n v="0"/>
    <s v="Transportation safety institute"/>
    <n v="802"/>
    <n v="410"/>
    <s v="R"/>
    <n v="-1149893.45"/>
    <n v="-264449.28999999998"/>
    <n v="0"/>
    <n v="0"/>
    <n v="-1149893.45"/>
    <n v="-264449.28999999998"/>
    <n v="0"/>
    <n v="0"/>
    <n v="0"/>
    <n v="0"/>
    <n v="0"/>
    <n v="0"/>
    <n v="0"/>
    <n v="0"/>
    <n v="0"/>
    <n v="0"/>
    <n v="0"/>
    <n v="0"/>
    <n v="-885444.16"/>
    <n v="0"/>
    <n v="0"/>
    <n v="0"/>
    <n v="0"/>
    <n v="-885444.16"/>
    <n v="0"/>
    <n v="-885444.16"/>
    <n v="0"/>
    <n v="0"/>
    <n v="0"/>
    <n v="0"/>
    <n v="0"/>
    <n v="0"/>
  </r>
  <r>
    <m/>
    <s v="069"/>
    <m/>
    <m/>
    <s v="X"/>
    <n v="1730"/>
    <n v="0"/>
    <s v="Transportation safety institute"/>
    <n v="802"/>
    <n v="440"/>
    <s v="D"/>
    <n v="0"/>
    <n v="0"/>
    <n v="0"/>
    <n v="0"/>
    <n v="0"/>
    <n v="0"/>
    <n v="0"/>
    <n v="0"/>
    <n v="0"/>
    <n v="0"/>
    <n v="0"/>
    <n v="0"/>
    <n v="0"/>
    <n v="0"/>
    <n v="0"/>
    <n v="0"/>
    <n v="0"/>
    <n v="0"/>
    <n v="-850"/>
    <n v="0"/>
    <n v="0"/>
    <n v="0"/>
    <n v="0"/>
    <n v="-850"/>
    <n v="0"/>
    <n v="-850"/>
    <n v="-850"/>
    <n v="0"/>
    <n v="0"/>
    <n v="0"/>
    <n v="0"/>
    <n v="0"/>
  </r>
  <r>
    <m/>
    <s v="069"/>
    <m/>
    <m/>
    <s v="X"/>
    <n v="1730"/>
    <n v="0"/>
    <s v="Transportation safety institute"/>
    <n v="802"/>
    <n v="440"/>
    <s v="R"/>
    <n v="0"/>
    <n v="0"/>
    <n v="0"/>
    <n v="0"/>
    <n v="0"/>
    <n v="0"/>
    <n v="0"/>
    <n v="0"/>
    <n v="0"/>
    <n v="0"/>
    <n v="0"/>
    <n v="0"/>
    <n v="0"/>
    <n v="0"/>
    <n v="0"/>
    <n v="0"/>
    <n v="0"/>
    <n v="0"/>
    <n v="-21332.2"/>
    <n v="0"/>
    <n v="0"/>
    <n v="0"/>
    <n v="0"/>
    <n v="-21332.2"/>
    <n v="0"/>
    <n v="-21332.2"/>
    <n v="-21332.2"/>
    <n v="0"/>
    <n v="0"/>
    <n v="0"/>
    <n v="0"/>
    <n v="0"/>
  </r>
  <r>
    <m/>
    <s v="069"/>
    <m/>
    <m/>
    <s v="X"/>
    <n v="1730"/>
    <n v="0"/>
    <s v="Other programs"/>
    <n v="803"/>
    <n v="210"/>
    <s v="R"/>
    <n v="0"/>
    <n v="0"/>
    <n v="0"/>
    <n v="0"/>
    <n v="0"/>
    <n v="0"/>
    <n v="0"/>
    <n v="0"/>
    <n v="0"/>
    <n v="0"/>
    <n v="0"/>
    <n v="0"/>
    <n v="0"/>
    <n v="0"/>
    <n v="0"/>
    <n v="0"/>
    <n v="0"/>
    <n v="0"/>
    <n v="-1724.59"/>
    <n v="0"/>
    <n v="0"/>
    <n v="0"/>
    <n v="0"/>
    <n v="-1724.59"/>
    <n v="0"/>
    <n v="-1724.59"/>
    <n v="-1724.59"/>
    <n v="0"/>
    <n v="0"/>
    <n v="0"/>
    <n v="0"/>
    <n v="0"/>
  </r>
  <r>
    <m/>
    <s v="069"/>
    <m/>
    <m/>
    <s v="X"/>
    <n v="1730"/>
    <n v="0"/>
    <s v="Other programs"/>
    <n v="803"/>
    <n v="253"/>
    <s v="D"/>
    <n v="-9668.4699999999993"/>
    <n v="-9668.4699999999993"/>
    <n v="0"/>
    <n v="0"/>
    <n v="-9668.4699999999993"/>
    <n v="-9668.4699999999993"/>
    <n v="0"/>
    <n v="0"/>
    <n v="0"/>
    <n v="0"/>
    <n v="0"/>
    <n v="0"/>
    <n v="-15551.11"/>
    <n v="-15551.11"/>
    <n v="0"/>
    <n v="0"/>
    <n v="-15551.11"/>
    <n v="-15551.11"/>
    <n v="0"/>
    <n v="0"/>
    <n v="0"/>
    <n v="0"/>
    <n v="0"/>
    <n v="0"/>
    <n v="-15551.11"/>
    <n v="0"/>
    <n v="0"/>
    <n v="0"/>
    <n v="0"/>
    <n v="0"/>
    <n v="0"/>
    <n v="0"/>
  </r>
  <r>
    <m/>
    <s v="069"/>
    <m/>
    <m/>
    <s v="X"/>
    <n v="1730"/>
    <n v="0"/>
    <s v="Other programs"/>
    <n v="803"/>
    <n v="253"/>
    <s v="R"/>
    <n v="0"/>
    <n v="0"/>
    <n v="0"/>
    <n v="0"/>
    <n v="0"/>
    <n v="0"/>
    <n v="0"/>
    <n v="0"/>
    <n v="0"/>
    <n v="0"/>
    <n v="0"/>
    <n v="0"/>
    <n v="0"/>
    <n v="-86970.37"/>
    <n v="0"/>
    <n v="0"/>
    <n v="0"/>
    <n v="-86970.37"/>
    <n v="-88029.63"/>
    <n v="0"/>
    <n v="0"/>
    <n v="0"/>
    <n v="0"/>
    <n v="-88029.63"/>
    <n v="0"/>
    <n v="-175000"/>
    <n v="-175000"/>
    <n v="0"/>
    <n v="0"/>
    <n v="0"/>
    <n v="0"/>
    <n v="0"/>
  </r>
  <r>
    <m/>
    <s v="069"/>
    <n v="2010"/>
    <n v="2012"/>
    <m/>
    <n v="1730"/>
    <n v="0"/>
    <s v="Alternative fuels research &amp; development"/>
    <n v="2"/>
    <n v="251"/>
    <s v="D"/>
    <n v="-3846.48"/>
    <n v="-3846.48"/>
    <n v="0"/>
    <n v="0"/>
    <n v="-3846.48"/>
    <n v="-3846.48"/>
    <n v="0"/>
    <n v="0"/>
    <n v="0"/>
    <n v="0"/>
    <n v="0"/>
    <n v="0"/>
    <n v="-40000"/>
    <n v="-4979"/>
    <n v="0"/>
    <n v="0"/>
    <n v="-40000"/>
    <n v="-4979"/>
    <n v="-35021"/>
    <n v="0"/>
    <n v="0"/>
    <n v="0"/>
    <n v="0"/>
    <n v="-35021"/>
    <n v="-40000"/>
    <n v="0"/>
    <n v="0"/>
    <n v="0"/>
    <n v="0"/>
    <n v="0"/>
    <n v="0"/>
    <n v="0"/>
  </r>
  <r>
    <m/>
    <s v="069"/>
    <n v="2010"/>
    <n v="2012"/>
    <m/>
    <n v="1730"/>
    <n v="0"/>
    <s v="Nationwide differential global positioning system"/>
    <n v="4"/>
    <n v="253"/>
    <s v="D"/>
    <n v="-158042.94"/>
    <n v="-158042.94"/>
    <n v="0"/>
    <n v="0"/>
    <n v="-158042.94"/>
    <n v="-158042.94"/>
    <n v="0"/>
    <n v="0"/>
    <n v="0"/>
    <n v="0"/>
    <n v="0"/>
    <n v="0"/>
    <n v="0"/>
    <n v="0"/>
    <n v="0"/>
    <n v="0"/>
    <n v="0"/>
    <n v="0"/>
    <n v="0"/>
    <n v="0"/>
    <n v="0"/>
    <n v="0"/>
    <n v="0"/>
    <n v="0"/>
    <n v="0"/>
    <n v="0"/>
    <n v="0"/>
    <n v="0"/>
    <n v="0"/>
    <n v="0"/>
    <n v="0"/>
    <n v="0"/>
  </r>
  <r>
    <m/>
    <s v="069"/>
    <n v="2011"/>
    <n v="2013"/>
    <m/>
    <n v="1730"/>
    <n v="0"/>
    <s v="Alternative fuels research &amp; development"/>
    <n v="2"/>
    <n v="251"/>
    <s v="D"/>
    <n v="0"/>
    <n v="0"/>
    <n v="0"/>
    <n v="0"/>
    <n v="0"/>
    <n v="0"/>
    <n v="67000"/>
    <n v="67000"/>
    <n v="0"/>
    <n v="0"/>
    <n v="67000"/>
    <n v="67000"/>
    <n v="-14804.7"/>
    <n v="-14804.7"/>
    <n v="0"/>
    <n v="0"/>
    <n v="-14804.7"/>
    <n v="-14804.7"/>
    <n v="0"/>
    <n v="0"/>
    <n v="0"/>
    <n v="0"/>
    <n v="0"/>
    <n v="0"/>
    <n v="-14804.7"/>
    <n v="0"/>
    <n v="0"/>
    <n v="0"/>
    <n v="0"/>
    <n v="0"/>
    <n v="0"/>
    <n v="0"/>
  </r>
  <r>
    <m/>
    <s v="069"/>
    <n v="2011"/>
    <n v="2013"/>
    <m/>
    <n v="1730"/>
    <n v="0"/>
    <s v="Alternative fuels research &amp; development"/>
    <n v="2"/>
    <n v="253"/>
    <s v="D"/>
    <n v="0"/>
    <n v="0"/>
    <n v="0"/>
    <n v="0"/>
    <n v="0"/>
    <n v="0"/>
    <n v="-67000"/>
    <n v="-67000"/>
    <n v="0"/>
    <n v="0"/>
    <n v="-67000"/>
    <n v="-67000"/>
    <n v="0"/>
    <n v="0"/>
    <n v="0"/>
    <n v="0"/>
    <n v="0"/>
    <n v="0"/>
    <n v="0"/>
    <n v="0"/>
    <n v="0"/>
    <n v="0"/>
    <n v="0"/>
    <n v="0"/>
    <n v="0"/>
    <n v="0"/>
    <n v="0"/>
    <n v="0"/>
    <n v="0"/>
    <n v="0"/>
    <n v="0"/>
    <n v="0"/>
  </r>
  <r>
    <m/>
    <s v="069"/>
    <n v="2011"/>
    <n v="2013"/>
    <m/>
    <n v="1730"/>
    <n v="0"/>
    <s v="Research development &amp; technology coordination"/>
    <n v="3"/>
    <n v="253"/>
    <s v="D"/>
    <n v="-45265.07"/>
    <n v="-45265.07"/>
    <n v="0"/>
    <n v="0"/>
    <n v="-45265.07"/>
    <n v="-45265.07"/>
    <n v="0"/>
    <n v="0"/>
    <n v="0"/>
    <n v="0"/>
    <n v="0"/>
    <n v="0"/>
    <n v="0"/>
    <n v="0"/>
    <n v="0"/>
    <n v="0"/>
    <n v="0"/>
    <n v="0"/>
    <n v="0"/>
    <n v="0"/>
    <n v="0"/>
    <n v="0"/>
    <n v="0"/>
    <n v="0"/>
    <n v="0"/>
    <n v="0"/>
    <n v="0"/>
    <n v="1172.01"/>
    <n v="0"/>
    <n v="0"/>
    <n v="0"/>
    <n v="1172.01"/>
  </r>
  <r>
    <m/>
    <s v="069"/>
    <n v="2011"/>
    <n v="2013"/>
    <m/>
    <n v="1730"/>
    <n v="0"/>
    <s v="Nationwide differential global positioning system"/>
    <n v="4"/>
    <n v="253"/>
    <s v="D"/>
    <n v="-47196.73"/>
    <n v="-47196.73"/>
    <n v="0"/>
    <n v="0"/>
    <n v="-47196.73"/>
    <n v="-47196.73"/>
    <n v="0"/>
    <n v="0"/>
    <n v="0"/>
    <n v="0"/>
    <n v="0"/>
    <n v="0"/>
    <n v="0"/>
    <n v="0"/>
    <n v="0"/>
    <n v="0"/>
    <n v="0"/>
    <n v="0"/>
    <n v="0"/>
    <n v="0"/>
    <n v="0"/>
    <n v="0"/>
    <n v="0"/>
    <n v="0"/>
    <n v="0"/>
    <n v="0"/>
    <n v="0"/>
    <n v="0"/>
    <n v="0"/>
    <n v="0"/>
    <n v="0"/>
    <n v="0"/>
  </r>
  <r>
    <m/>
    <s v="069"/>
    <n v="2012"/>
    <n v="2012"/>
    <m/>
    <n v="1730"/>
    <n v="0"/>
    <s v="Salaries and administrative expenses"/>
    <n v="1"/>
    <n v="253"/>
    <s v="D"/>
    <n v="-174206.72"/>
    <n v="-260883.51"/>
    <n v="0"/>
    <n v="0"/>
    <n v="-174206.72"/>
    <n v="-260883.51"/>
    <n v="0"/>
    <n v="0"/>
    <n v="0"/>
    <n v="0"/>
    <n v="0"/>
    <n v="0"/>
    <n v="-86676.79"/>
    <n v="0"/>
    <n v="0"/>
    <n v="0"/>
    <n v="-86676.79"/>
    <n v="0"/>
    <n v="0"/>
    <n v="0"/>
    <n v="0"/>
    <n v="0"/>
    <n v="0"/>
    <n v="0"/>
    <n v="-86676.79"/>
    <n v="86676.79"/>
    <n v="0"/>
    <n v="0"/>
    <n v="0"/>
    <n v="0"/>
    <n v="0"/>
    <n v="0"/>
  </r>
  <r>
    <m/>
    <s v="069"/>
    <n v="2012"/>
    <n v="2012"/>
    <m/>
    <n v="1730"/>
    <n v="0"/>
    <s v="Other programs"/>
    <n v="803"/>
    <n v="210"/>
    <s v="R"/>
    <n v="0"/>
    <n v="0"/>
    <n v="0"/>
    <n v="0"/>
    <n v="0"/>
    <n v="0"/>
    <n v="0"/>
    <n v="30"/>
    <n v="0"/>
    <n v="-30"/>
    <n v="0"/>
    <n v="0"/>
    <n v="0"/>
    <n v="0"/>
    <n v="0"/>
    <n v="0"/>
    <n v="0"/>
    <n v="0"/>
    <n v="-30"/>
    <n v="0"/>
    <n v="0"/>
    <n v="0"/>
    <n v="0"/>
    <n v="-30"/>
    <n v="0"/>
    <n v="-30"/>
    <n v="-30"/>
    <n v="0"/>
    <n v="0"/>
    <n v="0"/>
    <n v="0"/>
    <n v="0"/>
  </r>
  <r>
    <m/>
    <s v="069"/>
    <n v="2012"/>
    <n v="2012"/>
    <m/>
    <n v="1730"/>
    <n v="0"/>
    <s v="Other programs"/>
    <n v="803"/>
    <n v="252"/>
    <s v="R"/>
    <n v="0"/>
    <n v="0"/>
    <n v="0"/>
    <n v="0"/>
    <n v="0"/>
    <n v="0"/>
    <n v="0"/>
    <n v="-38135.589999999997"/>
    <n v="0"/>
    <n v="-12636.4"/>
    <n v="0"/>
    <n v="-50771.99"/>
    <n v="0"/>
    <n v="0"/>
    <n v="0"/>
    <n v="0"/>
    <n v="0"/>
    <n v="0"/>
    <n v="38135.589999999997"/>
    <n v="0"/>
    <n v="0"/>
    <n v="0"/>
    <n v="0"/>
    <n v="38135.589999999997"/>
    <n v="0"/>
    <n v="38135.589999999997"/>
    <n v="-12636.4"/>
    <n v="0"/>
    <n v="50771.99"/>
    <n v="0"/>
    <n v="0"/>
    <n v="50771.99"/>
  </r>
  <r>
    <m/>
    <s v="069"/>
    <n v="2012"/>
    <n v="2012"/>
    <m/>
    <n v="1730"/>
    <n v="0"/>
    <s v="Other programs"/>
    <n v="803"/>
    <n v="253"/>
    <s v="R"/>
    <n v="0"/>
    <n v="-54433.62"/>
    <n v="0"/>
    <n v="0"/>
    <n v="0"/>
    <n v="-54433.62"/>
    <n v="0"/>
    <n v="0"/>
    <n v="0"/>
    <n v="-1900"/>
    <n v="0"/>
    <n v="-1900"/>
    <n v="-54433.62"/>
    <n v="0"/>
    <n v="0"/>
    <n v="0"/>
    <n v="-54433.62"/>
    <n v="0"/>
    <n v="0"/>
    <n v="0"/>
    <n v="0"/>
    <n v="0"/>
    <n v="0"/>
    <n v="0"/>
    <n v="-54433.62"/>
    <n v="54433.62"/>
    <n v="-1900"/>
    <n v="0"/>
    <n v="1900"/>
    <n v="0"/>
    <n v="0"/>
    <n v="1900"/>
  </r>
  <r>
    <m/>
    <s v="069"/>
    <n v="2012"/>
    <n v="2012"/>
    <m/>
    <n v="1730"/>
    <n v="0"/>
    <s v="Other programs"/>
    <n v="803"/>
    <n v="260"/>
    <s v="R"/>
    <n v="0"/>
    <n v="0"/>
    <n v="0"/>
    <n v="0"/>
    <n v="0"/>
    <n v="0"/>
    <n v="0"/>
    <n v="0"/>
    <n v="0"/>
    <n v="0"/>
    <n v="0"/>
    <n v="0"/>
    <n v="0"/>
    <n v="0"/>
    <n v="0"/>
    <n v="0"/>
    <n v="0"/>
    <n v="0"/>
    <n v="0"/>
    <n v="0"/>
    <n v="0"/>
    <n v="-104.62"/>
    <n v="0"/>
    <n v="-104.62"/>
    <n v="0"/>
    <n v="-104.62"/>
    <n v="-104.62"/>
    <n v="0"/>
    <n v="0"/>
    <n v="0"/>
    <n v="0"/>
    <n v="0"/>
  </r>
  <r>
    <m/>
    <s v="069"/>
    <n v="2012"/>
    <n v="2014"/>
    <m/>
    <n v="1730"/>
    <n v="0"/>
    <s v="Research development &amp; technology coordination"/>
    <n v="3"/>
    <n v="253"/>
    <s v="D"/>
    <n v="0"/>
    <n v="0"/>
    <n v="0"/>
    <n v="0"/>
    <n v="0"/>
    <n v="0"/>
    <n v="0"/>
    <n v="0"/>
    <n v="0"/>
    <n v="0"/>
    <n v="0"/>
    <n v="0"/>
    <n v="-37341.379999999997"/>
    <n v="-33480.839999999997"/>
    <n v="0"/>
    <n v="0"/>
    <n v="-37341.379999999997"/>
    <n v="-33480.839999999997"/>
    <n v="-3860.54"/>
    <n v="0"/>
    <n v="0"/>
    <n v="0"/>
    <n v="0"/>
    <n v="-3860.54"/>
    <n v="-37341.379999999997"/>
    <n v="0"/>
    <n v="0"/>
    <n v="0"/>
    <n v="0"/>
    <n v="0"/>
    <n v="0"/>
    <n v="0"/>
  </r>
  <r>
    <m/>
    <s v="069"/>
    <n v="2012"/>
    <n v="2014"/>
    <m/>
    <n v="1730"/>
    <n v="0"/>
    <s v="Nationwide differential global positioning system"/>
    <n v="4"/>
    <n v="253"/>
    <s v="D"/>
    <n v="-560992.28"/>
    <n v="-560992.28"/>
    <n v="0"/>
    <n v="0"/>
    <n v="-560992.28"/>
    <n v="-560992.28"/>
    <n v="0"/>
    <n v="0"/>
    <n v="0"/>
    <n v="0"/>
    <n v="0"/>
    <n v="0"/>
    <n v="0"/>
    <n v="0"/>
    <n v="0"/>
    <n v="0"/>
    <n v="0"/>
    <n v="0"/>
    <n v="0"/>
    <n v="0"/>
    <n v="0"/>
    <n v="0"/>
    <n v="0"/>
    <n v="0"/>
    <n v="0"/>
    <n v="0"/>
    <n v="0"/>
    <n v="0"/>
    <n v="0"/>
    <n v="0"/>
    <n v="0"/>
    <n v="0"/>
  </r>
  <r>
    <m/>
    <s v="069"/>
    <n v="2013"/>
    <n v="2013"/>
    <m/>
    <n v="1730"/>
    <n v="0"/>
    <s v="Salaries and administrative expenses"/>
    <n v="1"/>
    <n v="111"/>
    <s v="D"/>
    <n v="-5278.95"/>
    <n v="-5278.95"/>
    <n v="0"/>
    <n v="0"/>
    <n v="-5278.95"/>
    <n v="-5278.95"/>
    <n v="0"/>
    <n v="0"/>
    <n v="0"/>
    <n v="0"/>
    <n v="0"/>
    <n v="0"/>
    <n v="0"/>
    <n v="0"/>
    <n v="0"/>
    <n v="0"/>
    <n v="0"/>
    <n v="0"/>
    <n v="0"/>
    <n v="0"/>
    <n v="0"/>
    <n v="0"/>
    <n v="0"/>
    <n v="0"/>
    <n v="0"/>
    <n v="0"/>
    <n v="0"/>
    <n v="0"/>
    <n v="0"/>
    <n v="0"/>
    <n v="0"/>
    <n v="0"/>
  </r>
  <r>
    <m/>
    <s v="069"/>
    <n v="2013"/>
    <n v="2013"/>
    <m/>
    <n v="1730"/>
    <n v="0"/>
    <s v="Salaries and administrative expenses"/>
    <n v="1"/>
    <n v="253"/>
    <s v="D"/>
    <n v="-899.46"/>
    <n v="-899.46"/>
    <n v="0"/>
    <n v="0"/>
    <n v="-899.46"/>
    <n v="-899.46"/>
    <n v="0"/>
    <n v="0"/>
    <n v="0"/>
    <n v="0"/>
    <n v="0"/>
    <n v="0"/>
    <n v="0"/>
    <n v="0"/>
    <n v="0"/>
    <n v="0"/>
    <n v="0"/>
    <n v="0"/>
    <n v="0"/>
    <n v="0"/>
    <n v="0"/>
    <n v="0"/>
    <n v="0"/>
    <n v="0"/>
    <n v="0"/>
    <n v="0"/>
    <n v="0"/>
    <n v="0"/>
    <n v="0"/>
    <n v="0"/>
    <n v="0"/>
    <n v="0"/>
  </r>
  <r>
    <m/>
    <s v="069"/>
    <n v="2013"/>
    <n v="2013"/>
    <m/>
    <n v="1730"/>
    <n v="0"/>
    <s v="Other programs"/>
    <n v="803"/>
    <n v="111"/>
    <s v="R"/>
    <n v="0"/>
    <n v="0"/>
    <n v="0"/>
    <n v="0"/>
    <n v="0"/>
    <n v="0"/>
    <n v="0"/>
    <n v="0"/>
    <n v="0"/>
    <n v="-6036.81"/>
    <n v="0"/>
    <n v="-6036.81"/>
    <n v="0"/>
    <n v="0"/>
    <n v="0"/>
    <n v="0"/>
    <n v="0"/>
    <n v="0"/>
    <n v="0"/>
    <n v="0"/>
    <n v="0"/>
    <n v="0"/>
    <n v="0"/>
    <n v="0"/>
    <n v="0"/>
    <n v="0"/>
    <n v="-6036.81"/>
    <n v="0"/>
    <n v="6036.81"/>
    <n v="0"/>
    <n v="0"/>
    <n v="6036.81"/>
  </r>
  <r>
    <m/>
    <s v="069"/>
    <n v="2013"/>
    <n v="2013"/>
    <m/>
    <n v="1730"/>
    <n v="0"/>
    <s v="Other programs"/>
    <n v="803"/>
    <n v="121"/>
    <s v="R"/>
    <n v="0"/>
    <n v="0"/>
    <n v="0"/>
    <n v="0"/>
    <n v="0"/>
    <n v="0"/>
    <n v="0"/>
    <n v="0"/>
    <n v="0"/>
    <n v="-1521.74"/>
    <n v="0"/>
    <n v="-1521.74"/>
    <n v="0"/>
    <n v="0"/>
    <n v="0"/>
    <n v="0"/>
    <n v="0"/>
    <n v="0"/>
    <n v="0"/>
    <n v="0"/>
    <n v="0"/>
    <n v="0"/>
    <n v="0"/>
    <n v="0"/>
    <n v="0"/>
    <n v="0"/>
    <n v="-1521.74"/>
    <n v="0"/>
    <n v="1521.74"/>
    <n v="0"/>
    <n v="0"/>
    <n v="1521.74"/>
  </r>
  <r>
    <m/>
    <s v="069"/>
    <n v="2013"/>
    <n v="2013"/>
    <m/>
    <n v="1730"/>
    <n v="0"/>
    <s v="Other programs"/>
    <n v="803"/>
    <n v="220"/>
    <s v="R"/>
    <n v="0"/>
    <n v="0"/>
    <n v="0"/>
    <n v="0"/>
    <n v="0"/>
    <n v="0"/>
    <n v="0"/>
    <n v="1246.68"/>
    <n v="0"/>
    <n v="-1246.68"/>
    <n v="0"/>
    <n v="0"/>
    <n v="0"/>
    <n v="0"/>
    <n v="0"/>
    <n v="0"/>
    <n v="0"/>
    <n v="0"/>
    <n v="-1246.68"/>
    <n v="0"/>
    <n v="0"/>
    <n v="0"/>
    <n v="0"/>
    <n v="-1246.68"/>
    <n v="0"/>
    <n v="-1246.68"/>
    <n v="-1246.68"/>
    <n v="0"/>
    <n v="0"/>
    <n v="0"/>
    <n v="0"/>
    <n v="0"/>
  </r>
  <r>
    <m/>
    <s v="069"/>
    <n v="2013"/>
    <n v="2013"/>
    <m/>
    <n v="1730"/>
    <n v="0"/>
    <s v="Other programs"/>
    <n v="803"/>
    <n v="260"/>
    <s v="R"/>
    <n v="-3184.12"/>
    <n v="-3184.12"/>
    <n v="0"/>
    <n v="0"/>
    <n v="-3184.12"/>
    <n v="-3184.12"/>
    <n v="0"/>
    <n v="0"/>
    <n v="0"/>
    <n v="0"/>
    <n v="0"/>
    <n v="0"/>
    <n v="0"/>
    <n v="0"/>
    <n v="0"/>
    <n v="0"/>
    <n v="0"/>
    <n v="0"/>
    <n v="0"/>
    <n v="0"/>
    <n v="0"/>
    <n v="0"/>
    <n v="0"/>
    <n v="0"/>
    <n v="0"/>
    <n v="0"/>
    <n v="0"/>
    <n v="0"/>
    <n v="0"/>
    <n v="0"/>
    <n v="0"/>
    <n v="0"/>
  </r>
  <r>
    <m/>
    <s v="069"/>
    <n v="2013"/>
    <n v="2015"/>
    <m/>
    <n v="1730"/>
    <n v="0"/>
    <s v="Alternative fuels research &amp; development"/>
    <n v="2"/>
    <n v="253"/>
    <s v="D"/>
    <n v="-2154.15"/>
    <n v="-2154.15"/>
    <n v="0"/>
    <n v="0"/>
    <n v="-2154.15"/>
    <n v="-2154.15"/>
    <n v="0"/>
    <n v="0"/>
    <n v="0"/>
    <n v="0"/>
    <n v="0"/>
    <n v="0"/>
    <n v="0"/>
    <n v="0"/>
    <n v="0"/>
    <n v="0"/>
    <n v="0"/>
    <n v="0"/>
    <n v="0"/>
    <n v="0"/>
    <n v="0"/>
    <n v="0"/>
    <n v="0"/>
    <n v="0"/>
    <n v="0"/>
    <n v="0"/>
    <n v="0"/>
    <n v="0"/>
    <n v="0"/>
    <n v="0"/>
    <n v="0"/>
    <n v="0"/>
  </r>
  <r>
    <m/>
    <s v="069"/>
    <n v="2013"/>
    <n v="2015"/>
    <m/>
    <n v="1730"/>
    <n v="0"/>
    <s v="Research development &amp; technology coordination"/>
    <n v="3"/>
    <n v="253"/>
    <s v="D"/>
    <n v="-22637"/>
    <n v="-17741.29"/>
    <n v="0"/>
    <n v="0"/>
    <n v="-22637"/>
    <n v="-17741.29"/>
    <n v="-7520.24"/>
    <n v="0"/>
    <n v="0"/>
    <n v="0"/>
    <n v="-7520.24"/>
    <n v="0"/>
    <n v="0"/>
    <n v="0"/>
    <n v="0"/>
    <n v="0"/>
    <n v="0"/>
    <n v="0"/>
    <n v="-12415.95"/>
    <n v="0"/>
    <n v="0"/>
    <n v="0"/>
    <n v="0"/>
    <n v="-12415.95"/>
    <n v="0"/>
    <n v="-12415.95"/>
    <n v="0"/>
    <n v="2910.39"/>
    <n v="0"/>
    <n v="0"/>
    <n v="0"/>
    <n v="2910.39"/>
  </r>
  <r>
    <m/>
    <s v="069"/>
    <n v="2013"/>
    <n v="2015"/>
    <m/>
    <n v="1730"/>
    <n v="0"/>
    <s v="Nationwide differential global positioning system"/>
    <n v="4"/>
    <n v="253"/>
    <s v="D"/>
    <n v="-82358.87"/>
    <n v="-54818.06"/>
    <n v="0"/>
    <n v="0"/>
    <n v="-82358.87"/>
    <n v="-54818.06"/>
    <n v="0"/>
    <n v="0"/>
    <n v="0"/>
    <n v="0"/>
    <n v="0"/>
    <n v="0"/>
    <n v="0"/>
    <n v="0"/>
    <n v="0"/>
    <n v="0"/>
    <n v="0"/>
    <n v="0"/>
    <n v="-27540.81"/>
    <n v="0"/>
    <n v="0"/>
    <n v="0"/>
    <n v="0"/>
    <n v="-27540.81"/>
    <n v="0"/>
    <n v="-27540.81"/>
    <n v="0"/>
    <n v="0"/>
    <n v="0"/>
    <n v="0"/>
    <n v="0"/>
    <n v="0"/>
  </r>
  <r>
    <m/>
    <s v="069"/>
    <n v="2013"/>
    <n v="2015"/>
    <m/>
    <n v="1730"/>
    <n v="0"/>
    <s v="Positioning navigation &amp; timing"/>
    <n v="5"/>
    <n v="253"/>
    <s v="D"/>
    <n v="-987.12"/>
    <n v="-987.12"/>
    <n v="0"/>
    <n v="0"/>
    <n v="-987.12"/>
    <n v="-987.12"/>
    <n v="0"/>
    <n v="0"/>
    <n v="0"/>
    <n v="0"/>
    <n v="0"/>
    <n v="0"/>
    <n v="-3261.89"/>
    <n v="-3377.11"/>
    <n v="0"/>
    <n v="0"/>
    <n v="-3261.89"/>
    <n v="-3377.11"/>
    <n v="115.22"/>
    <n v="0"/>
    <n v="0"/>
    <n v="0"/>
    <n v="0"/>
    <n v="115.22"/>
    <n v="-3261.89"/>
    <n v="0"/>
    <n v="0"/>
    <n v="0"/>
    <n v="0"/>
    <n v="0"/>
    <n v="0"/>
    <n v="0"/>
  </r>
  <r>
    <m/>
    <s v="069"/>
    <n v="2014"/>
    <n v="2014"/>
    <m/>
    <n v="1730"/>
    <n v="0"/>
    <s v="Salaries and administrative expenses"/>
    <n v="1"/>
    <n v="251"/>
    <s v="D"/>
    <n v="-10467.61"/>
    <n v="-10467.61"/>
    <n v="0"/>
    <n v="0"/>
    <n v="-10467.61"/>
    <n v="-10467.61"/>
    <n v="0"/>
    <n v="0"/>
    <n v="0"/>
    <n v="0"/>
    <n v="0"/>
    <n v="0"/>
    <n v="0"/>
    <n v="0"/>
    <n v="0"/>
    <n v="0"/>
    <n v="0"/>
    <n v="0"/>
    <n v="0"/>
    <n v="0"/>
    <n v="0"/>
    <n v="0"/>
    <n v="0"/>
    <n v="0"/>
    <n v="0"/>
    <n v="0"/>
    <n v="0"/>
    <n v="0"/>
    <n v="0"/>
    <n v="0"/>
    <n v="0"/>
    <n v="0"/>
  </r>
  <r>
    <m/>
    <s v="069"/>
    <n v="2014"/>
    <n v="2014"/>
    <m/>
    <n v="1730"/>
    <n v="0"/>
    <s v="Salaries and administrative expenses"/>
    <n v="1"/>
    <n v="253"/>
    <s v="D"/>
    <n v="-18151.96"/>
    <n v="-18151.96"/>
    <n v="0"/>
    <n v="0"/>
    <n v="-18151.96"/>
    <n v="-18151.96"/>
    <n v="0"/>
    <n v="0"/>
    <n v="0"/>
    <n v="0"/>
    <n v="0"/>
    <n v="0"/>
    <n v="-1655"/>
    <n v="-1655"/>
    <n v="0"/>
    <n v="0"/>
    <n v="-1655"/>
    <n v="-1655"/>
    <n v="0"/>
    <n v="0"/>
    <n v="0"/>
    <n v="0"/>
    <n v="0"/>
    <n v="0"/>
    <n v="-1655"/>
    <n v="0"/>
    <n v="0"/>
    <n v="125"/>
    <n v="0"/>
    <n v="0"/>
    <n v="0"/>
    <n v="125"/>
  </r>
  <r>
    <m/>
    <s v="069"/>
    <n v="2014"/>
    <n v="2014"/>
    <m/>
    <n v="1730"/>
    <n v="0"/>
    <s v="Salaries and administrative expenses"/>
    <n v="1"/>
    <n v="257"/>
    <s v="D"/>
    <n v="-46375.92"/>
    <n v="-46375.92"/>
    <n v="0"/>
    <n v="0"/>
    <n v="-46375.92"/>
    <n v="-46375.92"/>
    <n v="0"/>
    <n v="0"/>
    <n v="0"/>
    <n v="0"/>
    <n v="0"/>
    <n v="0"/>
    <n v="0"/>
    <n v="0"/>
    <n v="0"/>
    <n v="0"/>
    <n v="0"/>
    <n v="0"/>
    <n v="0"/>
    <n v="0"/>
    <n v="0"/>
    <n v="0"/>
    <n v="0"/>
    <n v="0"/>
    <n v="0"/>
    <n v="0"/>
    <n v="0"/>
    <n v="0"/>
    <n v="0"/>
    <n v="0"/>
    <n v="0"/>
    <n v="0"/>
  </r>
  <r>
    <m/>
    <s v="069"/>
    <n v="2014"/>
    <n v="2014"/>
    <m/>
    <n v="1730"/>
    <n v="0"/>
    <s v="Salaries and administrative expenses"/>
    <n v="1"/>
    <n v="310"/>
    <s v="D"/>
    <n v="-2858.79"/>
    <n v="-2858.79"/>
    <n v="0"/>
    <n v="0"/>
    <n v="-2858.79"/>
    <n v="-2858.79"/>
    <n v="0"/>
    <n v="0"/>
    <n v="0"/>
    <n v="0"/>
    <n v="0"/>
    <n v="0"/>
    <n v="0"/>
    <n v="0"/>
    <n v="0"/>
    <n v="0"/>
    <n v="0"/>
    <n v="0"/>
    <n v="0"/>
    <n v="0"/>
    <n v="0"/>
    <n v="0"/>
    <n v="0"/>
    <n v="0"/>
    <n v="0"/>
    <n v="0"/>
    <n v="0"/>
    <n v="0"/>
    <n v="0"/>
    <n v="0"/>
    <n v="0"/>
    <n v="0"/>
  </r>
  <r>
    <m/>
    <s v="069"/>
    <n v="2014"/>
    <n v="2014"/>
    <m/>
    <n v="1730"/>
    <n v="0"/>
    <s v="Other programs"/>
    <n v="803"/>
    <n v="121"/>
    <s v="R"/>
    <n v="0"/>
    <n v="0"/>
    <n v="0"/>
    <n v="0"/>
    <n v="0"/>
    <n v="0"/>
    <n v="0"/>
    <n v="-11597.7"/>
    <n v="0"/>
    <n v="0"/>
    <n v="0"/>
    <n v="-11597.7"/>
    <n v="0"/>
    <n v="0"/>
    <n v="0"/>
    <n v="0"/>
    <n v="0"/>
    <n v="0"/>
    <n v="11597.7"/>
    <n v="0"/>
    <n v="0"/>
    <n v="0"/>
    <n v="0"/>
    <n v="11597.7"/>
    <n v="0"/>
    <n v="11597.7"/>
    <n v="0"/>
    <n v="0"/>
    <n v="11597.7"/>
    <n v="0"/>
    <n v="0"/>
    <n v="11597.7"/>
  </r>
  <r>
    <m/>
    <s v="069"/>
    <n v="2014"/>
    <n v="2014"/>
    <m/>
    <n v="1730"/>
    <n v="0"/>
    <s v="Other programs"/>
    <n v="803"/>
    <n v="210"/>
    <s v="R"/>
    <n v="0"/>
    <n v="0"/>
    <n v="0"/>
    <n v="0"/>
    <n v="0"/>
    <n v="0"/>
    <n v="0"/>
    <n v="-299.93"/>
    <n v="0"/>
    <n v="-220"/>
    <n v="0"/>
    <n v="-519.92999999999995"/>
    <n v="0"/>
    <n v="0"/>
    <n v="0"/>
    <n v="0"/>
    <n v="0"/>
    <n v="0"/>
    <n v="299.93"/>
    <n v="0"/>
    <n v="0"/>
    <n v="0"/>
    <n v="0"/>
    <n v="299.93"/>
    <n v="0"/>
    <n v="299.93"/>
    <n v="-220"/>
    <n v="0"/>
    <n v="519.92999999999995"/>
    <n v="0"/>
    <n v="0"/>
    <n v="519.92999999999995"/>
  </r>
  <r>
    <m/>
    <s v="069"/>
    <n v="2014"/>
    <n v="2016"/>
    <m/>
    <n v="1730"/>
    <n v="0"/>
    <s v="Alternative fuels research &amp; development"/>
    <n v="2"/>
    <n v="253"/>
    <s v="D"/>
    <n v="0"/>
    <n v="0"/>
    <n v="0"/>
    <n v="0"/>
    <n v="0"/>
    <n v="0"/>
    <n v="0"/>
    <n v="0"/>
    <n v="0"/>
    <n v="0"/>
    <n v="0"/>
    <n v="0"/>
    <n v="0"/>
    <n v="-13.9"/>
    <n v="0"/>
    <n v="0"/>
    <n v="0"/>
    <n v="-13.9"/>
    <n v="13.9"/>
    <n v="0"/>
    <n v="0"/>
    <n v="0"/>
    <n v="0"/>
    <n v="13.9"/>
    <n v="0"/>
    <n v="0"/>
    <n v="0"/>
    <n v="0"/>
    <n v="0"/>
    <n v="0"/>
    <n v="0"/>
    <n v="0"/>
  </r>
  <r>
    <m/>
    <s v="069"/>
    <n v="2014"/>
    <n v="2016"/>
    <m/>
    <n v="1730"/>
    <n v="0"/>
    <s v="Research development &amp; technology coordination"/>
    <n v="3"/>
    <n v="251"/>
    <s v="D"/>
    <n v="-106.03"/>
    <n v="0"/>
    <n v="0"/>
    <n v="0"/>
    <n v="-106.03"/>
    <n v="0"/>
    <n v="0"/>
    <n v="0"/>
    <n v="0"/>
    <n v="0"/>
    <n v="0"/>
    <n v="0"/>
    <n v="0"/>
    <n v="0"/>
    <n v="0"/>
    <n v="0"/>
    <n v="0"/>
    <n v="0"/>
    <n v="-106.03"/>
    <n v="0"/>
    <n v="0"/>
    <n v="0"/>
    <n v="0"/>
    <n v="-106.03"/>
    <n v="0"/>
    <n v="-106.03"/>
    <n v="0"/>
    <n v="0"/>
    <n v="0"/>
    <n v="0"/>
    <n v="0"/>
    <n v="0"/>
  </r>
  <r>
    <m/>
    <s v="069"/>
    <n v="2014"/>
    <n v="2016"/>
    <m/>
    <n v="1730"/>
    <n v="0"/>
    <s v="Research development &amp; technology coordination"/>
    <n v="3"/>
    <n v="253"/>
    <s v="D"/>
    <n v="-150000"/>
    <n v="-108896.29"/>
    <n v="0"/>
    <n v="0"/>
    <n v="-150000"/>
    <n v="-108896.29"/>
    <n v="0"/>
    <n v="0"/>
    <n v="0"/>
    <n v="0"/>
    <n v="0"/>
    <n v="0"/>
    <n v="-86984.44"/>
    <n v="-3493.15"/>
    <n v="0"/>
    <n v="0"/>
    <n v="-86984.44"/>
    <n v="-3493.15"/>
    <n v="-124595"/>
    <n v="0"/>
    <n v="0"/>
    <n v="0"/>
    <n v="0"/>
    <n v="-124595"/>
    <n v="-86984.44"/>
    <n v="-41103.71"/>
    <n v="0"/>
    <n v="0"/>
    <n v="0"/>
    <n v="0"/>
    <n v="0"/>
    <n v="0"/>
  </r>
  <r>
    <m/>
    <s v="069"/>
    <n v="2014"/>
    <n v="2016"/>
    <m/>
    <n v="1730"/>
    <n v="0"/>
    <s v="Nationwide differential global positioning system"/>
    <n v="4"/>
    <n v="253"/>
    <s v="D"/>
    <n v="-3488234"/>
    <n v="-3488234"/>
    <n v="0"/>
    <n v="0"/>
    <n v="-3488234"/>
    <n v="-3488234"/>
    <n v="0"/>
    <n v="0"/>
    <n v="0"/>
    <n v="0"/>
    <n v="0"/>
    <n v="0"/>
    <n v="0"/>
    <n v="0"/>
    <n v="0"/>
    <n v="0"/>
    <n v="0"/>
    <n v="0"/>
    <n v="0"/>
    <n v="0"/>
    <n v="0"/>
    <n v="0"/>
    <n v="0"/>
    <n v="0"/>
    <n v="0"/>
    <n v="0"/>
    <n v="0"/>
    <n v="0"/>
    <n v="0"/>
    <n v="0"/>
    <n v="0"/>
    <n v="0"/>
  </r>
  <r>
    <m/>
    <s v="069"/>
    <n v="2014"/>
    <n v="2016"/>
    <m/>
    <n v="1730"/>
    <n v="0"/>
    <s v="Positioning navigation &amp; timing"/>
    <n v="5"/>
    <n v="253"/>
    <s v="D"/>
    <n v="0"/>
    <n v="0"/>
    <n v="0"/>
    <n v="0"/>
    <n v="0"/>
    <n v="0"/>
    <n v="0"/>
    <n v="0"/>
    <n v="0"/>
    <n v="0"/>
    <n v="0"/>
    <n v="0"/>
    <n v="-43316.55"/>
    <n v="-7996.39"/>
    <n v="0"/>
    <n v="0"/>
    <n v="-43316.55"/>
    <n v="-7996.39"/>
    <n v="-35320.160000000003"/>
    <n v="0"/>
    <n v="0"/>
    <n v="0"/>
    <n v="0"/>
    <n v="-35320.160000000003"/>
    <n v="-43316.55"/>
    <n v="0"/>
    <n v="0"/>
    <n v="0"/>
    <n v="0"/>
    <n v="0"/>
    <n v="0"/>
    <n v="0"/>
  </r>
  <r>
    <m/>
    <s v="069"/>
    <n v="2015"/>
    <n v="2015"/>
    <m/>
    <n v="1730"/>
    <n v="0"/>
    <s v="Salaries and administrative expenses"/>
    <n v="1"/>
    <n v="121"/>
    <s v="D"/>
    <n v="0"/>
    <n v="0"/>
    <n v="0"/>
    <n v="0"/>
    <n v="0"/>
    <n v="0"/>
    <n v="0"/>
    <n v="0"/>
    <n v="0"/>
    <n v="0"/>
    <n v="0"/>
    <n v="0"/>
    <n v="0"/>
    <n v="0"/>
    <n v="0"/>
    <n v="0"/>
    <n v="0"/>
    <n v="0"/>
    <n v="0"/>
    <n v="0"/>
    <n v="0"/>
    <n v="0"/>
    <n v="0"/>
    <n v="0"/>
    <n v="0"/>
    <n v="0"/>
    <n v="0"/>
    <n v="0"/>
    <n v="0"/>
    <n v="0"/>
    <n v="487.07"/>
    <n v="487.07"/>
  </r>
  <r>
    <m/>
    <s v="069"/>
    <n v="2015"/>
    <n v="2015"/>
    <m/>
    <n v="1730"/>
    <n v="0"/>
    <s v="Salaries and administrative expenses"/>
    <n v="1"/>
    <n v="251"/>
    <s v="D"/>
    <n v="-10233.82"/>
    <n v="0"/>
    <n v="0"/>
    <n v="0"/>
    <n v="-10233.82"/>
    <n v="0"/>
    <n v="0"/>
    <n v="0"/>
    <n v="0"/>
    <n v="0"/>
    <n v="0"/>
    <n v="0"/>
    <n v="0"/>
    <n v="0"/>
    <n v="0"/>
    <n v="0"/>
    <n v="0"/>
    <n v="0"/>
    <n v="-10233.82"/>
    <n v="0"/>
    <n v="0"/>
    <n v="0"/>
    <n v="0"/>
    <n v="-10233.82"/>
    <n v="0"/>
    <n v="-10233.82"/>
    <n v="0"/>
    <n v="0"/>
    <n v="0"/>
    <n v="0"/>
    <n v="0"/>
    <n v="0"/>
  </r>
  <r>
    <m/>
    <s v="069"/>
    <n v="2015"/>
    <n v="2015"/>
    <m/>
    <n v="1730"/>
    <n v="0"/>
    <s v="Salaries and administrative expenses"/>
    <n v="1"/>
    <n v="253"/>
    <s v="D"/>
    <n v="-10980.01"/>
    <n v="-10980.01"/>
    <n v="0"/>
    <n v="0"/>
    <n v="-10980.01"/>
    <n v="-10980.01"/>
    <n v="0"/>
    <n v="0"/>
    <n v="0"/>
    <n v="0"/>
    <n v="0"/>
    <n v="0"/>
    <n v="-2849.6"/>
    <n v="-2849.6"/>
    <n v="0"/>
    <n v="0"/>
    <n v="-2849.6"/>
    <n v="-2849.6"/>
    <n v="0"/>
    <n v="0"/>
    <n v="0"/>
    <n v="0"/>
    <n v="0"/>
    <n v="0"/>
    <n v="-2849.6"/>
    <n v="0"/>
    <n v="0"/>
    <n v="0"/>
    <n v="0"/>
    <n v="0"/>
    <n v="0"/>
    <n v="0"/>
  </r>
  <r>
    <m/>
    <s v="069"/>
    <n v="2015"/>
    <n v="2015"/>
    <m/>
    <n v="1730"/>
    <n v="0"/>
    <s v="Salaries and administrative expenses"/>
    <n v="1"/>
    <n v="257"/>
    <s v="D"/>
    <n v="-665.41"/>
    <n v="0"/>
    <n v="0"/>
    <n v="0"/>
    <n v="-665.41"/>
    <n v="0"/>
    <n v="0"/>
    <n v="0"/>
    <n v="0"/>
    <n v="0"/>
    <n v="0"/>
    <n v="0"/>
    <n v="0"/>
    <n v="0"/>
    <n v="0"/>
    <n v="0"/>
    <n v="0"/>
    <n v="0"/>
    <n v="-665.41"/>
    <n v="0"/>
    <n v="0"/>
    <n v="0"/>
    <n v="0"/>
    <n v="-665.41"/>
    <n v="0"/>
    <n v="-665.41"/>
    <n v="0"/>
    <n v="0"/>
    <n v="0"/>
    <n v="0"/>
    <n v="0"/>
    <n v="0"/>
  </r>
  <r>
    <m/>
    <s v="069"/>
    <n v="2015"/>
    <n v="2015"/>
    <m/>
    <n v="1730"/>
    <n v="0"/>
    <s v="Transportation safety institute"/>
    <n v="802"/>
    <n v="240"/>
    <s v="R"/>
    <n v="-3000"/>
    <n v="-3000"/>
    <n v="0"/>
    <n v="0"/>
    <n v="-3000"/>
    <n v="-3000"/>
    <n v="0"/>
    <n v="0"/>
    <n v="0"/>
    <n v="0"/>
    <n v="0"/>
    <n v="0"/>
    <n v="0"/>
    <n v="0"/>
    <n v="0"/>
    <n v="0"/>
    <n v="0"/>
    <n v="0"/>
    <n v="0"/>
    <n v="0"/>
    <n v="0"/>
    <n v="0"/>
    <n v="0"/>
    <n v="0"/>
    <n v="0"/>
    <n v="0"/>
    <n v="0"/>
    <n v="0"/>
    <n v="0"/>
    <n v="0"/>
    <n v="0"/>
    <n v="0"/>
  </r>
  <r>
    <m/>
    <s v="069"/>
    <n v="2015"/>
    <n v="2015"/>
    <m/>
    <n v="1730"/>
    <n v="0"/>
    <s v="Transportation safety institute"/>
    <n v="802"/>
    <n v="253"/>
    <s v="R"/>
    <n v="-6943.39"/>
    <n v="-1950.53"/>
    <n v="0"/>
    <n v="0"/>
    <n v="-6943.39"/>
    <n v="-1950.53"/>
    <n v="0"/>
    <n v="0"/>
    <n v="0"/>
    <n v="0"/>
    <n v="0"/>
    <n v="0"/>
    <n v="0"/>
    <n v="0"/>
    <n v="0"/>
    <n v="0"/>
    <n v="0"/>
    <n v="0"/>
    <n v="-4992.8599999999997"/>
    <n v="0"/>
    <n v="0"/>
    <n v="0"/>
    <n v="0"/>
    <n v="-4992.8599999999997"/>
    <n v="0"/>
    <n v="-4992.8599999999997"/>
    <n v="0"/>
    <n v="1950.53"/>
    <n v="0"/>
    <n v="0"/>
    <n v="0"/>
    <n v="1950.53"/>
  </r>
  <r>
    <m/>
    <s v="069"/>
    <n v="2015"/>
    <n v="2017"/>
    <m/>
    <n v="1730"/>
    <n v="0"/>
    <s v="Alternative fuels research &amp; development"/>
    <n v="2"/>
    <n v="253"/>
    <s v="D"/>
    <n v="-2705.23"/>
    <n v="-52664.65"/>
    <n v="0"/>
    <n v="0"/>
    <n v="-2705.23"/>
    <n v="-52664.65"/>
    <n v="0"/>
    <n v="0"/>
    <n v="0"/>
    <n v="0"/>
    <n v="0"/>
    <n v="0"/>
    <n v="-22000"/>
    <n v="0"/>
    <n v="0"/>
    <n v="0"/>
    <n v="-22000"/>
    <n v="0"/>
    <n v="-22040.58"/>
    <n v="0"/>
    <n v="0"/>
    <n v="0"/>
    <n v="0"/>
    <n v="-22040.58"/>
    <n v="-22000"/>
    <n v="-40.58"/>
    <n v="-50000"/>
    <n v="0"/>
    <n v="0"/>
    <n v="0"/>
    <n v="0"/>
    <n v="0"/>
  </r>
  <r>
    <m/>
    <s v="069"/>
    <n v="2015"/>
    <n v="2017"/>
    <m/>
    <n v="1730"/>
    <n v="0"/>
    <s v="Research development &amp; technology coordination"/>
    <n v="3"/>
    <n v="251"/>
    <s v="D"/>
    <n v="-207832.08"/>
    <n v="-209496.42"/>
    <n v="0"/>
    <n v="0"/>
    <n v="-207832.08"/>
    <n v="-209496.42"/>
    <n v="0"/>
    <n v="0"/>
    <n v="0"/>
    <n v="0"/>
    <n v="0"/>
    <n v="0"/>
    <n v="0"/>
    <n v="0"/>
    <n v="0"/>
    <n v="0"/>
    <n v="0"/>
    <n v="0"/>
    <n v="-152723.66"/>
    <n v="0"/>
    <n v="0"/>
    <n v="0"/>
    <n v="0"/>
    <n v="-152723.66"/>
    <n v="0"/>
    <n v="-152723.66"/>
    <n v="-154388"/>
    <n v="0"/>
    <n v="0"/>
    <n v="0"/>
    <n v="0"/>
    <n v="0"/>
  </r>
  <r>
    <m/>
    <s v="069"/>
    <n v="2015"/>
    <n v="2017"/>
    <m/>
    <n v="1730"/>
    <n v="0"/>
    <s v="Research development &amp; technology coordination"/>
    <n v="3"/>
    <n v="253"/>
    <s v="D"/>
    <n v="0"/>
    <n v="0"/>
    <n v="0"/>
    <n v="0"/>
    <n v="0"/>
    <n v="0"/>
    <n v="0"/>
    <n v="0"/>
    <n v="0"/>
    <n v="0"/>
    <n v="0"/>
    <n v="0"/>
    <n v="-39564.21"/>
    <n v="-20723.43"/>
    <n v="0"/>
    <n v="0"/>
    <n v="-39564.21"/>
    <n v="-20723.43"/>
    <n v="-56945.41"/>
    <n v="0"/>
    <n v="0"/>
    <n v="0"/>
    <n v="0"/>
    <n v="-56945.41"/>
    <n v="-39564.21"/>
    <n v="-38104.629999999997"/>
    <n v="-38104.629999999997"/>
    <n v="0"/>
    <n v="0"/>
    <n v="0"/>
    <n v="0"/>
    <n v="0"/>
  </r>
  <r>
    <m/>
    <s v="069"/>
    <n v="2015"/>
    <n v="2017"/>
    <m/>
    <n v="1730"/>
    <n v="0"/>
    <s v="Nationwide differential global positioning system"/>
    <n v="4"/>
    <n v="253"/>
    <s v="D"/>
    <n v="-3755934.22"/>
    <n v="-1620501.02"/>
    <n v="0"/>
    <n v="0"/>
    <n v="-3755934.22"/>
    <n v="-1620501.02"/>
    <n v="0"/>
    <n v="0"/>
    <n v="0"/>
    <n v="0"/>
    <n v="0"/>
    <n v="0"/>
    <n v="0"/>
    <n v="0"/>
    <n v="0"/>
    <n v="0"/>
    <n v="0"/>
    <n v="0"/>
    <n v="-2135433.2000000002"/>
    <n v="0"/>
    <n v="0"/>
    <n v="0"/>
    <n v="0"/>
    <n v="-2135433.2000000002"/>
    <n v="0"/>
    <n v="-2135433.2000000002"/>
    <n v="0"/>
    <n v="0"/>
    <n v="0"/>
    <n v="0"/>
    <n v="0"/>
    <n v="0"/>
  </r>
  <r>
    <m/>
    <s v="069"/>
    <n v="2015"/>
    <n v="2017"/>
    <m/>
    <n v="1730"/>
    <n v="0"/>
    <s v="Positioning navigation &amp; timing"/>
    <n v="5"/>
    <n v="253"/>
    <s v="D"/>
    <n v="0"/>
    <n v="0"/>
    <n v="0"/>
    <n v="0"/>
    <n v="0"/>
    <n v="0"/>
    <n v="0"/>
    <n v="0"/>
    <n v="0"/>
    <n v="0"/>
    <n v="0"/>
    <n v="0"/>
    <n v="-773467.1"/>
    <n v="-310214.87"/>
    <n v="0"/>
    <n v="0"/>
    <n v="-773467.1"/>
    <n v="-310214.87"/>
    <n v="-463252.23"/>
    <n v="0"/>
    <n v="0"/>
    <n v="0"/>
    <n v="0"/>
    <n v="-463252.23"/>
    <n v="-773467.1"/>
    <n v="0"/>
    <n v="0"/>
    <n v="0"/>
    <n v="0"/>
    <n v="0"/>
    <n v="0"/>
    <n v="0"/>
  </r>
  <r>
    <m/>
    <s v="069"/>
    <n v="2016"/>
    <n v="2016"/>
    <m/>
    <n v="1730"/>
    <n v="0"/>
    <s v="Salaries and administrative expenses"/>
    <n v="1"/>
    <n v="111"/>
    <s v="D"/>
    <n v="0"/>
    <n v="0"/>
    <n v="0"/>
    <n v="0"/>
    <n v="0"/>
    <n v="0"/>
    <n v="-90955.24"/>
    <n v="-809.59"/>
    <n v="0"/>
    <n v="0"/>
    <n v="-90955.24"/>
    <n v="-809.59"/>
    <n v="0"/>
    <n v="0"/>
    <n v="0"/>
    <n v="0"/>
    <n v="0"/>
    <n v="0"/>
    <n v="-90145.65"/>
    <n v="0"/>
    <n v="0"/>
    <n v="-0.01"/>
    <n v="0"/>
    <n v="-90145.66"/>
    <n v="0"/>
    <n v="-90145.66"/>
    <n v="-0.01"/>
    <n v="0"/>
    <n v="809.59"/>
    <n v="0"/>
    <n v="0"/>
    <n v="809.59"/>
  </r>
  <r>
    <m/>
    <s v="069"/>
    <n v="2016"/>
    <n v="2016"/>
    <m/>
    <n v="1730"/>
    <n v="0"/>
    <s v="Salaries and administrative expenses"/>
    <n v="1"/>
    <n v="113"/>
    <s v="D"/>
    <n v="0"/>
    <n v="0"/>
    <n v="0"/>
    <n v="0"/>
    <n v="0"/>
    <n v="0"/>
    <n v="-5960.8"/>
    <n v="0"/>
    <n v="0"/>
    <n v="0"/>
    <n v="-5960.8"/>
    <n v="0"/>
    <n v="0"/>
    <n v="0"/>
    <n v="0"/>
    <n v="0"/>
    <n v="0"/>
    <n v="0"/>
    <n v="-5960.8"/>
    <n v="0"/>
    <n v="0"/>
    <n v="0"/>
    <n v="0"/>
    <n v="-5960.8"/>
    <n v="0"/>
    <n v="-5960.8"/>
    <n v="0"/>
    <n v="0"/>
    <n v="0"/>
    <n v="0"/>
    <n v="0"/>
    <n v="0"/>
  </r>
  <r>
    <m/>
    <s v="069"/>
    <n v="2016"/>
    <n v="2016"/>
    <m/>
    <n v="1730"/>
    <n v="0"/>
    <s v="Salaries and administrative expenses"/>
    <n v="1"/>
    <n v="115"/>
    <s v="D"/>
    <n v="0"/>
    <n v="0"/>
    <n v="0"/>
    <n v="0"/>
    <n v="0"/>
    <n v="0"/>
    <n v="0"/>
    <n v="0"/>
    <n v="0"/>
    <n v="0"/>
    <n v="0"/>
    <n v="0"/>
    <n v="0"/>
    <n v="0"/>
    <n v="0"/>
    <n v="0"/>
    <n v="0"/>
    <n v="0"/>
    <n v="0"/>
    <n v="0"/>
    <n v="0"/>
    <n v="-7813"/>
    <n v="0"/>
    <n v="-7813"/>
    <n v="0"/>
    <n v="-7813"/>
    <n v="-7813"/>
    <n v="0"/>
    <n v="0"/>
    <n v="0"/>
    <n v="0"/>
    <n v="0"/>
  </r>
  <r>
    <m/>
    <s v="069"/>
    <n v="2016"/>
    <n v="2016"/>
    <m/>
    <n v="1730"/>
    <n v="0"/>
    <s v="Salaries and administrative expenses"/>
    <n v="1"/>
    <n v="121"/>
    <s v="D"/>
    <n v="0"/>
    <n v="0"/>
    <n v="0"/>
    <n v="0"/>
    <n v="0"/>
    <n v="0"/>
    <n v="-30297.19"/>
    <n v="-1537.85"/>
    <n v="0"/>
    <n v="0"/>
    <n v="-30297.19"/>
    <n v="-1537.85"/>
    <n v="0"/>
    <n v="0"/>
    <n v="0"/>
    <n v="0"/>
    <n v="0"/>
    <n v="0"/>
    <n v="-28759.34"/>
    <n v="0"/>
    <n v="0"/>
    <n v="-171.66"/>
    <n v="0"/>
    <n v="-28931"/>
    <n v="0"/>
    <n v="-28931"/>
    <n v="-171.66"/>
    <n v="0"/>
    <n v="1537.85"/>
    <n v="0"/>
    <n v="0"/>
    <n v="1537.85"/>
  </r>
  <r>
    <m/>
    <s v="069"/>
    <n v="2016"/>
    <n v="2016"/>
    <m/>
    <n v="1730"/>
    <n v="0"/>
    <s v="Salaries and administrative expenses"/>
    <n v="1"/>
    <n v="210"/>
    <s v="D"/>
    <n v="-9455.68"/>
    <n v="-473.85"/>
    <n v="0"/>
    <n v="-2401.12"/>
    <n v="-9455.68"/>
    <n v="-2874.97"/>
    <n v="0"/>
    <n v="1930.27"/>
    <n v="0"/>
    <n v="-1930.27"/>
    <n v="0"/>
    <n v="0"/>
    <n v="0"/>
    <n v="0"/>
    <n v="0"/>
    <n v="0"/>
    <n v="0"/>
    <n v="0"/>
    <n v="-10912.1"/>
    <n v="0"/>
    <n v="0"/>
    <n v="0"/>
    <n v="0"/>
    <n v="-10912.1"/>
    <n v="0"/>
    <n v="-10912.1"/>
    <n v="-4331.3900000000003"/>
    <n v="2874.97"/>
    <n v="0"/>
    <n v="0"/>
    <n v="0"/>
    <n v="2874.97"/>
  </r>
  <r>
    <m/>
    <s v="069"/>
    <n v="2016"/>
    <n v="2016"/>
    <m/>
    <n v="1730"/>
    <n v="0"/>
    <s v="Salaries and administrative expenses"/>
    <n v="1"/>
    <n v="253"/>
    <s v="D"/>
    <n v="-4439.6499999999996"/>
    <n v="-4183.2"/>
    <n v="0"/>
    <n v="0"/>
    <n v="-4439.6499999999996"/>
    <n v="-4183.2"/>
    <n v="0"/>
    <n v="0"/>
    <n v="0"/>
    <n v="0"/>
    <n v="0"/>
    <n v="0"/>
    <n v="-3771.61"/>
    <n v="-3771.61"/>
    <n v="0"/>
    <n v="0"/>
    <n v="-3771.61"/>
    <n v="-3771.61"/>
    <n v="-256.45"/>
    <n v="0"/>
    <n v="0"/>
    <n v="0"/>
    <n v="0"/>
    <n v="-256.45"/>
    <n v="-3771.61"/>
    <n v="-256.45"/>
    <n v="0"/>
    <n v="0"/>
    <n v="0"/>
    <n v="0"/>
    <n v="0"/>
    <n v="0"/>
  </r>
  <r>
    <m/>
    <s v="069"/>
    <n v="2016"/>
    <n v="2016"/>
    <m/>
    <n v="1730"/>
    <n v="0"/>
    <s v="Salaries and administrative expenses"/>
    <n v="1"/>
    <n v="260"/>
    <s v="D"/>
    <n v="0"/>
    <n v="0"/>
    <n v="0"/>
    <n v="0"/>
    <n v="0"/>
    <n v="0"/>
    <n v="0"/>
    <n v="-693.61"/>
    <n v="0"/>
    <n v="0"/>
    <n v="0"/>
    <n v="-693.61"/>
    <n v="0"/>
    <n v="0"/>
    <n v="0"/>
    <n v="0"/>
    <n v="0"/>
    <n v="0"/>
    <n v="693.61"/>
    <n v="0"/>
    <n v="0"/>
    <n v="0"/>
    <n v="0"/>
    <n v="693.61"/>
    <n v="0"/>
    <n v="693.61"/>
    <n v="0"/>
    <n v="0"/>
    <n v="693.61"/>
    <n v="0"/>
    <n v="0"/>
    <n v="693.61"/>
  </r>
  <r>
    <m/>
    <s v="069"/>
    <n v="2016"/>
    <n v="2016"/>
    <m/>
    <n v="1730"/>
    <n v="0"/>
    <s v="Transportation safety institute"/>
    <n v="802"/>
    <n v="111"/>
    <s v="R"/>
    <n v="0"/>
    <n v="0"/>
    <n v="0"/>
    <n v="0"/>
    <n v="0"/>
    <n v="0"/>
    <n v="0"/>
    <n v="106288.14"/>
    <n v="0"/>
    <n v="-106288.14"/>
    <n v="0"/>
    <n v="0"/>
    <n v="0"/>
    <n v="0"/>
    <n v="0"/>
    <n v="0"/>
    <n v="0"/>
    <n v="0"/>
    <n v="0"/>
    <n v="0"/>
    <n v="0"/>
    <n v="0"/>
    <n v="0"/>
    <n v="0"/>
    <n v="0"/>
    <n v="0"/>
    <n v="0"/>
    <n v="0"/>
    <n v="0"/>
    <n v="0"/>
    <n v="0"/>
    <n v="0"/>
  </r>
  <r>
    <m/>
    <s v="069"/>
    <n v="2016"/>
    <n v="2016"/>
    <m/>
    <n v="1730"/>
    <n v="0"/>
    <s v="Transportation safety institute"/>
    <n v="802"/>
    <n v="121"/>
    <s v="R"/>
    <n v="0"/>
    <n v="0"/>
    <n v="0"/>
    <n v="0"/>
    <n v="0"/>
    <n v="0"/>
    <n v="-490.68"/>
    <n v="37991.69"/>
    <n v="0"/>
    <n v="-38482.370000000003"/>
    <n v="-490.68"/>
    <n v="-490.68"/>
    <n v="0"/>
    <n v="0"/>
    <n v="0"/>
    <n v="0"/>
    <n v="0"/>
    <n v="0"/>
    <n v="0"/>
    <n v="0"/>
    <n v="0"/>
    <n v="0"/>
    <n v="0"/>
    <n v="0"/>
    <n v="0"/>
    <n v="0"/>
    <n v="0"/>
    <n v="0"/>
    <n v="490.68"/>
    <n v="0"/>
    <n v="714.68"/>
    <n v="1205.3599999999999"/>
  </r>
  <r>
    <m/>
    <s v="069"/>
    <n v="2016"/>
    <n v="2016"/>
    <m/>
    <n v="1730"/>
    <n v="0"/>
    <s v="Transportation safety institute"/>
    <n v="802"/>
    <n v="210"/>
    <s v="R"/>
    <n v="-3668.97"/>
    <n v="-333"/>
    <n v="0"/>
    <n v="-56.2"/>
    <n v="-3668.97"/>
    <n v="-389.2"/>
    <n v="0"/>
    <n v="60.4"/>
    <n v="0"/>
    <n v="-60.4"/>
    <n v="0"/>
    <n v="0"/>
    <n v="0"/>
    <n v="0"/>
    <n v="0"/>
    <n v="0"/>
    <n v="0"/>
    <n v="0"/>
    <n v="-3396.37"/>
    <n v="0"/>
    <n v="0"/>
    <n v="0"/>
    <n v="0"/>
    <n v="-3396.37"/>
    <n v="0"/>
    <n v="-3396.37"/>
    <n v="-116.6"/>
    <n v="389.2"/>
    <n v="0"/>
    <n v="0"/>
    <n v="0"/>
    <n v="389.2"/>
  </r>
  <r>
    <m/>
    <s v="069"/>
    <n v="2016"/>
    <n v="2016"/>
    <m/>
    <n v="1730"/>
    <n v="0"/>
    <s v="Transportation safety institute"/>
    <n v="802"/>
    <n v="220"/>
    <s v="R"/>
    <n v="0"/>
    <n v="0"/>
    <n v="0"/>
    <n v="0"/>
    <n v="0"/>
    <n v="0"/>
    <n v="-559.32000000000005"/>
    <n v="358.79"/>
    <n v="0"/>
    <n v="-558.79"/>
    <n v="-559.32000000000005"/>
    <n v="-200"/>
    <n v="0"/>
    <n v="0"/>
    <n v="0"/>
    <n v="0"/>
    <n v="0"/>
    <n v="0"/>
    <n v="-918.11"/>
    <n v="0"/>
    <n v="0"/>
    <n v="0"/>
    <n v="0"/>
    <n v="-918.11"/>
    <n v="0"/>
    <n v="-918.11"/>
    <n v="-558.79"/>
    <n v="0"/>
    <n v="200"/>
    <n v="0"/>
    <n v="0"/>
    <n v="200"/>
  </r>
  <r>
    <m/>
    <s v="069"/>
    <n v="2016"/>
    <n v="2016"/>
    <m/>
    <n v="1730"/>
    <n v="0"/>
    <s v="Transportation safety institute"/>
    <n v="802"/>
    <n v="232"/>
    <s v="R"/>
    <n v="0"/>
    <n v="4490"/>
    <n v="0"/>
    <n v="-4490"/>
    <n v="0"/>
    <n v="0"/>
    <n v="0"/>
    <n v="-4490"/>
    <n v="0"/>
    <n v="0"/>
    <n v="0"/>
    <n v="-4490"/>
    <n v="-59485.5"/>
    <n v="0"/>
    <n v="0"/>
    <n v="0"/>
    <n v="-59485.5"/>
    <n v="0"/>
    <n v="-59485.5"/>
    <n v="0"/>
    <n v="0"/>
    <n v="0"/>
    <n v="0"/>
    <n v="-59485.5"/>
    <n v="-59485.5"/>
    <n v="0"/>
    <n v="-4490"/>
    <n v="0"/>
    <n v="4490"/>
    <n v="0"/>
    <n v="0"/>
    <n v="4490"/>
  </r>
  <r>
    <m/>
    <s v="069"/>
    <n v="2016"/>
    <n v="2016"/>
    <m/>
    <n v="1730"/>
    <n v="0"/>
    <s v="Transportation safety institute"/>
    <n v="802"/>
    <n v="233"/>
    <s v="R"/>
    <n v="0"/>
    <n v="0"/>
    <n v="0"/>
    <n v="0"/>
    <n v="0"/>
    <n v="0"/>
    <n v="0"/>
    <n v="0"/>
    <n v="0"/>
    <n v="0"/>
    <n v="0"/>
    <n v="0"/>
    <n v="-716.13"/>
    <n v="-716.13"/>
    <n v="0"/>
    <n v="0"/>
    <n v="-716.13"/>
    <n v="-716.13"/>
    <n v="0"/>
    <n v="0"/>
    <n v="0"/>
    <n v="0"/>
    <n v="0"/>
    <n v="0"/>
    <n v="-716.13"/>
    <n v="0"/>
    <n v="0"/>
    <n v="0"/>
    <n v="0"/>
    <n v="0"/>
    <n v="0"/>
    <n v="0"/>
  </r>
  <r>
    <m/>
    <s v="069"/>
    <n v="2016"/>
    <n v="2016"/>
    <m/>
    <n v="1730"/>
    <n v="0"/>
    <s v="Transportation safety institute"/>
    <n v="802"/>
    <n v="253"/>
    <s v="R"/>
    <n v="-1393.72"/>
    <n v="0"/>
    <n v="0"/>
    <n v="-1393.72"/>
    <n v="-1393.72"/>
    <n v="-1393.72"/>
    <n v="0"/>
    <n v="0"/>
    <n v="0"/>
    <n v="0"/>
    <n v="0"/>
    <n v="0"/>
    <n v="-9611.4500000000007"/>
    <n v="0"/>
    <n v="0"/>
    <n v="0"/>
    <n v="-9611.4500000000007"/>
    <n v="0"/>
    <n v="-11005.17"/>
    <n v="0"/>
    <n v="0"/>
    <n v="0"/>
    <n v="0"/>
    <n v="-11005.17"/>
    <n v="-9611.4500000000007"/>
    <n v="-1393.72"/>
    <n v="-1393.72"/>
    <n v="1393.72"/>
    <n v="0"/>
    <n v="0"/>
    <n v="0"/>
    <n v="1393.72"/>
  </r>
  <r>
    <m/>
    <s v="069"/>
    <n v="2016"/>
    <n v="2016"/>
    <m/>
    <n v="1730"/>
    <n v="0"/>
    <s v="Transportation safety institute"/>
    <n v="802"/>
    <n v="260"/>
    <s v="R"/>
    <n v="-4100"/>
    <n v="-144"/>
    <n v="0"/>
    <n v="0"/>
    <n v="-4100"/>
    <n v="-144"/>
    <n v="-7890.03"/>
    <n v="11330.03"/>
    <n v="0"/>
    <n v="-11330.03"/>
    <n v="-7890.03"/>
    <n v="0"/>
    <n v="0"/>
    <n v="0"/>
    <n v="0"/>
    <n v="0"/>
    <n v="0"/>
    <n v="0"/>
    <n v="-11846.03"/>
    <n v="0"/>
    <n v="0"/>
    <n v="0"/>
    <n v="0"/>
    <n v="-11846.03"/>
    <n v="0"/>
    <n v="-11846.03"/>
    <n v="0"/>
    <n v="144"/>
    <n v="0"/>
    <n v="0"/>
    <n v="0"/>
    <n v="144"/>
  </r>
  <r>
    <m/>
    <s v="069"/>
    <n v="2016"/>
    <n v="2018"/>
    <m/>
    <n v="1730"/>
    <n v="0"/>
    <s v="Alternative fuels research &amp; development"/>
    <n v="2"/>
    <n v="251"/>
    <s v="D"/>
    <n v="-8599.59"/>
    <n v="-12812.19"/>
    <n v="0"/>
    <n v="0"/>
    <n v="-8599.59"/>
    <n v="-12812.19"/>
    <n v="0"/>
    <n v="0"/>
    <n v="0"/>
    <n v="0"/>
    <n v="0"/>
    <n v="0"/>
    <n v="0"/>
    <n v="0"/>
    <n v="0"/>
    <n v="0"/>
    <n v="0"/>
    <n v="0"/>
    <n v="-8599.59"/>
    <n v="0"/>
    <n v="0"/>
    <n v="0"/>
    <n v="0"/>
    <n v="-8599.59"/>
    <n v="0"/>
    <n v="-8599.59"/>
    <n v="-12812.19"/>
    <n v="0"/>
    <n v="0"/>
    <n v="0"/>
    <n v="0"/>
    <n v="0"/>
  </r>
  <r>
    <m/>
    <s v="069"/>
    <n v="2016"/>
    <n v="2018"/>
    <m/>
    <n v="1730"/>
    <n v="0"/>
    <s v="Alternative fuels research &amp; development"/>
    <n v="2"/>
    <n v="253"/>
    <s v="D"/>
    <n v="-60000"/>
    <n v="-60000"/>
    <n v="0"/>
    <n v="0"/>
    <n v="-60000"/>
    <n v="-60000"/>
    <n v="0"/>
    <n v="0"/>
    <n v="0"/>
    <n v="0"/>
    <n v="0"/>
    <n v="0"/>
    <n v="-157369.84"/>
    <n v="-89122.31"/>
    <n v="0"/>
    <n v="0"/>
    <n v="-157369.84"/>
    <n v="-89122.31"/>
    <n v="-268247.53000000003"/>
    <n v="0"/>
    <n v="0"/>
    <n v="0"/>
    <n v="0"/>
    <n v="-268247.53000000003"/>
    <n v="-157369.84"/>
    <n v="-200000"/>
    <n v="-200000"/>
    <n v="0"/>
    <n v="0"/>
    <n v="0"/>
    <n v="0"/>
    <n v="0"/>
  </r>
  <r>
    <m/>
    <s v="069"/>
    <n v="2016"/>
    <n v="2018"/>
    <m/>
    <n v="1730"/>
    <n v="0"/>
    <s v="Research development &amp; technology coordination"/>
    <n v="3"/>
    <n v="251"/>
    <s v="D"/>
    <n v="0"/>
    <n v="-103333.01"/>
    <n v="0"/>
    <n v="0"/>
    <n v="0"/>
    <n v="-103333.01"/>
    <n v="0"/>
    <n v="0"/>
    <n v="0"/>
    <n v="0"/>
    <n v="0"/>
    <n v="0"/>
    <n v="0"/>
    <n v="0"/>
    <n v="0"/>
    <n v="0"/>
    <n v="0"/>
    <n v="0"/>
    <n v="0"/>
    <n v="0"/>
    <n v="0"/>
    <n v="0"/>
    <n v="0"/>
    <n v="0"/>
    <n v="0"/>
    <n v="0"/>
    <n v="-103333.01"/>
    <n v="0"/>
    <n v="0"/>
    <n v="0"/>
    <n v="0"/>
    <n v="0"/>
  </r>
  <r>
    <m/>
    <s v="069"/>
    <n v="2016"/>
    <n v="2018"/>
    <m/>
    <n v="1730"/>
    <n v="0"/>
    <s v="Research development &amp; technology coordination"/>
    <n v="3"/>
    <n v="253"/>
    <s v="D"/>
    <n v="0"/>
    <n v="0"/>
    <n v="0"/>
    <n v="0"/>
    <n v="0"/>
    <n v="0"/>
    <n v="0"/>
    <n v="0"/>
    <n v="0"/>
    <n v="0"/>
    <n v="0"/>
    <n v="0"/>
    <n v="0"/>
    <n v="-81209.570000000007"/>
    <n v="0"/>
    <n v="0"/>
    <n v="0"/>
    <n v="-81209.570000000007"/>
    <n v="-685.8"/>
    <n v="0"/>
    <n v="0"/>
    <n v="0"/>
    <n v="0"/>
    <n v="-685.8"/>
    <n v="0"/>
    <n v="-81895.37"/>
    <n v="-81895.37"/>
    <n v="0"/>
    <n v="0"/>
    <n v="0"/>
    <n v="0"/>
    <n v="0"/>
  </r>
  <r>
    <m/>
    <s v="069"/>
    <n v="2016"/>
    <n v="2018"/>
    <m/>
    <n v="1730"/>
    <n v="0"/>
    <s v="Nationwide differential global positioning system"/>
    <n v="4"/>
    <n v="253"/>
    <s v="D"/>
    <n v="-5600000"/>
    <n v="-5599937.4299999997"/>
    <n v="0"/>
    <n v="0"/>
    <n v="-5600000"/>
    <n v="-5599937.4299999997"/>
    <n v="0"/>
    <n v="0"/>
    <n v="0"/>
    <n v="0"/>
    <n v="0"/>
    <n v="0"/>
    <n v="0"/>
    <n v="0"/>
    <n v="0"/>
    <n v="0"/>
    <n v="0"/>
    <n v="0"/>
    <n v="-62.57"/>
    <n v="0"/>
    <n v="0"/>
    <n v="0"/>
    <n v="0"/>
    <n v="-62.57"/>
    <n v="0"/>
    <n v="-62.57"/>
    <n v="0"/>
    <n v="0"/>
    <n v="0"/>
    <n v="0"/>
    <n v="0"/>
    <n v="0"/>
  </r>
  <r>
    <m/>
    <s v="069"/>
    <n v="2016"/>
    <n v="2018"/>
    <m/>
    <n v="1730"/>
    <n v="0"/>
    <s v="Positioning navigation &amp; timing"/>
    <n v="5"/>
    <n v="253"/>
    <s v="D"/>
    <n v="0"/>
    <n v="0"/>
    <n v="0"/>
    <n v="0"/>
    <n v="0"/>
    <n v="0"/>
    <n v="0"/>
    <n v="0"/>
    <n v="0"/>
    <n v="0"/>
    <n v="0"/>
    <n v="0"/>
    <n v="-1000000"/>
    <n v="-246665.22"/>
    <n v="0"/>
    <n v="0"/>
    <n v="-1000000"/>
    <n v="-246665.22"/>
    <n v="-753334.78"/>
    <n v="0"/>
    <n v="0"/>
    <n v="0"/>
    <n v="0"/>
    <n v="-753334.78"/>
    <n v="-1000000"/>
    <n v="0"/>
    <n v="0"/>
    <n v="0"/>
    <n v="0"/>
    <n v="0"/>
    <n v="0"/>
    <n v="0"/>
  </r>
  <r>
    <m/>
    <s v="069"/>
    <n v="2017"/>
    <n v="2017"/>
    <m/>
    <n v="1730"/>
    <n v="0"/>
    <s v="Salaries and administrative expenses"/>
    <n v="1"/>
    <n v="111"/>
    <s v="D"/>
    <n v="0"/>
    <n v="0"/>
    <n v="0"/>
    <n v="0"/>
    <n v="0"/>
    <n v="0"/>
    <n v="0"/>
    <n v="0"/>
    <n v="0"/>
    <n v="0"/>
    <n v="0"/>
    <n v="0"/>
    <n v="0"/>
    <n v="0"/>
    <n v="0"/>
    <n v="0"/>
    <n v="0"/>
    <n v="0"/>
    <n v="-1629138.4"/>
    <n v="0"/>
    <n v="0"/>
    <n v="0"/>
    <n v="0"/>
    <n v="-1629138.4"/>
    <n v="0"/>
    <n v="-1629138.4"/>
    <n v="-1629138.4"/>
    <n v="0"/>
    <n v="0"/>
    <n v="0"/>
    <n v="0"/>
    <n v="0"/>
  </r>
  <r>
    <m/>
    <s v="069"/>
    <n v="2017"/>
    <n v="2017"/>
    <m/>
    <n v="1730"/>
    <n v="0"/>
    <s v="Salaries and administrative expenses"/>
    <n v="1"/>
    <n v="113"/>
    <s v="D"/>
    <n v="0"/>
    <n v="0"/>
    <n v="0"/>
    <n v="0"/>
    <n v="0"/>
    <n v="0"/>
    <n v="0"/>
    <n v="0"/>
    <n v="0"/>
    <n v="0"/>
    <n v="0"/>
    <n v="0"/>
    <n v="0"/>
    <n v="0"/>
    <n v="0"/>
    <n v="0"/>
    <n v="0"/>
    <n v="0"/>
    <n v="-20862.8"/>
    <n v="0"/>
    <n v="0"/>
    <n v="0"/>
    <n v="0"/>
    <n v="-20862.8"/>
    <n v="0"/>
    <n v="-20862.8"/>
    <n v="-20862.8"/>
    <n v="0"/>
    <n v="0"/>
    <n v="0"/>
    <n v="0"/>
    <n v="0"/>
  </r>
  <r>
    <m/>
    <s v="069"/>
    <n v="2017"/>
    <n v="2017"/>
    <m/>
    <n v="1730"/>
    <n v="0"/>
    <s v="Salaries and administrative expenses"/>
    <n v="1"/>
    <n v="115"/>
    <s v="D"/>
    <n v="0"/>
    <n v="0"/>
    <n v="0"/>
    <n v="0"/>
    <n v="0"/>
    <n v="0"/>
    <n v="0"/>
    <n v="0"/>
    <n v="0"/>
    <n v="0"/>
    <n v="0"/>
    <n v="0"/>
    <n v="0"/>
    <n v="0"/>
    <n v="0"/>
    <n v="0"/>
    <n v="0"/>
    <n v="0"/>
    <n v="-39625"/>
    <n v="0"/>
    <n v="0"/>
    <n v="0"/>
    <n v="0"/>
    <n v="-39625"/>
    <n v="0"/>
    <n v="-39625"/>
    <n v="-39625"/>
    <n v="0"/>
    <n v="0"/>
    <n v="0"/>
    <n v="0"/>
    <n v="0"/>
  </r>
  <r>
    <m/>
    <s v="069"/>
    <n v="2017"/>
    <n v="2017"/>
    <m/>
    <n v="1730"/>
    <n v="0"/>
    <s v="Salaries and administrative expenses"/>
    <n v="1"/>
    <n v="121"/>
    <s v="D"/>
    <n v="0"/>
    <n v="0"/>
    <n v="0"/>
    <n v="0"/>
    <n v="0"/>
    <n v="0"/>
    <n v="0"/>
    <n v="0"/>
    <n v="0"/>
    <n v="0"/>
    <n v="0"/>
    <n v="0"/>
    <n v="0"/>
    <n v="-2395.52"/>
    <n v="0"/>
    <n v="0"/>
    <n v="0"/>
    <n v="-2395.52"/>
    <n v="-513151.02"/>
    <n v="0"/>
    <n v="0"/>
    <n v="0"/>
    <n v="0"/>
    <n v="-513151.02"/>
    <n v="0"/>
    <n v="-515546.54"/>
    <n v="-515546.54"/>
    <n v="0"/>
    <n v="0"/>
    <n v="0"/>
    <n v="0"/>
    <n v="0"/>
  </r>
  <r>
    <m/>
    <s v="069"/>
    <n v="2017"/>
    <n v="2017"/>
    <m/>
    <n v="1730"/>
    <n v="0"/>
    <s v="Salaries and administrative expenses"/>
    <n v="1"/>
    <n v="210"/>
    <s v="D"/>
    <n v="0"/>
    <n v="-3527.81"/>
    <n v="0"/>
    <n v="0"/>
    <n v="0"/>
    <n v="-3527.81"/>
    <n v="0"/>
    <n v="-135.91999999999999"/>
    <n v="0"/>
    <n v="0"/>
    <n v="0"/>
    <n v="-135.91999999999999"/>
    <n v="0"/>
    <n v="0"/>
    <n v="0"/>
    <n v="0"/>
    <n v="0"/>
    <n v="0"/>
    <n v="-35424.65"/>
    <n v="0"/>
    <n v="0"/>
    <n v="0"/>
    <n v="0"/>
    <n v="-35424.65"/>
    <n v="0"/>
    <n v="-35424.65"/>
    <n v="-39088.379999999997"/>
    <n v="0"/>
    <n v="0"/>
    <n v="0"/>
    <n v="0"/>
    <n v="0"/>
  </r>
  <r>
    <m/>
    <s v="069"/>
    <n v="2017"/>
    <n v="2017"/>
    <m/>
    <n v="1730"/>
    <n v="0"/>
    <s v="Salaries and administrative expenses"/>
    <n v="1"/>
    <n v="231"/>
    <s v="D"/>
    <n v="0"/>
    <n v="0"/>
    <n v="0"/>
    <n v="0"/>
    <n v="0"/>
    <n v="0"/>
    <n v="0"/>
    <n v="0"/>
    <n v="0"/>
    <n v="0"/>
    <n v="0"/>
    <n v="0"/>
    <n v="0"/>
    <n v="0"/>
    <n v="0"/>
    <n v="0"/>
    <n v="0"/>
    <n v="0"/>
    <n v="-192221.36"/>
    <n v="0"/>
    <n v="0"/>
    <n v="0"/>
    <n v="0"/>
    <n v="-192221.36"/>
    <n v="0"/>
    <n v="-192221.36"/>
    <n v="-192221.36"/>
    <n v="0"/>
    <n v="0"/>
    <n v="0"/>
    <n v="0"/>
    <n v="0"/>
  </r>
  <r>
    <m/>
    <s v="069"/>
    <n v="2017"/>
    <n v="2017"/>
    <m/>
    <n v="1730"/>
    <n v="0"/>
    <s v="Salaries and administrative expenses"/>
    <n v="1"/>
    <n v="252"/>
    <s v="D"/>
    <n v="0"/>
    <n v="-1084.25"/>
    <n v="0"/>
    <n v="0"/>
    <n v="0"/>
    <n v="-1084.25"/>
    <n v="0"/>
    <n v="0"/>
    <n v="0"/>
    <n v="0"/>
    <n v="0"/>
    <n v="0"/>
    <n v="0"/>
    <n v="0"/>
    <n v="0"/>
    <n v="0"/>
    <n v="0"/>
    <n v="0"/>
    <n v="-8775.07"/>
    <n v="0"/>
    <n v="0"/>
    <n v="0"/>
    <n v="0"/>
    <n v="-8775.07"/>
    <n v="0"/>
    <n v="-8775.07"/>
    <n v="-9859.32"/>
    <n v="0"/>
    <n v="0"/>
    <n v="0"/>
    <n v="0"/>
    <n v="0"/>
  </r>
  <r>
    <m/>
    <s v="069"/>
    <n v="2017"/>
    <n v="2017"/>
    <m/>
    <n v="1730"/>
    <n v="0"/>
    <s v="Salaries and administrative expenses"/>
    <n v="1"/>
    <n v="253"/>
    <s v="D"/>
    <n v="0"/>
    <n v="-12321.5"/>
    <n v="0"/>
    <n v="0"/>
    <n v="0"/>
    <n v="-12321.5"/>
    <n v="0"/>
    <n v="0"/>
    <n v="0"/>
    <n v="0"/>
    <n v="0"/>
    <n v="0"/>
    <n v="0"/>
    <n v="-45254"/>
    <n v="0"/>
    <n v="0"/>
    <n v="0"/>
    <n v="-45254"/>
    <n v="-347107.17"/>
    <n v="0"/>
    <n v="0"/>
    <n v="0"/>
    <n v="0"/>
    <n v="-347107.17"/>
    <n v="0"/>
    <n v="-392361.17"/>
    <n v="-404682.67"/>
    <n v="0"/>
    <n v="0"/>
    <n v="0"/>
    <n v="0"/>
    <n v="0"/>
  </r>
  <r>
    <m/>
    <s v="069"/>
    <n v="2017"/>
    <n v="2017"/>
    <m/>
    <n v="1730"/>
    <n v="0"/>
    <s v="Salaries and administrative expenses"/>
    <n v="1"/>
    <n v="260"/>
    <s v="D"/>
    <n v="0"/>
    <n v="0"/>
    <n v="0"/>
    <n v="0"/>
    <n v="0"/>
    <n v="0"/>
    <n v="0"/>
    <n v="0"/>
    <n v="0"/>
    <n v="0"/>
    <n v="0"/>
    <n v="0"/>
    <n v="0"/>
    <n v="0"/>
    <n v="0"/>
    <n v="0"/>
    <n v="0"/>
    <n v="0"/>
    <n v="-4280.3"/>
    <n v="0"/>
    <n v="0"/>
    <n v="0"/>
    <n v="0"/>
    <n v="-4280.3"/>
    <n v="0"/>
    <n v="-4280.3"/>
    <n v="-4280.3"/>
    <n v="0"/>
    <n v="0"/>
    <n v="0"/>
    <n v="0"/>
    <n v="0"/>
  </r>
  <r>
    <m/>
    <s v="069"/>
    <n v="2017"/>
    <n v="2017"/>
    <m/>
    <n v="1730"/>
    <n v="0"/>
    <s v="Transportation safety institute"/>
    <n v="802"/>
    <n v="111"/>
    <s v="R"/>
    <n v="0"/>
    <n v="0"/>
    <n v="0"/>
    <n v="0"/>
    <n v="0"/>
    <n v="0"/>
    <n v="0"/>
    <n v="0"/>
    <n v="0"/>
    <n v="0"/>
    <n v="0"/>
    <n v="0"/>
    <n v="0"/>
    <n v="0"/>
    <n v="0"/>
    <n v="0"/>
    <n v="0"/>
    <n v="0"/>
    <n v="-294629.95"/>
    <n v="0"/>
    <n v="0"/>
    <n v="0"/>
    <n v="0"/>
    <n v="-294629.95"/>
    <n v="0"/>
    <n v="-294629.95"/>
    <n v="-294629.95"/>
    <n v="0"/>
    <n v="0"/>
    <n v="0"/>
    <n v="0"/>
    <n v="0"/>
  </r>
  <r>
    <m/>
    <s v="069"/>
    <n v="2017"/>
    <n v="2017"/>
    <m/>
    <n v="1730"/>
    <n v="0"/>
    <s v="Transportation safety institute"/>
    <n v="802"/>
    <n v="121"/>
    <s v="R"/>
    <n v="0"/>
    <n v="0"/>
    <n v="0"/>
    <n v="0"/>
    <n v="0"/>
    <n v="0"/>
    <n v="0"/>
    <n v="0"/>
    <n v="0"/>
    <n v="0"/>
    <n v="0"/>
    <n v="0"/>
    <n v="0"/>
    <n v="0"/>
    <n v="0"/>
    <n v="0"/>
    <n v="0"/>
    <n v="0"/>
    <n v="-102235.6"/>
    <n v="0"/>
    <n v="0"/>
    <n v="0"/>
    <n v="0"/>
    <n v="-102235.6"/>
    <n v="0"/>
    <n v="-102235.6"/>
    <n v="-102235.6"/>
    <n v="0"/>
    <n v="0"/>
    <n v="0"/>
    <n v="0"/>
    <n v="0"/>
  </r>
  <r>
    <m/>
    <s v="069"/>
    <n v="2017"/>
    <n v="2017"/>
    <m/>
    <n v="1730"/>
    <n v="0"/>
    <s v="Transportation safety institute"/>
    <n v="802"/>
    <n v="210"/>
    <s v="R"/>
    <n v="0"/>
    <n v="-12326.77"/>
    <n v="0"/>
    <n v="0"/>
    <n v="0"/>
    <n v="-12326.77"/>
    <n v="0"/>
    <n v="0"/>
    <n v="0"/>
    <n v="0"/>
    <n v="0"/>
    <n v="0"/>
    <n v="0"/>
    <n v="0"/>
    <n v="0"/>
    <n v="0"/>
    <n v="0"/>
    <n v="0"/>
    <n v="-109585.7"/>
    <n v="0"/>
    <n v="0"/>
    <n v="0"/>
    <n v="0"/>
    <n v="-109585.7"/>
    <n v="0"/>
    <n v="-109585.7"/>
    <n v="-121912.47"/>
    <n v="0"/>
    <n v="0"/>
    <n v="0"/>
    <n v="0"/>
    <n v="0"/>
  </r>
  <r>
    <m/>
    <s v="069"/>
    <n v="2017"/>
    <n v="2017"/>
    <m/>
    <n v="1730"/>
    <n v="0"/>
    <s v="Transportation safety institute"/>
    <n v="802"/>
    <n v="220"/>
    <s v="R"/>
    <n v="0"/>
    <n v="0"/>
    <n v="0"/>
    <n v="0"/>
    <n v="0"/>
    <n v="0"/>
    <n v="0"/>
    <n v="-279.51"/>
    <n v="0"/>
    <n v="0"/>
    <n v="0"/>
    <n v="-279.51"/>
    <n v="0"/>
    <n v="0"/>
    <n v="0"/>
    <n v="0"/>
    <n v="0"/>
    <n v="0"/>
    <n v="-11359.49"/>
    <n v="0"/>
    <n v="0"/>
    <n v="0"/>
    <n v="0"/>
    <n v="-11359.49"/>
    <n v="0"/>
    <n v="-11359.49"/>
    <n v="-11639"/>
    <n v="0"/>
    <n v="0"/>
    <n v="0"/>
    <n v="0"/>
    <n v="0"/>
  </r>
  <r>
    <m/>
    <s v="069"/>
    <n v="2017"/>
    <n v="2017"/>
    <m/>
    <n v="1730"/>
    <n v="0"/>
    <s v="Transportation safety institute"/>
    <n v="802"/>
    <n v="232"/>
    <s v="R"/>
    <n v="0"/>
    <n v="0"/>
    <n v="0"/>
    <n v="0"/>
    <n v="0"/>
    <n v="0"/>
    <n v="0"/>
    <n v="0"/>
    <n v="0"/>
    <n v="0"/>
    <n v="0"/>
    <n v="0"/>
    <n v="0"/>
    <n v="-32618.06"/>
    <n v="0"/>
    <n v="0"/>
    <n v="0"/>
    <n v="-32618.06"/>
    <n v="-33657.82"/>
    <n v="0"/>
    <n v="0"/>
    <n v="0"/>
    <n v="0"/>
    <n v="-33657.82"/>
    <n v="0"/>
    <n v="-66275.88"/>
    <n v="-66275.88"/>
    <n v="0"/>
    <n v="0"/>
    <n v="0"/>
    <n v="0"/>
    <n v="0"/>
  </r>
  <r>
    <m/>
    <s v="069"/>
    <n v="2017"/>
    <n v="2017"/>
    <m/>
    <n v="1730"/>
    <n v="0"/>
    <s v="Transportation safety institute"/>
    <n v="802"/>
    <n v="233"/>
    <s v="R"/>
    <n v="0"/>
    <n v="-5715.84"/>
    <n v="0"/>
    <n v="0"/>
    <n v="0"/>
    <n v="-5715.84"/>
    <n v="0"/>
    <n v="0"/>
    <n v="0"/>
    <n v="0"/>
    <n v="0"/>
    <n v="0"/>
    <n v="0"/>
    <n v="0"/>
    <n v="0"/>
    <n v="0"/>
    <n v="0"/>
    <n v="0"/>
    <n v="0"/>
    <n v="0"/>
    <n v="0"/>
    <n v="0"/>
    <n v="0"/>
    <n v="0"/>
    <n v="0"/>
    <n v="0"/>
    <n v="-5715.84"/>
    <n v="0"/>
    <n v="0"/>
    <n v="0"/>
    <n v="0"/>
    <n v="0"/>
  </r>
  <r>
    <m/>
    <s v="069"/>
    <n v="2017"/>
    <n v="2017"/>
    <m/>
    <n v="1730"/>
    <n v="0"/>
    <s v="Transportation safety institute"/>
    <n v="802"/>
    <n v="252"/>
    <s v="R"/>
    <n v="0"/>
    <n v="0"/>
    <n v="0"/>
    <n v="0"/>
    <n v="0"/>
    <n v="0"/>
    <n v="0"/>
    <n v="0"/>
    <n v="0"/>
    <n v="0"/>
    <n v="0"/>
    <n v="0"/>
    <n v="0"/>
    <n v="0"/>
    <n v="0"/>
    <n v="0"/>
    <n v="0"/>
    <n v="0"/>
    <n v="-185144.86"/>
    <n v="0"/>
    <n v="0"/>
    <n v="0"/>
    <n v="0"/>
    <n v="-185144.86"/>
    <n v="0"/>
    <n v="-185144.86"/>
    <n v="-185144.86"/>
    <n v="0"/>
    <n v="0"/>
    <n v="0"/>
    <n v="0"/>
    <n v="0"/>
  </r>
  <r>
    <m/>
    <s v="069"/>
    <n v="2017"/>
    <n v="2017"/>
    <m/>
    <n v="1730"/>
    <n v="0"/>
    <s v="Transportation safety institute"/>
    <n v="802"/>
    <n v="253"/>
    <s v="R"/>
    <n v="0"/>
    <n v="0"/>
    <n v="0"/>
    <n v="0"/>
    <n v="0"/>
    <n v="0"/>
    <n v="0"/>
    <n v="0"/>
    <n v="0"/>
    <n v="0"/>
    <n v="0"/>
    <n v="0"/>
    <n v="0"/>
    <n v="-12395.38"/>
    <n v="0"/>
    <n v="0"/>
    <n v="0"/>
    <n v="-12395.38"/>
    <n v="-25873.51"/>
    <n v="0"/>
    <n v="0"/>
    <n v="0"/>
    <n v="0"/>
    <n v="-25873.51"/>
    <n v="0"/>
    <n v="-38268.89"/>
    <n v="-38268.89"/>
    <n v="0"/>
    <n v="0"/>
    <n v="0"/>
    <n v="0"/>
    <n v="0"/>
  </r>
  <r>
    <m/>
    <s v="069"/>
    <n v="2017"/>
    <n v="2017"/>
    <m/>
    <n v="1730"/>
    <n v="0"/>
    <s v="Transportation safety institute"/>
    <n v="802"/>
    <n v="260"/>
    <s v="R"/>
    <n v="0"/>
    <n v="0"/>
    <n v="0"/>
    <n v="0"/>
    <n v="0"/>
    <n v="0"/>
    <n v="0"/>
    <n v="0"/>
    <n v="0"/>
    <n v="0"/>
    <n v="0"/>
    <n v="0"/>
    <n v="0"/>
    <n v="0"/>
    <n v="0"/>
    <n v="0"/>
    <n v="0"/>
    <n v="0"/>
    <n v="-60821.5"/>
    <n v="0"/>
    <n v="0"/>
    <n v="0"/>
    <n v="0"/>
    <n v="-60821.5"/>
    <n v="0"/>
    <n v="-60821.5"/>
    <n v="-60821.5"/>
    <n v="0"/>
    <n v="0"/>
    <n v="0"/>
    <n v="0"/>
    <n v="0"/>
  </r>
  <r>
    <m/>
    <s v="069"/>
    <n v="2017"/>
    <n v="2017"/>
    <m/>
    <n v="1730"/>
    <n v="0"/>
    <s v="Other programs"/>
    <n v="803"/>
    <n v="231"/>
    <s v="R"/>
    <n v="0"/>
    <n v="0"/>
    <n v="0"/>
    <n v="0"/>
    <n v="0"/>
    <n v="0"/>
    <n v="0"/>
    <n v="0"/>
    <n v="0"/>
    <n v="0"/>
    <n v="0"/>
    <n v="0"/>
    <n v="0"/>
    <n v="0"/>
    <n v="0"/>
    <n v="0"/>
    <n v="0"/>
    <n v="0"/>
    <n v="-462224.28"/>
    <n v="0"/>
    <n v="0"/>
    <n v="0"/>
    <n v="0"/>
    <n v="-462224.28"/>
    <n v="0"/>
    <n v="-462224.28"/>
    <n v="-462224.28"/>
    <n v="0"/>
    <n v="0"/>
    <n v="0"/>
    <n v="0"/>
    <n v="0"/>
  </r>
  <r>
    <m/>
    <s v="069"/>
    <n v="2017"/>
    <n v="2019"/>
    <m/>
    <n v="1730"/>
    <n v="0"/>
    <s v="UNKNOWN"/>
    <n v="0"/>
    <n v="0"/>
    <s v=" "/>
    <n v="0"/>
    <n v="0"/>
    <n v="0"/>
    <n v="0"/>
    <n v="0"/>
    <n v="0"/>
    <n v="0"/>
    <n v="0"/>
    <n v="0"/>
    <n v="0"/>
    <n v="0"/>
    <n v="0"/>
    <n v="0"/>
    <n v="0"/>
    <n v="0"/>
    <n v="0"/>
    <n v="0"/>
    <n v="0"/>
    <n v="0"/>
    <n v="0"/>
    <n v="0"/>
    <n v="0"/>
    <n v="0"/>
    <n v="0"/>
    <n v="0"/>
    <n v="0"/>
    <n v="0"/>
    <n v="0"/>
    <n v="0"/>
    <n v="0"/>
    <n v="0"/>
    <n v="0"/>
  </r>
  <r>
    <s v="069"/>
    <s v="069"/>
    <m/>
    <m/>
    <s v="X"/>
    <n v="8083"/>
    <n v="30"/>
    <s v="Research, technology and education program"/>
    <n v="29"/>
    <n v="0"/>
    <s v="D"/>
    <n v="-77261.7"/>
    <n v="-77261.7"/>
    <n v="0"/>
    <n v="0"/>
    <n v="-77261.7"/>
    <n v="-77261.7"/>
    <n v="6132901.2699999996"/>
    <n v="6132901.2699999996"/>
    <n v="0"/>
    <n v="0"/>
    <n v="6132901.2699999996"/>
    <n v="6132901.2699999996"/>
    <n v="-402529.75"/>
    <n v="-402529.75"/>
    <n v="0"/>
    <n v="0"/>
    <n v="-402529.75"/>
    <n v="-402529.75"/>
    <n v="0"/>
    <n v="0"/>
    <n v="0"/>
    <n v="0"/>
    <n v="0"/>
    <n v="0"/>
    <n v="-402529.75"/>
    <n v="0"/>
    <n v="0"/>
    <n v="0"/>
    <n v="0"/>
    <n v="0"/>
    <n v="0"/>
    <n v="0"/>
  </r>
  <r>
    <s v="069"/>
    <s v="069"/>
    <m/>
    <m/>
    <s v="X"/>
    <n v="8083"/>
    <n v="30"/>
    <s v="Research, technology and education program"/>
    <n v="29"/>
    <n v="111"/>
    <s v="D"/>
    <n v="0"/>
    <n v="0"/>
    <n v="0"/>
    <n v="0"/>
    <n v="0"/>
    <n v="0"/>
    <n v="-278546.52"/>
    <n v="0"/>
    <n v="0"/>
    <n v="0"/>
    <n v="-278546.52"/>
    <n v="0"/>
    <n v="0"/>
    <n v="0"/>
    <n v="0"/>
    <n v="0"/>
    <n v="0"/>
    <n v="0"/>
    <n v="-5294512.5599999996"/>
    <n v="0"/>
    <n v="0"/>
    <n v="0"/>
    <n v="0"/>
    <n v="-5294512.5599999996"/>
    <n v="0"/>
    <n v="-5294512.5599999996"/>
    <n v="-5015966.04"/>
    <n v="0"/>
    <n v="0"/>
    <n v="0"/>
    <n v="0"/>
    <n v="0"/>
  </r>
  <r>
    <s v="069"/>
    <s v="069"/>
    <m/>
    <m/>
    <s v="X"/>
    <n v="8083"/>
    <n v="30"/>
    <s v="Research, technology and education program"/>
    <n v="29"/>
    <n v="113"/>
    <s v="D"/>
    <n v="0"/>
    <n v="0"/>
    <n v="0"/>
    <n v="0"/>
    <n v="0"/>
    <n v="0"/>
    <n v="0"/>
    <n v="0"/>
    <n v="0"/>
    <n v="0"/>
    <n v="0"/>
    <n v="0"/>
    <n v="0"/>
    <n v="0"/>
    <n v="0"/>
    <n v="0"/>
    <n v="0"/>
    <n v="0"/>
    <n v="-116921.60000000001"/>
    <n v="0"/>
    <n v="0"/>
    <n v="0"/>
    <n v="0"/>
    <n v="-116921.60000000001"/>
    <n v="0"/>
    <n v="-116921.60000000001"/>
    <n v="-116921.60000000001"/>
    <n v="0"/>
    <n v="0"/>
    <n v="0"/>
    <n v="0"/>
    <n v="0"/>
  </r>
  <r>
    <s v="069"/>
    <s v="069"/>
    <m/>
    <m/>
    <s v="X"/>
    <n v="8083"/>
    <n v="30"/>
    <s v="Research, technology and education program"/>
    <n v="29"/>
    <n v="115"/>
    <s v="D"/>
    <n v="0"/>
    <n v="0"/>
    <n v="0"/>
    <n v="0"/>
    <n v="0"/>
    <n v="0"/>
    <n v="-4.76"/>
    <n v="0"/>
    <n v="0"/>
    <n v="0"/>
    <n v="-4.76"/>
    <n v="0"/>
    <n v="0"/>
    <n v="0"/>
    <n v="0"/>
    <n v="0"/>
    <n v="0"/>
    <n v="0"/>
    <n v="-44307.63"/>
    <n v="0"/>
    <n v="0"/>
    <n v="0"/>
    <n v="0"/>
    <n v="-44307.63"/>
    <n v="0"/>
    <n v="-44307.63"/>
    <n v="-44302.87"/>
    <n v="0"/>
    <n v="0"/>
    <n v="0"/>
    <n v="0"/>
    <n v="0"/>
  </r>
  <r>
    <s v="069"/>
    <s v="069"/>
    <m/>
    <m/>
    <s v="X"/>
    <n v="8083"/>
    <n v="30"/>
    <s v="Research, technology and education program"/>
    <n v="29"/>
    <n v="121"/>
    <s v="D"/>
    <n v="0"/>
    <n v="0"/>
    <n v="0"/>
    <n v="0"/>
    <n v="0"/>
    <n v="0"/>
    <n v="-92020.04"/>
    <n v="-100"/>
    <n v="0"/>
    <n v="0"/>
    <n v="-92020.04"/>
    <n v="-100"/>
    <n v="0"/>
    <n v="-8724.4699999999993"/>
    <n v="0"/>
    <n v="0"/>
    <n v="0"/>
    <n v="-8724.4699999999993"/>
    <n v="-1681463.38"/>
    <n v="0"/>
    <n v="0"/>
    <n v="0"/>
    <n v="0"/>
    <n v="-1681463.38"/>
    <n v="0"/>
    <n v="-1690187.85"/>
    <n v="-1598267.81"/>
    <n v="0"/>
    <n v="0"/>
    <n v="0"/>
    <n v="0"/>
    <n v="0"/>
  </r>
  <r>
    <s v="069"/>
    <s v="069"/>
    <m/>
    <m/>
    <s v="X"/>
    <n v="8083"/>
    <n v="30"/>
    <s v="Research, technology and education program"/>
    <n v="29"/>
    <n v="130"/>
    <s v="D"/>
    <n v="0"/>
    <n v="0"/>
    <n v="0"/>
    <n v="0"/>
    <n v="0"/>
    <n v="0"/>
    <n v="0"/>
    <n v="0"/>
    <n v="0"/>
    <n v="0"/>
    <n v="0"/>
    <n v="0"/>
    <n v="0"/>
    <n v="0"/>
    <n v="0"/>
    <n v="0"/>
    <n v="0"/>
    <n v="0"/>
    <n v="25000"/>
    <n v="0"/>
    <n v="0"/>
    <n v="0"/>
    <n v="0"/>
    <n v="25000"/>
    <n v="0"/>
    <n v="25000"/>
    <n v="25000"/>
    <n v="0"/>
    <n v="0"/>
    <n v="0"/>
    <n v="0"/>
    <n v="0"/>
  </r>
  <r>
    <s v="069"/>
    <s v="069"/>
    <m/>
    <m/>
    <s v="X"/>
    <n v="8083"/>
    <n v="30"/>
    <s v="Research, technology and education program"/>
    <n v="29"/>
    <n v="210"/>
    <s v="D"/>
    <n v="-17066.43"/>
    <n v="-24889.22"/>
    <n v="0"/>
    <n v="0"/>
    <n v="-17066.43"/>
    <n v="-24889.22"/>
    <n v="0"/>
    <n v="-7001.16"/>
    <n v="0"/>
    <n v="0"/>
    <n v="0"/>
    <n v="-7001.16"/>
    <n v="850"/>
    <n v="850"/>
    <n v="0"/>
    <n v="0"/>
    <n v="850"/>
    <n v="850"/>
    <n v="-103476.54"/>
    <n v="0"/>
    <n v="0"/>
    <n v="0"/>
    <n v="0"/>
    <n v="-103476.54"/>
    <n v="850"/>
    <n v="-103476.54"/>
    <n v="-118300.49"/>
    <n v="0"/>
    <n v="0"/>
    <n v="0"/>
    <n v="0"/>
    <n v="0"/>
  </r>
  <r>
    <s v="069"/>
    <s v="069"/>
    <m/>
    <m/>
    <s v="X"/>
    <n v="8083"/>
    <n v="30"/>
    <s v="Research, technology and education program"/>
    <n v="29"/>
    <n v="231"/>
    <s v="D"/>
    <n v="-752514.72"/>
    <n v="-343117.18"/>
    <n v="0"/>
    <n v="0"/>
    <n v="-752514.72"/>
    <n v="-343117.18"/>
    <n v="0"/>
    <n v="0"/>
    <n v="0"/>
    <n v="0"/>
    <n v="0"/>
    <n v="0"/>
    <n v="0"/>
    <n v="0"/>
    <n v="0"/>
    <n v="0"/>
    <n v="0"/>
    <n v="0"/>
    <n v="-1036030.11"/>
    <n v="0"/>
    <n v="0"/>
    <n v="0"/>
    <n v="0"/>
    <n v="-1036030.11"/>
    <n v="0"/>
    <n v="-1036030.11"/>
    <n v="-626632.56999999995"/>
    <n v="0"/>
    <n v="0"/>
    <n v="0"/>
    <n v="0"/>
    <n v="0"/>
  </r>
  <r>
    <s v="069"/>
    <s v="069"/>
    <m/>
    <m/>
    <s v="X"/>
    <n v="8083"/>
    <n v="30"/>
    <s v="Research, technology and education program"/>
    <n v="29"/>
    <n v="232"/>
    <s v="D"/>
    <n v="0"/>
    <n v="0"/>
    <n v="0"/>
    <n v="0"/>
    <n v="0"/>
    <n v="0"/>
    <n v="-16573.16"/>
    <n v="-16573.16"/>
    <n v="0"/>
    <n v="0"/>
    <n v="-16573.16"/>
    <n v="-16573.16"/>
    <n v="0"/>
    <n v="0"/>
    <n v="0"/>
    <n v="0"/>
    <n v="0"/>
    <n v="0"/>
    <n v="0"/>
    <n v="0"/>
    <n v="0"/>
    <n v="0"/>
    <n v="0"/>
    <n v="0"/>
    <n v="0"/>
    <n v="0"/>
    <n v="0"/>
    <n v="0"/>
    <n v="0"/>
    <n v="0"/>
    <n v="0"/>
    <n v="0"/>
  </r>
  <r>
    <s v="069"/>
    <s v="069"/>
    <m/>
    <m/>
    <s v="X"/>
    <n v="8083"/>
    <n v="30"/>
    <s v="Research, technology and education program"/>
    <n v="29"/>
    <n v="233"/>
    <s v="D"/>
    <n v="-5880"/>
    <n v="-5880"/>
    <n v="0"/>
    <n v="0"/>
    <n v="-5880"/>
    <n v="-5880"/>
    <n v="0"/>
    <n v="0"/>
    <n v="0"/>
    <n v="0"/>
    <n v="0"/>
    <n v="0"/>
    <n v="0"/>
    <n v="0"/>
    <n v="0"/>
    <n v="0"/>
    <n v="0"/>
    <n v="0"/>
    <n v="-816.76"/>
    <n v="0"/>
    <n v="0"/>
    <n v="0"/>
    <n v="0"/>
    <n v="-816.76"/>
    <n v="0"/>
    <n v="-816.76"/>
    <n v="-816.76"/>
    <n v="0"/>
    <n v="0"/>
    <n v="0"/>
    <n v="0"/>
    <n v="0"/>
  </r>
  <r>
    <s v="069"/>
    <s v="069"/>
    <m/>
    <m/>
    <s v="X"/>
    <n v="8083"/>
    <n v="30"/>
    <s v="Research, technology and education program"/>
    <n v="29"/>
    <n v="240"/>
    <s v="D"/>
    <n v="0"/>
    <n v="0"/>
    <n v="0"/>
    <n v="0"/>
    <n v="0"/>
    <n v="0"/>
    <n v="-31250"/>
    <n v="-31250"/>
    <n v="0"/>
    <n v="0"/>
    <n v="-31250"/>
    <n v="-31250"/>
    <n v="0"/>
    <n v="0"/>
    <n v="0"/>
    <n v="0"/>
    <n v="0"/>
    <n v="0"/>
    <n v="-1200"/>
    <n v="0"/>
    <n v="0"/>
    <n v="0"/>
    <n v="0"/>
    <n v="-1200"/>
    <n v="0"/>
    <n v="-1200"/>
    <n v="-1200"/>
    <n v="0"/>
    <n v="0"/>
    <n v="0"/>
    <n v="0"/>
    <n v="0"/>
  </r>
  <r>
    <s v="069"/>
    <s v="069"/>
    <m/>
    <m/>
    <s v="X"/>
    <n v="8083"/>
    <n v="30"/>
    <s v="Research, technology and education program"/>
    <n v="29"/>
    <n v="251"/>
    <s v="D"/>
    <n v="-15143647.800000001"/>
    <n v="-4378899.91"/>
    <n v="0"/>
    <n v="0"/>
    <n v="-15143647.800000001"/>
    <n v="-4378899.91"/>
    <n v="-256894.66"/>
    <n v="-124770"/>
    <n v="0"/>
    <n v="0"/>
    <n v="-256894.66"/>
    <n v="-124770"/>
    <n v="15000"/>
    <n v="15000"/>
    <n v="0"/>
    <n v="0"/>
    <n v="15000"/>
    <n v="15000"/>
    <n v="-12534541.460000001"/>
    <n v="0"/>
    <n v="0"/>
    <n v="0"/>
    <n v="0"/>
    <n v="-12534541.460000001"/>
    <n v="15000"/>
    <n v="-12534541.460000001"/>
    <n v="-1637668.91"/>
    <n v="0"/>
    <n v="0"/>
    <n v="0"/>
    <n v="0"/>
    <n v="0"/>
  </r>
  <r>
    <s v="069"/>
    <s v="069"/>
    <m/>
    <m/>
    <s v="X"/>
    <n v="8083"/>
    <n v="30"/>
    <s v="Research, technology and education program"/>
    <n v="29"/>
    <n v="252"/>
    <s v="D"/>
    <n v="-55239.82"/>
    <n v="-24645.37"/>
    <n v="0"/>
    <n v="0"/>
    <n v="-55239.82"/>
    <n v="-24645.37"/>
    <n v="-185"/>
    <n v="-185"/>
    <n v="0"/>
    <n v="0"/>
    <n v="-185"/>
    <n v="-185"/>
    <n v="0"/>
    <n v="0"/>
    <n v="0"/>
    <n v="0"/>
    <n v="0"/>
    <n v="0"/>
    <n v="-84416.21"/>
    <n v="0"/>
    <n v="0"/>
    <n v="0"/>
    <n v="0"/>
    <n v="-84416.21"/>
    <n v="0"/>
    <n v="-84416.21"/>
    <n v="-53821.760000000002"/>
    <n v="0"/>
    <n v="0"/>
    <n v="0"/>
    <n v="0"/>
    <n v="0"/>
  </r>
  <r>
    <s v="069"/>
    <s v="069"/>
    <m/>
    <m/>
    <s v="X"/>
    <n v="8083"/>
    <n v="30"/>
    <s v="Research, technology and education program"/>
    <n v="29"/>
    <n v="253"/>
    <s v="D"/>
    <n v="-2751256.73"/>
    <n v="-2252820.34"/>
    <n v="0"/>
    <n v="0"/>
    <n v="-2751256.73"/>
    <n v="-2252820.34"/>
    <n v="-6283397.8799999999"/>
    <n v="-6526931.29"/>
    <n v="0"/>
    <n v="0"/>
    <n v="-6283397.8799999999"/>
    <n v="-6526931.29"/>
    <n v="-3929877.15"/>
    <n v="-2566902.7999999998"/>
    <n v="0"/>
    <n v="0"/>
    <n v="-3929877.15"/>
    <n v="-2566902.7999999998"/>
    <n v="-6482087.4299999997"/>
    <n v="0"/>
    <n v="0"/>
    <n v="0"/>
    <n v="0"/>
    <n v="-6482087.4299999997"/>
    <n v="-3929877.15"/>
    <n v="-5119113.08"/>
    <n v="-4864210.0999999996"/>
    <n v="0"/>
    <n v="0"/>
    <n v="0"/>
    <n v="0"/>
    <n v="0"/>
  </r>
  <r>
    <s v="069"/>
    <s v="069"/>
    <m/>
    <m/>
    <s v="X"/>
    <n v="8083"/>
    <n v="30"/>
    <s v="Research, technology and education program"/>
    <n v="29"/>
    <n v="257"/>
    <s v="D"/>
    <n v="-489063.76"/>
    <n v="-390396.12"/>
    <n v="0"/>
    <n v="0"/>
    <n v="-489063.76"/>
    <n v="-390396.12"/>
    <n v="153772.21"/>
    <n v="227221.01"/>
    <n v="0"/>
    <n v="0"/>
    <n v="153772.21"/>
    <n v="227221.01"/>
    <n v="-4063.89"/>
    <n v="-4063.89"/>
    <n v="0"/>
    <n v="0"/>
    <n v="-4063.89"/>
    <n v="-4063.89"/>
    <n v="-556522.07999999996"/>
    <n v="0"/>
    <n v="0"/>
    <n v="0"/>
    <n v="0"/>
    <n v="-556522.07999999996"/>
    <n v="-4063.89"/>
    <n v="-556522.07999999996"/>
    <n v="-384405.64"/>
    <n v="0"/>
    <n v="0"/>
    <n v="0"/>
    <n v="0"/>
    <n v="0"/>
  </r>
  <r>
    <s v="069"/>
    <s v="069"/>
    <m/>
    <m/>
    <s v="X"/>
    <n v="8083"/>
    <n v="30"/>
    <s v="Research, technology and education program"/>
    <n v="29"/>
    <n v="260"/>
    <s v="D"/>
    <n v="0"/>
    <n v="0"/>
    <n v="0"/>
    <n v="0"/>
    <n v="0"/>
    <n v="0"/>
    <n v="0"/>
    <n v="0"/>
    <n v="0"/>
    <n v="0"/>
    <n v="0"/>
    <n v="0"/>
    <n v="0"/>
    <n v="0"/>
    <n v="0"/>
    <n v="0"/>
    <n v="0"/>
    <n v="0"/>
    <n v="-24608.22"/>
    <n v="0"/>
    <n v="0"/>
    <n v="0"/>
    <n v="0"/>
    <n v="-24608.22"/>
    <n v="0"/>
    <n v="-24608.22"/>
    <n v="-24608.22"/>
    <n v="0"/>
    <n v="0"/>
    <n v="0"/>
    <n v="0"/>
    <n v="0"/>
  </r>
  <r>
    <s v="069"/>
    <s v="069"/>
    <m/>
    <m/>
    <s v="X"/>
    <n v="8083"/>
    <n v="30"/>
    <s v="Research, technology and education program"/>
    <n v="29"/>
    <n v="310"/>
    <s v="D"/>
    <n v="-154232.18"/>
    <n v="-116003.67"/>
    <n v="0"/>
    <n v="0"/>
    <n v="-154232.18"/>
    <n v="-116003.67"/>
    <n v="0"/>
    <n v="0"/>
    <n v="0"/>
    <n v="0"/>
    <n v="0"/>
    <n v="0"/>
    <n v="-19667.93"/>
    <n v="-19667.93"/>
    <n v="0"/>
    <n v="0"/>
    <n v="-19667.93"/>
    <n v="-19667.93"/>
    <n v="-140896.56"/>
    <n v="0"/>
    <n v="0"/>
    <n v="0"/>
    <n v="0"/>
    <n v="-140896.56"/>
    <n v="-19667.93"/>
    <n v="-140896.56"/>
    <n v="-102668.05"/>
    <n v="0"/>
    <n v="0"/>
    <n v="0"/>
    <n v="0"/>
    <n v="0"/>
  </r>
  <r>
    <s v="069"/>
    <s v="069"/>
    <m/>
    <m/>
    <s v="X"/>
    <n v="8083"/>
    <n v="30"/>
    <s v="Research, technology and education program"/>
    <n v="29"/>
    <n v="410"/>
    <s v="D"/>
    <n v="-134608202.31"/>
    <n v="-146435560.16"/>
    <n v="0"/>
    <n v="0"/>
    <n v="-134608202.31"/>
    <n v="-146435560.16"/>
    <n v="-506573.62"/>
    <n v="0"/>
    <n v="0"/>
    <n v="0"/>
    <n v="-506573.62"/>
    <n v="0"/>
    <n v="0"/>
    <n v="0"/>
    <n v="0"/>
    <n v="0"/>
    <n v="0"/>
    <n v="0"/>
    <n v="-47644123.850000001"/>
    <n v="0"/>
    <n v="0"/>
    <n v="0"/>
    <n v="0"/>
    <n v="-47644123.850000001"/>
    <n v="0"/>
    <n v="-47644123.850000001"/>
    <n v="-58964908.079999998"/>
    <n v="0"/>
    <n v="0"/>
    <n v="0"/>
    <n v="0"/>
    <n v="0"/>
  </r>
  <r>
    <s v="069"/>
    <s v="069"/>
    <m/>
    <m/>
    <s v="X"/>
    <n v="8083"/>
    <n v="30"/>
    <s v="Research, technology and education program"/>
    <n v="29"/>
    <n v="420"/>
    <s v="D"/>
    <n v="0"/>
    <n v="0"/>
    <n v="0"/>
    <n v="0"/>
    <n v="0"/>
    <n v="0"/>
    <n v="0"/>
    <n v="0"/>
    <n v="0"/>
    <n v="0"/>
    <n v="0"/>
    <n v="0"/>
    <n v="0"/>
    <n v="0"/>
    <n v="0"/>
    <n v="0"/>
    <n v="0"/>
    <n v="0"/>
    <n v="-12796.8"/>
    <n v="0"/>
    <n v="0"/>
    <n v="0"/>
    <n v="0"/>
    <n v="-12796.8"/>
    <n v="0"/>
    <n v="-12796.8"/>
    <n v="-12796.8"/>
    <n v="0"/>
    <n v="0"/>
    <n v="0"/>
    <n v="0"/>
    <n v="0"/>
  </r>
  <r>
    <s v="069"/>
    <s v="069"/>
    <m/>
    <m/>
    <s v="X"/>
    <n v="8083"/>
    <n v="30"/>
    <s v="Federal-aid Highways (Reimbursable)"/>
    <n v="801"/>
    <n v="0"/>
    <s v="R"/>
    <n v="0"/>
    <n v="0"/>
    <n v="0"/>
    <n v="0"/>
    <n v="0"/>
    <n v="0"/>
    <n v="576.39"/>
    <n v="576.39"/>
    <n v="0"/>
    <n v="0"/>
    <n v="576.39"/>
    <n v="576.39"/>
    <n v="0"/>
    <n v="0"/>
    <n v="0"/>
    <n v="0"/>
    <n v="0"/>
    <n v="0"/>
    <n v="0"/>
    <n v="0"/>
    <n v="0"/>
    <n v="0"/>
    <n v="0"/>
    <n v="0"/>
    <n v="0"/>
    <n v="0"/>
    <n v="0"/>
    <n v="0"/>
    <n v="0"/>
    <n v="0"/>
    <n v="0"/>
    <n v="0"/>
  </r>
  <r>
    <s v="069"/>
    <s v="069"/>
    <m/>
    <m/>
    <s v="X"/>
    <n v="8083"/>
    <n v="30"/>
    <s v="Federal-aid Highways (Reimbursable)"/>
    <n v="801"/>
    <n v="111"/>
    <s v="R"/>
    <n v="0"/>
    <n v="0"/>
    <n v="0"/>
    <n v="0"/>
    <n v="0"/>
    <n v="0"/>
    <n v="-48589.63"/>
    <n v="0"/>
    <n v="0"/>
    <n v="0"/>
    <n v="-48589.63"/>
    <n v="0"/>
    <n v="0"/>
    <n v="0"/>
    <n v="0"/>
    <n v="0"/>
    <n v="0"/>
    <n v="0"/>
    <n v="-1047057.19"/>
    <n v="0"/>
    <n v="0"/>
    <n v="0"/>
    <n v="0"/>
    <n v="-1047057.19"/>
    <n v="0"/>
    <n v="-1047057.19"/>
    <n v="-998467.56"/>
    <n v="0"/>
    <n v="0"/>
    <n v="0"/>
    <n v="0"/>
    <n v="0"/>
  </r>
  <r>
    <s v="069"/>
    <s v="069"/>
    <m/>
    <m/>
    <s v="X"/>
    <n v="8083"/>
    <n v="30"/>
    <s v="Federal-aid Highways (Reimbursable)"/>
    <n v="801"/>
    <n v="113"/>
    <s v="R"/>
    <n v="0"/>
    <n v="0"/>
    <n v="0"/>
    <n v="0"/>
    <n v="0"/>
    <n v="0"/>
    <n v="0"/>
    <n v="0"/>
    <n v="0"/>
    <n v="0"/>
    <n v="0"/>
    <n v="0"/>
    <n v="0"/>
    <n v="0"/>
    <n v="0"/>
    <n v="0"/>
    <n v="0"/>
    <n v="0"/>
    <n v="-57984.959999999999"/>
    <n v="0"/>
    <n v="0"/>
    <n v="0"/>
    <n v="0"/>
    <n v="-57984.959999999999"/>
    <n v="0"/>
    <n v="-57984.959999999999"/>
    <n v="-57984.959999999999"/>
    <n v="0"/>
    <n v="0"/>
    <n v="0"/>
    <n v="0"/>
    <n v="0"/>
  </r>
  <r>
    <s v="069"/>
    <s v="069"/>
    <m/>
    <m/>
    <s v="X"/>
    <n v="8083"/>
    <n v="30"/>
    <s v="Federal-aid Highways (Reimbursable)"/>
    <n v="801"/>
    <n v="115"/>
    <s v="R"/>
    <n v="0"/>
    <n v="0"/>
    <n v="0"/>
    <n v="0"/>
    <n v="0"/>
    <n v="0"/>
    <n v="0"/>
    <n v="0"/>
    <n v="0"/>
    <n v="0"/>
    <n v="0"/>
    <n v="0"/>
    <n v="0"/>
    <n v="0"/>
    <n v="0"/>
    <n v="0"/>
    <n v="0"/>
    <n v="0"/>
    <n v="-1100.9100000000001"/>
    <n v="0"/>
    <n v="0"/>
    <n v="0"/>
    <n v="0"/>
    <n v="-1100.9100000000001"/>
    <n v="0"/>
    <n v="-1100.9100000000001"/>
    <n v="-1100.9100000000001"/>
    <n v="0"/>
    <n v="0"/>
    <n v="0"/>
    <n v="0"/>
    <n v="0"/>
  </r>
  <r>
    <s v="069"/>
    <s v="069"/>
    <m/>
    <m/>
    <s v="X"/>
    <n v="8083"/>
    <n v="30"/>
    <s v="Federal-aid Highways (Reimbursable)"/>
    <n v="801"/>
    <n v="121"/>
    <s v="R"/>
    <n v="0"/>
    <n v="0"/>
    <n v="0"/>
    <n v="0"/>
    <n v="0"/>
    <n v="0"/>
    <n v="-16009.7"/>
    <n v="0"/>
    <n v="0"/>
    <n v="0"/>
    <n v="-16009.7"/>
    <n v="0"/>
    <n v="0"/>
    <n v="0"/>
    <n v="0"/>
    <n v="0"/>
    <n v="0"/>
    <n v="0"/>
    <n v="-351814.93"/>
    <n v="0"/>
    <n v="0"/>
    <n v="0"/>
    <n v="0"/>
    <n v="-351814.93"/>
    <n v="0"/>
    <n v="-351814.93"/>
    <n v="-335805.23"/>
    <n v="0"/>
    <n v="0"/>
    <n v="0"/>
    <n v="0"/>
    <n v="0"/>
  </r>
  <r>
    <s v="069"/>
    <s v="069"/>
    <m/>
    <m/>
    <s v="X"/>
    <n v="8083"/>
    <n v="30"/>
    <s v="Federal-aid Highways (Reimbursable)"/>
    <n v="801"/>
    <n v="210"/>
    <s v="R"/>
    <n v="-2466.23"/>
    <n v="-3647.96"/>
    <n v="0"/>
    <n v="0"/>
    <n v="-2466.23"/>
    <n v="-3647.96"/>
    <n v="0"/>
    <n v="0"/>
    <n v="0"/>
    <n v="0"/>
    <n v="0"/>
    <n v="0"/>
    <n v="0"/>
    <n v="0"/>
    <n v="0"/>
    <n v="0"/>
    <n v="0"/>
    <n v="0"/>
    <n v="-15682.07"/>
    <n v="0"/>
    <n v="0"/>
    <n v="0"/>
    <n v="0"/>
    <n v="-15682.07"/>
    <n v="0"/>
    <n v="-15682.07"/>
    <n v="-16863.8"/>
    <n v="0"/>
    <n v="0"/>
    <n v="0"/>
    <n v="0"/>
    <n v="0"/>
  </r>
  <r>
    <s v="069"/>
    <s v="069"/>
    <m/>
    <m/>
    <s v="X"/>
    <n v="8083"/>
    <n v="30"/>
    <s v="Federal-aid Highways (Reimbursable)"/>
    <n v="801"/>
    <n v="231"/>
    <s v="R"/>
    <n v="-222.12"/>
    <n v="0"/>
    <n v="0"/>
    <n v="0"/>
    <n v="-222.12"/>
    <n v="0"/>
    <n v="0"/>
    <n v="0"/>
    <n v="0"/>
    <n v="0"/>
    <n v="0"/>
    <n v="0"/>
    <n v="0"/>
    <n v="0"/>
    <n v="0"/>
    <n v="0"/>
    <n v="0"/>
    <n v="0"/>
    <n v="0"/>
    <n v="0"/>
    <n v="0"/>
    <n v="0"/>
    <n v="0"/>
    <n v="0"/>
    <n v="0"/>
    <n v="0"/>
    <n v="222.12"/>
    <n v="0"/>
    <n v="0"/>
    <n v="0"/>
    <n v="0"/>
    <n v="0"/>
  </r>
  <r>
    <s v="069"/>
    <s v="069"/>
    <m/>
    <m/>
    <s v="X"/>
    <n v="8083"/>
    <n v="30"/>
    <s v="Federal-aid Highways (Reimbursable)"/>
    <n v="801"/>
    <n v="251"/>
    <s v="R"/>
    <n v="-1009988.96"/>
    <n v="-201984.3"/>
    <n v="0"/>
    <n v="0"/>
    <n v="-1009988.96"/>
    <n v="-201984.3"/>
    <n v="-74179.64"/>
    <n v="-8120.51"/>
    <n v="0"/>
    <n v="0"/>
    <n v="-74179.64"/>
    <n v="-8120.51"/>
    <n v="0"/>
    <n v="0"/>
    <n v="0"/>
    <n v="0"/>
    <n v="0"/>
    <n v="0"/>
    <n v="-985216.86"/>
    <n v="0"/>
    <n v="0"/>
    <n v="0"/>
    <n v="0"/>
    <n v="-985216.86"/>
    <n v="0"/>
    <n v="-985216.86"/>
    <n v="-111153.07"/>
    <n v="0"/>
    <n v="0"/>
    <n v="0"/>
    <n v="0"/>
    <n v="0"/>
  </r>
  <r>
    <s v="069"/>
    <s v="069"/>
    <m/>
    <m/>
    <s v="X"/>
    <n v="8083"/>
    <n v="30"/>
    <s v="Federal-aid Highways (Reimbursable)"/>
    <n v="801"/>
    <n v="253"/>
    <s v="R"/>
    <n v="-995946.08"/>
    <n v="-1509019.97"/>
    <n v="0"/>
    <n v="0"/>
    <n v="-995946.08"/>
    <n v="-1509019.97"/>
    <n v="-136041.39000000001"/>
    <n v="-576.39"/>
    <n v="0"/>
    <n v="0"/>
    <n v="-136041.39000000001"/>
    <n v="-576.39"/>
    <n v="-534428.62"/>
    <n v="-537855.29"/>
    <n v="0"/>
    <n v="0"/>
    <n v="-534428.62"/>
    <n v="-537855.29"/>
    <n v="-777071.44"/>
    <n v="0"/>
    <n v="0"/>
    <n v="0"/>
    <n v="0"/>
    <n v="-777071.44"/>
    <n v="-534428.62"/>
    <n v="-780498.11"/>
    <n v="-1158107"/>
    <n v="0"/>
    <n v="0"/>
    <n v="0"/>
    <n v="0"/>
    <n v="0"/>
  </r>
  <r>
    <s v="069"/>
    <s v="069"/>
    <m/>
    <m/>
    <s v="X"/>
    <n v="8083"/>
    <n v="30"/>
    <s v="Federal-aid Highways (Reimbursable)"/>
    <n v="801"/>
    <n v="257"/>
    <s v="R"/>
    <n v="-201667.72"/>
    <n v="-16667.72"/>
    <n v="0"/>
    <n v="0"/>
    <n v="-201667.72"/>
    <n v="-16667.72"/>
    <n v="0"/>
    <n v="0"/>
    <n v="0"/>
    <n v="0"/>
    <n v="0"/>
    <n v="0"/>
    <n v="0"/>
    <n v="0"/>
    <n v="0"/>
    <n v="0"/>
    <n v="0"/>
    <n v="0"/>
    <n v="-185440.1"/>
    <n v="0"/>
    <n v="0"/>
    <n v="0"/>
    <n v="0"/>
    <n v="-185440.1"/>
    <n v="0"/>
    <n v="-185440.1"/>
    <n v="-440.1"/>
    <n v="0"/>
    <n v="0"/>
    <n v="0"/>
    <n v="0"/>
    <n v="0"/>
  </r>
  <r>
    <s v="069"/>
    <s v="069"/>
    <m/>
    <m/>
    <s v="X"/>
    <n v="8083"/>
    <n v="30"/>
    <s v="Federal-aid Highways (Reimbursable)"/>
    <n v="801"/>
    <n v="260"/>
    <s v="R"/>
    <n v="0"/>
    <n v="0"/>
    <n v="0"/>
    <n v="0"/>
    <n v="0"/>
    <n v="0"/>
    <n v="0"/>
    <n v="0"/>
    <n v="0"/>
    <n v="0"/>
    <n v="0"/>
    <n v="0"/>
    <n v="0"/>
    <n v="0"/>
    <n v="0"/>
    <n v="0"/>
    <n v="0"/>
    <n v="0"/>
    <n v="-1112.25"/>
    <n v="0"/>
    <n v="0"/>
    <n v="0"/>
    <n v="0"/>
    <n v="-1112.25"/>
    <n v="0"/>
    <n v="-1112.25"/>
    <n v="-1112.25"/>
    <n v="0"/>
    <n v="0"/>
    <n v="0"/>
    <n v="0"/>
    <n v="0"/>
  </r>
  <r>
    <s v="069"/>
    <s v="069"/>
    <m/>
    <m/>
    <s v="X"/>
    <n v="8083"/>
    <n v="30"/>
    <s v="Federal-aid Highways (Reimbursable)"/>
    <n v="801"/>
    <n v="310"/>
    <s v="R"/>
    <n v="0"/>
    <n v="0"/>
    <n v="0"/>
    <n v="0"/>
    <n v="0"/>
    <n v="0"/>
    <n v="0"/>
    <n v="0"/>
    <n v="0"/>
    <n v="0"/>
    <n v="0"/>
    <n v="0"/>
    <n v="0"/>
    <n v="0"/>
    <n v="0"/>
    <n v="0"/>
    <n v="0"/>
    <n v="0"/>
    <n v="-81397.37"/>
    <n v="0"/>
    <n v="0"/>
    <n v="0"/>
    <n v="0"/>
    <n v="-81397.37"/>
    <n v="0"/>
    <n v="-81397.37"/>
    <n v="-81397.37"/>
    <n v="0"/>
    <n v="0"/>
    <n v="0"/>
    <n v="0"/>
    <n v="0"/>
  </r>
  <r>
    <m/>
    <s v="069"/>
    <m/>
    <m/>
    <s v="X"/>
    <n v="104"/>
    <n v="0"/>
    <s v="Total Direct Program"/>
    <n v="91"/>
    <n v="0"/>
    <s v="D"/>
    <n v="-4528.1099999999997"/>
    <n v="0"/>
    <n v="0"/>
    <n v="0"/>
    <n v="-4528.1099999999997"/>
    <n v="0"/>
    <n v="0"/>
    <n v="0"/>
    <n v="0"/>
    <n v="0"/>
    <n v="0"/>
    <n v="0"/>
    <n v="3840.9"/>
    <n v="0"/>
    <n v="0"/>
    <n v="0"/>
    <n v="3840.9"/>
    <n v="0"/>
    <n v="0"/>
    <n v="0"/>
    <n v="0"/>
    <n v="0"/>
    <n v="0"/>
    <n v="0"/>
    <n v="3840.9"/>
    <n v="-3840.9"/>
    <n v="687.21"/>
    <n v="0"/>
    <n v="0"/>
    <n v="0"/>
    <n v="0"/>
    <n v="0"/>
  </r>
  <r>
    <m/>
    <s v="069"/>
    <m/>
    <m/>
    <s v="X"/>
    <n v="104"/>
    <n v="0"/>
    <s v="Total Direct Program"/>
    <n v="91"/>
    <n v="240"/>
    <s v="D"/>
    <n v="0"/>
    <n v="0"/>
    <n v="0"/>
    <n v="0"/>
    <n v="0"/>
    <n v="0"/>
    <n v="0"/>
    <n v="0"/>
    <n v="0"/>
    <n v="0"/>
    <n v="0"/>
    <n v="0"/>
    <n v="687.21"/>
    <n v="687.21"/>
    <n v="0"/>
    <n v="0"/>
    <n v="687.21"/>
    <n v="687.21"/>
    <n v="0"/>
    <n v="0"/>
    <n v="0"/>
    <n v="0"/>
    <n v="0"/>
    <n v="0"/>
    <n v="687.21"/>
    <n v="0"/>
    <n v="0"/>
    <n v="0"/>
    <n v="0"/>
    <n v="0"/>
    <n v="0"/>
    <n v="0"/>
  </r>
  <r>
    <m/>
    <s v="069"/>
    <m/>
    <m/>
    <s v="X"/>
    <n v="104"/>
    <n v="0"/>
    <s v="Total Direct Program"/>
    <n v="91"/>
    <n v="253"/>
    <s v="D"/>
    <n v="6307.28"/>
    <n v="1779.17"/>
    <n v="0"/>
    <n v="0"/>
    <n v="6307.28"/>
    <n v="1779.17"/>
    <n v="0"/>
    <n v="0"/>
    <n v="0"/>
    <n v="0"/>
    <n v="0"/>
    <n v="0"/>
    <n v="-4528.1099999999997"/>
    <n v="-687.21"/>
    <n v="0"/>
    <n v="0"/>
    <n v="-4528.1099999999997"/>
    <n v="-687.21"/>
    <n v="0"/>
    <n v="0"/>
    <n v="0"/>
    <n v="0"/>
    <n v="0"/>
    <n v="0"/>
    <n v="-4528.1099999999997"/>
    <n v="3840.9"/>
    <n v="-687.21"/>
    <n v="0"/>
    <n v="0"/>
    <n v="0"/>
    <n v="0"/>
    <n v="0"/>
  </r>
  <r>
    <m/>
    <s v="069"/>
    <m/>
    <m/>
    <s v="X"/>
    <n v="104"/>
    <n v="0"/>
    <s v="Total Direct Program"/>
    <n v="91"/>
    <n v="310"/>
    <s v="D"/>
    <n v="-45284.88"/>
    <n v="-49863.62"/>
    <n v="0"/>
    <n v="0"/>
    <n v="-45284.88"/>
    <n v="-49863.62"/>
    <n v="0"/>
    <n v="0"/>
    <n v="0"/>
    <n v="0"/>
    <n v="0"/>
    <n v="0"/>
    <n v="0"/>
    <n v="0"/>
    <n v="0"/>
    <n v="0"/>
    <n v="0"/>
    <n v="0"/>
    <n v="-40444.980000000003"/>
    <n v="0"/>
    <n v="0"/>
    <n v="0"/>
    <n v="0"/>
    <n v="-40444.980000000003"/>
    <n v="0"/>
    <n v="-40444.980000000003"/>
    <n v="-45023.72"/>
    <n v="0"/>
    <n v="0"/>
    <n v="0"/>
    <n v="0"/>
    <n v="0"/>
  </r>
  <r>
    <m/>
    <s v="069"/>
    <m/>
    <m/>
    <s v="X"/>
    <n v="104"/>
    <n v="0"/>
    <s v="Reimbursable Program"/>
    <n v="801"/>
    <n v="0"/>
    <s v="R"/>
    <n v="292649.69"/>
    <n v="0"/>
    <n v="0"/>
    <n v="0"/>
    <n v="292649.69"/>
    <n v="0"/>
    <n v="0"/>
    <n v="0"/>
    <n v="0"/>
    <n v="0"/>
    <n v="0"/>
    <n v="0"/>
    <n v="-292649.69"/>
    <n v="0"/>
    <n v="0"/>
    <n v="0"/>
    <n v="-292649.69"/>
    <n v="0"/>
    <n v="0"/>
    <n v="0"/>
    <n v="0"/>
    <n v="0"/>
    <n v="0"/>
    <n v="0"/>
    <n v="-292649.69"/>
    <n v="292649.69"/>
    <n v="0"/>
    <n v="0"/>
    <n v="0"/>
    <n v="0"/>
    <n v="0"/>
    <n v="0"/>
  </r>
  <r>
    <m/>
    <s v="069"/>
    <m/>
    <m/>
    <s v="X"/>
    <n v="104"/>
    <n v="0"/>
    <s v="Reimbursable Program"/>
    <n v="801"/>
    <n v="240"/>
    <s v="R"/>
    <n v="0"/>
    <n v="0"/>
    <n v="0"/>
    <n v="0"/>
    <n v="0"/>
    <n v="0"/>
    <n v="0"/>
    <n v="0"/>
    <n v="0"/>
    <n v="0"/>
    <n v="0"/>
    <n v="0"/>
    <n v="-4528.1099999999997"/>
    <n v="-4528.1099999999997"/>
    <n v="0"/>
    <n v="0"/>
    <n v="-4528.1099999999997"/>
    <n v="-4528.1099999999997"/>
    <n v="0"/>
    <n v="0"/>
    <n v="0"/>
    <n v="0"/>
    <n v="0"/>
    <n v="0"/>
    <n v="-4528.1099999999997"/>
    <n v="0"/>
    <n v="0"/>
    <n v="0"/>
    <n v="0"/>
    <n v="0"/>
    <n v="0"/>
    <n v="0"/>
  </r>
  <r>
    <m/>
    <s v="069"/>
    <m/>
    <m/>
    <s v="X"/>
    <n v="104"/>
    <n v="0"/>
    <s v="Reimbursable Program"/>
    <n v="801"/>
    <n v="253"/>
    <s v="R"/>
    <n v="-297177.8"/>
    <n v="-4528.1099999999997"/>
    <n v="0"/>
    <n v="0"/>
    <n v="-297177.8"/>
    <n v="-4528.1099999999997"/>
    <n v="0"/>
    <n v="0"/>
    <n v="0"/>
    <n v="0"/>
    <n v="0"/>
    <n v="0"/>
    <n v="297177.8"/>
    <n v="4528.1099999999997"/>
    <n v="0"/>
    <n v="0"/>
    <n v="297177.8"/>
    <n v="4528.1099999999997"/>
    <n v="0"/>
    <n v="0"/>
    <n v="0"/>
    <n v="0"/>
    <n v="0"/>
    <n v="0"/>
    <n v="297177.8"/>
    <n v="-292649.69"/>
    <n v="0"/>
    <n v="0"/>
    <n v="0"/>
    <n v="0"/>
    <n v="0"/>
    <n v="0"/>
  </r>
  <r>
    <m/>
    <s v="069"/>
    <m/>
    <m/>
    <s v="X"/>
    <n v="1401"/>
    <n v="0"/>
    <s v="Reimbursable Program"/>
    <n v="801"/>
    <n v="0"/>
    <s v="R"/>
    <n v="0"/>
    <n v="0"/>
    <n v="0"/>
    <n v="0"/>
    <n v="0"/>
    <n v="0"/>
    <n v="0"/>
    <n v="0"/>
    <n v="0"/>
    <n v="0"/>
    <n v="0"/>
    <n v="0"/>
    <n v="0"/>
    <n v="0"/>
    <n v="0"/>
    <n v="0"/>
    <n v="0"/>
    <n v="0"/>
    <n v="-31466.1"/>
    <n v="0"/>
    <n v="0"/>
    <n v="0"/>
    <n v="0"/>
    <n v="-31466.1"/>
    <n v="0"/>
    <n v="-31466.1"/>
    <n v="-31466.1"/>
    <n v="0"/>
    <n v="0"/>
    <n v="0"/>
    <n v="0"/>
    <n v="0"/>
  </r>
  <r>
    <m/>
    <s v="069"/>
    <m/>
    <m/>
    <s v="X"/>
    <n v="1401"/>
    <n v="0"/>
    <s v="Reimbursable Program"/>
    <n v="801"/>
    <n v="210"/>
    <s v="R"/>
    <n v="-20707.71"/>
    <n v="-71572.289999999994"/>
    <n v="0"/>
    <n v="0"/>
    <n v="-20707.71"/>
    <n v="-71572.289999999994"/>
    <n v="-7800"/>
    <n v="-10850.81"/>
    <n v="0"/>
    <n v="-30.2"/>
    <n v="-7800"/>
    <n v="-10881.01"/>
    <n v="0"/>
    <n v="0"/>
    <n v="0"/>
    <n v="0"/>
    <n v="0"/>
    <n v="0"/>
    <n v="-105407.03"/>
    <n v="0"/>
    <n v="0"/>
    <n v="0"/>
    <n v="0"/>
    <n v="-105407.03"/>
    <n v="0"/>
    <n v="-105407.03"/>
    <n v="-159352.62"/>
    <n v="17636.66"/>
    <n v="0"/>
    <n v="0"/>
    <n v="0"/>
    <n v="17636.66"/>
  </r>
  <r>
    <m/>
    <s v="069"/>
    <m/>
    <m/>
    <s v="X"/>
    <n v="1401"/>
    <n v="0"/>
    <s v="Reimbursable Program"/>
    <n v="801"/>
    <n v="240"/>
    <s v="R"/>
    <n v="-35898"/>
    <n v="-35898"/>
    <n v="0"/>
    <n v="0"/>
    <n v="-35898"/>
    <n v="-35898"/>
    <n v="0"/>
    <n v="0"/>
    <n v="0"/>
    <n v="0"/>
    <n v="0"/>
    <n v="0"/>
    <n v="0"/>
    <n v="0"/>
    <n v="0"/>
    <n v="0"/>
    <n v="0"/>
    <n v="0"/>
    <n v="0"/>
    <n v="0"/>
    <n v="0"/>
    <n v="0"/>
    <n v="0"/>
    <n v="0"/>
    <n v="0"/>
    <n v="0"/>
    <n v="0"/>
    <n v="35898"/>
    <n v="0"/>
    <n v="0"/>
    <n v="0"/>
    <n v="35898"/>
  </r>
  <r>
    <m/>
    <s v="069"/>
    <m/>
    <m/>
    <s v="X"/>
    <n v="1401"/>
    <n v="0"/>
    <s v="Reimbursable Program"/>
    <n v="801"/>
    <n v="253"/>
    <s v="R"/>
    <n v="0"/>
    <n v="-30000"/>
    <n v="0"/>
    <n v="0"/>
    <n v="0"/>
    <n v="-30000"/>
    <n v="0"/>
    <n v="0"/>
    <n v="0"/>
    <n v="0"/>
    <n v="0"/>
    <n v="0"/>
    <n v="-28111.08"/>
    <n v="-32414.84"/>
    <n v="0"/>
    <n v="0"/>
    <n v="-28111.08"/>
    <n v="-32414.84"/>
    <n v="30803.759999999998"/>
    <n v="0"/>
    <n v="0"/>
    <n v="0"/>
    <n v="0"/>
    <n v="30803.759999999998"/>
    <n v="-28111.08"/>
    <n v="26500"/>
    <n v="-3500"/>
    <n v="0"/>
    <n v="0"/>
    <n v="0"/>
    <n v="0"/>
    <n v="0"/>
  </r>
  <r>
    <m/>
    <s v="069"/>
    <m/>
    <m/>
    <s v="X"/>
    <n v="1401"/>
    <n v="0"/>
    <s v="Reimbursable Program"/>
    <n v="801"/>
    <n v="255"/>
    <s v="R"/>
    <n v="-6736.42"/>
    <n v="-6736.42"/>
    <n v="0"/>
    <n v="0"/>
    <n v="-6736.42"/>
    <n v="-6736.42"/>
    <n v="0"/>
    <n v="0"/>
    <n v="0"/>
    <n v="0"/>
    <n v="0"/>
    <n v="0"/>
    <n v="0"/>
    <n v="0"/>
    <n v="0"/>
    <n v="0"/>
    <n v="0"/>
    <n v="0"/>
    <n v="0"/>
    <n v="0"/>
    <n v="0"/>
    <n v="0"/>
    <n v="0"/>
    <n v="0"/>
    <n v="0"/>
    <n v="0"/>
    <n v="0"/>
    <n v="6736.42"/>
    <n v="0"/>
    <n v="0"/>
    <n v="0"/>
    <n v="6736.42"/>
  </r>
  <r>
    <m/>
    <s v="069"/>
    <m/>
    <m/>
    <s v="X"/>
    <n v="1401"/>
    <n v="0"/>
    <s v="Reimbursable Program"/>
    <n v="801"/>
    <n v="257"/>
    <s v="R"/>
    <n v="0"/>
    <n v="0"/>
    <n v="0"/>
    <n v="0"/>
    <n v="0"/>
    <n v="0"/>
    <n v="0"/>
    <n v="6717.32"/>
    <n v="0"/>
    <n v="0"/>
    <n v="0"/>
    <n v="6717.32"/>
    <n v="0"/>
    <n v="0"/>
    <n v="0"/>
    <n v="0"/>
    <n v="0"/>
    <n v="0"/>
    <n v="-6717.32"/>
    <n v="0"/>
    <n v="0"/>
    <n v="0"/>
    <n v="0"/>
    <n v="-6717.32"/>
    <n v="0"/>
    <n v="-6717.32"/>
    <n v="0"/>
    <n v="0"/>
    <n v="0"/>
    <n v="0"/>
    <n v="0"/>
    <n v="0"/>
  </r>
  <r>
    <m/>
    <s v="069"/>
    <m/>
    <m/>
    <s v="X"/>
    <n v="1401"/>
    <n v="0"/>
    <s v="Reimbursable Program"/>
    <n v="801"/>
    <n v="440"/>
    <s v="R"/>
    <n v="0"/>
    <n v="0"/>
    <n v="0"/>
    <n v="0"/>
    <n v="0"/>
    <n v="0"/>
    <n v="0"/>
    <n v="-6717.32"/>
    <n v="0"/>
    <n v="0"/>
    <n v="0"/>
    <n v="-6717.32"/>
    <n v="0"/>
    <n v="0"/>
    <n v="0"/>
    <n v="0"/>
    <n v="0"/>
    <n v="0"/>
    <n v="-24899.32"/>
    <n v="0"/>
    <n v="0"/>
    <n v="0"/>
    <n v="0"/>
    <n v="-24899.32"/>
    <n v="0"/>
    <n v="-24899.32"/>
    <n v="-31616.639999999999"/>
    <n v="0"/>
    <n v="0"/>
    <n v="0"/>
    <n v="0"/>
    <n v="0"/>
  </r>
  <r>
    <m/>
    <s v="069"/>
    <m/>
    <m/>
    <s v="X"/>
    <n v="5172"/>
    <n v="0"/>
    <s v="Operations"/>
    <n v="1"/>
    <n v="0"/>
    <s v="D"/>
    <n v="0"/>
    <n v="0"/>
    <n v="0"/>
    <n v="0"/>
    <n v="0"/>
    <n v="0"/>
    <n v="-238.5"/>
    <n v="0"/>
    <n v="0"/>
    <n v="0"/>
    <n v="-238.5"/>
    <n v="0"/>
    <n v="0"/>
    <n v="0"/>
    <n v="0"/>
    <n v="0"/>
    <n v="0"/>
    <n v="0"/>
    <n v="0"/>
    <n v="0"/>
    <n v="0"/>
    <n v="0"/>
    <n v="0"/>
    <n v="0"/>
    <n v="0"/>
    <n v="0"/>
    <n v="238.5"/>
    <n v="0"/>
    <n v="0"/>
    <n v="0"/>
    <n v="0"/>
    <n v="0"/>
  </r>
  <r>
    <m/>
    <s v="069"/>
    <m/>
    <m/>
    <s v="X"/>
    <n v="5172"/>
    <n v="0"/>
    <s v="Operations"/>
    <n v="1"/>
    <n v="260"/>
    <s v="D"/>
    <n v="0"/>
    <n v="0"/>
    <n v="0"/>
    <n v="0"/>
    <n v="0"/>
    <n v="0"/>
    <n v="0"/>
    <n v="0"/>
    <n v="0"/>
    <n v="0"/>
    <n v="0"/>
    <n v="0"/>
    <n v="0"/>
    <n v="0"/>
    <n v="0"/>
    <n v="0"/>
    <n v="0"/>
    <n v="0"/>
    <n v="-238.5"/>
    <n v="0"/>
    <n v="0"/>
    <n v="0"/>
    <n v="0"/>
    <n v="-238.5"/>
    <n v="0"/>
    <n v="-238.5"/>
    <n v="-238.5"/>
    <n v="0"/>
    <n v="0"/>
    <n v="0"/>
    <n v="0"/>
    <n v="0"/>
  </r>
  <r>
    <m/>
    <s v="069"/>
    <m/>
    <m/>
    <s v="X"/>
    <n v="5282"/>
    <n v="0"/>
    <s v="Operations"/>
    <n v="1"/>
    <n v="0"/>
    <s v="D"/>
    <n v="12806538.869999999"/>
    <n v="0"/>
    <n v="0"/>
    <n v="0"/>
    <n v="12806538.869999999"/>
    <n v="0"/>
    <n v="8178745.3099999996"/>
    <n v="0"/>
    <n v="0"/>
    <n v="0"/>
    <n v="8178745.3099999996"/>
    <n v="0"/>
    <n v="0"/>
    <n v="0"/>
    <n v="0"/>
    <n v="0"/>
    <n v="0"/>
    <n v="0"/>
    <n v="618575"/>
    <n v="0"/>
    <n v="0"/>
    <n v="0"/>
    <n v="0"/>
    <n v="618575"/>
    <n v="0"/>
    <n v="618575"/>
    <n v="-20366709.18"/>
    <n v="0"/>
    <n v="0"/>
    <n v="0"/>
    <n v="0"/>
    <n v="0"/>
  </r>
  <r>
    <m/>
    <s v="069"/>
    <m/>
    <m/>
    <s v="X"/>
    <n v="5282"/>
    <n v="0"/>
    <s v="Operations"/>
    <n v="1"/>
    <n v="210"/>
    <s v="D"/>
    <n v="-7551.04"/>
    <n v="-7551.04"/>
    <n v="0"/>
    <n v="0"/>
    <n v="-7551.04"/>
    <n v="-7551.04"/>
    <n v="0"/>
    <n v="0"/>
    <n v="0"/>
    <n v="0"/>
    <n v="0"/>
    <n v="0"/>
    <n v="0"/>
    <n v="0"/>
    <n v="0"/>
    <n v="0"/>
    <n v="0"/>
    <n v="0"/>
    <n v="-119.44"/>
    <n v="0"/>
    <n v="0"/>
    <n v="-5636.97"/>
    <n v="0"/>
    <n v="-5756.41"/>
    <n v="0"/>
    <n v="-5756.41"/>
    <n v="-5756.41"/>
    <n v="8268.48"/>
    <n v="0"/>
    <n v="0"/>
    <n v="0"/>
    <n v="8268.48"/>
  </r>
  <r>
    <m/>
    <s v="069"/>
    <m/>
    <m/>
    <s v="X"/>
    <n v="5282"/>
    <n v="0"/>
    <s v="Operations"/>
    <n v="1"/>
    <n v="251"/>
    <s v="D"/>
    <n v="-130831.74"/>
    <n v="-14749.9"/>
    <n v="0"/>
    <n v="-0.01"/>
    <n v="-130831.74"/>
    <n v="-14749.91"/>
    <n v="0"/>
    <n v="0"/>
    <n v="0"/>
    <n v="0"/>
    <n v="0"/>
    <n v="0"/>
    <n v="-37448.94"/>
    <n v="-1911.69"/>
    <n v="0"/>
    <n v="0"/>
    <n v="-37448.94"/>
    <n v="-1911.69"/>
    <n v="-151619.04"/>
    <n v="0"/>
    <n v="0"/>
    <n v="0"/>
    <n v="0"/>
    <n v="-151619.04"/>
    <n v="-37448.94"/>
    <n v="-116081.79"/>
    <n v="0.04"/>
    <n v="276.12"/>
    <n v="0"/>
    <n v="0"/>
    <n v="0"/>
    <n v="276.12"/>
  </r>
  <r>
    <m/>
    <s v="069"/>
    <m/>
    <m/>
    <s v="X"/>
    <n v="5282"/>
    <n v="0"/>
    <s v="Operations"/>
    <n v="1"/>
    <n v="252"/>
    <s v="D"/>
    <n v="-16660.45"/>
    <n v="0"/>
    <n v="0"/>
    <n v="0"/>
    <n v="-16660.45"/>
    <n v="0"/>
    <n v="0"/>
    <n v="0"/>
    <n v="0"/>
    <n v="0"/>
    <n v="0"/>
    <n v="0"/>
    <n v="0"/>
    <n v="0"/>
    <n v="0"/>
    <n v="0"/>
    <n v="0"/>
    <n v="0"/>
    <n v="-635235.44999999995"/>
    <n v="0"/>
    <n v="0"/>
    <n v="0"/>
    <n v="0"/>
    <n v="-635235.44999999995"/>
    <n v="0"/>
    <n v="-635235.44999999995"/>
    <n v="-618575"/>
    <n v="0"/>
    <n v="0"/>
    <n v="0"/>
    <n v="0"/>
    <n v="0"/>
  </r>
  <r>
    <m/>
    <s v="069"/>
    <m/>
    <m/>
    <s v="X"/>
    <n v="5282"/>
    <n v="0"/>
    <s v="Operations"/>
    <n v="1"/>
    <n v="253"/>
    <s v="D"/>
    <n v="0"/>
    <n v="0"/>
    <n v="0"/>
    <n v="0"/>
    <n v="0"/>
    <n v="0"/>
    <n v="0"/>
    <n v="0"/>
    <n v="0"/>
    <n v="0"/>
    <n v="0"/>
    <n v="0"/>
    <n v="-2334805"/>
    <n v="-26542.720000000001"/>
    <n v="0"/>
    <n v="0"/>
    <n v="-2334805"/>
    <n v="-26542.720000000001"/>
    <n v="-2308262.2799999998"/>
    <n v="0"/>
    <n v="0"/>
    <n v="0"/>
    <n v="0"/>
    <n v="-2308262.2799999998"/>
    <n v="-2334805"/>
    <n v="0"/>
    <n v="0"/>
    <n v="0"/>
    <n v="0"/>
    <n v="0"/>
    <n v="0"/>
    <n v="0"/>
  </r>
  <r>
    <m/>
    <s v="069"/>
    <m/>
    <m/>
    <s v="X"/>
    <n v="5282"/>
    <n v="0"/>
    <s v="Operations"/>
    <n v="1"/>
    <n v="257"/>
    <s v="D"/>
    <n v="-214771.20000000001"/>
    <n v="-148118.39999999999"/>
    <n v="0"/>
    <n v="0"/>
    <n v="-214771.20000000001"/>
    <n v="-148118.39999999999"/>
    <n v="0"/>
    <n v="0"/>
    <n v="0"/>
    <n v="0"/>
    <n v="0"/>
    <n v="0"/>
    <n v="0"/>
    <n v="0"/>
    <n v="0"/>
    <n v="0"/>
    <n v="0"/>
    <n v="0"/>
    <n v="-66652.800000000003"/>
    <n v="0"/>
    <n v="0"/>
    <n v="0"/>
    <n v="0"/>
    <n v="-66652.800000000003"/>
    <n v="0"/>
    <n v="-66652.800000000003"/>
    <n v="0"/>
    <n v="0"/>
    <n v="0"/>
    <n v="0"/>
    <n v="0"/>
    <n v="0"/>
  </r>
  <r>
    <m/>
    <s v="069"/>
    <m/>
    <m/>
    <s v="X"/>
    <n v="5282"/>
    <n v="0"/>
    <s v="Operations"/>
    <n v="1"/>
    <n v="310"/>
    <s v="D"/>
    <n v="-8071.68"/>
    <n v="0"/>
    <n v="0"/>
    <n v="0"/>
    <n v="-8071.68"/>
    <n v="0"/>
    <n v="0"/>
    <n v="0"/>
    <n v="0"/>
    <n v="0"/>
    <n v="0"/>
    <n v="0"/>
    <n v="0"/>
    <n v="0"/>
    <n v="0"/>
    <n v="0"/>
    <n v="0"/>
    <n v="0"/>
    <n v="-8071.68"/>
    <n v="0"/>
    <n v="0"/>
    <n v="0"/>
    <n v="0"/>
    <n v="-8071.68"/>
    <n v="0"/>
    <n v="-8071.68"/>
    <n v="0"/>
    <n v="0"/>
    <n v="0"/>
    <n v="0"/>
    <n v="0"/>
    <n v="0"/>
  </r>
  <r>
    <m/>
    <s v="069"/>
    <m/>
    <m/>
    <s v="X"/>
    <n v="5282"/>
    <n v="0"/>
    <s v="Operations"/>
    <n v="1"/>
    <n v="410"/>
    <s v="D"/>
    <n v="-16059614.9"/>
    <n v="5958250.1100000003"/>
    <n v="0"/>
    <n v="0"/>
    <n v="-16059614.9"/>
    <n v="5958250.1100000003"/>
    <n v="-8183433.1799999997"/>
    <n v="-4687.87"/>
    <n v="0"/>
    <n v="0"/>
    <n v="-8183433.1799999997"/>
    <n v="-4687.87"/>
    <n v="0"/>
    <n v="0"/>
    <n v="0"/>
    <n v="0"/>
    <n v="0"/>
    <n v="0"/>
    <n v="-1667516.42"/>
    <n v="0"/>
    <n v="0"/>
    <n v="0"/>
    <n v="0"/>
    <n v="-1667516.42"/>
    <n v="0"/>
    <n v="-1667516.42"/>
    <n v="20985284.18"/>
    <n v="0"/>
    <n v="0"/>
    <n v="0"/>
    <n v="0"/>
    <n v="0"/>
  </r>
  <r>
    <m/>
    <s v="069"/>
    <m/>
    <m/>
    <s v="X"/>
    <n v="5282"/>
    <n v="0"/>
    <s v="Emergency Preparedness Grants"/>
    <n v="2"/>
    <n v="210"/>
    <s v="D"/>
    <n v="0"/>
    <n v="0"/>
    <n v="0"/>
    <n v="0"/>
    <n v="0"/>
    <n v="0"/>
    <n v="0"/>
    <n v="0"/>
    <n v="0"/>
    <n v="0"/>
    <n v="0"/>
    <n v="0"/>
    <n v="0"/>
    <n v="0"/>
    <n v="0"/>
    <n v="0"/>
    <n v="0"/>
    <n v="0"/>
    <n v="-12711.32"/>
    <n v="0"/>
    <n v="0"/>
    <n v="0"/>
    <n v="0"/>
    <n v="-12711.32"/>
    <n v="0"/>
    <n v="-12711.32"/>
    <n v="-12711.32"/>
    <n v="0"/>
    <n v="0"/>
    <n v="0"/>
    <n v="0"/>
    <n v="0"/>
  </r>
  <r>
    <m/>
    <s v="069"/>
    <m/>
    <m/>
    <s v="X"/>
    <n v="5282"/>
    <n v="0"/>
    <s v="Emergency Preparedness Grants"/>
    <n v="2"/>
    <n v="251"/>
    <s v="D"/>
    <n v="0"/>
    <n v="-122414"/>
    <n v="0"/>
    <n v="0"/>
    <n v="0"/>
    <n v="-122414"/>
    <n v="0"/>
    <n v="0"/>
    <n v="0"/>
    <n v="0"/>
    <n v="0"/>
    <n v="0"/>
    <n v="0"/>
    <n v="0"/>
    <n v="0"/>
    <n v="0"/>
    <n v="0"/>
    <n v="0"/>
    <n v="-244826"/>
    <n v="0"/>
    <n v="0"/>
    <n v="0"/>
    <n v="0"/>
    <n v="-244826"/>
    <n v="0"/>
    <n v="-244826"/>
    <n v="-367240"/>
    <n v="0"/>
    <n v="0"/>
    <n v="0"/>
    <n v="0"/>
    <n v="0"/>
  </r>
  <r>
    <m/>
    <s v="069"/>
    <m/>
    <m/>
    <s v="X"/>
    <n v="5282"/>
    <n v="0"/>
    <s v="Emergency Preparedness Grants"/>
    <n v="2"/>
    <n v="253"/>
    <s v="D"/>
    <n v="0"/>
    <n v="0"/>
    <n v="0"/>
    <n v="0"/>
    <n v="0"/>
    <n v="0"/>
    <n v="0"/>
    <n v="3960.86"/>
    <n v="0"/>
    <n v="0"/>
    <n v="0"/>
    <n v="3960.86"/>
    <n v="0"/>
    <n v="0"/>
    <n v="0"/>
    <n v="0"/>
    <n v="0"/>
    <n v="0"/>
    <n v="-87387.62"/>
    <n v="0"/>
    <n v="0"/>
    <n v="0"/>
    <n v="0"/>
    <n v="-87387.62"/>
    <n v="0"/>
    <n v="-87387.62"/>
    <n v="-83426.759999999995"/>
    <n v="0"/>
    <n v="0"/>
    <n v="0"/>
    <n v="0"/>
    <n v="0"/>
  </r>
  <r>
    <m/>
    <s v="069"/>
    <m/>
    <m/>
    <s v="X"/>
    <n v="5282"/>
    <n v="0"/>
    <s v="Emergency Preparedness Grants"/>
    <n v="2"/>
    <n v="254"/>
    <s v="D"/>
    <n v="0"/>
    <n v="-17514.400000000001"/>
    <n v="0"/>
    <n v="0"/>
    <n v="0"/>
    <n v="-17514.400000000001"/>
    <n v="0"/>
    <n v="0"/>
    <n v="0"/>
    <n v="0"/>
    <n v="0"/>
    <n v="0"/>
    <n v="0"/>
    <n v="0"/>
    <n v="0"/>
    <n v="0"/>
    <n v="0"/>
    <n v="0"/>
    <n v="0"/>
    <n v="0"/>
    <n v="0"/>
    <n v="0"/>
    <n v="0"/>
    <n v="0"/>
    <n v="0"/>
    <n v="0"/>
    <n v="-17514.400000000001"/>
    <n v="0"/>
    <n v="0"/>
    <n v="0"/>
    <n v="0"/>
    <n v="0"/>
  </r>
  <r>
    <m/>
    <s v="069"/>
    <m/>
    <m/>
    <s v="X"/>
    <n v="5282"/>
    <n v="0"/>
    <s v="Emergency Preparedness Grants"/>
    <n v="2"/>
    <n v="257"/>
    <s v="D"/>
    <n v="0"/>
    <n v="0"/>
    <n v="0"/>
    <n v="0"/>
    <n v="0"/>
    <n v="0"/>
    <n v="0"/>
    <n v="0"/>
    <n v="0"/>
    <n v="0"/>
    <n v="0"/>
    <n v="0"/>
    <n v="0"/>
    <n v="0"/>
    <n v="0"/>
    <n v="0"/>
    <n v="0"/>
    <n v="0"/>
    <n v="-50687.199999999997"/>
    <n v="0"/>
    <n v="0"/>
    <n v="0"/>
    <n v="0"/>
    <n v="-50687.199999999997"/>
    <n v="0"/>
    <n v="-50687.199999999997"/>
    <n v="-50687.199999999997"/>
    <n v="0"/>
    <n v="0"/>
    <n v="0"/>
    <n v="0"/>
    <n v="0"/>
  </r>
  <r>
    <m/>
    <s v="069"/>
    <m/>
    <m/>
    <s v="X"/>
    <n v="5282"/>
    <n v="0"/>
    <s v="Emergency Preparedness Grants"/>
    <n v="2"/>
    <n v="410"/>
    <s v="D"/>
    <n v="-43383257.57"/>
    <n v="-29671494.120000001"/>
    <n v="0"/>
    <n v="0"/>
    <n v="-43383257.57"/>
    <n v="-29671494.120000001"/>
    <n v="-61086.52"/>
    <n v="-126450.37"/>
    <n v="0"/>
    <n v="0"/>
    <n v="-61086.52"/>
    <n v="-126450.37"/>
    <n v="0"/>
    <n v="0"/>
    <n v="0"/>
    <n v="0"/>
    <n v="0"/>
    <n v="0"/>
    <n v="-13646399.6"/>
    <n v="0"/>
    <n v="0"/>
    <n v="0"/>
    <n v="0"/>
    <n v="-13646399.6"/>
    <n v="0"/>
    <n v="-13646399.6"/>
    <n v="0"/>
    <n v="0"/>
    <n v="0"/>
    <n v="0"/>
    <n v="0"/>
    <n v="0"/>
  </r>
  <r>
    <m/>
    <s v="069"/>
    <m/>
    <m/>
    <s v="X"/>
    <n v="5282"/>
    <n v="0"/>
    <s v="Competitive Training Grants"/>
    <n v="3"/>
    <n v="410"/>
    <s v="D"/>
    <n v="-4197462.63"/>
    <n v="-1901632.86"/>
    <n v="0"/>
    <n v="0"/>
    <n v="-4197462.63"/>
    <n v="-1901632.86"/>
    <n v="0"/>
    <n v="0"/>
    <n v="0"/>
    <n v="0"/>
    <n v="0"/>
    <n v="0"/>
    <n v="0"/>
    <n v="0"/>
    <n v="0"/>
    <n v="0"/>
    <n v="0"/>
    <n v="0"/>
    <n v="-2295829.77"/>
    <n v="0"/>
    <n v="0"/>
    <n v="0"/>
    <n v="0"/>
    <n v="-2295829.77"/>
    <n v="0"/>
    <n v="-2295829.77"/>
    <n v="0"/>
    <n v="302389.62"/>
    <n v="0"/>
    <n v="0"/>
    <n v="0"/>
    <n v="302389.62"/>
  </r>
  <r>
    <m/>
    <s v="069"/>
    <m/>
    <m/>
    <s v="X"/>
    <n v="5282"/>
    <n v="0"/>
    <s v="Supplemental Training Grants"/>
    <n v="4"/>
    <n v="410"/>
    <s v="D"/>
    <n v="-884676.72"/>
    <n v="-230005.72"/>
    <n v="0"/>
    <n v="0"/>
    <n v="-884676.72"/>
    <n v="-230005.72"/>
    <n v="0"/>
    <n v="0"/>
    <n v="0"/>
    <n v="0"/>
    <n v="0"/>
    <n v="0"/>
    <n v="0"/>
    <n v="0"/>
    <n v="0"/>
    <n v="0"/>
    <n v="0"/>
    <n v="0"/>
    <n v="-654671"/>
    <n v="0"/>
    <n v="0"/>
    <n v="0"/>
    <n v="0"/>
    <n v="-654671"/>
    <n v="0"/>
    <n v="-654671"/>
    <n v="0"/>
    <n v="0"/>
    <n v="0"/>
    <n v="0"/>
    <n v="0"/>
    <n v="0"/>
  </r>
  <r>
    <m/>
    <s v="069"/>
    <m/>
    <m/>
    <s v="X"/>
    <n v="8121"/>
    <n v="0"/>
    <s v="Trust Fund Share of Pipeline Safety"/>
    <n v="1"/>
    <n v="0"/>
    <s v="D"/>
    <n v="0"/>
    <n v="0"/>
    <n v="0"/>
    <n v="0"/>
    <n v="0"/>
    <n v="0"/>
    <n v="-0.15"/>
    <n v="0"/>
    <n v="0"/>
    <n v="0"/>
    <n v="-0.15"/>
    <n v="0"/>
    <n v="0"/>
    <n v="0"/>
    <n v="0"/>
    <n v="0"/>
    <n v="0"/>
    <n v="0"/>
    <n v="0"/>
    <n v="0"/>
    <n v="0"/>
    <n v="0"/>
    <n v="0"/>
    <n v="0"/>
    <n v="0"/>
    <n v="0"/>
    <n v="0.15"/>
    <n v="0"/>
    <n v="0"/>
    <n v="0"/>
    <n v="0"/>
    <n v="0"/>
  </r>
  <r>
    <m/>
    <s v="069"/>
    <m/>
    <m/>
    <s v="X"/>
    <n v="8121"/>
    <n v="0"/>
    <s v="Trust Fund Share of Pipeline Safety"/>
    <n v="1"/>
    <n v="940"/>
    <s v="D"/>
    <n v="0"/>
    <n v="0"/>
    <n v="0"/>
    <n v="0"/>
    <n v="0"/>
    <n v="0"/>
    <n v="0"/>
    <n v="-0.15"/>
    <n v="0"/>
    <n v="0"/>
    <n v="0"/>
    <n v="-0.15"/>
    <n v="0"/>
    <n v="0"/>
    <n v="0"/>
    <n v="0"/>
    <n v="0"/>
    <n v="0"/>
    <n v="0"/>
    <n v="0"/>
    <n v="0"/>
    <n v="0"/>
    <n v="0"/>
    <n v="0"/>
    <n v="0"/>
    <n v="0"/>
    <n v="-0.15"/>
    <n v="0"/>
    <n v="0"/>
    <n v="0"/>
    <n v="0"/>
    <n v="0"/>
  </r>
  <r>
    <m/>
    <s v="069"/>
    <n v="2010"/>
    <n v="2012"/>
    <m/>
    <n v="1401"/>
    <n v="0"/>
    <s v="Research and development"/>
    <n v="2"/>
    <n v="255"/>
    <s v="D"/>
    <n v="-502.7"/>
    <n v="-502.7"/>
    <n v="0"/>
    <n v="0"/>
    <n v="-502.7"/>
    <n v="-502.7"/>
    <n v="0"/>
    <n v="0"/>
    <n v="0"/>
    <n v="0"/>
    <n v="0"/>
    <n v="0"/>
    <n v="0"/>
    <n v="0"/>
    <n v="0"/>
    <n v="0"/>
    <n v="0"/>
    <n v="0"/>
    <n v="0"/>
    <n v="0"/>
    <n v="0"/>
    <n v="0"/>
    <n v="0"/>
    <n v="0"/>
    <n v="0"/>
    <n v="0"/>
    <n v="0"/>
    <n v="0"/>
    <n v="0"/>
    <n v="0"/>
    <n v="0"/>
    <n v="0"/>
  </r>
  <r>
    <m/>
    <s v="069"/>
    <n v="2010"/>
    <n v="2012"/>
    <m/>
    <n v="5172"/>
    <n v="0"/>
    <s v="Grants"/>
    <n v="3"/>
    <n v="240"/>
    <s v="D"/>
    <n v="-4000"/>
    <n v="-4000"/>
    <n v="0"/>
    <n v="0"/>
    <n v="-4000"/>
    <n v="-4000"/>
    <n v="0"/>
    <n v="0"/>
    <n v="0"/>
    <n v="0"/>
    <n v="0"/>
    <n v="0"/>
    <n v="0"/>
    <n v="0"/>
    <n v="0"/>
    <n v="0"/>
    <n v="0"/>
    <n v="0"/>
    <n v="0"/>
    <n v="0"/>
    <n v="0"/>
    <n v="0"/>
    <n v="0"/>
    <n v="0"/>
    <n v="0"/>
    <n v="0"/>
    <n v="0"/>
    <n v="0"/>
    <n v="0"/>
    <n v="0"/>
    <n v="0"/>
    <n v="0"/>
  </r>
  <r>
    <m/>
    <s v="069"/>
    <n v="2010"/>
    <n v="2012"/>
    <m/>
    <n v="5172"/>
    <n v="0"/>
    <s v="Grants"/>
    <n v="3"/>
    <n v="251"/>
    <s v="D"/>
    <n v="-37701.910000000003"/>
    <n v="-37701.910000000003"/>
    <n v="0"/>
    <n v="0"/>
    <n v="-37701.910000000003"/>
    <n v="-37701.910000000003"/>
    <n v="0"/>
    <n v="0"/>
    <n v="0"/>
    <n v="0"/>
    <n v="0"/>
    <n v="0"/>
    <n v="0"/>
    <n v="0"/>
    <n v="0"/>
    <n v="0"/>
    <n v="0"/>
    <n v="0"/>
    <n v="0"/>
    <n v="0"/>
    <n v="0"/>
    <n v="0"/>
    <n v="0"/>
    <n v="0"/>
    <n v="0"/>
    <n v="0"/>
    <n v="0"/>
    <n v="6170.69"/>
    <n v="0"/>
    <n v="0"/>
    <n v="0"/>
    <n v="6170.69"/>
  </r>
  <r>
    <m/>
    <s v="069"/>
    <n v="2010"/>
    <n v="2012"/>
    <m/>
    <n v="5172"/>
    <n v="0"/>
    <s v="Grants"/>
    <n v="3"/>
    <n v="253"/>
    <s v="D"/>
    <n v="-12231.06"/>
    <n v="-12231.06"/>
    <n v="0"/>
    <n v="0"/>
    <n v="-12231.06"/>
    <n v="-12231.06"/>
    <n v="0"/>
    <n v="0"/>
    <n v="0"/>
    <n v="0"/>
    <n v="0"/>
    <n v="0"/>
    <n v="-949.26"/>
    <n v="-949.26"/>
    <n v="0"/>
    <n v="0"/>
    <n v="-949.26"/>
    <n v="-949.26"/>
    <n v="0"/>
    <n v="0"/>
    <n v="0"/>
    <n v="0"/>
    <n v="0"/>
    <n v="0"/>
    <n v="-949.26"/>
    <n v="0"/>
    <n v="0"/>
    <n v="12231.06"/>
    <n v="0"/>
    <n v="0"/>
    <n v="0"/>
    <n v="12231.06"/>
  </r>
  <r>
    <m/>
    <s v="069"/>
    <n v="2010"/>
    <n v="2012"/>
    <m/>
    <n v="5172"/>
    <n v="0"/>
    <s v="Grants"/>
    <n v="3"/>
    <n v="255"/>
    <s v="D"/>
    <n v="-85.95"/>
    <n v="-85.95"/>
    <n v="0"/>
    <n v="0"/>
    <n v="-85.95"/>
    <n v="-85.95"/>
    <n v="0"/>
    <n v="0"/>
    <n v="0"/>
    <n v="0"/>
    <n v="0"/>
    <n v="0"/>
    <n v="0"/>
    <n v="0"/>
    <n v="0"/>
    <n v="0"/>
    <n v="0"/>
    <n v="0"/>
    <n v="0"/>
    <n v="0"/>
    <n v="0"/>
    <n v="0"/>
    <n v="0"/>
    <n v="0"/>
    <n v="0"/>
    <n v="0"/>
    <n v="0"/>
    <n v="85.95"/>
    <n v="0"/>
    <n v="0"/>
    <n v="0"/>
    <n v="85.95"/>
  </r>
  <r>
    <m/>
    <s v="069"/>
    <n v="2010"/>
    <n v="2012"/>
    <m/>
    <n v="5172"/>
    <n v="0"/>
    <s v="#### EXCEPTION: NEED TO MAP IF THERE IS ACTIVITY ####"/>
    <n v="9999"/>
    <n v="251"/>
    <s v="R"/>
    <n v="0"/>
    <n v="0"/>
    <n v="0"/>
    <n v="0"/>
    <n v="0"/>
    <n v="0"/>
    <n v="0"/>
    <n v="35021"/>
    <n v="0"/>
    <n v="-35021"/>
    <n v="0"/>
    <n v="0"/>
    <n v="0"/>
    <n v="0"/>
    <n v="0"/>
    <n v="0"/>
    <n v="0"/>
    <n v="0"/>
    <n v="-35021"/>
    <n v="0"/>
    <n v="0"/>
    <n v="0"/>
    <n v="0"/>
    <n v="-35021"/>
    <n v="0"/>
    <n v="-35021"/>
    <n v="-35021"/>
    <n v="0"/>
    <n v="0"/>
    <n v="0"/>
    <n v="0"/>
    <n v="0"/>
  </r>
  <r>
    <m/>
    <s v="069"/>
    <n v="2010"/>
    <n v="2012"/>
    <m/>
    <n v="8121"/>
    <n v="0"/>
    <s v="Trust fund share of pipeline safety"/>
    <n v="1"/>
    <n v="255"/>
    <s v="D"/>
    <n v="0"/>
    <n v="0"/>
    <n v="0"/>
    <n v="0"/>
    <n v="0"/>
    <n v="0"/>
    <n v="-7001.48"/>
    <n v="-7001.48"/>
    <n v="0"/>
    <n v="0"/>
    <n v="-7001.48"/>
    <n v="-7001.48"/>
    <n v="0"/>
    <n v="0"/>
    <n v="0"/>
    <n v="0"/>
    <n v="0"/>
    <n v="0"/>
    <n v="0"/>
    <n v="0"/>
    <n v="0"/>
    <n v="0"/>
    <n v="0"/>
    <n v="0"/>
    <n v="0"/>
    <n v="0"/>
    <n v="0"/>
    <n v="0"/>
    <n v="0"/>
    <n v="0"/>
    <n v="0"/>
    <n v="0"/>
  </r>
  <r>
    <m/>
    <s v="069"/>
    <n v="2011"/>
    <n v="2012"/>
    <m/>
    <n v="5282"/>
    <n v="0"/>
    <s v="Emergency Preparedness Grants"/>
    <n v="2"/>
    <n v="252"/>
    <s v="D"/>
    <n v="-12.56"/>
    <n v="-12.56"/>
    <n v="0"/>
    <n v="0"/>
    <n v="-12.56"/>
    <n v="-12.56"/>
    <n v="0"/>
    <n v="0"/>
    <n v="0"/>
    <n v="0"/>
    <n v="0"/>
    <n v="0"/>
    <n v="0"/>
    <n v="0"/>
    <n v="0"/>
    <n v="0"/>
    <n v="0"/>
    <n v="0"/>
    <n v="0"/>
    <n v="0"/>
    <n v="0"/>
    <n v="0"/>
    <n v="0"/>
    <n v="0"/>
    <n v="0"/>
    <n v="0"/>
    <n v="0"/>
    <n v="0"/>
    <n v="0"/>
    <n v="0"/>
    <n v="0"/>
    <n v="0"/>
  </r>
  <r>
    <m/>
    <s v="069"/>
    <n v="2011"/>
    <n v="2013"/>
    <m/>
    <n v="1401"/>
    <n v="0"/>
    <s v="Research and development"/>
    <n v="2"/>
    <n v="255"/>
    <s v="D"/>
    <n v="-28586.01"/>
    <n v="-22579.61"/>
    <n v="0"/>
    <n v="0"/>
    <n v="-28586.01"/>
    <n v="-22579.61"/>
    <n v="0"/>
    <n v="0"/>
    <n v="0"/>
    <n v="0"/>
    <n v="0"/>
    <n v="0"/>
    <n v="-23405.599999999999"/>
    <n v="-1588.51"/>
    <n v="0"/>
    <n v="0"/>
    <n v="-23405.599999999999"/>
    <n v="-1588.51"/>
    <n v="-27823.49"/>
    <n v="0"/>
    <n v="0"/>
    <n v="0"/>
    <n v="0"/>
    <n v="-27823.49"/>
    <n v="-23405.599999999999"/>
    <n v="-6006.4"/>
    <n v="0"/>
    <n v="0"/>
    <n v="0"/>
    <n v="0"/>
    <n v="0"/>
    <n v="0"/>
  </r>
  <r>
    <m/>
    <s v="069"/>
    <n v="2011"/>
    <n v="2013"/>
    <m/>
    <n v="5172"/>
    <n v="0"/>
    <s v="Grants"/>
    <n v="3"/>
    <n v="240"/>
    <s v="D"/>
    <n v="-15000"/>
    <n v="-15000"/>
    <n v="0"/>
    <n v="0"/>
    <n v="-15000"/>
    <n v="-15000"/>
    <n v="0"/>
    <n v="0"/>
    <n v="0"/>
    <n v="0"/>
    <n v="0"/>
    <n v="0"/>
    <n v="0"/>
    <n v="0"/>
    <n v="0"/>
    <n v="0"/>
    <n v="0"/>
    <n v="0"/>
    <n v="0"/>
    <n v="0"/>
    <n v="0"/>
    <n v="0"/>
    <n v="0"/>
    <n v="0"/>
    <n v="0"/>
    <n v="0"/>
    <n v="0"/>
    <n v="0"/>
    <n v="0"/>
    <n v="0"/>
    <n v="0"/>
    <n v="0"/>
  </r>
  <r>
    <m/>
    <s v="069"/>
    <n v="2011"/>
    <n v="2013"/>
    <m/>
    <n v="5172"/>
    <n v="0"/>
    <s v="Grants"/>
    <n v="3"/>
    <n v="251"/>
    <s v="D"/>
    <n v="-49576.63"/>
    <n v="-49576.63"/>
    <n v="0"/>
    <n v="0"/>
    <n v="-49576.63"/>
    <n v="-49576.63"/>
    <n v="0"/>
    <n v="0"/>
    <n v="0"/>
    <n v="0"/>
    <n v="0"/>
    <n v="0"/>
    <n v="0"/>
    <n v="0"/>
    <n v="0"/>
    <n v="0"/>
    <n v="0"/>
    <n v="0"/>
    <n v="0"/>
    <n v="0"/>
    <n v="0"/>
    <n v="0"/>
    <n v="0"/>
    <n v="0"/>
    <n v="0"/>
    <n v="0"/>
    <n v="0"/>
    <n v="49576.63"/>
    <n v="0"/>
    <n v="0"/>
    <n v="0"/>
    <n v="49576.63"/>
  </r>
  <r>
    <m/>
    <s v="069"/>
    <n v="2011"/>
    <n v="2013"/>
    <m/>
    <n v="5172"/>
    <n v="0"/>
    <s v="Grants"/>
    <n v="3"/>
    <n v="253"/>
    <s v="D"/>
    <n v="-895.2"/>
    <n v="-895.2"/>
    <n v="0"/>
    <n v="0"/>
    <n v="-895.2"/>
    <n v="-895.2"/>
    <n v="0"/>
    <n v="0"/>
    <n v="0"/>
    <n v="0"/>
    <n v="0"/>
    <n v="0"/>
    <n v="0"/>
    <n v="0"/>
    <n v="0"/>
    <n v="0"/>
    <n v="0"/>
    <n v="0"/>
    <n v="0"/>
    <n v="0"/>
    <n v="0"/>
    <n v="0"/>
    <n v="0"/>
    <n v="0"/>
    <n v="0"/>
    <n v="0"/>
    <n v="0"/>
    <n v="0"/>
    <n v="0"/>
    <n v="0"/>
    <n v="0"/>
    <n v="0"/>
  </r>
  <r>
    <m/>
    <s v="069"/>
    <n v="2011"/>
    <n v="2013"/>
    <m/>
    <n v="5172"/>
    <n v="0"/>
    <s v="Grants"/>
    <n v="3"/>
    <n v="255"/>
    <s v="D"/>
    <n v="-39589.53"/>
    <n v="-31036.799999999999"/>
    <n v="0"/>
    <n v="0"/>
    <n v="-39589.53"/>
    <n v="-31036.799999999999"/>
    <n v="0"/>
    <n v="-8552.73"/>
    <n v="0"/>
    <n v="0"/>
    <n v="0"/>
    <n v="-8552.73"/>
    <n v="0"/>
    <n v="0"/>
    <n v="0"/>
    <n v="0"/>
    <n v="0"/>
    <n v="0"/>
    <n v="0"/>
    <n v="0"/>
    <n v="0"/>
    <n v="0"/>
    <n v="0"/>
    <n v="0"/>
    <n v="0"/>
    <n v="0"/>
    <n v="0"/>
    <n v="25622.22"/>
    <n v="0"/>
    <n v="0"/>
    <n v="0"/>
    <n v="25622.22"/>
  </r>
  <r>
    <m/>
    <s v="069"/>
    <n v="2011"/>
    <n v="2013"/>
    <m/>
    <n v="5172"/>
    <n v="0"/>
    <s v="#### EXCEPTION: NEED TO MAP IF THERE IS ACTIVITY ####"/>
    <n v="9999"/>
    <n v="251"/>
    <s v="R"/>
    <n v="0"/>
    <n v="0"/>
    <n v="0"/>
    <n v="0"/>
    <n v="0"/>
    <n v="0"/>
    <n v="0"/>
    <n v="-35021"/>
    <n v="0"/>
    <n v="0"/>
    <n v="0"/>
    <n v="-35021"/>
    <n v="0"/>
    <n v="0"/>
    <n v="0"/>
    <n v="0"/>
    <n v="0"/>
    <n v="0"/>
    <n v="35021"/>
    <n v="0"/>
    <n v="0"/>
    <n v="0"/>
    <n v="0"/>
    <n v="35021"/>
    <n v="0"/>
    <n v="35021"/>
    <n v="0"/>
    <n v="0"/>
    <n v="35021"/>
    <n v="0"/>
    <n v="0"/>
    <n v="35021"/>
  </r>
  <r>
    <m/>
    <s v="069"/>
    <n v="2011"/>
    <n v="2013"/>
    <m/>
    <n v="8121"/>
    <n v="0"/>
    <s v="Trust fund share of pipeline safety"/>
    <n v="1"/>
    <n v="255"/>
    <s v="D"/>
    <n v="0"/>
    <n v="0"/>
    <n v="0"/>
    <n v="0"/>
    <n v="0"/>
    <n v="0"/>
    <n v="-1053.31"/>
    <n v="-1053.31"/>
    <n v="0"/>
    <n v="0"/>
    <n v="-1053.31"/>
    <n v="-1053.31"/>
    <n v="0"/>
    <n v="0"/>
    <n v="0"/>
    <n v="0"/>
    <n v="0"/>
    <n v="0"/>
    <n v="0"/>
    <n v="0"/>
    <n v="0"/>
    <n v="0"/>
    <n v="0"/>
    <n v="0"/>
    <n v="0"/>
    <n v="0"/>
    <n v="0"/>
    <n v="0"/>
    <n v="0"/>
    <n v="0"/>
    <n v="0"/>
    <n v="0"/>
  </r>
  <r>
    <m/>
    <s v="069"/>
    <n v="2012"/>
    <n v="2012"/>
    <m/>
    <n v="1400"/>
    <n v="0"/>
    <s v="Operations"/>
    <n v="1"/>
    <n v="231"/>
    <s v="D"/>
    <n v="-32213.88"/>
    <n v="-32213.88"/>
    <n v="0"/>
    <n v="0"/>
    <n v="-32213.88"/>
    <n v="-32213.88"/>
    <n v="0"/>
    <n v="0"/>
    <n v="0"/>
    <n v="0"/>
    <n v="0"/>
    <n v="0"/>
    <n v="0"/>
    <n v="0"/>
    <n v="0"/>
    <n v="0"/>
    <n v="0"/>
    <n v="0"/>
    <n v="0"/>
    <n v="0"/>
    <n v="0"/>
    <n v="0"/>
    <n v="0"/>
    <n v="0"/>
    <n v="0"/>
    <n v="0"/>
    <n v="0"/>
    <n v="0"/>
    <n v="0"/>
    <n v="0"/>
    <n v="0"/>
    <n v="0"/>
  </r>
  <r>
    <m/>
    <s v="069"/>
    <n v="2012"/>
    <n v="2012"/>
    <m/>
    <n v="1400"/>
    <n v="0"/>
    <s v="Operations"/>
    <n v="1"/>
    <n v="233"/>
    <s v="D"/>
    <n v="-101.01"/>
    <n v="-101.01"/>
    <n v="0"/>
    <n v="0"/>
    <n v="-101.01"/>
    <n v="-101.01"/>
    <n v="0"/>
    <n v="0"/>
    <n v="0"/>
    <n v="0"/>
    <n v="0"/>
    <n v="0"/>
    <n v="0"/>
    <n v="0"/>
    <n v="0"/>
    <n v="0"/>
    <n v="0"/>
    <n v="0"/>
    <n v="0"/>
    <n v="0"/>
    <n v="0"/>
    <n v="0"/>
    <n v="0"/>
    <n v="0"/>
    <n v="0"/>
    <n v="0"/>
    <n v="0"/>
    <n v="0"/>
    <n v="0"/>
    <n v="0"/>
    <n v="0"/>
    <n v="0"/>
  </r>
  <r>
    <m/>
    <s v="069"/>
    <n v="2012"/>
    <n v="2012"/>
    <m/>
    <n v="1400"/>
    <n v="0"/>
    <s v="Operations"/>
    <n v="1"/>
    <n v="253"/>
    <s v="D"/>
    <n v="-246950.39999999999"/>
    <n v="-254133.15"/>
    <n v="0"/>
    <n v="0"/>
    <n v="-246950.39999999999"/>
    <n v="-254133.15"/>
    <n v="0"/>
    <n v="0"/>
    <n v="0"/>
    <n v="0"/>
    <n v="0"/>
    <n v="0"/>
    <n v="-2265.06"/>
    <n v="0"/>
    <n v="0"/>
    <n v="0"/>
    <n v="-2265.06"/>
    <n v="0"/>
    <n v="4917.6899999999996"/>
    <n v="0"/>
    <n v="0"/>
    <n v="0"/>
    <n v="0"/>
    <n v="4917.6899999999996"/>
    <n v="-2265.06"/>
    <n v="7182.75"/>
    <n v="0"/>
    <n v="7577.75"/>
    <n v="0"/>
    <n v="0"/>
    <n v="0"/>
    <n v="7577.75"/>
  </r>
  <r>
    <m/>
    <s v="069"/>
    <n v="2012"/>
    <n v="2012"/>
    <m/>
    <n v="1400"/>
    <n v="0"/>
    <s v="Operations"/>
    <n v="1"/>
    <n v="257"/>
    <s v="D"/>
    <n v="-16384.72"/>
    <n v="-16384.72"/>
    <n v="0"/>
    <n v="0"/>
    <n v="-16384.72"/>
    <n v="-16384.72"/>
    <n v="0"/>
    <n v="0"/>
    <n v="0"/>
    <n v="0"/>
    <n v="0"/>
    <n v="0"/>
    <n v="-251.16"/>
    <n v="-251.16"/>
    <n v="0"/>
    <n v="0"/>
    <n v="-251.16"/>
    <n v="-251.16"/>
    <n v="0"/>
    <n v="0"/>
    <n v="0"/>
    <n v="0"/>
    <n v="0"/>
    <n v="0"/>
    <n v="-251.16"/>
    <n v="0"/>
    <n v="0"/>
    <n v="16384.72"/>
    <n v="0"/>
    <n v="0"/>
    <n v="0"/>
    <n v="16384.72"/>
  </r>
  <r>
    <m/>
    <s v="069"/>
    <n v="2012"/>
    <n v="2012"/>
    <m/>
    <n v="1400"/>
    <n v="0"/>
    <s v="Operations"/>
    <n v="1"/>
    <n v="310"/>
    <s v="D"/>
    <n v="-27420.12"/>
    <n v="-27420.12"/>
    <n v="0"/>
    <n v="0"/>
    <n v="-27420.12"/>
    <n v="-27420.12"/>
    <n v="0"/>
    <n v="0"/>
    <n v="0"/>
    <n v="0"/>
    <n v="0"/>
    <n v="0"/>
    <n v="0"/>
    <n v="0"/>
    <n v="0"/>
    <n v="0"/>
    <n v="0"/>
    <n v="0"/>
    <n v="0"/>
    <n v="0"/>
    <n v="0"/>
    <n v="0"/>
    <n v="0"/>
    <n v="0"/>
    <n v="0"/>
    <n v="0"/>
    <n v="0"/>
    <n v="27420.12"/>
    <n v="0"/>
    <n v="0"/>
    <n v="0"/>
    <n v="27420.12"/>
  </r>
  <r>
    <m/>
    <s v="069"/>
    <n v="2012"/>
    <n v="2012"/>
    <m/>
    <n v="1401"/>
    <n v="0"/>
    <s v="Operations"/>
    <n v="1"/>
    <n v="210"/>
    <s v="D"/>
    <n v="-15607.1"/>
    <n v="-15607.1"/>
    <n v="0"/>
    <n v="0"/>
    <n v="-15607.1"/>
    <n v="-15607.1"/>
    <n v="0"/>
    <n v="0"/>
    <n v="0"/>
    <n v="0"/>
    <n v="0"/>
    <n v="0"/>
    <n v="0"/>
    <n v="0"/>
    <n v="0"/>
    <n v="0"/>
    <n v="0"/>
    <n v="0"/>
    <n v="0"/>
    <n v="0"/>
    <n v="0"/>
    <n v="0"/>
    <n v="0"/>
    <n v="0"/>
    <n v="0"/>
    <n v="0"/>
    <n v="0"/>
    <n v="0"/>
    <n v="0"/>
    <n v="0"/>
    <n v="0"/>
    <n v="0"/>
  </r>
  <r>
    <m/>
    <s v="069"/>
    <n v="2012"/>
    <n v="2012"/>
    <m/>
    <n v="1401"/>
    <n v="0"/>
    <s v="Operations"/>
    <n v="1"/>
    <n v="231"/>
    <s v="D"/>
    <n v="-81622.55"/>
    <n v="-81622.55"/>
    <n v="0"/>
    <n v="0"/>
    <n v="-81622.55"/>
    <n v="-81622.55"/>
    <n v="0"/>
    <n v="0"/>
    <n v="0"/>
    <n v="0"/>
    <n v="0"/>
    <n v="0"/>
    <n v="0"/>
    <n v="0"/>
    <n v="0"/>
    <n v="0"/>
    <n v="0"/>
    <n v="0"/>
    <n v="0"/>
    <n v="0"/>
    <n v="0"/>
    <n v="0"/>
    <n v="0"/>
    <n v="0"/>
    <n v="0"/>
    <n v="0"/>
    <n v="0"/>
    <n v="0"/>
    <n v="0"/>
    <n v="0"/>
    <n v="0"/>
    <n v="0"/>
  </r>
  <r>
    <m/>
    <s v="069"/>
    <n v="2012"/>
    <n v="2012"/>
    <m/>
    <n v="1401"/>
    <n v="0"/>
    <s v="Operations"/>
    <n v="1"/>
    <n v="233"/>
    <s v="D"/>
    <n v="-39.29"/>
    <n v="-39.29"/>
    <n v="0"/>
    <n v="0"/>
    <n v="-39.29"/>
    <n v="-39.29"/>
    <n v="0"/>
    <n v="0"/>
    <n v="0"/>
    <n v="0"/>
    <n v="0"/>
    <n v="0"/>
    <n v="0"/>
    <n v="0"/>
    <n v="0"/>
    <n v="0"/>
    <n v="0"/>
    <n v="0"/>
    <n v="0"/>
    <n v="0"/>
    <n v="0"/>
    <n v="0"/>
    <n v="0"/>
    <n v="0"/>
    <n v="0"/>
    <n v="0"/>
    <n v="0"/>
    <n v="0"/>
    <n v="0"/>
    <n v="0"/>
    <n v="0"/>
    <n v="0"/>
  </r>
  <r>
    <m/>
    <s v="069"/>
    <n v="2012"/>
    <n v="2012"/>
    <m/>
    <n v="1401"/>
    <n v="0"/>
    <s v="Operations"/>
    <n v="1"/>
    <n v="240"/>
    <s v="D"/>
    <n v="-361711"/>
    <n v="-361711"/>
    <n v="0"/>
    <n v="0"/>
    <n v="-361711"/>
    <n v="-361711"/>
    <n v="0"/>
    <n v="0"/>
    <n v="0"/>
    <n v="0"/>
    <n v="0"/>
    <n v="0"/>
    <n v="0"/>
    <n v="0"/>
    <n v="0"/>
    <n v="0"/>
    <n v="0"/>
    <n v="0"/>
    <n v="0"/>
    <n v="0"/>
    <n v="0"/>
    <n v="0"/>
    <n v="0"/>
    <n v="0"/>
    <n v="0"/>
    <n v="0"/>
    <n v="0"/>
    <n v="0"/>
    <n v="0"/>
    <n v="0"/>
    <n v="0"/>
    <n v="0"/>
  </r>
  <r>
    <m/>
    <s v="069"/>
    <n v="2012"/>
    <n v="2012"/>
    <m/>
    <n v="1401"/>
    <n v="0"/>
    <s v="Operations"/>
    <n v="1"/>
    <n v="251"/>
    <s v="D"/>
    <n v="-61263.54"/>
    <n v="-61263.54"/>
    <n v="0"/>
    <n v="0"/>
    <n v="-61263.54"/>
    <n v="-61263.54"/>
    <n v="0"/>
    <n v="0"/>
    <n v="0"/>
    <n v="0"/>
    <n v="0"/>
    <n v="0"/>
    <n v="0"/>
    <n v="0"/>
    <n v="0"/>
    <n v="0"/>
    <n v="0"/>
    <n v="0"/>
    <n v="0"/>
    <n v="0"/>
    <n v="0"/>
    <n v="0"/>
    <n v="0"/>
    <n v="0"/>
    <n v="0"/>
    <n v="0"/>
    <n v="0"/>
    <n v="56723.66"/>
    <n v="0"/>
    <n v="0"/>
    <n v="0"/>
    <n v="56723.66"/>
  </r>
  <r>
    <m/>
    <s v="069"/>
    <n v="2012"/>
    <n v="2012"/>
    <m/>
    <n v="1401"/>
    <n v="0"/>
    <s v="Operations"/>
    <n v="1"/>
    <n v="252"/>
    <s v="D"/>
    <n v="-6178.89"/>
    <n v="-6178.89"/>
    <n v="0"/>
    <n v="0"/>
    <n v="-6178.89"/>
    <n v="-6178.89"/>
    <n v="0"/>
    <n v="0"/>
    <n v="0"/>
    <n v="0"/>
    <n v="0"/>
    <n v="0"/>
    <n v="0"/>
    <n v="0"/>
    <n v="0"/>
    <n v="0"/>
    <n v="0"/>
    <n v="0"/>
    <n v="0"/>
    <n v="0"/>
    <n v="0"/>
    <n v="0"/>
    <n v="0"/>
    <n v="0"/>
    <n v="0"/>
    <n v="0"/>
    <n v="0"/>
    <n v="0"/>
    <n v="0"/>
    <n v="0"/>
    <n v="0"/>
    <n v="0"/>
  </r>
  <r>
    <m/>
    <s v="069"/>
    <n v="2012"/>
    <n v="2012"/>
    <m/>
    <n v="1401"/>
    <n v="0"/>
    <s v="Operations"/>
    <n v="1"/>
    <n v="253"/>
    <s v="D"/>
    <n v="-67177.78"/>
    <n v="-65856.92"/>
    <n v="0"/>
    <n v="0"/>
    <n v="-67177.78"/>
    <n v="-65856.92"/>
    <n v="0"/>
    <n v="0"/>
    <n v="0"/>
    <n v="0"/>
    <n v="0"/>
    <n v="0"/>
    <n v="-132492.01999999999"/>
    <n v="-1101.79"/>
    <n v="0"/>
    <n v="0"/>
    <n v="-132492.01999999999"/>
    <n v="-1101.79"/>
    <n v="-132711.09"/>
    <n v="0"/>
    <n v="0"/>
    <n v="0"/>
    <n v="0"/>
    <n v="-132711.09"/>
    <n v="-132492.01999999999"/>
    <n v="-1320.86"/>
    <n v="0"/>
    <n v="26126.01"/>
    <n v="0"/>
    <n v="0"/>
    <n v="0"/>
    <n v="26126.01"/>
  </r>
  <r>
    <m/>
    <s v="069"/>
    <n v="2012"/>
    <n v="2012"/>
    <m/>
    <n v="1401"/>
    <n v="0"/>
    <s v="Operations"/>
    <n v="1"/>
    <n v="257"/>
    <s v="D"/>
    <n v="-8772.2000000000007"/>
    <n v="-8772.2000000000007"/>
    <n v="0"/>
    <n v="0"/>
    <n v="-8772.2000000000007"/>
    <n v="-8772.2000000000007"/>
    <n v="0"/>
    <n v="0"/>
    <n v="0"/>
    <n v="0"/>
    <n v="0"/>
    <n v="0"/>
    <n v="0"/>
    <n v="0"/>
    <n v="0"/>
    <n v="0"/>
    <n v="0"/>
    <n v="0"/>
    <n v="0"/>
    <n v="0"/>
    <n v="0"/>
    <n v="0"/>
    <n v="0"/>
    <n v="0"/>
    <n v="0"/>
    <n v="0"/>
    <n v="0"/>
    <n v="8772.2000000000007"/>
    <n v="0"/>
    <n v="0"/>
    <n v="0"/>
    <n v="8772.2000000000007"/>
  </r>
  <r>
    <m/>
    <s v="069"/>
    <n v="2012"/>
    <n v="2012"/>
    <m/>
    <n v="1401"/>
    <n v="0"/>
    <s v="Reimbursable Program"/>
    <n v="801"/>
    <n v="233"/>
    <s v="R"/>
    <n v="0"/>
    <n v="5000"/>
    <n v="0"/>
    <n v="-5000"/>
    <n v="0"/>
    <n v="0"/>
    <n v="0"/>
    <n v="0"/>
    <n v="0"/>
    <n v="0"/>
    <n v="0"/>
    <n v="0"/>
    <n v="0"/>
    <n v="0"/>
    <n v="0"/>
    <n v="0"/>
    <n v="0"/>
    <n v="0"/>
    <n v="-5000"/>
    <n v="0"/>
    <n v="0"/>
    <n v="0"/>
    <n v="0"/>
    <n v="-5000"/>
    <n v="0"/>
    <n v="-5000"/>
    <n v="-5000"/>
    <n v="0"/>
    <n v="0"/>
    <n v="0"/>
    <n v="0"/>
    <n v="0"/>
  </r>
  <r>
    <m/>
    <s v="069"/>
    <n v="2012"/>
    <n v="2012"/>
    <m/>
    <n v="1401"/>
    <n v="0"/>
    <s v="Reimbursable Program"/>
    <n v="801"/>
    <n v="440"/>
    <s v="R"/>
    <n v="0"/>
    <n v="0"/>
    <n v="0"/>
    <n v="0"/>
    <n v="0"/>
    <n v="0"/>
    <n v="0"/>
    <n v="0"/>
    <n v="0"/>
    <n v="0"/>
    <n v="0"/>
    <n v="0"/>
    <n v="0"/>
    <n v="0"/>
    <n v="0"/>
    <n v="0"/>
    <n v="0"/>
    <n v="0"/>
    <n v="-3500"/>
    <n v="0"/>
    <n v="0"/>
    <n v="0"/>
    <n v="0"/>
    <n v="-3500"/>
    <n v="0"/>
    <n v="-3500"/>
    <n v="-3500"/>
    <n v="0"/>
    <n v="0"/>
    <n v="0"/>
    <n v="0"/>
    <n v="0"/>
  </r>
  <r>
    <m/>
    <s v="069"/>
    <n v="2012"/>
    <n v="2012"/>
    <m/>
    <n v="5172"/>
    <n v="0"/>
    <s v="Operations"/>
    <n v="1"/>
    <n v="210"/>
    <s v="D"/>
    <n v="0"/>
    <n v="0"/>
    <n v="0"/>
    <n v="0"/>
    <n v="0"/>
    <n v="0"/>
    <n v="0"/>
    <n v="-423.2"/>
    <n v="0"/>
    <n v="0"/>
    <n v="0"/>
    <n v="-423.2"/>
    <n v="0"/>
    <n v="0"/>
    <n v="0"/>
    <n v="0"/>
    <n v="0"/>
    <n v="0"/>
    <n v="423.2"/>
    <n v="0"/>
    <n v="0"/>
    <n v="0"/>
    <n v="0"/>
    <n v="423.2"/>
    <n v="0"/>
    <n v="423.2"/>
    <n v="0"/>
    <n v="0"/>
    <n v="423.2"/>
    <n v="0"/>
    <n v="0"/>
    <n v="423.2"/>
  </r>
  <r>
    <m/>
    <s v="069"/>
    <n v="2012"/>
    <n v="2012"/>
    <m/>
    <n v="5172"/>
    <n v="0"/>
    <s v="Operations"/>
    <n v="1"/>
    <n v="231"/>
    <s v="D"/>
    <n v="-5569"/>
    <n v="-5569"/>
    <n v="0"/>
    <n v="0"/>
    <n v="-5569"/>
    <n v="-5569"/>
    <n v="0"/>
    <n v="0"/>
    <n v="0"/>
    <n v="0"/>
    <n v="0"/>
    <n v="0"/>
    <n v="0"/>
    <n v="0"/>
    <n v="0"/>
    <n v="0"/>
    <n v="0"/>
    <n v="0"/>
    <n v="0"/>
    <n v="0"/>
    <n v="0"/>
    <n v="0"/>
    <n v="0"/>
    <n v="0"/>
    <n v="0"/>
    <n v="0"/>
    <n v="0"/>
    <n v="0"/>
    <n v="0"/>
    <n v="0"/>
    <n v="0"/>
    <n v="0"/>
  </r>
  <r>
    <m/>
    <s v="069"/>
    <n v="2012"/>
    <n v="2012"/>
    <m/>
    <n v="5172"/>
    <n v="0"/>
    <s v="Operations"/>
    <n v="1"/>
    <n v="233"/>
    <s v="D"/>
    <n v="-1356.65"/>
    <n v="-1356.65"/>
    <n v="0"/>
    <n v="0"/>
    <n v="-1356.65"/>
    <n v="-1356.65"/>
    <n v="0"/>
    <n v="0"/>
    <n v="0"/>
    <n v="0"/>
    <n v="0"/>
    <n v="0"/>
    <n v="0"/>
    <n v="0"/>
    <n v="0"/>
    <n v="0"/>
    <n v="0"/>
    <n v="0"/>
    <n v="0"/>
    <n v="0"/>
    <n v="0"/>
    <n v="0"/>
    <n v="0"/>
    <n v="0"/>
    <n v="0"/>
    <n v="0"/>
    <n v="0"/>
    <n v="479.49"/>
    <n v="0"/>
    <n v="0"/>
    <n v="0"/>
    <n v="479.49"/>
  </r>
  <r>
    <m/>
    <s v="069"/>
    <n v="2012"/>
    <n v="2012"/>
    <m/>
    <n v="5172"/>
    <n v="0"/>
    <s v="Operations"/>
    <n v="1"/>
    <n v="240"/>
    <s v="D"/>
    <n v="-50662"/>
    <n v="-50662"/>
    <n v="0"/>
    <n v="0"/>
    <n v="-50662"/>
    <n v="-50662"/>
    <n v="0"/>
    <n v="0"/>
    <n v="0"/>
    <n v="0"/>
    <n v="0"/>
    <n v="0"/>
    <n v="0"/>
    <n v="0"/>
    <n v="0"/>
    <n v="0"/>
    <n v="0"/>
    <n v="0"/>
    <n v="0"/>
    <n v="0"/>
    <n v="0"/>
    <n v="0"/>
    <n v="0"/>
    <n v="0"/>
    <n v="0"/>
    <n v="0"/>
    <n v="0"/>
    <n v="0"/>
    <n v="0"/>
    <n v="0"/>
    <n v="0"/>
    <n v="0"/>
  </r>
  <r>
    <m/>
    <s v="069"/>
    <n v="2012"/>
    <n v="2012"/>
    <m/>
    <n v="5172"/>
    <n v="0"/>
    <s v="Operations"/>
    <n v="1"/>
    <n v="251"/>
    <s v="D"/>
    <n v="-235"/>
    <n v="-235"/>
    <n v="0"/>
    <n v="0"/>
    <n v="-235"/>
    <n v="-235"/>
    <n v="0"/>
    <n v="0"/>
    <n v="0"/>
    <n v="0"/>
    <n v="0"/>
    <n v="0"/>
    <n v="0"/>
    <n v="0"/>
    <n v="0"/>
    <n v="0"/>
    <n v="0"/>
    <n v="0"/>
    <n v="0"/>
    <n v="0"/>
    <n v="0"/>
    <n v="0"/>
    <n v="0"/>
    <n v="0"/>
    <n v="0"/>
    <n v="0"/>
    <n v="0"/>
    <n v="0"/>
    <n v="0"/>
    <n v="0"/>
    <n v="0"/>
    <n v="0"/>
  </r>
  <r>
    <m/>
    <s v="069"/>
    <n v="2012"/>
    <n v="2012"/>
    <m/>
    <n v="5172"/>
    <n v="0"/>
    <s v="Operations"/>
    <n v="1"/>
    <n v="253"/>
    <s v="D"/>
    <n v="-105274.14"/>
    <n v="-176395.47"/>
    <n v="0"/>
    <n v="0"/>
    <n v="-105274.14"/>
    <n v="-176395.47"/>
    <n v="0"/>
    <n v="-56802.92"/>
    <n v="0"/>
    <n v="0"/>
    <n v="0"/>
    <n v="-56802.92"/>
    <n v="-127924.25"/>
    <n v="0"/>
    <n v="0"/>
    <n v="0"/>
    <n v="-127924.25"/>
    <n v="0"/>
    <n v="0"/>
    <n v="0"/>
    <n v="0"/>
    <n v="0"/>
    <n v="0"/>
    <n v="0"/>
    <n v="-127924.25"/>
    <n v="127924.25"/>
    <n v="0"/>
    <n v="130020.24"/>
    <n v="0"/>
    <n v="0"/>
    <n v="0"/>
    <n v="130020.24"/>
  </r>
  <r>
    <m/>
    <s v="069"/>
    <n v="2012"/>
    <n v="2012"/>
    <m/>
    <n v="5172"/>
    <n v="0"/>
    <s v="Operations"/>
    <n v="1"/>
    <n v="254"/>
    <s v="D"/>
    <n v="-170175.75"/>
    <n v="-170175.75"/>
    <n v="0"/>
    <n v="0"/>
    <n v="-170175.75"/>
    <n v="-170175.75"/>
    <n v="0"/>
    <n v="0"/>
    <n v="0"/>
    <n v="0"/>
    <n v="0"/>
    <n v="0"/>
    <n v="0"/>
    <n v="0"/>
    <n v="0"/>
    <n v="0"/>
    <n v="0"/>
    <n v="0"/>
    <n v="0"/>
    <n v="0"/>
    <n v="0"/>
    <n v="0"/>
    <n v="0"/>
    <n v="0"/>
    <n v="0"/>
    <n v="0"/>
    <n v="0"/>
    <n v="0"/>
    <n v="0"/>
    <n v="0"/>
    <n v="0"/>
    <n v="0"/>
  </r>
  <r>
    <m/>
    <s v="069"/>
    <n v="2012"/>
    <n v="2012"/>
    <m/>
    <n v="5172"/>
    <n v="0"/>
    <s v="Operations"/>
    <n v="1"/>
    <n v="310"/>
    <s v="D"/>
    <n v="61427.64"/>
    <n v="-209.67"/>
    <n v="0"/>
    <n v="0"/>
    <n v="61427.64"/>
    <n v="-209.67"/>
    <n v="0"/>
    <n v="56802.92"/>
    <n v="0"/>
    <n v="0"/>
    <n v="0"/>
    <n v="56802.92"/>
    <n v="-61637.31"/>
    <n v="0"/>
    <n v="0"/>
    <n v="0"/>
    <n v="-61637.31"/>
    <n v="0"/>
    <n v="-56802.92"/>
    <n v="0"/>
    <n v="0"/>
    <n v="0"/>
    <n v="0"/>
    <n v="-56802.92"/>
    <n v="-61637.31"/>
    <n v="4834.3900000000003"/>
    <n v="0"/>
    <n v="209.67"/>
    <n v="0"/>
    <n v="0"/>
    <n v="0"/>
    <n v="209.67"/>
  </r>
  <r>
    <m/>
    <s v="069"/>
    <n v="2012"/>
    <n v="2012"/>
    <m/>
    <n v="5172"/>
    <n v="0"/>
    <s v="Operations"/>
    <n v="1"/>
    <n v="410"/>
    <s v="D"/>
    <n v="-12597.2"/>
    <n v="-12597.2"/>
    <n v="0"/>
    <n v="0"/>
    <n v="-12597.2"/>
    <n v="-12597.2"/>
    <n v="0"/>
    <n v="0"/>
    <n v="0"/>
    <n v="0"/>
    <n v="0"/>
    <n v="0"/>
    <n v="0"/>
    <n v="0"/>
    <n v="0"/>
    <n v="0"/>
    <n v="0"/>
    <n v="0"/>
    <n v="0"/>
    <n v="0"/>
    <n v="0"/>
    <n v="0"/>
    <n v="0"/>
    <n v="0"/>
    <n v="0"/>
    <n v="0"/>
    <n v="0"/>
    <n v="12597.2"/>
    <n v="0"/>
    <n v="0"/>
    <n v="0"/>
    <n v="12597.2"/>
  </r>
  <r>
    <m/>
    <s v="069"/>
    <n v="2012"/>
    <n v="2013"/>
    <m/>
    <n v="5282"/>
    <n v="0"/>
    <s v="Emergency Preparedness Grants"/>
    <n v="2"/>
    <n v="252"/>
    <s v="D"/>
    <n v="-4699.83"/>
    <n v="-6191.64"/>
    <n v="0"/>
    <n v="0"/>
    <n v="-4699.83"/>
    <n v="-6191.64"/>
    <n v="0"/>
    <n v="0"/>
    <n v="0"/>
    <n v="0"/>
    <n v="0"/>
    <n v="0"/>
    <n v="0"/>
    <n v="0"/>
    <n v="0"/>
    <n v="0"/>
    <n v="0"/>
    <n v="0"/>
    <n v="-2216.69"/>
    <n v="0"/>
    <n v="0"/>
    <n v="0"/>
    <n v="0"/>
    <n v="-2216.69"/>
    <n v="0"/>
    <n v="-2216.69"/>
    <n v="-3708.5"/>
    <n v="0"/>
    <n v="0"/>
    <n v="0"/>
    <n v="3708.5"/>
    <n v="3708.5"/>
  </r>
  <r>
    <m/>
    <s v="069"/>
    <n v="2012"/>
    <n v="2014"/>
    <m/>
    <n v="1401"/>
    <n v="0"/>
    <s v="Research and development"/>
    <n v="2"/>
    <n v="0"/>
    <s v="D"/>
    <n v="0"/>
    <n v="0"/>
    <n v="0"/>
    <n v="0"/>
    <n v="0"/>
    <n v="0"/>
    <n v="19739"/>
    <n v="0"/>
    <n v="0"/>
    <n v="0"/>
    <n v="19739"/>
    <n v="0"/>
    <n v="0"/>
    <n v="0"/>
    <n v="0"/>
    <n v="0"/>
    <n v="0"/>
    <n v="0"/>
    <n v="0"/>
    <n v="0"/>
    <n v="0"/>
    <n v="0"/>
    <n v="0"/>
    <n v="0"/>
    <n v="0"/>
    <n v="0"/>
    <n v="-19739"/>
    <n v="0"/>
    <n v="0"/>
    <n v="0"/>
    <n v="0"/>
    <n v="0"/>
  </r>
  <r>
    <m/>
    <s v="069"/>
    <n v="2012"/>
    <n v="2014"/>
    <m/>
    <n v="1401"/>
    <n v="0"/>
    <s v="Research and development"/>
    <n v="2"/>
    <n v="255"/>
    <s v="D"/>
    <n v="-107997.45"/>
    <n v="-125124.73"/>
    <n v="0"/>
    <n v="0"/>
    <n v="-107997.45"/>
    <n v="-125124.73"/>
    <n v="-19739"/>
    <n v="0"/>
    <n v="0"/>
    <n v="0"/>
    <n v="-19739"/>
    <n v="0"/>
    <n v="-17096.47"/>
    <n v="0"/>
    <n v="0"/>
    <n v="0"/>
    <n v="-17096.47"/>
    <n v="0"/>
    <n v="30.81"/>
    <n v="0"/>
    <n v="0"/>
    <n v="0"/>
    <n v="0"/>
    <n v="30.81"/>
    <n v="-17096.47"/>
    <n v="17127.28"/>
    <n v="19739"/>
    <n v="0"/>
    <n v="0"/>
    <n v="0"/>
    <n v="0"/>
    <n v="0"/>
  </r>
  <r>
    <m/>
    <s v="069"/>
    <n v="2012"/>
    <n v="2014"/>
    <m/>
    <n v="5172"/>
    <n v="0"/>
    <s v="Grants"/>
    <n v="3"/>
    <n v="231"/>
    <s v="D"/>
    <n v="-85300.09"/>
    <n v="-85300.09"/>
    <n v="0"/>
    <n v="0"/>
    <n v="-85300.09"/>
    <n v="-85300.09"/>
    <n v="0"/>
    <n v="0"/>
    <n v="0"/>
    <n v="0"/>
    <n v="0"/>
    <n v="0"/>
    <n v="0"/>
    <n v="0"/>
    <n v="0"/>
    <n v="0"/>
    <n v="0"/>
    <n v="0"/>
    <n v="0"/>
    <n v="0"/>
    <n v="0"/>
    <n v="0"/>
    <n v="0"/>
    <n v="0"/>
    <n v="0"/>
    <n v="0"/>
    <n v="0"/>
    <n v="0"/>
    <n v="0"/>
    <n v="0"/>
    <n v="0"/>
    <n v="0"/>
  </r>
  <r>
    <m/>
    <s v="069"/>
    <n v="2012"/>
    <n v="2014"/>
    <m/>
    <n v="5172"/>
    <n v="0"/>
    <s v="Grants"/>
    <n v="3"/>
    <n v="251"/>
    <s v="D"/>
    <n v="-41699.57"/>
    <n v="-41699.57"/>
    <n v="0"/>
    <n v="0"/>
    <n v="-41699.57"/>
    <n v="-41699.57"/>
    <n v="0"/>
    <n v="0"/>
    <n v="0"/>
    <n v="0"/>
    <n v="0"/>
    <n v="0"/>
    <n v="0"/>
    <n v="0"/>
    <n v="0"/>
    <n v="0"/>
    <n v="0"/>
    <n v="0"/>
    <n v="0"/>
    <n v="0"/>
    <n v="0"/>
    <n v="0"/>
    <n v="0"/>
    <n v="0"/>
    <n v="0"/>
    <n v="0"/>
    <n v="0"/>
    <n v="30525.57"/>
    <n v="0"/>
    <n v="0"/>
    <n v="0"/>
    <n v="30525.57"/>
  </r>
  <r>
    <m/>
    <s v="069"/>
    <n v="2012"/>
    <n v="2014"/>
    <m/>
    <n v="5172"/>
    <n v="0"/>
    <s v="Grants"/>
    <n v="3"/>
    <n v="253"/>
    <s v="D"/>
    <n v="-1677.26"/>
    <n v="-1677.26"/>
    <n v="0"/>
    <n v="0"/>
    <n v="-1677.26"/>
    <n v="-1677.26"/>
    <n v="0"/>
    <n v="0"/>
    <n v="0"/>
    <n v="0"/>
    <n v="0"/>
    <n v="0"/>
    <n v="0"/>
    <n v="0"/>
    <n v="0"/>
    <n v="0"/>
    <n v="0"/>
    <n v="0"/>
    <n v="0"/>
    <n v="0"/>
    <n v="0"/>
    <n v="0"/>
    <n v="0"/>
    <n v="0"/>
    <n v="0"/>
    <n v="0"/>
    <n v="0"/>
    <n v="0"/>
    <n v="0"/>
    <n v="0"/>
    <n v="0"/>
    <n v="0"/>
  </r>
  <r>
    <m/>
    <s v="069"/>
    <n v="2012"/>
    <n v="2014"/>
    <m/>
    <n v="5172"/>
    <n v="0"/>
    <s v="Grants"/>
    <n v="3"/>
    <n v="255"/>
    <s v="D"/>
    <n v="-245824.13"/>
    <n v="-4876.92"/>
    <n v="0"/>
    <n v="0"/>
    <n v="-245824.13"/>
    <n v="-4876.92"/>
    <n v="0"/>
    <n v="-622.47"/>
    <n v="0"/>
    <n v="0"/>
    <n v="0"/>
    <n v="-622.47"/>
    <n v="-46505.21"/>
    <n v="-46505.21"/>
    <n v="0"/>
    <n v="0"/>
    <n v="-46505.21"/>
    <n v="-46505.21"/>
    <n v="-240324.74"/>
    <n v="0"/>
    <n v="0"/>
    <n v="0"/>
    <n v="0"/>
    <n v="-240324.74"/>
    <n v="-46505.21"/>
    <n v="-240324.74"/>
    <n v="0"/>
    <n v="698"/>
    <n v="0"/>
    <n v="0"/>
    <n v="0"/>
    <n v="698"/>
  </r>
  <r>
    <m/>
    <s v="069"/>
    <n v="2012"/>
    <n v="2014"/>
    <m/>
    <n v="5172"/>
    <n v="0"/>
    <s v="Grants"/>
    <n v="3"/>
    <n v="257"/>
    <s v="D"/>
    <n v="-9744.9599999999991"/>
    <n v="-9744.9599999999991"/>
    <n v="0"/>
    <n v="0"/>
    <n v="-9744.9599999999991"/>
    <n v="-9744.9599999999991"/>
    <n v="0"/>
    <n v="0"/>
    <n v="0"/>
    <n v="0"/>
    <n v="0"/>
    <n v="0"/>
    <n v="0"/>
    <n v="0"/>
    <n v="0"/>
    <n v="0"/>
    <n v="0"/>
    <n v="0"/>
    <n v="0"/>
    <n v="0"/>
    <n v="0"/>
    <n v="0"/>
    <n v="0"/>
    <n v="0"/>
    <n v="0"/>
    <n v="0"/>
    <n v="0"/>
    <n v="5303.04"/>
    <n v="0"/>
    <n v="0"/>
    <n v="0"/>
    <n v="5303.04"/>
  </r>
  <r>
    <m/>
    <s v="069"/>
    <n v="2012"/>
    <n v="2014"/>
    <m/>
    <n v="8121"/>
    <n v="0"/>
    <s v="Trust fund share of pipeline safety"/>
    <n v="1"/>
    <n v="255"/>
    <s v="D"/>
    <n v="0"/>
    <n v="0"/>
    <n v="0"/>
    <n v="0"/>
    <n v="0"/>
    <n v="0"/>
    <n v="-42.65"/>
    <n v="-42.65"/>
    <n v="0"/>
    <n v="0"/>
    <n v="-42.65"/>
    <n v="-42.65"/>
    <n v="0"/>
    <n v="0"/>
    <n v="0"/>
    <n v="0"/>
    <n v="0"/>
    <n v="0"/>
    <n v="0"/>
    <n v="0"/>
    <n v="0"/>
    <n v="0"/>
    <n v="0"/>
    <n v="0"/>
    <n v="0"/>
    <n v="0"/>
    <n v="0"/>
    <n v="0"/>
    <n v="0"/>
    <n v="0"/>
    <n v="0"/>
    <n v="0"/>
  </r>
  <r>
    <m/>
    <s v="069"/>
    <n v="2013"/>
    <n v="2013"/>
    <m/>
    <n v="1400"/>
    <n v="0"/>
    <s v="Operations"/>
    <n v="1"/>
    <n v="233"/>
    <s v="D"/>
    <n v="673.07"/>
    <n v="673.07"/>
    <n v="0"/>
    <n v="0"/>
    <n v="673.07"/>
    <n v="673.07"/>
    <n v="0"/>
    <n v="0"/>
    <n v="0"/>
    <n v="0"/>
    <n v="0"/>
    <n v="0"/>
    <n v="0"/>
    <n v="0"/>
    <n v="0"/>
    <n v="0"/>
    <n v="0"/>
    <n v="0"/>
    <n v="0"/>
    <n v="0"/>
    <n v="0"/>
    <n v="0"/>
    <n v="0"/>
    <n v="0"/>
    <n v="0"/>
    <n v="0"/>
    <n v="0"/>
    <n v="124.93"/>
    <n v="0"/>
    <n v="0"/>
    <n v="0"/>
    <n v="124.93"/>
  </r>
  <r>
    <m/>
    <s v="069"/>
    <n v="2013"/>
    <n v="2013"/>
    <m/>
    <n v="1400"/>
    <n v="0"/>
    <s v="Operations"/>
    <n v="1"/>
    <n v="240"/>
    <s v="D"/>
    <n v="-27000"/>
    <n v="-27000"/>
    <n v="0"/>
    <n v="0"/>
    <n v="-27000"/>
    <n v="-27000"/>
    <n v="0"/>
    <n v="0"/>
    <n v="0"/>
    <n v="0"/>
    <n v="0"/>
    <n v="0"/>
    <n v="0"/>
    <n v="0"/>
    <n v="0"/>
    <n v="0"/>
    <n v="0"/>
    <n v="0"/>
    <n v="0"/>
    <n v="0"/>
    <n v="0"/>
    <n v="0"/>
    <n v="0"/>
    <n v="0"/>
    <n v="0"/>
    <n v="0"/>
    <n v="0"/>
    <n v="0"/>
    <n v="0"/>
    <n v="0"/>
    <n v="0"/>
    <n v="0"/>
  </r>
  <r>
    <m/>
    <s v="069"/>
    <n v="2013"/>
    <n v="2013"/>
    <m/>
    <n v="1400"/>
    <n v="0"/>
    <s v="Operations"/>
    <n v="1"/>
    <n v="253"/>
    <s v="D"/>
    <n v="-28642.21"/>
    <n v="-28642.21"/>
    <n v="0"/>
    <n v="0"/>
    <n v="-28642.21"/>
    <n v="-28642.21"/>
    <n v="0"/>
    <n v="0"/>
    <n v="0"/>
    <n v="0"/>
    <n v="0"/>
    <n v="0"/>
    <n v="-28386.1"/>
    <n v="-28386.1"/>
    <n v="0"/>
    <n v="0"/>
    <n v="-28386.1"/>
    <n v="-28386.1"/>
    <n v="0"/>
    <n v="0"/>
    <n v="0"/>
    <n v="0"/>
    <n v="0"/>
    <n v="0"/>
    <n v="-28386.1"/>
    <n v="0"/>
    <n v="0"/>
    <n v="0"/>
    <n v="0"/>
    <n v="0"/>
    <n v="0"/>
    <n v="0"/>
  </r>
  <r>
    <m/>
    <s v="069"/>
    <n v="2013"/>
    <n v="2013"/>
    <m/>
    <n v="1400"/>
    <n v="0"/>
    <s v="Operations"/>
    <n v="1"/>
    <n v="257"/>
    <s v="D"/>
    <n v="-21595.119999999999"/>
    <n v="-21595.119999999999"/>
    <n v="0"/>
    <n v="0"/>
    <n v="-21595.119999999999"/>
    <n v="-21595.119999999999"/>
    <n v="0"/>
    <n v="0"/>
    <n v="0"/>
    <n v="0"/>
    <n v="0"/>
    <n v="0"/>
    <n v="-5.53"/>
    <n v="-5.53"/>
    <n v="0"/>
    <n v="0"/>
    <n v="-5.53"/>
    <n v="-5.53"/>
    <n v="0"/>
    <n v="0"/>
    <n v="0"/>
    <n v="0"/>
    <n v="0"/>
    <n v="0"/>
    <n v="-5.53"/>
    <n v="0"/>
    <n v="0"/>
    <n v="21587.47"/>
    <n v="0"/>
    <n v="0"/>
    <n v="0"/>
    <n v="21587.47"/>
  </r>
  <r>
    <m/>
    <s v="069"/>
    <n v="2013"/>
    <n v="2013"/>
    <m/>
    <n v="1400"/>
    <n v="0"/>
    <s v="Operations"/>
    <n v="1"/>
    <n v="310"/>
    <s v="D"/>
    <n v="-2898.16"/>
    <n v="-2898.16"/>
    <n v="0"/>
    <n v="0"/>
    <n v="-2898.16"/>
    <n v="-2898.16"/>
    <n v="0"/>
    <n v="0"/>
    <n v="0"/>
    <n v="0"/>
    <n v="0"/>
    <n v="0"/>
    <n v="0"/>
    <n v="0"/>
    <n v="0"/>
    <n v="0"/>
    <n v="0"/>
    <n v="0"/>
    <n v="0"/>
    <n v="0"/>
    <n v="0"/>
    <n v="0"/>
    <n v="0"/>
    <n v="0"/>
    <n v="0"/>
    <n v="0"/>
    <n v="0"/>
    <n v="0"/>
    <n v="0"/>
    <n v="0"/>
    <n v="0"/>
    <n v="0"/>
  </r>
  <r>
    <m/>
    <s v="069"/>
    <n v="2013"/>
    <n v="2013"/>
    <m/>
    <n v="1401"/>
    <n v="0"/>
    <s v="Operations"/>
    <n v="1"/>
    <n v="240"/>
    <s v="D"/>
    <n v="-109466"/>
    <n v="-109466"/>
    <n v="0"/>
    <n v="0"/>
    <n v="-109466"/>
    <n v="-109466"/>
    <n v="0"/>
    <n v="0"/>
    <n v="0"/>
    <n v="0"/>
    <n v="0"/>
    <n v="0"/>
    <n v="0"/>
    <n v="0"/>
    <n v="0"/>
    <n v="0"/>
    <n v="0"/>
    <n v="0"/>
    <n v="0"/>
    <n v="0"/>
    <n v="0"/>
    <n v="0"/>
    <n v="0"/>
    <n v="0"/>
    <n v="0"/>
    <n v="0"/>
    <n v="0"/>
    <n v="0"/>
    <n v="0"/>
    <n v="0"/>
    <n v="0"/>
    <n v="0"/>
  </r>
  <r>
    <m/>
    <s v="069"/>
    <n v="2013"/>
    <n v="2013"/>
    <m/>
    <n v="1401"/>
    <n v="0"/>
    <s v="Operations"/>
    <n v="1"/>
    <n v="251"/>
    <s v="D"/>
    <n v="-42699.9"/>
    <n v="-42699.9"/>
    <n v="0"/>
    <n v="0"/>
    <n v="-42699.9"/>
    <n v="-42699.9"/>
    <n v="0"/>
    <n v="0"/>
    <n v="0"/>
    <n v="0"/>
    <n v="0"/>
    <n v="0"/>
    <n v="0"/>
    <n v="0"/>
    <n v="0"/>
    <n v="0"/>
    <n v="0"/>
    <n v="0"/>
    <n v="0"/>
    <n v="0"/>
    <n v="0"/>
    <n v="0"/>
    <n v="0"/>
    <n v="0"/>
    <n v="0"/>
    <n v="0"/>
    <n v="0"/>
    <n v="41414.9"/>
    <n v="0"/>
    <n v="0"/>
    <n v="0"/>
    <n v="41414.9"/>
  </r>
  <r>
    <m/>
    <s v="069"/>
    <n v="2013"/>
    <n v="2013"/>
    <m/>
    <n v="1401"/>
    <n v="0"/>
    <s v="Operations"/>
    <n v="1"/>
    <n v="252"/>
    <s v="D"/>
    <n v="-7535"/>
    <n v="-535"/>
    <n v="0"/>
    <n v="0"/>
    <n v="-7535"/>
    <n v="-535"/>
    <n v="0"/>
    <n v="0"/>
    <n v="0"/>
    <n v="0"/>
    <n v="0"/>
    <n v="0"/>
    <n v="0"/>
    <n v="0"/>
    <n v="0"/>
    <n v="0"/>
    <n v="0"/>
    <n v="0"/>
    <n v="-7000"/>
    <n v="0"/>
    <n v="0"/>
    <n v="0"/>
    <n v="0"/>
    <n v="-7000"/>
    <n v="0"/>
    <n v="-7000"/>
    <n v="0"/>
    <n v="0"/>
    <n v="0"/>
    <n v="0"/>
    <n v="0"/>
    <n v="0"/>
  </r>
  <r>
    <m/>
    <s v="069"/>
    <n v="2013"/>
    <n v="2013"/>
    <m/>
    <n v="1401"/>
    <n v="0"/>
    <s v="Operations"/>
    <n v="1"/>
    <n v="253"/>
    <s v="D"/>
    <n v="-21018.58"/>
    <n v="-21018.58"/>
    <n v="0"/>
    <n v="0"/>
    <n v="-21018.58"/>
    <n v="-21018.58"/>
    <n v="0"/>
    <n v="0"/>
    <n v="0"/>
    <n v="0"/>
    <n v="0"/>
    <n v="0"/>
    <n v="-64949.64"/>
    <n v="-64923.51"/>
    <n v="0"/>
    <n v="0"/>
    <n v="-64949.64"/>
    <n v="-64923.51"/>
    <n v="-26.13"/>
    <n v="0"/>
    <n v="0"/>
    <n v="0"/>
    <n v="0"/>
    <n v="-26.13"/>
    <n v="-64949.64"/>
    <n v="0"/>
    <n v="0"/>
    <n v="157.81"/>
    <n v="0"/>
    <n v="0"/>
    <n v="0"/>
    <n v="157.81"/>
  </r>
  <r>
    <m/>
    <s v="069"/>
    <n v="2013"/>
    <n v="2013"/>
    <m/>
    <n v="1401"/>
    <n v="0"/>
    <s v="Operations"/>
    <n v="1"/>
    <n v="257"/>
    <s v="D"/>
    <n v="-35027.660000000003"/>
    <n v="-35027.660000000003"/>
    <n v="0"/>
    <n v="0"/>
    <n v="-35027.660000000003"/>
    <n v="-35027.660000000003"/>
    <n v="0"/>
    <n v="0"/>
    <n v="0"/>
    <n v="0"/>
    <n v="0"/>
    <n v="0"/>
    <n v="0"/>
    <n v="0"/>
    <n v="0"/>
    <n v="0"/>
    <n v="0"/>
    <n v="0"/>
    <n v="0"/>
    <n v="0"/>
    <n v="0"/>
    <n v="0"/>
    <n v="0"/>
    <n v="0"/>
    <n v="0"/>
    <n v="0"/>
    <n v="0"/>
    <n v="35027.65"/>
    <n v="0"/>
    <n v="0"/>
    <n v="0"/>
    <n v="35027.65"/>
  </r>
  <r>
    <m/>
    <s v="069"/>
    <n v="2013"/>
    <n v="2013"/>
    <m/>
    <n v="5172"/>
    <n v="0"/>
    <s v="Operations"/>
    <n v="1"/>
    <n v="233"/>
    <s v="D"/>
    <n v="-515.46"/>
    <n v="-515.46"/>
    <n v="0"/>
    <n v="0"/>
    <n v="-515.46"/>
    <n v="-515.46"/>
    <n v="0"/>
    <n v="0"/>
    <n v="0"/>
    <n v="0"/>
    <n v="0"/>
    <n v="0"/>
    <n v="0"/>
    <n v="0"/>
    <n v="0"/>
    <n v="0"/>
    <n v="0"/>
    <n v="0"/>
    <n v="0"/>
    <n v="0"/>
    <n v="0"/>
    <n v="0"/>
    <n v="0"/>
    <n v="0"/>
    <n v="0"/>
    <n v="0"/>
    <n v="0"/>
    <n v="229.92"/>
    <n v="0"/>
    <n v="0"/>
    <n v="0"/>
    <n v="229.92"/>
  </r>
  <r>
    <m/>
    <s v="069"/>
    <n v="2013"/>
    <n v="2013"/>
    <m/>
    <n v="5172"/>
    <n v="0"/>
    <s v="Operations"/>
    <n v="1"/>
    <n v="240"/>
    <s v="D"/>
    <n v="-50000"/>
    <n v="-50000"/>
    <n v="0"/>
    <n v="0"/>
    <n v="-50000"/>
    <n v="-50000"/>
    <n v="0"/>
    <n v="0"/>
    <n v="0"/>
    <n v="0"/>
    <n v="0"/>
    <n v="0"/>
    <n v="0"/>
    <n v="0"/>
    <n v="0"/>
    <n v="0"/>
    <n v="0"/>
    <n v="0"/>
    <n v="0"/>
    <n v="0"/>
    <n v="0"/>
    <n v="0"/>
    <n v="0"/>
    <n v="0"/>
    <n v="0"/>
    <n v="0"/>
    <n v="0"/>
    <n v="0"/>
    <n v="0"/>
    <n v="0"/>
    <n v="0"/>
    <n v="0"/>
  </r>
  <r>
    <m/>
    <s v="069"/>
    <n v="2013"/>
    <n v="2013"/>
    <m/>
    <n v="5172"/>
    <n v="0"/>
    <s v="Operations"/>
    <n v="1"/>
    <n v="251"/>
    <s v="D"/>
    <n v="-35949.730000000003"/>
    <n v="-35949.730000000003"/>
    <n v="0"/>
    <n v="0"/>
    <n v="-35949.730000000003"/>
    <n v="-35949.730000000003"/>
    <n v="0"/>
    <n v="0"/>
    <n v="0"/>
    <n v="0"/>
    <n v="0"/>
    <n v="0"/>
    <n v="0"/>
    <n v="0"/>
    <n v="0"/>
    <n v="0"/>
    <n v="0"/>
    <n v="0"/>
    <n v="0"/>
    <n v="0"/>
    <n v="0"/>
    <n v="0"/>
    <n v="0"/>
    <n v="0"/>
    <n v="0"/>
    <n v="0"/>
    <n v="0"/>
    <n v="17889.73"/>
    <n v="0"/>
    <n v="0"/>
    <n v="0"/>
    <n v="17889.73"/>
  </r>
  <r>
    <m/>
    <s v="069"/>
    <n v="2013"/>
    <n v="2013"/>
    <m/>
    <n v="5172"/>
    <n v="0"/>
    <s v="Operations"/>
    <n v="1"/>
    <n v="252"/>
    <s v="D"/>
    <n v="-8077.75"/>
    <n v="-8077.75"/>
    <n v="0"/>
    <n v="0"/>
    <n v="-8077.75"/>
    <n v="-8077.75"/>
    <n v="0"/>
    <n v="0"/>
    <n v="0"/>
    <n v="0"/>
    <n v="0"/>
    <n v="0"/>
    <n v="0"/>
    <n v="0"/>
    <n v="0"/>
    <n v="0"/>
    <n v="0"/>
    <n v="0"/>
    <n v="0"/>
    <n v="0"/>
    <n v="0"/>
    <n v="0"/>
    <n v="0"/>
    <n v="0"/>
    <n v="0"/>
    <n v="0"/>
    <n v="0"/>
    <n v="3981.6"/>
    <n v="0"/>
    <n v="0"/>
    <n v="0"/>
    <n v="3981.6"/>
  </r>
  <r>
    <m/>
    <s v="069"/>
    <n v="2013"/>
    <n v="2013"/>
    <m/>
    <n v="5172"/>
    <n v="0"/>
    <s v="Operations"/>
    <n v="1"/>
    <n v="253"/>
    <s v="D"/>
    <n v="-8430.1200000000008"/>
    <n v="-8430.1200000000008"/>
    <n v="0"/>
    <n v="0"/>
    <n v="-8430.1200000000008"/>
    <n v="-8430.1200000000008"/>
    <n v="0"/>
    <n v="0"/>
    <n v="0"/>
    <n v="0"/>
    <n v="0"/>
    <n v="0"/>
    <n v="-103126.57"/>
    <n v="-103118.42"/>
    <n v="0"/>
    <n v="0"/>
    <n v="-103126.57"/>
    <n v="-103118.42"/>
    <n v="-8.15"/>
    <n v="0"/>
    <n v="0"/>
    <n v="0"/>
    <n v="0"/>
    <n v="-8.15"/>
    <n v="-103126.57"/>
    <n v="0"/>
    <n v="0"/>
    <n v="53.19"/>
    <n v="0"/>
    <n v="0"/>
    <n v="0"/>
    <n v="53.19"/>
  </r>
  <r>
    <m/>
    <s v="069"/>
    <n v="2013"/>
    <n v="2013"/>
    <m/>
    <n v="5172"/>
    <n v="0"/>
    <s v="Operations"/>
    <n v="1"/>
    <n v="254"/>
    <s v="D"/>
    <n v="-5841.36"/>
    <n v="-5841.36"/>
    <n v="0"/>
    <n v="0"/>
    <n v="-5841.36"/>
    <n v="-5841.36"/>
    <n v="0"/>
    <n v="0"/>
    <n v="0"/>
    <n v="0"/>
    <n v="0"/>
    <n v="0"/>
    <n v="0"/>
    <n v="0"/>
    <n v="0"/>
    <n v="0"/>
    <n v="0"/>
    <n v="0"/>
    <n v="0"/>
    <n v="0"/>
    <n v="0"/>
    <n v="0"/>
    <n v="0"/>
    <n v="0"/>
    <n v="0"/>
    <n v="0"/>
    <n v="0"/>
    <n v="0"/>
    <n v="0"/>
    <n v="0"/>
    <n v="0"/>
    <n v="0"/>
  </r>
  <r>
    <m/>
    <s v="069"/>
    <n v="2013"/>
    <n v="2013"/>
    <m/>
    <n v="5172"/>
    <n v="0"/>
    <s v="Operations"/>
    <n v="1"/>
    <n v="310"/>
    <s v="D"/>
    <n v="-105372.1"/>
    <n v="-105372.1"/>
    <n v="0"/>
    <n v="0"/>
    <n v="-105372.1"/>
    <n v="-105372.1"/>
    <n v="0"/>
    <n v="0"/>
    <n v="0"/>
    <n v="0"/>
    <n v="0"/>
    <n v="0"/>
    <n v="0"/>
    <n v="0"/>
    <n v="0"/>
    <n v="0"/>
    <n v="0"/>
    <n v="0"/>
    <n v="0"/>
    <n v="0"/>
    <n v="0"/>
    <n v="0"/>
    <n v="0"/>
    <n v="0"/>
    <n v="0"/>
    <n v="0"/>
    <n v="0"/>
    <n v="92.5"/>
    <n v="0"/>
    <n v="0"/>
    <n v="0"/>
    <n v="92.5"/>
  </r>
  <r>
    <m/>
    <s v="069"/>
    <n v="2013"/>
    <n v="2013"/>
    <m/>
    <n v="5172"/>
    <n v="0"/>
    <s v="Grants"/>
    <n v="3"/>
    <n v="410"/>
    <s v="D"/>
    <n v="-87975.27"/>
    <n v="-69687.27"/>
    <n v="0"/>
    <n v="0"/>
    <n v="-87975.27"/>
    <n v="-69687.27"/>
    <n v="0"/>
    <n v="0"/>
    <n v="0"/>
    <n v="0"/>
    <n v="0"/>
    <n v="0"/>
    <n v="0"/>
    <n v="0"/>
    <n v="0"/>
    <n v="0"/>
    <n v="0"/>
    <n v="0"/>
    <n v="-18288"/>
    <n v="0"/>
    <n v="0"/>
    <n v="0"/>
    <n v="0"/>
    <n v="-18288"/>
    <n v="0"/>
    <n v="-18288"/>
    <n v="0"/>
    <n v="69687.27"/>
    <n v="0"/>
    <n v="0"/>
    <n v="0"/>
    <n v="69687.27"/>
  </r>
  <r>
    <m/>
    <s v="069"/>
    <n v="2013"/>
    <n v="2014"/>
    <m/>
    <n v="1400"/>
    <n v="0"/>
    <s v="UNKNOWN"/>
    <n v="0"/>
    <n v="0"/>
    <s v=" "/>
    <n v="0"/>
    <n v="0"/>
    <n v="0"/>
    <n v="0"/>
    <n v="0"/>
    <n v="0"/>
    <n v="0"/>
    <n v="0"/>
    <n v="0"/>
    <n v="0"/>
    <n v="0"/>
    <n v="0"/>
    <n v="0"/>
    <n v="0"/>
    <n v="0"/>
    <n v="0"/>
    <n v="0"/>
    <n v="0"/>
    <n v="0"/>
    <n v="0"/>
    <n v="0"/>
    <n v="0"/>
    <n v="0"/>
    <n v="0"/>
    <n v="0"/>
    <n v="0"/>
    <n v="0"/>
    <n v="0"/>
    <n v="0"/>
    <n v="0"/>
    <n v="0"/>
    <n v="0"/>
  </r>
  <r>
    <m/>
    <s v="069"/>
    <n v="2013"/>
    <n v="2014"/>
    <m/>
    <n v="1401"/>
    <n v="0"/>
    <s v="Operations"/>
    <n v="1"/>
    <n v="252"/>
    <s v="D"/>
    <n v="-42900.67"/>
    <n v="-41391.94"/>
    <n v="0"/>
    <n v="0"/>
    <n v="-42900.67"/>
    <n v="-41391.94"/>
    <n v="1508.73"/>
    <n v="0"/>
    <n v="0"/>
    <n v="0"/>
    <n v="1508.73"/>
    <n v="0"/>
    <n v="0"/>
    <n v="0"/>
    <n v="0"/>
    <n v="0"/>
    <n v="0"/>
    <n v="0"/>
    <n v="0"/>
    <n v="0"/>
    <n v="0"/>
    <n v="0"/>
    <n v="0"/>
    <n v="0"/>
    <n v="0"/>
    <n v="0"/>
    <n v="0"/>
    <n v="0"/>
    <n v="0"/>
    <n v="0"/>
    <n v="0"/>
    <n v="0"/>
  </r>
  <r>
    <m/>
    <s v="069"/>
    <n v="2013"/>
    <n v="2014"/>
    <m/>
    <n v="5172"/>
    <n v="0"/>
    <s v="Operations"/>
    <n v="1"/>
    <n v="252"/>
    <s v="D"/>
    <n v="-27120.639999999999"/>
    <n v="-26166.87"/>
    <n v="0"/>
    <n v="0"/>
    <n v="-27120.639999999999"/>
    <n v="-26166.87"/>
    <n v="953.77"/>
    <n v="0"/>
    <n v="0"/>
    <n v="0"/>
    <n v="953.77"/>
    <n v="0"/>
    <n v="0"/>
    <n v="0"/>
    <n v="0"/>
    <n v="0"/>
    <n v="0"/>
    <n v="0"/>
    <n v="0"/>
    <n v="0"/>
    <n v="0"/>
    <n v="0"/>
    <n v="0"/>
    <n v="0"/>
    <n v="0"/>
    <n v="0"/>
    <n v="0"/>
    <n v="0"/>
    <n v="0"/>
    <n v="0"/>
    <n v="0"/>
    <n v="0"/>
  </r>
  <r>
    <m/>
    <s v="069"/>
    <n v="2013"/>
    <n v="2014"/>
    <m/>
    <n v="5282"/>
    <n v="0"/>
    <s v="Emergency Preparedness Grants"/>
    <n v="2"/>
    <n v="252"/>
    <s v="D"/>
    <n v="0"/>
    <n v="-14924.71"/>
    <n v="0"/>
    <n v="0"/>
    <n v="0"/>
    <n v="-14924.71"/>
    <n v="0"/>
    <n v="0"/>
    <n v="0"/>
    <n v="0"/>
    <n v="0"/>
    <n v="0"/>
    <n v="0"/>
    <n v="0"/>
    <n v="0"/>
    <n v="0"/>
    <n v="0"/>
    <n v="0"/>
    <n v="-16462.79"/>
    <n v="0"/>
    <n v="0"/>
    <n v="0"/>
    <n v="0"/>
    <n v="-16462.79"/>
    <n v="0"/>
    <n v="-16462.79"/>
    <n v="-31387.5"/>
    <n v="0"/>
    <n v="0"/>
    <n v="0"/>
    <n v="15659.78"/>
    <n v="15659.78"/>
  </r>
  <r>
    <m/>
    <s v="069"/>
    <n v="2013"/>
    <n v="2015"/>
    <m/>
    <n v="1401"/>
    <n v="0"/>
    <s v="Research and development"/>
    <n v="2"/>
    <n v="255"/>
    <s v="D"/>
    <n v="-20135.66"/>
    <n v="-5203.66"/>
    <n v="0"/>
    <n v="0"/>
    <n v="-20135.66"/>
    <n v="-5203.66"/>
    <n v="0"/>
    <n v="0"/>
    <n v="0"/>
    <n v="0"/>
    <n v="0"/>
    <n v="0"/>
    <n v="-239575.17"/>
    <n v="-99186.17"/>
    <n v="0"/>
    <n v="0"/>
    <n v="-239575.17"/>
    <n v="-99186.17"/>
    <n v="-155321"/>
    <n v="0"/>
    <n v="0"/>
    <n v="0"/>
    <n v="0"/>
    <n v="-155321"/>
    <n v="-239575.17"/>
    <n v="-14932"/>
    <n v="0"/>
    <n v="0"/>
    <n v="0"/>
    <n v="0"/>
    <n v="0"/>
    <n v="0"/>
  </r>
  <r>
    <m/>
    <s v="069"/>
    <n v="2013"/>
    <n v="2015"/>
    <m/>
    <n v="5172"/>
    <n v="0"/>
    <s v="Grants"/>
    <n v="3"/>
    <n v="251"/>
    <s v="D"/>
    <n v="-282739.48"/>
    <n v="-27128.45"/>
    <n v="0"/>
    <n v="0"/>
    <n v="-282739.48"/>
    <n v="-27128.45"/>
    <n v="-47147.69"/>
    <n v="-47147.69"/>
    <n v="0"/>
    <n v="0"/>
    <n v="-47147.69"/>
    <n v="-47147.69"/>
    <n v="-49797.45"/>
    <n v="-27644.91"/>
    <n v="0"/>
    <n v="0"/>
    <n v="-49797.45"/>
    <n v="-27644.91"/>
    <n v="-277763.57"/>
    <n v="0"/>
    <n v="0"/>
    <n v="0"/>
    <n v="0"/>
    <n v="-277763.57"/>
    <n v="-49797.45"/>
    <n v="-255611.03"/>
    <n v="0"/>
    <n v="16118.92"/>
    <n v="0"/>
    <n v="0"/>
    <n v="0"/>
    <n v="16118.92"/>
  </r>
  <r>
    <m/>
    <s v="069"/>
    <n v="2013"/>
    <n v="2015"/>
    <m/>
    <n v="5172"/>
    <n v="0"/>
    <s v="Grants"/>
    <n v="3"/>
    <n v="253"/>
    <s v="D"/>
    <n v="-21508.65"/>
    <n v="-21508.65"/>
    <n v="0"/>
    <n v="0"/>
    <n v="-21508.65"/>
    <n v="-21508.65"/>
    <n v="0"/>
    <n v="0"/>
    <n v="0"/>
    <n v="0"/>
    <n v="0"/>
    <n v="0"/>
    <n v="0"/>
    <n v="0"/>
    <n v="0"/>
    <n v="0"/>
    <n v="0"/>
    <n v="0"/>
    <n v="0"/>
    <n v="0"/>
    <n v="0"/>
    <n v="0"/>
    <n v="0"/>
    <n v="0"/>
    <n v="0"/>
    <n v="0"/>
    <n v="0"/>
    <n v="0"/>
    <n v="0"/>
    <n v="0"/>
    <n v="0"/>
    <n v="0"/>
  </r>
  <r>
    <m/>
    <s v="069"/>
    <n v="2013"/>
    <n v="2015"/>
    <m/>
    <n v="5172"/>
    <n v="0"/>
    <s v="Grants"/>
    <n v="3"/>
    <n v="255"/>
    <s v="D"/>
    <n v="-60399.43"/>
    <n v="131312.5"/>
    <n v="0"/>
    <n v="0"/>
    <n v="-60399.43"/>
    <n v="131312.5"/>
    <n v="-300660.87"/>
    <n v="-138117.87"/>
    <n v="0"/>
    <n v="0"/>
    <n v="-300660.87"/>
    <n v="-138117.87"/>
    <n v="-97131.19"/>
    <n v="-97131.19"/>
    <n v="0"/>
    <n v="0"/>
    <n v="-97131.19"/>
    <n v="-97131.19"/>
    <n v="-354254.93"/>
    <n v="0"/>
    <n v="0"/>
    <n v="0"/>
    <n v="0"/>
    <n v="-354254.93"/>
    <n v="-97131.19"/>
    <n v="-354254.93"/>
    <n v="0"/>
    <n v="0"/>
    <n v="0"/>
    <n v="0"/>
    <n v="0"/>
    <n v="0"/>
  </r>
  <r>
    <m/>
    <s v="069"/>
    <n v="2013"/>
    <n v="2015"/>
    <m/>
    <n v="5172"/>
    <n v="0"/>
    <s v="Grants"/>
    <n v="3"/>
    <n v="257"/>
    <s v="D"/>
    <n v="-85708.52"/>
    <n v="-73108.52"/>
    <n v="0"/>
    <n v="0"/>
    <n v="-85708.52"/>
    <n v="-73108.52"/>
    <n v="0"/>
    <n v="-12600"/>
    <n v="0"/>
    <n v="0"/>
    <n v="0"/>
    <n v="-12600"/>
    <n v="0"/>
    <n v="0"/>
    <n v="0"/>
    <n v="0"/>
    <n v="0"/>
    <n v="0"/>
    <n v="0"/>
    <n v="0"/>
    <n v="0"/>
    <n v="0"/>
    <n v="0"/>
    <n v="0"/>
    <n v="0"/>
    <n v="0"/>
    <n v="0"/>
    <n v="37863.040000000001"/>
    <n v="0"/>
    <n v="0"/>
    <n v="0"/>
    <n v="37863.040000000001"/>
  </r>
  <r>
    <m/>
    <s v="069"/>
    <n v="2013"/>
    <n v="2015"/>
    <m/>
    <n v="5172"/>
    <n v="0"/>
    <s v="Grants"/>
    <n v="3"/>
    <n v="410"/>
    <s v="D"/>
    <n v="-60954.68"/>
    <n v="0"/>
    <n v="0"/>
    <n v="0"/>
    <n v="-60954.68"/>
    <n v="0"/>
    <n v="0"/>
    <n v="0"/>
    <n v="0"/>
    <n v="0"/>
    <n v="0"/>
    <n v="0"/>
    <n v="0"/>
    <n v="0"/>
    <n v="0"/>
    <n v="0"/>
    <n v="0"/>
    <n v="0"/>
    <n v="-60954.68"/>
    <n v="0"/>
    <n v="0"/>
    <n v="0"/>
    <n v="0"/>
    <n v="-60954.68"/>
    <n v="0"/>
    <n v="-60954.68"/>
    <n v="0"/>
    <n v="0"/>
    <n v="0"/>
    <n v="0"/>
    <n v="0"/>
    <n v="0"/>
  </r>
  <r>
    <m/>
    <s v="069"/>
    <n v="2013"/>
    <n v="2015"/>
    <m/>
    <n v="8121"/>
    <n v="0"/>
    <s v="Trust fund share of pipeline safety"/>
    <n v="1"/>
    <n v="0"/>
    <s v="D"/>
    <n v="0"/>
    <n v="0"/>
    <n v="0"/>
    <n v="0"/>
    <n v="0"/>
    <n v="0"/>
    <n v="97305.53"/>
    <n v="0"/>
    <n v="0"/>
    <n v="0"/>
    <n v="97305.53"/>
    <n v="0"/>
    <n v="0"/>
    <n v="0"/>
    <n v="0"/>
    <n v="0"/>
    <n v="0"/>
    <n v="0"/>
    <n v="0"/>
    <n v="0"/>
    <n v="0"/>
    <n v="0"/>
    <n v="0"/>
    <n v="0"/>
    <n v="0"/>
    <n v="0"/>
    <n v="-97305.53"/>
    <n v="0"/>
    <n v="0"/>
    <n v="0"/>
    <n v="0"/>
    <n v="0"/>
  </r>
  <r>
    <m/>
    <s v="069"/>
    <n v="2013"/>
    <n v="2015"/>
    <m/>
    <n v="8121"/>
    <n v="0"/>
    <s v="Trust fund share of pipeline safety"/>
    <n v="1"/>
    <n v="255"/>
    <s v="D"/>
    <n v="0"/>
    <n v="0"/>
    <n v="0"/>
    <n v="0"/>
    <n v="0"/>
    <n v="0"/>
    <n v="-109118.15"/>
    <n v="-109118.15"/>
    <n v="0"/>
    <n v="0"/>
    <n v="-109118.15"/>
    <n v="-109118.15"/>
    <n v="0"/>
    <n v="0"/>
    <n v="0"/>
    <n v="0"/>
    <n v="0"/>
    <n v="0"/>
    <n v="0"/>
    <n v="0"/>
    <n v="0"/>
    <n v="0"/>
    <n v="0"/>
    <n v="0"/>
    <n v="0"/>
    <n v="0"/>
    <n v="0"/>
    <n v="0"/>
    <n v="0"/>
    <n v="0"/>
    <n v="0"/>
    <n v="0"/>
  </r>
  <r>
    <m/>
    <s v="069"/>
    <n v="2013"/>
    <n v="2015"/>
    <m/>
    <n v="8121"/>
    <n v="0"/>
    <s v="Trust fund share of pipeline safety"/>
    <n v="1"/>
    <n v="940"/>
    <s v="D"/>
    <n v="0"/>
    <n v="0"/>
    <n v="0"/>
    <n v="0"/>
    <n v="0"/>
    <n v="0"/>
    <n v="0"/>
    <n v="97305.53"/>
    <n v="0"/>
    <n v="0"/>
    <n v="0"/>
    <n v="97305.53"/>
    <n v="0"/>
    <n v="0"/>
    <n v="0"/>
    <n v="0"/>
    <n v="0"/>
    <n v="0"/>
    <n v="0"/>
    <n v="0"/>
    <n v="0"/>
    <n v="0"/>
    <n v="0"/>
    <n v="0"/>
    <n v="0"/>
    <n v="0"/>
    <n v="97305.53"/>
    <n v="0"/>
    <n v="0"/>
    <n v="0"/>
    <n v="0"/>
    <n v="0"/>
  </r>
  <r>
    <m/>
    <s v="069"/>
    <n v="2014"/>
    <n v="2014"/>
    <m/>
    <n v="1400"/>
    <n v="0"/>
    <s v="Operations"/>
    <n v="1"/>
    <n v="231"/>
    <s v="D"/>
    <n v="-3174.69"/>
    <n v="-3174.69"/>
    <n v="0"/>
    <n v="0"/>
    <n v="-3174.69"/>
    <n v="-3174.69"/>
    <n v="0"/>
    <n v="0"/>
    <n v="0"/>
    <n v="0"/>
    <n v="0"/>
    <n v="0"/>
    <n v="0"/>
    <n v="0"/>
    <n v="0"/>
    <n v="0"/>
    <n v="0"/>
    <n v="0"/>
    <n v="0"/>
    <n v="0"/>
    <n v="0"/>
    <n v="0"/>
    <n v="0"/>
    <n v="0"/>
    <n v="0"/>
    <n v="0"/>
    <n v="0"/>
    <n v="0"/>
    <n v="0"/>
    <n v="0"/>
    <n v="0"/>
    <n v="0"/>
  </r>
  <r>
    <m/>
    <s v="069"/>
    <n v="2014"/>
    <n v="2014"/>
    <m/>
    <n v="1400"/>
    <n v="0"/>
    <s v="Operations"/>
    <n v="1"/>
    <n v="233"/>
    <s v="D"/>
    <n v="-4179.3999999999996"/>
    <n v="-4179.3999999999996"/>
    <n v="0"/>
    <n v="0"/>
    <n v="-4179.3999999999996"/>
    <n v="-4179.3999999999996"/>
    <n v="0"/>
    <n v="0"/>
    <n v="0"/>
    <n v="0"/>
    <n v="0"/>
    <n v="0"/>
    <n v="0"/>
    <n v="0"/>
    <n v="0"/>
    <n v="0"/>
    <n v="0"/>
    <n v="0"/>
    <n v="0"/>
    <n v="0"/>
    <n v="0"/>
    <n v="0"/>
    <n v="0"/>
    <n v="0"/>
    <n v="0"/>
    <n v="0"/>
    <n v="0"/>
    <n v="104.69"/>
    <n v="0"/>
    <n v="0"/>
    <n v="0"/>
    <n v="104.69"/>
  </r>
  <r>
    <m/>
    <s v="069"/>
    <n v="2014"/>
    <n v="2014"/>
    <m/>
    <n v="1400"/>
    <n v="0"/>
    <s v="Operations"/>
    <n v="1"/>
    <n v="240"/>
    <s v="D"/>
    <n v="-40000"/>
    <n v="-40000"/>
    <n v="0"/>
    <n v="0"/>
    <n v="-40000"/>
    <n v="-40000"/>
    <n v="0"/>
    <n v="0"/>
    <n v="0"/>
    <n v="0"/>
    <n v="0"/>
    <n v="0"/>
    <n v="0"/>
    <n v="0"/>
    <n v="0"/>
    <n v="0"/>
    <n v="0"/>
    <n v="0"/>
    <n v="0"/>
    <n v="0"/>
    <n v="0"/>
    <n v="0"/>
    <n v="0"/>
    <n v="0"/>
    <n v="0"/>
    <n v="0"/>
    <n v="0"/>
    <n v="0"/>
    <n v="0"/>
    <n v="0"/>
    <n v="0"/>
    <n v="0"/>
  </r>
  <r>
    <m/>
    <s v="069"/>
    <n v="2014"/>
    <n v="2014"/>
    <m/>
    <n v="1400"/>
    <n v="0"/>
    <s v="Operations"/>
    <n v="1"/>
    <n v="251"/>
    <s v="D"/>
    <n v="-8577.51"/>
    <n v="-8577.51"/>
    <n v="0"/>
    <n v="0"/>
    <n v="-8577.51"/>
    <n v="-8577.51"/>
    <n v="0"/>
    <n v="0"/>
    <n v="0"/>
    <n v="0"/>
    <n v="0"/>
    <n v="0"/>
    <n v="0"/>
    <n v="0"/>
    <n v="0"/>
    <n v="0"/>
    <n v="0"/>
    <n v="0"/>
    <n v="0"/>
    <n v="0"/>
    <n v="0"/>
    <n v="0"/>
    <n v="0"/>
    <n v="0"/>
    <n v="0"/>
    <n v="0"/>
    <n v="0"/>
    <n v="8577.51"/>
    <n v="0"/>
    <n v="0"/>
    <n v="0"/>
    <n v="8577.51"/>
  </r>
  <r>
    <m/>
    <s v="069"/>
    <n v="2014"/>
    <n v="2014"/>
    <m/>
    <n v="1400"/>
    <n v="0"/>
    <s v="Operations"/>
    <n v="1"/>
    <n v="252"/>
    <s v="D"/>
    <n v="-14000"/>
    <n v="0"/>
    <n v="0"/>
    <n v="0"/>
    <n v="-14000"/>
    <n v="0"/>
    <n v="0"/>
    <n v="0"/>
    <n v="0"/>
    <n v="0"/>
    <n v="0"/>
    <n v="0"/>
    <n v="0"/>
    <n v="0"/>
    <n v="0"/>
    <n v="0"/>
    <n v="0"/>
    <n v="0"/>
    <n v="-14000"/>
    <n v="0"/>
    <n v="0"/>
    <n v="0"/>
    <n v="0"/>
    <n v="-14000"/>
    <n v="0"/>
    <n v="-14000"/>
    <n v="0"/>
    <n v="0"/>
    <n v="0"/>
    <n v="0"/>
    <n v="0"/>
    <n v="0"/>
  </r>
  <r>
    <m/>
    <s v="069"/>
    <n v="2014"/>
    <n v="2014"/>
    <m/>
    <n v="1400"/>
    <n v="0"/>
    <s v="Operations"/>
    <n v="1"/>
    <n v="253"/>
    <s v="D"/>
    <n v="-13556.04"/>
    <n v="-18556.04"/>
    <n v="0"/>
    <n v="0"/>
    <n v="-13556.04"/>
    <n v="-18556.04"/>
    <n v="0"/>
    <n v="0"/>
    <n v="0"/>
    <n v="0"/>
    <n v="0"/>
    <n v="0"/>
    <n v="-93630.03"/>
    <n v="-88707.75"/>
    <n v="0"/>
    <n v="0"/>
    <n v="-93630.03"/>
    <n v="-88707.75"/>
    <n v="77.72"/>
    <n v="0"/>
    <n v="0"/>
    <n v="0"/>
    <n v="0"/>
    <n v="77.72"/>
    <n v="-93630.03"/>
    <n v="5000"/>
    <n v="0"/>
    <n v="5000"/>
    <n v="0"/>
    <n v="0"/>
    <n v="0"/>
    <n v="5000"/>
  </r>
  <r>
    <m/>
    <s v="069"/>
    <n v="2014"/>
    <n v="2014"/>
    <m/>
    <n v="1400"/>
    <n v="0"/>
    <s v="Operations"/>
    <n v="1"/>
    <n v="257"/>
    <s v="D"/>
    <n v="-41553.589999999997"/>
    <n v="-41553.589999999997"/>
    <n v="0"/>
    <n v="0"/>
    <n v="-41553.589999999997"/>
    <n v="-41553.589999999997"/>
    <n v="0"/>
    <n v="0"/>
    <n v="0"/>
    <n v="0"/>
    <n v="0"/>
    <n v="0"/>
    <n v="0"/>
    <n v="0"/>
    <n v="0"/>
    <n v="0"/>
    <n v="0"/>
    <n v="0"/>
    <n v="0"/>
    <n v="0"/>
    <n v="0"/>
    <n v="0"/>
    <n v="0"/>
    <n v="0"/>
    <n v="0"/>
    <n v="0"/>
    <n v="0"/>
    <n v="41553.519999999997"/>
    <n v="0"/>
    <n v="0"/>
    <n v="0"/>
    <n v="41553.519999999997"/>
  </r>
  <r>
    <m/>
    <s v="069"/>
    <n v="2014"/>
    <n v="2014"/>
    <m/>
    <n v="1400"/>
    <n v="0"/>
    <s v="Operations"/>
    <n v="1"/>
    <n v="260"/>
    <s v="D"/>
    <n v="-815"/>
    <n v="-815"/>
    <n v="0"/>
    <n v="0"/>
    <n v="-815"/>
    <n v="-815"/>
    <n v="0"/>
    <n v="0"/>
    <n v="0"/>
    <n v="0"/>
    <n v="0"/>
    <n v="0"/>
    <n v="0"/>
    <n v="0"/>
    <n v="0"/>
    <n v="0"/>
    <n v="0"/>
    <n v="0"/>
    <n v="0"/>
    <n v="0"/>
    <n v="0"/>
    <n v="0"/>
    <n v="0"/>
    <n v="0"/>
    <n v="0"/>
    <n v="0"/>
    <n v="0"/>
    <n v="815"/>
    <n v="0"/>
    <n v="0"/>
    <n v="0"/>
    <n v="815"/>
  </r>
  <r>
    <m/>
    <s v="069"/>
    <n v="2014"/>
    <n v="2014"/>
    <m/>
    <n v="1400"/>
    <n v="0"/>
    <s v="Reimbursable Program"/>
    <n v="801"/>
    <n v="253"/>
    <s v="R"/>
    <n v="0"/>
    <n v="5000"/>
    <n v="0"/>
    <n v="-5000"/>
    <n v="0"/>
    <n v="0"/>
    <n v="0"/>
    <n v="0"/>
    <n v="0"/>
    <n v="0"/>
    <n v="0"/>
    <n v="0"/>
    <n v="0"/>
    <n v="-5000"/>
    <n v="0"/>
    <n v="0"/>
    <n v="0"/>
    <n v="-5000"/>
    <n v="0"/>
    <n v="0"/>
    <n v="0"/>
    <n v="0"/>
    <n v="0"/>
    <n v="0"/>
    <n v="0"/>
    <n v="-5000"/>
    <n v="-5000"/>
    <n v="0"/>
    <n v="0"/>
    <n v="0"/>
    <n v="0"/>
    <n v="0"/>
  </r>
  <r>
    <m/>
    <s v="069"/>
    <n v="2014"/>
    <n v="2014"/>
    <m/>
    <n v="1401"/>
    <n v="0"/>
    <s v="Operations"/>
    <n v="1"/>
    <n v="210"/>
    <s v="D"/>
    <n v="-4624.1000000000004"/>
    <n v="-4624.1000000000004"/>
    <n v="0"/>
    <n v="0"/>
    <n v="-4624.1000000000004"/>
    <n v="-4624.1000000000004"/>
    <n v="0"/>
    <n v="0"/>
    <n v="0"/>
    <n v="0"/>
    <n v="0"/>
    <n v="0"/>
    <n v="0"/>
    <n v="0"/>
    <n v="0"/>
    <n v="0"/>
    <n v="0"/>
    <n v="0"/>
    <n v="0"/>
    <n v="0"/>
    <n v="0"/>
    <n v="0"/>
    <n v="0"/>
    <n v="0"/>
    <n v="0"/>
    <n v="0"/>
    <n v="0"/>
    <n v="4536.6000000000004"/>
    <n v="0"/>
    <n v="0"/>
    <n v="0"/>
    <n v="4536.6000000000004"/>
  </r>
  <r>
    <m/>
    <s v="069"/>
    <n v="2014"/>
    <n v="2014"/>
    <m/>
    <n v="1401"/>
    <n v="0"/>
    <s v="Operations"/>
    <n v="1"/>
    <n v="231"/>
    <s v="D"/>
    <n v="-54840.05"/>
    <n v="-54840.05"/>
    <n v="0"/>
    <n v="0"/>
    <n v="-54840.05"/>
    <n v="-54840.05"/>
    <n v="0"/>
    <n v="0"/>
    <n v="0"/>
    <n v="0"/>
    <n v="0"/>
    <n v="0"/>
    <n v="0"/>
    <n v="0"/>
    <n v="0"/>
    <n v="0"/>
    <n v="0"/>
    <n v="0"/>
    <n v="0"/>
    <n v="0"/>
    <n v="0"/>
    <n v="0"/>
    <n v="0"/>
    <n v="0"/>
    <n v="0"/>
    <n v="0"/>
    <n v="0"/>
    <n v="0"/>
    <n v="0"/>
    <n v="0"/>
    <n v="0"/>
    <n v="0"/>
  </r>
  <r>
    <m/>
    <s v="069"/>
    <n v="2014"/>
    <n v="2014"/>
    <m/>
    <n v="1401"/>
    <n v="0"/>
    <s v="Operations"/>
    <n v="1"/>
    <n v="233"/>
    <s v="D"/>
    <n v="-7020.78"/>
    <n v="-7020.78"/>
    <n v="0"/>
    <n v="0"/>
    <n v="-7020.78"/>
    <n v="-7020.78"/>
    <n v="0"/>
    <n v="0"/>
    <n v="0"/>
    <n v="0"/>
    <n v="0"/>
    <n v="0"/>
    <n v="0"/>
    <n v="0"/>
    <n v="0"/>
    <n v="0"/>
    <n v="0"/>
    <n v="0"/>
    <n v="0"/>
    <n v="0"/>
    <n v="0"/>
    <n v="0"/>
    <n v="0"/>
    <n v="0"/>
    <n v="0"/>
    <n v="0"/>
    <n v="0"/>
    <n v="0"/>
    <n v="0"/>
    <n v="0"/>
    <n v="0"/>
    <n v="0"/>
  </r>
  <r>
    <m/>
    <s v="069"/>
    <n v="2014"/>
    <n v="2014"/>
    <m/>
    <n v="1401"/>
    <n v="0"/>
    <s v="Operations"/>
    <n v="1"/>
    <n v="240"/>
    <s v="D"/>
    <n v="-82821"/>
    <n v="-82821"/>
    <n v="0"/>
    <n v="0"/>
    <n v="-82821"/>
    <n v="-82821"/>
    <n v="0"/>
    <n v="0"/>
    <n v="0"/>
    <n v="0"/>
    <n v="0"/>
    <n v="0"/>
    <n v="0"/>
    <n v="0"/>
    <n v="0"/>
    <n v="0"/>
    <n v="0"/>
    <n v="0"/>
    <n v="0"/>
    <n v="0"/>
    <n v="0"/>
    <n v="0"/>
    <n v="0"/>
    <n v="0"/>
    <n v="0"/>
    <n v="0"/>
    <n v="0"/>
    <n v="0"/>
    <n v="0"/>
    <n v="0"/>
    <n v="0"/>
    <n v="0"/>
  </r>
  <r>
    <m/>
    <s v="069"/>
    <n v="2014"/>
    <n v="2014"/>
    <m/>
    <n v="1401"/>
    <n v="0"/>
    <s v="Operations"/>
    <n v="1"/>
    <n v="251"/>
    <s v="D"/>
    <n v="-137413.1"/>
    <n v="-92313.1"/>
    <n v="0"/>
    <n v="0"/>
    <n v="-137413.1"/>
    <n v="-92313.1"/>
    <n v="0"/>
    <n v="0"/>
    <n v="0"/>
    <n v="0"/>
    <n v="0"/>
    <n v="0"/>
    <n v="-298.83"/>
    <n v="-48.08"/>
    <n v="0"/>
    <n v="0"/>
    <n v="-298.83"/>
    <n v="-48.08"/>
    <n v="-45350.75"/>
    <n v="0"/>
    <n v="0"/>
    <n v="0"/>
    <n v="0"/>
    <n v="-45350.75"/>
    <n v="-298.83"/>
    <n v="-45100"/>
    <n v="0"/>
    <n v="215"/>
    <n v="0"/>
    <n v="0"/>
    <n v="0"/>
    <n v="215"/>
  </r>
  <r>
    <m/>
    <s v="069"/>
    <n v="2014"/>
    <n v="2014"/>
    <m/>
    <n v="1401"/>
    <n v="0"/>
    <s v="Operations"/>
    <n v="1"/>
    <n v="252"/>
    <s v="D"/>
    <n v="-17969.2"/>
    <n v="-10969.2"/>
    <n v="0"/>
    <n v="0"/>
    <n v="-17969.2"/>
    <n v="-10969.2"/>
    <n v="0"/>
    <n v="0"/>
    <n v="0"/>
    <n v="0"/>
    <n v="0"/>
    <n v="0"/>
    <n v="0"/>
    <n v="0"/>
    <n v="0"/>
    <n v="0"/>
    <n v="0"/>
    <n v="0"/>
    <n v="-7000"/>
    <n v="0"/>
    <n v="0"/>
    <n v="0"/>
    <n v="0"/>
    <n v="-7000"/>
    <n v="0"/>
    <n v="-7000"/>
    <n v="0"/>
    <n v="9185"/>
    <n v="0"/>
    <n v="0"/>
    <n v="0"/>
    <n v="9185"/>
  </r>
  <r>
    <m/>
    <s v="069"/>
    <n v="2014"/>
    <n v="2014"/>
    <m/>
    <n v="1401"/>
    <n v="0"/>
    <s v="Operations"/>
    <n v="1"/>
    <n v="253"/>
    <s v="D"/>
    <n v="-15809.11"/>
    <n v="-15809.11"/>
    <n v="0"/>
    <n v="0"/>
    <n v="-15809.11"/>
    <n v="-15809.11"/>
    <n v="0"/>
    <n v="0"/>
    <n v="0"/>
    <n v="0"/>
    <n v="0"/>
    <n v="0"/>
    <n v="-49623.76"/>
    <n v="-50037.62"/>
    <n v="0"/>
    <n v="0"/>
    <n v="-49623.76"/>
    <n v="-50037.62"/>
    <n v="413.86"/>
    <n v="0"/>
    <n v="0"/>
    <n v="0"/>
    <n v="0"/>
    <n v="413.86"/>
    <n v="-49623.76"/>
    <n v="0"/>
    <n v="0"/>
    <n v="0"/>
    <n v="0"/>
    <n v="0"/>
    <n v="0"/>
    <n v="0"/>
  </r>
  <r>
    <m/>
    <s v="069"/>
    <n v="2014"/>
    <n v="2014"/>
    <m/>
    <n v="1401"/>
    <n v="0"/>
    <s v="Operations"/>
    <n v="1"/>
    <n v="257"/>
    <s v="D"/>
    <n v="-6634.27"/>
    <n v="-6634.27"/>
    <n v="0"/>
    <n v="0"/>
    <n v="-6634.27"/>
    <n v="-6634.27"/>
    <n v="-15.91"/>
    <n v="-15.91"/>
    <n v="0"/>
    <n v="0"/>
    <n v="-15.91"/>
    <n v="-15.91"/>
    <n v="0"/>
    <n v="0"/>
    <n v="0"/>
    <n v="0"/>
    <n v="0"/>
    <n v="0"/>
    <n v="0"/>
    <n v="0"/>
    <n v="0"/>
    <n v="0"/>
    <n v="0"/>
    <n v="0"/>
    <n v="0"/>
    <n v="0"/>
    <n v="0"/>
    <n v="2471.44"/>
    <n v="0"/>
    <n v="0"/>
    <n v="0"/>
    <n v="2471.44"/>
  </r>
  <r>
    <m/>
    <s v="069"/>
    <n v="2014"/>
    <n v="2014"/>
    <m/>
    <n v="1401"/>
    <n v="0"/>
    <s v="Operations"/>
    <n v="1"/>
    <n v="260"/>
    <s v="D"/>
    <n v="-12886.2"/>
    <n v="-12886.2"/>
    <n v="0"/>
    <n v="0"/>
    <n v="-12886.2"/>
    <n v="-12886.2"/>
    <n v="0"/>
    <n v="0"/>
    <n v="0"/>
    <n v="0"/>
    <n v="0"/>
    <n v="0"/>
    <n v="0"/>
    <n v="0"/>
    <n v="0"/>
    <n v="0"/>
    <n v="0"/>
    <n v="0"/>
    <n v="0"/>
    <n v="0"/>
    <n v="0"/>
    <n v="0"/>
    <n v="0"/>
    <n v="0"/>
    <n v="0"/>
    <n v="0"/>
    <n v="0"/>
    <n v="0"/>
    <n v="0"/>
    <n v="0"/>
    <n v="0"/>
    <n v="0"/>
  </r>
  <r>
    <m/>
    <s v="069"/>
    <n v="2014"/>
    <n v="2014"/>
    <m/>
    <n v="1401"/>
    <n v="0"/>
    <s v="Operations"/>
    <n v="1"/>
    <n v="310"/>
    <s v="D"/>
    <n v="-1029.31"/>
    <n v="-1029.31"/>
    <n v="0"/>
    <n v="0"/>
    <n v="-1029.31"/>
    <n v="-1029.31"/>
    <n v="0"/>
    <n v="0"/>
    <n v="0"/>
    <n v="0"/>
    <n v="0"/>
    <n v="0"/>
    <n v="0"/>
    <n v="0"/>
    <n v="0"/>
    <n v="0"/>
    <n v="0"/>
    <n v="0"/>
    <n v="0"/>
    <n v="0"/>
    <n v="0"/>
    <n v="0"/>
    <n v="0"/>
    <n v="0"/>
    <n v="0"/>
    <n v="0"/>
    <n v="0"/>
    <n v="1029.31"/>
    <n v="0"/>
    <n v="0"/>
    <n v="0"/>
    <n v="1029.31"/>
  </r>
  <r>
    <m/>
    <s v="069"/>
    <n v="2014"/>
    <n v="2014"/>
    <m/>
    <n v="1401"/>
    <n v="0"/>
    <s v="Reimbursable Program"/>
    <n v="801"/>
    <n v="257"/>
    <s v="R"/>
    <n v="0"/>
    <n v="0"/>
    <n v="0"/>
    <n v="0"/>
    <n v="0"/>
    <n v="0"/>
    <n v="15.91"/>
    <n v="15.91"/>
    <n v="0"/>
    <n v="0"/>
    <n v="15.91"/>
    <n v="15.91"/>
    <n v="0"/>
    <n v="0"/>
    <n v="0"/>
    <n v="0"/>
    <n v="0"/>
    <n v="0"/>
    <n v="0"/>
    <n v="0"/>
    <n v="0"/>
    <n v="0"/>
    <n v="0"/>
    <n v="0"/>
    <n v="0"/>
    <n v="0"/>
    <n v="0"/>
    <n v="0"/>
    <n v="0"/>
    <n v="0"/>
    <n v="0"/>
    <n v="0"/>
  </r>
  <r>
    <m/>
    <s v="069"/>
    <n v="2014"/>
    <n v="2014"/>
    <m/>
    <n v="5172"/>
    <n v="0"/>
    <s v="Operations"/>
    <n v="1"/>
    <n v="233"/>
    <s v="D"/>
    <n v="-13619.23"/>
    <n v="-13619.23"/>
    <n v="0"/>
    <n v="0"/>
    <n v="-13619.23"/>
    <n v="-13619.23"/>
    <n v="0"/>
    <n v="0"/>
    <n v="0"/>
    <n v="0"/>
    <n v="0"/>
    <n v="0"/>
    <n v="0"/>
    <n v="0"/>
    <n v="0"/>
    <n v="0"/>
    <n v="0"/>
    <n v="0"/>
    <n v="0"/>
    <n v="0"/>
    <n v="0"/>
    <n v="0"/>
    <n v="0"/>
    <n v="0"/>
    <n v="0"/>
    <n v="0"/>
    <n v="0"/>
    <n v="0"/>
    <n v="0"/>
    <n v="0"/>
    <n v="0"/>
    <n v="0"/>
  </r>
  <r>
    <m/>
    <s v="069"/>
    <n v="2014"/>
    <n v="2014"/>
    <m/>
    <n v="5172"/>
    <n v="0"/>
    <s v="Operations"/>
    <n v="1"/>
    <n v="240"/>
    <s v="D"/>
    <n v="-44090"/>
    <n v="-44090"/>
    <n v="0"/>
    <n v="0"/>
    <n v="-44090"/>
    <n v="-44090"/>
    <n v="0"/>
    <n v="0"/>
    <n v="0"/>
    <n v="0"/>
    <n v="0"/>
    <n v="0"/>
    <n v="0"/>
    <n v="0"/>
    <n v="0"/>
    <n v="0"/>
    <n v="0"/>
    <n v="0"/>
    <n v="0"/>
    <n v="0"/>
    <n v="0"/>
    <n v="0"/>
    <n v="0"/>
    <n v="0"/>
    <n v="0"/>
    <n v="0"/>
    <n v="0"/>
    <n v="0"/>
    <n v="0"/>
    <n v="0"/>
    <n v="0"/>
    <n v="0"/>
  </r>
  <r>
    <m/>
    <s v="069"/>
    <n v="2014"/>
    <n v="2014"/>
    <m/>
    <n v="5172"/>
    <n v="0"/>
    <s v="Operations"/>
    <n v="1"/>
    <n v="251"/>
    <s v="D"/>
    <n v="-309373.15000000002"/>
    <n v="-295116.65999999997"/>
    <n v="0"/>
    <n v="0"/>
    <n v="-309373.15000000002"/>
    <n v="-295116.65999999997"/>
    <n v="0"/>
    <n v="0"/>
    <n v="0"/>
    <n v="0"/>
    <n v="0"/>
    <n v="0"/>
    <n v="0"/>
    <n v="0"/>
    <n v="0"/>
    <n v="0"/>
    <n v="0"/>
    <n v="0"/>
    <n v="-14256.49"/>
    <n v="0"/>
    <n v="0"/>
    <n v="0"/>
    <n v="0"/>
    <n v="-14256.49"/>
    <n v="0"/>
    <n v="-14256.49"/>
    <n v="0"/>
    <n v="214159.35999999999"/>
    <n v="0"/>
    <n v="0"/>
    <n v="0"/>
    <n v="214159.35999999999"/>
  </r>
  <r>
    <m/>
    <s v="069"/>
    <n v="2014"/>
    <n v="2014"/>
    <m/>
    <n v="5172"/>
    <n v="0"/>
    <s v="Operations"/>
    <n v="1"/>
    <n v="252"/>
    <s v="D"/>
    <n v="-1362"/>
    <n v="-1362"/>
    <n v="0"/>
    <n v="0"/>
    <n v="-1362"/>
    <n v="-1362"/>
    <n v="0"/>
    <n v="0"/>
    <n v="0"/>
    <n v="0"/>
    <n v="0"/>
    <n v="0"/>
    <n v="0"/>
    <n v="0"/>
    <n v="0"/>
    <n v="0"/>
    <n v="0"/>
    <n v="0"/>
    <n v="0"/>
    <n v="0"/>
    <n v="0"/>
    <n v="0"/>
    <n v="0"/>
    <n v="0"/>
    <n v="0"/>
    <n v="0"/>
    <n v="0"/>
    <n v="1362"/>
    <n v="0"/>
    <n v="0"/>
    <n v="0"/>
    <n v="1362"/>
  </r>
  <r>
    <m/>
    <s v="069"/>
    <n v="2014"/>
    <n v="2014"/>
    <m/>
    <n v="5172"/>
    <n v="0"/>
    <s v="Operations"/>
    <n v="1"/>
    <n v="253"/>
    <s v="D"/>
    <n v="-16373.7"/>
    <n v="-16373.7"/>
    <n v="0"/>
    <n v="0"/>
    <n v="-16373.7"/>
    <n v="-16373.7"/>
    <n v="0"/>
    <n v="0"/>
    <n v="0"/>
    <n v="0"/>
    <n v="0"/>
    <n v="0"/>
    <n v="-46020.24"/>
    <n v="-46503.05"/>
    <n v="0"/>
    <n v="0"/>
    <n v="-46020.24"/>
    <n v="-46503.05"/>
    <n v="482.81"/>
    <n v="0"/>
    <n v="0"/>
    <n v="0"/>
    <n v="0"/>
    <n v="482.81"/>
    <n v="-46020.24"/>
    <n v="0"/>
    <n v="0"/>
    <n v="0"/>
    <n v="0"/>
    <n v="0"/>
    <n v="0"/>
    <n v="0"/>
  </r>
  <r>
    <m/>
    <s v="069"/>
    <n v="2014"/>
    <n v="2014"/>
    <m/>
    <n v="5172"/>
    <n v="0"/>
    <s v="Operations"/>
    <n v="1"/>
    <n v="260"/>
    <s v="D"/>
    <n v="-222.35"/>
    <n v="-222.35"/>
    <n v="0"/>
    <n v="0"/>
    <n v="-222.35"/>
    <n v="-222.35"/>
    <n v="0"/>
    <n v="0"/>
    <n v="0"/>
    <n v="0"/>
    <n v="0"/>
    <n v="0"/>
    <n v="0"/>
    <n v="0"/>
    <n v="0"/>
    <n v="0"/>
    <n v="0"/>
    <n v="0"/>
    <n v="0"/>
    <n v="0"/>
    <n v="0"/>
    <n v="0"/>
    <n v="0"/>
    <n v="0"/>
    <n v="0"/>
    <n v="0"/>
    <n v="0"/>
    <n v="0"/>
    <n v="0"/>
    <n v="0"/>
    <n v="0"/>
    <n v="0"/>
  </r>
  <r>
    <m/>
    <s v="069"/>
    <n v="2014"/>
    <n v="2014"/>
    <m/>
    <n v="5172"/>
    <n v="0"/>
    <s v="Grants"/>
    <n v="3"/>
    <n v="410"/>
    <s v="D"/>
    <n v="-291675.68"/>
    <n v="-166321.9"/>
    <n v="0"/>
    <n v="0"/>
    <n v="-291675.68"/>
    <n v="-166321.9"/>
    <n v="-7259.96"/>
    <n v="-7259.96"/>
    <n v="0"/>
    <n v="0"/>
    <n v="-7259.96"/>
    <n v="-7259.96"/>
    <n v="0"/>
    <n v="0"/>
    <n v="0"/>
    <n v="0"/>
    <n v="0"/>
    <n v="0"/>
    <n v="-125353.78"/>
    <n v="0"/>
    <n v="0"/>
    <n v="0"/>
    <n v="0"/>
    <n v="-125353.78"/>
    <n v="0"/>
    <n v="-125353.78"/>
    <n v="0"/>
    <n v="86215"/>
    <n v="0"/>
    <n v="0"/>
    <n v="0"/>
    <n v="86215"/>
  </r>
  <r>
    <m/>
    <s v="069"/>
    <n v="2014"/>
    <n v="2015"/>
    <m/>
    <n v="5282"/>
    <n v="0"/>
    <s v="Emergency Preparedness Grants"/>
    <n v="2"/>
    <n v="251"/>
    <s v="D"/>
    <n v="-67692.87"/>
    <n v="0"/>
    <n v="0"/>
    <n v="0"/>
    <n v="-67692.87"/>
    <n v="0"/>
    <n v="0"/>
    <n v="0"/>
    <n v="0"/>
    <n v="0"/>
    <n v="0"/>
    <n v="0"/>
    <n v="0"/>
    <n v="0"/>
    <n v="0"/>
    <n v="0"/>
    <n v="0"/>
    <n v="0"/>
    <n v="-67692.87"/>
    <n v="0"/>
    <n v="0"/>
    <n v="0"/>
    <n v="0"/>
    <n v="-67692.87"/>
    <n v="0"/>
    <n v="-67692.87"/>
    <n v="0"/>
    <n v="0"/>
    <n v="0"/>
    <n v="0"/>
    <n v="0"/>
    <n v="0"/>
  </r>
  <r>
    <m/>
    <s v="069"/>
    <n v="2014"/>
    <n v="2016"/>
    <m/>
    <n v="1401"/>
    <n v="0"/>
    <s v="Operations"/>
    <n v="1"/>
    <n v="255"/>
    <s v="D"/>
    <n v="-908338.72"/>
    <n v="-268469.18"/>
    <n v="0"/>
    <n v="0"/>
    <n v="-908338.72"/>
    <n v="-268469.18"/>
    <n v="0"/>
    <n v="0"/>
    <n v="0"/>
    <n v="0"/>
    <n v="0"/>
    <n v="0"/>
    <n v="-908100"/>
    <n v="-842000"/>
    <n v="0"/>
    <n v="0"/>
    <n v="-908100"/>
    <n v="-842000"/>
    <n v="-769322.37"/>
    <n v="0"/>
    <n v="0"/>
    <n v="0"/>
    <n v="0"/>
    <n v="-769322.37"/>
    <n v="-908100"/>
    <n v="-703222.37"/>
    <n v="-63352.83"/>
    <n v="0"/>
    <n v="0"/>
    <n v="0"/>
    <n v="63352.83"/>
    <n v="63352.83"/>
  </r>
  <r>
    <m/>
    <s v="069"/>
    <n v="2014"/>
    <n v="2016"/>
    <m/>
    <n v="5172"/>
    <n v="0"/>
    <s v="Grants"/>
    <n v="3"/>
    <n v="231"/>
    <s v="D"/>
    <n v="-43078.52"/>
    <n v="-43078.52"/>
    <n v="0"/>
    <n v="0"/>
    <n v="-43078.52"/>
    <n v="-43078.52"/>
    <n v="0"/>
    <n v="0"/>
    <n v="0"/>
    <n v="0"/>
    <n v="0"/>
    <n v="0"/>
    <n v="0"/>
    <n v="0"/>
    <n v="0"/>
    <n v="0"/>
    <n v="0"/>
    <n v="0"/>
    <n v="0"/>
    <n v="0"/>
    <n v="0"/>
    <n v="0"/>
    <n v="0"/>
    <n v="0"/>
    <n v="0"/>
    <n v="0"/>
    <n v="0"/>
    <n v="0"/>
    <n v="0"/>
    <n v="0"/>
    <n v="0"/>
    <n v="0"/>
  </r>
  <r>
    <m/>
    <s v="069"/>
    <n v="2014"/>
    <n v="2016"/>
    <m/>
    <n v="5172"/>
    <n v="0"/>
    <s v="Grants"/>
    <n v="3"/>
    <n v="251"/>
    <s v="D"/>
    <n v="-1934560.56"/>
    <n v="-767874.87"/>
    <n v="0"/>
    <n v="-401294.83"/>
    <n v="-1934560.56"/>
    <n v="-1169169.7"/>
    <n v="-2651.68"/>
    <n v="-475010.91"/>
    <n v="0"/>
    <n v="0"/>
    <n v="-2651.68"/>
    <n v="-475010.91"/>
    <n v="-346171"/>
    <n v="-270090.09000000003"/>
    <n v="0"/>
    <n v="0"/>
    <n v="-346171"/>
    <n v="-270090.09000000003"/>
    <n v="-770407.37"/>
    <n v="0"/>
    <n v="0"/>
    <n v="0"/>
    <n v="0"/>
    <n v="-770407.37"/>
    <n v="-346171"/>
    <n v="-694326.46"/>
    <n v="-401294.83"/>
    <n v="2481.36"/>
    <n v="401294.83"/>
    <n v="0"/>
    <n v="0"/>
    <n v="403776.19"/>
  </r>
  <r>
    <m/>
    <s v="069"/>
    <n v="2014"/>
    <n v="2016"/>
    <m/>
    <n v="5172"/>
    <n v="0"/>
    <s v="Grants"/>
    <n v="3"/>
    <n v="253"/>
    <s v="D"/>
    <n v="-693244.58"/>
    <n v="-402836.33"/>
    <n v="0"/>
    <n v="0"/>
    <n v="-693244.58"/>
    <n v="-402836.33"/>
    <n v="0"/>
    <n v="0"/>
    <n v="0"/>
    <n v="0"/>
    <n v="0"/>
    <n v="0"/>
    <n v="0"/>
    <n v="0"/>
    <n v="0"/>
    <n v="0"/>
    <n v="0"/>
    <n v="0"/>
    <n v="-290408.25"/>
    <n v="0"/>
    <n v="0"/>
    <n v="0"/>
    <n v="0"/>
    <n v="-290408.25"/>
    <n v="0"/>
    <n v="-290408.25"/>
    <n v="0"/>
    <n v="3575"/>
    <n v="0"/>
    <n v="0"/>
    <n v="0"/>
    <n v="3575"/>
  </r>
  <r>
    <m/>
    <s v="069"/>
    <n v="2014"/>
    <n v="2016"/>
    <m/>
    <n v="5172"/>
    <n v="0"/>
    <s v="Grants"/>
    <n v="3"/>
    <n v="255"/>
    <s v="D"/>
    <n v="-5580316.5099999998"/>
    <n v="-2008347.12"/>
    <n v="0"/>
    <n v="0"/>
    <n v="-5580316.5099999998"/>
    <n v="-2008347.12"/>
    <n v="-195770.2"/>
    <n v="-33227.199999999997"/>
    <n v="0"/>
    <n v="0"/>
    <n v="-195770.2"/>
    <n v="-33227.199999999997"/>
    <n v="0"/>
    <n v="0"/>
    <n v="0"/>
    <n v="0"/>
    <n v="0"/>
    <n v="0"/>
    <n v="-3734542.39"/>
    <n v="0"/>
    <n v="0"/>
    <n v="0"/>
    <n v="0"/>
    <n v="-3734542.39"/>
    <n v="0"/>
    <n v="-3734542.39"/>
    <n v="-30"/>
    <n v="16339.57"/>
    <n v="0"/>
    <n v="0"/>
    <n v="0"/>
    <n v="16339.57"/>
  </r>
  <r>
    <m/>
    <s v="069"/>
    <n v="2014"/>
    <n v="2016"/>
    <m/>
    <n v="5172"/>
    <n v="0"/>
    <s v="Grants"/>
    <n v="3"/>
    <n v="257"/>
    <s v="D"/>
    <n v="-568158.96"/>
    <n v="-274331.55"/>
    <n v="0"/>
    <n v="0"/>
    <n v="-568158.96"/>
    <n v="-274331.55"/>
    <n v="0"/>
    <n v="0"/>
    <n v="0"/>
    <n v="0"/>
    <n v="0"/>
    <n v="0"/>
    <n v="0"/>
    <n v="0"/>
    <n v="0"/>
    <n v="0"/>
    <n v="0"/>
    <n v="0"/>
    <n v="-293827.40999999997"/>
    <n v="0"/>
    <n v="0"/>
    <n v="0"/>
    <n v="0"/>
    <n v="-293827.40999999997"/>
    <n v="0"/>
    <n v="-293827.40999999997"/>
    <n v="0"/>
    <n v="0.73"/>
    <n v="0"/>
    <n v="0"/>
    <n v="0"/>
    <n v="0.73"/>
  </r>
  <r>
    <m/>
    <s v="069"/>
    <n v="2014"/>
    <n v="2016"/>
    <m/>
    <n v="5172"/>
    <n v="0"/>
    <s v="Grants"/>
    <n v="3"/>
    <n v="410"/>
    <s v="D"/>
    <n v="-348267.16"/>
    <n v="-202057.16"/>
    <n v="0"/>
    <n v="0"/>
    <n v="-348267.16"/>
    <n v="-202057.16"/>
    <n v="0"/>
    <n v="0"/>
    <n v="0"/>
    <n v="0"/>
    <n v="0"/>
    <n v="0"/>
    <n v="0"/>
    <n v="0"/>
    <n v="0"/>
    <n v="0"/>
    <n v="0"/>
    <n v="0"/>
    <n v="-146210"/>
    <n v="0"/>
    <n v="0"/>
    <n v="0"/>
    <n v="0"/>
    <n v="-146210"/>
    <n v="0"/>
    <n v="-146210"/>
    <n v="0"/>
    <n v="80025.94"/>
    <n v="0"/>
    <n v="0"/>
    <n v="0"/>
    <n v="80025.94"/>
  </r>
  <r>
    <m/>
    <s v="069"/>
    <n v="2014"/>
    <n v="2016"/>
    <m/>
    <n v="5172"/>
    <n v="0"/>
    <s v="Reimbursable Program"/>
    <n v="801"/>
    <n v="231"/>
    <s v="R"/>
    <n v="0"/>
    <n v="0"/>
    <n v="0"/>
    <n v="0"/>
    <n v="0"/>
    <n v="0"/>
    <n v="0"/>
    <n v="0"/>
    <n v="0"/>
    <n v="0"/>
    <n v="0"/>
    <n v="0"/>
    <n v="0"/>
    <n v="0"/>
    <n v="0"/>
    <n v="0"/>
    <n v="0"/>
    <n v="0"/>
    <n v="-5916"/>
    <n v="0"/>
    <n v="0"/>
    <n v="0"/>
    <n v="0"/>
    <n v="-5916"/>
    <n v="0"/>
    <n v="-5916"/>
    <n v="-5916"/>
    <n v="0"/>
    <n v="0"/>
    <n v="0"/>
    <n v="0"/>
    <n v="0"/>
  </r>
  <r>
    <m/>
    <s v="069"/>
    <n v="2014"/>
    <n v="2016"/>
    <m/>
    <n v="5172"/>
    <n v="0"/>
    <s v="Reimbursable Program"/>
    <n v="801"/>
    <n v="440"/>
    <s v="R"/>
    <n v="0"/>
    <n v="0"/>
    <n v="0"/>
    <n v="0"/>
    <n v="0"/>
    <n v="0"/>
    <n v="0"/>
    <n v="0"/>
    <n v="0"/>
    <n v="0"/>
    <n v="0"/>
    <n v="0"/>
    <n v="0"/>
    <n v="0"/>
    <n v="0"/>
    <n v="0"/>
    <n v="0"/>
    <n v="0"/>
    <n v="-5916"/>
    <n v="0"/>
    <n v="0"/>
    <n v="0"/>
    <n v="0"/>
    <n v="-5916"/>
    <n v="0"/>
    <n v="-5916"/>
    <n v="-5916"/>
    <n v="0"/>
    <n v="0"/>
    <n v="0"/>
    <n v="0"/>
    <n v="0"/>
  </r>
  <r>
    <m/>
    <s v="069"/>
    <n v="2014"/>
    <n v="2016"/>
    <m/>
    <n v="8121"/>
    <n v="0"/>
    <s v="Trust fund share of pipeline safety"/>
    <n v="1"/>
    <n v="0"/>
    <s v="D"/>
    <n v="0"/>
    <n v="0"/>
    <n v="0"/>
    <n v="0"/>
    <n v="0"/>
    <n v="0"/>
    <n v="3.53"/>
    <n v="0"/>
    <n v="0"/>
    <n v="0"/>
    <n v="3.53"/>
    <n v="0"/>
    <n v="0"/>
    <n v="0"/>
    <n v="0"/>
    <n v="0"/>
    <n v="0"/>
    <n v="0"/>
    <n v="0"/>
    <n v="0"/>
    <n v="0"/>
    <n v="0"/>
    <n v="0"/>
    <n v="0"/>
    <n v="0"/>
    <n v="0"/>
    <n v="-3.53"/>
    <n v="0"/>
    <n v="0"/>
    <n v="0"/>
    <n v="0"/>
    <n v="0"/>
  </r>
  <r>
    <m/>
    <s v="069"/>
    <n v="2014"/>
    <n v="2016"/>
    <m/>
    <n v="8121"/>
    <n v="0"/>
    <s v="Trust fund share of pipeline safety"/>
    <n v="1"/>
    <n v="251"/>
    <s v="D"/>
    <n v="0"/>
    <n v="0"/>
    <n v="0"/>
    <n v="0"/>
    <n v="0"/>
    <n v="0"/>
    <n v="-0.74"/>
    <n v="-0.74"/>
    <n v="0"/>
    <n v="0"/>
    <n v="-0.74"/>
    <n v="-0.74"/>
    <n v="0"/>
    <n v="0"/>
    <n v="0"/>
    <n v="0"/>
    <n v="0"/>
    <n v="0"/>
    <n v="0"/>
    <n v="0"/>
    <n v="0"/>
    <n v="0"/>
    <n v="0"/>
    <n v="0"/>
    <n v="0"/>
    <n v="0"/>
    <n v="0"/>
    <n v="0"/>
    <n v="0"/>
    <n v="0"/>
    <n v="0"/>
    <n v="0"/>
  </r>
  <r>
    <m/>
    <s v="069"/>
    <n v="2014"/>
    <n v="2016"/>
    <m/>
    <n v="8121"/>
    <n v="0"/>
    <s v="Trust fund share of pipeline safety"/>
    <n v="1"/>
    <n v="255"/>
    <s v="D"/>
    <n v="0"/>
    <n v="0"/>
    <n v="0"/>
    <n v="0"/>
    <n v="0"/>
    <n v="0"/>
    <n v="-3373293.63"/>
    <n v="-3373293.63"/>
    <n v="0"/>
    <n v="0"/>
    <n v="-3373293.63"/>
    <n v="-3373293.63"/>
    <n v="0"/>
    <n v="0"/>
    <n v="0"/>
    <n v="0"/>
    <n v="0"/>
    <n v="0"/>
    <n v="0"/>
    <n v="0"/>
    <n v="0"/>
    <n v="0"/>
    <n v="0"/>
    <n v="0"/>
    <n v="0"/>
    <n v="0"/>
    <n v="0"/>
    <n v="0"/>
    <n v="0"/>
    <n v="0"/>
    <n v="0"/>
    <n v="0"/>
  </r>
  <r>
    <m/>
    <s v="069"/>
    <n v="2014"/>
    <n v="2016"/>
    <m/>
    <n v="8121"/>
    <n v="0"/>
    <s v="Trust fund share of pipeline safety"/>
    <n v="1"/>
    <n v="940"/>
    <s v="D"/>
    <n v="0"/>
    <n v="0"/>
    <n v="0"/>
    <n v="0"/>
    <n v="0"/>
    <n v="0"/>
    <n v="3322593.8"/>
    <n v="3322597.33"/>
    <n v="0"/>
    <n v="0"/>
    <n v="3322593.8"/>
    <n v="3322597.33"/>
    <n v="0"/>
    <n v="0"/>
    <n v="0"/>
    <n v="0"/>
    <n v="0"/>
    <n v="0"/>
    <n v="0"/>
    <n v="0"/>
    <n v="0"/>
    <n v="0"/>
    <n v="0"/>
    <n v="0"/>
    <n v="0"/>
    <n v="0"/>
    <n v="3.53"/>
    <n v="0"/>
    <n v="0"/>
    <n v="0"/>
    <n v="0"/>
    <n v="0"/>
  </r>
  <r>
    <m/>
    <s v="069"/>
    <n v="2015"/>
    <n v="2015"/>
    <m/>
    <n v="1400"/>
    <n v="0"/>
    <s v="Operations"/>
    <n v="1"/>
    <n v="121"/>
    <s v="D"/>
    <n v="0"/>
    <n v="0"/>
    <n v="0"/>
    <n v="0"/>
    <n v="0"/>
    <n v="0"/>
    <n v="0"/>
    <n v="0"/>
    <n v="0"/>
    <n v="0"/>
    <n v="0"/>
    <n v="0"/>
    <n v="0"/>
    <n v="0"/>
    <n v="0"/>
    <n v="0"/>
    <n v="0"/>
    <n v="0"/>
    <n v="0"/>
    <n v="0"/>
    <n v="0"/>
    <n v="-14.24"/>
    <n v="0"/>
    <n v="-14.24"/>
    <n v="0"/>
    <n v="-14.24"/>
    <n v="-14.24"/>
    <n v="0"/>
    <n v="0"/>
    <n v="0"/>
    <n v="0"/>
    <n v="0"/>
  </r>
  <r>
    <m/>
    <s v="069"/>
    <n v="2015"/>
    <n v="2015"/>
    <m/>
    <n v="1400"/>
    <n v="0"/>
    <s v="Operations"/>
    <n v="1"/>
    <n v="210"/>
    <s v="D"/>
    <n v="0"/>
    <n v="0"/>
    <n v="0"/>
    <n v="0"/>
    <n v="0"/>
    <n v="0"/>
    <n v="0"/>
    <n v="6.87"/>
    <n v="0"/>
    <n v="-6.87"/>
    <n v="0"/>
    <n v="0"/>
    <n v="0"/>
    <n v="0"/>
    <n v="0"/>
    <n v="0"/>
    <n v="0"/>
    <n v="0"/>
    <n v="-6.87"/>
    <n v="0"/>
    <n v="0"/>
    <n v="0"/>
    <n v="0"/>
    <n v="-6.87"/>
    <n v="0"/>
    <n v="-6.87"/>
    <n v="-6.87"/>
    <n v="0"/>
    <n v="0"/>
    <n v="0"/>
    <n v="0"/>
    <n v="0"/>
  </r>
  <r>
    <m/>
    <s v="069"/>
    <n v="2015"/>
    <n v="2015"/>
    <m/>
    <n v="1400"/>
    <n v="0"/>
    <s v="Operations"/>
    <n v="1"/>
    <n v="233"/>
    <s v="D"/>
    <n v="-9581.15"/>
    <n v="-9581.15"/>
    <n v="0"/>
    <n v="0"/>
    <n v="-9581.15"/>
    <n v="-9581.15"/>
    <n v="0"/>
    <n v="0"/>
    <n v="0"/>
    <n v="0"/>
    <n v="0"/>
    <n v="0"/>
    <n v="0"/>
    <n v="0"/>
    <n v="0"/>
    <n v="0"/>
    <n v="0"/>
    <n v="0"/>
    <n v="0"/>
    <n v="0"/>
    <n v="0"/>
    <n v="0"/>
    <n v="0"/>
    <n v="0"/>
    <n v="0"/>
    <n v="0"/>
    <n v="0"/>
    <n v="0"/>
    <n v="0"/>
    <n v="0"/>
    <n v="0"/>
    <n v="0"/>
  </r>
  <r>
    <m/>
    <s v="069"/>
    <n v="2015"/>
    <n v="2015"/>
    <m/>
    <n v="1400"/>
    <n v="0"/>
    <s v="Operations"/>
    <n v="1"/>
    <n v="240"/>
    <s v="D"/>
    <n v="-42000"/>
    <n v="-42000"/>
    <n v="0"/>
    <n v="0"/>
    <n v="-42000"/>
    <n v="-42000"/>
    <n v="0"/>
    <n v="0"/>
    <n v="0"/>
    <n v="0"/>
    <n v="0"/>
    <n v="0"/>
    <n v="0"/>
    <n v="0"/>
    <n v="0"/>
    <n v="0"/>
    <n v="0"/>
    <n v="0"/>
    <n v="0"/>
    <n v="0"/>
    <n v="0"/>
    <n v="0"/>
    <n v="0"/>
    <n v="0"/>
    <n v="0"/>
    <n v="0"/>
    <n v="0"/>
    <n v="0"/>
    <n v="0"/>
    <n v="0"/>
    <n v="0"/>
    <n v="0"/>
  </r>
  <r>
    <m/>
    <s v="069"/>
    <n v="2015"/>
    <n v="2015"/>
    <m/>
    <n v="1400"/>
    <n v="0"/>
    <s v="Operations"/>
    <n v="1"/>
    <n v="251"/>
    <s v="D"/>
    <n v="-322962.11"/>
    <n v="-13160"/>
    <n v="0"/>
    <n v="0"/>
    <n v="-322962.11"/>
    <n v="-13160"/>
    <n v="-23734.3"/>
    <n v="-17514.72"/>
    <n v="0"/>
    <n v="0"/>
    <n v="-23734.3"/>
    <n v="-17514.72"/>
    <n v="-179601.51"/>
    <n v="-97520.4"/>
    <n v="0"/>
    <n v="0"/>
    <n v="-179601.51"/>
    <n v="-97520.4"/>
    <n v="-398102.8"/>
    <n v="0"/>
    <n v="0"/>
    <n v="0"/>
    <n v="0"/>
    <n v="-398102.8"/>
    <n v="-179601.51"/>
    <n v="-316021.69"/>
    <n v="0"/>
    <n v="0"/>
    <n v="0"/>
    <n v="0"/>
    <n v="0"/>
    <n v="0"/>
  </r>
  <r>
    <m/>
    <s v="069"/>
    <n v="2015"/>
    <n v="2015"/>
    <m/>
    <n v="1400"/>
    <n v="0"/>
    <s v="Operations"/>
    <n v="1"/>
    <n v="252"/>
    <s v="D"/>
    <n v="-8150"/>
    <n v="-24208.87"/>
    <n v="0"/>
    <n v="0"/>
    <n v="-8150"/>
    <n v="-24208.87"/>
    <n v="0"/>
    <n v="0"/>
    <n v="0"/>
    <n v="0"/>
    <n v="0"/>
    <n v="0"/>
    <n v="-23058.87"/>
    <n v="0"/>
    <n v="0"/>
    <n v="0"/>
    <n v="-23058.87"/>
    <n v="0"/>
    <n v="-7000"/>
    <n v="0"/>
    <n v="0"/>
    <n v="0"/>
    <n v="0"/>
    <n v="-7000"/>
    <n v="-23058.87"/>
    <n v="16058.87"/>
    <n v="0"/>
    <n v="23058.87"/>
    <n v="0"/>
    <n v="0"/>
    <n v="0"/>
    <n v="23058.87"/>
  </r>
  <r>
    <m/>
    <s v="069"/>
    <n v="2015"/>
    <n v="2015"/>
    <m/>
    <n v="1400"/>
    <n v="0"/>
    <s v="Operations"/>
    <n v="1"/>
    <n v="253"/>
    <s v="D"/>
    <n v="-13356.32"/>
    <n v="-25755.57"/>
    <n v="0"/>
    <n v="0"/>
    <n v="-13356.32"/>
    <n v="-25755.57"/>
    <n v="534.88"/>
    <n v="534.88"/>
    <n v="0"/>
    <n v="0"/>
    <n v="534.88"/>
    <n v="534.88"/>
    <n v="-96196.85"/>
    <n v="-87263.34"/>
    <n v="0"/>
    <n v="0"/>
    <n v="-96196.85"/>
    <n v="-87263.34"/>
    <n v="-3938.16"/>
    <n v="0"/>
    <n v="0"/>
    <n v="0"/>
    <n v="0"/>
    <n v="-3938.16"/>
    <n v="-96196.85"/>
    <n v="4995.3500000000004"/>
    <n v="-7403.9"/>
    <n v="5000"/>
    <n v="0"/>
    <n v="0"/>
    <n v="0"/>
    <n v="5000"/>
  </r>
  <r>
    <m/>
    <s v="069"/>
    <n v="2015"/>
    <n v="2015"/>
    <m/>
    <n v="1400"/>
    <n v="0"/>
    <s v="Operations"/>
    <n v="1"/>
    <n v="254"/>
    <s v="D"/>
    <n v="-5808.53"/>
    <n v="-21946.639999999999"/>
    <n v="0"/>
    <n v="0"/>
    <n v="-5808.53"/>
    <n v="-21946.639999999999"/>
    <n v="0"/>
    <n v="0"/>
    <n v="0"/>
    <n v="0"/>
    <n v="0"/>
    <n v="0"/>
    <n v="0"/>
    <n v="0"/>
    <n v="0"/>
    <n v="0"/>
    <n v="0"/>
    <n v="0"/>
    <n v="16138.11"/>
    <n v="0"/>
    <n v="0"/>
    <n v="0"/>
    <n v="0"/>
    <n v="16138.11"/>
    <n v="0"/>
    <n v="16138.11"/>
    <n v="0"/>
    <n v="0"/>
    <n v="0"/>
    <n v="0"/>
    <n v="0"/>
    <n v="0"/>
  </r>
  <r>
    <m/>
    <s v="069"/>
    <n v="2015"/>
    <n v="2015"/>
    <m/>
    <n v="1400"/>
    <n v="0"/>
    <s v="Operations"/>
    <n v="1"/>
    <n v="257"/>
    <s v="D"/>
    <n v="-330404.46999999997"/>
    <n v="-11181.82"/>
    <n v="0"/>
    <n v="0"/>
    <n v="-330404.46999999997"/>
    <n v="-11181.82"/>
    <n v="-165739.09"/>
    <n v="-534.88"/>
    <n v="0"/>
    <n v="0"/>
    <n v="-165739.09"/>
    <n v="-534.88"/>
    <n v="-6276.65"/>
    <n v="0"/>
    <n v="0"/>
    <n v="0"/>
    <n v="-6276.65"/>
    <n v="0"/>
    <n v="-490703.51"/>
    <n v="0"/>
    <n v="0"/>
    <n v="0"/>
    <n v="0"/>
    <n v="-490703.51"/>
    <n v="-6276.65"/>
    <n v="-484426.86"/>
    <n v="0"/>
    <n v="0"/>
    <n v="0"/>
    <n v="0"/>
    <n v="0"/>
    <n v="0"/>
  </r>
  <r>
    <m/>
    <s v="069"/>
    <n v="2015"/>
    <n v="2015"/>
    <m/>
    <n v="1400"/>
    <n v="0"/>
    <s v="Operations"/>
    <n v="1"/>
    <n v="260"/>
    <s v="D"/>
    <n v="-256.5"/>
    <n v="-256.5"/>
    <n v="0"/>
    <n v="0"/>
    <n v="-256.5"/>
    <n v="-256.5"/>
    <n v="0"/>
    <n v="0"/>
    <n v="0"/>
    <n v="0"/>
    <n v="0"/>
    <n v="0"/>
    <n v="0"/>
    <n v="0"/>
    <n v="0"/>
    <n v="0"/>
    <n v="0"/>
    <n v="0"/>
    <n v="0"/>
    <n v="0"/>
    <n v="0"/>
    <n v="0"/>
    <n v="0"/>
    <n v="0"/>
    <n v="0"/>
    <n v="0"/>
    <n v="0"/>
    <n v="256.5"/>
    <n v="0"/>
    <n v="0"/>
    <n v="0"/>
    <n v="256.5"/>
  </r>
  <r>
    <m/>
    <s v="069"/>
    <n v="2015"/>
    <n v="2015"/>
    <m/>
    <n v="1400"/>
    <n v="0"/>
    <s v="Reimbursable Program"/>
    <n v="801"/>
    <n v="253"/>
    <s v="R"/>
    <n v="0"/>
    <n v="5000"/>
    <n v="0"/>
    <n v="-5000"/>
    <n v="0"/>
    <n v="0"/>
    <n v="0"/>
    <n v="0"/>
    <n v="0"/>
    <n v="0"/>
    <n v="0"/>
    <n v="0"/>
    <n v="0"/>
    <n v="0"/>
    <n v="0"/>
    <n v="0"/>
    <n v="0"/>
    <n v="0"/>
    <n v="-5000"/>
    <n v="0"/>
    <n v="0"/>
    <n v="0"/>
    <n v="0"/>
    <n v="-5000"/>
    <n v="0"/>
    <n v="-5000"/>
    <n v="-5000"/>
    <n v="0"/>
    <n v="0"/>
    <n v="0"/>
    <n v="0"/>
    <n v="0"/>
  </r>
  <r>
    <m/>
    <s v="069"/>
    <n v="2015"/>
    <n v="2015"/>
    <m/>
    <n v="1401"/>
    <n v="0"/>
    <s v="Operations"/>
    <n v="1"/>
    <n v="111"/>
    <s v="D"/>
    <n v="0"/>
    <n v="0"/>
    <n v="0"/>
    <n v="0"/>
    <n v="0"/>
    <n v="0"/>
    <n v="0"/>
    <n v="-185.05"/>
    <n v="0"/>
    <n v="-157.82"/>
    <n v="0"/>
    <n v="-342.87"/>
    <n v="0"/>
    <n v="0"/>
    <n v="0"/>
    <n v="0"/>
    <n v="0"/>
    <n v="0"/>
    <n v="185.05"/>
    <n v="0"/>
    <n v="0"/>
    <n v="-24.93"/>
    <n v="0"/>
    <n v="160.12"/>
    <n v="0"/>
    <n v="160.12"/>
    <n v="-182.75"/>
    <n v="0"/>
    <n v="342.87"/>
    <n v="0"/>
    <n v="336.67"/>
    <n v="679.54"/>
  </r>
  <r>
    <m/>
    <s v="069"/>
    <n v="2015"/>
    <n v="2015"/>
    <m/>
    <n v="1401"/>
    <n v="0"/>
    <s v="Operations"/>
    <n v="1"/>
    <n v="121"/>
    <s v="D"/>
    <n v="0"/>
    <n v="0"/>
    <n v="0"/>
    <n v="0"/>
    <n v="0"/>
    <n v="0"/>
    <n v="0"/>
    <n v="0"/>
    <n v="0"/>
    <n v="0"/>
    <n v="0"/>
    <n v="0"/>
    <n v="0"/>
    <n v="0"/>
    <n v="0"/>
    <n v="0"/>
    <n v="0"/>
    <n v="0"/>
    <n v="0"/>
    <n v="0"/>
    <n v="0"/>
    <n v="-21.98"/>
    <n v="0"/>
    <n v="-21.98"/>
    <n v="0"/>
    <n v="-21.98"/>
    <n v="-21.98"/>
    <n v="0"/>
    <n v="0"/>
    <n v="0"/>
    <n v="0"/>
    <n v="0"/>
  </r>
  <r>
    <m/>
    <s v="069"/>
    <n v="2015"/>
    <n v="2015"/>
    <m/>
    <n v="1401"/>
    <n v="0"/>
    <s v="Operations"/>
    <n v="1"/>
    <n v="210"/>
    <s v="D"/>
    <n v="-2252"/>
    <n v="-2252"/>
    <n v="0"/>
    <n v="0"/>
    <n v="-2252"/>
    <n v="-2252"/>
    <n v="0"/>
    <n v="0"/>
    <n v="0"/>
    <n v="0"/>
    <n v="0"/>
    <n v="0"/>
    <n v="0"/>
    <n v="0"/>
    <n v="0"/>
    <n v="0"/>
    <n v="0"/>
    <n v="0"/>
    <n v="0"/>
    <n v="0"/>
    <n v="0"/>
    <n v="0"/>
    <n v="0"/>
    <n v="0"/>
    <n v="0"/>
    <n v="0"/>
    <n v="0"/>
    <n v="0"/>
    <n v="0"/>
    <n v="0"/>
    <n v="0"/>
    <n v="0"/>
  </r>
  <r>
    <m/>
    <s v="069"/>
    <n v="2015"/>
    <n v="2015"/>
    <m/>
    <n v="1401"/>
    <n v="0"/>
    <s v="Operations"/>
    <n v="1"/>
    <n v="231"/>
    <s v="D"/>
    <n v="-14881.48"/>
    <n v="-14881.48"/>
    <n v="0"/>
    <n v="0"/>
    <n v="-14881.48"/>
    <n v="-14881.48"/>
    <n v="0"/>
    <n v="0"/>
    <n v="0"/>
    <n v="0"/>
    <n v="0"/>
    <n v="0"/>
    <n v="0"/>
    <n v="0"/>
    <n v="0"/>
    <n v="0"/>
    <n v="0"/>
    <n v="0"/>
    <n v="0"/>
    <n v="0"/>
    <n v="0"/>
    <n v="0"/>
    <n v="0"/>
    <n v="0"/>
    <n v="0"/>
    <n v="0"/>
    <n v="0"/>
    <n v="0"/>
    <n v="0"/>
    <n v="0"/>
    <n v="0"/>
    <n v="0"/>
  </r>
  <r>
    <m/>
    <s v="069"/>
    <n v="2015"/>
    <n v="2015"/>
    <m/>
    <n v="1401"/>
    <n v="0"/>
    <s v="Operations"/>
    <n v="1"/>
    <n v="240"/>
    <s v="D"/>
    <n v="-115548.12"/>
    <n v="-79552"/>
    <n v="0"/>
    <n v="0"/>
    <n v="-115548.12"/>
    <n v="-79552"/>
    <n v="0"/>
    <n v="0"/>
    <n v="0"/>
    <n v="0"/>
    <n v="0"/>
    <n v="0"/>
    <n v="0"/>
    <n v="0"/>
    <n v="0"/>
    <n v="0"/>
    <n v="0"/>
    <n v="0"/>
    <n v="-35996.120000000003"/>
    <n v="0"/>
    <n v="0"/>
    <n v="0"/>
    <n v="0"/>
    <n v="-35996.120000000003"/>
    <n v="0"/>
    <n v="-35996.120000000003"/>
    <n v="0"/>
    <n v="0"/>
    <n v="0"/>
    <n v="0"/>
    <n v="0"/>
    <n v="0"/>
  </r>
  <r>
    <m/>
    <s v="069"/>
    <n v="2015"/>
    <n v="2015"/>
    <m/>
    <n v="1401"/>
    <n v="0"/>
    <s v="Operations"/>
    <n v="1"/>
    <n v="251"/>
    <s v="D"/>
    <n v="-434448.58"/>
    <n v="-179790.41"/>
    <n v="0"/>
    <n v="0"/>
    <n v="-434448.58"/>
    <n v="-179790.41"/>
    <n v="5550.97"/>
    <n v="0"/>
    <n v="0"/>
    <n v="0"/>
    <n v="5550.97"/>
    <n v="0"/>
    <n v="-1386"/>
    <n v="-1386"/>
    <n v="0"/>
    <n v="0"/>
    <n v="-1386"/>
    <n v="-1386"/>
    <n v="-249107.20000000001"/>
    <n v="0"/>
    <n v="0"/>
    <n v="0"/>
    <n v="0"/>
    <n v="-249107.20000000001"/>
    <n v="-1386"/>
    <n v="-249107.20000000001"/>
    <n v="0"/>
    <n v="95867.49"/>
    <n v="0"/>
    <n v="0"/>
    <n v="0"/>
    <n v="95867.49"/>
  </r>
  <r>
    <m/>
    <s v="069"/>
    <n v="2015"/>
    <n v="2015"/>
    <m/>
    <n v="1401"/>
    <n v="0"/>
    <s v="Operations"/>
    <n v="1"/>
    <n v="252"/>
    <s v="D"/>
    <n v="-4350"/>
    <n v="-4350"/>
    <n v="0"/>
    <n v="0"/>
    <n v="-4350"/>
    <n v="-4350"/>
    <n v="0"/>
    <n v="0"/>
    <n v="0"/>
    <n v="0"/>
    <n v="0"/>
    <n v="0"/>
    <n v="0"/>
    <n v="0"/>
    <n v="0"/>
    <n v="0"/>
    <n v="0"/>
    <n v="0"/>
    <n v="0"/>
    <n v="0"/>
    <n v="0"/>
    <n v="0"/>
    <n v="0"/>
    <n v="0"/>
    <n v="0"/>
    <n v="0"/>
    <n v="0"/>
    <n v="850"/>
    <n v="0"/>
    <n v="0"/>
    <n v="0"/>
    <n v="850"/>
  </r>
  <r>
    <m/>
    <s v="069"/>
    <n v="2015"/>
    <n v="2015"/>
    <m/>
    <n v="1401"/>
    <n v="0"/>
    <s v="Operations"/>
    <n v="1"/>
    <n v="253"/>
    <s v="D"/>
    <n v="-15523.57"/>
    <n v="-15519.39"/>
    <n v="0"/>
    <n v="0"/>
    <n v="-15523.57"/>
    <n v="-15519.39"/>
    <n v="0"/>
    <n v="0"/>
    <n v="0"/>
    <n v="0"/>
    <n v="0"/>
    <n v="0"/>
    <n v="-104190.77"/>
    <n v="-71656.81"/>
    <n v="0"/>
    <n v="0"/>
    <n v="-104190.77"/>
    <n v="-71656.81"/>
    <n v="-32538.14"/>
    <n v="0"/>
    <n v="0"/>
    <n v="0"/>
    <n v="0"/>
    <n v="-32538.14"/>
    <n v="-104190.77"/>
    <n v="-4.18"/>
    <n v="0"/>
    <n v="0"/>
    <n v="0"/>
    <n v="0"/>
    <n v="0"/>
    <n v="0"/>
  </r>
  <r>
    <m/>
    <s v="069"/>
    <n v="2015"/>
    <n v="2015"/>
    <m/>
    <n v="1401"/>
    <n v="0"/>
    <s v="Operations"/>
    <n v="1"/>
    <n v="254"/>
    <s v="D"/>
    <n v="-5808.53"/>
    <n v="-21946.639999999999"/>
    <n v="0"/>
    <n v="0"/>
    <n v="-5808.53"/>
    <n v="-21946.639999999999"/>
    <n v="0"/>
    <n v="0"/>
    <n v="0"/>
    <n v="0"/>
    <n v="0"/>
    <n v="0"/>
    <n v="0"/>
    <n v="0"/>
    <n v="0"/>
    <n v="0"/>
    <n v="0"/>
    <n v="0"/>
    <n v="16138.11"/>
    <n v="0"/>
    <n v="0"/>
    <n v="0"/>
    <n v="0"/>
    <n v="16138.11"/>
    <n v="0"/>
    <n v="16138.11"/>
    <n v="0"/>
    <n v="0"/>
    <n v="0"/>
    <n v="0"/>
    <n v="0"/>
    <n v="0"/>
  </r>
  <r>
    <m/>
    <s v="069"/>
    <n v="2015"/>
    <n v="2015"/>
    <m/>
    <n v="1401"/>
    <n v="0"/>
    <s v="Operations"/>
    <n v="1"/>
    <n v="257"/>
    <s v="D"/>
    <n v="-132646.41"/>
    <n v="-2048.44"/>
    <n v="0"/>
    <n v="0"/>
    <n v="-132646.41"/>
    <n v="-2048.44"/>
    <n v="0"/>
    <n v="-483.29"/>
    <n v="0"/>
    <n v="0"/>
    <n v="0"/>
    <n v="-483.29"/>
    <n v="0"/>
    <n v="0"/>
    <n v="0"/>
    <n v="0"/>
    <n v="0"/>
    <n v="0"/>
    <n v="-130114.68"/>
    <n v="0"/>
    <n v="0"/>
    <n v="0"/>
    <n v="0"/>
    <n v="-130114.68"/>
    <n v="0"/>
    <n v="-130114.68"/>
    <n v="0"/>
    <n v="0"/>
    <n v="0"/>
    <n v="0"/>
    <n v="0"/>
    <n v="0"/>
  </r>
  <r>
    <m/>
    <s v="069"/>
    <n v="2015"/>
    <n v="2015"/>
    <m/>
    <n v="1401"/>
    <n v="0"/>
    <s v="Operations"/>
    <n v="1"/>
    <n v="260"/>
    <s v="D"/>
    <n v="-163194.35999999999"/>
    <n v="-34227.5"/>
    <n v="0"/>
    <n v="0"/>
    <n v="-163194.35999999999"/>
    <n v="-34227.5"/>
    <n v="0"/>
    <n v="0"/>
    <n v="0"/>
    <n v="0"/>
    <n v="0"/>
    <n v="0"/>
    <n v="0"/>
    <n v="0"/>
    <n v="0"/>
    <n v="0"/>
    <n v="0"/>
    <n v="0"/>
    <n v="-128966.86"/>
    <n v="0"/>
    <n v="0"/>
    <n v="0"/>
    <n v="0"/>
    <n v="-128966.86"/>
    <n v="0"/>
    <n v="-128966.86"/>
    <n v="0"/>
    <n v="0"/>
    <n v="0"/>
    <n v="0"/>
    <n v="0"/>
    <n v="0"/>
  </r>
  <r>
    <m/>
    <s v="069"/>
    <n v="2015"/>
    <n v="2015"/>
    <m/>
    <n v="1401"/>
    <n v="0"/>
    <s v="Operations"/>
    <n v="1"/>
    <n v="310"/>
    <s v="D"/>
    <n v="-182.6"/>
    <n v="-182.6"/>
    <n v="0"/>
    <n v="0"/>
    <n v="-182.6"/>
    <n v="-182.6"/>
    <n v="0"/>
    <n v="0"/>
    <n v="0"/>
    <n v="0"/>
    <n v="0"/>
    <n v="0"/>
    <n v="0"/>
    <n v="0"/>
    <n v="0"/>
    <n v="0"/>
    <n v="0"/>
    <n v="0"/>
    <n v="0"/>
    <n v="0"/>
    <n v="0"/>
    <n v="0"/>
    <n v="0"/>
    <n v="0"/>
    <n v="0"/>
    <n v="0"/>
    <n v="0"/>
    <n v="0"/>
    <n v="0"/>
    <n v="0"/>
    <n v="0"/>
    <n v="0"/>
  </r>
  <r>
    <m/>
    <s v="069"/>
    <n v="2015"/>
    <n v="2015"/>
    <m/>
    <n v="1401"/>
    <n v="0"/>
    <s v="Reimbursable Program"/>
    <n v="801"/>
    <n v="257"/>
    <s v="R"/>
    <n v="0"/>
    <n v="0"/>
    <n v="0"/>
    <n v="-45000"/>
    <n v="0"/>
    <n v="-45000"/>
    <n v="0"/>
    <n v="0"/>
    <n v="0"/>
    <n v="0"/>
    <n v="0"/>
    <n v="0"/>
    <n v="0"/>
    <n v="0"/>
    <n v="0"/>
    <n v="0"/>
    <n v="0"/>
    <n v="0"/>
    <n v="0"/>
    <n v="0"/>
    <n v="0"/>
    <n v="0"/>
    <n v="0"/>
    <n v="0"/>
    <n v="0"/>
    <n v="0"/>
    <n v="-45000"/>
    <n v="45000"/>
    <n v="0"/>
    <n v="0"/>
    <n v="0"/>
    <n v="45000"/>
  </r>
  <r>
    <m/>
    <s v="069"/>
    <n v="2015"/>
    <n v="2015"/>
    <m/>
    <n v="5172"/>
    <n v="0"/>
    <s v="Operations"/>
    <n v="1"/>
    <n v="121"/>
    <s v="D"/>
    <n v="0"/>
    <n v="0"/>
    <n v="0"/>
    <n v="0"/>
    <n v="0"/>
    <n v="0"/>
    <n v="0"/>
    <n v="0"/>
    <n v="0"/>
    <n v="0"/>
    <n v="0"/>
    <n v="0"/>
    <n v="0"/>
    <n v="0"/>
    <n v="0"/>
    <n v="0"/>
    <n v="0"/>
    <n v="0"/>
    <n v="0"/>
    <n v="0"/>
    <n v="0"/>
    <n v="-590.45000000000005"/>
    <n v="0"/>
    <n v="-590.45000000000005"/>
    <n v="0"/>
    <n v="-590.45000000000005"/>
    <n v="-590.45000000000005"/>
    <n v="0"/>
    <n v="0"/>
    <n v="0"/>
    <n v="0"/>
    <n v="0"/>
  </r>
  <r>
    <m/>
    <s v="069"/>
    <n v="2015"/>
    <n v="2015"/>
    <m/>
    <n v="5172"/>
    <n v="0"/>
    <s v="Operations"/>
    <n v="1"/>
    <n v="210"/>
    <s v="D"/>
    <n v="-5368.32"/>
    <n v="-5368.32"/>
    <n v="0"/>
    <n v="0"/>
    <n v="-5368.32"/>
    <n v="-5368.32"/>
    <n v="0"/>
    <n v="0"/>
    <n v="0"/>
    <n v="0"/>
    <n v="0"/>
    <n v="0"/>
    <n v="0"/>
    <n v="0"/>
    <n v="0"/>
    <n v="0"/>
    <n v="0"/>
    <n v="0"/>
    <n v="0"/>
    <n v="0"/>
    <n v="0"/>
    <n v="0"/>
    <n v="0"/>
    <n v="0"/>
    <n v="0"/>
    <n v="0"/>
    <n v="0"/>
    <n v="0"/>
    <n v="0"/>
    <n v="0"/>
    <n v="0"/>
    <n v="0"/>
  </r>
  <r>
    <m/>
    <s v="069"/>
    <n v="2015"/>
    <n v="2015"/>
    <m/>
    <n v="5172"/>
    <n v="0"/>
    <s v="Operations"/>
    <n v="1"/>
    <n v="231"/>
    <s v="D"/>
    <n v="-385.73"/>
    <n v="-385.73"/>
    <n v="0"/>
    <n v="0"/>
    <n v="-385.73"/>
    <n v="-385.73"/>
    <n v="0"/>
    <n v="0"/>
    <n v="0"/>
    <n v="0"/>
    <n v="0"/>
    <n v="0"/>
    <n v="0"/>
    <n v="0"/>
    <n v="0"/>
    <n v="0"/>
    <n v="0"/>
    <n v="0"/>
    <n v="0"/>
    <n v="0"/>
    <n v="0"/>
    <n v="0"/>
    <n v="0"/>
    <n v="0"/>
    <n v="0"/>
    <n v="0"/>
    <n v="0"/>
    <n v="0"/>
    <n v="0"/>
    <n v="0"/>
    <n v="0"/>
    <n v="0"/>
  </r>
  <r>
    <m/>
    <s v="069"/>
    <n v="2015"/>
    <n v="2015"/>
    <m/>
    <n v="5172"/>
    <n v="0"/>
    <s v="Operations"/>
    <n v="1"/>
    <n v="233"/>
    <s v="D"/>
    <n v="-4472.7700000000004"/>
    <n v="-4466.2299999999996"/>
    <n v="0"/>
    <n v="0"/>
    <n v="-4472.7700000000004"/>
    <n v="-4466.2299999999996"/>
    <n v="0"/>
    <n v="15"/>
    <n v="0"/>
    <n v="-15"/>
    <n v="0"/>
    <n v="0"/>
    <n v="-8922.65"/>
    <n v="-8922.65"/>
    <n v="0"/>
    <n v="0"/>
    <n v="-8922.65"/>
    <n v="-8922.65"/>
    <n v="-21.54"/>
    <n v="0"/>
    <n v="0"/>
    <n v="0"/>
    <n v="0"/>
    <n v="-21.54"/>
    <n v="-8922.65"/>
    <n v="-21.54"/>
    <n v="-15"/>
    <n v="0"/>
    <n v="0"/>
    <n v="0"/>
    <n v="0"/>
    <n v="0"/>
  </r>
  <r>
    <m/>
    <s v="069"/>
    <n v="2015"/>
    <n v="2015"/>
    <m/>
    <n v="5172"/>
    <n v="0"/>
    <s v="Operations"/>
    <n v="1"/>
    <n v="240"/>
    <s v="D"/>
    <n v="-8916"/>
    <n v="-8916"/>
    <n v="0"/>
    <n v="0"/>
    <n v="-8916"/>
    <n v="-8916"/>
    <n v="0"/>
    <n v="0"/>
    <n v="0"/>
    <n v="0"/>
    <n v="0"/>
    <n v="0"/>
    <n v="0"/>
    <n v="0"/>
    <n v="0"/>
    <n v="0"/>
    <n v="0"/>
    <n v="0"/>
    <n v="0"/>
    <n v="0"/>
    <n v="0"/>
    <n v="0"/>
    <n v="0"/>
    <n v="0"/>
    <n v="0"/>
    <n v="0"/>
    <n v="0"/>
    <n v="0"/>
    <n v="0"/>
    <n v="0"/>
    <n v="0"/>
    <n v="0"/>
  </r>
  <r>
    <m/>
    <s v="069"/>
    <n v="2015"/>
    <n v="2015"/>
    <m/>
    <n v="5172"/>
    <n v="0"/>
    <s v="Operations"/>
    <n v="1"/>
    <n v="251"/>
    <s v="D"/>
    <n v="-564934.85"/>
    <n v="-341766.84"/>
    <n v="0"/>
    <n v="0"/>
    <n v="-564934.85"/>
    <n v="-341766.84"/>
    <n v="-132552.48000000001"/>
    <n v="-91167.38"/>
    <n v="0"/>
    <n v="0"/>
    <n v="-132552.48000000001"/>
    <n v="-91167.38"/>
    <n v="0"/>
    <n v="0"/>
    <n v="0"/>
    <n v="0"/>
    <n v="0"/>
    <n v="0"/>
    <n v="-264553.11"/>
    <n v="0"/>
    <n v="0"/>
    <n v="0"/>
    <n v="0"/>
    <n v="-264553.11"/>
    <n v="0"/>
    <n v="-264553.11"/>
    <n v="0"/>
    <n v="92201.09"/>
    <n v="0"/>
    <n v="0"/>
    <n v="0"/>
    <n v="92201.09"/>
  </r>
  <r>
    <m/>
    <s v="069"/>
    <n v="2015"/>
    <n v="2015"/>
    <m/>
    <n v="5172"/>
    <n v="0"/>
    <s v="Operations"/>
    <n v="1"/>
    <n v="252"/>
    <s v="D"/>
    <n v="-5452.92"/>
    <n v="-5452.92"/>
    <n v="0"/>
    <n v="0"/>
    <n v="-5452.92"/>
    <n v="-5452.92"/>
    <n v="0"/>
    <n v="0"/>
    <n v="0"/>
    <n v="0"/>
    <n v="0"/>
    <n v="0"/>
    <n v="0"/>
    <n v="0"/>
    <n v="0"/>
    <n v="0"/>
    <n v="0"/>
    <n v="0"/>
    <n v="0"/>
    <n v="0"/>
    <n v="0"/>
    <n v="0"/>
    <n v="0"/>
    <n v="0"/>
    <n v="0"/>
    <n v="0"/>
    <n v="0"/>
    <n v="0"/>
    <n v="0"/>
    <n v="0"/>
    <n v="0"/>
    <n v="0"/>
  </r>
  <r>
    <m/>
    <s v="069"/>
    <n v="2015"/>
    <n v="2015"/>
    <m/>
    <n v="5172"/>
    <n v="0"/>
    <s v="Operations"/>
    <n v="1"/>
    <n v="253"/>
    <s v="D"/>
    <n v="2111.35"/>
    <n v="2102.52"/>
    <n v="0"/>
    <n v="0"/>
    <n v="2111.35"/>
    <n v="2102.52"/>
    <n v="0"/>
    <n v="0"/>
    <n v="0"/>
    <n v="0"/>
    <n v="0"/>
    <n v="0"/>
    <n v="-1182211.8400000001"/>
    <n v="-1174929.07"/>
    <n v="0"/>
    <n v="0"/>
    <n v="-1182211.8400000001"/>
    <n v="-1174929.07"/>
    <n v="-7273.94"/>
    <n v="0"/>
    <n v="0"/>
    <n v="0"/>
    <n v="0"/>
    <n v="-7273.94"/>
    <n v="-1182211.8400000001"/>
    <n v="8.83"/>
    <n v="0"/>
    <n v="0"/>
    <n v="0"/>
    <n v="0"/>
    <n v="0"/>
    <n v="0"/>
  </r>
  <r>
    <m/>
    <s v="069"/>
    <n v="2015"/>
    <n v="2015"/>
    <m/>
    <n v="5172"/>
    <n v="0"/>
    <s v="Operations"/>
    <n v="1"/>
    <n v="254"/>
    <s v="D"/>
    <n v="-323757.82"/>
    <n v="-184576.94"/>
    <n v="0"/>
    <n v="0"/>
    <n v="-323757.82"/>
    <n v="-184576.94"/>
    <n v="0"/>
    <n v="0"/>
    <n v="0"/>
    <n v="0"/>
    <n v="0"/>
    <n v="0"/>
    <n v="0"/>
    <n v="0"/>
    <n v="0"/>
    <n v="0"/>
    <n v="0"/>
    <n v="0"/>
    <n v="-139180.88"/>
    <n v="0"/>
    <n v="0"/>
    <n v="0"/>
    <n v="0"/>
    <n v="-139180.88"/>
    <n v="0"/>
    <n v="-139180.88"/>
    <n v="0"/>
    <n v="0"/>
    <n v="0"/>
    <n v="0"/>
    <n v="0"/>
    <n v="0"/>
  </r>
  <r>
    <m/>
    <s v="069"/>
    <n v="2015"/>
    <n v="2015"/>
    <m/>
    <n v="5172"/>
    <n v="0"/>
    <s v="Operations"/>
    <n v="1"/>
    <n v="257"/>
    <s v="D"/>
    <n v="-1526518.32"/>
    <n v="-842018.32"/>
    <n v="0"/>
    <n v="0"/>
    <n v="-1526518.32"/>
    <n v="-842018.32"/>
    <n v="-666000"/>
    <n v="-166500"/>
    <n v="0"/>
    <n v="0"/>
    <n v="-666000"/>
    <n v="-166500"/>
    <n v="0"/>
    <n v="0"/>
    <n v="0"/>
    <n v="0"/>
    <n v="0"/>
    <n v="0"/>
    <n v="-1346000"/>
    <n v="0"/>
    <n v="0"/>
    <n v="0"/>
    <n v="0"/>
    <n v="-1346000"/>
    <n v="0"/>
    <n v="-1346000"/>
    <n v="-162000"/>
    <n v="0"/>
    <n v="0"/>
    <n v="0"/>
    <n v="162000"/>
    <n v="162000"/>
  </r>
  <r>
    <m/>
    <s v="069"/>
    <n v="2015"/>
    <n v="2015"/>
    <m/>
    <n v="5172"/>
    <n v="0"/>
    <s v="Operations"/>
    <n v="1"/>
    <n v="260"/>
    <s v="D"/>
    <n v="-27245.58"/>
    <n v="-19325.84"/>
    <n v="0"/>
    <n v="0"/>
    <n v="-27245.58"/>
    <n v="-19325.84"/>
    <n v="-846"/>
    <n v="0"/>
    <n v="0"/>
    <n v="0"/>
    <n v="-846"/>
    <n v="0"/>
    <n v="0"/>
    <n v="0"/>
    <n v="0"/>
    <n v="0"/>
    <n v="0"/>
    <n v="0"/>
    <n v="-8765.74"/>
    <n v="0"/>
    <n v="0"/>
    <n v="0"/>
    <n v="0"/>
    <n v="-8765.74"/>
    <n v="0"/>
    <n v="-8765.74"/>
    <n v="0"/>
    <n v="0"/>
    <n v="0"/>
    <n v="0"/>
    <n v="0"/>
    <n v="0"/>
  </r>
  <r>
    <m/>
    <s v="069"/>
    <n v="2015"/>
    <n v="2015"/>
    <m/>
    <n v="5172"/>
    <n v="0"/>
    <s v="Operations"/>
    <n v="1"/>
    <n v="310"/>
    <s v="D"/>
    <n v="-36835.910000000003"/>
    <n v="-8647.25"/>
    <n v="0"/>
    <n v="0"/>
    <n v="-36835.910000000003"/>
    <n v="-8647.25"/>
    <n v="0"/>
    <n v="0"/>
    <n v="0"/>
    <n v="0"/>
    <n v="0"/>
    <n v="0"/>
    <n v="0"/>
    <n v="0"/>
    <n v="0"/>
    <n v="0"/>
    <n v="0"/>
    <n v="0"/>
    <n v="-28188.66"/>
    <n v="0"/>
    <n v="0"/>
    <n v="0"/>
    <n v="0"/>
    <n v="-28188.66"/>
    <n v="0"/>
    <n v="-28188.66"/>
    <n v="0"/>
    <n v="0"/>
    <n v="0"/>
    <n v="0"/>
    <n v="0"/>
    <n v="0"/>
  </r>
  <r>
    <m/>
    <s v="069"/>
    <n v="2015"/>
    <n v="2015"/>
    <m/>
    <n v="5172"/>
    <n v="0"/>
    <s v="Grants"/>
    <n v="3"/>
    <n v="410"/>
    <s v="D"/>
    <n v="-454320.99"/>
    <n v="-119036.66"/>
    <n v="0"/>
    <n v="0"/>
    <n v="-454320.99"/>
    <n v="-119036.66"/>
    <n v="-111075.8"/>
    <n v="-55537.9"/>
    <n v="0"/>
    <n v="0"/>
    <n v="-111075.8"/>
    <n v="-55537.9"/>
    <n v="0"/>
    <n v="0"/>
    <n v="0"/>
    <n v="0"/>
    <n v="0"/>
    <n v="0"/>
    <n v="-390822.23"/>
    <n v="0"/>
    <n v="0"/>
    <n v="0"/>
    <n v="0"/>
    <n v="-390822.23"/>
    <n v="0"/>
    <n v="-390822.23"/>
    <n v="0"/>
    <n v="0"/>
    <n v="0"/>
    <n v="0"/>
    <n v="0"/>
    <n v="0"/>
  </r>
  <r>
    <m/>
    <s v="069"/>
    <n v="2015"/>
    <n v="2016"/>
    <m/>
    <n v="5282"/>
    <n v="0"/>
    <s v="Emergency Preparedness Grants"/>
    <n v="2"/>
    <n v="251"/>
    <s v="D"/>
    <n v="-188000"/>
    <n v="-138181.99"/>
    <n v="0"/>
    <n v="0"/>
    <n v="-188000"/>
    <n v="-138181.99"/>
    <n v="0"/>
    <n v="0"/>
    <n v="0"/>
    <n v="0"/>
    <n v="0"/>
    <n v="0"/>
    <n v="0"/>
    <n v="0"/>
    <n v="0"/>
    <n v="0"/>
    <n v="0"/>
    <n v="0"/>
    <n v="-49818.01"/>
    <n v="0"/>
    <n v="0"/>
    <n v="0"/>
    <n v="0"/>
    <n v="-49818.01"/>
    <n v="0"/>
    <n v="-49818.01"/>
    <n v="0"/>
    <n v="0"/>
    <n v="0"/>
    <n v="0"/>
    <n v="0"/>
    <n v="0"/>
  </r>
  <r>
    <m/>
    <s v="069"/>
    <n v="2015"/>
    <n v="2017"/>
    <m/>
    <n v="1401"/>
    <n v="0"/>
    <s v="Research and development"/>
    <n v="2"/>
    <n v="251"/>
    <s v="D"/>
    <n v="0"/>
    <n v="-105000"/>
    <n v="0"/>
    <n v="0"/>
    <n v="0"/>
    <n v="-105000"/>
    <n v="0"/>
    <n v="0"/>
    <n v="0"/>
    <n v="0"/>
    <n v="0"/>
    <n v="0"/>
    <n v="0"/>
    <n v="0"/>
    <n v="0"/>
    <n v="0"/>
    <n v="0"/>
    <n v="0"/>
    <n v="0"/>
    <n v="0"/>
    <n v="0"/>
    <n v="0"/>
    <n v="0"/>
    <n v="0"/>
    <n v="0"/>
    <n v="0"/>
    <n v="-105000"/>
    <n v="0"/>
    <n v="0"/>
    <n v="0"/>
    <n v="0"/>
    <n v="0"/>
  </r>
  <r>
    <m/>
    <s v="069"/>
    <n v="2015"/>
    <n v="2017"/>
    <m/>
    <n v="1401"/>
    <n v="0"/>
    <s v="Research and development"/>
    <n v="2"/>
    <n v="255"/>
    <s v="D"/>
    <n v="-195000"/>
    <n v="-1372871.48"/>
    <n v="0"/>
    <n v="0"/>
    <n v="-195000"/>
    <n v="-1372871.48"/>
    <n v="0"/>
    <n v="0"/>
    <n v="0"/>
    <n v="0"/>
    <n v="0"/>
    <n v="0"/>
    <n v="-431433.82"/>
    <n v="-1079754.27"/>
    <n v="0"/>
    <n v="0"/>
    <n v="-431433.82"/>
    <n v="-1079754.27"/>
    <n v="-543584.06999999995"/>
    <n v="0"/>
    <n v="0"/>
    <n v="0"/>
    <n v="0"/>
    <n v="-543584.06999999995"/>
    <n v="-431433.82"/>
    <n v="-1191904.52"/>
    <n v="-2369776"/>
    <n v="0"/>
    <n v="0"/>
    <n v="0"/>
    <n v="0"/>
    <n v="0"/>
  </r>
  <r>
    <m/>
    <s v="069"/>
    <n v="2015"/>
    <n v="2017"/>
    <m/>
    <n v="5172"/>
    <n v="0"/>
    <s v="Operations"/>
    <n v="1"/>
    <n v="240"/>
    <s v="D"/>
    <n v="0"/>
    <n v="-65000"/>
    <n v="0"/>
    <n v="0"/>
    <n v="0"/>
    <n v="-65000"/>
    <n v="-101500"/>
    <n v="0"/>
    <n v="0"/>
    <n v="0"/>
    <n v="-101500"/>
    <n v="0"/>
    <n v="0"/>
    <n v="0"/>
    <n v="0"/>
    <n v="0"/>
    <n v="0"/>
    <n v="0"/>
    <n v="-116795.05"/>
    <n v="0"/>
    <n v="0"/>
    <n v="0"/>
    <n v="0"/>
    <n v="-116795.05"/>
    <n v="0"/>
    <n v="-116795.05"/>
    <n v="-80295.05"/>
    <n v="0"/>
    <n v="0"/>
    <n v="0"/>
    <n v="0"/>
    <n v="0"/>
  </r>
  <r>
    <m/>
    <s v="069"/>
    <n v="2015"/>
    <n v="2017"/>
    <m/>
    <n v="5172"/>
    <n v="0"/>
    <s v="Operations"/>
    <n v="1"/>
    <n v="251"/>
    <s v="D"/>
    <n v="-4706885.9800000004"/>
    <n v="-765744.58"/>
    <n v="0"/>
    <n v="0"/>
    <n v="-4706885.9800000004"/>
    <n v="-765744.58"/>
    <n v="-586551.9"/>
    <n v="-249004.6"/>
    <n v="0"/>
    <n v="0"/>
    <n v="-586551.9"/>
    <n v="-249004.6"/>
    <n v="-453829"/>
    <n v="-244577.22"/>
    <n v="0"/>
    <n v="0"/>
    <n v="-453829"/>
    <n v="-244577.22"/>
    <n v="-4954438.71"/>
    <n v="0"/>
    <n v="0"/>
    <n v="-1.94"/>
    <n v="0"/>
    <n v="-4954440.6500000004"/>
    <n v="-453829"/>
    <n v="-4745188.87"/>
    <n v="-466500.17"/>
    <n v="0"/>
    <n v="0"/>
    <n v="0"/>
    <n v="0"/>
    <n v="0"/>
  </r>
  <r>
    <m/>
    <s v="069"/>
    <n v="2015"/>
    <n v="2017"/>
    <m/>
    <n v="5172"/>
    <n v="0"/>
    <s v="Operations"/>
    <n v="1"/>
    <n v="252"/>
    <s v="D"/>
    <n v="0"/>
    <n v="0"/>
    <n v="0"/>
    <n v="0"/>
    <n v="0"/>
    <n v="0"/>
    <n v="0"/>
    <n v="0"/>
    <n v="0"/>
    <n v="0"/>
    <n v="0"/>
    <n v="0"/>
    <n v="0"/>
    <n v="0"/>
    <n v="0"/>
    <n v="0"/>
    <n v="0"/>
    <n v="0"/>
    <n v="-7139.6"/>
    <n v="0"/>
    <n v="0"/>
    <n v="0"/>
    <n v="0"/>
    <n v="-7139.6"/>
    <n v="0"/>
    <n v="-7139.6"/>
    <n v="-7139.6"/>
    <n v="0"/>
    <n v="0"/>
    <n v="0"/>
    <n v="0"/>
    <n v="0"/>
  </r>
  <r>
    <m/>
    <s v="069"/>
    <n v="2015"/>
    <n v="2017"/>
    <m/>
    <n v="5172"/>
    <n v="0"/>
    <s v="Operations"/>
    <n v="1"/>
    <n v="253"/>
    <s v="D"/>
    <n v="-1215715.55"/>
    <n v="-58405.83"/>
    <n v="0"/>
    <n v="0"/>
    <n v="-1215715.55"/>
    <n v="-58405.83"/>
    <n v="0"/>
    <n v="0"/>
    <n v="0"/>
    <n v="0"/>
    <n v="0"/>
    <n v="0"/>
    <n v="0"/>
    <n v="0"/>
    <n v="0"/>
    <n v="0"/>
    <n v="0"/>
    <n v="0"/>
    <n v="-1227609.72"/>
    <n v="0"/>
    <n v="0"/>
    <n v="0"/>
    <n v="0"/>
    <n v="-1227609.72"/>
    <n v="0"/>
    <n v="-1227609.72"/>
    <n v="-70300"/>
    <n v="0"/>
    <n v="0"/>
    <n v="0"/>
    <n v="0"/>
    <n v="0"/>
  </r>
  <r>
    <m/>
    <s v="069"/>
    <n v="2015"/>
    <n v="2017"/>
    <m/>
    <n v="5172"/>
    <n v="0"/>
    <s v="Operations"/>
    <n v="1"/>
    <n v="255"/>
    <s v="D"/>
    <n v="-2096508.65"/>
    <n v="-626461.59"/>
    <n v="0"/>
    <n v="0"/>
    <n v="-2096508.65"/>
    <n v="-626461.59"/>
    <n v="-118052.54"/>
    <n v="-99135.41"/>
    <n v="0"/>
    <n v="0"/>
    <n v="-118052.54"/>
    <n v="-99135.41"/>
    <n v="0"/>
    <n v="0"/>
    <n v="0"/>
    <n v="0"/>
    <n v="0"/>
    <n v="0"/>
    <n v="-1488964.19"/>
    <n v="0"/>
    <n v="0"/>
    <n v="0"/>
    <n v="0"/>
    <n v="-1488964.19"/>
    <n v="0"/>
    <n v="-1488964.19"/>
    <n v="0"/>
    <n v="0"/>
    <n v="0"/>
    <n v="0"/>
    <n v="0"/>
    <n v="0"/>
  </r>
  <r>
    <m/>
    <s v="069"/>
    <n v="2015"/>
    <n v="2017"/>
    <m/>
    <n v="5172"/>
    <n v="0"/>
    <s v="Operations"/>
    <n v="1"/>
    <n v="257"/>
    <s v="D"/>
    <n v="-3123271.96"/>
    <n v="-398411.2"/>
    <n v="0"/>
    <n v="0"/>
    <n v="-3123271.96"/>
    <n v="-398411.2"/>
    <n v="7278.15"/>
    <n v="-198254.15"/>
    <n v="0"/>
    <n v="0"/>
    <n v="7278.15"/>
    <n v="-198254.15"/>
    <n v="0"/>
    <n v="0"/>
    <n v="0"/>
    <n v="0"/>
    <n v="0"/>
    <n v="0"/>
    <n v="-2817797.5"/>
    <n v="0"/>
    <n v="0"/>
    <n v="0"/>
    <n v="0"/>
    <n v="-2817797.5"/>
    <n v="0"/>
    <n v="-2817797.5"/>
    <n v="-298469.03999999998"/>
    <n v="0"/>
    <n v="0"/>
    <n v="0"/>
    <n v="0"/>
    <n v="0"/>
  </r>
  <r>
    <m/>
    <s v="069"/>
    <n v="2015"/>
    <n v="2017"/>
    <m/>
    <n v="5172"/>
    <n v="0"/>
    <s v="Operations"/>
    <n v="1"/>
    <n v="310"/>
    <s v="D"/>
    <n v="0"/>
    <n v="-31385.48"/>
    <n v="0"/>
    <n v="0"/>
    <n v="0"/>
    <n v="-31385.48"/>
    <n v="0"/>
    <n v="0"/>
    <n v="0"/>
    <n v="0"/>
    <n v="0"/>
    <n v="0"/>
    <n v="0"/>
    <n v="0"/>
    <n v="0"/>
    <n v="0"/>
    <n v="0"/>
    <n v="0"/>
    <n v="-51698.98"/>
    <n v="0"/>
    <n v="0"/>
    <n v="0"/>
    <n v="0"/>
    <n v="-51698.98"/>
    <n v="0"/>
    <n v="-51698.98"/>
    <n v="-83084.460000000006"/>
    <n v="0"/>
    <n v="0"/>
    <n v="0"/>
    <n v="0"/>
    <n v="0"/>
  </r>
  <r>
    <m/>
    <s v="069"/>
    <n v="2015"/>
    <n v="2017"/>
    <m/>
    <n v="5172"/>
    <n v="0"/>
    <s v="Operations"/>
    <n v="1"/>
    <n v="410"/>
    <s v="D"/>
    <n v="-1268062"/>
    <n v="0"/>
    <n v="0"/>
    <n v="0"/>
    <n v="-1268062"/>
    <n v="0"/>
    <n v="0"/>
    <n v="0"/>
    <n v="0"/>
    <n v="0"/>
    <n v="0"/>
    <n v="0"/>
    <n v="0"/>
    <n v="0"/>
    <n v="0"/>
    <n v="0"/>
    <n v="0"/>
    <n v="0"/>
    <n v="-1268062"/>
    <n v="0"/>
    <n v="0"/>
    <n v="0"/>
    <n v="0"/>
    <n v="-1268062"/>
    <n v="0"/>
    <n v="-1268062"/>
    <n v="0"/>
    <n v="0"/>
    <n v="0"/>
    <n v="0"/>
    <n v="0"/>
    <n v="0"/>
  </r>
  <r>
    <m/>
    <s v="069"/>
    <n v="2015"/>
    <n v="2017"/>
    <m/>
    <n v="5172"/>
    <n v="0"/>
    <s v="Research and development"/>
    <n v="2"/>
    <n v="255"/>
    <s v="D"/>
    <n v="-5786967.8499999996"/>
    <n v="-4007791.02"/>
    <n v="0"/>
    <n v="0"/>
    <n v="-5786967.8499999996"/>
    <n v="-4007791.02"/>
    <n v="-131338.82999999999"/>
    <n v="-67747.350000000006"/>
    <n v="0"/>
    <n v="0"/>
    <n v="-131338.82999999999"/>
    <n v="-67747.350000000006"/>
    <n v="0"/>
    <n v="0"/>
    <n v="0"/>
    <n v="0"/>
    <n v="0"/>
    <n v="0"/>
    <n v="-1842768.31"/>
    <n v="0"/>
    <n v="0"/>
    <n v="0"/>
    <n v="0"/>
    <n v="-1842768.31"/>
    <n v="0"/>
    <n v="-1842768.31"/>
    <n v="0"/>
    <n v="0"/>
    <n v="0"/>
    <n v="0"/>
    <n v="0"/>
    <n v="0"/>
  </r>
  <r>
    <m/>
    <s v="069"/>
    <n v="2015"/>
    <n v="2017"/>
    <m/>
    <n v="5172"/>
    <n v="0"/>
    <s v="Grants"/>
    <n v="3"/>
    <n v="410"/>
    <s v="D"/>
    <n v="-3873928.87"/>
    <n v="-125636.74"/>
    <n v="0"/>
    <n v="0"/>
    <n v="-3873928.87"/>
    <n v="-125636.74"/>
    <n v="-37530"/>
    <n v="-37530"/>
    <n v="0"/>
    <n v="0"/>
    <n v="-37530"/>
    <n v="-37530"/>
    <n v="0"/>
    <n v="0"/>
    <n v="0"/>
    <n v="0"/>
    <n v="0"/>
    <n v="0"/>
    <n v="-3748292.13"/>
    <n v="0"/>
    <n v="0"/>
    <n v="0"/>
    <n v="0"/>
    <n v="-3748292.13"/>
    <n v="0"/>
    <n v="-3748292.13"/>
    <n v="0"/>
    <n v="37261.800000000003"/>
    <n v="0"/>
    <n v="0"/>
    <n v="0"/>
    <n v="37261.800000000003"/>
  </r>
  <r>
    <m/>
    <s v="069"/>
    <n v="2015"/>
    <n v="2017"/>
    <m/>
    <n v="5172"/>
    <n v="0"/>
    <s v="Reimbursable Program"/>
    <n v="801"/>
    <n v="231"/>
    <s v="R"/>
    <n v="-6034"/>
    <n v="-6034"/>
    <n v="0"/>
    <n v="0"/>
    <n v="-6034"/>
    <n v="-6034"/>
    <n v="0"/>
    <n v="0"/>
    <n v="0"/>
    <n v="0"/>
    <n v="0"/>
    <n v="0"/>
    <n v="0"/>
    <n v="0"/>
    <n v="0"/>
    <n v="0"/>
    <n v="0"/>
    <n v="0"/>
    <n v="0"/>
    <n v="0"/>
    <n v="0"/>
    <n v="0"/>
    <n v="0"/>
    <n v="0"/>
    <n v="0"/>
    <n v="0"/>
    <n v="0"/>
    <n v="0"/>
    <n v="0"/>
    <n v="0"/>
    <n v="0"/>
    <n v="0"/>
  </r>
  <r>
    <m/>
    <s v="069"/>
    <n v="2015"/>
    <n v="2017"/>
    <m/>
    <n v="8121"/>
    <n v="0"/>
    <s v="Trust fund share of pipeline safety"/>
    <n v="1"/>
    <n v="0"/>
    <s v="D"/>
    <n v="0"/>
    <n v="0"/>
    <n v="0"/>
    <n v="0"/>
    <n v="0"/>
    <n v="0"/>
    <n v="-120000"/>
    <n v="0"/>
    <n v="0"/>
    <n v="0"/>
    <n v="-120000"/>
    <n v="0"/>
    <n v="0"/>
    <n v="0"/>
    <n v="0"/>
    <n v="0"/>
    <n v="0"/>
    <n v="0"/>
    <n v="0"/>
    <n v="0"/>
    <n v="0"/>
    <n v="0"/>
    <n v="0"/>
    <n v="0"/>
    <n v="0"/>
    <n v="0"/>
    <n v="120000"/>
    <n v="0"/>
    <n v="0"/>
    <n v="0"/>
    <n v="0"/>
    <n v="0"/>
  </r>
  <r>
    <m/>
    <s v="069"/>
    <n v="2015"/>
    <n v="2017"/>
    <m/>
    <n v="8121"/>
    <n v="0"/>
    <s v="Trust fund share of pipeline safety"/>
    <n v="1"/>
    <n v="255"/>
    <s v="D"/>
    <n v="0"/>
    <n v="0"/>
    <n v="0"/>
    <n v="0"/>
    <n v="0"/>
    <n v="0"/>
    <n v="-7299253.7000000002"/>
    <n v="-7299253.7000000002"/>
    <n v="0"/>
    <n v="0"/>
    <n v="-7299253.7000000002"/>
    <n v="-7299253.7000000002"/>
    <n v="0"/>
    <n v="0"/>
    <n v="0"/>
    <n v="0"/>
    <n v="0"/>
    <n v="0"/>
    <n v="0"/>
    <n v="0"/>
    <n v="0"/>
    <n v="0"/>
    <n v="0"/>
    <n v="0"/>
    <n v="0"/>
    <n v="0"/>
    <n v="0"/>
    <n v="0"/>
    <n v="0"/>
    <n v="0"/>
    <n v="0"/>
    <n v="0"/>
  </r>
  <r>
    <m/>
    <s v="069"/>
    <n v="2015"/>
    <n v="2017"/>
    <m/>
    <n v="8121"/>
    <n v="0"/>
    <s v="Trust fund share of pipeline safety"/>
    <n v="1"/>
    <n v="940"/>
    <s v="D"/>
    <n v="0"/>
    <n v="0"/>
    <n v="0"/>
    <n v="0"/>
    <n v="0"/>
    <n v="0"/>
    <n v="4444673.51"/>
    <n v="4369991.5199999996"/>
    <n v="0"/>
    <n v="0"/>
    <n v="4444673.51"/>
    <n v="4369991.5199999996"/>
    <n v="0"/>
    <n v="0"/>
    <n v="0"/>
    <n v="0"/>
    <n v="0"/>
    <n v="0"/>
    <n v="-45318.01"/>
    <n v="0"/>
    <n v="0"/>
    <n v="0"/>
    <n v="0"/>
    <n v="-45318.01"/>
    <n v="0"/>
    <n v="-45318.01"/>
    <n v="-120000"/>
    <n v="0"/>
    <n v="0"/>
    <n v="0"/>
    <n v="0"/>
    <n v="0"/>
  </r>
  <r>
    <m/>
    <s v="069"/>
    <n v="2016"/>
    <n v="2016"/>
    <m/>
    <n v="1400"/>
    <n v="0"/>
    <s v="Operations"/>
    <n v="1"/>
    <n v="111"/>
    <s v="D"/>
    <n v="0"/>
    <n v="0"/>
    <n v="0"/>
    <n v="0"/>
    <n v="0"/>
    <n v="0"/>
    <n v="-283117.02"/>
    <n v="-283117.02"/>
    <n v="0"/>
    <n v="-100"/>
    <n v="-283117.02"/>
    <n v="-283217.02"/>
    <n v="0"/>
    <n v="0"/>
    <n v="0"/>
    <n v="0"/>
    <n v="0"/>
    <n v="0"/>
    <n v="-0.01"/>
    <n v="0"/>
    <n v="0"/>
    <n v="-282834.23"/>
    <n v="0"/>
    <n v="-282834.24"/>
    <n v="0"/>
    <n v="-282834.24"/>
    <n v="-282934.24"/>
    <n v="0"/>
    <n v="283217.02"/>
    <n v="0"/>
    <n v="0"/>
    <n v="283217.02"/>
  </r>
  <r>
    <m/>
    <s v="069"/>
    <n v="2016"/>
    <n v="2016"/>
    <m/>
    <n v="1400"/>
    <n v="0"/>
    <s v="Operations"/>
    <n v="1"/>
    <n v="113"/>
    <s v="D"/>
    <n v="0"/>
    <n v="0"/>
    <n v="0"/>
    <n v="0"/>
    <n v="0"/>
    <n v="0"/>
    <n v="-32740"/>
    <n v="-32740"/>
    <n v="0"/>
    <n v="0"/>
    <n v="-32740"/>
    <n v="-32740"/>
    <n v="0"/>
    <n v="0"/>
    <n v="0"/>
    <n v="0"/>
    <n v="0"/>
    <n v="0"/>
    <n v="0"/>
    <n v="0"/>
    <n v="0"/>
    <n v="-32797.599999999999"/>
    <n v="0"/>
    <n v="-32797.599999999999"/>
    <n v="0"/>
    <n v="-32797.599999999999"/>
    <n v="-32797.599999999999"/>
    <n v="0"/>
    <n v="32740"/>
    <n v="0"/>
    <n v="0"/>
    <n v="32740"/>
  </r>
  <r>
    <m/>
    <s v="069"/>
    <n v="2016"/>
    <n v="2016"/>
    <m/>
    <n v="1400"/>
    <n v="0"/>
    <s v="Operations"/>
    <n v="1"/>
    <n v="115"/>
    <s v="D"/>
    <n v="0"/>
    <n v="0"/>
    <n v="0"/>
    <n v="0"/>
    <n v="0"/>
    <n v="0"/>
    <n v="-2874.74"/>
    <n v="-2874.74"/>
    <n v="0"/>
    <n v="0"/>
    <n v="-2874.74"/>
    <n v="-2874.74"/>
    <n v="0"/>
    <n v="0"/>
    <n v="0"/>
    <n v="0"/>
    <n v="0"/>
    <n v="0"/>
    <n v="0"/>
    <n v="0"/>
    <n v="0"/>
    <n v="-2521.64"/>
    <n v="0"/>
    <n v="-2521.64"/>
    <n v="0"/>
    <n v="-2521.64"/>
    <n v="-2521.64"/>
    <n v="0"/>
    <n v="2874.74"/>
    <n v="0"/>
    <n v="0"/>
    <n v="2874.74"/>
  </r>
  <r>
    <m/>
    <s v="069"/>
    <n v="2016"/>
    <n v="2016"/>
    <m/>
    <n v="1400"/>
    <n v="0"/>
    <s v="Operations"/>
    <n v="1"/>
    <n v="121"/>
    <s v="D"/>
    <n v="-300"/>
    <n v="-300"/>
    <n v="0"/>
    <n v="0"/>
    <n v="-300"/>
    <n v="-300"/>
    <n v="-100750.41"/>
    <n v="-100750.41"/>
    <n v="0"/>
    <n v="0"/>
    <n v="-100750.41"/>
    <n v="-100750.41"/>
    <n v="0"/>
    <n v="0"/>
    <n v="0"/>
    <n v="0"/>
    <n v="0"/>
    <n v="0"/>
    <n v="0"/>
    <n v="0"/>
    <n v="0"/>
    <n v="-95503.61"/>
    <n v="0"/>
    <n v="-95503.61"/>
    <n v="0"/>
    <n v="-95503.61"/>
    <n v="-95503.61"/>
    <n v="0"/>
    <n v="100750.41"/>
    <n v="0"/>
    <n v="0"/>
    <n v="100750.41"/>
  </r>
  <r>
    <m/>
    <s v="069"/>
    <n v="2016"/>
    <n v="2016"/>
    <m/>
    <n v="1400"/>
    <n v="0"/>
    <s v="Operations"/>
    <n v="1"/>
    <n v="210"/>
    <s v="D"/>
    <n v="-2072.3200000000002"/>
    <n v="-1148.76"/>
    <n v="0"/>
    <n v="0"/>
    <n v="-2072.3200000000002"/>
    <n v="-1148.76"/>
    <n v="0"/>
    <n v="493.57"/>
    <n v="0"/>
    <n v="-493.57"/>
    <n v="0"/>
    <n v="0"/>
    <n v="0"/>
    <n v="0"/>
    <n v="0"/>
    <n v="0"/>
    <n v="0"/>
    <n v="0"/>
    <n v="-1417.13"/>
    <n v="0"/>
    <n v="0"/>
    <n v="0"/>
    <n v="0"/>
    <n v="-1417.13"/>
    <n v="0"/>
    <n v="-1417.13"/>
    <n v="-493.57"/>
    <n v="1148.76"/>
    <n v="0"/>
    <n v="0"/>
    <n v="0"/>
    <n v="1148.76"/>
  </r>
  <r>
    <m/>
    <s v="069"/>
    <n v="2016"/>
    <n v="2016"/>
    <m/>
    <n v="1400"/>
    <n v="0"/>
    <s v="Operations"/>
    <n v="1"/>
    <n v="233"/>
    <s v="D"/>
    <n v="-17688.73"/>
    <n v="21505.11"/>
    <n v="0"/>
    <n v="-350"/>
    <n v="-17688.73"/>
    <n v="21155.11"/>
    <n v="-21221.41"/>
    <n v="-21131.41"/>
    <n v="0"/>
    <n v="-90"/>
    <n v="-21221.41"/>
    <n v="-21221.41"/>
    <n v="0"/>
    <n v="0"/>
    <n v="0"/>
    <n v="0"/>
    <n v="0"/>
    <n v="0"/>
    <n v="-39283.839999999997"/>
    <n v="0"/>
    <n v="0"/>
    <n v="0"/>
    <n v="0"/>
    <n v="-39283.839999999997"/>
    <n v="0"/>
    <n v="-39283.839999999997"/>
    <n v="-440"/>
    <n v="0"/>
    <n v="0"/>
    <n v="0"/>
    <n v="0"/>
    <n v="0"/>
  </r>
  <r>
    <m/>
    <s v="069"/>
    <n v="2016"/>
    <n v="2016"/>
    <m/>
    <n v="1400"/>
    <n v="0"/>
    <s v="Operations"/>
    <n v="1"/>
    <n v="240"/>
    <s v="D"/>
    <n v="-42000"/>
    <n v="-42000"/>
    <n v="0"/>
    <n v="0"/>
    <n v="-42000"/>
    <n v="-42000"/>
    <n v="0"/>
    <n v="0"/>
    <n v="0"/>
    <n v="0"/>
    <n v="0"/>
    <n v="0"/>
    <n v="0"/>
    <n v="0"/>
    <n v="0"/>
    <n v="0"/>
    <n v="0"/>
    <n v="0"/>
    <n v="0"/>
    <n v="0"/>
    <n v="0"/>
    <n v="0"/>
    <n v="0"/>
    <n v="0"/>
    <n v="0"/>
    <n v="0"/>
    <n v="0"/>
    <n v="0"/>
    <n v="0"/>
    <n v="0"/>
    <n v="0"/>
    <n v="0"/>
  </r>
  <r>
    <m/>
    <s v="069"/>
    <n v="2016"/>
    <n v="2016"/>
    <m/>
    <n v="1400"/>
    <n v="0"/>
    <s v="Operations"/>
    <n v="1"/>
    <n v="251"/>
    <s v="D"/>
    <n v="-1835774.71"/>
    <n v="-269502.39"/>
    <n v="0"/>
    <n v="-3486.02"/>
    <n v="-1835774.71"/>
    <n v="-272988.40999999997"/>
    <n v="-137537.1"/>
    <n v="-139509.01999999999"/>
    <n v="0"/>
    <n v="-182.26"/>
    <n v="-137537.1"/>
    <n v="-139691.28"/>
    <n v="0"/>
    <n v="-160000"/>
    <n v="0"/>
    <n v="0"/>
    <n v="0"/>
    <n v="-160000"/>
    <n v="-1404300.4"/>
    <n v="0"/>
    <n v="0"/>
    <n v="0"/>
    <n v="0"/>
    <n v="-1404300.4"/>
    <n v="0"/>
    <n v="-1564300.4"/>
    <n v="-3668.28"/>
    <n v="0"/>
    <n v="3487.32"/>
    <n v="0"/>
    <n v="0"/>
    <n v="3487.32"/>
  </r>
  <r>
    <m/>
    <s v="069"/>
    <n v="2016"/>
    <n v="2016"/>
    <m/>
    <n v="1400"/>
    <n v="0"/>
    <s v="Operations"/>
    <n v="1"/>
    <n v="252"/>
    <s v="D"/>
    <n v="-2888.3"/>
    <n v="-175"/>
    <n v="0"/>
    <n v="0"/>
    <n v="-2888.3"/>
    <n v="-175"/>
    <n v="0"/>
    <n v="0"/>
    <n v="0"/>
    <n v="0"/>
    <n v="0"/>
    <n v="0"/>
    <n v="0"/>
    <n v="0"/>
    <n v="0"/>
    <n v="0"/>
    <n v="0"/>
    <n v="0"/>
    <n v="-1828.3"/>
    <n v="0"/>
    <n v="0"/>
    <n v="0"/>
    <n v="0"/>
    <n v="-1828.3"/>
    <n v="0"/>
    <n v="-1828.3"/>
    <n v="885"/>
    <n v="0"/>
    <n v="0"/>
    <n v="0"/>
    <n v="0"/>
    <n v="0"/>
  </r>
  <r>
    <m/>
    <s v="069"/>
    <n v="2016"/>
    <n v="2016"/>
    <m/>
    <n v="1400"/>
    <n v="0"/>
    <s v="Operations"/>
    <n v="1"/>
    <n v="253"/>
    <s v="D"/>
    <n v="-22164.57"/>
    <n v="-25391.39"/>
    <n v="0"/>
    <n v="-2015.79"/>
    <n v="-22164.57"/>
    <n v="-27407.18"/>
    <n v="0"/>
    <n v="0"/>
    <n v="0"/>
    <n v="0"/>
    <n v="0"/>
    <n v="0"/>
    <n v="-273010.64"/>
    <n v="-30600.74"/>
    <n v="0"/>
    <n v="0"/>
    <n v="-273010.64"/>
    <n v="-30600.74"/>
    <n v="-239183.08"/>
    <n v="0"/>
    <n v="0"/>
    <n v="0"/>
    <n v="0"/>
    <n v="-239183.08"/>
    <n v="-273010.64"/>
    <n v="3226.82"/>
    <n v="-2015.79"/>
    <n v="5000"/>
    <n v="0"/>
    <n v="0"/>
    <n v="0"/>
    <n v="5000"/>
  </r>
  <r>
    <m/>
    <s v="069"/>
    <n v="2016"/>
    <n v="2016"/>
    <m/>
    <n v="1400"/>
    <n v="0"/>
    <s v="Operations"/>
    <n v="1"/>
    <n v="254"/>
    <s v="D"/>
    <n v="-6709.39"/>
    <n v="-169.39"/>
    <n v="0"/>
    <n v="0"/>
    <n v="-6709.39"/>
    <n v="-169.39"/>
    <n v="0"/>
    <n v="0"/>
    <n v="0"/>
    <n v="0"/>
    <n v="0"/>
    <n v="0"/>
    <n v="0"/>
    <n v="0"/>
    <n v="0"/>
    <n v="0"/>
    <n v="0"/>
    <n v="0"/>
    <n v="-6540"/>
    <n v="0"/>
    <n v="0"/>
    <n v="0"/>
    <n v="0"/>
    <n v="-6540"/>
    <n v="0"/>
    <n v="-6540"/>
    <n v="0"/>
    <n v="0"/>
    <n v="0"/>
    <n v="0"/>
    <n v="0"/>
    <n v="0"/>
  </r>
  <r>
    <m/>
    <s v="069"/>
    <n v="2016"/>
    <n v="2016"/>
    <m/>
    <n v="1400"/>
    <n v="0"/>
    <s v="Operations"/>
    <n v="1"/>
    <n v="257"/>
    <s v="D"/>
    <n v="-3422107.34"/>
    <n v="-414307.39"/>
    <n v="0"/>
    <n v="0"/>
    <n v="-3422107.34"/>
    <n v="-414307.39"/>
    <n v="-92179.17"/>
    <n v="-89953.59"/>
    <n v="0"/>
    <n v="0"/>
    <n v="-92179.17"/>
    <n v="-89953.59"/>
    <n v="-68460.14"/>
    <n v="-68460.14"/>
    <n v="0"/>
    <n v="0"/>
    <n v="-68460.14"/>
    <n v="-68460.14"/>
    <n v="-3010025.53"/>
    <n v="0"/>
    <n v="0"/>
    <n v="0"/>
    <n v="0"/>
    <n v="-3010025.53"/>
    <n v="-68460.14"/>
    <n v="-3010025.53"/>
    <n v="0"/>
    <n v="5356.4"/>
    <n v="0"/>
    <n v="0"/>
    <n v="0"/>
    <n v="5356.4"/>
  </r>
  <r>
    <m/>
    <s v="069"/>
    <n v="2016"/>
    <n v="2016"/>
    <m/>
    <n v="1400"/>
    <n v="0"/>
    <s v="Operations"/>
    <n v="1"/>
    <n v="260"/>
    <s v="D"/>
    <n v="-6099.25"/>
    <n v="-5609.25"/>
    <n v="0"/>
    <n v="-490"/>
    <n v="-6099.25"/>
    <n v="-6099.25"/>
    <n v="0"/>
    <n v="-175"/>
    <n v="0"/>
    <n v="0"/>
    <n v="0"/>
    <n v="-175"/>
    <n v="0"/>
    <n v="0"/>
    <n v="0"/>
    <n v="0"/>
    <n v="0"/>
    <n v="0"/>
    <n v="-315"/>
    <n v="0"/>
    <n v="0"/>
    <n v="0"/>
    <n v="0"/>
    <n v="-315"/>
    <n v="0"/>
    <n v="-315"/>
    <n v="-490"/>
    <n v="0"/>
    <n v="175"/>
    <n v="0"/>
    <n v="0"/>
    <n v="175"/>
  </r>
  <r>
    <m/>
    <s v="069"/>
    <n v="2016"/>
    <n v="2016"/>
    <m/>
    <n v="1400"/>
    <n v="0"/>
    <s v="Operations"/>
    <n v="1"/>
    <n v="310"/>
    <s v="D"/>
    <n v="-75284.66"/>
    <n v="-5024"/>
    <n v="0"/>
    <n v="0"/>
    <n v="-75284.66"/>
    <n v="-5024"/>
    <n v="0"/>
    <n v="0"/>
    <n v="0"/>
    <n v="0"/>
    <n v="0"/>
    <n v="0"/>
    <n v="0"/>
    <n v="0"/>
    <n v="0"/>
    <n v="0"/>
    <n v="0"/>
    <n v="0"/>
    <n v="-70260.66"/>
    <n v="0"/>
    <n v="0"/>
    <n v="0"/>
    <n v="0"/>
    <n v="-70260.66"/>
    <n v="0"/>
    <n v="-70260.66"/>
    <n v="0"/>
    <n v="0"/>
    <n v="0"/>
    <n v="0"/>
    <n v="0"/>
    <n v="0"/>
  </r>
  <r>
    <m/>
    <s v="069"/>
    <n v="2016"/>
    <n v="2016"/>
    <m/>
    <n v="1400"/>
    <n v="0"/>
    <s v="Reimbursable Program"/>
    <n v="801"/>
    <n v="0"/>
    <s v="R"/>
    <n v="0"/>
    <n v="0"/>
    <n v="0"/>
    <n v="0"/>
    <n v="0"/>
    <n v="0"/>
    <n v="0"/>
    <n v="0"/>
    <n v="0"/>
    <n v="0"/>
    <n v="0"/>
    <n v="0"/>
    <n v="0"/>
    <n v="0"/>
    <n v="0"/>
    <n v="0"/>
    <n v="0"/>
    <n v="0"/>
    <n v="5000"/>
    <n v="0"/>
    <n v="0"/>
    <n v="0"/>
    <n v="0"/>
    <n v="5000"/>
    <n v="0"/>
    <n v="5000"/>
    <n v="5000"/>
    <n v="0"/>
    <n v="0"/>
    <n v="0"/>
    <n v="0"/>
    <n v="0"/>
  </r>
  <r>
    <m/>
    <s v="069"/>
    <n v="2016"/>
    <n v="2016"/>
    <m/>
    <n v="1400"/>
    <n v="0"/>
    <s v="Reimbursable Program"/>
    <n v="801"/>
    <n v="253"/>
    <s v="R"/>
    <n v="0"/>
    <n v="0"/>
    <n v="0"/>
    <n v="0"/>
    <n v="0"/>
    <n v="0"/>
    <n v="0"/>
    <n v="0"/>
    <n v="0"/>
    <n v="0"/>
    <n v="0"/>
    <n v="0"/>
    <n v="0"/>
    <n v="0"/>
    <n v="0"/>
    <n v="0"/>
    <n v="0"/>
    <n v="0"/>
    <n v="-10000"/>
    <n v="0"/>
    <n v="0"/>
    <n v="0"/>
    <n v="0"/>
    <n v="-10000"/>
    <n v="0"/>
    <n v="-10000"/>
    <n v="-10000"/>
    <n v="0"/>
    <n v="0"/>
    <n v="0"/>
    <n v="0"/>
    <n v="0"/>
  </r>
  <r>
    <m/>
    <s v="069"/>
    <n v="2016"/>
    <n v="2016"/>
    <m/>
    <n v="1401"/>
    <n v="0"/>
    <s v="Operations"/>
    <n v="1"/>
    <n v="111"/>
    <s v="D"/>
    <n v="0"/>
    <n v="0"/>
    <n v="0"/>
    <n v="0"/>
    <n v="0"/>
    <n v="0"/>
    <n v="-745646.33"/>
    <n v="-745646.33"/>
    <n v="0"/>
    <n v="0"/>
    <n v="-745646.33"/>
    <n v="-745646.33"/>
    <n v="0"/>
    <n v="0"/>
    <n v="0"/>
    <n v="0"/>
    <n v="0"/>
    <n v="0"/>
    <n v="0"/>
    <n v="0"/>
    <n v="0"/>
    <n v="-752496.74"/>
    <n v="0"/>
    <n v="-752496.74"/>
    <n v="0"/>
    <n v="-752496.74"/>
    <n v="-752496.74"/>
    <n v="0"/>
    <n v="745646.33"/>
    <n v="0"/>
    <n v="-9.36"/>
    <n v="745636.97"/>
  </r>
  <r>
    <m/>
    <s v="069"/>
    <n v="2016"/>
    <n v="2016"/>
    <m/>
    <n v="1401"/>
    <n v="0"/>
    <s v="Operations"/>
    <n v="1"/>
    <n v="113"/>
    <s v="D"/>
    <n v="0"/>
    <n v="0"/>
    <n v="0"/>
    <n v="0"/>
    <n v="0"/>
    <n v="0"/>
    <n v="-18071.560000000001"/>
    <n v="-18071.560000000001"/>
    <n v="0"/>
    <n v="0"/>
    <n v="-18071.560000000001"/>
    <n v="-18071.560000000001"/>
    <n v="0"/>
    <n v="0"/>
    <n v="0"/>
    <n v="0"/>
    <n v="0"/>
    <n v="0"/>
    <n v="0"/>
    <n v="0"/>
    <n v="0"/>
    <n v="-16970.740000000002"/>
    <n v="0"/>
    <n v="-16970.740000000002"/>
    <n v="0"/>
    <n v="-16970.740000000002"/>
    <n v="-16970.740000000002"/>
    <n v="0"/>
    <n v="18071.560000000001"/>
    <n v="0"/>
    <n v="0"/>
    <n v="18071.560000000001"/>
  </r>
  <r>
    <m/>
    <s v="069"/>
    <n v="2016"/>
    <n v="2016"/>
    <m/>
    <n v="1401"/>
    <n v="0"/>
    <s v="Operations"/>
    <n v="1"/>
    <n v="115"/>
    <s v="D"/>
    <n v="0"/>
    <n v="0"/>
    <n v="0"/>
    <n v="0"/>
    <n v="0"/>
    <n v="0"/>
    <n v="-223.34"/>
    <n v="-223.34"/>
    <n v="0"/>
    <n v="0"/>
    <n v="-223.34"/>
    <n v="-223.34"/>
    <n v="0"/>
    <n v="0"/>
    <n v="0"/>
    <n v="0"/>
    <n v="0"/>
    <n v="0"/>
    <n v="0"/>
    <n v="0"/>
    <n v="0"/>
    <n v="-1418.56"/>
    <n v="0"/>
    <n v="-1418.56"/>
    <n v="0"/>
    <n v="-1418.56"/>
    <n v="-1418.56"/>
    <n v="0"/>
    <n v="223.34"/>
    <n v="0"/>
    <n v="0"/>
    <n v="223.34"/>
  </r>
  <r>
    <m/>
    <s v="069"/>
    <n v="2016"/>
    <n v="2016"/>
    <m/>
    <n v="1401"/>
    <n v="0"/>
    <s v="Operations"/>
    <n v="1"/>
    <n v="121"/>
    <s v="D"/>
    <n v="0"/>
    <n v="0"/>
    <n v="0"/>
    <n v="0"/>
    <n v="0"/>
    <n v="0"/>
    <n v="-257023.75"/>
    <n v="-257023.75"/>
    <n v="0"/>
    <n v="0"/>
    <n v="-257023.75"/>
    <n v="-257023.75"/>
    <n v="0"/>
    <n v="0"/>
    <n v="0"/>
    <n v="0"/>
    <n v="0"/>
    <n v="0"/>
    <n v="32.880000000000003"/>
    <n v="0"/>
    <n v="0"/>
    <n v="-242924.52"/>
    <n v="0"/>
    <n v="-242891.64"/>
    <n v="0"/>
    <n v="-242891.64"/>
    <n v="-242891.64"/>
    <n v="0"/>
    <n v="257023.75"/>
    <n v="0"/>
    <n v="-16.440000000000001"/>
    <n v="257007.31"/>
  </r>
  <r>
    <m/>
    <s v="069"/>
    <n v="2016"/>
    <n v="2016"/>
    <m/>
    <n v="1401"/>
    <n v="0"/>
    <s v="Operations"/>
    <n v="1"/>
    <n v="210"/>
    <s v="D"/>
    <n v="-131675.87"/>
    <n v="-1631.01"/>
    <n v="0"/>
    <n v="-57004.44"/>
    <n v="-131675.87"/>
    <n v="-58635.45"/>
    <n v="-5561.32"/>
    <n v="3369.62"/>
    <n v="0"/>
    <n v="-3369.62"/>
    <n v="-5561.32"/>
    <n v="0"/>
    <n v="0"/>
    <n v="0"/>
    <n v="0"/>
    <n v="0"/>
    <n v="0"/>
    <n v="0"/>
    <n v="-137593.31"/>
    <n v="0"/>
    <n v="0"/>
    <n v="0"/>
    <n v="0"/>
    <n v="-137593.31"/>
    <n v="0"/>
    <n v="-137593.31"/>
    <n v="-58991.57"/>
    <n v="50395.32"/>
    <n v="0"/>
    <n v="0"/>
    <n v="529.32000000000005"/>
    <n v="50924.639999999999"/>
  </r>
  <r>
    <m/>
    <s v="069"/>
    <n v="2016"/>
    <n v="2016"/>
    <m/>
    <n v="1401"/>
    <n v="0"/>
    <s v="Operations"/>
    <n v="1"/>
    <n v="231"/>
    <s v="D"/>
    <n v="-43283.94"/>
    <n v="-255.8"/>
    <n v="0"/>
    <n v="0"/>
    <n v="-43283.94"/>
    <n v="-255.8"/>
    <n v="0"/>
    <n v="0"/>
    <n v="0"/>
    <n v="0"/>
    <n v="0"/>
    <n v="0"/>
    <n v="0"/>
    <n v="0"/>
    <n v="0"/>
    <n v="0"/>
    <n v="0"/>
    <n v="0"/>
    <n v="-43028.14"/>
    <n v="0"/>
    <n v="0"/>
    <n v="0"/>
    <n v="0"/>
    <n v="-43028.14"/>
    <n v="0"/>
    <n v="-43028.14"/>
    <n v="0"/>
    <n v="0"/>
    <n v="0"/>
    <n v="0"/>
    <n v="0"/>
    <n v="0"/>
  </r>
  <r>
    <m/>
    <s v="069"/>
    <n v="2016"/>
    <n v="2016"/>
    <m/>
    <n v="1401"/>
    <n v="0"/>
    <s v="Operations"/>
    <n v="1"/>
    <n v="233"/>
    <s v="D"/>
    <n v="-100836.89"/>
    <n v="12586.41"/>
    <n v="0"/>
    <n v="-3650"/>
    <n v="-100836.89"/>
    <n v="8936.41"/>
    <n v="-9301.41"/>
    <n v="-8824.27"/>
    <n v="0"/>
    <n v="-539.29"/>
    <n v="-9301.41"/>
    <n v="-9363.56"/>
    <n v="0"/>
    <n v="0"/>
    <n v="0"/>
    <n v="0"/>
    <n v="0"/>
    <n v="0"/>
    <n v="-113900.44"/>
    <n v="0"/>
    <n v="0"/>
    <n v="0"/>
    <n v="0"/>
    <n v="-113900.44"/>
    <n v="0"/>
    <n v="-113900.44"/>
    <n v="-4189.29"/>
    <n v="0"/>
    <n v="62.15"/>
    <n v="0"/>
    <n v="0"/>
    <n v="62.15"/>
  </r>
  <r>
    <m/>
    <s v="069"/>
    <n v="2016"/>
    <n v="2016"/>
    <m/>
    <n v="1401"/>
    <n v="0"/>
    <s v="Operations"/>
    <n v="1"/>
    <n v="240"/>
    <s v="D"/>
    <n v="-144383.5"/>
    <n v="5698.5"/>
    <n v="0"/>
    <n v="-57903.5"/>
    <n v="-144383.5"/>
    <n v="-52205"/>
    <n v="0"/>
    <n v="0"/>
    <n v="0"/>
    <n v="0"/>
    <n v="0"/>
    <n v="0"/>
    <n v="0"/>
    <n v="0"/>
    <n v="0"/>
    <n v="0"/>
    <n v="0"/>
    <n v="0"/>
    <n v="-150082"/>
    <n v="0"/>
    <n v="0"/>
    <n v="0"/>
    <n v="0"/>
    <n v="-150082"/>
    <n v="0"/>
    <n v="-150082"/>
    <n v="-57903.5"/>
    <n v="0"/>
    <n v="0"/>
    <n v="0"/>
    <n v="0"/>
    <n v="0"/>
  </r>
  <r>
    <m/>
    <s v="069"/>
    <n v="2016"/>
    <n v="2016"/>
    <m/>
    <n v="1401"/>
    <n v="0"/>
    <s v="Operations"/>
    <n v="1"/>
    <n v="251"/>
    <s v="D"/>
    <n v="-5104427.1399999997"/>
    <n v="-976052.9"/>
    <n v="0"/>
    <n v="0"/>
    <n v="-5104427.1399999997"/>
    <n v="-976052.9"/>
    <n v="-327824.03999999998"/>
    <n v="-691243.83"/>
    <n v="0"/>
    <n v="-293.36"/>
    <n v="-327824.03999999998"/>
    <n v="-691537.19"/>
    <n v="-164365.63"/>
    <n v="-135602.9"/>
    <n v="0"/>
    <n v="0"/>
    <n v="-164365.63"/>
    <n v="-135602.9"/>
    <n v="-3793717.18"/>
    <n v="0"/>
    <n v="0"/>
    <n v="0"/>
    <n v="0"/>
    <n v="-3793717.18"/>
    <n v="-164365.63"/>
    <n v="-3764954.45"/>
    <n v="-293.36"/>
    <n v="3139.29"/>
    <n v="1.36"/>
    <n v="0"/>
    <n v="0"/>
    <n v="3140.65"/>
  </r>
  <r>
    <m/>
    <s v="069"/>
    <n v="2016"/>
    <n v="2016"/>
    <m/>
    <n v="1401"/>
    <n v="0"/>
    <s v="Operations"/>
    <n v="1"/>
    <n v="252"/>
    <s v="D"/>
    <n v="-144159.54999999999"/>
    <n v="-20627.5"/>
    <n v="0"/>
    <n v="-7000"/>
    <n v="-144159.54999999999"/>
    <n v="-27627.5"/>
    <n v="-975"/>
    <n v="-826"/>
    <n v="0"/>
    <n v="-149"/>
    <n v="-975"/>
    <n v="-975"/>
    <n v="0"/>
    <n v="0"/>
    <n v="0"/>
    <n v="0"/>
    <n v="0"/>
    <n v="0"/>
    <n v="-123681.05"/>
    <n v="0"/>
    <n v="0"/>
    <n v="0"/>
    <n v="0"/>
    <n v="-123681.05"/>
    <n v="0"/>
    <n v="-123681.05"/>
    <n v="-7149"/>
    <n v="0"/>
    <n v="0"/>
    <n v="0"/>
    <n v="0"/>
    <n v="0"/>
  </r>
  <r>
    <m/>
    <s v="069"/>
    <n v="2016"/>
    <n v="2016"/>
    <m/>
    <n v="1401"/>
    <n v="0"/>
    <s v="Operations"/>
    <n v="1"/>
    <n v="253"/>
    <s v="D"/>
    <n v="-47072.85"/>
    <n v="-42502.49"/>
    <n v="0"/>
    <n v="0"/>
    <n v="-47072.85"/>
    <n v="-42502.49"/>
    <n v="0"/>
    <n v="0"/>
    <n v="0"/>
    <n v="0"/>
    <n v="0"/>
    <n v="0"/>
    <n v="-763769.46"/>
    <n v="-74901.34"/>
    <n v="0"/>
    <n v="0"/>
    <n v="-763769.46"/>
    <n v="-74901.34"/>
    <n v="-694659.39"/>
    <n v="0"/>
    <n v="0"/>
    <n v="0"/>
    <n v="0"/>
    <n v="-694659.39"/>
    <n v="-763769.46"/>
    <n v="-5791.27"/>
    <n v="-1220.9100000000001"/>
    <n v="5915.99"/>
    <n v="0"/>
    <n v="0"/>
    <n v="1220.9100000000001"/>
    <n v="7136.9"/>
  </r>
  <r>
    <m/>
    <s v="069"/>
    <n v="2016"/>
    <n v="2016"/>
    <m/>
    <n v="1401"/>
    <n v="0"/>
    <s v="Operations"/>
    <n v="1"/>
    <n v="254"/>
    <s v="D"/>
    <n v="-331857.53999999998"/>
    <n v="-95208.88"/>
    <n v="0"/>
    <n v="0"/>
    <n v="-331857.53999999998"/>
    <n v="-95208.88"/>
    <n v="0"/>
    <n v="0"/>
    <n v="0"/>
    <n v="0"/>
    <n v="0"/>
    <n v="0"/>
    <n v="0"/>
    <n v="0"/>
    <n v="0"/>
    <n v="0"/>
    <n v="0"/>
    <n v="0"/>
    <n v="-236648.66"/>
    <n v="0"/>
    <n v="0"/>
    <n v="0"/>
    <n v="0"/>
    <n v="-236648.66"/>
    <n v="0"/>
    <n v="-236648.66"/>
    <n v="0"/>
    <n v="0"/>
    <n v="0"/>
    <n v="0"/>
    <n v="0"/>
    <n v="0"/>
  </r>
  <r>
    <m/>
    <s v="069"/>
    <n v="2016"/>
    <n v="2016"/>
    <m/>
    <n v="1401"/>
    <n v="0"/>
    <s v="Operations"/>
    <n v="1"/>
    <n v="257"/>
    <s v="D"/>
    <n v="-2666701.56"/>
    <n v="-178569.5"/>
    <n v="0"/>
    <n v="0"/>
    <n v="-2666701.56"/>
    <n v="-178569.5"/>
    <n v="-54411.16"/>
    <n v="-57505.55"/>
    <n v="0"/>
    <n v="0"/>
    <n v="-54411.16"/>
    <n v="-57505.55"/>
    <n v="0"/>
    <n v="0"/>
    <n v="0"/>
    <n v="0"/>
    <n v="0"/>
    <n v="0"/>
    <n v="-2485037.67"/>
    <n v="0"/>
    <n v="0"/>
    <n v="0"/>
    <n v="0"/>
    <n v="-2485037.67"/>
    <n v="0"/>
    <n v="-2485037.67"/>
    <n v="0"/>
    <n v="0"/>
    <n v="0"/>
    <n v="0"/>
    <n v="0"/>
    <n v="0"/>
  </r>
  <r>
    <m/>
    <s v="069"/>
    <n v="2016"/>
    <n v="2016"/>
    <m/>
    <n v="1401"/>
    <n v="0"/>
    <s v="Operations"/>
    <n v="1"/>
    <n v="260"/>
    <s v="D"/>
    <n v="-198800.88"/>
    <n v="-174493.54"/>
    <n v="0"/>
    <n v="-12139.74"/>
    <n v="-198800.88"/>
    <n v="-186633.28"/>
    <n v="-5571.22"/>
    <n v="-12309.9"/>
    <n v="0"/>
    <n v="-419.59"/>
    <n v="-5571.22"/>
    <n v="-12729.49"/>
    <n v="0"/>
    <n v="0"/>
    <n v="0"/>
    <n v="0"/>
    <n v="0"/>
    <n v="0"/>
    <n v="-17568.66"/>
    <n v="0"/>
    <n v="0"/>
    <n v="0"/>
    <n v="0"/>
    <n v="-17568.66"/>
    <n v="0"/>
    <n v="-17568.66"/>
    <n v="-12559.33"/>
    <n v="12139.74"/>
    <n v="268.52999999999997"/>
    <n v="0"/>
    <n v="0"/>
    <n v="12408.27"/>
  </r>
  <r>
    <m/>
    <s v="069"/>
    <n v="2016"/>
    <n v="2016"/>
    <m/>
    <n v="1401"/>
    <n v="0"/>
    <s v="Operations"/>
    <n v="1"/>
    <n v="310"/>
    <s v="D"/>
    <n v="-96498.65"/>
    <n v="-37045.589999999997"/>
    <n v="0"/>
    <n v="0"/>
    <n v="-96498.65"/>
    <n v="-37045.589999999997"/>
    <n v="0"/>
    <n v="0"/>
    <n v="0"/>
    <n v="0"/>
    <n v="0"/>
    <n v="0"/>
    <n v="0"/>
    <n v="0"/>
    <n v="0"/>
    <n v="0"/>
    <n v="0"/>
    <n v="0"/>
    <n v="-59453.06"/>
    <n v="0"/>
    <n v="0"/>
    <n v="0"/>
    <n v="0"/>
    <n v="-59453.06"/>
    <n v="0"/>
    <n v="-59453.06"/>
    <n v="0"/>
    <n v="0"/>
    <n v="0"/>
    <n v="0"/>
    <n v="0"/>
    <n v="0"/>
  </r>
  <r>
    <m/>
    <s v="069"/>
    <n v="2016"/>
    <n v="2016"/>
    <m/>
    <n v="1401"/>
    <n v="0"/>
    <s v="Operations"/>
    <n v="1"/>
    <n v="410"/>
    <s v="D"/>
    <n v="-1000000"/>
    <n v="-770422.2"/>
    <n v="0"/>
    <n v="0"/>
    <n v="-1000000"/>
    <n v="-770422.2"/>
    <n v="0"/>
    <n v="0"/>
    <n v="0"/>
    <n v="0"/>
    <n v="0"/>
    <n v="0"/>
    <n v="0"/>
    <n v="0"/>
    <n v="0"/>
    <n v="0"/>
    <n v="0"/>
    <n v="0"/>
    <n v="-229577.8"/>
    <n v="0"/>
    <n v="0"/>
    <n v="0"/>
    <n v="0"/>
    <n v="-229577.8"/>
    <n v="0"/>
    <n v="-229577.8"/>
    <n v="0"/>
    <n v="0"/>
    <n v="0"/>
    <n v="0"/>
    <n v="0"/>
    <n v="0"/>
  </r>
  <r>
    <m/>
    <s v="069"/>
    <n v="2016"/>
    <n v="2016"/>
    <m/>
    <n v="1401"/>
    <n v="0"/>
    <s v="Reimbursable Program"/>
    <n v="801"/>
    <n v="0"/>
    <s v="R"/>
    <n v="0"/>
    <n v="0"/>
    <n v="0"/>
    <n v="0"/>
    <n v="0"/>
    <n v="0"/>
    <n v="0"/>
    <n v="0"/>
    <n v="0"/>
    <n v="0"/>
    <n v="0"/>
    <n v="0"/>
    <n v="0"/>
    <n v="0"/>
    <n v="0"/>
    <n v="0"/>
    <n v="0"/>
    <n v="0"/>
    <n v="-5000"/>
    <n v="0"/>
    <n v="0"/>
    <n v="0"/>
    <n v="0"/>
    <n v="-5000"/>
    <n v="0"/>
    <n v="-5000"/>
    <n v="-5000"/>
    <n v="0"/>
    <n v="0"/>
    <n v="0"/>
    <n v="0"/>
    <n v="0"/>
  </r>
  <r>
    <m/>
    <s v="069"/>
    <n v="2016"/>
    <n v="2016"/>
    <m/>
    <n v="1401"/>
    <n v="0"/>
    <s v="Reimbursable Program"/>
    <n v="801"/>
    <n v="253"/>
    <s v="R"/>
    <n v="0"/>
    <n v="0"/>
    <n v="0"/>
    <n v="0"/>
    <n v="0"/>
    <n v="0"/>
    <n v="0"/>
    <n v="0"/>
    <n v="0"/>
    <n v="0"/>
    <n v="0"/>
    <n v="0"/>
    <n v="0"/>
    <n v="0"/>
    <n v="0"/>
    <n v="0"/>
    <n v="0"/>
    <n v="0"/>
    <n v="5000"/>
    <n v="0"/>
    <n v="0"/>
    <n v="0"/>
    <n v="0"/>
    <n v="5000"/>
    <n v="0"/>
    <n v="5000"/>
    <n v="5000"/>
    <n v="0"/>
    <n v="0"/>
    <n v="0"/>
    <n v="0"/>
    <n v="0"/>
  </r>
  <r>
    <m/>
    <s v="069"/>
    <n v="2016"/>
    <n v="2016"/>
    <m/>
    <n v="1401"/>
    <n v="0"/>
    <s v="Reimbursable Program"/>
    <n v="801"/>
    <n v="257"/>
    <s v="R"/>
    <n v="-510000"/>
    <n v="822942.57"/>
    <n v="0"/>
    <n v="0"/>
    <n v="-510000"/>
    <n v="822942.57"/>
    <n v="0"/>
    <n v="0"/>
    <n v="0"/>
    <n v="0"/>
    <n v="0"/>
    <n v="0"/>
    <n v="0"/>
    <n v="0"/>
    <n v="0"/>
    <n v="0"/>
    <n v="0"/>
    <n v="0"/>
    <n v="-1332942.57"/>
    <n v="0"/>
    <n v="0"/>
    <n v="0"/>
    <n v="0"/>
    <n v="-1332942.57"/>
    <n v="0"/>
    <n v="-1332942.57"/>
    <n v="0"/>
    <n v="0"/>
    <n v="0"/>
    <n v="0"/>
    <n v="0"/>
    <n v="0"/>
  </r>
  <r>
    <m/>
    <s v="069"/>
    <n v="2016"/>
    <n v="2016"/>
    <m/>
    <n v="1401"/>
    <n v="0"/>
    <s v="Reimbursable Program"/>
    <n v="801"/>
    <n v="440"/>
    <s v="R"/>
    <n v="0"/>
    <n v="0"/>
    <n v="0"/>
    <n v="0"/>
    <n v="0"/>
    <n v="0"/>
    <n v="0"/>
    <n v="0"/>
    <n v="0"/>
    <n v="0"/>
    <n v="0"/>
    <n v="0"/>
    <n v="0"/>
    <n v="0"/>
    <n v="0"/>
    <n v="0"/>
    <n v="0"/>
    <n v="0"/>
    <n v="-5000"/>
    <n v="0"/>
    <n v="0"/>
    <n v="0"/>
    <n v="0"/>
    <n v="-5000"/>
    <n v="0"/>
    <n v="-5000"/>
    <n v="-5000"/>
    <n v="0"/>
    <n v="0"/>
    <n v="0"/>
    <n v="0"/>
    <n v="0"/>
  </r>
  <r>
    <m/>
    <s v="069"/>
    <n v="2016"/>
    <n v="2016"/>
    <m/>
    <n v="5172"/>
    <n v="0"/>
    <s v="Operations"/>
    <n v="1"/>
    <n v="111"/>
    <s v="D"/>
    <n v="0"/>
    <n v="0"/>
    <n v="0"/>
    <n v="0"/>
    <n v="0"/>
    <n v="0"/>
    <n v="-1109813.6399999999"/>
    <n v="-1109813.6399999999"/>
    <n v="0"/>
    <n v="-154.30000000000001"/>
    <n v="-1109813.6399999999"/>
    <n v="-1109967.94"/>
    <n v="0"/>
    <n v="0"/>
    <n v="0"/>
    <n v="0"/>
    <n v="0"/>
    <n v="0"/>
    <n v="0"/>
    <n v="0"/>
    <n v="0"/>
    <n v="-1125828.6399999999"/>
    <n v="0"/>
    <n v="-1125828.6399999999"/>
    <n v="0"/>
    <n v="-1125828.6399999999"/>
    <n v="-1125982.94"/>
    <n v="0"/>
    <n v="1109967.94"/>
    <n v="0"/>
    <n v="1435.33"/>
    <n v="1111403.27"/>
  </r>
  <r>
    <m/>
    <s v="069"/>
    <n v="2016"/>
    <n v="2016"/>
    <m/>
    <n v="5172"/>
    <n v="0"/>
    <s v="Operations"/>
    <n v="1"/>
    <n v="113"/>
    <s v="D"/>
    <n v="0"/>
    <n v="0"/>
    <n v="0"/>
    <n v="0"/>
    <n v="0"/>
    <n v="0"/>
    <n v="-7325.65"/>
    <n v="-7325.65"/>
    <n v="0"/>
    <n v="0"/>
    <n v="-7325.65"/>
    <n v="-7325.65"/>
    <n v="0"/>
    <n v="0"/>
    <n v="0"/>
    <n v="0"/>
    <n v="0"/>
    <n v="0"/>
    <n v="0"/>
    <n v="0"/>
    <n v="0"/>
    <n v="-7325.65"/>
    <n v="0"/>
    <n v="-7325.65"/>
    <n v="0"/>
    <n v="-7325.65"/>
    <n v="-7325.65"/>
    <n v="0"/>
    <n v="7325.65"/>
    <n v="0"/>
    <n v="0"/>
    <n v="7325.65"/>
  </r>
  <r>
    <m/>
    <s v="069"/>
    <n v="2016"/>
    <n v="2016"/>
    <m/>
    <n v="5172"/>
    <n v="0"/>
    <s v="Operations"/>
    <n v="1"/>
    <n v="115"/>
    <s v="D"/>
    <n v="0"/>
    <n v="0"/>
    <n v="0"/>
    <n v="0"/>
    <n v="0"/>
    <n v="0"/>
    <n v="-3301.43"/>
    <n v="-3301.43"/>
    <n v="0"/>
    <n v="0"/>
    <n v="-3301.43"/>
    <n v="-3301.43"/>
    <n v="0"/>
    <n v="0"/>
    <n v="0"/>
    <n v="0"/>
    <n v="0"/>
    <n v="0"/>
    <n v="0"/>
    <n v="0"/>
    <n v="0"/>
    <n v="-5714.94"/>
    <n v="0"/>
    <n v="-5714.94"/>
    <n v="0"/>
    <n v="-5714.94"/>
    <n v="-5714.94"/>
    <n v="0"/>
    <n v="3301.43"/>
    <n v="0"/>
    <n v="0"/>
    <n v="3301.43"/>
  </r>
  <r>
    <m/>
    <s v="069"/>
    <n v="2016"/>
    <n v="2016"/>
    <m/>
    <n v="5172"/>
    <n v="0"/>
    <s v="Operations"/>
    <n v="1"/>
    <n v="121"/>
    <s v="D"/>
    <n v="0"/>
    <n v="0"/>
    <n v="0"/>
    <n v="0"/>
    <n v="0"/>
    <n v="0"/>
    <n v="-376779.08"/>
    <n v="-376779.08"/>
    <n v="0"/>
    <n v="0"/>
    <n v="-376779.08"/>
    <n v="-376779.08"/>
    <n v="0"/>
    <n v="0"/>
    <n v="0"/>
    <n v="0"/>
    <n v="0"/>
    <n v="0"/>
    <n v="0"/>
    <n v="0"/>
    <n v="0"/>
    <n v="-363245.23"/>
    <n v="0"/>
    <n v="-363245.23"/>
    <n v="0"/>
    <n v="-363245.23"/>
    <n v="-363245.23"/>
    <n v="0"/>
    <n v="376779.08"/>
    <n v="0"/>
    <n v="0"/>
    <n v="376779.08"/>
  </r>
  <r>
    <m/>
    <s v="069"/>
    <n v="2016"/>
    <n v="2016"/>
    <m/>
    <n v="5172"/>
    <n v="0"/>
    <s v="Operations"/>
    <n v="1"/>
    <n v="210"/>
    <s v="D"/>
    <n v="-233553.71"/>
    <n v="-22183.56"/>
    <n v="0"/>
    <n v="-81317.919999999998"/>
    <n v="-233553.71"/>
    <n v="-103501.48"/>
    <n v="-713.23"/>
    <n v="10805.7"/>
    <n v="0"/>
    <n v="-11095.45"/>
    <n v="-713.23"/>
    <n v="-289.75"/>
    <n v="0"/>
    <n v="0"/>
    <n v="0"/>
    <n v="0"/>
    <n v="0"/>
    <n v="0"/>
    <n v="-222924.75"/>
    <n v="0"/>
    <n v="0"/>
    <n v="-1171.05"/>
    <n v="0"/>
    <n v="-224095.8"/>
    <n v="0"/>
    <n v="-224095.8"/>
    <n v="-93620.09"/>
    <n v="93399.06"/>
    <n v="274.2"/>
    <n v="0"/>
    <n v="76.48"/>
    <n v="93749.74"/>
  </r>
  <r>
    <m/>
    <s v="069"/>
    <n v="2016"/>
    <n v="2016"/>
    <m/>
    <n v="5172"/>
    <n v="0"/>
    <s v="Operations"/>
    <n v="1"/>
    <n v="220"/>
    <s v="D"/>
    <n v="-24616.27"/>
    <n v="-20867.52"/>
    <n v="0"/>
    <n v="0"/>
    <n v="-24616.27"/>
    <n v="-20867.52"/>
    <n v="0"/>
    <n v="0"/>
    <n v="0"/>
    <n v="0"/>
    <n v="0"/>
    <n v="0"/>
    <n v="0"/>
    <n v="0"/>
    <n v="0"/>
    <n v="0"/>
    <n v="0"/>
    <n v="0"/>
    <n v="-3748.75"/>
    <n v="0"/>
    <n v="0"/>
    <n v="0"/>
    <n v="0"/>
    <n v="-3748.75"/>
    <n v="0"/>
    <n v="-3748.75"/>
    <n v="0"/>
    <n v="5406.89"/>
    <n v="0"/>
    <n v="0"/>
    <n v="0"/>
    <n v="5406.89"/>
  </r>
  <r>
    <m/>
    <s v="069"/>
    <n v="2016"/>
    <n v="2016"/>
    <m/>
    <n v="5172"/>
    <n v="0"/>
    <s v="Operations"/>
    <n v="1"/>
    <n v="231"/>
    <s v="D"/>
    <n v="-489890.32"/>
    <n v="-58888.65"/>
    <n v="0"/>
    <n v="0"/>
    <n v="-489890.32"/>
    <n v="-58888.65"/>
    <n v="-2460.83"/>
    <n v="-2460.83"/>
    <n v="0"/>
    <n v="0"/>
    <n v="-2460.83"/>
    <n v="-2460.83"/>
    <n v="0"/>
    <n v="0"/>
    <n v="0"/>
    <n v="0"/>
    <n v="0"/>
    <n v="0"/>
    <n v="-431001.67"/>
    <n v="0"/>
    <n v="0"/>
    <n v="0"/>
    <n v="0"/>
    <n v="-431001.67"/>
    <n v="0"/>
    <n v="-431001.67"/>
    <n v="0"/>
    <n v="0"/>
    <n v="0"/>
    <n v="0"/>
    <n v="0"/>
    <n v="0"/>
  </r>
  <r>
    <m/>
    <s v="069"/>
    <n v="2016"/>
    <n v="2016"/>
    <m/>
    <n v="5172"/>
    <n v="0"/>
    <s v="Operations"/>
    <n v="1"/>
    <n v="232"/>
    <s v="D"/>
    <n v="-2972.28"/>
    <n v="2972.28"/>
    <n v="0"/>
    <n v="0"/>
    <n v="-2972.28"/>
    <n v="2972.28"/>
    <n v="-2972.28"/>
    <n v="-2972.28"/>
    <n v="0"/>
    <n v="0"/>
    <n v="-2972.28"/>
    <n v="-2972.28"/>
    <n v="0"/>
    <n v="0"/>
    <n v="0"/>
    <n v="0"/>
    <n v="0"/>
    <n v="0"/>
    <n v="-5944.56"/>
    <n v="0"/>
    <n v="0"/>
    <n v="0"/>
    <n v="0"/>
    <n v="-5944.56"/>
    <n v="0"/>
    <n v="-5944.56"/>
    <n v="0"/>
    <n v="0"/>
    <n v="0"/>
    <n v="0"/>
    <n v="0"/>
    <n v="0"/>
  </r>
  <r>
    <m/>
    <s v="069"/>
    <n v="2016"/>
    <n v="2016"/>
    <m/>
    <n v="5172"/>
    <n v="0"/>
    <s v="Operations"/>
    <n v="1"/>
    <n v="233"/>
    <s v="D"/>
    <n v="-11115.68"/>
    <n v="-21767.26"/>
    <n v="0"/>
    <n v="-5772"/>
    <n v="-11115.68"/>
    <n v="-27539.26"/>
    <n v="-121829.04"/>
    <n v="4132.7"/>
    <n v="0"/>
    <n v="-7303.3"/>
    <n v="-121829.04"/>
    <n v="-3170.6"/>
    <n v="-2535.52"/>
    <n v="0"/>
    <n v="0"/>
    <n v="0"/>
    <n v="-2535.52"/>
    <n v="0"/>
    <n v="-117845.68"/>
    <n v="0"/>
    <n v="0"/>
    <n v="0"/>
    <n v="0"/>
    <n v="-117845.68"/>
    <n v="-2535.52"/>
    <n v="-115310.16"/>
    <n v="-13075.3"/>
    <n v="2994.06"/>
    <n v="0"/>
    <n v="0"/>
    <n v="0"/>
    <n v="2994.06"/>
  </r>
  <r>
    <m/>
    <s v="069"/>
    <n v="2016"/>
    <n v="2016"/>
    <m/>
    <n v="5172"/>
    <n v="0"/>
    <s v="Operations"/>
    <n v="1"/>
    <n v="240"/>
    <s v="D"/>
    <n v="-149248.5"/>
    <n v="-147658.5"/>
    <n v="0"/>
    <n v="0"/>
    <n v="-149248.5"/>
    <n v="-147658.5"/>
    <n v="-34.85"/>
    <n v="-34.85"/>
    <n v="0"/>
    <n v="0"/>
    <n v="-34.85"/>
    <n v="-34.85"/>
    <n v="0"/>
    <n v="0"/>
    <n v="0"/>
    <n v="0"/>
    <n v="0"/>
    <n v="0"/>
    <n v="-1590"/>
    <n v="0"/>
    <n v="0"/>
    <n v="0"/>
    <n v="0"/>
    <n v="-1590"/>
    <n v="0"/>
    <n v="-1590"/>
    <n v="0"/>
    <n v="0"/>
    <n v="0"/>
    <n v="0"/>
    <n v="0"/>
    <n v="0"/>
  </r>
  <r>
    <m/>
    <s v="069"/>
    <n v="2016"/>
    <n v="2016"/>
    <m/>
    <n v="5172"/>
    <n v="0"/>
    <s v="Operations"/>
    <n v="1"/>
    <n v="251"/>
    <s v="D"/>
    <n v="-3659369.84"/>
    <n v="-792482.13"/>
    <n v="0"/>
    <n v="0"/>
    <n v="-3659369.84"/>
    <n v="-792482.13"/>
    <n v="-156457.10999999999"/>
    <n v="-517037.18"/>
    <n v="0"/>
    <n v="-24.42"/>
    <n v="-156457.10999999999"/>
    <n v="-517061.6"/>
    <n v="0"/>
    <n v="-147794.17000000001"/>
    <n v="0"/>
    <n v="0"/>
    <n v="0"/>
    <n v="-147794.17000000001"/>
    <n v="-2358513.4700000002"/>
    <n v="0"/>
    <n v="0"/>
    <n v="0"/>
    <n v="0"/>
    <n v="-2358513.4700000002"/>
    <n v="0"/>
    <n v="-2506307.64"/>
    <n v="-24.42"/>
    <n v="0"/>
    <n v="0"/>
    <n v="0"/>
    <n v="0"/>
    <n v="0"/>
  </r>
  <r>
    <m/>
    <s v="069"/>
    <n v="2016"/>
    <n v="2016"/>
    <m/>
    <n v="5172"/>
    <n v="0"/>
    <s v="Operations"/>
    <n v="1"/>
    <n v="252"/>
    <s v="D"/>
    <n v="-33829.03"/>
    <n v="1331"/>
    <n v="0"/>
    <n v="-6024"/>
    <n v="-33829.03"/>
    <n v="-4693"/>
    <n v="-45"/>
    <n v="2704.46"/>
    <n v="0"/>
    <n v="-2749.46"/>
    <n v="-45"/>
    <n v="-45"/>
    <n v="0"/>
    <n v="0"/>
    <n v="0"/>
    <n v="0"/>
    <n v="0"/>
    <n v="0"/>
    <n v="-37909.49"/>
    <n v="0"/>
    <n v="0"/>
    <n v="0"/>
    <n v="0"/>
    <n v="-37909.49"/>
    <n v="0"/>
    <n v="-37909.49"/>
    <n v="-8773.4599999999991"/>
    <n v="3019"/>
    <n v="0"/>
    <n v="0"/>
    <n v="495"/>
    <n v="3514"/>
  </r>
  <r>
    <m/>
    <s v="069"/>
    <n v="2016"/>
    <n v="2016"/>
    <m/>
    <n v="5172"/>
    <n v="0"/>
    <s v="Operations"/>
    <n v="1"/>
    <n v="253"/>
    <s v="D"/>
    <n v="-1591311.09"/>
    <n v="-1590574.81"/>
    <n v="0"/>
    <n v="0"/>
    <n v="-1591311.09"/>
    <n v="-1590574.81"/>
    <n v="0"/>
    <n v="0"/>
    <n v="0"/>
    <n v="0"/>
    <n v="0"/>
    <n v="0"/>
    <n v="-1594103.73"/>
    <n v="-488601.97"/>
    <n v="0"/>
    <n v="0"/>
    <n v="-1594103.73"/>
    <n v="-488601.97"/>
    <n v="-1106238.04"/>
    <n v="0"/>
    <n v="0"/>
    <n v="0"/>
    <n v="0"/>
    <n v="-1106238.04"/>
    <n v="-1594103.73"/>
    <n v="-736.28"/>
    <n v="0"/>
    <n v="0"/>
    <n v="0"/>
    <n v="0"/>
    <n v="0"/>
    <n v="0"/>
  </r>
  <r>
    <m/>
    <s v="069"/>
    <n v="2016"/>
    <n v="2016"/>
    <m/>
    <n v="5172"/>
    <n v="0"/>
    <s v="Operations"/>
    <n v="1"/>
    <n v="254"/>
    <s v="D"/>
    <n v="-807405.76"/>
    <n v="-528220.75"/>
    <n v="0"/>
    <n v="0"/>
    <n v="-807405.76"/>
    <n v="-528220.75"/>
    <n v="0"/>
    <n v="0"/>
    <n v="0"/>
    <n v="0"/>
    <n v="0"/>
    <n v="0"/>
    <n v="0"/>
    <n v="0"/>
    <n v="0"/>
    <n v="0"/>
    <n v="0"/>
    <n v="0"/>
    <n v="-279185.01"/>
    <n v="0"/>
    <n v="0"/>
    <n v="0"/>
    <n v="0"/>
    <n v="-279185.01"/>
    <n v="0"/>
    <n v="-279185.01"/>
    <n v="0"/>
    <n v="0"/>
    <n v="0"/>
    <n v="0"/>
    <n v="0"/>
    <n v="0"/>
  </r>
  <r>
    <m/>
    <s v="069"/>
    <n v="2016"/>
    <n v="2016"/>
    <m/>
    <n v="5172"/>
    <n v="0"/>
    <s v="Operations"/>
    <n v="1"/>
    <n v="257"/>
    <s v="D"/>
    <n v="-3185861.03"/>
    <n v="-1792978.52"/>
    <n v="0"/>
    <n v="-8.07"/>
    <n v="-3185861.03"/>
    <n v="-1792986.59"/>
    <n v="-47750"/>
    <n v="-47750"/>
    <n v="0"/>
    <n v="0"/>
    <n v="-47750"/>
    <n v="-47750"/>
    <n v="-15450"/>
    <n v="-15450"/>
    <n v="0"/>
    <n v="0"/>
    <n v="-15450"/>
    <n v="-15450"/>
    <n v="-1392882.51"/>
    <n v="0"/>
    <n v="0"/>
    <n v="0"/>
    <n v="0"/>
    <n v="-1392882.51"/>
    <n v="-15450"/>
    <n v="-1392882.51"/>
    <n v="-8.07"/>
    <n v="4564.99"/>
    <n v="0"/>
    <n v="0"/>
    <n v="0"/>
    <n v="4564.99"/>
  </r>
  <r>
    <m/>
    <s v="069"/>
    <n v="2016"/>
    <n v="2016"/>
    <m/>
    <n v="5172"/>
    <n v="0"/>
    <s v="Operations"/>
    <n v="1"/>
    <n v="260"/>
    <s v="D"/>
    <n v="-5000"/>
    <n v="-5000"/>
    <n v="0"/>
    <n v="0"/>
    <n v="-5000"/>
    <n v="-5000"/>
    <n v="-2089.2399999999998"/>
    <n v="-6076.39"/>
    <n v="0"/>
    <n v="-1045.51"/>
    <n v="-2089.2399999999998"/>
    <n v="-7121.9"/>
    <n v="0"/>
    <n v="0"/>
    <n v="0"/>
    <n v="0"/>
    <n v="0"/>
    <n v="0"/>
    <n v="3987.15"/>
    <n v="0"/>
    <n v="0"/>
    <n v="0"/>
    <n v="0"/>
    <n v="3987.15"/>
    <n v="0"/>
    <n v="3987.15"/>
    <n v="-1045.51"/>
    <n v="0"/>
    <n v="5032.66"/>
    <n v="0"/>
    <n v="0"/>
    <n v="5032.66"/>
  </r>
  <r>
    <m/>
    <s v="069"/>
    <n v="2016"/>
    <n v="2016"/>
    <m/>
    <n v="5172"/>
    <n v="0"/>
    <s v="Operations"/>
    <n v="1"/>
    <n v="310"/>
    <s v="D"/>
    <n v="-1006673.55"/>
    <n v="-30515.52"/>
    <n v="0"/>
    <n v="0"/>
    <n v="-1006673.55"/>
    <n v="-30515.52"/>
    <n v="-53150.239999999998"/>
    <n v="-4922.24"/>
    <n v="0"/>
    <n v="-5748.94"/>
    <n v="-53150.239999999998"/>
    <n v="-10671.18"/>
    <n v="0"/>
    <n v="0"/>
    <n v="0"/>
    <n v="0"/>
    <n v="0"/>
    <n v="0"/>
    <n v="-1024386.03"/>
    <n v="0"/>
    <n v="0"/>
    <n v="0"/>
    <n v="0"/>
    <n v="-1024386.03"/>
    <n v="0"/>
    <n v="-1024386.03"/>
    <n v="-5748.94"/>
    <n v="0"/>
    <n v="0"/>
    <n v="0"/>
    <n v="0"/>
    <n v="0"/>
  </r>
  <r>
    <m/>
    <s v="069"/>
    <n v="2016"/>
    <n v="2016"/>
    <m/>
    <n v="5172"/>
    <n v="0"/>
    <s v="Operations"/>
    <n v="1"/>
    <n v="320"/>
    <s v="D"/>
    <n v="0"/>
    <n v="0"/>
    <n v="0"/>
    <n v="0"/>
    <n v="0"/>
    <n v="0"/>
    <n v="-1214.56"/>
    <n v="0"/>
    <n v="0"/>
    <n v="-1214.56"/>
    <n v="-1214.56"/>
    <n v="-1214.56"/>
    <n v="0"/>
    <n v="0"/>
    <n v="0"/>
    <n v="0"/>
    <n v="0"/>
    <n v="0"/>
    <n v="-1214.56"/>
    <n v="0"/>
    <n v="0"/>
    <n v="0"/>
    <n v="0"/>
    <n v="-1214.56"/>
    <n v="0"/>
    <n v="-1214.56"/>
    <n v="-1214.56"/>
    <n v="0"/>
    <n v="0"/>
    <n v="0"/>
    <n v="0"/>
    <n v="0"/>
  </r>
  <r>
    <m/>
    <s v="069"/>
    <n v="2016"/>
    <n v="2017"/>
    <m/>
    <n v="5282"/>
    <n v="0"/>
    <s v="Emergency Preparedness Grants"/>
    <n v="2"/>
    <n v="410"/>
    <s v="D"/>
    <n v="-107081"/>
    <n v="-107081"/>
    <n v="0"/>
    <n v="0"/>
    <n v="-107081"/>
    <n v="-107081"/>
    <n v="0"/>
    <n v="0"/>
    <n v="0"/>
    <n v="0"/>
    <n v="0"/>
    <n v="0"/>
    <n v="0"/>
    <n v="0"/>
    <n v="0"/>
    <n v="0"/>
    <n v="0"/>
    <n v="0"/>
    <n v="0"/>
    <n v="0"/>
    <n v="0"/>
    <n v="0"/>
    <n v="0"/>
    <n v="0"/>
    <n v="0"/>
    <n v="0"/>
    <n v="0"/>
    <n v="0"/>
    <n v="0"/>
    <n v="0"/>
    <n v="0"/>
    <n v="0"/>
  </r>
  <r>
    <m/>
    <s v="069"/>
    <n v="2016"/>
    <n v="2018"/>
    <m/>
    <n v="1401"/>
    <n v="0"/>
    <s v="Research and Development"/>
    <n v="2"/>
    <n v="255"/>
    <s v="D"/>
    <n v="-54174.76"/>
    <n v="-97711"/>
    <n v="0"/>
    <n v="0"/>
    <n v="-54174.76"/>
    <n v="-97711"/>
    <n v="0"/>
    <n v="0"/>
    <n v="0"/>
    <n v="0"/>
    <n v="0"/>
    <n v="0"/>
    <n v="0"/>
    <n v="0"/>
    <n v="0"/>
    <n v="0"/>
    <n v="0"/>
    <n v="0"/>
    <n v="-54174.76"/>
    <n v="0"/>
    <n v="0"/>
    <n v="0"/>
    <n v="0"/>
    <n v="-54174.76"/>
    <n v="0"/>
    <n v="-54174.76"/>
    <n v="-97711"/>
    <n v="0"/>
    <n v="0"/>
    <n v="0"/>
    <n v="0"/>
    <n v="0"/>
  </r>
  <r>
    <m/>
    <s v="069"/>
    <n v="2016"/>
    <n v="2018"/>
    <m/>
    <n v="1401"/>
    <n v="0"/>
    <s v="Reimbursable Program"/>
    <n v="801"/>
    <n v="255"/>
    <s v="R"/>
    <n v="0"/>
    <n v="0"/>
    <n v="0"/>
    <n v="0"/>
    <n v="0"/>
    <n v="0"/>
    <n v="0"/>
    <n v="0"/>
    <n v="0"/>
    <n v="0"/>
    <n v="0"/>
    <n v="0"/>
    <n v="0"/>
    <n v="-89146.54"/>
    <n v="0"/>
    <n v="0"/>
    <n v="0"/>
    <n v="-89146.54"/>
    <n v="89146.54"/>
    <n v="0"/>
    <n v="0"/>
    <n v="0"/>
    <n v="0"/>
    <n v="89146.54"/>
    <n v="0"/>
    <n v="0"/>
    <n v="0"/>
    <n v="0"/>
    <n v="0"/>
    <n v="0"/>
    <n v="0"/>
    <n v="0"/>
  </r>
  <r>
    <m/>
    <s v="069"/>
    <n v="2016"/>
    <n v="2018"/>
    <m/>
    <n v="5172"/>
    <n v="0"/>
    <s v="Operations"/>
    <n v="1"/>
    <n v="251"/>
    <s v="D"/>
    <n v="-1306291.7"/>
    <n v="-5403799.9699999997"/>
    <n v="0"/>
    <n v="0"/>
    <n v="-1306291.7"/>
    <n v="-5403799.9699999997"/>
    <n v="0"/>
    <n v="-86775.55"/>
    <n v="0"/>
    <n v="0"/>
    <n v="0"/>
    <n v="-86775.55"/>
    <n v="0"/>
    <n v="0"/>
    <n v="0"/>
    <n v="0"/>
    <n v="0"/>
    <n v="0"/>
    <n v="-994943.42"/>
    <n v="0"/>
    <n v="0"/>
    <n v="0"/>
    <n v="0"/>
    <n v="-994943.42"/>
    <n v="0"/>
    <n v="-994943.42"/>
    <n v="-5179227.24"/>
    <n v="0"/>
    <n v="0"/>
    <n v="0"/>
    <n v="0"/>
    <n v="0"/>
  </r>
  <r>
    <m/>
    <s v="069"/>
    <n v="2016"/>
    <n v="2018"/>
    <m/>
    <n v="5172"/>
    <n v="0"/>
    <s v="Operations"/>
    <n v="1"/>
    <n v="253"/>
    <s v="D"/>
    <n v="-50000"/>
    <n v="-24702.720000000001"/>
    <n v="0"/>
    <n v="0"/>
    <n v="-50000"/>
    <n v="-24702.720000000001"/>
    <n v="0"/>
    <n v="0"/>
    <n v="0"/>
    <n v="0"/>
    <n v="0"/>
    <n v="0"/>
    <n v="0"/>
    <n v="0"/>
    <n v="0"/>
    <n v="0"/>
    <n v="0"/>
    <n v="0"/>
    <n v="-25297.279999999999"/>
    <n v="0"/>
    <n v="0"/>
    <n v="0"/>
    <n v="0"/>
    <n v="-25297.279999999999"/>
    <n v="0"/>
    <n v="-25297.279999999999"/>
    <n v="0"/>
    <n v="0"/>
    <n v="0"/>
    <n v="0"/>
    <n v="0"/>
    <n v="0"/>
  </r>
  <r>
    <m/>
    <s v="069"/>
    <n v="2016"/>
    <n v="2018"/>
    <m/>
    <n v="5172"/>
    <n v="0"/>
    <s v="Operations"/>
    <n v="1"/>
    <n v="255"/>
    <s v="D"/>
    <n v="-519900"/>
    <n v="-499900"/>
    <n v="0"/>
    <n v="0"/>
    <n v="-519900"/>
    <n v="-499900"/>
    <n v="0"/>
    <n v="0"/>
    <n v="0"/>
    <n v="0"/>
    <n v="0"/>
    <n v="0"/>
    <n v="0"/>
    <n v="0"/>
    <n v="0"/>
    <n v="0"/>
    <n v="0"/>
    <n v="0"/>
    <n v="-20000"/>
    <n v="0"/>
    <n v="0"/>
    <n v="0"/>
    <n v="0"/>
    <n v="-20000"/>
    <n v="0"/>
    <n v="-20000"/>
    <n v="0"/>
    <n v="0"/>
    <n v="0"/>
    <n v="0"/>
    <n v="0"/>
    <n v="0"/>
  </r>
  <r>
    <m/>
    <s v="069"/>
    <n v="2016"/>
    <n v="2018"/>
    <m/>
    <n v="5172"/>
    <n v="0"/>
    <s v="Operations"/>
    <n v="1"/>
    <n v="257"/>
    <s v="D"/>
    <n v="-999286"/>
    <n v="-2156404.29"/>
    <n v="0"/>
    <n v="0"/>
    <n v="-999286"/>
    <n v="-2156404.29"/>
    <n v="-112820"/>
    <n v="-7943.22"/>
    <n v="0"/>
    <n v="0"/>
    <n v="-112820"/>
    <n v="-7943.22"/>
    <n v="0"/>
    <n v="0"/>
    <n v="0"/>
    <n v="0"/>
    <n v="0"/>
    <n v="0"/>
    <n v="-1779024.95"/>
    <n v="0"/>
    <n v="0"/>
    <n v="0"/>
    <n v="0"/>
    <n v="-1779024.95"/>
    <n v="0"/>
    <n v="-1779024.95"/>
    <n v="-2831266.46"/>
    <n v="0"/>
    <n v="0"/>
    <n v="0"/>
    <n v="0"/>
    <n v="0"/>
  </r>
  <r>
    <m/>
    <s v="069"/>
    <n v="2016"/>
    <n v="2018"/>
    <m/>
    <n v="5172"/>
    <n v="0"/>
    <s v="Operations"/>
    <n v="1"/>
    <n v="310"/>
    <s v="D"/>
    <n v="0"/>
    <n v="-24070.16"/>
    <n v="0"/>
    <n v="0"/>
    <n v="0"/>
    <n v="-24070.16"/>
    <n v="0"/>
    <n v="0"/>
    <n v="0"/>
    <n v="0"/>
    <n v="0"/>
    <n v="0"/>
    <n v="0"/>
    <n v="0"/>
    <n v="0"/>
    <n v="0"/>
    <n v="0"/>
    <n v="0"/>
    <n v="-294467.51"/>
    <n v="0"/>
    <n v="0"/>
    <n v="0"/>
    <n v="0"/>
    <n v="-294467.51"/>
    <n v="0"/>
    <n v="-294467.51"/>
    <n v="-318537.67"/>
    <n v="0"/>
    <n v="0"/>
    <n v="0"/>
    <n v="0"/>
    <n v="0"/>
  </r>
  <r>
    <m/>
    <s v="069"/>
    <n v="2016"/>
    <n v="2018"/>
    <m/>
    <n v="5172"/>
    <n v="0"/>
    <s v="Operations"/>
    <n v="1"/>
    <n v="410"/>
    <s v="D"/>
    <n v="-7247071"/>
    <n v="-1893089"/>
    <n v="0"/>
    <n v="0"/>
    <n v="-7247071"/>
    <n v="-1893089"/>
    <n v="0"/>
    <n v="-1272613"/>
    <n v="0"/>
    <n v="0"/>
    <n v="0"/>
    <n v="-1272613"/>
    <n v="0"/>
    <n v="0"/>
    <n v="0"/>
    <n v="0"/>
    <n v="0"/>
    <n v="0"/>
    <n v="-5819393"/>
    <n v="0"/>
    <n v="0"/>
    <n v="0"/>
    <n v="0"/>
    <n v="-5819393"/>
    <n v="0"/>
    <n v="-5819393"/>
    <n v="-1738024"/>
    <n v="1538024"/>
    <n v="0"/>
    <n v="0"/>
    <n v="0"/>
    <n v="1538024"/>
  </r>
  <r>
    <m/>
    <s v="069"/>
    <n v="2016"/>
    <n v="2018"/>
    <m/>
    <n v="5172"/>
    <n v="0"/>
    <s v="Research and development"/>
    <n v="2"/>
    <n v="251"/>
    <s v="D"/>
    <n v="-2154.5"/>
    <n v="-3506.55"/>
    <n v="0"/>
    <n v="0"/>
    <n v="-2154.5"/>
    <n v="-3506.55"/>
    <n v="0"/>
    <n v="0"/>
    <n v="0"/>
    <n v="0"/>
    <n v="0"/>
    <n v="0"/>
    <n v="0"/>
    <n v="0"/>
    <n v="0"/>
    <n v="0"/>
    <n v="0"/>
    <n v="0"/>
    <n v="-1147.95"/>
    <n v="0"/>
    <n v="0"/>
    <n v="0"/>
    <n v="0"/>
    <n v="-1147.95"/>
    <n v="0"/>
    <n v="-1147.95"/>
    <n v="-2500"/>
    <n v="0"/>
    <n v="0"/>
    <n v="0"/>
    <n v="0"/>
    <n v="0"/>
  </r>
  <r>
    <m/>
    <s v="069"/>
    <n v="2016"/>
    <n v="2018"/>
    <m/>
    <n v="5172"/>
    <n v="0"/>
    <s v="Research and development"/>
    <n v="2"/>
    <n v="255"/>
    <s v="D"/>
    <n v="-1987282.56"/>
    <n v="-1808886.49"/>
    <n v="0"/>
    <n v="0"/>
    <n v="-1987282.56"/>
    <n v="-1808886.49"/>
    <n v="0"/>
    <n v="0"/>
    <n v="0"/>
    <n v="0"/>
    <n v="0"/>
    <n v="0"/>
    <n v="0"/>
    <n v="0"/>
    <n v="0"/>
    <n v="0"/>
    <n v="0"/>
    <n v="0"/>
    <n v="-245295.65"/>
    <n v="0"/>
    <n v="0"/>
    <n v="0"/>
    <n v="0"/>
    <n v="-245295.65"/>
    <n v="0"/>
    <n v="-245295.65"/>
    <n v="-66899.58"/>
    <n v="0"/>
    <n v="0"/>
    <n v="0"/>
    <n v="0"/>
    <n v="0"/>
  </r>
  <r>
    <m/>
    <s v="069"/>
    <n v="2016"/>
    <n v="2018"/>
    <m/>
    <n v="5172"/>
    <n v="0"/>
    <s v="Grants"/>
    <n v="3"/>
    <n v="410"/>
    <s v="D"/>
    <n v="-30199141.620000001"/>
    <n v="-3318627.02"/>
    <n v="0"/>
    <n v="0"/>
    <n v="-30199141.620000001"/>
    <n v="-3318627.02"/>
    <n v="-1327551"/>
    <n v="-1210715"/>
    <n v="0"/>
    <n v="0"/>
    <n v="-1327551"/>
    <n v="-1210715"/>
    <n v="0"/>
    <n v="0"/>
    <n v="0"/>
    <n v="0"/>
    <n v="0"/>
    <n v="0"/>
    <n v="-28787627.600000001"/>
    <n v="0"/>
    <n v="0"/>
    <n v="0"/>
    <n v="0"/>
    <n v="-28787627.600000001"/>
    <n v="0"/>
    <n v="-28787627.600000001"/>
    <n v="-1790277"/>
    <n v="2022639"/>
    <n v="0"/>
    <n v="0"/>
    <n v="0"/>
    <n v="2022639"/>
  </r>
  <r>
    <m/>
    <s v="069"/>
    <n v="2016"/>
    <n v="2018"/>
    <m/>
    <n v="8121"/>
    <n v="0"/>
    <s v="Trust fund share of pipeline safety"/>
    <n v="1"/>
    <n v="251"/>
    <s v="D"/>
    <n v="0"/>
    <n v="0"/>
    <n v="0"/>
    <n v="0"/>
    <n v="0"/>
    <n v="0"/>
    <n v="-3827564"/>
    <n v="-3827564"/>
    <n v="0"/>
    <n v="0"/>
    <n v="-3827564"/>
    <n v="-3827564"/>
    <n v="0"/>
    <n v="0"/>
    <n v="0"/>
    <n v="0"/>
    <n v="0"/>
    <n v="0"/>
    <n v="0"/>
    <n v="0"/>
    <n v="0"/>
    <n v="0"/>
    <n v="0"/>
    <n v="0"/>
    <n v="0"/>
    <n v="0"/>
    <n v="0"/>
    <n v="0"/>
    <n v="0"/>
    <n v="0"/>
    <n v="0"/>
    <n v="0"/>
  </r>
  <r>
    <m/>
    <s v="069"/>
    <n v="2016"/>
    <n v="2018"/>
    <m/>
    <n v="8121"/>
    <n v="0"/>
    <s v="Trust fund share of pipeline safety"/>
    <n v="1"/>
    <n v="940"/>
    <s v="D"/>
    <n v="0"/>
    <n v="0"/>
    <n v="0"/>
    <n v="0"/>
    <n v="0"/>
    <n v="0"/>
    <n v="-8042853.5499999998"/>
    <n v="-4779480"/>
    <n v="0"/>
    <n v="0"/>
    <n v="-8042853.5499999998"/>
    <n v="-4779480"/>
    <n v="0"/>
    <n v="0"/>
    <n v="0"/>
    <n v="0"/>
    <n v="0"/>
    <n v="0"/>
    <n v="-3263373.55"/>
    <n v="0"/>
    <n v="0"/>
    <n v="0"/>
    <n v="0"/>
    <n v="-3263373.55"/>
    <n v="0"/>
    <n v="-3263373.55"/>
    <n v="0"/>
    <n v="0"/>
    <n v="0"/>
    <n v="0"/>
    <n v="0"/>
    <n v="0"/>
  </r>
  <r>
    <m/>
    <s v="069"/>
    <n v="2017"/>
    <n v="2017"/>
    <m/>
    <n v="1400"/>
    <n v="0"/>
    <s v="Operations"/>
    <n v="1"/>
    <n v="111"/>
    <s v="D"/>
    <n v="0"/>
    <n v="0"/>
    <n v="0"/>
    <n v="0"/>
    <n v="0"/>
    <n v="0"/>
    <n v="0"/>
    <n v="-491437.33"/>
    <n v="0"/>
    <n v="0"/>
    <n v="0"/>
    <n v="-491437.33"/>
    <n v="0"/>
    <n v="0"/>
    <n v="0"/>
    <n v="0"/>
    <n v="0"/>
    <n v="0"/>
    <n v="-5541680.0099999998"/>
    <n v="0"/>
    <n v="0"/>
    <n v="0"/>
    <n v="0"/>
    <n v="-5541680.0099999998"/>
    <n v="0"/>
    <n v="-5541680.0099999998"/>
    <n v="-6033117.3399999999"/>
    <n v="0"/>
    <n v="0"/>
    <n v="0"/>
    <n v="0"/>
    <n v="0"/>
  </r>
  <r>
    <m/>
    <s v="069"/>
    <n v="2017"/>
    <n v="2017"/>
    <m/>
    <n v="1400"/>
    <n v="0"/>
    <s v="Operations"/>
    <n v="1"/>
    <n v="113"/>
    <s v="D"/>
    <n v="0"/>
    <n v="0"/>
    <n v="0"/>
    <n v="0"/>
    <n v="0"/>
    <n v="0"/>
    <n v="0"/>
    <n v="-15798.24"/>
    <n v="0"/>
    <n v="0"/>
    <n v="0"/>
    <n v="-15798.24"/>
    <n v="0"/>
    <n v="0"/>
    <n v="0"/>
    <n v="0"/>
    <n v="0"/>
    <n v="0"/>
    <n v="-333207.82"/>
    <n v="0"/>
    <n v="0"/>
    <n v="0"/>
    <n v="0"/>
    <n v="-333207.82"/>
    <n v="0"/>
    <n v="-333207.82"/>
    <n v="-349006.06"/>
    <n v="0"/>
    <n v="0"/>
    <n v="0"/>
    <n v="0"/>
    <n v="0"/>
  </r>
  <r>
    <m/>
    <s v="069"/>
    <n v="2017"/>
    <n v="2017"/>
    <m/>
    <n v="1400"/>
    <n v="0"/>
    <s v="Operations"/>
    <n v="1"/>
    <n v="115"/>
    <s v="D"/>
    <n v="0"/>
    <n v="0"/>
    <n v="0"/>
    <n v="0"/>
    <n v="0"/>
    <n v="0"/>
    <n v="0"/>
    <n v="-41.88"/>
    <n v="0"/>
    <n v="0"/>
    <n v="0"/>
    <n v="-41.88"/>
    <n v="0"/>
    <n v="0"/>
    <n v="0"/>
    <n v="0"/>
    <n v="0"/>
    <n v="0"/>
    <n v="-40104.51"/>
    <n v="0"/>
    <n v="0"/>
    <n v="0"/>
    <n v="0"/>
    <n v="-40104.51"/>
    <n v="0"/>
    <n v="-40104.51"/>
    <n v="-40146.39"/>
    <n v="0"/>
    <n v="0"/>
    <n v="0"/>
    <n v="0"/>
    <n v="0"/>
  </r>
  <r>
    <m/>
    <s v="069"/>
    <n v="2017"/>
    <n v="2017"/>
    <m/>
    <n v="1400"/>
    <n v="0"/>
    <s v="Operations"/>
    <n v="1"/>
    <n v="121"/>
    <s v="D"/>
    <n v="0"/>
    <n v="0"/>
    <n v="0"/>
    <n v="0"/>
    <n v="0"/>
    <n v="0"/>
    <n v="0"/>
    <n v="-155625.71"/>
    <n v="0"/>
    <n v="0"/>
    <n v="0"/>
    <n v="-155625.71"/>
    <n v="0"/>
    <n v="0"/>
    <n v="0"/>
    <n v="0"/>
    <n v="0"/>
    <n v="0"/>
    <n v="-1784150.58"/>
    <n v="0"/>
    <n v="0"/>
    <n v="0"/>
    <n v="0"/>
    <n v="-1784150.58"/>
    <n v="0"/>
    <n v="-1784150.58"/>
    <n v="-1939776.29"/>
    <n v="0"/>
    <n v="0"/>
    <n v="0"/>
    <n v="0"/>
    <n v="0"/>
  </r>
  <r>
    <m/>
    <s v="069"/>
    <n v="2017"/>
    <n v="2017"/>
    <m/>
    <n v="1400"/>
    <n v="0"/>
    <s v="Operations"/>
    <n v="1"/>
    <n v="210"/>
    <s v="D"/>
    <n v="0"/>
    <n v="-37694.19"/>
    <n v="0"/>
    <n v="0"/>
    <n v="0"/>
    <n v="-37694.19"/>
    <n v="0"/>
    <n v="0"/>
    <n v="0"/>
    <n v="0"/>
    <n v="0"/>
    <n v="0"/>
    <n v="0"/>
    <n v="0"/>
    <n v="0"/>
    <n v="0"/>
    <n v="0"/>
    <n v="0"/>
    <n v="-53946"/>
    <n v="0"/>
    <n v="0"/>
    <n v="0"/>
    <n v="0"/>
    <n v="-53946"/>
    <n v="0"/>
    <n v="-53946"/>
    <n v="-91640.19"/>
    <n v="0"/>
    <n v="0"/>
    <n v="0"/>
    <n v="0"/>
    <n v="0"/>
  </r>
  <r>
    <m/>
    <s v="069"/>
    <n v="2017"/>
    <n v="2017"/>
    <m/>
    <n v="1400"/>
    <n v="0"/>
    <s v="Operations"/>
    <n v="1"/>
    <n v="231"/>
    <s v="D"/>
    <n v="0"/>
    <n v="-290733.39"/>
    <n v="0"/>
    <n v="0"/>
    <n v="0"/>
    <n v="-290733.39"/>
    <n v="0"/>
    <n v="0"/>
    <n v="0"/>
    <n v="0"/>
    <n v="0"/>
    <n v="0"/>
    <n v="0"/>
    <n v="0"/>
    <n v="0"/>
    <n v="0"/>
    <n v="0"/>
    <n v="0"/>
    <n v="-734766.61"/>
    <n v="0"/>
    <n v="0"/>
    <n v="0"/>
    <n v="0"/>
    <n v="-734766.61"/>
    <n v="0"/>
    <n v="-734766.61"/>
    <n v="-1025500"/>
    <n v="0"/>
    <n v="0"/>
    <n v="0"/>
    <n v="0"/>
    <n v="0"/>
  </r>
  <r>
    <m/>
    <s v="069"/>
    <n v="2017"/>
    <n v="2017"/>
    <m/>
    <n v="1400"/>
    <n v="0"/>
    <s v="Operations"/>
    <n v="1"/>
    <n v="232"/>
    <s v="D"/>
    <n v="0"/>
    <n v="0"/>
    <n v="0"/>
    <n v="0"/>
    <n v="0"/>
    <n v="0"/>
    <n v="0"/>
    <n v="0"/>
    <n v="0"/>
    <n v="0"/>
    <n v="0"/>
    <n v="0"/>
    <n v="0"/>
    <n v="-17370.310000000001"/>
    <n v="0"/>
    <n v="0"/>
    <n v="0"/>
    <n v="-17370.310000000001"/>
    <n v="0"/>
    <n v="0"/>
    <n v="0"/>
    <n v="0"/>
    <n v="0"/>
    <n v="0"/>
    <n v="0"/>
    <n v="-17370.310000000001"/>
    <n v="-17370.310000000001"/>
    <n v="0"/>
    <n v="0"/>
    <n v="0"/>
    <n v="0"/>
    <n v="0"/>
  </r>
  <r>
    <m/>
    <s v="069"/>
    <n v="2017"/>
    <n v="2017"/>
    <m/>
    <n v="1400"/>
    <n v="0"/>
    <s v="Operations"/>
    <n v="1"/>
    <n v="233"/>
    <s v="D"/>
    <n v="0"/>
    <n v="-1778.24"/>
    <n v="0"/>
    <n v="0"/>
    <n v="0"/>
    <n v="-1778.24"/>
    <n v="0"/>
    <n v="0"/>
    <n v="0"/>
    <n v="0"/>
    <n v="0"/>
    <n v="0"/>
    <n v="0"/>
    <n v="0"/>
    <n v="0"/>
    <n v="0"/>
    <n v="0"/>
    <n v="0"/>
    <n v="-160064.54999999999"/>
    <n v="0"/>
    <n v="0"/>
    <n v="0"/>
    <n v="0"/>
    <n v="-160064.54999999999"/>
    <n v="0"/>
    <n v="-160064.54999999999"/>
    <n v="-161842.79"/>
    <n v="0"/>
    <n v="0"/>
    <n v="0"/>
    <n v="0"/>
    <n v="0"/>
  </r>
  <r>
    <m/>
    <s v="069"/>
    <n v="2017"/>
    <n v="2017"/>
    <m/>
    <n v="1400"/>
    <n v="0"/>
    <s v="Operations"/>
    <n v="1"/>
    <n v="240"/>
    <s v="D"/>
    <n v="0"/>
    <n v="0"/>
    <n v="0"/>
    <n v="0"/>
    <n v="0"/>
    <n v="0"/>
    <n v="0"/>
    <n v="0"/>
    <n v="0"/>
    <n v="0"/>
    <n v="0"/>
    <n v="0"/>
    <n v="0"/>
    <n v="0"/>
    <n v="0"/>
    <n v="0"/>
    <n v="0"/>
    <n v="0"/>
    <n v="-1473.7"/>
    <n v="0"/>
    <n v="0"/>
    <n v="0"/>
    <n v="0"/>
    <n v="-1473.7"/>
    <n v="0"/>
    <n v="-1473.7"/>
    <n v="-1473.7"/>
    <n v="0"/>
    <n v="0"/>
    <n v="0"/>
    <n v="0"/>
    <n v="0"/>
  </r>
  <r>
    <m/>
    <s v="069"/>
    <n v="2017"/>
    <n v="2017"/>
    <m/>
    <n v="1400"/>
    <n v="0"/>
    <s v="Operations"/>
    <n v="1"/>
    <n v="251"/>
    <s v="D"/>
    <n v="0"/>
    <n v="-985505.82"/>
    <n v="0"/>
    <n v="0"/>
    <n v="0"/>
    <n v="-985505.82"/>
    <n v="0"/>
    <n v="0"/>
    <n v="0"/>
    <n v="0"/>
    <n v="0"/>
    <n v="0"/>
    <n v="0"/>
    <n v="0"/>
    <n v="0"/>
    <n v="0"/>
    <n v="0"/>
    <n v="0"/>
    <n v="-70626.44"/>
    <n v="0"/>
    <n v="0"/>
    <n v="0"/>
    <n v="0"/>
    <n v="-70626.44"/>
    <n v="0"/>
    <n v="-70626.44"/>
    <n v="-1056132.26"/>
    <n v="0"/>
    <n v="0"/>
    <n v="0"/>
    <n v="0"/>
    <n v="0"/>
  </r>
  <r>
    <m/>
    <s v="069"/>
    <n v="2017"/>
    <n v="2017"/>
    <m/>
    <n v="1400"/>
    <n v="0"/>
    <s v="Operations"/>
    <n v="1"/>
    <n v="252"/>
    <s v="D"/>
    <n v="0"/>
    <n v="-65851.839999999997"/>
    <n v="0"/>
    <n v="0"/>
    <n v="0"/>
    <n v="-65851.839999999997"/>
    <n v="0"/>
    <n v="0"/>
    <n v="0"/>
    <n v="0"/>
    <n v="0"/>
    <n v="0"/>
    <n v="0"/>
    <n v="0"/>
    <n v="0"/>
    <n v="0"/>
    <n v="0"/>
    <n v="0"/>
    <n v="-53202.32"/>
    <n v="0"/>
    <n v="0"/>
    <n v="0"/>
    <n v="0"/>
    <n v="-53202.32"/>
    <n v="0"/>
    <n v="-53202.32"/>
    <n v="-119054.16"/>
    <n v="0"/>
    <n v="0"/>
    <n v="0"/>
    <n v="0"/>
    <n v="0"/>
  </r>
  <r>
    <m/>
    <s v="069"/>
    <n v="2017"/>
    <n v="2017"/>
    <m/>
    <n v="1400"/>
    <n v="0"/>
    <s v="Operations"/>
    <n v="1"/>
    <n v="253"/>
    <s v="D"/>
    <n v="0"/>
    <n v="-16958.849999999999"/>
    <n v="0"/>
    <n v="0"/>
    <n v="0"/>
    <n v="-16958.849999999999"/>
    <n v="0"/>
    <n v="0"/>
    <n v="0"/>
    <n v="0"/>
    <n v="0"/>
    <n v="0"/>
    <n v="0"/>
    <n v="-188917.81"/>
    <n v="0"/>
    <n v="0"/>
    <n v="0"/>
    <n v="-188917.81"/>
    <n v="-540013.48"/>
    <n v="0"/>
    <n v="0"/>
    <n v="0"/>
    <n v="0"/>
    <n v="-540013.48"/>
    <n v="0"/>
    <n v="-728931.29"/>
    <n v="-745890.14"/>
    <n v="0"/>
    <n v="0"/>
    <n v="0"/>
    <n v="0"/>
    <n v="0"/>
  </r>
  <r>
    <m/>
    <s v="069"/>
    <n v="2017"/>
    <n v="2017"/>
    <m/>
    <n v="1400"/>
    <n v="0"/>
    <s v="Operations"/>
    <n v="1"/>
    <n v="257"/>
    <s v="D"/>
    <n v="0"/>
    <n v="-716817.25"/>
    <n v="0"/>
    <n v="0"/>
    <n v="0"/>
    <n v="-716817.25"/>
    <n v="0"/>
    <n v="0"/>
    <n v="0"/>
    <n v="0"/>
    <n v="0"/>
    <n v="0"/>
    <n v="0"/>
    <n v="0"/>
    <n v="0"/>
    <n v="0"/>
    <n v="0"/>
    <n v="0"/>
    <n v="-322471.55"/>
    <n v="0"/>
    <n v="0"/>
    <n v="0"/>
    <n v="0"/>
    <n v="-322471.55"/>
    <n v="0"/>
    <n v="-322471.55"/>
    <n v="-1039288.8"/>
    <n v="0"/>
    <n v="0"/>
    <n v="0"/>
    <n v="0"/>
    <n v="0"/>
  </r>
  <r>
    <m/>
    <s v="069"/>
    <n v="2017"/>
    <n v="2017"/>
    <m/>
    <n v="1400"/>
    <n v="0"/>
    <s v="Operations"/>
    <n v="1"/>
    <n v="260"/>
    <s v="D"/>
    <n v="0"/>
    <n v="-5078"/>
    <n v="0"/>
    <n v="0"/>
    <n v="0"/>
    <n v="-5078"/>
    <n v="0"/>
    <n v="0"/>
    <n v="0"/>
    <n v="0"/>
    <n v="0"/>
    <n v="0"/>
    <n v="0"/>
    <n v="0"/>
    <n v="0"/>
    <n v="0"/>
    <n v="0"/>
    <n v="0"/>
    <n v="-43456.49"/>
    <n v="0"/>
    <n v="0"/>
    <n v="0"/>
    <n v="0"/>
    <n v="-43456.49"/>
    <n v="0"/>
    <n v="-43456.49"/>
    <n v="-48534.49"/>
    <n v="0"/>
    <n v="0"/>
    <n v="0"/>
    <n v="0"/>
    <n v="0"/>
  </r>
  <r>
    <m/>
    <s v="069"/>
    <n v="2017"/>
    <n v="2017"/>
    <m/>
    <n v="1400"/>
    <n v="0"/>
    <s v="Operations"/>
    <n v="1"/>
    <n v="310"/>
    <s v="D"/>
    <n v="0"/>
    <n v="-283194.63"/>
    <n v="0"/>
    <n v="0"/>
    <n v="0"/>
    <n v="-283194.63"/>
    <n v="0"/>
    <n v="0"/>
    <n v="0"/>
    <n v="0"/>
    <n v="0"/>
    <n v="0"/>
    <n v="0"/>
    <n v="0"/>
    <n v="0"/>
    <n v="0"/>
    <n v="0"/>
    <n v="0"/>
    <n v="-268998.84999999998"/>
    <n v="0"/>
    <n v="0"/>
    <n v="0"/>
    <n v="0"/>
    <n v="-268998.84999999998"/>
    <n v="0"/>
    <n v="-268998.84999999998"/>
    <n v="-552193.48"/>
    <n v="0"/>
    <n v="0"/>
    <n v="0"/>
    <n v="0"/>
    <n v="0"/>
  </r>
  <r>
    <m/>
    <s v="069"/>
    <n v="2017"/>
    <n v="2017"/>
    <m/>
    <n v="1400"/>
    <n v="0"/>
    <s v="Operations"/>
    <n v="1"/>
    <n v="420"/>
    <s v="D"/>
    <n v="0"/>
    <n v="0"/>
    <n v="0"/>
    <n v="0"/>
    <n v="0"/>
    <n v="0"/>
    <n v="0"/>
    <n v="0"/>
    <n v="0"/>
    <n v="0"/>
    <n v="0"/>
    <n v="0"/>
    <n v="0"/>
    <n v="0"/>
    <n v="0"/>
    <n v="0"/>
    <n v="0"/>
    <n v="0"/>
    <n v="-10146"/>
    <n v="0"/>
    <n v="0"/>
    <n v="0"/>
    <n v="0"/>
    <n v="-10146"/>
    <n v="0"/>
    <n v="-10146"/>
    <n v="-10146"/>
    <n v="0"/>
    <n v="0"/>
    <n v="0"/>
    <n v="0"/>
    <n v="0"/>
  </r>
  <r>
    <m/>
    <s v="069"/>
    <n v="2017"/>
    <n v="2017"/>
    <m/>
    <n v="1401"/>
    <n v="0"/>
    <s v="Operations"/>
    <n v="1"/>
    <n v="111"/>
    <s v="D"/>
    <n v="0"/>
    <n v="0"/>
    <n v="0"/>
    <n v="0"/>
    <n v="0"/>
    <n v="0"/>
    <n v="0"/>
    <n v="-1081092.77"/>
    <n v="0"/>
    <n v="0"/>
    <n v="0"/>
    <n v="-1081092.77"/>
    <n v="0"/>
    <n v="0"/>
    <n v="0"/>
    <n v="0"/>
    <n v="0"/>
    <n v="0"/>
    <n v="-13422319.67"/>
    <n v="0"/>
    <n v="0"/>
    <n v="0"/>
    <n v="0"/>
    <n v="-13422319.67"/>
    <n v="0"/>
    <n v="-13422319.67"/>
    <n v="-14503412.439999999"/>
    <n v="0"/>
    <n v="0"/>
    <n v="0"/>
    <n v="0"/>
    <n v="0"/>
  </r>
  <r>
    <m/>
    <s v="069"/>
    <n v="2017"/>
    <n v="2017"/>
    <m/>
    <n v="1401"/>
    <n v="0"/>
    <s v="Operations"/>
    <n v="1"/>
    <n v="113"/>
    <s v="D"/>
    <n v="0"/>
    <n v="0"/>
    <n v="0"/>
    <n v="0"/>
    <n v="0"/>
    <n v="0"/>
    <n v="0"/>
    <n v="-23495.37"/>
    <n v="0"/>
    <n v="0"/>
    <n v="0"/>
    <n v="-23495.37"/>
    <n v="0"/>
    <n v="0"/>
    <n v="0"/>
    <n v="0"/>
    <n v="0"/>
    <n v="0"/>
    <n v="-312599.28000000003"/>
    <n v="0"/>
    <n v="0"/>
    <n v="0"/>
    <n v="0"/>
    <n v="-312599.28000000003"/>
    <n v="0"/>
    <n v="-312599.28000000003"/>
    <n v="-336094.65"/>
    <n v="0"/>
    <n v="0"/>
    <n v="0"/>
    <n v="0"/>
    <n v="0"/>
  </r>
  <r>
    <m/>
    <s v="069"/>
    <n v="2017"/>
    <n v="2017"/>
    <m/>
    <n v="1401"/>
    <n v="0"/>
    <s v="Operations"/>
    <n v="1"/>
    <n v="115"/>
    <s v="D"/>
    <n v="0"/>
    <n v="0"/>
    <n v="0"/>
    <n v="0"/>
    <n v="0"/>
    <n v="0"/>
    <n v="0"/>
    <n v="-4.7699999999999996"/>
    <n v="0"/>
    <n v="0"/>
    <n v="0"/>
    <n v="-4.7699999999999996"/>
    <n v="0"/>
    <n v="0"/>
    <n v="0"/>
    <n v="0"/>
    <n v="0"/>
    <n v="0"/>
    <n v="-15345.06"/>
    <n v="0"/>
    <n v="0"/>
    <n v="0"/>
    <n v="0"/>
    <n v="-15345.06"/>
    <n v="0"/>
    <n v="-15345.06"/>
    <n v="-15349.83"/>
    <n v="0"/>
    <n v="0"/>
    <n v="0"/>
    <n v="0"/>
    <n v="0"/>
  </r>
  <r>
    <m/>
    <s v="069"/>
    <n v="2017"/>
    <n v="2017"/>
    <m/>
    <n v="1401"/>
    <n v="0"/>
    <s v="Operations"/>
    <n v="1"/>
    <n v="121"/>
    <s v="D"/>
    <n v="0"/>
    <n v="0"/>
    <n v="0"/>
    <n v="0"/>
    <n v="0"/>
    <n v="0"/>
    <n v="0"/>
    <n v="-352757.35"/>
    <n v="0"/>
    <n v="0"/>
    <n v="0"/>
    <n v="-352757.35"/>
    <n v="0"/>
    <n v="0"/>
    <n v="0"/>
    <n v="0"/>
    <n v="0"/>
    <n v="0"/>
    <n v="-4301261.8499999996"/>
    <n v="0"/>
    <n v="0"/>
    <n v="0"/>
    <n v="0"/>
    <n v="-4301261.8499999996"/>
    <n v="0"/>
    <n v="-4301261.8499999996"/>
    <n v="-4654019.2"/>
    <n v="0"/>
    <n v="0"/>
    <n v="0"/>
    <n v="0"/>
    <n v="0"/>
  </r>
  <r>
    <m/>
    <s v="069"/>
    <n v="2017"/>
    <n v="2017"/>
    <m/>
    <n v="1401"/>
    <n v="0"/>
    <s v="Operations"/>
    <n v="1"/>
    <n v="210"/>
    <s v="D"/>
    <n v="0"/>
    <n v="-226281.08"/>
    <n v="0"/>
    <n v="0"/>
    <n v="0"/>
    <n v="-226281.08"/>
    <n v="0"/>
    <n v="-18372.78"/>
    <n v="0"/>
    <n v="0"/>
    <n v="0"/>
    <n v="-18372.78"/>
    <n v="0"/>
    <n v="0"/>
    <n v="0"/>
    <n v="0"/>
    <n v="0"/>
    <n v="0"/>
    <n v="-1163783.3600000001"/>
    <n v="0"/>
    <n v="0"/>
    <n v="0"/>
    <n v="0"/>
    <n v="-1163783.3600000001"/>
    <n v="0"/>
    <n v="-1163783.3600000001"/>
    <n v="-1408437.22"/>
    <n v="0"/>
    <n v="0"/>
    <n v="0"/>
    <n v="0"/>
    <n v="0"/>
  </r>
  <r>
    <m/>
    <s v="069"/>
    <n v="2017"/>
    <n v="2017"/>
    <m/>
    <n v="1401"/>
    <n v="0"/>
    <s v="Operations"/>
    <n v="1"/>
    <n v="231"/>
    <s v="D"/>
    <n v="0"/>
    <n v="-841762.96"/>
    <n v="0"/>
    <n v="0"/>
    <n v="0"/>
    <n v="-841762.96"/>
    <n v="0"/>
    <n v="0"/>
    <n v="0"/>
    <n v="0"/>
    <n v="0"/>
    <n v="0"/>
    <n v="0"/>
    <n v="0"/>
    <n v="0"/>
    <n v="0"/>
    <n v="0"/>
    <n v="0"/>
    <n v="-1194667.04"/>
    <n v="0"/>
    <n v="0"/>
    <n v="0"/>
    <n v="0"/>
    <n v="-1194667.04"/>
    <n v="0"/>
    <n v="-1194667.04"/>
    <n v="-2036430"/>
    <n v="0"/>
    <n v="0"/>
    <n v="0"/>
    <n v="0"/>
    <n v="0"/>
  </r>
  <r>
    <m/>
    <s v="069"/>
    <n v="2017"/>
    <n v="2017"/>
    <m/>
    <n v="1401"/>
    <n v="0"/>
    <s v="Operations"/>
    <n v="1"/>
    <n v="232"/>
    <s v="D"/>
    <n v="0"/>
    <n v="0"/>
    <n v="0"/>
    <n v="0"/>
    <n v="0"/>
    <n v="0"/>
    <n v="0"/>
    <n v="0"/>
    <n v="0"/>
    <n v="0"/>
    <n v="0"/>
    <n v="0"/>
    <n v="0"/>
    <n v="-17370.310000000001"/>
    <n v="0"/>
    <n v="0"/>
    <n v="0"/>
    <n v="-17370.310000000001"/>
    <n v="0"/>
    <n v="0"/>
    <n v="0"/>
    <n v="0"/>
    <n v="0"/>
    <n v="0"/>
    <n v="0"/>
    <n v="-17370.310000000001"/>
    <n v="-17370.310000000001"/>
    <n v="0"/>
    <n v="0"/>
    <n v="0"/>
    <n v="0"/>
    <n v="0"/>
  </r>
  <r>
    <m/>
    <s v="069"/>
    <n v="2017"/>
    <n v="2017"/>
    <m/>
    <n v="1401"/>
    <n v="0"/>
    <s v="Operations"/>
    <n v="1"/>
    <n v="233"/>
    <s v="D"/>
    <n v="0"/>
    <n v="-308197.62"/>
    <n v="0"/>
    <n v="0"/>
    <n v="0"/>
    <n v="-308197.62"/>
    <n v="0"/>
    <n v="0"/>
    <n v="0"/>
    <n v="0"/>
    <n v="0"/>
    <n v="0"/>
    <n v="0"/>
    <n v="0"/>
    <n v="0"/>
    <n v="0"/>
    <n v="0"/>
    <n v="0"/>
    <n v="-215499.79"/>
    <n v="0"/>
    <n v="0"/>
    <n v="0"/>
    <n v="0"/>
    <n v="-215499.79"/>
    <n v="0"/>
    <n v="-215499.79"/>
    <n v="-523697.41"/>
    <n v="0"/>
    <n v="0"/>
    <n v="0"/>
    <n v="0"/>
    <n v="0"/>
  </r>
  <r>
    <m/>
    <s v="069"/>
    <n v="2017"/>
    <n v="2017"/>
    <m/>
    <n v="1401"/>
    <n v="0"/>
    <s v="Operations"/>
    <n v="1"/>
    <n v="240"/>
    <s v="D"/>
    <n v="0"/>
    <n v="-193264"/>
    <n v="0"/>
    <n v="0"/>
    <n v="0"/>
    <n v="-193264"/>
    <n v="0"/>
    <n v="0"/>
    <n v="0"/>
    <n v="0"/>
    <n v="0"/>
    <n v="0"/>
    <n v="0"/>
    <n v="0"/>
    <n v="0"/>
    <n v="0"/>
    <n v="0"/>
    <n v="0"/>
    <n v="-121456.14"/>
    <n v="0"/>
    <n v="0"/>
    <n v="0"/>
    <n v="0"/>
    <n v="-121456.14"/>
    <n v="0"/>
    <n v="-121456.14"/>
    <n v="-314720.14"/>
    <n v="0"/>
    <n v="0"/>
    <n v="0"/>
    <n v="0"/>
    <n v="0"/>
  </r>
  <r>
    <m/>
    <s v="069"/>
    <n v="2017"/>
    <n v="2017"/>
    <m/>
    <n v="1401"/>
    <n v="0"/>
    <s v="Operations"/>
    <n v="1"/>
    <n v="251"/>
    <s v="D"/>
    <n v="0"/>
    <n v="-2936930.05"/>
    <n v="0"/>
    <n v="0"/>
    <n v="0"/>
    <n v="-2936930.05"/>
    <n v="0"/>
    <n v="0"/>
    <n v="0"/>
    <n v="0"/>
    <n v="0"/>
    <n v="0"/>
    <n v="0"/>
    <n v="-135905.28"/>
    <n v="0"/>
    <n v="0"/>
    <n v="0"/>
    <n v="-135905.28"/>
    <n v="-316669.48"/>
    <n v="0"/>
    <n v="0"/>
    <n v="0"/>
    <n v="0"/>
    <n v="-316669.48"/>
    <n v="0"/>
    <n v="-452574.76"/>
    <n v="-3389504.81"/>
    <n v="0"/>
    <n v="0"/>
    <n v="0"/>
    <n v="0"/>
    <n v="0"/>
  </r>
  <r>
    <m/>
    <s v="069"/>
    <n v="2017"/>
    <n v="2017"/>
    <m/>
    <n v="1401"/>
    <n v="0"/>
    <s v="Operations"/>
    <n v="1"/>
    <n v="252"/>
    <s v="D"/>
    <n v="0"/>
    <n v="-50934.34"/>
    <n v="0"/>
    <n v="0"/>
    <n v="0"/>
    <n v="-50934.34"/>
    <n v="0"/>
    <n v="0"/>
    <n v="0"/>
    <n v="0"/>
    <n v="0"/>
    <n v="0"/>
    <n v="0"/>
    <n v="0"/>
    <n v="0"/>
    <n v="0"/>
    <n v="0"/>
    <n v="0"/>
    <n v="-169886.7"/>
    <n v="0"/>
    <n v="0"/>
    <n v="0"/>
    <n v="0"/>
    <n v="-169886.7"/>
    <n v="0"/>
    <n v="-169886.7"/>
    <n v="-220821.04"/>
    <n v="0"/>
    <n v="0"/>
    <n v="0"/>
    <n v="0"/>
    <n v="0"/>
  </r>
  <r>
    <m/>
    <s v="069"/>
    <n v="2017"/>
    <n v="2017"/>
    <m/>
    <n v="1401"/>
    <n v="0"/>
    <s v="Operations"/>
    <n v="1"/>
    <n v="253"/>
    <s v="D"/>
    <n v="0"/>
    <n v="-88644.45"/>
    <n v="0"/>
    <n v="0"/>
    <n v="0"/>
    <n v="-88644.45"/>
    <n v="0"/>
    <n v="0"/>
    <n v="0"/>
    <n v="0"/>
    <n v="0"/>
    <n v="0"/>
    <n v="0"/>
    <n v="-1062069.6100000001"/>
    <n v="0"/>
    <n v="0"/>
    <n v="0"/>
    <n v="-1062069.6100000001"/>
    <n v="-1945418.82"/>
    <n v="0"/>
    <n v="0"/>
    <n v="0"/>
    <n v="0"/>
    <n v="-1945418.82"/>
    <n v="0"/>
    <n v="-3007488.43"/>
    <n v="-3096132.88"/>
    <n v="0"/>
    <n v="0"/>
    <n v="0"/>
    <n v="0"/>
    <n v="0"/>
  </r>
  <r>
    <m/>
    <s v="069"/>
    <n v="2017"/>
    <n v="2017"/>
    <m/>
    <n v="1401"/>
    <n v="0"/>
    <s v="Operations"/>
    <n v="1"/>
    <n v="257"/>
    <s v="D"/>
    <n v="0"/>
    <n v="-1300185.76"/>
    <n v="0"/>
    <n v="0"/>
    <n v="0"/>
    <n v="-1300185.76"/>
    <n v="0"/>
    <n v="0"/>
    <n v="0"/>
    <n v="0"/>
    <n v="0"/>
    <n v="0"/>
    <n v="0"/>
    <n v="0"/>
    <n v="0"/>
    <n v="0"/>
    <n v="0"/>
    <n v="0"/>
    <n v="-896161.34"/>
    <n v="0"/>
    <n v="0"/>
    <n v="0"/>
    <n v="0"/>
    <n v="-896161.34"/>
    <n v="0"/>
    <n v="-896161.34"/>
    <n v="-2196347.1"/>
    <n v="0"/>
    <n v="0"/>
    <n v="0"/>
    <n v="0"/>
    <n v="0"/>
  </r>
  <r>
    <m/>
    <s v="069"/>
    <n v="2017"/>
    <n v="2017"/>
    <m/>
    <n v="1401"/>
    <n v="0"/>
    <s v="Operations"/>
    <n v="1"/>
    <n v="260"/>
    <s v="D"/>
    <n v="0"/>
    <n v="0"/>
    <n v="0"/>
    <n v="0"/>
    <n v="0"/>
    <n v="0"/>
    <n v="0"/>
    <n v="0"/>
    <n v="0"/>
    <n v="0"/>
    <n v="0"/>
    <n v="0"/>
    <n v="0"/>
    <n v="0"/>
    <n v="0"/>
    <n v="0"/>
    <n v="0"/>
    <n v="0"/>
    <n v="-66380.509999999995"/>
    <n v="0"/>
    <n v="0"/>
    <n v="0"/>
    <n v="0"/>
    <n v="-66380.509999999995"/>
    <n v="0"/>
    <n v="-66380.509999999995"/>
    <n v="-66380.509999999995"/>
    <n v="0"/>
    <n v="0"/>
    <n v="0"/>
    <n v="0"/>
    <n v="0"/>
  </r>
  <r>
    <m/>
    <s v="069"/>
    <n v="2017"/>
    <n v="2017"/>
    <m/>
    <n v="1401"/>
    <n v="0"/>
    <s v="Operations"/>
    <n v="1"/>
    <n v="310"/>
    <s v="D"/>
    <n v="0"/>
    <n v="0"/>
    <n v="0"/>
    <n v="0"/>
    <n v="0"/>
    <n v="0"/>
    <n v="0"/>
    <n v="0"/>
    <n v="0"/>
    <n v="0"/>
    <n v="0"/>
    <n v="0"/>
    <n v="0"/>
    <n v="0"/>
    <n v="0"/>
    <n v="0"/>
    <n v="0"/>
    <n v="0"/>
    <n v="-105190.63"/>
    <n v="0"/>
    <n v="0"/>
    <n v="0"/>
    <n v="0"/>
    <n v="-105190.63"/>
    <n v="0"/>
    <n v="-105190.63"/>
    <n v="-105190.63"/>
    <n v="0"/>
    <n v="0"/>
    <n v="0"/>
    <n v="0"/>
    <n v="0"/>
  </r>
  <r>
    <m/>
    <s v="069"/>
    <n v="2017"/>
    <n v="2017"/>
    <m/>
    <n v="1401"/>
    <n v="0"/>
    <s v="Operations"/>
    <n v="1"/>
    <n v="420"/>
    <s v="D"/>
    <n v="0"/>
    <n v="0"/>
    <n v="0"/>
    <n v="0"/>
    <n v="0"/>
    <n v="0"/>
    <n v="0"/>
    <n v="-600"/>
    <n v="0"/>
    <n v="0"/>
    <n v="0"/>
    <n v="-600"/>
    <n v="0"/>
    <n v="0"/>
    <n v="0"/>
    <n v="0"/>
    <n v="0"/>
    <n v="0"/>
    <n v="-55430.080000000002"/>
    <n v="0"/>
    <n v="0"/>
    <n v="0"/>
    <n v="0"/>
    <n v="-55430.080000000002"/>
    <n v="0"/>
    <n v="-55430.080000000002"/>
    <n v="-56030.080000000002"/>
    <n v="0"/>
    <n v="0"/>
    <n v="0"/>
    <n v="0"/>
    <n v="0"/>
  </r>
  <r>
    <m/>
    <s v="069"/>
    <n v="2017"/>
    <n v="2017"/>
    <m/>
    <n v="5172"/>
    <n v="0"/>
    <s v="Operations"/>
    <n v="1"/>
    <n v="111"/>
    <s v="D"/>
    <n v="0"/>
    <n v="0"/>
    <n v="0"/>
    <n v="0"/>
    <n v="0"/>
    <n v="0"/>
    <n v="0"/>
    <n v="-1799316.33"/>
    <n v="0"/>
    <n v="0"/>
    <n v="0"/>
    <n v="-1799316.33"/>
    <n v="0"/>
    <n v="0"/>
    <n v="0"/>
    <n v="0"/>
    <n v="0"/>
    <n v="0"/>
    <n v="-21378509.43"/>
    <n v="0"/>
    <n v="0"/>
    <n v="0"/>
    <n v="0"/>
    <n v="-21378509.43"/>
    <n v="0"/>
    <n v="-21378509.43"/>
    <n v="-23177825.760000002"/>
    <n v="0"/>
    <n v="0"/>
    <n v="0"/>
    <n v="0"/>
    <n v="0"/>
  </r>
  <r>
    <m/>
    <s v="069"/>
    <n v="2017"/>
    <n v="2017"/>
    <m/>
    <n v="5172"/>
    <n v="0"/>
    <s v="Operations"/>
    <n v="1"/>
    <n v="113"/>
    <s v="D"/>
    <n v="0"/>
    <n v="0"/>
    <n v="0"/>
    <n v="0"/>
    <n v="0"/>
    <n v="0"/>
    <n v="0"/>
    <n v="0"/>
    <n v="0"/>
    <n v="0"/>
    <n v="0"/>
    <n v="0"/>
    <n v="0"/>
    <n v="0"/>
    <n v="0"/>
    <n v="0"/>
    <n v="0"/>
    <n v="0"/>
    <n v="-57972.5"/>
    <n v="0"/>
    <n v="0"/>
    <n v="0"/>
    <n v="0"/>
    <n v="-57972.5"/>
    <n v="0"/>
    <n v="-57972.5"/>
    <n v="-57972.5"/>
    <n v="0"/>
    <n v="0"/>
    <n v="0"/>
    <n v="0"/>
    <n v="0"/>
  </r>
  <r>
    <m/>
    <s v="069"/>
    <n v="2017"/>
    <n v="2017"/>
    <m/>
    <n v="5172"/>
    <n v="0"/>
    <s v="Operations"/>
    <n v="1"/>
    <n v="115"/>
    <s v="D"/>
    <n v="0"/>
    <n v="0"/>
    <n v="0"/>
    <n v="0"/>
    <n v="0"/>
    <n v="0"/>
    <n v="0"/>
    <n v="-1142.28"/>
    <n v="0"/>
    <n v="0"/>
    <n v="0"/>
    <n v="-1142.28"/>
    <n v="0"/>
    <n v="0"/>
    <n v="0"/>
    <n v="0"/>
    <n v="0"/>
    <n v="0"/>
    <n v="-55084.94"/>
    <n v="0"/>
    <n v="0"/>
    <n v="0"/>
    <n v="0"/>
    <n v="-55084.94"/>
    <n v="0"/>
    <n v="-55084.94"/>
    <n v="-56227.22"/>
    <n v="0"/>
    <n v="0"/>
    <n v="0"/>
    <n v="0"/>
    <n v="0"/>
  </r>
  <r>
    <m/>
    <s v="069"/>
    <n v="2017"/>
    <n v="2017"/>
    <m/>
    <n v="5172"/>
    <n v="0"/>
    <s v="Operations"/>
    <n v="1"/>
    <n v="121"/>
    <s v="D"/>
    <n v="0"/>
    <n v="-162019.70000000001"/>
    <n v="0"/>
    <n v="0"/>
    <n v="0"/>
    <n v="-162019.70000000001"/>
    <n v="0"/>
    <n v="-587600.47"/>
    <n v="0"/>
    <n v="0"/>
    <n v="0"/>
    <n v="-587600.47"/>
    <n v="0"/>
    <n v="0"/>
    <n v="0"/>
    <n v="0"/>
    <n v="0"/>
    <n v="0"/>
    <n v="-6847033.8300000001"/>
    <n v="0"/>
    <n v="0"/>
    <n v="0"/>
    <n v="0"/>
    <n v="-6847033.8300000001"/>
    <n v="0"/>
    <n v="-6847033.8300000001"/>
    <n v="-7596654"/>
    <n v="0"/>
    <n v="0"/>
    <n v="0"/>
    <n v="0"/>
    <n v="0"/>
  </r>
  <r>
    <m/>
    <s v="069"/>
    <n v="2017"/>
    <n v="2017"/>
    <m/>
    <n v="5172"/>
    <n v="0"/>
    <s v="Operations"/>
    <n v="1"/>
    <n v="210"/>
    <s v="D"/>
    <n v="0"/>
    <n v="-577951.97"/>
    <n v="0"/>
    <n v="0"/>
    <n v="0"/>
    <n v="-577951.97"/>
    <n v="0"/>
    <n v="-25534.99"/>
    <n v="0"/>
    <n v="0"/>
    <n v="0"/>
    <n v="-25534.99"/>
    <n v="0"/>
    <n v="0"/>
    <n v="0"/>
    <n v="0"/>
    <n v="0"/>
    <n v="0"/>
    <n v="-2816919.3"/>
    <n v="0"/>
    <n v="0"/>
    <n v="0"/>
    <n v="0"/>
    <n v="-2816919.3"/>
    <n v="0"/>
    <n v="-2816919.3"/>
    <n v="-3420406.26"/>
    <n v="0"/>
    <n v="0"/>
    <n v="0"/>
    <n v="0"/>
    <n v="0"/>
  </r>
  <r>
    <m/>
    <s v="069"/>
    <n v="2017"/>
    <n v="2017"/>
    <m/>
    <n v="5172"/>
    <n v="0"/>
    <s v="Operations"/>
    <n v="1"/>
    <n v="220"/>
    <s v="D"/>
    <n v="0"/>
    <n v="-32383.88"/>
    <n v="0"/>
    <n v="0"/>
    <n v="0"/>
    <n v="-32383.88"/>
    <n v="0"/>
    <n v="0"/>
    <n v="0"/>
    <n v="0"/>
    <n v="0"/>
    <n v="0"/>
    <n v="0"/>
    <n v="0"/>
    <n v="0"/>
    <n v="0"/>
    <n v="0"/>
    <n v="0"/>
    <n v="-3074.25"/>
    <n v="0"/>
    <n v="0"/>
    <n v="0"/>
    <n v="0"/>
    <n v="-3074.25"/>
    <n v="0"/>
    <n v="-3074.25"/>
    <n v="-35458.129999999997"/>
    <n v="0"/>
    <n v="0"/>
    <n v="0"/>
    <n v="0"/>
    <n v="0"/>
  </r>
  <r>
    <m/>
    <s v="069"/>
    <n v="2017"/>
    <n v="2017"/>
    <m/>
    <n v="5172"/>
    <n v="0"/>
    <s v="Operations"/>
    <n v="1"/>
    <n v="231"/>
    <s v="D"/>
    <n v="0"/>
    <n v="-1103060.78"/>
    <n v="0"/>
    <n v="0"/>
    <n v="0"/>
    <n v="-1103060.78"/>
    <n v="0"/>
    <n v="0"/>
    <n v="0"/>
    <n v="0"/>
    <n v="0"/>
    <n v="0"/>
    <n v="0"/>
    <n v="0"/>
    <n v="0"/>
    <n v="0"/>
    <n v="0"/>
    <n v="0"/>
    <n v="-2237409.2200000002"/>
    <n v="0"/>
    <n v="0"/>
    <n v="0"/>
    <n v="0"/>
    <n v="-2237409.2200000002"/>
    <n v="0"/>
    <n v="-2237409.2200000002"/>
    <n v="-3340470"/>
    <n v="0"/>
    <n v="0"/>
    <n v="0"/>
    <n v="0"/>
    <n v="0"/>
  </r>
  <r>
    <m/>
    <s v="069"/>
    <n v="2017"/>
    <n v="2017"/>
    <m/>
    <n v="5172"/>
    <n v="0"/>
    <s v="Operations"/>
    <n v="1"/>
    <n v="232"/>
    <s v="D"/>
    <n v="0"/>
    <n v="-15306.8"/>
    <n v="0"/>
    <n v="0"/>
    <n v="0"/>
    <n v="-15306.8"/>
    <n v="0"/>
    <n v="0"/>
    <n v="0"/>
    <n v="0"/>
    <n v="0"/>
    <n v="0"/>
    <n v="0"/>
    <n v="-17370.310000000001"/>
    <n v="0"/>
    <n v="0"/>
    <n v="0"/>
    <n v="-17370.310000000001"/>
    <n v="-21430.799999999999"/>
    <n v="0"/>
    <n v="0"/>
    <n v="0"/>
    <n v="0"/>
    <n v="-21430.799999999999"/>
    <n v="0"/>
    <n v="-38801.11"/>
    <n v="-54107.91"/>
    <n v="0"/>
    <n v="0"/>
    <n v="0"/>
    <n v="0"/>
    <n v="0"/>
  </r>
  <r>
    <m/>
    <s v="069"/>
    <n v="2017"/>
    <n v="2017"/>
    <m/>
    <n v="5172"/>
    <n v="0"/>
    <s v="Operations"/>
    <n v="1"/>
    <n v="233"/>
    <s v="D"/>
    <n v="0"/>
    <n v="-348805.03"/>
    <n v="0"/>
    <n v="0"/>
    <n v="0"/>
    <n v="-348805.03"/>
    <n v="0"/>
    <n v="0"/>
    <n v="0"/>
    <n v="0"/>
    <n v="0"/>
    <n v="0"/>
    <n v="0"/>
    <n v="-7184.08"/>
    <n v="0"/>
    <n v="0"/>
    <n v="0"/>
    <n v="-7184.08"/>
    <n v="-357419.85"/>
    <n v="0"/>
    <n v="0"/>
    <n v="0"/>
    <n v="0"/>
    <n v="-357419.85"/>
    <n v="0"/>
    <n v="-364603.93"/>
    <n v="-713408.96"/>
    <n v="0"/>
    <n v="0"/>
    <n v="0"/>
    <n v="0"/>
    <n v="0"/>
  </r>
  <r>
    <m/>
    <s v="069"/>
    <n v="2017"/>
    <n v="2017"/>
    <m/>
    <n v="5172"/>
    <n v="0"/>
    <s v="Operations"/>
    <n v="1"/>
    <n v="240"/>
    <s v="D"/>
    <n v="0"/>
    <n v="-10115"/>
    <n v="0"/>
    <n v="0"/>
    <n v="0"/>
    <n v="-10115"/>
    <n v="0"/>
    <n v="0"/>
    <n v="0"/>
    <n v="0"/>
    <n v="0"/>
    <n v="0"/>
    <n v="0"/>
    <n v="0"/>
    <n v="0"/>
    <n v="0"/>
    <n v="0"/>
    <n v="0"/>
    <n v="-47497.4"/>
    <n v="0"/>
    <n v="0"/>
    <n v="0"/>
    <n v="0"/>
    <n v="-47497.4"/>
    <n v="0"/>
    <n v="-47497.4"/>
    <n v="-57612.4"/>
    <n v="0"/>
    <n v="0"/>
    <n v="0"/>
    <n v="0"/>
    <n v="0"/>
  </r>
  <r>
    <m/>
    <s v="069"/>
    <n v="2017"/>
    <n v="2017"/>
    <m/>
    <n v="5172"/>
    <n v="0"/>
    <s v="Operations"/>
    <n v="1"/>
    <n v="251"/>
    <s v="D"/>
    <n v="0"/>
    <n v="-1500100.1"/>
    <n v="0"/>
    <n v="0"/>
    <n v="0"/>
    <n v="-1500100.1"/>
    <n v="0"/>
    <n v="0"/>
    <n v="0"/>
    <n v="0"/>
    <n v="0"/>
    <n v="0"/>
    <n v="0"/>
    <n v="0"/>
    <n v="0"/>
    <n v="0"/>
    <n v="0"/>
    <n v="0"/>
    <n v="-19980.18"/>
    <n v="0"/>
    <n v="0"/>
    <n v="0"/>
    <n v="0"/>
    <n v="-19980.18"/>
    <n v="0"/>
    <n v="-19980.18"/>
    <n v="-1520080.28"/>
    <n v="0"/>
    <n v="0"/>
    <n v="0"/>
    <n v="0"/>
    <n v="0"/>
  </r>
  <r>
    <m/>
    <s v="069"/>
    <n v="2017"/>
    <n v="2017"/>
    <m/>
    <n v="5172"/>
    <n v="0"/>
    <s v="Operations"/>
    <n v="1"/>
    <n v="252"/>
    <s v="D"/>
    <n v="0"/>
    <n v="-134892.70000000001"/>
    <n v="0"/>
    <n v="0"/>
    <n v="0"/>
    <n v="-134892.70000000001"/>
    <n v="0"/>
    <n v="-21.4"/>
    <n v="0"/>
    <n v="0"/>
    <n v="0"/>
    <n v="-21.4"/>
    <n v="0"/>
    <n v="0"/>
    <n v="0"/>
    <n v="0"/>
    <n v="0"/>
    <n v="0"/>
    <n v="-196048.59"/>
    <n v="0"/>
    <n v="0"/>
    <n v="0"/>
    <n v="0"/>
    <n v="-196048.59"/>
    <n v="0"/>
    <n v="-196048.59"/>
    <n v="-330962.69"/>
    <n v="0"/>
    <n v="0"/>
    <n v="0"/>
    <n v="0"/>
    <n v="0"/>
  </r>
  <r>
    <m/>
    <s v="069"/>
    <n v="2017"/>
    <n v="2017"/>
    <m/>
    <n v="5172"/>
    <n v="0"/>
    <s v="Operations"/>
    <n v="1"/>
    <n v="253"/>
    <s v="D"/>
    <n v="0"/>
    <n v="-98417.72"/>
    <n v="0"/>
    <n v="0"/>
    <n v="0"/>
    <n v="-98417.72"/>
    <n v="0"/>
    <n v="0"/>
    <n v="0"/>
    <n v="0"/>
    <n v="0"/>
    <n v="0"/>
    <n v="0"/>
    <n v="-821213.75"/>
    <n v="0"/>
    <n v="0"/>
    <n v="0"/>
    <n v="-821213.75"/>
    <n v="-3020493.13"/>
    <n v="0"/>
    <n v="0"/>
    <n v="0"/>
    <n v="0"/>
    <n v="-3020493.13"/>
    <n v="0"/>
    <n v="-3841706.88"/>
    <n v="-3940124.6"/>
    <n v="0"/>
    <n v="0"/>
    <n v="0"/>
    <n v="0"/>
    <n v="0"/>
  </r>
  <r>
    <m/>
    <s v="069"/>
    <n v="2017"/>
    <n v="2017"/>
    <m/>
    <n v="5172"/>
    <n v="0"/>
    <s v="Operations"/>
    <n v="1"/>
    <n v="254"/>
    <s v="D"/>
    <n v="0"/>
    <n v="0"/>
    <n v="0"/>
    <n v="0"/>
    <n v="0"/>
    <n v="0"/>
    <n v="0"/>
    <n v="0"/>
    <n v="0"/>
    <n v="0"/>
    <n v="0"/>
    <n v="0"/>
    <n v="0"/>
    <n v="0"/>
    <n v="0"/>
    <n v="0"/>
    <n v="0"/>
    <n v="0"/>
    <n v="-1895.47"/>
    <n v="0"/>
    <n v="0"/>
    <n v="0"/>
    <n v="0"/>
    <n v="-1895.47"/>
    <n v="0"/>
    <n v="-1895.47"/>
    <n v="-1895.47"/>
    <n v="0"/>
    <n v="0"/>
    <n v="0"/>
    <n v="0"/>
    <n v="0"/>
  </r>
  <r>
    <m/>
    <s v="069"/>
    <n v="2017"/>
    <n v="2017"/>
    <m/>
    <n v="5172"/>
    <n v="0"/>
    <s v="Operations"/>
    <n v="1"/>
    <n v="257"/>
    <s v="D"/>
    <n v="0"/>
    <n v="-32888.65"/>
    <n v="0"/>
    <n v="0"/>
    <n v="0"/>
    <n v="-32888.65"/>
    <n v="0"/>
    <n v="0"/>
    <n v="0"/>
    <n v="0"/>
    <n v="0"/>
    <n v="0"/>
    <n v="0"/>
    <n v="0"/>
    <n v="0"/>
    <n v="0"/>
    <n v="0"/>
    <n v="0"/>
    <n v="-1830.67"/>
    <n v="0"/>
    <n v="0"/>
    <n v="0"/>
    <n v="0"/>
    <n v="-1830.67"/>
    <n v="0"/>
    <n v="-1830.67"/>
    <n v="-34719.32"/>
    <n v="0"/>
    <n v="0"/>
    <n v="0"/>
    <n v="0"/>
    <n v="0"/>
  </r>
  <r>
    <m/>
    <s v="069"/>
    <n v="2017"/>
    <n v="2017"/>
    <m/>
    <n v="5172"/>
    <n v="0"/>
    <s v="Operations"/>
    <n v="1"/>
    <n v="258"/>
    <s v="D"/>
    <n v="0"/>
    <n v="-3942.31"/>
    <n v="0"/>
    <n v="0"/>
    <n v="0"/>
    <n v="-3942.31"/>
    <n v="0"/>
    <n v="0"/>
    <n v="0"/>
    <n v="0"/>
    <n v="0"/>
    <n v="0"/>
    <n v="0"/>
    <n v="0"/>
    <n v="0"/>
    <n v="0"/>
    <n v="0"/>
    <n v="0"/>
    <n v="0"/>
    <n v="0"/>
    <n v="0"/>
    <n v="0"/>
    <n v="0"/>
    <n v="0"/>
    <n v="0"/>
    <n v="0"/>
    <n v="-3942.31"/>
    <n v="0"/>
    <n v="0"/>
    <n v="0"/>
    <n v="0"/>
    <n v="0"/>
  </r>
  <r>
    <m/>
    <s v="069"/>
    <n v="2017"/>
    <n v="2017"/>
    <m/>
    <n v="5172"/>
    <n v="0"/>
    <s v="Operations"/>
    <n v="1"/>
    <n v="260"/>
    <s v="D"/>
    <n v="0"/>
    <n v="0"/>
    <n v="0"/>
    <n v="0"/>
    <n v="0"/>
    <n v="0"/>
    <n v="0"/>
    <n v="0"/>
    <n v="0"/>
    <n v="0"/>
    <n v="0"/>
    <n v="0"/>
    <n v="0"/>
    <n v="0"/>
    <n v="0"/>
    <n v="0"/>
    <n v="0"/>
    <n v="0"/>
    <n v="-112923.33"/>
    <n v="0"/>
    <n v="0"/>
    <n v="0"/>
    <n v="0"/>
    <n v="-112923.33"/>
    <n v="0"/>
    <n v="-112923.33"/>
    <n v="-112923.33"/>
    <n v="0"/>
    <n v="0"/>
    <n v="0"/>
    <n v="0"/>
    <n v="0"/>
  </r>
  <r>
    <m/>
    <s v="069"/>
    <n v="2017"/>
    <n v="2017"/>
    <m/>
    <n v="5172"/>
    <n v="0"/>
    <s v="Operations"/>
    <n v="1"/>
    <n v="310"/>
    <s v="D"/>
    <n v="0"/>
    <n v="-28464.86"/>
    <n v="0"/>
    <n v="0"/>
    <n v="0"/>
    <n v="-28464.86"/>
    <n v="0"/>
    <n v="0"/>
    <n v="0"/>
    <n v="0"/>
    <n v="0"/>
    <n v="0"/>
    <n v="0"/>
    <n v="0"/>
    <n v="0"/>
    <n v="0"/>
    <n v="0"/>
    <n v="0"/>
    <n v="-157763.56"/>
    <n v="0"/>
    <n v="0"/>
    <n v="0"/>
    <n v="0"/>
    <n v="-157763.56"/>
    <n v="0"/>
    <n v="-157763.56"/>
    <n v="-186228.42"/>
    <n v="0"/>
    <n v="0"/>
    <n v="0"/>
    <n v="0"/>
    <n v="0"/>
  </r>
  <r>
    <m/>
    <s v="069"/>
    <n v="2017"/>
    <n v="2017"/>
    <m/>
    <n v="5172"/>
    <n v="0"/>
    <s v="Operations"/>
    <n v="1"/>
    <n v="320"/>
    <s v="D"/>
    <n v="0"/>
    <n v="0"/>
    <n v="0"/>
    <n v="0"/>
    <n v="0"/>
    <n v="0"/>
    <n v="0"/>
    <n v="0"/>
    <n v="0"/>
    <n v="0"/>
    <n v="0"/>
    <n v="0"/>
    <n v="0"/>
    <n v="0"/>
    <n v="0"/>
    <n v="0"/>
    <n v="0"/>
    <n v="0"/>
    <n v="-40.9"/>
    <n v="0"/>
    <n v="0"/>
    <n v="0"/>
    <n v="0"/>
    <n v="-40.9"/>
    <n v="0"/>
    <n v="-40.9"/>
    <n v="-40.9"/>
    <n v="0"/>
    <n v="0"/>
    <n v="0"/>
    <n v="0"/>
    <n v="0"/>
  </r>
  <r>
    <m/>
    <s v="069"/>
    <n v="2017"/>
    <n v="2018"/>
    <m/>
    <n v="5282"/>
    <n v="0"/>
    <s v="UNKNOWN"/>
    <n v="0"/>
    <n v="0"/>
    <s v=" "/>
    <n v="0"/>
    <n v="0"/>
    <n v="0"/>
    <n v="0"/>
    <n v="0"/>
    <n v="0"/>
    <n v="0"/>
    <n v="0"/>
    <n v="0"/>
    <n v="0"/>
    <n v="0"/>
    <n v="0"/>
    <n v="0"/>
    <n v="0"/>
    <n v="0"/>
    <n v="0"/>
    <n v="0"/>
    <n v="0"/>
    <n v="0"/>
    <n v="0"/>
    <n v="0"/>
    <n v="0"/>
    <n v="0"/>
    <n v="0"/>
    <n v="0"/>
    <n v="0"/>
    <n v="0"/>
    <n v="0"/>
    <n v="0"/>
    <n v="0"/>
    <n v="0"/>
    <n v="0"/>
  </r>
  <r>
    <m/>
    <s v="069"/>
    <n v="2017"/>
    <n v="2019"/>
    <m/>
    <n v="1401"/>
    <n v="0"/>
    <s v="UNKNOWN"/>
    <n v="0"/>
    <n v="0"/>
    <s v=" "/>
    <n v="0"/>
    <n v="0"/>
    <n v="0"/>
    <n v="0"/>
    <n v="0"/>
    <n v="0"/>
    <n v="0"/>
    <n v="0"/>
    <n v="0"/>
    <n v="0"/>
    <n v="0"/>
    <n v="0"/>
    <n v="0"/>
    <n v="0"/>
    <n v="0"/>
    <n v="0"/>
    <n v="0"/>
    <n v="0"/>
    <n v="0"/>
    <n v="0"/>
    <n v="0"/>
    <n v="0"/>
    <n v="0"/>
    <n v="0"/>
    <n v="0"/>
    <n v="0"/>
    <n v="0"/>
    <n v="0"/>
    <n v="0"/>
    <n v="0"/>
    <n v="0"/>
    <n v="0"/>
  </r>
  <r>
    <m/>
    <s v="069"/>
    <n v="2017"/>
    <n v="2019"/>
    <m/>
    <n v="5172"/>
    <n v="0"/>
    <s v="Operations"/>
    <n v="1"/>
    <n v="257"/>
    <s v="D"/>
    <n v="0"/>
    <n v="-385019.26"/>
    <n v="0"/>
    <n v="0"/>
    <n v="0"/>
    <n v="-385019.26"/>
    <n v="0"/>
    <n v="0"/>
    <n v="0"/>
    <n v="0"/>
    <n v="0"/>
    <n v="0"/>
    <n v="0"/>
    <n v="0"/>
    <n v="0"/>
    <n v="0"/>
    <n v="0"/>
    <n v="0"/>
    <n v="0"/>
    <n v="0"/>
    <n v="0"/>
    <n v="0"/>
    <n v="0"/>
    <n v="0"/>
    <n v="0"/>
    <n v="0"/>
    <n v="-385019.26"/>
    <n v="0"/>
    <n v="0"/>
    <n v="0"/>
    <n v="0"/>
    <n v="0"/>
  </r>
  <r>
    <m/>
    <s v="069"/>
    <n v="2017"/>
    <n v="2019"/>
    <m/>
    <n v="5172"/>
    <n v="0"/>
    <s v="Operations"/>
    <n v="1"/>
    <n v="310"/>
    <s v="D"/>
    <n v="0"/>
    <n v="-29029"/>
    <n v="0"/>
    <n v="0"/>
    <n v="0"/>
    <n v="-29029"/>
    <n v="0"/>
    <n v="0"/>
    <n v="0"/>
    <n v="0"/>
    <n v="0"/>
    <n v="0"/>
    <n v="0"/>
    <n v="0"/>
    <n v="0"/>
    <n v="0"/>
    <n v="0"/>
    <n v="0"/>
    <n v="0"/>
    <n v="0"/>
    <n v="0"/>
    <n v="0"/>
    <n v="0"/>
    <n v="0"/>
    <n v="0"/>
    <n v="0"/>
    <n v="-29029"/>
    <n v="0"/>
    <n v="0"/>
    <n v="0"/>
    <n v="0"/>
    <n v="0"/>
  </r>
  <r>
    <m/>
    <s v="069"/>
    <n v="2017"/>
    <n v="2019"/>
    <m/>
    <n v="8121"/>
    <n v="0"/>
    <s v="Trust fund share of pipeline safety"/>
    <n v="1"/>
    <n v="940"/>
    <s v="D"/>
    <n v="0"/>
    <n v="0"/>
    <n v="0"/>
    <n v="0"/>
    <n v="0"/>
    <n v="0"/>
    <n v="0"/>
    <n v="-19902980.739999998"/>
    <n v="0"/>
    <n v="0"/>
    <n v="0"/>
    <n v="-19902980.739999998"/>
    <n v="0"/>
    <n v="0"/>
    <n v="0"/>
    <n v="0"/>
    <n v="0"/>
    <n v="0"/>
    <n v="-385019.26"/>
    <n v="0"/>
    <n v="0"/>
    <n v="0"/>
    <n v="0"/>
    <n v="-385019.26"/>
    <n v="0"/>
    <n v="-385019.26"/>
    <n v="-20288000"/>
    <n v="0"/>
    <n v="0"/>
    <n v="0"/>
    <n v="0"/>
    <n v="0"/>
  </r>
  <r>
    <s v="069"/>
    <s v="069"/>
    <m/>
    <m/>
    <s v="X"/>
    <n v="8083"/>
    <n v="14"/>
    <s v="Other Programs"/>
    <n v="58"/>
    <n v="253"/>
    <s v="D"/>
    <n v="-493113"/>
    <n v="-489864.26"/>
    <n v="0"/>
    <n v="0"/>
    <n v="-493113"/>
    <n v="-489864.26"/>
    <n v="0"/>
    <n v="0"/>
    <n v="0"/>
    <n v="0"/>
    <n v="0"/>
    <n v="0"/>
    <n v="0"/>
    <n v="0"/>
    <n v="0"/>
    <n v="0"/>
    <n v="0"/>
    <n v="0"/>
    <n v="-3248.74"/>
    <n v="0"/>
    <n v="0"/>
    <n v="0"/>
    <n v="0"/>
    <n v="-3248.74"/>
    <n v="0"/>
    <n v="-3248.74"/>
    <n v="0"/>
    <n v="0"/>
    <n v="0"/>
    <n v="0"/>
    <n v="0"/>
    <n v="0"/>
  </r>
  <r>
    <s v="069"/>
    <s v="069"/>
    <m/>
    <m/>
    <s v="X"/>
    <n v="8083"/>
    <n v="14"/>
    <s v="Other Programs"/>
    <n v="58"/>
    <n v="255"/>
    <s v="D"/>
    <n v="-36690.949999999997"/>
    <n v="0"/>
    <n v="0"/>
    <n v="0"/>
    <n v="-36690.949999999997"/>
    <n v="0"/>
    <n v="0"/>
    <n v="-36690.949999999997"/>
    <n v="0"/>
    <n v="0"/>
    <n v="0"/>
    <n v="-36690.949999999997"/>
    <n v="0"/>
    <n v="0"/>
    <n v="0"/>
    <n v="0"/>
    <n v="0"/>
    <n v="0"/>
    <n v="0"/>
    <n v="0"/>
    <n v="0"/>
    <n v="0"/>
    <n v="0"/>
    <n v="0"/>
    <n v="0"/>
    <n v="0"/>
    <n v="0"/>
    <n v="0"/>
    <n v="0"/>
    <n v="0"/>
    <n v="0"/>
    <n v="0"/>
  </r>
  <r>
    <m/>
    <s v="069"/>
    <m/>
    <m/>
    <s v="X"/>
    <n v="4089"/>
    <n v="0"/>
    <s v="Operations and maintenance"/>
    <n v="801"/>
    <n v="111"/>
    <s v="R"/>
    <n v="0"/>
    <n v="0"/>
    <n v="0"/>
    <n v="0"/>
    <n v="0"/>
    <n v="0"/>
    <n v="-347361.61"/>
    <n v="0"/>
    <n v="0"/>
    <n v="0"/>
    <n v="-347361.61"/>
    <n v="0"/>
    <n v="0"/>
    <n v="0"/>
    <n v="0"/>
    <n v="0"/>
    <n v="0"/>
    <n v="0"/>
    <n v="-6754194.0199999996"/>
    <n v="0"/>
    <n v="0"/>
    <n v="0"/>
    <n v="0"/>
    <n v="-6754194.0199999996"/>
    <n v="0"/>
    <n v="-6754194.0199999996"/>
    <n v="-6406832.4100000001"/>
    <n v="0"/>
    <n v="0"/>
    <n v="0"/>
    <n v="0"/>
    <n v="0"/>
  </r>
  <r>
    <m/>
    <s v="069"/>
    <m/>
    <m/>
    <s v="X"/>
    <n v="4089"/>
    <n v="0"/>
    <s v="Operations and maintenance"/>
    <n v="801"/>
    <n v="113"/>
    <s v="R"/>
    <n v="0"/>
    <n v="0"/>
    <n v="0"/>
    <n v="0"/>
    <n v="0"/>
    <n v="0"/>
    <n v="-15826.24"/>
    <n v="0"/>
    <n v="0"/>
    <n v="0"/>
    <n v="-15826.24"/>
    <n v="0"/>
    <n v="0"/>
    <n v="0"/>
    <n v="0"/>
    <n v="0"/>
    <n v="0"/>
    <n v="0"/>
    <n v="-270642.74"/>
    <n v="0"/>
    <n v="0"/>
    <n v="0"/>
    <n v="0"/>
    <n v="-270642.74"/>
    <n v="0"/>
    <n v="-270642.74"/>
    <n v="-254816.5"/>
    <n v="0"/>
    <n v="0"/>
    <n v="0"/>
    <n v="0"/>
    <n v="0"/>
  </r>
  <r>
    <m/>
    <s v="069"/>
    <m/>
    <m/>
    <s v="X"/>
    <n v="4089"/>
    <n v="0"/>
    <s v="Operations and maintenance"/>
    <n v="801"/>
    <n v="115"/>
    <s v="R"/>
    <n v="0"/>
    <n v="0"/>
    <n v="0"/>
    <n v="0"/>
    <n v="0"/>
    <n v="0"/>
    <n v="-11349.85"/>
    <n v="0"/>
    <n v="0"/>
    <n v="0"/>
    <n v="-11349.85"/>
    <n v="0"/>
    <n v="0"/>
    <n v="0"/>
    <n v="0"/>
    <n v="0"/>
    <n v="0"/>
    <n v="0"/>
    <n v="-634365.79"/>
    <n v="0"/>
    <n v="0"/>
    <n v="0"/>
    <n v="0"/>
    <n v="-634365.79"/>
    <n v="0"/>
    <n v="-634365.79"/>
    <n v="-623015.93999999994"/>
    <n v="0"/>
    <n v="0"/>
    <n v="0"/>
    <n v="0"/>
    <n v="0"/>
  </r>
  <r>
    <m/>
    <s v="069"/>
    <m/>
    <m/>
    <s v="X"/>
    <n v="4089"/>
    <n v="0"/>
    <s v="Operations and maintenance"/>
    <n v="801"/>
    <n v="121"/>
    <s v="R"/>
    <n v="-1002921.8"/>
    <n v="-541202.27"/>
    <n v="0"/>
    <n v="0"/>
    <n v="-1002921.8"/>
    <n v="-541202.27"/>
    <n v="-125549.99"/>
    <n v="0"/>
    <n v="0"/>
    <n v="0"/>
    <n v="-125549.99"/>
    <n v="0"/>
    <n v="0"/>
    <n v="0"/>
    <n v="0"/>
    <n v="0"/>
    <n v="0"/>
    <n v="0"/>
    <n v="-2937480.52"/>
    <n v="0"/>
    <n v="0"/>
    <n v="0"/>
    <n v="0"/>
    <n v="-2937480.52"/>
    <n v="0"/>
    <n v="-2937480.52"/>
    <n v="-2350211"/>
    <n v="0"/>
    <n v="0"/>
    <n v="0"/>
    <n v="0"/>
    <n v="0"/>
  </r>
  <r>
    <m/>
    <s v="069"/>
    <m/>
    <m/>
    <s v="X"/>
    <n v="4089"/>
    <n v="0"/>
    <s v="Operations and maintenance"/>
    <n v="801"/>
    <n v="210"/>
    <s v="R"/>
    <n v="-9008.5"/>
    <n v="-11919.22"/>
    <n v="0"/>
    <n v="-122"/>
    <n v="-9008.5"/>
    <n v="-12041.22"/>
    <n v="-26.4"/>
    <n v="-742.16"/>
    <n v="0"/>
    <n v="-81"/>
    <n v="-26.4"/>
    <n v="-823.16"/>
    <n v="0"/>
    <n v="0"/>
    <n v="0"/>
    <n v="0"/>
    <n v="0"/>
    <n v="0"/>
    <n v="-153817.51"/>
    <n v="0"/>
    <n v="0"/>
    <n v="0"/>
    <n v="0"/>
    <n v="-153817.51"/>
    <n v="0"/>
    <n v="-153817.51"/>
    <n v="-157646.99"/>
    <n v="254.58"/>
    <n v="0"/>
    <n v="0"/>
    <n v="0"/>
    <n v="254.58"/>
  </r>
  <r>
    <m/>
    <s v="069"/>
    <m/>
    <m/>
    <s v="X"/>
    <n v="4089"/>
    <n v="0"/>
    <s v="Operations and maintenance"/>
    <n v="801"/>
    <n v="220"/>
    <s v="R"/>
    <n v="0"/>
    <n v="0"/>
    <n v="0"/>
    <n v="0"/>
    <n v="0"/>
    <n v="0"/>
    <n v="0"/>
    <n v="0"/>
    <n v="0"/>
    <n v="0"/>
    <n v="0"/>
    <n v="0"/>
    <n v="0"/>
    <n v="0"/>
    <n v="0"/>
    <n v="0"/>
    <n v="0"/>
    <n v="0"/>
    <n v="-1703.05"/>
    <n v="0"/>
    <n v="0"/>
    <n v="0"/>
    <n v="0"/>
    <n v="-1703.05"/>
    <n v="0"/>
    <n v="-1703.05"/>
    <n v="-1703.05"/>
    <n v="0"/>
    <n v="0"/>
    <n v="0"/>
    <n v="0"/>
    <n v="0"/>
  </r>
  <r>
    <m/>
    <s v="069"/>
    <m/>
    <m/>
    <s v="X"/>
    <n v="4089"/>
    <n v="0"/>
    <s v="Operations and maintenance"/>
    <n v="801"/>
    <n v="232"/>
    <s v="R"/>
    <n v="0"/>
    <n v="-4536.5600000000004"/>
    <n v="0"/>
    <n v="0"/>
    <n v="0"/>
    <n v="-4536.5600000000004"/>
    <n v="0"/>
    <n v="0"/>
    <n v="0"/>
    <n v="0"/>
    <n v="0"/>
    <n v="0"/>
    <n v="0"/>
    <n v="0"/>
    <n v="0"/>
    <n v="0"/>
    <n v="0"/>
    <n v="0"/>
    <n v="-6475.2"/>
    <n v="0"/>
    <n v="0"/>
    <n v="0"/>
    <n v="0"/>
    <n v="-6475.2"/>
    <n v="0"/>
    <n v="-6475.2"/>
    <n v="-11011.76"/>
    <n v="0"/>
    <n v="0"/>
    <n v="0"/>
    <n v="0"/>
    <n v="0"/>
  </r>
  <r>
    <m/>
    <s v="069"/>
    <m/>
    <m/>
    <s v="X"/>
    <n v="4089"/>
    <n v="0"/>
    <s v="Operations and maintenance"/>
    <n v="801"/>
    <n v="233"/>
    <s v="R"/>
    <n v="0"/>
    <n v="0"/>
    <n v="0"/>
    <n v="0"/>
    <n v="0"/>
    <n v="0"/>
    <n v="0"/>
    <n v="0"/>
    <n v="0"/>
    <n v="0"/>
    <n v="0"/>
    <n v="0"/>
    <n v="0"/>
    <n v="0"/>
    <n v="0"/>
    <n v="0"/>
    <n v="0"/>
    <n v="0"/>
    <n v="-128899.65"/>
    <n v="0"/>
    <n v="0"/>
    <n v="0"/>
    <n v="0"/>
    <n v="-128899.65"/>
    <n v="0"/>
    <n v="-128899.65"/>
    <n v="-128899.65"/>
    <n v="0"/>
    <n v="0"/>
    <n v="0"/>
    <n v="0"/>
    <n v="0"/>
  </r>
  <r>
    <m/>
    <s v="069"/>
    <m/>
    <m/>
    <s v="X"/>
    <n v="4089"/>
    <n v="0"/>
    <s v="Operations and maintenance"/>
    <n v="801"/>
    <n v="240"/>
    <s v="R"/>
    <n v="-5177.91"/>
    <n v="9.48"/>
    <n v="0"/>
    <n v="-9.48"/>
    <n v="-5177.91"/>
    <n v="0"/>
    <n v="0"/>
    <n v="0"/>
    <n v="0"/>
    <n v="0"/>
    <n v="0"/>
    <n v="0"/>
    <n v="0"/>
    <n v="0"/>
    <n v="0"/>
    <n v="0"/>
    <n v="0"/>
    <n v="0"/>
    <n v="-14875.03"/>
    <n v="0"/>
    <n v="0"/>
    <n v="0"/>
    <n v="0"/>
    <n v="-14875.03"/>
    <n v="0"/>
    <n v="-14875.03"/>
    <n v="-9697.1200000000008"/>
    <n v="0"/>
    <n v="0"/>
    <n v="0"/>
    <n v="0"/>
    <n v="0"/>
  </r>
  <r>
    <m/>
    <s v="069"/>
    <m/>
    <m/>
    <s v="X"/>
    <n v="4089"/>
    <n v="0"/>
    <s v="Operations and maintenance"/>
    <n v="801"/>
    <n v="251"/>
    <s v="R"/>
    <n v="0"/>
    <n v="0"/>
    <n v="0"/>
    <n v="0"/>
    <n v="0"/>
    <n v="0"/>
    <n v="0"/>
    <n v="0"/>
    <n v="0"/>
    <n v="0"/>
    <n v="0"/>
    <n v="0"/>
    <n v="0"/>
    <n v="0"/>
    <n v="0"/>
    <n v="0"/>
    <n v="0"/>
    <n v="0"/>
    <n v="-189325.5"/>
    <n v="0"/>
    <n v="0"/>
    <n v="0"/>
    <n v="0"/>
    <n v="-189325.5"/>
    <n v="0"/>
    <n v="-189325.5"/>
    <n v="-189325.5"/>
    <n v="0"/>
    <n v="0"/>
    <n v="0"/>
    <n v="0"/>
    <n v="0"/>
  </r>
  <r>
    <m/>
    <s v="069"/>
    <m/>
    <m/>
    <s v="X"/>
    <n v="4089"/>
    <n v="0"/>
    <s v="Operations and maintenance"/>
    <n v="801"/>
    <n v="252"/>
    <s v="R"/>
    <n v="-301199.96000000002"/>
    <n v="-235121.21"/>
    <n v="0"/>
    <n v="0"/>
    <n v="-301199.96000000002"/>
    <n v="-235121.21"/>
    <n v="0"/>
    <n v="-3491.02"/>
    <n v="0"/>
    <n v="0"/>
    <n v="0"/>
    <n v="-3491.02"/>
    <n v="0"/>
    <n v="0"/>
    <n v="0"/>
    <n v="0"/>
    <n v="0"/>
    <n v="0"/>
    <n v="-414484.82"/>
    <n v="0"/>
    <n v="0"/>
    <n v="0"/>
    <n v="0"/>
    <n v="-414484.82"/>
    <n v="0"/>
    <n v="-414484.82"/>
    <n v="-351897.09"/>
    <n v="6063.52"/>
    <n v="0"/>
    <n v="0"/>
    <n v="0"/>
    <n v="6063.52"/>
  </r>
  <r>
    <m/>
    <s v="069"/>
    <m/>
    <m/>
    <s v="X"/>
    <n v="4089"/>
    <n v="0"/>
    <s v="Operations and maintenance"/>
    <n v="801"/>
    <n v="253"/>
    <s v="R"/>
    <n v="-356234.01"/>
    <n v="-518368.08"/>
    <n v="0"/>
    <n v="0"/>
    <n v="-356234.01"/>
    <n v="-518368.08"/>
    <n v="215641.08"/>
    <n v="215641.08"/>
    <n v="0"/>
    <n v="0"/>
    <n v="215641.08"/>
    <n v="215641.08"/>
    <n v="0"/>
    <n v="0"/>
    <n v="0"/>
    <n v="0"/>
    <n v="0"/>
    <n v="0"/>
    <n v="-1413991.63"/>
    <n v="0"/>
    <n v="0"/>
    <n v="0"/>
    <n v="0"/>
    <n v="-1413991.63"/>
    <n v="0"/>
    <n v="-1413991.63"/>
    <n v="-1576125.7"/>
    <n v="9676"/>
    <n v="0"/>
    <n v="0"/>
    <n v="0"/>
    <n v="9676"/>
  </r>
  <r>
    <m/>
    <s v="069"/>
    <m/>
    <m/>
    <s v="X"/>
    <n v="4089"/>
    <n v="0"/>
    <s v="Operations and maintenance"/>
    <n v="801"/>
    <n v="254"/>
    <s v="R"/>
    <n v="-6216.93"/>
    <n v="-14737.11"/>
    <n v="0"/>
    <n v="0"/>
    <n v="-6216.93"/>
    <n v="-14737.11"/>
    <n v="-167"/>
    <n v="-6969.14"/>
    <n v="0"/>
    <n v="0"/>
    <n v="-167"/>
    <n v="-6969.14"/>
    <n v="0"/>
    <n v="0"/>
    <n v="0"/>
    <n v="0"/>
    <n v="0"/>
    <n v="0"/>
    <n v="-81601.649999999994"/>
    <n v="0"/>
    <n v="0"/>
    <n v="0"/>
    <n v="0"/>
    <n v="-81601.649999999994"/>
    <n v="0"/>
    <n v="-81601.649999999994"/>
    <n v="-96923.97"/>
    <n v="698.5"/>
    <n v="0"/>
    <n v="0"/>
    <n v="0"/>
    <n v="698.5"/>
  </r>
  <r>
    <m/>
    <s v="069"/>
    <m/>
    <m/>
    <s v="X"/>
    <n v="4089"/>
    <n v="0"/>
    <s v="Operations and maintenance"/>
    <n v="801"/>
    <n v="256"/>
    <s v="R"/>
    <n v="0"/>
    <n v="-825"/>
    <n v="0"/>
    <n v="0"/>
    <n v="0"/>
    <n v="-825"/>
    <n v="0"/>
    <n v="-1200"/>
    <n v="0"/>
    <n v="0"/>
    <n v="0"/>
    <n v="-1200"/>
    <n v="0"/>
    <n v="0"/>
    <n v="0"/>
    <n v="0"/>
    <n v="0"/>
    <n v="0"/>
    <n v="-23037.3"/>
    <n v="0"/>
    <n v="0"/>
    <n v="0"/>
    <n v="0"/>
    <n v="-23037.3"/>
    <n v="0"/>
    <n v="-23037.3"/>
    <n v="-25062.3"/>
    <n v="0"/>
    <n v="0"/>
    <n v="0"/>
    <n v="0"/>
    <n v="0"/>
  </r>
  <r>
    <m/>
    <s v="069"/>
    <m/>
    <m/>
    <s v="X"/>
    <n v="4089"/>
    <n v="0"/>
    <s v="Operations and maintenance"/>
    <n v="801"/>
    <n v="260"/>
    <s v="R"/>
    <n v="2050068.92"/>
    <n v="-82729.09"/>
    <n v="0"/>
    <n v="0"/>
    <n v="2050068.92"/>
    <n v="-82729.09"/>
    <n v="-3149882.17"/>
    <n v="-882282.28"/>
    <n v="0"/>
    <n v="0"/>
    <n v="-3149882.17"/>
    <n v="-882282.28"/>
    <n v="0"/>
    <n v="0"/>
    <n v="0"/>
    <n v="0"/>
    <n v="0"/>
    <n v="0"/>
    <n v="-817243.93"/>
    <n v="0"/>
    <n v="0"/>
    <n v="0"/>
    <n v="0"/>
    <n v="-817243.93"/>
    <n v="0"/>
    <n v="-817243.93"/>
    <n v="-682442.05"/>
    <n v="1561.45"/>
    <n v="26.79"/>
    <n v="0"/>
    <n v="0"/>
    <n v="1588.24"/>
  </r>
  <r>
    <m/>
    <s v="069"/>
    <m/>
    <m/>
    <s v="X"/>
    <n v="4089"/>
    <n v="0"/>
    <s v="Operations and maintenance"/>
    <n v="801"/>
    <n v="310"/>
    <s v="R"/>
    <n v="-6804.39"/>
    <n v="-1655.95"/>
    <n v="0"/>
    <n v="0"/>
    <n v="-6804.39"/>
    <n v="-1655.95"/>
    <n v="-353.9"/>
    <n v="-340"/>
    <n v="0"/>
    <n v="0"/>
    <n v="-353.9"/>
    <n v="-340"/>
    <n v="0"/>
    <n v="0"/>
    <n v="0"/>
    <n v="0"/>
    <n v="0"/>
    <n v="0"/>
    <n v="-26973.69"/>
    <n v="0"/>
    <n v="0"/>
    <n v="0"/>
    <n v="0"/>
    <n v="-26973.69"/>
    <n v="0"/>
    <n v="-26973.69"/>
    <n v="-21811.35"/>
    <n v="0"/>
    <n v="0"/>
    <n v="0"/>
    <n v="0"/>
    <n v="0"/>
  </r>
  <r>
    <m/>
    <s v="069"/>
    <m/>
    <m/>
    <s v="X"/>
    <n v="4089"/>
    <n v="0"/>
    <s v="Replacements and improvements"/>
    <n v="802"/>
    <n v="111"/>
    <s v="R"/>
    <n v="0"/>
    <n v="0"/>
    <n v="0"/>
    <n v="0"/>
    <n v="0"/>
    <n v="0"/>
    <n v="-5137.3100000000004"/>
    <n v="0"/>
    <n v="0"/>
    <n v="0"/>
    <n v="-5137.3100000000004"/>
    <n v="0"/>
    <n v="0"/>
    <n v="0"/>
    <n v="0"/>
    <n v="0"/>
    <n v="0"/>
    <n v="0"/>
    <n v="-204423.38"/>
    <n v="0"/>
    <n v="0"/>
    <n v="0"/>
    <n v="0"/>
    <n v="-204423.38"/>
    <n v="0"/>
    <n v="-204423.38"/>
    <n v="-199286.07"/>
    <n v="0"/>
    <n v="0"/>
    <n v="0"/>
    <n v="0"/>
    <n v="0"/>
  </r>
  <r>
    <m/>
    <s v="069"/>
    <m/>
    <m/>
    <s v="X"/>
    <n v="4089"/>
    <n v="0"/>
    <s v="Replacements and improvements"/>
    <n v="802"/>
    <n v="113"/>
    <s v="R"/>
    <n v="0"/>
    <n v="0"/>
    <n v="0"/>
    <n v="0"/>
    <n v="0"/>
    <n v="0"/>
    <n v="-490.5"/>
    <n v="0"/>
    <n v="0"/>
    <n v="0"/>
    <n v="-490.5"/>
    <n v="0"/>
    <n v="0"/>
    <n v="0"/>
    <n v="0"/>
    <n v="0"/>
    <n v="0"/>
    <n v="0"/>
    <n v="-17995.27"/>
    <n v="0"/>
    <n v="0"/>
    <n v="0"/>
    <n v="0"/>
    <n v="-17995.27"/>
    <n v="0"/>
    <n v="-17995.27"/>
    <n v="-17504.77"/>
    <n v="0"/>
    <n v="0"/>
    <n v="0"/>
    <n v="0"/>
    <n v="0"/>
  </r>
  <r>
    <m/>
    <s v="069"/>
    <m/>
    <m/>
    <s v="X"/>
    <n v="4089"/>
    <n v="0"/>
    <s v="Replacements and improvements"/>
    <n v="802"/>
    <n v="115"/>
    <s v="R"/>
    <n v="0"/>
    <n v="0"/>
    <n v="0"/>
    <n v="0"/>
    <n v="0"/>
    <n v="0"/>
    <n v="-56.98"/>
    <n v="0"/>
    <n v="0"/>
    <n v="0"/>
    <n v="-56.98"/>
    <n v="0"/>
    <n v="0"/>
    <n v="0"/>
    <n v="0"/>
    <n v="0"/>
    <n v="0"/>
    <n v="0"/>
    <n v="-54679.49"/>
    <n v="0"/>
    <n v="0"/>
    <n v="0"/>
    <n v="0"/>
    <n v="-54679.49"/>
    <n v="0"/>
    <n v="-54679.49"/>
    <n v="-54622.51"/>
    <n v="0"/>
    <n v="0"/>
    <n v="0"/>
    <n v="0"/>
    <n v="0"/>
  </r>
  <r>
    <m/>
    <s v="069"/>
    <m/>
    <m/>
    <s v="X"/>
    <n v="4089"/>
    <n v="0"/>
    <s v="Replacements and improvements"/>
    <n v="802"/>
    <n v="121"/>
    <s v="R"/>
    <n v="0"/>
    <n v="0"/>
    <n v="0"/>
    <n v="0"/>
    <n v="0"/>
    <n v="0"/>
    <n v="-1662.48"/>
    <n v="0"/>
    <n v="0"/>
    <n v="0"/>
    <n v="-1662.48"/>
    <n v="0"/>
    <n v="0"/>
    <n v="0"/>
    <n v="0"/>
    <n v="0"/>
    <n v="0"/>
    <n v="0"/>
    <n v="-89715.19"/>
    <n v="0"/>
    <n v="0"/>
    <n v="0"/>
    <n v="0"/>
    <n v="-89715.19"/>
    <n v="0"/>
    <n v="-89715.19"/>
    <n v="-88052.71"/>
    <n v="0"/>
    <n v="0"/>
    <n v="0"/>
    <n v="0"/>
    <n v="0"/>
  </r>
  <r>
    <m/>
    <s v="069"/>
    <m/>
    <m/>
    <s v="X"/>
    <n v="4089"/>
    <n v="0"/>
    <s v="Replacements and improvements"/>
    <n v="802"/>
    <n v="233"/>
    <s v="R"/>
    <n v="0"/>
    <n v="0"/>
    <n v="0"/>
    <n v="0"/>
    <n v="0"/>
    <n v="0"/>
    <n v="0"/>
    <n v="0"/>
    <n v="0"/>
    <n v="0"/>
    <n v="0"/>
    <n v="0"/>
    <n v="0"/>
    <n v="0"/>
    <n v="0"/>
    <n v="0"/>
    <n v="0"/>
    <n v="0"/>
    <n v="-5129.38"/>
    <n v="0"/>
    <n v="0"/>
    <n v="0"/>
    <n v="0"/>
    <n v="-5129.38"/>
    <n v="0"/>
    <n v="-5129.38"/>
    <n v="-5129.38"/>
    <n v="0"/>
    <n v="0"/>
    <n v="0"/>
    <n v="0"/>
    <n v="0"/>
  </r>
  <r>
    <m/>
    <s v="069"/>
    <m/>
    <m/>
    <s v="X"/>
    <n v="4089"/>
    <n v="0"/>
    <s v="Replacements and improvements"/>
    <n v="802"/>
    <n v="251"/>
    <s v="R"/>
    <n v="-181410.1"/>
    <n v="-196051.77"/>
    <n v="0"/>
    <n v="0"/>
    <n v="-181410.1"/>
    <n v="-196051.77"/>
    <n v="0"/>
    <n v="0"/>
    <n v="0"/>
    <n v="0"/>
    <n v="0"/>
    <n v="0"/>
    <n v="0"/>
    <n v="0"/>
    <n v="0"/>
    <n v="0"/>
    <n v="0"/>
    <n v="0"/>
    <n v="-85358.33"/>
    <n v="0"/>
    <n v="0"/>
    <n v="0"/>
    <n v="0"/>
    <n v="-85358.33"/>
    <n v="0"/>
    <n v="-85358.33"/>
    <n v="-100000"/>
    <n v="0"/>
    <n v="0"/>
    <n v="0"/>
    <n v="0"/>
    <n v="0"/>
  </r>
  <r>
    <m/>
    <s v="069"/>
    <m/>
    <m/>
    <s v="X"/>
    <n v="4089"/>
    <n v="0"/>
    <s v="Replacements and improvements"/>
    <n v="802"/>
    <n v="252"/>
    <s v="R"/>
    <n v="-108520.85"/>
    <n v="43799.51"/>
    <n v="0"/>
    <n v="0"/>
    <n v="-108520.85"/>
    <n v="43799.51"/>
    <n v="0"/>
    <n v="0"/>
    <n v="0"/>
    <n v="0"/>
    <n v="0"/>
    <n v="0"/>
    <n v="0"/>
    <n v="0"/>
    <n v="0"/>
    <n v="0"/>
    <n v="0"/>
    <n v="0"/>
    <n v="-291853.27"/>
    <n v="0"/>
    <n v="0"/>
    <n v="0"/>
    <n v="0"/>
    <n v="-291853.27"/>
    <n v="0"/>
    <n v="-291853.27"/>
    <n v="-139532.91"/>
    <n v="1200.49"/>
    <n v="0"/>
    <n v="0"/>
    <n v="0"/>
    <n v="1200.49"/>
  </r>
  <r>
    <m/>
    <s v="069"/>
    <m/>
    <m/>
    <s v="X"/>
    <n v="4089"/>
    <n v="0"/>
    <s v="Replacements and improvements"/>
    <n v="802"/>
    <n v="253"/>
    <s v="R"/>
    <n v="0"/>
    <n v="0"/>
    <n v="0"/>
    <n v="0"/>
    <n v="0"/>
    <n v="0"/>
    <n v="-215641.08"/>
    <n v="-215641.08"/>
    <n v="0"/>
    <n v="0"/>
    <n v="-215641.08"/>
    <n v="-215641.08"/>
    <n v="0"/>
    <n v="0"/>
    <n v="0"/>
    <n v="0"/>
    <n v="0"/>
    <n v="0"/>
    <n v="0"/>
    <n v="0"/>
    <n v="0"/>
    <n v="0"/>
    <n v="0"/>
    <n v="0"/>
    <n v="0"/>
    <n v="0"/>
    <n v="0"/>
    <n v="0"/>
    <n v="0"/>
    <n v="0"/>
    <n v="0"/>
    <n v="0"/>
  </r>
  <r>
    <m/>
    <s v="069"/>
    <m/>
    <m/>
    <s v="X"/>
    <n v="4089"/>
    <n v="0"/>
    <s v="Replacements and improvements"/>
    <n v="802"/>
    <n v="254"/>
    <s v="R"/>
    <n v="-40441"/>
    <n v="-40441"/>
    <n v="0"/>
    <n v="0"/>
    <n v="-40441"/>
    <n v="-40441"/>
    <n v="0"/>
    <n v="0"/>
    <n v="0"/>
    <n v="0"/>
    <n v="0"/>
    <n v="0"/>
    <n v="0"/>
    <n v="0"/>
    <n v="0"/>
    <n v="0"/>
    <n v="0"/>
    <n v="0"/>
    <n v="-5242.5"/>
    <n v="0"/>
    <n v="0"/>
    <n v="0"/>
    <n v="0"/>
    <n v="-5242.5"/>
    <n v="0"/>
    <n v="-5242.5"/>
    <n v="-5242.5"/>
    <n v="0"/>
    <n v="0"/>
    <n v="0"/>
    <n v="0"/>
    <n v="0"/>
  </r>
  <r>
    <m/>
    <s v="069"/>
    <m/>
    <m/>
    <s v="X"/>
    <n v="4089"/>
    <n v="0"/>
    <s v="Replacements and improvements"/>
    <n v="802"/>
    <n v="260"/>
    <s v="R"/>
    <n v="-18365.419999999998"/>
    <n v="-35.130000000000003"/>
    <n v="0"/>
    <n v="0"/>
    <n v="-18365.419999999998"/>
    <n v="-35.130000000000003"/>
    <n v="0"/>
    <n v="0"/>
    <n v="0"/>
    <n v="0"/>
    <n v="0"/>
    <n v="0"/>
    <n v="0"/>
    <n v="0"/>
    <n v="0"/>
    <n v="0"/>
    <n v="0"/>
    <n v="0"/>
    <n v="-60765.26"/>
    <n v="0"/>
    <n v="0"/>
    <n v="0"/>
    <n v="0"/>
    <n v="-60765.26"/>
    <n v="0"/>
    <n v="-60765.26"/>
    <n v="-42434.97"/>
    <n v="0"/>
    <n v="0"/>
    <n v="0"/>
    <n v="0"/>
    <n v="0"/>
  </r>
  <r>
    <m/>
    <s v="069"/>
    <m/>
    <m/>
    <s v="X"/>
    <n v="4089"/>
    <n v="0"/>
    <s v="Replacements and improvements"/>
    <n v="802"/>
    <n v="310"/>
    <s v="R"/>
    <n v="-9286106.8800000008"/>
    <n v="-9314530.4499999993"/>
    <n v="0"/>
    <n v="0"/>
    <n v="-9286106.8800000008"/>
    <n v="-9314530.4499999993"/>
    <n v="0"/>
    <n v="0"/>
    <n v="0"/>
    <n v="0"/>
    <n v="0"/>
    <n v="0"/>
    <n v="0"/>
    <n v="0"/>
    <n v="0"/>
    <n v="0"/>
    <n v="0"/>
    <n v="0"/>
    <n v="-25729.49"/>
    <n v="0"/>
    <n v="0"/>
    <n v="0"/>
    <n v="0"/>
    <n v="-25729.49"/>
    <n v="0"/>
    <n v="-25729.49"/>
    <n v="-54153.06"/>
    <n v="9174137.6400000006"/>
    <n v="0"/>
    <n v="0"/>
    <n v="0"/>
    <n v="9174137.6400000006"/>
  </r>
  <r>
    <m/>
    <s v="069"/>
    <m/>
    <m/>
    <s v="X"/>
    <n v="4089"/>
    <n v="0"/>
    <s v="Replacements and improvements"/>
    <n v="802"/>
    <n v="320"/>
    <s v="R"/>
    <n v="-6889584.7400000002"/>
    <n v="-3314795.98"/>
    <n v="0"/>
    <n v="0"/>
    <n v="-6889584.7400000002"/>
    <n v="-3314795.98"/>
    <n v="0"/>
    <n v="0"/>
    <n v="0"/>
    <n v="0"/>
    <n v="0"/>
    <n v="0"/>
    <n v="0"/>
    <n v="0"/>
    <n v="0"/>
    <n v="0"/>
    <n v="0"/>
    <n v="0"/>
    <n v="-3950209.18"/>
    <n v="0"/>
    <n v="0"/>
    <n v="0"/>
    <n v="0"/>
    <n v="-3950209.18"/>
    <n v="0"/>
    <n v="-3950209.18"/>
    <n v="-375420.42"/>
    <n v="13324.05"/>
    <n v="0"/>
    <n v="0"/>
    <n v="0"/>
    <n v="13324.05"/>
  </r>
  <r>
    <m/>
    <s v="069"/>
    <m/>
    <m/>
    <s v="X"/>
    <n v="8003"/>
    <n v="0"/>
    <s v="Operations and maintenance"/>
    <n v="1"/>
    <n v="260"/>
    <s v="D"/>
    <n v="0"/>
    <n v="0"/>
    <n v="0"/>
    <n v="0"/>
    <n v="0"/>
    <n v="0"/>
    <n v="0"/>
    <n v="-16734368"/>
    <n v="0"/>
    <n v="0"/>
    <n v="0"/>
    <n v="-16734368"/>
    <n v="0"/>
    <n v="0"/>
    <n v="0"/>
    <n v="0"/>
    <n v="0"/>
    <n v="0"/>
    <n v="-19293632"/>
    <n v="0"/>
    <n v="0"/>
    <n v="0"/>
    <n v="0"/>
    <n v="-19293632"/>
    <n v="0"/>
    <n v="-19293632"/>
    <n v="-36028000"/>
    <n v="0"/>
    <n v="0"/>
    <n v="0"/>
    <n v="0"/>
    <n v="0"/>
  </r>
  <r>
    <m/>
    <s v="069"/>
    <m/>
    <m/>
    <s v="X"/>
    <n v="301"/>
    <n v="0"/>
    <s v="UNKNOWN"/>
    <n v="0"/>
    <n v="0"/>
    <s v=" "/>
    <n v="0"/>
    <n v="0"/>
    <n v="0"/>
    <n v="0"/>
    <n v="0"/>
    <n v="0"/>
    <n v="0"/>
    <n v="0"/>
    <n v="0"/>
    <n v="0"/>
    <n v="0"/>
    <n v="0"/>
    <n v="0"/>
    <n v="0"/>
    <n v="0"/>
    <n v="0"/>
    <n v="0"/>
    <n v="0"/>
    <n v="0"/>
    <n v="0"/>
    <n v="0"/>
    <n v="0"/>
    <n v="0"/>
    <n v="0"/>
    <n v="0"/>
    <n v="0"/>
    <n v="0"/>
    <n v="0"/>
    <n v="0"/>
    <n v="0"/>
    <n v="0"/>
    <n v="0"/>
  </r>
  <r>
    <m/>
    <s v="069"/>
    <n v="2012"/>
    <n v="2012"/>
    <m/>
    <n v="301"/>
    <n v="0"/>
    <s v="Rail carriers"/>
    <n v="1"/>
    <n v="251"/>
    <s v="D"/>
    <n v="-15599.98"/>
    <n v="-15599.98"/>
    <n v="0"/>
    <n v="0"/>
    <n v="-15599.98"/>
    <n v="-15599.98"/>
    <n v="0"/>
    <n v="0"/>
    <n v="0"/>
    <n v="0"/>
    <n v="0"/>
    <n v="0"/>
    <n v="0"/>
    <n v="0"/>
    <n v="0"/>
    <n v="0"/>
    <n v="0"/>
    <n v="0"/>
    <n v="0"/>
    <n v="0"/>
    <n v="0"/>
    <n v="0"/>
    <n v="0"/>
    <n v="0"/>
    <n v="0"/>
    <n v="0"/>
    <n v="0"/>
    <n v="0"/>
    <n v="0"/>
    <n v="0"/>
    <n v="0"/>
    <n v="0"/>
  </r>
  <r>
    <m/>
    <s v="069"/>
    <n v="2012"/>
    <n v="2012"/>
    <m/>
    <n v="301"/>
    <n v="0"/>
    <s v="Rail carriers"/>
    <n v="1"/>
    <n v="253"/>
    <s v="D"/>
    <n v="-19601"/>
    <n v="-20090.39"/>
    <n v="0"/>
    <n v="0"/>
    <n v="-19601"/>
    <n v="-20090.39"/>
    <n v="0"/>
    <n v="0"/>
    <n v="0"/>
    <n v="0"/>
    <n v="0"/>
    <n v="0"/>
    <n v="-491.57"/>
    <n v="0"/>
    <n v="0"/>
    <n v="0"/>
    <n v="-491.57"/>
    <n v="0"/>
    <n v="-2.1800000000000002"/>
    <n v="0"/>
    <n v="0"/>
    <n v="0"/>
    <n v="0"/>
    <n v="-2.1800000000000002"/>
    <n v="-491.57"/>
    <n v="489.39"/>
    <n v="0"/>
    <n v="20090.39"/>
    <n v="0"/>
    <n v="0"/>
    <n v="0"/>
    <n v="20090.39"/>
  </r>
  <r>
    <m/>
    <s v="069"/>
    <n v="2013"/>
    <n v="2013"/>
    <m/>
    <n v="301"/>
    <n v="0"/>
    <s v="Rail carriers"/>
    <n v="1"/>
    <n v="240"/>
    <s v="D"/>
    <n v="-24.8"/>
    <n v="-24.8"/>
    <n v="0"/>
    <n v="0"/>
    <n v="-24.8"/>
    <n v="-24.8"/>
    <n v="0"/>
    <n v="0"/>
    <n v="0"/>
    <n v="0"/>
    <n v="0"/>
    <n v="0"/>
    <n v="0"/>
    <n v="0"/>
    <n v="0"/>
    <n v="0"/>
    <n v="0"/>
    <n v="0"/>
    <n v="0"/>
    <n v="0"/>
    <n v="0"/>
    <n v="0"/>
    <n v="0"/>
    <n v="0"/>
    <n v="0"/>
    <n v="0"/>
    <n v="0"/>
    <n v="0"/>
    <n v="0"/>
    <n v="0"/>
    <n v="0"/>
    <n v="0"/>
  </r>
  <r>
    <m/>
    <s v="069"/>
    <n v="2013"/>
    <n v="2013"/>
    <m/>
    <n v="301"/>
    <n v="0"/>
    <s v="Rail carriers"/>
    <n v="1"/>
    <n v="251"/>
    <s v="D"/>
    <n v="-20000"/>
    <n v="-20000"/>
    <n v="0"/>
    <n v="0"/>
    <n v="-20000"/>
    <n v="-20000"/>
    <n v="0"/>
    <n v="0"/>
    <n v="0"/>
    <n v="0"/>
    <n v="0"/>
    <n v="0"/>
    <n v="0"/>
    <n v="0"/>
    <n v="0"/>
    <n v="0"/>
    <n v="0"/>
    <n v="0"/>
    <n v="0"/>
    <n v="0"/>
    <n v="0"/>
    <n v="0"/>
    <n v="0"/>
    <n v="0"/>
    <n v="0"/>
    <n v="0"/>
    <n v="0"/>
    <n v="0"/>
    <n v="0"/>
    <n v="0"/>
    <n v="0"/>
    <n v="0"/>
  </r>
  <r>
    <m/>
    <s v="069"/>
    <n v="2013"/>
    <n v="2013"/>
    <m/>
    <n v="301"/>
    <n v="0"/>
    <s v="Rail carriers"/>
    <n v="1"/>
    <n v="253"/>
    <s v="D"/>
    <n v="-25328"/>
    <n v="-25328"/>
    <n v="0"/>
    <n v="0"/>
    <n v="-25328"/>
    <n v="-25328"/>
    <n v="0"/>
    <n v="0"/>
    <n v="0"/>
    <n v="0"/>
    <n v="0"/>
    <n v="0"/>
    <n v="-20592.330000000002"/>
    <n v="-20307.71"/>
    <n v="0"/>
    <n v="0"/>
    <n v="-20592.330000000002"/>
    <n v="-20307.71"/>
    <n v="-284.62"/>
    <n v="0"/>
    <n v="0"/>
    <n v="0"/>
    <n v="0"/>
    <n v="-284.62"/>
    <n v="-20592.330000000002"/>
    <n v="0"/>
    <n v="0"/>
    <n v="0"/>
    <n v="0"/>
    <n v="0"/>
    <n v="0"/>
    <n v="0"/>
  </r>
  <r>
    <m/>
    <s v="069"/>
    <n v="2014"/>
    <n v="2014"/>
    <m/>
    <n v="301"/>
    <n v="0"/>
    <s v="Rail carriers"/>
    <n v="1"/>
    <n v="111"/>
    <s v="D"/>
    <n v="0"/>
    <n v="0"/>
    <n v="0"/>
    <n v="0"/>
    <n v="0"/>
    <n v="0"/>
    <n v="6987.13"/>
    <n v="6987.13"/>
    <n v="0"/>
    <n v="0"/>
    <n v="6987.13"/>
    <n v="6987.13"/>
    <n v="0"/>
    <n v="0"/>
    <n v="0"/>
    <n v="0"/>
    <n v="0"/>
    <n v="0"/>
    <n v="0"/>
    <n v="0"/>
    <n v="0"/>
    <n v="0"/>
    <n v="0"/>
    <n v="0"/>
    <n v="0"/>
    <n v="0"/>
    <n v="0"/>
    <n v="0"/>
    <n v="0"/>
    <n v="0"/>
    <n v="0"/>
    <n v="0"/>
  </r>
  <r>
    <m/>
    <s v="069"/>
    <n v="2014"/>
    <n v="2014"/>
    <m/>
    <n v="301"/>
    <n v="0"/>
    <s v="Rail carriers"/>
    <n v="1"/>
    <n v="113"/>
    <s v="D"/>
    <n v="0"/>
    <n v="0"/>
    <n v="0"/>
    <n v="0"/>
    <n v="0"/>
    <n v="0"/>
    <n v="3012.87"/>
    <n v="3012.87"/>
    <n v="0"/>
    <n v="0"/>
    <n v="3012.87"/>
    <n v="3012.87"/>
    <n v="0"/>
    <n v="0"/>
    <n v="0"/>
    <n v="0"/>
    <n v="0"/>
    <n v="0"/>
    <n v="0"/>
    <n v="0"/>
    <n v="0"/>
    <n v="0"/>
    <n v="0"/>
    <n v="0"/>
    <n v="0"/>
    <n v="0"/>
    <n v="0"/>
    <n v="0"/>
    <n v="0"/>
    <n v="0"/>
    <n v="0"/>
    <n v="0"/>
  </r>
  <r>
    <m/>
    <s v="069"/>
    <n v="2014"/>
    <n v="2014"/>
    <m/>
    <n v="301"/>
    <n v="0"/>
    <s v="Rail carriers"/>
    <n v="1"/>
    <n v="233"/>
    <s v="D"/>
    <n v="0"/>
    <n v="0"/>
    <n v="0"/>
    <n v="0"/>
    <n v="0"/>
    <n v="0"/>
    <n v="-5633.36"/>
    <n v="-5633.36"/>
    <n v="0"/>
    <n v="0"/>
    <n v="-5633.36"/>
    <n v="-5633.36"/>
    <n v="0"/>
    <n v="0"/>
    <n v="0"/>
    <n v="0"/>
    <n v="0"/>
    <n v="0"/>
    <n v="0"/>
    <n v="0"/>
    <n v="0"/>
    <n v="0"/>
    <n v="0"/>
    <n v="0"/>
    <n v="0"/>
    <n v="0"/>
    <n v="0"/>
    <n v="0"/>
    <n v="0"/>
    <n v="0"/>
    <n v="0"/>
    <n v="0"/>
  </r>
  <r>
    <m/>
    <s v="069"/>
    <n v="2014"/>
    <n v="2014"/>
    <m/>
    <n v="301"/>
    <n v="0"/>
    <s v="Rail carriers"/>
    <n v="1"/>
    <n v="251"/>
    <s v="D"/>
    <n v="-118392.23"/>
    <n v="-9877.23"/>
    <n v="0"/>
    <n v="0"/>
    <n v="-118392.23"/>
    <n v="-9877.23"/>
    <n v="0"/>
    <n v="0"/>
    <n v="0"/>
    <n v="0"/>
    <n v="0"/>
    <n v="0"/>
    <n v="0"/>
    <n v="0"/>
    <n v="0"/>
    <n v="0"/>
    <n v="0"/>
    <n v="0"/>
    <n v="-108515"/>
    <n v="0"/>
    <n v="0"/>
    <n v="0"/>
    <n v="0"/>
    <n v="-108515"/>
    <n v="0"/>
    <n v="-108515"/>
    <n v="0"/>
    <n v="9800"/>
    <n v="0"/>
    <n v="0"/>
    <n v="0"/>
    <n v="9800"/>
  </r>
  <r>
    <m/>
    <s v="069"/>
    <n v="2014"/>
    <n v="2014"/>
    <m/>
    <n v="301"/>
    <n v="0"/>
    <s v="Rail carriers"/>
    <n v="1"/>
    <n v="252"/>
    <s v="D"/>
    <n v="0"/>
    <n v="0"/>
    <n v="0"/>
    <n v="0"/>
    <n v="0"/>
    <n v="0"/>
    <n v="-1500"/>
    <n v="0"/>
    <n v="0"/>
    <n v="0"/>
    <n v="-1500"/>
    <n v="0"/>
    <n v="0"/>
    <n v="0"/>
    <n v="0"/>
    <n v="0"/>
    <n v="0"/>
    <n v="0"/>
    <n v="-1500"/>
    <n v="0"/>
    <n v="0"/>
    <n v="0"/>
    <n v="0"/>
    <n v="-1500"/>
    <n v="0"/>
    <n v="-1500"/>
    <n v="0"/>
    <n v="0"/>
    <n v="0"/>
    <n v="0"/>
    <n v="0"/>
    <n v="0"/>
  </r>
  <r>
    <m/>
    <s v="069"/>
    <n v="2014"/>
    <n v="2014"/>
    <m/>
    <n v="301"/>
    <n v="0"/>
    <s v="Rail carriers"/>
    <n v="1"/>
    <n v="253"/>
    <s v="D"/>
    <n v="-111707.39"/>
    <n v="-111707.39"/>
    <n v="0"/>
    <n v="0"/>
    <n v="-111707.39"/>
    <n v="-111707.39"/>
    <n v="-10675"/>
    <n v="-10675"/>
    <n v="0"/>
    <n v="0"/>
    <n v="-10675"/>
    <n v="-10675"/>
    <n v="-308533.68"/>
    <n v="-299248.96999999997"/>
    <n v="0"/>
    <n v="0"/>
    <n v="-308533.68"/>
    <n v="-299248.96999999997"/>
    <n v="-9284.7099999999991"/>
    <n v="0"/>
    <n v="0"/>
    <n v="0"/>
    <n v="0"/>
    <n v="-9284.7099999999991"/>
    <n v="-308533.68"/>
    <n v="0"/>
    <n v="0"/>
    <n v="31318.89"/>
    <n v="0"/>
    <n v="0"/>
    <n v="0"/>
    <n v="31318.89"/>
  </r>
  <r>
    <m/>
    <s v="069"/>
    <n v="2014"/>
    <n v="2014"/>
    <m/>
    <n v="301"/>
    <n v="0"/>
    <s v="Rail carriers"/>
    <n v="1"/>
    <n v="260"/>
    <s v="D"/>
    <n v="0"/>
    <n v="0"/>
    <n v="0"/>
    <n v="0"/>
    <n v="0"/>
    <n v="0"/>
    <n v="6308.36"/>
    <n v="6308.36"/>
    <n v="0"/>
    <n v="0"/>
    <n v="6308.36"/>
    <n v="6308.36"/>
    <n v="0"/>
    <n v="0"/>
    <n v="0"/>
    <n v="0"/>
    <n v="0"/>
    <n v="0"/>
    <n v="0"/>
    <n v="0"/>
    <n v="0"/>
    <n v="0"/>
    <n v="0"/>
    <n v="0"/>
    <n v="0"/>
    <n v="0"/>
    <n v="0"/>
    <n v="0"/>
    <n v="0"/>
    <n v="0"/>
    <n v="0"/>
    <n v="0"/>
  </r>
  <r>
    <m/>
    <s v="069"/>
    <n v="2015"/>
    <n v="2015"/>
    <m/>
    <n v="301"/>
    <n v="0"/>
    <s v="Rail carriers"/>
    <n v="1"/>
    <n v="210"/>
    <s v="D"/>
    <n v="0"/>
    <n v="0"/>
    <n v="0"/>
    <n v="0"/>
    <n v="0"/>
    <n v="0"/>
    <n v="0"/>
    <n v="0"/>
    <n v="0"/>
    <n v="0"/>
    <n v="0"/>
    <n v="0"/>
    <n v="0"/>
    <n v="0"/>
    <n v="0"/>
    <n v="0"/>
    <n v="0"/>
    <n v="0"/>
    <n v="0"/>
    <n v="0"/>
    <n v="0"/>
    <n v="-13516.75"/>
    <n v="0"/>
    <n v="-13516.75"/>
    <n v="0"/>
    <n v="-13516.75"/>
    <n v="-13516.75"/>
    <n v="0"/>
    <n v="0"/>
    <n v="0"/>
    <n v="0"/>
    <n v="0"/>
  </r>
  <r>
    <m/>
    <s v="069"/>
    <n v="2015"/>
    <n v="2015"/>
    <m/>
    <n v="301"/>
    <n v="0"/>
    <s v="Rail carriers"/>
    <n v="1"/>
    <n v="220"/>
    <s v="D"/>
    <n v="0"/>
    <n v="0"/>
    <n v="0"/>
    <n v="0"/>
    <n v="0"/>
    <n v="0"/>
    <n v="17.059999999999999"/>
    <n v="17.059999999999999"/>
    <n v="0"/>
    <n v="0"/>
    <n v="17.059999999999999"/>
    <n v="17.059999999999999"/>
    <n v="0"/>
    <n v="0"/>
    <n v="0"/>
    <n v="0"/>
    <n v="0"/>
    <n v="0"/>
    <n v="0"/>
    <n v="0"/>
    <n v="0"/>
    <n v="0"/>
    <n v="0"/>
    <n v="0"/>
    <n v="0"/>
    <n v="0"/>
    <n v="0"/>
    <n v="0"/>
    <n v="0"/>
    <n v="0"/>
    <n v="0"/>
    <n v="0"/>
  </r>
  <r>
    <m/>
    <s v="069"/>
    <n v="2015"/>
    <n v="2015"/>
    <m/>
    <n v="301"/>
    <n v="0"/>
    <s v="Rail carriers"/>
    <n v="1"/>
    <n v="231"/>
    <s v="D"/>
    <n v="-193000"/>
    <n v="90250.32"/>
    <n v="0"/>
    <n v="-90250.32"/>
    <n v="-193000"/>
    <n v="0"/>
    <n v="0"/>
    <n v="0"/>
    <n v="0"/>
    <n v="0"/>
    <n v="0"/>
    <n v="0"/>
    <n v="0"/>
    <n v="0"/>
    <n v="0"/>
    <n v="0"/>
    <n v="0"/>
    <n v="0"/>
    <n v="-283250.32"/>
    <n v="0"/>
    <n v="0"/>
    <n v="0"/>
    <n v="0"/>
    <n v="-283250.32"/>
    <n v="0"/>
    <n v="-283250.32"/>
    <n v="-90250.32"/>
    <n v="0"/>
    <n v="0"/>
    <n v="0"/>
    <n v="0"/>
    <n v="0"/>
  </r>
  <r>
    <m/>
    <s v="069"/>
    <n v="2015"/>
    <n v="2015"/>
    <m/>
    <n v="301"/>
    <n v="0"/>
    <s v="Rail carriers"/>
    <n v="1"/>
    <n v="251"/>
    <s v="D"/>
    <n v="-90082.69"/>
    <n v="-42446.9"/>
    <n v="0"/>
    <n v="0"/>
    <n v="-90082.69"/>
    <n v="-42446.9"/>
    <n v="0"/>
    <n v="-25022.880000000001"/>
    <n v="0"/>
    <n v="0"/>
    <n v="0"/>
    <n v="-25022.880000000001"/>
    <n v="0"/>
    <n v="0"/>
    <n v="0"/>
    <n v="0"/>
    <n v="0"/>
    <n v="0"/>
    <n v="-22612.91"/>
    <n v="0"/>
    <n v="0"/>
    <n v="0"/>
    <n v="0"/>
    <n v="-22612.91"/>
    <n v="0"/>
    <n v="-22612.91"/>
    <n v="0"/>
    <n v="0"/>
    <n v="25022.880000000001"/>
    <n v="0"/>
    <n v="0"/>
    <n v="25022.880000000001"/>
  </r>
  <r>
    <m/>
    <s v="069"/>
    <n v="2015"/>
    <n v="2015"/>
    <m/>
    <n v="301"/>
    <n v="0"/>
    <s v="Rail carriers"/>
    <n v="1"/>
    <n v="253"/>
    <s v="D"/>
    <n v="-78759.34"/>
    <n v="-52991.89"/>
    <n v="0"/>
    <n v="0"/>
    <n v="-78759.34"/>
    <n v="-52991.89"/>
    <n v="0"/>
    <n v="0"/>
    <n v="0"/>
    <n v="0"/>
    <n v="0"/>
    <n v="0"/>
    <n v="-1222.97"/>
    <n v="-16773.86"/>
    <n v="0"/>
    <n v="0"/>
    <n v="-1222.97"/>
    <n v="-16773.86"/>
    <n v="-10216.56"/>
    <n v="0"/>
    <n v="0"/>
    <n v="0"/>
    <n v="0"/>
    <n v="-10216.56"/>
    <n v="-1222.97"/>
    <n v="-25767.45"/>
    <n v="0"/>
    <n v="100.5"/>
    <n v="0"/>
    <n v="0"/>
    <n v="0"/>
    <n v="100.5"/>
  </r>
  <r>
    <m/>
    <s v="069"/>
    <n v="2015"/>
    <n v="2015"/>
    <m/>
    <n v="301"/>
    <n v="0"/>
    <s v="Rail carriers"/>
    <n v="1"/>
    <n v="254"/>
    <s v="D"/>
    <n v="-58907.9"/>
    <n v="-58907.9"/>
    <n v="0"/>
    <n v="0"/>
    <n v="-58907.9"/>
    <n v="-58907.9"/>
    <n v="0"/>
    <n v="0"/>
    <n v="0"/>
    <n v="0"/>
    <n v="0"/>
    <n v="0"/>
    <n v="0"/>
    <n v="0"/>
    <n v="0"/>
    <n v="0"/>
    <n v="0"/>
    <n v="0"/>
    <n v="0"/>
    <n v="0"/>
    <n v="0"/>
    <n v="0"/>
    <n v="0"/>
    <n v="0"/>
    <n v="0"/>
    <n v="0"/>
    <n v="0"/>
    <n v="0"/>
    <n v="0"/>
    <n v="0"/>
    <n v="0"/>
    <n v="0"/>
  </r>
  <r>
    <m/>
    <s v="069"/>
    <n v="2015"/>
    <n v="2015"/>
    <m/>
    <n v="301"/>
    <n v="0"/>
    <s v="Rail carriers"/>
    <n v="1"/>
    <n v="260"/>
    <s v="D"/>
    <n v="-55000"/>
    <n v="-5190"/>
    <n v="0"/>
    <n v="0"/>
    <n v="-55000"/>
    <n v="-5190"/>
    <n v="1500"/>
    <n v="0"/>
    <n v="0"/>
    <n v="0"/>
    <n v="1500"/>
    <n v="0"/>
    <n v="0"/>
    <n v="0"/>
    <n v="0"/>
    <n v="0"/>
    <n v="0"/>
    <n v="0"/>
    <n v="-48310"/>
    <n v="0"/>
    <n v="0"/>
    <n v="0"/>
    <n v="0"/>
    <n v="-48310"/>
    <n v="0"/>
    <n v="-48310"/>
    <n v="0"/>
    <n v="5190"/>
    <n v="0"/>
    <n v="0"/>
    <n v="0"/>
    <n v="5190"/>
  </r>
  <r>
    <m/>
    <s v="069"/>
    <n v="2015"/>
    <n v="2015"/>
    <m/>
    <n v="301"/>
    <n v="0"/>
    <s v="Rail carriers"/>
    <n v="1"/>
    <n v="310"/>
    <s v="D"/>
    <n v="-3300.12"/>
    <n v="0"/>
    <n v="0"/>
    <n v="0"/>
    <n v="-3300.12"/>
    <n v="0"/>
    <n v="3283.06"/>
    <n v="-17.059999999999999"/>
    <n v="0"/>
    <n v="0"/>
    <n v="3283.06"/>
    <n v="-17.059999999999999"/>
    <n v="0"/>
    <n v="0"/>
    <n v="0"/>
    <n v="0"/>
    <n v="0"/>
    <n v="0"/>
    <n v="0"/>
    <n v="0"/>
    <n v="0"/>
    <n v="0"/>
    <n v="0"/>
    <n v="0"/>
    <n v="0"/>
    <n v="0"/>
    <n v="0"/>
    <n v="0"/>
    <n v="0"/>
    <n v="0"/>
    <n v="0"/>
    <n v="0"/>
  </r>
  <r>
    <m/>
    <s v="069"/>
    <n v="2016"/>
    <n v="2016"/>
    <m/>
    <n v="301"/>
    <n v="0"/>
    <s v="UNKNOWN"/>
    <n v="0"/>
    <n v="0"/>
    <s v=" "/>
    <n v="0"/>
    <n v="0"/>
    <n v="0"/>
    <n v="0"/>
    <n v="0"/>
    <n v="0"/>
    <n v="0"/>
    <n v="0"/>
    <n v="0"/>
    <n v="0"/>
    <n v="0"/>
    <n v="0"/>
    <n v="0"/>
    <n v="0"/>
    <n v="0"/>
    <n v="0"/>
    <n v="0"/>
    <n v="0"/>
    <n v="0"/>
    <n v="0"/>
    <n v="0"/>
    <n v="0"/>
    <n v="0"/>
    <n v="0"/>
    <n v="0"/>
    <n v="0"/>
    <n v="0"/>
    <n v="0"/>
    <n v="0"/>
    <n v="0"/>
    <n v="0"/>
    <n v="0"/>
  </r>
  <r>
    <m/>
    <s v="069"/>
    <m/>
    <m/>
    <s v="X"/>
    <n v="4522"/>
    <n v="0"/>
    <s v="Working Capital Fund, Volpe National Transportation Systems Cent (Reimbursable)"/>
    <n v="801"/>
    <n v="0"/>
    <s v="R"/>
    <n v="1306762.42"/>
    <n v="510413.63"/>
    <n v="0"/>
    <n v="0"/>
    <n v="1306762.42"/>
    <n v="510413.63"/>
    <n v="11454757.15"/>
    <n v="12250208"/>
    <n v="0"/>
    <n v="0"/>
    <n v="11454757.15"/>
    <n v="12250208"/>
    <n v="-1306762.42"/>
    <n v="-510413.63"/>
    <n v="0"/>
    <n v="0"/>
    <n v="-1306762.42"/>
    <n v="-510413.63"/>
    <n v="-620186.38"/>
    <n v="0"/>
    <n v="0"/>
    <n v="0"/>
    <n v="0"/>
    <n v="-620186.38"/>
    <n v="-1306762.42"/>
    <n v="176162.41"/>
    <n v="175264.47"/>
    <n v="0"/>
    <n v="0"/>
    <n v="0"/>
    <n v="0"/>
    <n v="0"/>
  </r>
  <r>
    <m/>
    <s v="069"/>
    <m/>
    <m/>
    <s v="X"/>
    <n v="4522"/>
    <n v="0"/>
    <s v="Working Capital Fund, Volpe National Transportation Systems Cent (Reimbursable)"/>
    <n v="801"/>
    <n v="111"/>
    <s v="R"/>
    <n v="0"/>
    <n v="0"/>
    <n v="0"/>
    <n v="0"/>
    <n v="0"/>
    <n v="0"/>
    <n v="-7599369.2400000002"/>
    <n v="-9380552.3599999994"/>
    <n v="0"/>
    <n v="-138.87"/>
    <n v="-7599369.2400000002"/>
    <n v="-9380691.2300000004"/>
    <n v="0"/>
    <n v="0"/>
    <n v="0"/>
    <n v="0"/>
    <n v="0"/>
    <n v="0"/>
    <n v="-41287044.039999999"/>
    <n v="0"/>
    <n v="0"/>
    <n v="-94752.62"/>
    <n v="0"/>
    <n v="-41381796.659999996"/>
    <n v="0"/>
    <n v="-41381796.659999996"/>
    <n v="-43163118.649999999"/>
    <n v="0"/>
    <n v="823.58"/>
    <n v="0"/>
    <n v="87082.52"/>
    <n v="87906.1"/>
  </r>
  <r>
    <m/>
    <s v="069"/>
    <m/>
    <m/>
    <s v="X"/>
    <n v="4522"/>
    <n v="0"/>
    <s v="Working Capital Fund, Volpe National Transportation Systems Cent (Reimbursable)"/>
    <n v="801"/>
    <n v="113"/>
    <s v="R"/>
    <n v="0"/>
    <n v="0"/>
    <n v="0"/>
    <n v="0"/>
    <n v="0"/>
    <n v="0"/>
    <n v="-171124.15"/>
    <n v="-257246.27"/>
    <n v="0"/>
    <n v="0"/>
    <n v="-171124.15"/>
    <n v="-257246.27"/>
    <n v="0"/>
    <n v="0"/>
    <n v="0"/>
    <n v="0"/>
    <n v="0"/>
    <n v="0"/>
    <n v="-3363453.95"/>
    <n v="0"/>
    <n v="0"/>
    <n v="-40955.949999999997"/>
    <n v="0"/>
    <n v="-3404409.9"/>
    <n v="0"/>
    <n v="-3404409.9"/>
    <n v="-3490532.02"/>
    <n v="0"/>
    <n v="0"/>
    <n v="0"/>
    <n v="37365.919999999998"/>
    <n v="37365.919999999998"/>
  </r>
  <r>
    <m/>
    <s v="069"/>
    <m/>
    <m/>
    <s v="X"/>
    <n v="4522"/>
    <n v="0"/>
    <s v="Working Capital Fund, Volpe National Transportation Systems Cent (Reimbursable)"/>
    <n v="801"/>
    <n v="115"/>
    <s v="R"/>
    <n v="0"/>
    <n v="0"/>
    <n v="0"/>
    <n v="0"/>
    <n v="0"/>
    <n v="0"/>
    <n v="-27527.47"/>
    <n v="-20300.82"/>
    <n v="0"/>
    <n v="0"/>
    <n v="-27527.47"/>
    <n v="-20300.82"/>
    <n v="0"/>
    <n v="0"/>
    <n v="0"/>
    <n v="0"/>
    <n v="0"/>
    <n v="0"/>
    <n v="-361314.31"/>
    <n v="0"/>
    <n v="0"/>
    <n v="-3618.08"/>
    <n v="0"/>
    <n v="-364932.39"/>
    <n v="0"/>
    <n v="-364932.39"/>
    <n v="-357705.74"/>
    <n v="0"/>
    <n v="0"/>
    <n v="0"/>
    <n v="4823.6099999999997"/>
    <n v="4823.6099999999997"/>
  </r>
  <r>
    <m/>
    <s v="069"/>
    <m/>
    <m/>
    <s v="X"/>
    <n v="4522"/>
    <n v="0"/>
    <s v="Working Capital Fund, Volpe National Transportation Systems Cent (Reimbursable)"/>
    <n v="801"/>
    <n v="118"/>
    <s v="R"/>
    <n v="0"/>
    <n v="0"/>
    <n v="0"/>
    <n v="0"/>
    <n v="0"/>
    <n v="0"/>
    <n v="-4917.38"/>
    <n v="-6434.75"/>
    <n v="0"/>
    <n v="0"/>
    <n v="-4917.38"/>
    <n v="-6434.75"/>
    <n v="0"/>
    <n v="0"/>
    <n v="0"/>
    <n v="0"/>
    <n v="0"/>
    <n v="0"/>
    <n v="-81486.91"/>
    <n v="0"/>
    <n v="0"/>
    <n v="0"/>
    <n v="0"/>
    <n v="-81486.91"/>
    <n v="0"/>
    <n v="-81486.91"/>
    <n v="-83004.28"/>
    <n v="0"/>
    <n v="0"/>
    <n v="0"/>
    <n v="0"/>
    <n v="0"/>
  </r>
  <r>
    <m/>
    <s v="069"/>
    <m/>
    <m/>
    <s v="X"/>
    <n v="4522"/>
    <n v="0"/>
    <s v="Working Capital Fund, Volpe National Transportation Systems Cent (Reimbursable)"/>
    <n v="801"/>
    <n v="121"/>
    <s v="R"/>
    <n v="-311090.15000000002"/>
    <n v="-347073.31"/>
    <n v="0"/>
    <n v="0"/>
    <n v="-311090.15000000002"/>
    <n v="-347073.31"/>
    <n v="-1823304.12"/>
    <n v="-2262842.46"/>
    <n v="0"/>
    <n v="-2550.25"/>
    <n v="-1823304.12"/>
    <n v="-2265392.71"/>
    <n v="0"/>
    <n v="-129267.4"/>
    <n v="0"/>
    <n v="0"/>
    <n v="0"/>
    <n v="-129267.4"/>
    <n v="-14645262.84"/>
    <n v="0"/>
    <n v="0"/>
    <n v="-1820.8"/>
    <n v="0"/>
    <n v="-14647083.640000001"/>
    <n v="0"/>
    <n v="-14776351.039999999"/>
    <n v="-15254422.789999999"/>
    <n v="300084.87"/>
    <n v="0"/>
    <n v="0"/>
    <n v="18.260000000000002"/>
    <n v="300103.13"/>
  </r>
  <r>
    <m/>
    <s v="069"/>
    <m/>
    <m/>
    <s v="X"/>
    <n v="4522"/>
    <n v="0"/>
    <s v="Working Capital Fund, Volpe National Transportation Systems Cent (Reimbursable)"/>
    <n v="801"/>
    <n v="130"/>
    <s v="R"/>
    <n v="-67784.31"/>
    <n v="-30426.31"/>
    <n v="0"/>
    <n v="0"/>
    <n v="-67784.31"/>
    <n v="-30426.31"/>
    <n v="-233827.13"/>
    <n v="-320693.65999999997"/>
    <n v="0"/>
    <n v="0"/>
    <n v="-233827.13"/>
    <n v="-320693.65999999997"/>
    <n v="0"/>
    <n v="-27337"/>
    <n v="0"/>
    <n v="0"/>
    <n v="0"/>
    <n v="-27337"/>
    <n v="0"/>
    <n v="0"/>
    <n v="0"/>
    <n v="0"/>
    <n v="0"/>
    <n v="0"/>
    <n v="0"/>
    <n v="-27337"/>
    <n v="-76845.53"/>
    <n v="1"/>
    <n v="0"/>
    <n v="0"/>
    <n v="0"/>
    <n v="1"/>
  </r>
  <r>
    <m/>
    <s v="069"/>
    <m/>
    <m/>
    <s v="X"/>
    <n v="4522"/>
    <n v="0"/>
    <s v="Working Capital Fund, Volpe National Transportation Systems Cent (Reimbursable)"/>
    <n v="801"/>
    <n v="210"/>
    <s v="R"/>
    <n v="-235644.29"/>
    <n v="-430795.54"/>
    <n v="0"/>
    <n v="-32045.58"/>
    <n v="-235644.29"/>
    <n v="-462841.12"/>
    <n v="-3569.93"/>
    <n v="-23513.919999999998"/>
    <n v="0"/>
    <n v="-14896.45"/>
    <n v="-3569.93"/>
    <n v="-38410.370000000003"/>
    <n v="0"/>
    <n v="0"/>
    <n v="0"/>
    <n v="0"/>
    <n v="0"/>
    <n v="0"/>
    <n v="-2946960.52"/>
    <n v="0"/>
    <n v="0"/>
    <n v="0"/>
    <n v="0"/>
    <n v="-2946960.52"/>
    <n v="0"/>
    <n v="-2946960.52"/>
    <n v="-3208997.79"/>
    <n v="49960.06"/>
    <n v="5075.7"/>
    <n v="0"/>
    <n v="43.73"/>
    <n v="55079.49"/>
  </r>
  <r>
    <m/>
    <s v="069"/>
    <m/>
    <m/>
    <s v="X"/>
    <n v="4522"/>
    <n v="0"/>
    <s v="Working Capital Fund, Volpe National Transportation Systems Cent (Reimbursable)"/>
    <n v="801"/>
    <n v="220"/>
    <s v="R"/>
    <n v="-70371.210000000006"/>
    <n v="-107419.76"/>
    <n v="0"/>
    <n v="-3240.48"/>
    <n v="-70371.210000000006"/>
    <n v="-110660.24"/>
    <n v="-426"/>
    <n v="-726"/>
    <n v="0"/>
    <n v="0"/>
    <n v="-426"/>
    <n v="-726"/>
    <n v="0"/>
    <n v="0"/>
    <n v="0"/>
    <n v="0"/>
    <n v="0"/>
    <n v="0"/>
    <n v="-45302.080000000002"/>
    <n v="0"/>
    <n v="0"/>
    <n v="0"/>
    <n v="0"/>
    <n v="-45302.080000000002"/>
    <n v="0"/>
    <n v="-45302.080000000002"/>
    <n v="-85891.11"/>
    <n v="6750.06"/>
    <n v="300"/>
    <n v="0"/>
    <n v="345.45"/>
    <n v="7395.51"/>
  </r>
  <r>
    <m/>
    <s v="069"/>
    <m/>
    <m/>
    <s v="X"/>
    <n v="4522"/>
    <n v="0"/>
    <s v="Working Capital Fund, Volpe National Transportation Systems Cent (Reimbursable)"/>
    <n v="801"/>
    <n v="233"/>
    <s v="R"/>
    <n v="-3323901.27"/>
    <n v="-3815754.05"/>
    <n v="0"/>
    <n v="0"/>
    <n v="-3323901.27"/>
    <n v="-3815754.05"/>
    <n v="-415104.44"/>
    <n v="-508888.19"/>
    <n v="0"/>
    <n v="0"/>
    <n v="-415104.44"/>
    <n v="-508888.19"/>
    <n v="0"/>
    <n v="-594618.1"/>
    <n v="0"/>
    <n v="0"/>
    <n v="0"/>
    <n v="-594618.1"/>
    <n v="-2011961.55"/>
    <n v="0"/>
    <n v="0"/>
    <n v="0"/>
    <n v="0"/>
    <n v="-2011961.55"/>
    <n v="0"/>
    <n v="-2606579.65"/>
    <n v="-3192216.18"/>
    <n v="0"/>
    <n v="0"/>
    <n v="0"/>
    <n v="0"/>
    <n v="0"/>
  </r>
  <r>
    <m/>
    <s v="069"/>
    <m/>
    <m/>
    <s v="X"/>
    <n v="4522"/>
    <n v="0"/>
    <s v="Working Capital Fund, Volpe National Transportation Systems Cent (Reimbursable)"/>
    <n v="801"/>
    <n v="240"/>
    <s v="R"/>
    <n v="-37950"/>
    <n v="-26550"/>
    <n v="0"/>
    <n v="0"/>
    <n v="-37950"/>
    <n v="-26550"/>
    <n v="-2069.3200000000002"/>
    <n v="-2069.3200000000002"/>
    <n v="0"/>
    <n v="0"/>
    <n v="-2069.3200000000002"/>
    <n v="-2069.3200000000002"/>
    <n v="0"/>
    <n v="0"/>
    <n v="0"/>
    <n v="0"/>
    <n v="0"/>
    <n v="0"/>
    <n v="3001.81"/>
    <n v="0"/>
    <n v="0"/>
    <n v="0"/>
    <n v="0"/>
    <n v="3001.81"/>
    <n v="0"/>
    <n v="3001.81"/>
    <n v="14401.81"/>
    <n v="0"/>
    <n v="0"/>
    <n v="0"/>
    <n v="0"/>
    <n v="0"/>
  </r>
  <r>
    <m/>
    <s v="069"/>
    <m/>
    <m/>
    <s v="X"/>
    <n v="4522"/>
    <n v="0"/>
    <s v="Working Capital Fund, Volpe National Transportation Systems Cent (Reimbursable)"/>
    <n v="801"/>
    <n v="251"/>
    <s v="R"/>
    <n v="-779434.77"/>
    <n v="-298809.12"/>
    <n v="0"/>
    <n v="0"/>
    <n v="-779434.77"/>
    <n v="-298809.12"/>
    <n v="-2450"/>
    <n v="-115537.72"/>
    <n v="0"/>
    <n v="-2979.22"/>
    <n v="-2450"/>
    <n v="-118516.94"/>
    <n v="0"/>
    <n v="0"/>
    <n v="0"/>
    <n v="0"/>
    <n v="0"/>
    <n v="0"/>
    <n v="-540525.61"/>
    <n v="0"/>
    <n v="0"/>
    <n v="0"/>
    <n v="0"/>
    <n v="-540525.61"/>
    <n v="0"/>
    <n v="-540525.61"/>
    <n v="-175966.9"/>
    <n v="27411.26"/>
    <n v="0"/>
    <n v="0"/>
    <n v="0"/>
    <n v="27411.26"/>
  </r>
  <r>
    <m/>
    <s v="069"/>
    <m/>
    <m/>
    <s v="X"/>
    <n v="4522"/>
    <n v="0"/>
    <s v="Working Capital Fund, Volpe National Transportation Systems Cent (Reimbursable)"/>
    <n v="801"/>
    <n v="252"/>
    <s v="R"/>
    <n v="-125301371.11"/>
    <n v="-149513771.40000001"/>
    <n v="0"/>
    <n v="-378891.61"/>
    <n v="-125301371.11"/>
    <n v="-149892663.00999999"/>
    <n v="-6033769.7199999997"/>
    <n v="-7630213.9500000002"/>
    <n v="0"/>
    <n v="-205315.46"/>
    <n v="-6033769.7199999997"/>
    <n v="-7835529.4100000001"/>
    <n v="-418695.44"/>
    <n v="-1501056.36"/>
    <n v="0"/>
    <n v="0"/>
    <n v="-418695.44"/>
    <n v="-1501056.36"/>
    <n v="-152139440.34999999"/>
    <n v="0"/>
    <n v="0"/>
    <n v="-95"/>
    <n v="0"/>
    <n v="-152139535.34999999"/>
    <n v="-418695.44"/>
    <n v="-153221896.27000001"/>
    <n v="-179614947.86000001"/>
    <n v="3692313.34"/>
    <n v="208453.12"/>
    <n v="0"/>
    <n v="27097.14"/>
    <n v="3927863.6"/>
  </r>
  <r>
    <m/>
    <s v="069"/>
    <m/>
    <m/>
    <s v="X"/>
    <n v="4522"/>
    <n v="0"/>
    <s v="Working Capital Fund, Volpe National Transportation Systems Cent (Reimbursable)"/>
    <n v="801"/>
    <n v="253"/>
    <s v="R"/>
    <n v="-485816.63"/>
    <n v="-789898.59"/>
    <n v="0"/>
    <n v="0"/>
    <n v="-485816.63"/>
    <n v="-789898.59"/>
    <n v="-1252076.1499999999"/>
    <n v="-1276650.78"/>
    <n v="0"/>
    <n v="0"/>
    <n v="-1252076.1499999999"/>
    <n v="-1276650.78"/>
    <n v="-143049.72"/>
    <n v="-226419.6"/>
    <n v="0"/>
    <n v="0"/>
    <n v="-143049.72"/>
    <n v="-226419.6"/>
    <n v="-829406.03"/>
    <n v="0"/>
    <n v="0"/>
    <n v="0"/>
    <n v="0"/>
    <n v="-829406.03"/>
    <n v="-143049.72"/>
    <n v="-912775.91"/>
    <n v="-1241432.5"/>
    <n v="9569.98"/>
    <n v="0"/>
    <n v="0"/>
    <n v="0"/>
    <n v="9569.98"/>
  </r>
  <r>
    <m/>
    <s v="069"/>
    <m/>
    <m/>
    <s v="X"/>
    <n v="4522"/>
    <n v="0"/>
    <s v="Working Capital Fund, Volpe National Transportation Systems Cent (Reimbursable)"/>
    <n v="801"/>
    <n v="254"/>
    <s v="R"/>
    <n v="-1028205.16"/>
    <n v="-1807254.69"/>
    <n v="0"/>
    <n v="0"/>
    <n v="-1028205.16"/>
    <n v="-1807254.69"/>
    <n v="-157702.67000000001"/>
    <n v="-74393.77"/>
    <n v="0"/>
    <n v="0"/>
    <n v="-157702.67000000001"/>
    <n v="-74393.77"/>
    <n v="0"/>
    <n v="0"/>
    <n v="0"/>
    <n v="0"/>
    <n v="0"/>
    <n v="0"/>
    <n v="-2717065"/>
    <n v="0"/>
    <n v="0"/>
    <n v="0"/>
    <n v="0"/>
    <n v="-2717065"/>
    <n v="0"/>
    <n v="-2717065"/>
    <n v="-3412805.63"/>
    <n v="0"/>
    <n v="0"/>
    <n v="0"/>
    <n v="0"/>
    <n v="0"/>
  </r>
  <r>
    <m/>
    <s v="069"/>
    <m/>
    <m/>
    <s v="X"/>
    <n v="4522"/>
    <n v="0"/>
    <s v="Working Capital Fund, Volpe National Transportation Systems Cent (Reimbursable)"/>
    <n v="801"/>
    <n v="255"/>
    <s v="R"/>
    <n v="-12066282.460000001"/>
    <n v="-14734122.43"/>
    <n v="0"/>
    <n v="-27925"/>
    <n v="-12066282.460000001"/>
    <n v="-14762047.43"/>
    <n v="7988.6"/>
    <n v="-1762.13"/>
    <n v="0"/>
    <n v="-1201.27"/>
    <n v="7988.6"/>
    <n v="-2963.4"/>
    <n v="0"/>
    <n v="0"/>
    <n v="0"/>
    <n v="0"/>
    <n v="0"/>
    <n v="0"/>
    <n v="315723.42"/>
    <n v="0"/>
    <n v="0"/>
    <n v="0"/>
    <n v="0"/>
    <n v="315723.42"/>
    <n v="0"/>
    <n v="315723.42"/>
    <n v="-2390993.5499999998"/>
    <n v="27925"/>
    <n v="20921"/>
    <n v="0"/>
    <n v="28950"/>
    <n v="77796"/>
  </r>
  <r>
    <m/>
    <s v="069"/>
    <m/>
    <m/>
    <s v="X"/>
    <n v="4522"/>
    <n v="0"/>
    <s v="Working Capital Fund, Volpe National Transportation Systems Cent (Reimbursable)"/>
    <n v="801"/>
    <n v="256"/>
    <s v="R"/>
    <n v="-268230.83"/>
    <n v="-419021.95"/>
    <n v="0"/>
    <n v="0"/>
    <n v="-268230.83"/>
    <n v="-419021.95"/>
    <n v="0"/>
    <n v="0"/>
    <n v="0"/>
    <n v="0"/>
    <n v="0"/>
    <n v="0"/>
    <n v="0"/>
    <n v="0"/>
    <n v="0"/>
    <n v="0"/>
    <n v="0"/>
    <n v="0"/>
    <n v="-302664.03999999998"/>
    <n v="0"/>
    <n v="0"/>
    <n v="0"/>
    <n v="0"/>
    <n v="-302664.03999999998"/>
    <n v="0"/>
    <n v="-302664.03999999998"/>
    <n v="-453455.16"/>
    <n v="0"/>
    <n v="0"/>
    <n v="0"/>
    <n v="0"/>
    <n v="0"/>
  </r>
  <r>
    <m/>
    <s v="069"/>
    <m/>
    <m/>
    <s v="X"/>
    <n v="4522"/>
    <n v="0"/>
    <s v="Working Capital Fund, Volpe National Transportation Systems Cent (Reimbursable)"/>
    <n v="801"/>
    <n v="257"/>
    <s v="R"/>
    <n v="-4582735.57"/>
    <n v="-6314015.1600000001"/>
    <n v="0"/>
    <n v="0"/>
    <n v="-4582735.57"/>
    <n v="-6314015.1600000001"/>
    <n v="-1094877.98"/>
    <n v="-1520378.49"/>
    <n v="0"/>
    <n v="-29575.01"/>
    <n v="-1094877.98"/>
    <n v="-1549953.5"/>
    <n v="0"/>
    <n v="-60446.57"/>
    <n v="0"/>
    <n v="0"/>
    <n v="0"/>
    <n v="-60446.57"/>
    <n v="-4427497.0599999996"/>
    <n v="0"/>
    <n v="0"/>
    <n v="0"/>
    <n v="0"/>
    <n v="-4427497.0599999996"/>
    <n v="0"/>
    <n v="-4487943.63"/>
    <n v="-6674298.7400000002"/>
    <n v="5508.51"/>
    <n v="0"/>
    <n v="0"/>
    <n v="0"/>
    <n v="5508.51"/>
  </r>
  <r>
    <m/>
    <s v="069"/>
    <m/>
    <m/>
    <s v="X"/>
    <n v="4522"/>
    <n v="0"/>
    <s v="Working Capital Fund, Volpe National Transportation Systems Cent (Reimbursable)"/>
    <n v="801"/>
    <n v="258"/>
    <s v="R"/>
    <n v="0"/>
    <n v="-166791.01999999999"/>
    <n v="0"/>
    <n v="0"/>
    <n v="0"/>
    <n v="-166791.01999999999"/>
    <n v="0"/>
    <n v="-75809.710000000006"/>
    <n v="0"/>
    <n v="0"/>
    <n v="0"/>
    <n v="-75809.710000000006"/>
    <n v="0"/>
    <n v="0"/>
    <n v="0"/>
    <n v="0"/>
    <n v="0"/>
    <n v="0"/>
    <n v="-612166.69999999995"/>
    <n v="0"/>
    <n v="0"/>
    <n v="0"/>
    <n v="0"/>
    <n v="-612166.69999999995"/>
    <n v="0"/>
    <n v="-612166.69999999995"/>
    <n v="-854767.43"/>
    <n v="0"/>
    <n v="0"/>
    <n v="0"/>
    <n v="0"/>
    <n v="0"/>
  </r>
  <r>
    <m/>
    <s v="069"/>
    <m/>
    <m/>
    <s v="X"/>
    <n v="4522"/>
    <n v="0"/>
    <s v="Working Capital Fund, Volpe National Transportation Systems Cent (Reimbursable)"/>
    <n v="801"/>
    <n v="260"/>
    <s v="R"/>
    <n v="-13968.87"/>
    <n v="-7890.41"/>
    <n v="0"/>
    <n v="0"/>
    <n v="-13968.87"/>
    <n v="-7890.41"/>
    <n v="91147.18"/>
    <n v="28039.38"/>
    <n v="0"/>
    <n v="-868.55"/>
    <n v="91147.18"/>
    <n v="27170.83"/>
    <n v="0"/>
    <n v="0"/>
    <n v="0"/>
    <n v="0"/>
    <n v="0"/>
    <n v="0"/>
    <n v="-915531.84"/>
    <n v="0"/>
    <n v="0"/>
    <n v="0"/>
    <n v="0"/>
    <n v="-915531.84"/>
    <n v="0"/>
    <n v="-915531.84"/>
    <n v="-973429.73"/>
    <n v="2704.2"/>
    <n v="66623.009999999995"/>
    <n v="0"/>
    <n v="0"/>
    <n v="69327.210000000006"/>
  </r>
  <r>
    <m/>
    <s v="069"/>
    <m/>
    <m/>
    <s v="X"/>
    <n v="4522"/>
    <n v="0"/>
    <s v="Working Capital Fund, Volpe National Transportation Systems Cent (Reimbursable)"/>
    <n v="801"/>
    <n v="310"/>
    <s v="R"/>
    <n v="-2324356.69"/>
    <n v="-1480616.82"/>
    <n v="0"/>
    <n v="-167015.84"/>
    <n v="-2324356.69"/>
    <n v="-1647632.66"/>
    <n v="-214432.51"/>
    <n v="-155587.10999999999"/>
    <n v="0"/>
    <n v="-43182.09"/>
    <n v="-214432.51"/>
    <n v="-198769.2"/>
    <n v="0"/>
    <n v="0"/>
    <n v="0"/>
    <n v="0"/>
    <n v="0"/>
    <n v="0"/>
    <n v="-3916374.76"/>
    <n v="0"/>
    <n v="0"/>
    <n v="-185.48"/>
    <n v="0"/>
    <n v="-3916560.24"/>
    <n v="0"/>
    <n v="-3916560.24"/>
    <n v="-3224172.9"/>
    <n v="333144.39"/>
    <n v="12.28"/>
    <n v="0"/>
    <n v="0"/>
    <n v="333156.67"/>
  </r>
  <r>
    <m/>
    <s v="069"/>
    <m/>
    <m/>
    <s v="X"/>
    <n v="4522"/>
    <n v="0"/>
    <s v="Working Capital Fund, Volpe National Transportation Systems Cent (Reimbursable)"/>
    <n v="801"/>
    <n v="320"/>
    <s v="R"/>
    <n v="-652497.85"/>
    <n v="-7045476.6100000003"/>
    <n v="0"/>
    <n v="0"/>
    <n v="-652497.85"/>
    <n v="-7045476.6100000003"/>
    <n v="-54796.47"/>
    <n v="-136626.64000000001"/>
    <n v="0"/>
    <n v="-3.24"/>
    <n v="-54796.47"/>
    <n v="-136629.88"/>
    <n v="0"/>
    <n v="0"/>
    <n v="0"/>
    <n v="0"/>
    <n v="0"/>
    <n v="0"/>
    <n v="-322702.46999999997"/>
    <n v="0"/>
    <n v="0"/>
    <n v="0"/>
    <n v="0"/>
    <n v="-322702.46999999997"/>
    <n v="0"/>
    <n v="-322702.46999999997"/>
    <n v="-6797514.6399999997"/>
    <n v="0"/>
    <n v="0"/>
    <n v="0"/>
    <n v="0"/>
    <n v="0"/>
  </r>
  <r>
    <m/>
    <s v="069"/>
    <m/>
    <m/>
    <s v="X"/>
    <n v="4522"/>
    <n v="0"/>
    <s v="Working Capital Fund, Volpe National Transportation Systems Cent (Reimbursable)"/>
    <n v="801"/>
    <n v="420"/>
    <s v="R"/>
    <n v="0"/>
    <n v="0"/>
    <n v="0"/>
    <n v="0"/>
    <n v="0"/>
    <n v="0"/>
    <n v="0"/>
    <n v="0"/>
    <n v="0"/>
    <n v="0"/>
    <n v="0"/>
    <n v="0"/>
    <n v="0"/>
    <n v="0"/>
    <n v="0"/>
    <n v="0"/>
    <n v="0"/>
    <n v="0"/>
    <n v="-514.95000000000005"/>
    <n v="0"/>
    <n v="0"/>
    <n v="0"/>
    <n v="0"/>
    <n v="-514.95000000000005"/>
    <n v="0"/>
    <n v="-514.95000000000005"/>
    <n v="-514.95000000000005"/>
    <n v="0"/>
    <n v="0"/>
    <n v="0"/>
    <n v="0"/>
    <n v="0"/>
  </r>
  <r>
    <m/>
    <s v="069"/>
    <m/>
    <m/>
    <s v="X"/>
    <n v="4522"/>
    <n v="0"/>
    <s v="Working Capital Fund, Volpe National Transportation Systems Cent (Reimbursable)"/>
    <n v="801"/>
    <n v="440"/>
    <s v="R"/>
    <n v="0"/>
    <n v="0"/>
    <n v="0"/>
    <n v="0"/>
    <n v="0"/>
    <n v="0"/>
    <n v="0"/>
    <n v="0"/>
    <n v="0"/>
    <n v="0"/>
    <n v="0"/>
    <n v="0"/>
    <n v="0"/>
    <n v="0"/>
    <n v="0"/>
    <n v="0"/>
    <n v="0"/>
    <n v="0"/>
    <n v="-2145739.12"/>
    <n v="0"/>
    <n v="0"/>
    <n v="0"/>
    <n v="0"/>
    <n v="-2145739.12"/>
    <n v="0"/>
    <n v="-2145739.12"/>
    <n v="-2145739.12"/>
    <n v="0"/>
    <n v="0"/>
    <n v="0"/>
    <n v="0"/>
    <n v="0"/>
  </r>
  <r>
    <m/>
    <s v="069"/>
    <m/>
    <m/>
    <s v="X"/>
    <n v="4520"/>
    <n v="0"/>
    <s v="UNKNOWN"/>
    <n v="0"/>
    <n v="0"/>
    <s v=" "/>
    <n v="0"/>
    <n v="0"/>
    <n v="0"/>
    <n v="0"/>
    <n v="0"/>
    <n v="0"/>
    <n v="0"/>
    <n v="0"/>
    <n v="0"/>
    <n v="0"/>
    <n v="0"/>
    <n v="0"/>
    <n v="0"/>
    <n v="0"/>
    <n v="0"/>
    <n v="0"/>
    <n v="0"/>
    <n v="0"/>
    <n v="0"/>
    <n v="0"/>
    <n v="0"/>
    <n v="0"/>
    <n v="0"/>
    <n v="0"/>
    <n v="0"/>
    <n v="0"/>
    <n v="0"/>
    <n v="0"/>
    <n v="0"/>
    <n v="0"/>
    <n v="0"/>
    <n v="0"/>
  </r>
  <r>
    <m/>
    <s v="069"/>
    <m/>
    <m/>
    <s v="X"/>
    <n v="4520"/>
    <n v="0"/>
    <s v="DOT service center activities"/>
    <n v="801"/>
    <n v="0"/>
    <s v="R"/>
    <n v="12993503.42"/>
    <n v="12993503.42"/>
    <n v="0"/>
    <n v="0"/>
    <n v="12993503.42"/>
    <n v="12993503.42"/>
    <n v="284025.93"/>
    <n v="0"/>
    <n v="0"/>
    <n v="0"/>
    <n v="284025.93"/>
    <n v="0"/>
    <n v="0"/>
    <n v="0"/>
    <n v="0"/>
    <n v="0"/>
    <n v="0"/>
    <n v="0"/>
    <n v="0"/>
    <n v="0"/>
    <n v="0"/>
    <n v="0"/>
    <n v="0"/>
    <n v="0"/>
    <n v="0"/>
    <n v="0"/>
    <n v="-284025.93"/>
    <n v="0"/>
    <n v="0"/>
    <n v="0"/>
    <n v="0"/>
    <n v="0"/>
  </r>
  <r>
    <m/>
    <s v="069"/>
    <m/>
    <m/>
    <s v="X"/>
    <n v="4520"/>
    <n v="0"/>
    <s v="DOT service center activities"/>
    <n v="801"/>
    <n v="111"/>
    <s v="R"/>
    <n v="0"/>
    <n v="0"/>
    <n v="0"/>
    <n v="0"/>
    <n v="0"/>
    <n v="0"/>
    <n v="-1806613.84"/>
    <n v="-1396252.8"/>
    <n v="0"/>
    <n v="-5.51"/>
    <n v="-1806613.84"/>
    <n v="-1396258.31"/>
    <n v="0"/>
    <n v="0"/>
    <n v="0"/>
    <n v="0"/>
    <n v="0"/>
    <n v="0"/>
    <n v="-15434726"/>
    <n v="0"/>
    <n v="0"/>
    <n v="-0.04"/>
    <n v="0"/>
    <n v="-15434726.039999999"/>
    <n v="0"/>
    <n v="-15434726.039999999"/>
    <n v="-15024370.51"/>
    <n v="0"/>
    <n v="33403.519999999997"/>
    <n v="0"/>
    <n v="5456.87"/>
    <n v="38860.39"/>
  </r>
  <r>
    <m/>
    <s v="069"/>
    <m/>
    <m/>
    <s v="X"/>
    <n v="4520"/>
    <n v="0"/>
    <s v="DOT service center activities"/>
    <n v="801"/>
    <n v="113"/>
    <s v="R"/>
    <n v="0"/>
    <n v="0"/>
    <n v="0"/>
    <n v="0"/>
    <n v="0"/>
    <n v="0"/>
    <n v="-25153.5"/>
    <n v="-10113.56"/>
    <n v="0"/>
    <n v="0"/>
    <n v="-25153.5"/>
    <n v="-10113.56"/>
    <n v="0"/>
    <n v="0"/>
    <n v="0"/>
    <n v="0"/>
    <n v="0"/>
    <n v="0"/>
    <n v="-135644.51"/>
    <n v="0"/>
    <n v="0"/>
    <n v="0"/>
    <n v="0"/>
    <n v="-135644.51"/>
    <n v="0"/>
    <n v="-135644.51"/>
    <n v="-120604.57"/>
    <n v="0"/>
    <n v="0"/>
    <n v="0"/>
    <n v="0"/>
    <n v="0"/>
  </r>
  <r>
    <m/>
    <s v="069"/>
    <m/>
    <m/>
    <s v="X"/>
    <n v="4520"/>
    <n v="0"/>
    <s v="DOT service center activities"/>
    <n v="801"/>
    <n v="115"/>
    <s v="R"/>
    <n v="0"/>
    <n v="-28060"/>
    <n v="0"/>
    <n v="0"/>
    <n v="0"/>
    <n v="-28060"/>
    <n v="-54199.7"/>
    <n v="-5257.45"/>
    <n v="0"/>
    <n v="0"/>
    <n v="-54199.7"/>
    <n v="-5257.45"/>
    <n v="0"/>
    <n v="0"/>
    <n v="0"/>
    <n v="0"/>
    <n v="0"/>
    <n v="0"/>
    <n v="-165270.82999999999"/>
    <n v="0"/>
    <n v="0"/>
    <n v="0"/>
    <n v="0"/>
    <n v="-165270.82999999999"/>
    <n v="0"/>
    <n v="-165270.82999999999"/>
    <n v="-144388.57999999999"/>
    <n v="28060"/>
    <n v="0"/>
    <n v="0"/>
    <n v="0"/>
    <n v="28060"/>
  </r>
  <r>
    <m/>
    <s v="069"/>
    <m/>
    <m/>
    <s v="X"/>
    <n v="4520"/>
    <n v="0"/>
    <s v="DOT service center activities"/>
    <n v="801"/>
    <n v="118"/>
    <s v="R"/>
    <n v="0"/>
    <n v="0"/>
    <n v="0"/>
    <n v="0"/>
    <n v="0"/>
    <n v="0"/>
    <n v="-1226.1600000000001"/>
    <n v="0"/>
    <n v="0"/>
    <n v="0"/>
    <n v="-1226.1600000000001"/>
    <n v="0"/>
    <n v="0"/>
    <n v="0"/>
    <n v="0"/>
    <n v="0"/>
    <n v="0"/>
    <n v="0"/>
    <n v="0"/>
    <n v="0"/>
    <n v="0"/>
    <n v="0"/>
    <n v="0"/>
    <n v="0"/>
    <n v="0"/>
    <n v="0"/>
    <n v="1226.1600000000001"/>
    <n v="0"/>
    <n v="0"/>
    <n v="0"/>
    <n v="0"/>
    <n v="0"/>
  </r>
  <r>
    <m/>
    <s v="069"/>
    <m/>
    <m/>
    <s v="X"/>
    <n v="4520"/>
    <n v="0"/>
    <s v="DOT service center activities"/>
    <n v="801"/>
    <n v="121"/>
    <s v="R"/>
    <n v="0"/>
    <n v="0"/>
    <n v="0"/>
    <n v="0"/>
    <n v="0"/>
    <n v="0"/>
    <n v="-508085.61"/>
    <n v="-431582.15"/>
    <n v="0"/>
    <n v="0"/>
    <n v="-508085.61"/>
    <n v="-431582.15"/>
    <n v="0"/>
    <n v="0"/>
    <n v="0"/>
    <n v="0"/>
    <n v="0"/>
    <n v="0"/>
    <n v="-4886230.09"/>
    <n v="0"/>
    <n v="0"/>
    <n v="-79.53"/>
    <n v="0"/>
    <n v="-4886309.62"/>
    <n v="0"/>
    <n v="-4886309.62"/>
    <n v="-4809806.16"/>
    <n v="0"/>
    <n v="0"/>
    <n v="0"/>
    <n v="0.77"/>
    <n v="0.77"/>
  </r>
  <r>
    <m/>
    <s v="069"/>
    <m/>
    <m/>
    <s v="X"/>
    <n v="4520"/>
    <n v="0"/>
    <s v="DOT service center activities"/>
    <n v="801"/>
    <n v="130"/>
    <s v="R"/>
    <n v="-1605737.23"/>
    <n v="-604323.26"/>
    <n v="0"/>
    <n v="0"/>
    <n v="-1605737.23"/>
    <n v="-604323.26"/>
    <n v="-30000"/>
    <n v="0"/>
    <n v="0"/>
    <n v="0"/>
    <n v="-30000"/>
    <n v="0"/>
    <n v="0"/>
    <n v="0"/>
    <n v="0"/>
    <n v="0"/>
    <n v="0"/>
    <n v="0"/>
    <n v="-1031413.97"/>
    <n v="0"/>
    <n v="0"/>
    <n v="0"/>
    <n v="0"/>
    <n v="-1031413.97"/>
    <n v="0"/>
    <n v="-1031413.97"/>
    <n v="0"/>
    <n v="0"/>
    <n v="0"/>
    <n v="0"/>
    <n v="0"/>
    <n v="0"/>
  </r>
  <r>
    <m/>
    <s v="069"/>
    <m/>
    <m/>
    <s v="X"/>
    <n v="4520"/>
    <n v="0"/>
    <s v="DOT service center activities"/>
    <n v="801"/>
    <n v="210"/>
    <s v="R"/>
    <n v="-73994.06"/>
    <n v="-75789.240000000005"/>
    <n v="0"/>
    <n v="-2542.9499999999998"/>
    <n v="-73994.06"/>
    <n v="-78332.19"/>
    <n v="-15209.11"/>
    <n v="-15104.8"/>
    <n v="0"/>
    <n v="-2239.94"/>
    <n v="-15209.11"/>
    <n v="-17344.740000000002"/>
    <n v="0"/>
    <n v="0"/>
    <n v="0"/>
    <n v="0"/>
    <n v="0"/>
    <n v="0"/>
    <n v="-166359.41"/>
    <n v="0"/>
    <n v="0"/>
    <n v="0"/>
    <n v="0"/>
    <n v="-166359.41"/>
    <n v="0"/>
    <n v="-166359.41"/>
    <n v="-172833.17"/>
    <n v="60043.48"/>
    <n v="0"/>
    <n v="0"/>
    <n v="0"/>
    <n v="60043.48"/>
  </r>
  <r>
    <m/>
    <s v="069"/>
    <m/>
    <m/>
    <s v="X"/>
    <n v="4520"/>
    <n v="0"/>
    <s v="DOT service center activities"/>
    <n v="801"/>
    <n v="220"/>
    <s v="R"/>
    <n v="-4503.74"/>
    <n v="-25806.23"/>
    <n v="0"/>
    <n v="-1300"/>
    <n v="-4503.74"/>
    <n v="-27106.23"/>
    <n v="-27749.9"/>
    <n v="6063.1"/>
    <n v="0"/>
    <n v="-6635.18"/>
    <n v="-27749.9"/>
    <n v="-572.08000000000004"/>
    <n v="0"/>
    <n v="0"/>
    <n v="0"/>
    <n v="0"/>
    <n v="0"/>
    <n v="0"/>
    <n v="-38417.379999999997"/>
    <n v="0"/>
    <n v="0"/>
    <n v="0"/>
    <n v="0"/>
    <n v="-38417.379999999997"/>
    <n v="0"/>
    <n v="-38417.379999999997"/>
    <n v="-33842.050000000003"/>
    <n v="26232.54"/>
    <n v="0"/>
    <n v="0"/>
    <n v="0"/>
    <n v="26232.54"/>
  </r>
  <r>
    <m/>
    <s v="069"/>
    <m/>
    <m/>
    <s v="X"/>
    <n v="4520"/>
    <n v="0"/>
    <s v="DOT service center activities"/>
    <n v="801"/>
    <n v="231"/>
    <s v="R"/>
    <n v="-955311.51"/>
    <n v="-1177480.5"/>
    <n v="0"/>
    <n v="0"/>
    <n v="-955311.51"/>
    <n v="-1177480.5"/>
    <n v="-102538.6"/>
    <n v="-132484.70000000001"/>
    <n v="0"/>
    <n v="0"/>
    <n v="-102538.6"/>
    <n v="-132484.70000000001"/>
    <n v="0"/>
    <n v="0"/>
    <n v="0"/>
    <n v="0"/>
    <n v="0"/>
    <n v="0"/>
    <n v="-5160538.1399999997"/>
    <n v="0"/>
    <n v="0"/>
    <n v="0"/>
    <n v="0"/>
    <n v="-5160538.1399999997"/>
    <n v="0"/>
    <n v="-5160538.1399999997"/>
    <n v="-5412653.2300000004"/>
    <n v="0"/>
    <n v="0"/>
    <n v="0"/>
    <n v="0"/>
    <n v="0"/>
  </r>
  <r>
    <m/>
    <s v="069"/>
    <m/>
    <m/>
    <s v="X"/>
    <n v="4520"/>
    <n v="0"/>
    <s v="DOT service center activities"/>
    <n v="801"/>
    <n v="233"/>
    <s v="R"/>
    <n v="-1477755.02"/>
    <n v="-2404736.36"/>
    <n v="0"/>
    <n v="0"/>
    <n v="-1477755.02"/>
    <n v="-2404736.36"/>
    <n v="-594406.46"/>
    <n v="-499728.08"/>
    <n v="0"/>
    <n v="-80296.28"/>
    <n v="-594406.46"/>
    <n v="-580024.36"/>
    <n v="-74350.95"/>
    <n v="-174350.95"/>
    <n v="0"/>
    <n v="0"/>
    <n v="-74350.95"/>
    <n v="-174350.95"/>
    <n v="-3464733.67"/>
    <n v="0"/>
    <n v="0"/>
    <n v="0"/>
    <n v="0"/>
    <n v="-3464733.67"/>
    <n v="-74350.95"/>
    <n v="-3564733.67"/>
    <n v="-4477332.91"/>
    <n v="890780.96"/>
    <n v="0"/>
    <n v="0"/>
    <n v="0"/>
    <n v="890780.96"/>
  </r>
  <r>
    <m/>
    <s v="069"/>
    <m/>
    <m/>
    <s v="X"/>
    <n v="4520"/>
    <n v="0"/>
    <s v="DOT service center activities"/>
    <n v="801"/>
    <n v="251"/>
    <s v="R"/>
    <n v="-8972.64"/>
    <n v="-101170.15"/>
    <n v="0"/>
    <n v="0"/>
    <n v="-8972.64"/>
    <n v="-101170.15"/>
    <n v="-421049.31"/>
    <n v="-108000"/>
    <n v="0"/>
    <n v="0"/>
    <n v="-421049.31"/>
    <n v="-108000"/>
    <n v="0"/>
    <n v="0"/>
    <n v="0"/>
    <n v="0"/>
    <n v="0"/>
    <n v="0"/>
    <n v="-436851.8"/>
    <n v="0"/>
    <n v="0"/>
    <n v="0"/>
    <n v="0"/>
    <n v="-436851.8"/>
    <n v="0"/>
    <n v="-436851.8"/>
    <n v="-216000"/>
    <n v="2197.5100000000002"/>
    <n v="0"/>
    <n v="0"/>
    <n v="0"/>
    <n v="2197.5100000000002"/>
  </r>
  <r>
    <m/>
    <s v="069"/>
    <m/>
    <m/>
    <s v="X"/>
    <n v="4520"/>
    <n v="0"/>
    <s v="DOT service center activities"/>
    <n v="801"/>
    <n v="252"/>
    <s v="R"/>
    <n v="-3086823.51"/>
    <n v="-11121551.039999999"/>
    <n v="0"/>
    <n v="-346193.93"/>
    <n v="-3086823.51"/>
    <n v="-11467744.970000001"/>
    <n v="-18011568.989999998"/>
    <n v="-11626567.52"/>
    <n v="0"/>
    <n v="-138737.15"/>
    <n v="-18011568.989999998"/>
    <n v="-11765304.67"/>
    <n v="-0.4"/>
    <n v="-0.4"/>
    <n v="0"/>
    <n v="0"/>
    <n v="-0.4"/>
    <n v="-0.4"/>
    <n v="-40966815.609999999"/>
    <n v="0"/>
    <n v="0"/>
    <n v="0"/>
    <n v="0"/>
    <n v="-40966815.609999999"/>
    <n v="-0.4"/>
    <n v="-40966815.609999999"/>
    <n v="-43101472.75"/>
    <n v="1259914.93"/>
    <n v="0"/>
    <n v="0"/>
    <n v="2842.28"/>
    <n v="1262757.21"/>
  </r>
  <r>
    <m/>
    <s v="069"/>
    <m/>
    <m/>
    <s v="X"/>
    <n v="4520"/>
    <n v="0"/>
    <s v="DOT service center activities"/>
    <n v="801"/>
    <n v="253"/>
    <s v="R"/>
    <n v="1825819.47"/>
    <n v="7269184.5599999996"/>
    <n v="0"/>
    <n v="0"/>
    <n v="1825819.47"/>
    <n v="7269184.5599999996"/>
    <n v="-3921765.93"/>
    <n v="-2279227.36"/>
    <n v="0"/>
    <n v="0"/>
    <n v="-3921765.93"/>
    <n v="-2279227.36"/>
    <n v="-4024477.31"/>
    <n v="-4933074.47"/>
    <n v="0"/>
    <n v="0"/>
    <n v="-4024477.31"/>
    <n v="-4933074.47"/>
    <n v="-24070704.73"/>
    <n v="0"/>
    <n v="0"/>
    <n v="0"/>
    <n v="0"/>
    <n v="-24070704.73"/>
    <n v="-4024477.31"/>
    <n v="-24979301.890000001"/>
    <n v="-17893398.23"/>
    <n v="496680.95"/>
    <n v="0"/>
    <n v="0"/>
    <n v="0"/>
    <n v="496680.95"/>
  </r>
  <r>
    <m/>
    <s v="069"/>
    <m/>
    <m/>
    <s v="X"/>
    <n v="4520"/>
    <n v="0"/>
    <s v="DOT service center activities"/>
    <n v="801"/>
    <n v="254"/>
    <s v="R"/>
    <n v="-17354.47"/>
    <n v="-139865.28"/>
    <n v="0"/>
    <n v="0"/>
    <n v="-17354.47"/>
    <n v="-139865.28"/>
    <n v="-313181.15000000002"/>
    <n v="-110209.07"/>
    <n v="0"/>
    <n v="-425"/>
    <n v="-313181.15000000002"/>
    <n v="-110634.07"/>
    <n v="0"/>
    <n v="0"/>
    <n v="0"/>
    <n v="0"/>
    <n v="0"/>
    <n v="0"/>
    <n v="-931481.89"/>
    <n v="0"/>
    <n v="0"/>
    <n v="0"/>
    <n v="0"/>
    <n v="-931481.89"/>
    <n v="0"/>
    <n v="-931481.89"/>
    <n v="-851445.62"/>
    <n v="1800"/>
    <n v="0"/>
    <n v="0"/>
    <n v="0"/>
    <n v="1800"/>
  </r>
  <r>
    <m/>
    <s v="069"/>
    <m/>
    <m/>
    <s v="X"/>
    <n v="4520"/>
    <n v="0"/>
    <s v="DOT service center activities"/>
    <n v="801"/>
    <n v="257"/>
    <s v="R"/>
    <n v="80828.039999999994"/>
    <n v="85096.13"/>
    <n v="0"/>
    <n v="-6477.94"/>
    <n v="80828.039999999994"/>
    <n v="78618.19"/>
    <n v="-1056436.56"/>
    <n v="-717302.28"/>
    <n v="0"/>
    <n v="-10947.14"/>
    <n v="-1056436.56"/>
    <n v="-728249.42"/>
    <n v="0"/>
    <n v="0"/>
    <n v="0"/>
    <n v="0"/>
    <n v="0"/>
    <n v="0"/>
    <n v="-6748155.4000000004"/>
    <n v="0"/>
    <n v="0"/>
    <n v="0"/>
    <n v="0"/>
    <n v="-6748155.4000000004"/>
    <n v="0"/>
    <n v="-6748155.4000000004"/>
    <n v="-6422178.1100000003"/>
    <n v="38861.050000000003"/>
    <n v="0"/>
    <n v="0"/>
    <n v="0"/>
    <n v="38861.050000000003"/>
  </r>
  <r>
    <m/>
    <s v="069"/>
    <m/>
    <m/>
    <s v="X"/>
    <n v="4520"/>
    <n v="0"/>
    <s v="DOT service center activities"/>
    <n v="801"/>
    <n v="260"/>
    <s v="R"/>
    <n v="-213700.58"/>
    <n v="-707963.31"/>
    <n v="0"/>
    <n v="0"/>
    <n v="-213700.58"/>
    <n v="-707963.31"/>
    <n v="-226615.19"/>
    <n v="66140.67"/>
    <n v="0"/>
    <n v="-8108.22"/>
    <n v="-226615.19"/>
    <n v="58032.45"/>
    <n v="-58853.42"/>
    <n v="-369845.39"/>
    <n v="0"/>
    <n v="0"/>
    <n v="-58853.42"/>
    <n v="-369845.39"/>
    <n v="-2969967.06"/>
    <n v="0"/>
    <n v="0"/>
    <n v="0"/>
    <n v="0"/>
    <n v="-2969967.06"/>
    <n v="-58853.42"/>
    <n v="-3280959.03"/>
    <n v="-3490574.12"/>
    <n v="251194.5"/>
    <n v="1204.21"/>
    <n v="0"/>
    <n v="0"/>
    <n v="252398.71"/>
  </r>
  <r>
    <m/>
    <s v="069"/>
    <m/>
    <m/>
    <s v="X"/>
    <n v="4520"/>
    <n v="0"/>
    <s v="DOT service center activities"/>
    <n v="801"/>
    <n v="310"/>
    <s v="R"/>
    <n v="-1285346.8799999999"/>
    <n v="-1735603.44"/>
    <n v="0"/>
    <n v="-9125.08"/>
    <n v="-1285346.8799999999"/>
    <n v="-1744728.52"/>
    <n v="-3187597.77"/>
    <n v="82367.03"/>
    <n v="0"/>
    <n v="-573004.91"/>
    <n v="-3187597.77"/>
    <n v="-490637.88"/>
    <n v="0"/>
    <n v="0"/>
    <n v="0"/>
    <n v="0"/>
    <n v="0"/>
    <n v="0"/>
    <n v="-5996229.0300000003"/>
    <n v="0"/>
    <n v="0"/>
    <n v="0"/>
    <n v="0"/>
    <n v="-5996229.0300000003"/>
    <n v="0"/>
    <n v="-5996229.0300000003"/>
    <n v="-3758650.78"/>
    <n v="961745.5"/>
    <n v="53306"/>
    <n v="0"/>
    <n v="0"/>
    <n v="1015051.5"/>
  </r>
  <r>
    <m/>
    <s v="069"/>
    <m/>
    <m/>
    <s v="X"/>
    <n v="4520"/>
    <n v="0"/>
    <s v="DOT service center activities"/>
    <n v="801"/>
    <n v="430"/>
    <s v="R"/>
    <n v="15493.09"/>
    <n v="15493.09"/>
    <n v="0"/>
    <n v="0"/>
    <n v="15493.09"/>
    <n v="15493.09"/>
    <n v="0"/>
    <n v="0"/>
    <n v="0"/>
    <n v="0"/>
    <n v="0"/>
    <n v="0"/>
    <n v="0"/>
    <n v="0"/>
    <n v="0"/>
    <n v="0"/>
    <n v="0"/>
    <n v="0"/>
    <n v="0"/>
    <n v="0"/>
    <n v="0"/>
    <n v="0"/>
    <n v="0"/>
    <n v="0"/>
    <n v="0"/>
    <n v="0"/>
    <n v="0"/>
    <n v="0"/>
    <n v="0"/>
    <n v="0"/>
    <n v="0"/>
    <n v="0"/>
  </r>
  <r>
    <m/>
    <s v="069"/>
    <m/>
    <m/>
    <s v="X"/>
    <n v="4520"/>
    <n v="0"/>
    <s v="Non-DOT service center activities"/>
    <n v="802"/>
    <n v="0"/>
    <s v="R"/>
    <n v="-11211438.390000001"/>
    <n v="-11211438.390000001"/>
    <n v="0"/>
    <n v="0"/>
    <n v="-11211438.390000001"/>
    <n v="-11211438.390000001"/>
    <n v="1433976.07"/>
    <n v="0"/>
    <n v="0"/>
    <n v="0"/>
    <n v="1433976.07"/>
    <n v="0"/>
    <n v="6486.2"/>
    <n v="0"/>
    <n v="0"/>
    <n v="0"/>
    <n v="6486.2"/>
    <n v="0"/>
    <n v="0"/>
    <n v="0"/>
    <n v="0"/>
    <n v="0"/>
    <n v="0"/>
    <n v="0"/>
    <n v="6486.2"/>
    <n v="-6486.2"/>
    <n v="-1440462.27"/>
    <n v="0"/>
    <n v="0"/>
    <n v="0"/>
    <n v="0"/>
    <n v="0"/>
  </r>
  <r>
    <m/>
    <s v="069"/>
    <m/>
    <m/>
    <s v="X"/>
    <n v="4520"/>
    <n v="0"/>
    <s v="Non-DOT service center activities"/>
    <n v="802"/>
    <n v="111"/>
    <s v="R"/>
    <n v="0"/>
    <n v="0"/>
    <n v="0"/>
    <n v="0"/>
    <n v="0"/>
    <n v="0"/>
    <n v="-119945.83"/>
    <n v="-107739.45"/>
    <n v="0"/>
    <n v="0"/>
    <n v="-119945.83"/>
    <n v="-107739.45"/>
    <n v="0"/>
    <n v="0"/>
    <n v="0"/>
    <n v="0"/>
    <n v="0"/>
    <n v="0"/>
    <n v="-1242495.68"/>
    <n v="0"/>
    <n v="0"/>
    <n v="0"/>
    <n v="0"/>
    <n v="-1242495.68"/>
    <n v="0"/>
    <n v="-1242495.68"/>
    <n v="-1230289.3"/>
    <n v="0"/>
    <n v="1118.1199999999999"/>
    <n v="0"/>
    <n v="0"/>
    <n v="1118.1199999999999"/>
  </r>
  <r>
    <m/>
    <s v="069"/>
    <m/>
    <m/>
    <s v="X"/>
    <n v="4520"/>
    <n v="0"/>
    <s v="Non-DOT service center activities"/>
    <n v="802"/>
    <n v="113"/>
    <s v="R"/>
    <n v="0"/>
    <n v="0"/>
    <n v="0"/>
    <n v="0"/>
    <n v="0"/>
    <n v="0"/>
    <n v="-2852.45"/>
    <n v="299.3"/>
    <n v="0"/>
    <n v="-299.3"/>
    <n v="-2852.45"/>
    <n v="0"/>
    <n v="0"/>
    <n v="0"/>
    <n v="0"/>
    <n v="0"/>
    <n v="0"/>
    <n v="0"/>
    <n v="0"/>
    <n v="0"/>
    <n v="0"/>
    <n v="0"/>
    <n v="0"/>
    <n v="0"/>
    <n v="0"/>
    <n v="0"/>
    <n v="2852.45"/>
    <n v="0"/>
    <n v="0"/>
    <n v="0"/>
    <n v="0"/>
    <n v="0"/>
  </r>
  <r>
    <m/>
    <s v="069"/>
    <m/>
    <m/>
    <s v="X"/>
    <n v="4520"/>
    <n v="0"/>
    <s v="Non-DOT service center activities"/>
    <n v="802"/>
    <n v="115"/>
    <s v="R"/>
    <n v="0"/>
    <n v="0"/>
    <n v="0"/>
    <n v="0"/>
    <n v="0"/>
    <n v="0"/>
    <n v="-618.07000000000005"/>
    <n v="58781.61"/>
    <n v="0"/>
    <n v="-58781.61"/>
    <n v="-618.07000000000005"/>
    <n v="0"/>
    <n v="0"/>
    <n v="0"/>
    <n v="0"/>
    <n v="0"/>
    <n v="0"/>
    <n v="0"/>
    <n v="-2585.06"/>
    <n v="0"/>
    <n v="0"/>
    <n v="0"/>
    <n v="0"/>
    <n v="-2585.06"/>
    <n v="0"/>
    <n v="-2585.06"/>
    <n v="-1966.99"/>
    <n v="0"/>
    <n v="0"/>
    <n v="0"/>
    <n v="0"/>
    <n v="0"/>
  </r>
  <r>
    <m/>
    <s v="069"/>
    <m/>
    <m/>
    <s v="X"/>
    <n v="4520"/>
    <n v="0"/>
    <s v="Non-DOT service center activities"/>
    <n v="802"/>
    <n v="121"/>
    <s v="R"/>
    <n v="0"/>
    <n v="0"/>
    <n v="0"/>
    <n v="0"/>
    <n v="0"/>
    <n v="0"/>
    <n v="-41981.1"/>
    <n v="-42941.43"/>
    <n v="0"/>
    <n v="-435.73"/>
    <n v="-41981.1"/>
    <n v="-43377.16"/>
    <n v="0"/>
    <n v="0"/>
    <n v="0"/>
    <n v="0"/>
    <n v="0"/>
    <n v="0"/>
    <n v="-436290"/>
    <n v="0"/>
    <n v="0"/>
    <n v="0"/>
    <n v="0"/>
    <n v="-436290"/>
    <n v="0"/>
    <n v="-436290"/>
    <n v="-437686.06"/>
    <n v="0"/>
    <n v="8724.69"/>
    <n v="0"/>
    <n v="0"/>
    <n v="8724.69"/>
  </r>
  <r>
    <m/>
    <s v="069"/>
    <m/>
    <m/>
    <s v="X"/>
    <n v="4520"/>
    <n v="0"/>
    <s v="Non-DOT service center activities"/>
    <n v="802"/>
    <n v="210"/>
    <s v="R"/>
    <n v="6487.2"/>
    <n v="6487.2"/>
    <n v="0"/>
    <n v="0"/>
    <n v="6487.2"/>
    <n v="6487.2"/>
    <n v="-7948.59"/>
    <n v="0"/>
    <n v="0"/>
    <n v="0"/>
    <n v="-7948.59"/>
    <n v="0"/>
    <n v="-6486.2"/>
    <n v="0"/>
    <n v="0"/>
    <n v="0"/>
    <n v="-6486.2"/>
    <n v="0"/>
    <n v="0"/>
    <n v="0"/>
    <n v="0"/>
    <n v="0"/>
    <n v="0"/>
    <n v="0"/>
    <n v="-6486.2"/>
    <n v="6486.2"/>
    <n v="14434.79"/>
    <n v="0"/>
    <n v="0"/>
    <n v="0"/>
    <n v="0"/>
    <n v="0"/>
  </r>
  <r>
    <m/>
    <s v="069"/>
    <m/>
    <m/>
    <s v="X"/>
    <n v="4520"/>
    <n v="0"/>
    <s v="Non-DOT service center activities"/>
    <n v="802"/>
    <n v="251"/>
    <s v="R"/>
    <n v="302"/>
    <n v="302"/>
    <n v="0"/>
    <n v="0"/>
    <n v="302"/>
    <n v="302"/>
    <n v="0"/>
    <n v="0"/>
    <n v="0"/>
    <n v="0"/>
    <n v="0"/>
    <n v="0"/>
    <n v="0"/>
    <n v="0"/>
    <n v="0"/>
    <n v="0"/>
    <n v="0"/>
    <n v="0"/>
    <n v="0"/>
    <n v="0"/>
    <n v="0"/>
    <n v="0"/>
    <n v="0"/>
    <n v="0"/>
    <n v="0"/>
    <n v="0"/>
    <n v="0"/>
    <n v="0"/>
    <n v="0"/>
    <n v="0"/>
    <n v="0"/>
    <n v="0"/>
  </r>
  <r>
    <m/>
    <s v="069"/>
    <m/>
    <m/>
    <s v="X"/>
    <n v="4520"/>
    <n v="0"/>
    <s v="Non-DOT service center activities"/>
    <n v="802"/>
    <n v="252"/>
    <s v="R"/>
    <n v="-83391.14"/>
    <n v="-407710.09"/>
    <n v="0"/>
    <n v="0"/>
    <n v="-83391.14"/>
    <n v="-407710.09"/>
    <n v="-222381.09"/>
    <n v="-46616.72"/>
    <n v="0"/>
    <n v="0"/>
    <n v="-222381.09"/>
    <n v="-46616.72"/>
    <n v="0"/>
    <n v="0"/>
    <n v="0"/>
    <n v="0"/>
    <n v="0"/>
    <n v="0"/>
    <n v="-563387.19999999995"/>
    <n v="0"/>
    <n v="0"/>
    <n v="0"/>
    <n v="0"/>
    <n v="-563387.19999999995"/>
    <n v="0"/>
    <n v="-563387.19999999995"/>
    <n v="-711941.78"/>
    <n v="106333.88"/>
    <n v="0"/>
    <n v="0"/>
    <n v="0"/>
    <n v="106333.88"/>
  </r>
  <r>
    <m/>
    <s v="069"/>
    <m/>
    <m/>
    <s v="X"/>
    <n v="4520"/>
    <n v="0"/>
    <s v="Non-DOT service center activities"/>
    <n v="802"/>
    <n v="253"/>
    <s v="R"/>
    <n v="-6698371.2699999996"/>
    <n v="-10725383.130000001"/>
    <n v="0"/>
    <n v="0"/>
    <n v="-6698371.2699999996"/>
    <n v="-10725383.130000001"/>
    <n v="237060.71"/>
    <n v="0"/>
    <n v="0"/>
    <n v="0"/>
    <n v="237060.71"/>
    <n v="0"/>
    <n v="0"/>
    <n v="0"/>
    <n v="0"/>
    <n v="0"/>
    <n v="0"/>
    <n v="0"/>
    <n v="0"/>
    <n v="0"/>
    <n v="0"/>
    <n v="0"/>
    <n v="0"/>
    <n v="0"/>
    <n v="0"/>
    <n v="0"/>
    <n v="-4264072.57"/>
    <n v="0"/>
    <n v="0"/>
    <n v="0"/>
    <n v="0"/>
    <n v="0"/>
  </r>
  <r>
    <m/>
    <s v="069"/>
    <m/>
    <m/>
    <s v="X"/>
    <n v="4520"/>
    <n v="0"/>
    <s v="Non-DOT service center activities"/>
    <n v="802"/>
    <n v="257"/>
    <s v="R"/>
    <n v="152786.48000000001"/>
    <n v="152786.48000000001"/>
    <n v="0"/>
    <n v="0"/>
    <n v="152786.48000000001"/>
    <n v="152786.48000000001"/>
    <n v="27765.85"/>
    <n v="0"/>
    <n v="0"/>
    <n v="0"/>
    <n v="27765.85"/>
    <n v="0"/>
    <n v="0"/>
    <n v="0"/>
    <n v="0"/>
    <n v="0"/>
    <n v="0"/>
    <n v="0"/>
    <n v="0"/>
    <n v="0"/>
    <n v="0"/>
    <n v="0"/>
    <n v="0"/>
    <n v="0"/>
    <n v="0"/>
    <n v="0"/>
    <n v="-27765.85"/>
    <n v="0"/>
    <n v="0"/>
    <n v="0"/>
    <n v="0"/>
    <n v="0"/>
  </r>
  <r>
    <m/>
    <s v="069"/>
    <m/>
    <m/>
    <s v="X"/>
    <n v="4520"/>
    <n v="0"/>
    <s v="Non-DOT service center activities"/>
    <n v="802"/>
    <n v="260"/>
    <s v="R"/>
    <n v="-2910326.91"/>
    <n v="-12132856.390000001"/>
    <n v="0"/>
    <n v="0"/>
    <n v="-2910326.91"/>
    <n v="-12132856.390000001"/>
    <n v="-7119140.5599999996"/>
    <n v="-7407081.7699999996"/>
    <n v="0"/>
    <n v="0"/>
    <n v="-7119140.5599999996"/>
    <n v="-7407081.7699999996"/>
    <n v="-5882296.4900000002"/>
    <n v="-17952073.260000002"/>
    <n v="0"/>
    <n v="0"/>
    <n v="-5882296.4900000002"/>
    <n v="-17952073.260000002"/>
    <n v="-133051408.27"/>
    <n v="0"/>
    <n v="0"/>
    <n v="0"/>
    <n v="0"/>
    <n v="-133051408.27"/>
    <n v="-5882296.4900000002"/>
    <n v="-145121185.03999999"/>
    <n v="-154631655.72999999"/>
    <n v="9222346.8399999999"/>
    <n v="5.5"/>
    <n v="0"/>
    <n v="0"/>
    <n v="9222352.3399999999"/>
  </r>
  <r>
    <m/>
    <s v="069"/>
    <m/>
    <m/>
    <s v="X"/>
    <n v="4520"/>
    <n v="0"/>
    <s v="Non-DOT service center activities"/>
    <n v="802"/>
    <n v="310"/>
    <s v="R"/>
    <n v="65"/>
    <n v="-65.44"/>
    <n v="0"/>
    <n v="0"/>
    <n v="65"/>
    <n v="-65.44"/>
    <n v="0"/>
    <n v="0"/>
    <n v="0"/>
    <n v="0"/>
    <n v="0"/>
    <n v="0"/>
    <n v="0"/>
    <n v="0"/>
    <n v="0"/>
    <n v="0"/>
    <n v="0"/>
    <n v="0"/>
    <n v="-42543.83"/>
    <n v="0"/>
    <n v="0"/>
    <n v="0"/>
    <n v="0"/>
    <n v="-42543.83"/>
    <n v="0"/>
    <n v="-42543.83"/>
    <n v="-42674.27"/>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N4" firstHeaderRow="0" firstDataRow="1" firstDataCol="1"/>
  <pivotFields count="21">
    <pivotField showAll="0"/>
    <pivotField showAll="0"/>
    <pivotField showAll="0"/>
    <pivotField showAll="0"/>
    <pivotField showAll="0">
      <items count="3">
        <item x="0"/>
        <item x="1"/>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Row" showAll="0" defaultSubtotal="0">
      <items count="2">
        <item x="1"/>
        <item x="0"/>
      </items>
    </pivotField>
  </pivotFields>
  <rowFields count="1">
    <field x="20"/>
  </rowFields>
  <rowItems count="3">
    <i>
      <x/>
    </i>
    <i>
      <x v="1"/>
    </i>
    <i t="grand">
      <x/>
    </i>
  </rowItems>
  <colFields count="1">
    <field x="-2"/>
  </colFields>
  <colItems count="13">
    <i>
      <x/>
    </i>
    <i i="1">
      <x v="1"/>
    </i>
    <i i="2">
      <x v="2"/>
    </i>
    <i i="3">
      <x v="3"/>
    </i>
    <i i="4">
      <x v="4"/>
    </i>
    <i i="5">
      <x v="5"/>
    </i>
    <i i="6">
      <x v="6"/>
    </i>
    <i i="7">
      <x v="7"/>
    </i>
    <i i="8">
      <x v="8"/>
    </i>
    <i i="9">
      <x v="9"/>
    </i>
    <i i="10">
      <x v="10"/>
    </i>
    <i i="11">
      <x v="11"/>
    </i>
    <i i="12">
      <x v="12"/>
    </i>
  </colItems>
  <dataFields count="13">
    <dataField name="Sum of BudgetAuthorityUnobligatedBalanceBroughtForward_FYB" fld="7" baseField="0" baseItem="0"/>
    <dataField name="Sum of AdjustmentsToUnobligatedBalanceBroughtForward_CPE" fld="8" baseField="0" baseItem="0"/>
    <dataField name="Sum of BudgetAuthorityAppropriatedAmount_CPE" fld="9" baseField="0" baseItem="0"/>
    <dataField name="Sum of BorrowingAuthorityAmountTotal_CPE" fld="10" baseField="0" baseItem="0"/>
    <dataField name="Sum of ContractAuthorityAmountTotal_CPE" fld="11" baseField="0" baseItem="0"/>
    <dataField name="Sum of SpendingAuthorityfromOffsettingCollectionsAmountTotal_CPE" fld="12" baseField="0" baseItem="0"/>
    <dataField name="Sum of OtherBudgetaryResourcesAmount_CPE" fld="13" baseField="0" baseItem="0"/>
    <dataField name="Sum of BudgetAuthorityAvailableAmountTotal_CPE" fld="14" baseField="0" baseItem="0"/>
    <dataField name="Sum of GrossOutlayAmountByTAS_CPE" fld="15" baseField="0" baseItem="0"/>
    <dataField name="Sum of ObligationsIncurredTotalByTAS_CPE" fld="16" baseField="0" baseItem="0"/>
    <dataField name="Sum of DeobligationsRecoveriesRefundsByTAS_CPE" fld="17" baseField="0" baseItem="0"/>
    <dataField name="Sum of UnobligatedBalance_CPE" fld="18" baseField="0" baseItem="0"/>
    <dataField name="Sum of StatusOfBudgetaryResourcesTotal_CPE" fld="19" baseField="0" baseItem="0"/>
  </dataFields>
  <formats count="24">
    <format dxfId="38">
      <pivotArea field="4" type="button" dataOnly="0" labelOnly="1" outline="0"/>
    </format>
    <format dxfId="37">
      <pivotArea dataOnly="0" labelOnly="1" outline="0" fieldPosition="0">
        <references count="1">
          <reference field="4294967294" count="13">
            <x v="0"/>
            <x v="1"/>
            <x v="2"/>
            <x v="3"/>
            <x v="4"/>
            <x v="5"/>
            <x v="6"/>
            <x v="7"/>
            <x v="8"/>
            <x v="9"/>
            <x v="10"/>
            <x v="11"/>
            <x v="12"/>
          </reference>
        </references>
      </pivotArea>
    </format>
    <format dxfId="36">
      <pivotArea field="4" type="button" dataOnly="0" labelOnly="1" outline="0"/>
    </format>
    <format dxfId="35">
      <pivotArea dataOnly="0" labelOnly="1" outline="0" fieldPosition="0">
        <references count="1">
          <reference field="4294967294" count="13">
            <x v="0"/>
            <x v="1"/>
            <x v="2"/>
            <x v="3"/>
            <x v="4"/>
            <x v="5"/>
            <x v="6"/>
            <x v="7"/>
            <x v="8"/>
            <x v="9"/>
            <x v="10"/>
            <x v="11"/>
            <x v="12"/>
          </reference>
        </references>
      </pivotArea>
    </format>
    <format dxfId="34">
      <pivotArea field="4" type="button" dataOnly="0" labelOnly="1" outline="0"/>
    </format>
    <format dxfId="33">
      <pivotArea dataOnly="0" labelOnly="1" outline="0" fieldPosition="0">
        <references count="1">
          <reference field="4294967294" count="13">
            <x v="0"/>
            <x v="1"/>
            <x v="2"/>
            <x v="3"/>
            <x v="4"/>
            <x v="5"/>
            <x v="6"/>
            <x v="7"/>
            <x v="8"/>
            <x v="9"/>
            <x v="10"/>
            <x v="11"/>
            <x v="12"/>
          </reference>
        </references>
      </pivotArea>
    </format>
    <format dxfId="32">
      <pivotArea field="4" type="button" dataOnly="0" labelOnly="1" outline="0"/>
    </format>
    <format dxfId="31">
      <pivotArea dataOnly="0" labelOnly="1" outline="0" fieldPosition="0">
        <references count="1">
          <reference field="4294967294" count="13">
            <x v="0"/>
            <x v="1"/>
            <x v="2"/>
            <x v="3"/>
            <x v="4"/>
            <x v="5"/>
            <x v="6"/>
            <x v="7"/>
            <x v="8"/>
            <x v="9"/>
            <x v="10"/>
            <x v="11"/>
            <x v="12"/>
          </reference>
        </references>
      </pivotArea>
    </format>
    <format dxfId="30">
      <pivotArea field="4" type="button" dataOnly="0" labelOnly="1" outline="0"/>
    </format>
    <format dxfId="29">
      <pivotArea dataOnly="0" labelOnly="1" outline="0" fieldPosition="0">
        <references count="1">
          <reference field="4294967294" count="13">
            <x v="0"/>
            <x v="1"/>
            <x v="2"/>
            <x v="3"/>
            <x v="4"/>
            <x v="5"/>
            <x v="6"/>
            <x v="7"/>
            <x v="8"/>
            <x v="9"/>
            <x v="10"/>
            <x v="11"/>
            <x v="12"/>
          </reference>
        </references>
      </pivotArea>
    </format>
    <format dxfId="28">
      <pivotArea type="all" dataOnly="0" outline="0" fieldPosition="0"/>
    </format>
    <format dxfId="27">
      <pivotArea outline="0" collapsedLevelsAreSubtotals="1" fieldPosition="0"/>
    </format>
    <format dxfId="26">
      <pivotArea field="20" type="button" dataOnly="0" labelOnly="1" outline="0" axis="axisRow" fieldPosition="0"/>
    </format>
    <format dxfId="25">
      <pivotArea dataOnly="0" labelOnly="1" fieldPosition="0">
        <references count="1">
          <reference field="20" count="0"/>
        </references>
      </pivotArea>
    </format>
    <format dxfId="24">
      <pivotArea dataOnly="0" labelOnly="1" grandRow="1" outline="0" fieldPosition="0"/>
    </format>
    <format dxfId="23">
      <pivotArea dataOnly="0" labelOnly="1" outline="0" fieldPosition="0">
        <references count="1">
          <reference field="4294967294" count="13">
            <x v="0"/>
            <x v="1"/>
            <x v="2"/>
            <x v="3"/>
            <x v="4"/>
            <x v="5"/>
            <x v="6"/>
            <x v="7"/>
            <x v="8"/>
            <x v="9"/>
            <x v="10"/>
            <x v="11"/>
            <x v="12"/>
          </reference>
        </references>
      </pivotArea>
    </format>
    <format dxfId="22">
      <pivotArea type="all" dataOnly="0" outline="0" fieldPosition="0"/>
    </format>
    <format dxfId="21">
      <pivotArea outline="0" collapsedLevelsAreSubtotals="1" fieldPosition="0"/>
    </format>
    <format dxfId="20">
      <pivotArea field="20" type="button" dataOnly="0" labelOnly="1" outline="0" axis="axisRow" fieldPosition="0"/>
    </format>
    <format dxfId="19">
      <pivotArea dataOnly="0" labelOnly="1" fieldPosition="0">
        <references count="1">
          <reference field="20" count="0"/>
        </references>
      </pivotArea>
    </format>
    <format dxfId="18">
      <pivotArea dataOnly="0" labelOnly="1" grandRow="1" outline="0" fieldPosition="0"/>
    </format>
    <format dxfId="17">
      <pivotArea dataOnly="0" labelOnly="1" outline="0" fieldPosition="0">
        <references count="1">
          <reference field="4294967294" count="13">
            <x v="0"/>
            <x v="1"/>
            <x v="2"/>
            <x v="3"/>
            <x v="4"/>
            <x v="5"/>
            <x v="6"/>
            <x v="7"/>
            <x v="8"/>
            <x v="9"/>
            <x v="10"/>
            <x v="11"/>
            <x v="12"/>
          </reference>
        </references>
      </pivotArea>
    </format>
    <format dxfId="16">
      <pivotArea collapsedLevelsAreSubtotals="1" fieldPosition="0">
        <references count="2">
          <reference field="4294967294" count="1" selected="0">
            <x v="11"/>
          </reference>
          <reference field="20" count="1">
            <x v="0"/>
          </reference>
        </references>
      </pivotArea>
    </format>
    <format dxfId="15">
      <pivotArea collapsedLevelsAreSubtotals="1" fieldPosition="0">
        <references count="2">
          <reference field="4294967294" count="1" selected="0">
            <x v="11"/>
          </reference>
          <reference field="2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I2" firstHeaderRow="0" firstDataRow="1" firstDataCol="0"/>
  <pivotFields count="43">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dataField="1"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 showAll="0"/>
  </pivotFields>
  <rowItems count="1">
    <i/>
  </rowItems>
  <colFields count="1">
    <field x="-2"/>
  </colFields>
  <colItems count="9">
    <i>
      <x/>
    </i>
    <i i="1">
      <x v="1"/>
    </i>
    <i i="2">
      <x v="2"/>
    </i>
    <i i="3">
      <x v="3"/>
    </i>
    <i i="4">
      <x v="4"/>
    </i>
    <i i="5">
      <x v="5"/>
    </i>
    <i i="6">
      <x v="6"/>
    </i>
    <i i="7">
      <x v="7"/>
    </i>
    <i i="8">
      <x v="8"/>
    </i>
  </colItems>
  <dataFields count="9">
    <dataField name="Sum of USSGL490100_DeliveredOrdersObligationsUnpaid_FYB" fld="17" baseField="0" baseItem="0"/>
    <dataField name="Sum of USSGL480100_UndeliveredOrdersObligationsUnpaid_FYB" fld="11" baseField="0" baseItem="0"/>
    <dataField name="Sum of USSGL487200_DownwardAdjustmentsOfPriorYearPrepaidAdvancedUndeliveredOrdersObligationsRefundsCollected_CPE" fld="40" baseField="0" baseItem="0"/>
    <dataField name="Sum of USSGL497200_DownwardAdjustmentsOfPriorYearPaidDeliveredOrdersObligationsRefundsCollected_CPE" fld="41" baseField="0" baseItem="0"/>
    <dataField name="Sum of USSGL480200_UndeliveredOrdersObligationsPrepaidAdvanced_CPE" fld="24" baseField="0" baseItem="0"/>
    <dataField name="Sum of USSGL488200_UpwardAdjustmentsOfPriorYearUndeliveredOrdersObligationsPrepaidAdvanced_CPE" fld="26" baseField="0" baseItem="0"/>
    <dataField name="Sum of USSGL490200_DeliveredOrdersObligationsPaid_CPE" fld="29" baseField="0" baseItem="0"/>
    <dataField name="Sum of USSGL490800_AuthorityOutlayedNotYetDisbursed_CPE" fld="31" baseField="0" baseItem="0"/>
    <dataField name="Sum of USSGL498200_UpwardAdjustmentsOfPriorYearDeliveredOrdersObligationsPaid_CPE" fld="32" baseField="0" baseItem="0"/>
  </dataFields>
  <formats count="7">
    <format dxfId="8">
      <pivotArea dataOnly="0" labelOnly="1" outline="0" fieldPosition="0">
        <references count="1">
          <reference field="4294967294" count="9">
            <x v="0"/>
            <x v="1"/>
            <x v="2"/>
            <x v="3"/>
            <x v="4"/>
            <x v="5"/>
            <x v="6"/>
            <x v="7"/>
            <x v="8"/>
          </reference>
        </references>
      </pivotArea>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references count="1">
          <reference field="4294967294" count="2" selected="0">
            <x v="0"/>
            <x v="1"/>
          </reference>
        </references>
      </pivotArea>
    </format>
    <format dxfId="3">
      <pivotArea outline="0" collapsedLevelsAreSubtotals="1" fieldPosition="0">
        <references count="1">
          <reference field="4294967294" count="2" selected="0">
            <x v="2"/>
            <x v="3"/>
          </reference>
        </references>
      </pivotArea>
    </format>
    <format dxfId="2">
      <pivotArea outline="0" collapsedLevelsAreSubtotals="1" fieldPosition="0">
        <references count="1">
          <reference field="4294967294" count="5" selected="0">
            <x v="4"/>
            <x v="5"/>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File_B_program_activity_DOT_2017Q3" connectionId="1" autoFormatId="16" applyNumberFormats="0" applyBorderFormats="0" applyFontFormats="0" applyPatternFormats="0" applyAlignmentFormats="0" applyWidthHeightFormats="0"/>
</file>

<file path=xl/tables/table1.xml><?xml version="1.0" encoding="utf-8"?>
<table xmlns="http://schemas.openxmlformats.org/spreadsheetml/2006/main" id="1" name="Table1" displayName="Table1" ref="A1:U521" totalsRowShown="0">
  <autoFilter ref="A1:U521"/>
  <tableColumns count="21">
    <tableColumn id="1" name="AllocationTransferAgencyIdentifier"/>
    <tableColumn id="2" name="AgencyIdentifier" dataDxfId="14"/>
    <tableColumn id="3" name="BeginningPeriodOfAvailability" dataDxfId="13"/>
    <tableColumn id="4" name="EndingPeriodOfAvailability" dataDxfId="12"/>
    <tableColumn id="5" name="AvailabilityTypeCode"/>
    <tableColumn id="6" name="MainAccountCode" dataDxfId="11"/>
    <tableColumn id="7" name="SubAccountCode" dataDxfId="10"/>
    <tableColumn id="8" name="BudgetAuthorityUnobligatedBalanceBroughtForward_FYB"/>
    <tableColumn id="9" name="AdjustmentsToUnobligatedBalanceBroughtForward_CPE"/>
    <tableColumn id="10" name="BudgetAuthorityAppropriatedAmount_CPE"/>
    <tableColumn id="11" name="BorrowingAuthorityAmountTotal_CPE"/>
    <tableColumn id="12" name="ContractAuthorityAmountTotal_CPE"/>
    <tableColumn id="13" name="SpendingAuthorityfromOffsettingCollectionsAmountTotal_CPE"/>
    <tableColumn id="14" name="OtherBudgetaryResourcesAmount_CPE"/>
    <tableColumn id="15" name="BudgetAuthorityAvailableAmountTotal_CPE"/>
    <tableColumn id="16" name="GrossOutlayAmountByTAS_CPE"/>
    <tableColumn id="17" name="ObligationsIncurredTotalByTAS_CPE"/>
    <tableColumn id="18" name="DeobligationsRecoveriesRefundsByTAS_CPE"/>
    <tableColumn id="19" name="UnobligatedBalance_CPE"/>
    <tableColumn id="20" name="StatusOfBudgetaryResourcesTotal_CPE"/>
    <tableColumn id="21" name="EXPIRED?" dataDxfId="9">
      <calculatedColumnFormula>IF(Table1[[#This Row],[AvailabilityTypeCode]]="X","U",IF(Table1[[#This Row],[EndingPeriodOfAvailability]]*1&lt;=2017,"E","U"))</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usaspending-submissions.s3-website-us-gov-west-1.amazonaws.com/2017/Q3/069%20-%20Department%20of%20Transportation%20(DOT)/File_A_appropriations_DOT_2017Q3.txt" TargetMode="External"/><Relationship Id="rId1" Type="http://schemas.openxmlformats.org/officeDocument/2006/relationships/hyperlink" Target="https://www.transportation.gov/sites/dot.gov/files/docs/DOT_AFR_FY16_0.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usaspending-submissions.s3-website-us-gov-west-1.amazonaws.com/2017/Q3/069%20-%20Department%20of%20Transportation%20(DOT)/File_B_program_activity_DOT_2017Q3.txt" TargetMode="External"/><Relationship Id="rId2" Type="http://schemas.openxmlformats.org/officeDocument/2006/relationships/hyperlink" Target="http://usaspending-submissions.s3-website-us-gov-west-1.amazonaws.com/2017/Q3/069%20-%20Department%20of%20Transportation%20(DOT)/File_A_appropriations_DOT_2017Q3.txt" TargetMode="External"/><Relationship Id="rId1" Type="http://schemas.openxmlformats.org/officeDocument/2006/relationships/hyperlink" Target="https://www.transportation.gov/sites/dot.gov/files/docs/DOT_AFR_FY16_0.pdf"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tfm.fiscal.treasury.gov/content/dam/tfm/v1/supplements/ussgl/ussgl_part_2/sec5/sec5_snc_2018.xlsx"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usaspending-submissions.s3-website-us-gov-west-1.amazonaws.com/2017/Q3/069%20-%20Department%20of%20Transportation%20(DOT)/File_A_appropriations_DOT_2017Q3.txt" TargetMode="External"/><Relationship Id="rId1" Type="http://schemas.openxmlformats.org/officeDocument/2006/relationships/hyperlink" Target="https://www.transportation.gov/sites/dot.gov/files/docs/DOT_AFR_FY16_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61"/>
  <sheetViews>
    <sheetView showGridLines="0" zoomScale="85" zoomScaleNormal="85" workbookViewId="0">
      <pane xSplit="1" ySplit="7" topLeftCell="B8" activePane="bottomRight" state="frozen"/>
      <selection pane="topRight" activeCell="B1" sqref="B1"/>
      <selection pane="bottomLeft" activeCell="A7" sqref="A7"/>
      <selection pane="bottomRight" activeCell="C24" sqref="C24"/>
    </sheetView>
  </sheetViews>
  <sheetFormatPr defaultRowHeight="14.5" x14ac:dyDescent="0.35"/>
  <cols>
    <col min="1" max="1" width="1.36328125" customWidth="1"/>
    <col min="2" max="2" width="3.6328125" customWidth="1"/>
    <col min="6" max="6" width="8" customWidth="1"/>
    <col min="7" max="7" width="15.6328125" bestFit="1" customWidth="1"/>
    <col min="8" max="8" width="13.7265625" bestFit="1" customWidth="1"/>
    <col min="9" max="9" width="15.08984375" customWidth="1"/>
    <col min="10" max="10" width="2.08984375" customWidth="1"/>
    <col min="11" max="11" width="2.453125" customWidth="1"/>
    <col min="12" max="12" width="17.6328125" bestFit="1" customWidth="1"/>
    <col min="13" max="13" width="13.90625" customWidth="1"/>
    <col min="14" max="14" width="16.08984375" customWidth="1"/>
    <col min="15" max="15" width="13.54296875" customWidth="1"/>
    <col min="16" max="16" width="14.08984375" customWidth="1"/>
    <col min="17" max="17" width="14" customWidth="1"/>
    <col min="18" max="18" width="6.7265625" customWidth="1"/>
    <col min="19" max="19" width="11.81640625" bestFit="1" customWidth="1"/>
  </cols>
  <sheetData>
    <row r="1" spans="2:20" x14ac:dyDescent="0.35">
      <c r="B1" s="13"/>
    </row>
    <row r="2" spans="2:20" x14ac:dyDescent="0.35">
      <c r="B2" s="13"/>
    </row>
    <row r="3" spans="2:20" x14ac:dyDescent="0.35">
      <c r="B3" s="111" t="s">
        <v>35</v>
      </c>
      <c r="C3" s="17"/>
      <c r="D3" s="17"/>
      <c r="E3" s="17"/>
      <c r="F3" s="17"/>
      <c r="G3" s="20"/>
      <c r="H3" s="19">
        <v>2016</v>
      </c>
      <c r="I3" s="19"/>
    </row>
    <row r="4" spans="2:20" x14ac:dyDescent="0.35">
      <c r="B4" s="111"/>
      <c r="C4" s="17"/>
      <c r="D4" s="17"/>
      <c r="E4" s="17"/>
      <c r="F4" s="17"/>
      <c r="G4" s="17"/>
      <c r="H4" s="18" t="s">
        <v>41</v>
      </c>
      <c r="I4" s="18"/>
      <c r="L4" s="47">
        <f>-I12+I24+I26-FileAtoSBR_page2!I18-FileAtoSBR_page2!I19-FileAtoSBR_page2!I27-FileAtoSBR_page2!I28-FileAtoSBR_page2!I35</f>
        <v>132930766</v>
      </c>
    </row>
    <row r="5" spans="2:20" x14ac:dyDescent="0.35">
      <c r="B5" s="17"/>
      <c r="C5" s="17"/>
      <c r="D5" s="17"/>
      <c r="E5" s="17"/>
      <c r="F5" s="17"/>
      <c r="G5" s="17"/>
      <c r="H5" s="18" t="s">
        <v>42</v>
      </c>
      <c r="I5" s="18"/>
      <c r="N5" s="14"/>
      <c r="O5" s="14"/>
    </row>
    <row r="6" spans="2:20" ht="15" thickBot="1" x14ac:dyDescent="0.4">
      <c r="B6" s="17"/>
      <c r="C6" s="17"/>
      <c r="D6" s="17"/>
      <c r="E6" s="17"/>
      <c r="F6" s="17"/>
      <c r="G6" s="17"/>
      <c r="H6" s="18" t="s">
        <v>43</v>
      </c>
      <c r="I6" s="18"/>
      <c r="L6" s="154" t="s">
        <v>63</v>
      </c>
      <c r="M6" s="154"/>
      <c r="N6" s="154"/>
      <c r="O6" s="154"/>
      <c r="P6" s="155"/>
      <c r="Q6" s="35"/>
      <c r="R6" s="35"/>
    </row>
    <row r="7" spans="2:20" ht="16.5" x14ac:dyDescent="0.35">
      <c r="B7" s="27" t="s">
        <v>46</v>
      </c>
      <c r="C7" s="17"/>
      <c r="D7" s="17"/>
      <c r="E7" s="17"/>
      <c r="F7" s="17"/>
      <c r="G7" s="26" t="s">
        <v>45</v>
      </c>
      <c r="H7" s="18" t="s">
        <v>44</v>
      </c>
      <c r="I7" s="18" t="s">
        <v>58</v>
      </c>
      <c r="L7" s="36" t="s">
        <v>59</v>
      </c>
      <c r="M7" s="35" t="s">
        <v>60</v>
      </c>
      <c r="N7" s="35" t="s">
        <v>778</v>
      </c>
      <c r="O7" s="35" t="s">
        <v>779</v>
      </c>
      <c r="P7" s="112" t="s">
        <v>61</v>
      </c>
      <c r="Q7" s="35" t="s">
        <v>110</v>
      </c>
      <c r="R7" s="35" t="s">
        <v>62</v>
      </c>
    </row>
    <row r="8" spans="2:20" x14ac:dyDescent="0.35">
      <c r="P8" s="113"/>
    </row>
    <row r="9" spans="2:20" x14ac:dyDescent="0.35">
      <c r="B9" s="30" t="s">
        <v>36</v>
      </c>
      <c r="C9" s="23"/>
      <c r="D9" s="23"/>
      <c r="E9" s="23"/>
      <c r="F9" s="23"/>
      <c r="G9" s="21"/>
      <c r="H9" s="22"/>
      <c r="I9" s="22"/>
      <c r="P9" s="113"/>
    </row>
    <row r="10" spans="2:20" x14ac:dyDescent="0.35">
      <c r="B10" s="24" t="s">
        <v>37</v>
      </c>
      <c r="C10" s="24"/>
      <c r="D10" s="24"/>
      <c r="E10" s="24"/>
      <c r="F10" s="24"/>
      <c r="G10" s="31">
        <v>47888817</v>
      </c>
      <c r="H10" s="32">
        <v>223518</v>
      </c>
      <c r="I10" s="32">
        <f>SUM(G10:H10)</f>
        <v>48112335</v>
      </c>
      <c r="K10" s="108" t="s">
        <v>24</v>
      </c>
      <c r="L10" s="32">
        <v>49954423158.849998</v>
      </c>
      <c r="M10" s="32">
        <f>L10/1000</f>
        <v>49954423.158849999</v>
      </c>
      <c r="N10" s="32">
        <f>M10</f>
        <v>49954423.158849999</v>
      </c>
      <c r="O10" s="32">
        <v>0</v>
      </c>
      <c r="P10" s="114">
        <f>SUM(N10:O10)</f>
        <v>49954423.158849999</v>
      </c>
      <c r="Q10" s="32">
        <f>P10-G10</f>
        <v>2065606.1588499993</v>
      </c>
      <c r="R10" s="39">
        <f>Q10/I10</f>
        <v>4.2932985041154191E-2</v>
      </c>
    </row>
    <row r="11" spans="2:20" x14ac:dyDescent="0.35">
      <c r="B11" s="24" t="s">
        <v>38</v>
      </c>
      <c r="C11" s="24"/>
      <c r="D11" s="24"/>
      <c r="E11" s="24"/>
      <c r="F11" s="24"/>
      <c r="G11" s="5">
        <v>691778</v>
      </c>
      <c r="H11" s="25">
        <v>10872</v>
      </c>
      <c r="I11" s="25">
        <f t="shared" ref="I11:I30" si="0">SUM(G11:H11)</f>
        <v>702650</v>
      </c>
      <c r="K11" s="108" t="s">
        <v>64</v>
      </c>
      <c r="L11" s="5">
        <v>1477084821.3899901</v>
      </c>
      <c r="M11" s="5">
        <f t="shared" ref="M11" si="1">L11/1000</f>
        <v>1477084.8213899902</v>
      </c>
      <c r="N11" s="5">
        <f t="shared" ref="N11" si="2">M11</f>
        <v>1477084.8213899902</v>
      </c>
      <c r="O11" s="25">
        <v>0</v>
      </c>
      <c r="P11" s="115">
        <f>SUM(N11:O11)</f>
        <v>1477084.8213899902</v>
      </c>
      <c r="Q11" s="5">
        <f>P11-G11-G12</f>
        <v>907430.82138999016</v>
      </c>
      <c r="R11" s="39">
        <f>Q11/I11</f>
        <v>1.2914407192627768</v>
      </c>
    </row>
    <row r="12" spans="2:20" x14ac:dyDescent="0.35">
      <c r="B12" s="24" t="s">
        <v>39</v>
      </c>
      <c r="C12" s="24"/>
      <c r="D12" s="24"/>
      <c r="E12" s="24"/>
      <c r="F12" s="24"/>
      <c r="G12" s="29">
        <v>-122124</v>
      </c>
      <c r="H12" s="29">
        <v>0</v>
      </c>
      <c r="I12" s="29">
        <f t="shared" si="0"/>
        <v>-122124</v>
      </c>
      <c r="K12" s="101" t="s">
        <v>777</v>
      </c>
      <c r="L12" s="103"/>
      <c r="M12" s="103"/>
      <c r="N12" s="103"/>
      <c r="O12" s="103"/>
      <c r="P12" s="116"/>
      <c r="Q12" s="103"/>
      <c r="R12" s="103"/>
      <c r="S12" s="152">
        <f>I12/I13</f>
        <v>-2.5080473295664429E-3</v>
      </c>
      <c r="T12" t="s">
        <v>783</v>
      </c>
    </row>
    <row r="13" spans="2:20" ht="27" customHeight="1" x14ac:dyDescent="0.35">
      <c r="B13" s="157" t="s">
        <v>40</v>
      </c>
      <c r="C13" s="157"/>
      <c r="D13" s="157"/>
      <c r="E13" s="157"/>
      <c r="F13" s="157"/>
      <c r="G13" s="123">
        <f>SUM(G10:G12)</f>
        <v>48458471</v>
      </c>
      <c r="H13" s="123">
        <f>SUM(H10:H12)</f>
        <v>234390</v>
      </c>
      <c r="I13" s="123">
        <f t="shared" si="0"/>
        <v>48692861</v>
      </c>
      <c r="J13" s="124"/>
      <c r="K13" s="125"/>
      <c r="L13" s="123">
        <f>SUM(L10:L12)</f>
        <v>51431507980.23999</v>
      </c>
      <c r="M13" s="123">
        <f>SUM(M10:M12)</f>
        <v>51431507.980239987</v>
      </c>
      <c r="N13" s="123">
        <f t="shared" ref="N13:Q13" si="3">SUM(N10:N12)</f>
        <v>51431507.980239987</v>
      </c>
      <c r="O13" s="123">
        <f t="shared" si="3"/>
        <v>0</v>
      </c>
      <c r="P13" s="126">
        <f t="shared" si="3"/>
        <v>51431507.980239987</v>
      </c>
      <c r="Q13" s="123">
        <f t="shared" si="3"/>
        <v>2973036.9802399892</v>
      </c>
      <c r="R13" s="127">
        <f>Q13/I13</f>
        <v>6.1056937694418681E-2</v>
      </c>
    </row>
    <row r="14" spans="2:20" x14ac:dyDescent="0.35">
      <c r="B14" s="128"/>
      <c r="C14" s="128"/>
      <c r="D14" s="128"/>
      <c r="E14" s="128"/>
      <c r="F14" s="128"/>
      <c r="G14" s="124"/>
      <c r="H14" s="124"/>
      <c r="I14" s="124"/>
      <c r="J14" s="124"/>
      <c r="K14" s="129"/>
      <c r="L14" s="124"/>
      <c r="M14" s="124"/>
      <c r="N14" s="124"/>
      <c r="O14" s="124"/>
      <c r="P14" s="130"/>
      <c r="Q14" s="124"/>
      <c r="R14" s="131"/>
    </row>
    <row r="15" spans="2:20" x14ac:dyDescent="0.35">
      <c r="B15" s="24" t="s">
        <v>90</v>
      </c>
      <c r="C15" s="24"/>
      <c r="D15" s="24"/>
      <c r="E15" s="24"/>
      <c r="F15" s="24"/>
      <c r="G15" s="5">
        <v>89313027</v>
      </c>
      <c r="H15" s="5"/>
      <c r="I15" s="25">
        <f t="shared" si="0"/>
        <v>89313027</v>
      </c>
      <c r="K15" s="108" t="s">
        <v>65</v>
      </c>
      <c r="L15" s="5">
        <v>21084890672.43</v>
      </c>
      <c r="M15" s="5">
        <f t="shared" ref="M15:M18" si="4">L15/1000</f>
        <v>21084890.672430001</v>
      </c>
      <c r="N15" s="55">
        <f>M15</f>
        <v>21084890.672430001</v>
      </c>
      <c r="O15" s="55">
        <v>70000000</v>
      </c>
      <c r="P15" s="115">
        <f t="shared" ref="P15:P18" si="5">SUM(N15:O15)</f>
        <v>91084890.672430009</v>
      </c>
      <c r="Q15" s="5">
        <f>P15-G15</f>
        <v>1771863.6724300086</v>
      </c>
      <c r="R15" s="39">
        <f t="shared" ref="R15:R18" si="6">Q15/I15</f>
        <v>1.9838804393339043E-2</v>
      </c>
    </row>
    <row r="16" spans="2:20" x14ac:dyDescent="0.35">
      <c r="B16" s="24" t="s">
        <v>91</v>
      </c>
      <c r="C16" s="24"/>
      <c r="D16" s="24"/>
      <c r="E16" s="24"/>
      <c r="F16" s="24"/>
      <c r="G16" s="5"/>
      <c r="H16" s="5">
        <v>4966665</v>
      </c>
      <c r="I16" s="25">
        <f t="shared" si="0"/>
        <v>4966665</v>
      </c>
      <c r="K16" s="108" t="s">
        <v>66</v>
      </c>
      <c r="L16" s="10">
        <v>0</v>
      </c>
      <c r="M16" s="5">
        <f t="shared" si="4"/>
        <v>0</v>
      </c>
      <c r="N16" s="55">
        <f>M16</f>
        <v>0</v>
      </c>
      <c r="O16" s="55"/>
      <c r="P16" s="115">
        <f t="shared" si="5"/>
        <v>0</v>
      </c>
      <c r="Q16" s="5">
        <f>P16-G16</f>
        <v>0</v>
      </c>
      <c r="R16" s="39">
        <f t="shared" si="6"/>
        <v>0</v>
      </c>
    </row>
    <row r="17" spans="2:20" x14ac:dyDescent="0.35">
      <c r="B17" s="24" t="s">
        <v>92</v>
      </c>
      <c r="C17" s="24"/>
      <c r="D17" s="24"/>
      <c r="E17" s="24"/>
      <c r="F17" s="24"/>
      <c r="G17" s="5">
        <v>57048794</v>
      </c>
      <c r="H17" s="5"/>
      <c r="I17" s="25">
        <f t="shared" si="0"/>
        <v>57048794</v>
      </c>
      <c r="K17" s="108" t="s">
        <v>89</v>
      </c>
      <c r="L17" s="5">
        <v>40858935302.309998</v>
      </c>
      <c r="M17" s="5">
        <f t="shared" si="4"/>
        <v>40858935.302309997</v>
      </c>
      <c r="N17" s="55">
        <f>M17</f>
        <v>40858935.302309997</v>
      </c>
      <c r="O17" s="55"/>
      <c r="P17" s="115">
        <f t="shared" si="5"/>
        <v>40858935.302309997</v>
      </c>
      <c r="Q17" s="5">
        <f>P17-G17</f>
        <v>-16189858.697690003</v>
      </c>
      <c r="R17" s="39">
        <f t="shared" si="6"/>
        <v>-0.28378967481223183</v>
      </c>
    </row>
    <row r="18" spans="2:20" x14ac:dyDescent="0.35">
      <c r="B18" s="24" t="s">
        <v>93</v>
      </c>
      <c r="C18" s="24"/>
      <c r="D18" s="24"/>
      <c r="E18" s="24"/>
      <c r="F18" s="24"/>
      <c r="G18" s="5">
        <v>10177773</v>
      </c>
      <c r="H18" s="5">
        <v>469533</v>
      </c>
      <c r="I18" s="25">
        <f t="shared" si="0"/>
        <v>10647306</v>
      </c>
      <c r="K18" s="108" t="s">
        <v>97</v>
      </c>
      <c r="L18" s="5">
        <v>11897879066.91</v>
      </c>
      <c r="M18" s="5">
        <f t="shared" si="4"/>
        <v>11897879.066910001</v>
      </c>
      <c r="N18" s="55">
        <f>M18</f>
        <v>11897879.066910001</v>
      </c>
      <c r="O18" s="55"/>
      <c r="P18" s="115">
        <f t="shared" si="5"/>
        <v>11897879.066910001</v>
      </c>
      <c r="Q18" s="5">
        <f>P18-G18</f>
        <v>1720106.0669100005</v>
      </c>
      <c r="R18" s="57">
        <f t="shared" si="6"/>
        <v>0.16155317287866061</v>
      </c>
    </row>
    <row r="19" spans="2:20" ht="15" thickBot="1" x14ac:dyDescent="0.4">
      <c r="B19" s="28" t="s">
        <v>54</v>
      </c>
      <c r="C19" s="24"/>
      <c r="D19" s="24"/>
      <c r="E19" s="24"/>
      <c r="F19" s="24"/>
      <c r="G19" s="52">
        <f>SUM(G13:G18)</f>
        <v>204998065</v>
      </c>
      <c r="H19" s="52">
        <f t="shared" ref="H19:I19" si="7">SUM(H13:H18)</f>
        <v>5670588</v>
      </c>
      <c r="I19" s="52">
        <f t="shared" si="7"/>
        <v>210668653</v>
      </c>
      <c r="K19" s="108"/>
      <c r="L19" s="52">
        <f t="shared" ref="L19:Q19" si="8">ROUND(SUM(L13:L18),0)</f>
        <v>125273213022</v>
      </c>
      <c r="M19" s="52">
        <f t="shared" si="8"/>
        <v>125273213</v>
      </c>
      <c r="N19" s="52">
        <f t="shared" si="8"/>
        <v>125273213</v>
      </c>
      <c r="O19" s="52">
        <f t="shared" si="8"/>
        <v>70000000</v>
      </c>
      <c r="P19" s="117">
        <f t="shared" si="8"/>
        <v>195273213</v>
      </c>
      <c r="Q19" s="52">
        <f t="shared" si="8"/>
        <v>-9724852</v>
      </c>
      <c r="R19" s="58">
        <f>Q19/I19</f>
        <v>-4.6161836901287827E-2</v>
      </c>
    </row>
    <row r="20" spans="2:20" ht="15" thickTop="1" x14ac:dyDescent="0.35">
      <c r="B20" s="24"/>
      <c r="C20" s="24"/>
      <c r="D20" s="24"/>
      <c r="E20" s="24"/>
      <c r="F20" s="24"/>
      <c r="K20" s="109"/>
      <c r="L20" s="5"/>
      <c r="P20" s="113"/>
    </row>
    <row r="21" spans="2:20" x14ac:dyDescent="0.35">
      <c r="B21" s="30" t="s">
        <v>47</v>
      </c>
      <c r="C21" s="23"/>
      <c r="D21" s="23"/>
      <c r="E21" s="23"/>
      <c r="F21" s="23"/>
      <c r="G21" s="21"/>
      <c r="H21" s="22"/>
      <c r="I21" s="22"/>
      <c r="K21" s="109"/>
      <c r="L21" s="22"/>
      <c r="M21" s="22"/>
      <c r="N21" s="22"/>
      <c r="O21" s="22"/>
      <c r="P21" s="118"/>
      <c r="Q21" s="22"/>
      <c r="R21" s="22"/>
    </row>
    <row r="22" spans="2:20" x14ac:dyDescent="0.35">
      <c r="B22" s="24" t="s">
        <v>55</v>
      </c>
      <c r="C22" s="24"/>
      <c r="G22" s="31">
        <v>155838976</v>
      </c>
      <c r="H22" s="31">
        <v>5281515</v>
      </c>
      <c r="I22" s="31">
        <f t="shared" si="0"/>
        <v>161120491</v>
      </c>
      <c r="K22" s="108" t="s">
        <v>98</v>
      </c>
      <c r="L22" s="31">
        <v>52883921587.75</v>
      </c>
      <c r="M22" s="31">
        <f>L22/1000</f>
        <v>52883921.587750003</v>
      </c>
      <c r="N22" s="5">
        <f>M22*4/3</f>
        <v>70511895.450333342</v>
      </c>
      <c r="O22" s="5">
        <v>70000000</v>
      </c>
      <c r="P22" s="115">
        <f t="shared" ref="P22" si="9">SUM(N22:O22)</f>
        <v>140511895.45033336</v>
      </c>
      <c r="Q22" s="5">
        <f>P22-G22</f>
        <v>-15327080.549666643</v>
      </c>
      <c r="R22" s="40">
        <f>Q22/I22</f>
        <v>-9.5128065055776451E-2</v>
      </c>
    </row>
    <row r="23" spans="2:20" x14ac:dyDescent="0.35">
      <c r="B23" s="24" t="s">
        <v>48</v>
      </c>
      <c r="C23" s="24"/>
      <c r="G23" s="5"/>
      <c r="H23" s="5"/>
      <c r="I23" s="5"/>
      <c r="K23" s="109"/>
      <c r="L23" s="5"/>
      <c r="M23" s="5"/>
      <c r="N23" s="5"/>
      <c r="O23" s="5"/>
      <c r="P23" s="115"/>
      <c r="Q23" s="5"/>
      <c r="R23" s="5"/>
    </row>
    <row r="24" spans="2:20" x14ac:dyDescent="0.35">
      <c r="B24" s="24"/>
      <c r="C24" s="24" t="s">
        <v>49</v>
      </c>
      <c r="G24" s="5">
        <v>30596579</v>
      </c>
      <c r="H24" s="5">
        <v>32445</v>
      </c>
      <c r="I24" s="5">
        <f t="shared" si="0"/>
        <v>30629024</v>
      </c>
      <c r="K24" s="101" t="s">
        <v>777</v>
      </c>
      <c r="L24" s="103"/>
      <c r="M24" s="103"/>
      <c r="N24" s="103"/>
      <c r="O24" s="103"/>
      <c r="P24" s="116"/>
      <c r="Q24" s="103"/>
      <c r="R24" s="103"/>
      <c r="S24" s="7">
        <f>I24/I27</f>
        <v>0.62172863240086429</v>
      </c>
    </row>
    <row r="25" spans="2:20" ht="25" customHeight="1" x14ac:dyDescent="0.35">
      <c r="B25" s="24"/>
      <c r="C25" s="158" t="s">
        <v>50</v>
      </c>
      <c r="D25" s="158"/>
      <c r="E25" s="158"/>
      <c r="F25" s="158"/>
      <c r="G25" s="5">
        <v>0</v>
      </c>
      <c r="H25" s="5">
        <v>0</v>
      </c>
      <c r="I25" s="5"/>
      <c r="K25" s="101" t="s">
        <v>777</v>
      </c>
      <c r="L25" s="103"/>
      <c r="M25" s="103"/>
      <c r="N25" s="103"/>
      <c r="O25" s="103"/>
      <c r="P25" s="116"/>
      <c r="Q25" s="103"/>
      <c r="R25" s="103"/>
    </row>
    <row r="26" spans="2:20" ht="15.5" x14ac:dyDescent="0.35">
      <c r="B26" s="24"/>
      <c r="C26" s="24" t="s">
        <v>51</v>
      </c>
      <c r="G26" s="132">
        <v>18278645</v>
      </c>
      <c r="H26" s="132">
        <v>356628</v>
      </c>
      <c r="I26" s="132">
        <f t="shared" si="0"/>
        <v>18635273</v>
      </c>
      <c r="K26" s="101" t="s">
        <v>777</v>
      </c>
      <c r="L26" s="104"/>
      <c r="M26" s="104"/>
      <c r="N26" s="104"/>
      <c r="O26" s="104"/>
      <c r="P26" s="119"/>
      <c r="Q26" s="104"/>
      <c r="R26" s="104"/>
      <c r="S26" s="7">
        <f>I26/I27</f>
        <v>0.37827136759913577</v>
      </c>
    </row>
    <row r="27" spans="2:20" x14ac:dyDescent="0.35">
      <c r="B27" s="24"/>
      <c r="C27" s="24" t="s">
        <v>52</v>
      </c>
      <c r="G27" s="5">
        <f>SUM(G24:G26)</f>
        <v>48875224</v>
      </c>
      <c r="H27" s="5">
        <f>SUM(H24:H26)</f>
        <v>389073</v>
      </c>
      <c r="I27" s="5">
        <f t="shared" si="0"/>
        <v>49264297</v>
      </c>
      <c r="K27" s="110" t="s">
        <v>117</v>
      </c>
      <c r="L27" s="5">
        <v>71155628269.860001</v>
      </c>
      <c r="M27" s="5">
        <f t="shared" ref="M27" si="10">L27/1000</f>
        <v>71155628.269859999</v>
      </c>
      <c r="N27" s="5">
        <f>I27/I29*N29</f>
        <v>54447586.026631743</v>
      </c>
      <c r="O27" s="5"/>
      <c r="P27" s="115">
        <f t="shared" ref="P27:P28" si="11">SUM(N27:O27)</f>
        <v>54447586.026631743</v>
      </c>
      <c r="Q27" s="5">
        <f>P27-G27</f>
        <v>5572362.0266317427</v>
      </c>
      <c r="R27" s="56">
        <f>Q27/I27</f>
        <v>0.11311157097465012</v>
      </c>
      <c r="S27" s="7">
        <f>I27/I30</f>
        <v>0.2338473061770609</v>
      </c>
      <c r="T27" t="s">
        <v>784</v>
      </c>
    </row>
    <row r="28" spans="2:20" x14ac:dyDescent="0.35">
      <c r="B28" s="24"/>
      <c r="C28" s="24" t="s">
        <v>53</v>
      </c>
      <c r="G28" s="29">
        <v>283865</v>
      </c>
      <c r="H28" s="29">
        <v>0</v>
      </c>
      <c r="I28" s="29">
        <f t="shared" si="0"/>
        <v>283865</v>
      </c>
      <c r="K28" s="110" t="s">
        <v>118</v>
      </c>
      <c r="L28" s="29">
        <v>1233663164.28</v>
      </c>
      <c r="M28" s="29">
        <f>L28/1000</f>
        <v>1233663.1642799999</v>
      </c>
      <c r="N28" s="29">
        <f>N29-N27</f>
        <v>313731.54492491484</v>
      </c>
      <c r="O28" s="29"/>
      <c r="P28" s="120">
        <f t="shared" si="11"/>
        <v>313731.54492491484</v>
      </c>
      <c r="Q28" s="29">
        <f>P28-G28</f>
        <v>29866.544924914837</v>
      </c>
      <c r="R28" s="39">
        <f>Q28/I28</f>
        <v>0.10521390423234579</v>
      </c>
    </row>
    <row r="29" spans="2:20" x14ac:dyDescent="0.35">
      <c r="B29" s="28" t="s">
        <v>48</v>
      </c>
      <c r="C29" s="28"/>
      <c r="D29" s="3"/>
      <c r="E29" s="3"/>
      <c r="F29" s="3"/>
      <c r="G29" s="33">
        <f>SUM(G27:G28)</f>
        <v>49159089</v>
      </c>
      <c r="H29" s="33">
        <f>SUM(H27:H28)</f>
        <v>389073</v>
      </c>
      <c r="I29" s="33">
        <f t="shared" si="0"/>
        <v>49548162</v>
      </c>
      <c r="K29" s="37"/>
      <c r="L29" s="53">
        <f>SUM(L27:L28)</f>
        <v>72389291434.139999</v>
      </c>
      <c r="M29" s="53">
        <f>SUM(M27:M28)</f>
        <v>72389291.434139997</v>
      </c>
      <c r="N29" s="53">
        <f>M29-N22+M22</f>
        <v>54761317.571556658</v>
      </c>
      <c r="O29" s="53">
        <f>SUM(O27:O28)</f>
        <v>0</v>
      </c>
      <c r="P29" s="121">
        <f>SUM(P27:P28)</f>
        <v>54761317.571556658</v>
      </c>
      <c r="Q29" s="53">
        <f>SUM(Q27:Q28)</f>
        <v>5602228.5715566576</v>
      </c>
      <c r="R29" s="41">
        <f>Q29/I29</f>
        <v>0.11306632467126949</v>
      </c>
    </row>
    <row r="30" spans="2:20" ht="15" thickBot="1" x14ac:dyDescent="0.4">
      <c r="B30" s="28" t="s">
        <v>54</v>
      </c>
      <c r="C30" s="28"/>
      <c r="D30" s="3"/>
      <c r="E30" s="3"/>
      <c r="F30" s="3"/>
      <c r="G30" s="34">
        <f>G22+G29</f>
        <v>204998065</v>
      </c>
      <c r="H30" s="34">
        <f>H22+H29</f>
        <v>5670588</v>
      </c>
      <c r="I30" s="34">
        <f t="shared" si="0"/>
        <v>210668653</v>
      </c>
      <c r="L30" s="34">
        <f t="shared" ref="L30:Q30" si="12">ROUND(L22+L29,0)</f>
        <v>125273213022</v>
      </c>
      <c r="M30" s="34">
        <f t="shared" si="12"/>
        <v>125273213</v>
      </c>
      <c r="N30" s="34">
        <f t="shared" si="12"/>
        <v>125273213</v>
      </c>
      <c r="O30" s="34">
        <f t="shared" si="12"/>
        <v>70000000</v>
      </c>
      <c r="P30" s="122">
        <f t="shared" si="12"/>
        <v>195273213</v>
      </c>
      <c r="Q30" s="34">
        <f t="shared" si="12"/>
        <v>-9724852</v>
      </c>
      <c r="R30" s="41">
        <f>Q30/I30</f>
        <v>-4.6161836901287827E-2</v>
      </c>
    </row>
    <row r="31" spans="2:20" ht="15" thickTop="1" x14ac:dyDescent="0.35">
      <c r="L31" s="54"/>
    </row>
    <row r="32" spans="2:20" s="105" customFormat="1" ht="14" customHeight="1" x14ac:dyDescent="0.35">
      <c r="G32" s="105" t="b">
        <f>G30=G19</f>
        <v>1</v>
      </c>
      <c r="H32" s="105" t="b">
        <f>H30=H19</f>
        <v>1</v>
      </c>
      <c r="I32" s="105" t="b">
        <f>I30=I19</f>
        <v>1</v>
      </c>
      <c r="L32" s="105" t="b">
        <f>L30=L19</f>
        <v>1</v>
      </c>
      <c r="M32" s="105" t="b">
        <f t="shared" ref="M32:Q32" si="13">M30=M19</f>
        <v>1</v>
      </c>
      <c r="N32" s="105" t="b">
        <f t="shared" si="13"/>
        <v>1</v>
      </c>
      <c r="O32" s="105" t="b">
        <f t="shared" si="13"/>
        <v>1</v>
      </c>
      <c r="P32" s="105" t="b">
        <f t="shared" si="13"/>
        <v>1</v>
      </c>
      <c r="Q32" s="105" t="b">
        <f t="shared" si="13"/>
        <v>1</v>
      </c>
    </row>
    <row r="37" spans="2:14" x14ac:dyDescent="0.35">
      <c r="C37" s="2" t="s">
        <v>13</v>
      </c>
      <c r="D37" t="s">
        <v>16</v>
      </c>
      <c r="E37" s="9" t="s">
        <v>57</v>
      </c>
    </row>
    <row r="38" spans="2:14" x14ac:dyDescent="0.35">
      <c r="C38" s="2"/>
      <c r="D38" t="s">
        <v>15</v>
      </c>
      <c r="E38" s="9" t="s">
        <v>14</v>
      </c>
    </row>
    <row r="40" spans="2:14" x14ac:dyDescent="0.35">
      <c r="B40" s="13" t="s">
        <v>95</v>
      </c>
      <c r="C40" t="s">
        <v>94</v>
      </c>
    </row>
    <row r="41" spans="2:14" ht="14.5" customHeight="1" x14ac:dyDescent="0.35">
      <c r="B41" s="13" t="s">
        <v>96</v>
      </c>
      <c r="C41" s="156" t="s">
        <v>25</v>
      </c>
      <c r="D41" s="156"/>
      <c r="E41" s="156"/>
      <c r="F41" s="156"/>
      <c r="G41" s="156"/>
      <c r="H41" s="156"/>
      <c r="I41" s="156"/>
      <c r="J41" s="59"/>
      <c r="K41" s="59"/>
      <c r="L41" s="59"/>
      <c r="M41" s="59"/>
      <c r="N41" s="59"/>
    </row>
    <row r="42" spans="2:14" x14ac:dyDescent="0.35">
      <c r="B42" s="13"/>
      <c r="C42" s="156"/>
      <c r="D42" s="156"/>
      <c r="E42" s="156"/>
      <c r="F42" s="156"/>
      <c r="G42" s="156"/>
      <c r="H42" s="156"/>
      <c r="I42" s="156"/>
      <c r="J42" s="59"/>
      <c r="K42" s="59"/>
      <c r="L42" s="59"/>
      <c r="M42" s="59"/>
      <c r="N42" s="59"/>
    </row>
    <row r="43" spans="2:14" x14ac:dyDescent="0.35">
      <c r="B43" s="13"/>
      <c r="C43" s="156"/>
      <c r="D43" s="156"/>
      <c r="E43" s="156"/>
      <c r="F43" s="156"/>
      <c r="G43" s="156"/>
      <c r="H43" s="156"/>
      <c r="I43" s="156"/>
      <c r="J43" s="59"/>
      <c r="K43" s="59"/>
      <c r="L43" s="59"/>
      <c r="M43" s="59"/>
      <c r="N43" s="59"/>
    </row>
    <row r="44" spans="2:14" x14ac:dyDescent="0.35">
      <c r="B44" s="13"/>
      <c r="C44" s="156"/>
      <c r="D44" s="156"/>
      <c r="E44" s="156"/>
      <c r="F44" s="156"/>
      <c r="G44" s="156"/>
      <c r="H44" s="156"/>
      <c r="I44" s="156"/>
      <c r="J44" s="59"/>
      <c r="K44" s="59"/>
      <c r="L44" s="59"/>
      <c r="M44" s="59"/>
      <c r="N44" s="59"/>
    </row>
    <row r="45" spans="2:14" x14ac:dyDescent="0.35">
      <c r="B45" s="13"/>
      <c r="C45" s="156"/>
      <c r="D45" s="156"/>
      <c r="E45" s="156"/>
      <c r="F45" s="156"/>
      <c r="G45" s="156"/>
      <c r="H45" s="156"/>
      <c r="I45" s="156"/>
      <c r="J45" s="59"/>
      <c r="K45" s="59"/>
      <c r="L45" s="59"/>
      <c r="M45" s="59"/>
      <c r="N45" s="59"/>
    </row>
    <row r="46" spans="2:14" x14ac:dyDescent="0.35">
      <c r="B46" s="13"/>
      <c r="C46" s="156"/>
      <c r="D46" s="156"/>
      <c r="E46" s="156"/>
      <c r="F46" s="156"/>
      <c r="G46" s="156"/>
      <c r="H46" s="156"/>
      <c r="I46" s="156"/>
      <c r="J46" s="59"/>
      <c r="K46" s="59"/>
      <c r="L46" s="59"/>
      <c r="M46" s="59"/>
      <c r="N46" s="59"/>
    </row>
    <row r="47" spans="2:14" x14ac:dyDescent="0.35">
      <c r="B47" s="13"/>
      <c r="C47" s="156"/>
      <c r="D47" s="156"/>
      <c r="E47" s="156"/>
      <c r="F47" s="156"/>
      <c r="G47" s="156"/>
      <c r="H47" s="156"/>
      <c r="I47" s="156"/>
      <c r="J47" s="59"/>
      <c r="K47" s="59"/>
      <c r="L47" s="59"/>
      <c r="M47" s="59"/>
      <c r="N47" s="59"/>
    </row>
    <row r="48" spans="2:14" x14ac:dyDescent="0.35">
      <c r="B48" s="13"/>
    </row>
    <row r="49" spans="2:3" x14ac:dyDescent="0.35">
      <c r="B49" s="135" t="s">
        <v>780</v>
      </c>
    </row>
    <row r="50" spans="2:3" x14ac:dyDescent="0.35">
      <c r="B50" s="134" t="s">
        <v>24</v>
      </c>
      <c r="C50" t="s">
        <v>0</v>
      </c>
    </row>
    <row r="51" spans="2:3" x14ac:dyDescent="0.35">
      <c r="B51" s="134" t="s">
        <v>64</v>
      </c>
      <c r="C51" t="s">
        <v>10</v>
      </c>
    </row>
    <row r="52" spans="2:3" x14ac:dyDescent="0.35">
      <c r="B52" s="134" t="s">
        <v>65</v>
      </c>
      <c r="C52" t="s">
        <v>2</v>
      </c>
    </row>
    <row r="53" spans="2:3" x14ac:dyDescent="0.35">
      <c r="B53" s="134" t="s">
        <v>66</v>
      </c>
      <c r="C53" t="s">
        <v>3</v>
      </c>
    </row>
    <row r="54" spans="2:3" x14ac:dyDescent="0.35">
      <c r="B54" s="134" t="s">
        <v>89</v>
      </c>
      <c r="C54" t="s">
        <v>4</v>
      </c>
    </row>
    <row r="55" spans="2:3" x14ac:dyDescent="0.35">
      <c r="B55" s="134" t="s">
        <v>97</v>
      </c>
      <c r="C55" t="s">
        <v>5</v>
      </c>
    </row>
    <row r="56" spans="2:3" x14ac:dyDescent="0.35">
      <c r="B56" s="134" t="s">
        <v>98</v>
      </c>
      <c r="C56" t="s">
        <v>9</v>
      </c>
    </row>
    <row r="57" spans="2:3" x14ac:dyDescent="0.35">
      <c r="B57" s="134" t="s">
        <v>99</v>
      </c>
      <c r="C57" t="s">
        <v>11</v>
      </c>
    </row>
    <row r="58" spans="2:3" x14ac:dyDescent="0.35">
      <c r="B58" s="134" t="s">
        <v>117</v>
      </c>
      <c r="C58" t="s">
        <v>119</v>
      </c>
    </row>
    <row r="59" spans="2:3" x14ac:dyDescent="0.35">
      <c r="B59" s="134" t="s">
        <v>118</v>
      </c>
      <c r="C59" t="s">
        <v>120</v>
      </c>
    </row>
    <row r="60" spans="2:3" x14ac:dyDescent="0.35">
      <c r="B60" s="14"/>
    </row>
    <row r="61" spans="2:3" x14ac:dyDescent="0.35">
      <c r="B61" s="14" t="s">
        <v>112</v>
      </c>
      <c r="C61" t="s">
        <v>113</v>
      </c>
    </row>
  </sheetData>
  <mergeCells count="4">
    <mergeCell ref="L6:P6"/>
    <mergeCell ref="C41:I47"/>
    <mergeCell ref="B13:F13"/>
    <mergeCell ref="C25:F25"/>
  </mergeCells>
  <conditionalFormatting sqref="G32 C32">
    <cfRule type="containsText" dxfId="42" priority="4" operator="containsText" text="FALSE">
      <formula>NOT(ISERROR(SEARCH("FALSE",C32)))</formula>
    </cfRule>
  </conditionalFormatting>
  <conditionalFormatting sqref="G32">
    <cfRule type="containsText" dxfId="41" priority="3" operator="containsText" text="TRUE">
      <formula>NOT(ISERROR(SEARCH("TRUE",G32)))</formula>
    </cfRule>
  </conditionalFormatting>
  <conditionalFormatting sqref="H32:Q32">
    <cfRule type="containsText" dxfId="40" priority="2" operator="containsText" text="FALSE">
      <formula>NOT(ISERROR(SEARCH("FALSE",H32)))</formula>
    </cfRule>
  </conditionalFormatting>
  <conditionalFormatting sqref="H32:Q32">
    <cfRule type="containsText" dxfId="39" priority="1" operator="containsText" text="TRUE">
      <formula>NOT(ISERROR(SEARCH("TRUE",H32)))</formula>
    </cfRule>
  </conditionalFormatting>
  <hyperlinks>
    <hyperlink ref="E38" r:id="rId1"/>
    <hyperlink ref="E37" r:id="rId2"/>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59"/>
  <sheetViews>
    <sheetView showGridLines="0" zoomScale="80" zoomScaleNormal="80" workbookViewId="0">
      <pane xSplit="1" ySplit="7" topLeftCell="B8" activePane="bottomRight" state="frozen"/>
      <selection pane="topRight" activeCell="B1" sqref="B1"/>
      <selection pane="bottomLeft" activeCell="A8" sqref="A8"/>
      <selection pane="bottomRight" activeCell="C18" sqref="C18:F18"/>
    </sheetView>
  </sheetViews>
  <sheetFormatPr defaultRowHeight="14.5" x14ac:dyDescent="0.35"/>
  <cols>
    <col min="1" max="1" width="1.36328125" customWidth="1"/>
    <col min="2" max="2" width="4.453125" customWidth="1"/>
    <col min="6" max="6" width="11.36328125" customWidth="1"/>
    <col min="7" max="7" width="15.26953125" customWidth="1"/>
    <col min="8" max="8" width="13.7265625" customWidth="1"/>
    <col min="9" max="9" width="14.26953125" customWidth="1"/>
    <col min="10" max="10" width="1.453125" customWidth="1"/>
    <col min="11" max="11" width="19.7265625" customWidth="1"/>
    <col min="12" max="12" width="19.08984375" customWidth="1"/>
    <col min="13" max="13" width="14.453125" customWidth="1"/>
    <col min="14" max="14" width="16.81640625" bestFit="1" customWidth="1"/>
    <col min="15" max="15" width="13.36328125" customWidth="1"/>
    <col min="16" max="16" width="14.7265625" customWidth="1"/>
    <col min="17" max="17" width="14.36328125" customWidth="1"/>
    <col min="18" max="18" width="8.453125" style="62" customWidth="1"/>
  </cols>
  <sheetData>
    <row r="1" spans="2:18" x14ac:dyDescent="0.35">
      <c r="B1" s="13"/>
    </row>
    <row r="2" spans="2:18" x14ac:dyDescent="0.35">
      <c r="B2" s="13"/>
      <c r="C2" s="59"/>
      <c r="D2" s="59"/>
      <c r="E2" s="59"/>
      <c r="F2" s="59"/>
      <c r="G2" s="59"/>
      <c r="H2" s="59"/>
      <c r="I2" s="59"/>
    </row>
    <row r="3" spans="2:18" x14ac:dyDescent="0.35">
      <c r="B3" s="111" t="s">
        <v>35</v>
      </c>
      <c r="C3" s="27"/>
      <c r="D3" s="27"/>
      <c r="E3" s="27"/>
      <c r="F3" s="27"/>
      <c r="G3" s="17"/>
      <c r="H3" s="20">
        <v>2016</v>
      </c>
      <c r="I3" s="19"/>
      <c r="J3" s="19"/>
    </row>
    <row r="4" spans="2:18" ht="14.5" customHeight="1" x14ac:dyDescent="0.35">
      <c r="B4" s="27"/>
      <c r="C4" s="27"/>
      <c r="D4" s="27"/>
      <c r="E4" s="27"/>
      <c r="F4" s="27"/>
      <c r="G4" s="17"/>
      <c r="H4" s="161" t="s">
        <v>67</v>
      </c>
      <c r="I4" s="45"/>
      <c r="J4" s="45"/>
    </row>
    <row r="5" spans="2:18" x14ac:dyDescent="0.35">
      <c r="B5" s="27"/>
      <c r="C5" s="27"/>
      <c r="D5" s="27"/>
      <c r="E5" s="27"/>
      <c r="F5" s="27"/>
      <c r="G5" s="17"/>
      <c r="H5" s="162"/>
      <c r="I5" s="43"/>
      <c r="J5" s="43"/>
    </row>
    <row r="6" spans="2:18" ht="15" thickBot="1" x14ac:dyDescent="0.4">
      <c r="B6" s="27"/>
      <c r="C6" s="27"/>
      <c r="D6" s="27"/>
      <c r="E6" s="27"/>
      <c r="F6" s="27"/>
      <c r="G6" s="17"/>
      <c r="H6" s="162"/>
      <c r="I6" s="43"/>
      <c r="J6" s="43"/>
      <c r="L6" s="154" t="s">
        <v>63</v>
      </c>
      <c r="M6" s="154"/>
      <c r="N6" s="154"/>
      <c r="O6" s="154"/>
      <c r="P6" s="155"/>
      <c r="Q6" s="35"/>
      <c r="R6" s="63"/>
    </row>
    <row r="7" spans="2:18" ht="16.5" x14ac:dyDescent="0.35">
      <c r="B7" s="27" t="s">
        <v>46</v>
      </c>
      <c r="C7" s="27"/>
      <c r="D7" s="27"/>
      <c r="E7" s="27"/>
      <c r="F7" s="27"/>
      <c r="G7" s="26" t="s">
        <v>45</v>
      </c>
      <c r="H7" s="162"/>
      <c r="I7" s="44" t="s">
        <v>58</v>
      </c>
      <c r="J7" s="43"/>
      <c r="L7" s="36" t="s">
        <v>100</v>
      </c>
      <c r="M7" s="35" t="s">
        <v>60</v>
      </c>
      <c r="N7" s="35" t="s">
        <v>778</v>
      </c>
      <c r="O7" s="35" t="s">
        <v>779</v>
      </c>
      <c r="P7" s="112" t="s">
        <v>61</v>
      </c>
      <c r="Q7" s="35" t="s">
        <v>110</v>
      </c>
      <c r="R7" s="63" t="s">
        <v>62</v>
      </c>
    </row>
    <row r="8" spans="2:18" x14ac:dyDescent="0.35">
      <c r="B8" s="51"/>
      <c r="C8" s="51"/>
      <c r="D8" s="51"/>
      <c r="E8" s="51"/>
      <c r="F8" s="51"/>
      <c r="G8" s="51"/>
      <c r="H8" s="51"/>
      <c r="I8" s="51"/>
      <c r="J8" s="46"/>
      <c r="P8" s="113"/>
    </row>
    <row r="9" spans="2:18" x14ac:dyDescent="0.35">
      <c r="B9" s="50" t="s">
        <v>68</v>
      </c>
      <c r="C9" s="50"/>
      <c r="D9" s="50"/>
      <c r="E9" s="50"/>
      <c r="F9" s="50"/>
      <c r="G9" s="50"/>
      <c r="H9" s="50"/>
      <c r="I9" s="50"/>
      <c r="P9" s="113"/>
    </row>
    <row r="10" spans="2:18" x14ac:dyDescent="0.35">
      <c r="B10" s="49" t="s">
        <v>69</v>
      </c>
      <c r="C10" s="49"/>
      <c r="P10" s="113"/>
    </row>
    <row r="11" spans="2:18" s="124" customFormat="1" ht="31" customHeight="1" x14ac:dyDescent="0.35">
      <c r="C11" s="159" t="s">
        <v>70</v>
      </c>
      <c r="D11" s="159"/>
      <c r="E11" s="159"/>
      <c r="F11" s="159"/>
      <c r="G11" s="140">
        <v>108262227</v>
      </c>
      <c r="H11" s="140">
        <v>12703163</v>
      </c>
      <c r="I11" s="140">
        <f>SUM(G11:H11)</f>
        <v>120965390</v>
      </c>
      <c r="K11" s="149" t="s">
        <v>102</v>
      </c>
      <c r="L11" s="141">
        <v>103900291787.37</v>
      </c>
      <c r="M11" s="141">
        <f>L11/1000</f>
        <v>103900291.78737</v>
      </c>
      <c r="N11" s="141">
        <f>M11</f>
        <v>103900291.78737</v>
      </c>
      <c r="O11" s="141">
        <v>0</v>
      </c>
      <c r="P11" s="142">
        <f>SUM(N11+O11)</f>
        <v>103900291.78737</v>
      </c>
      <c r="Q11" s="141">
        <f>G11-P11</f>
        <v>4361935.2126300037</v>
      </c>
      <c r="R11" s="143">
        <f t="shared" ref="R11:R16" si="0">Q11/I11</f>
        <v>3.6059365514631944E-2</v>
      </c>
    </row>
    <row r="12" spans="2:18" x14ac:dyDescent="0.35">
      <c r="C12" t="s">
        <v>55</v>
      </c>
      <c r="G12" s="5">
        <v>155838976</v>
      </c>
      <c r="H12" s="5">
        <v>5281515</v>
      </c>
      <c r="I12" s="5">
        <f t="shared" ref="I12:I35" si="1">SUM(G12:H12)</f>
        <v>161120491</v>
      </c>
      <c r="K12" s="106" t="s">
        <v>101</v>
      </c>
      <c r="L12" s="5">
        <v>52883921587.75</v>
      </c>
      <c r="M12" s="5">
        <f>L12/1000</f>
        <v>52883921.587750003</v>
      </c>
      <c r="N12" s="5">
        <f>M12*(4/3)</f>
        <v>70511895.450333327</v>
      </c>
      <c r="O12" s="5">
        <v>70000000</v>
      </c>
      <c r="P12" s="115">
        <f>SUM(N12+O12)</f>
        <v>140511895.45033333</v>
      </c>
      <c r="Q12" s="5">
        <f>G12-P12</f>
        <v>15327080.549666673</v>
      </c>
      <c r="R12" s="62">
        <f t="shared" si="0"/>
        <v>9.5128065055776631E-2</v>
      </c>
    </row>
    <row r="13" spans="2:18" x14ac:dyDescent="0.35">
      <c r="C13" t="s">
        <v>71</v>
      </c>
      <c r="G13" s="5">
        <v>-159139290</v>
      </c>
      <c r="H13" s="5">
        <v>-2795536</v>
      </c>
      <c r="I13" s="5">
        <f t="shared" si="1"/>
        <v>-161934826</v>
      </c>
      <c r="K13" s="106" t="s">
        <v>105</v>
      </c>
      <c r="L13" s="5">
        <v>-63750382244.729897</v>
      </c>
      <c r="M13" s="5">
        <f>L13/1000</f>
        <v>-63750382.244729899</v>
      </c>
      <c r="N13" s="5">
        <f>M13*(4/3)</f>
        <v>-85000509.659639865</v>
      </c>
      <c r="O13" s="5">
        <v>-70000000</v>
      </c>
      <c r="P13" s="115">
        <f>SUM(N13+O13)</f>
        <v>-155000509.65963987</v>
      </c>
      <c r="Q13" s="5">
        <f>G13-P13</f>
        <v>-4138780.3403601348</v>
      </c>
      <c r="R13" s="62">
        <f t="shared" si="0"/>
        <v>2.5558309120980158E-2</v>
      </c>
    </row>
    <row r="14" spans="2:18" x14ac:dyDescent="0.35">
      <c r="C14" t="s">
        <v>72</v>
      </c>
      <c r="G14" s="5">
        <v>10000</v>
      </c>
      <c r="H14" s="5">
        <v>0</v>
      </c>
      <c r="I14" s="5">
        <f t="shared" si="1"/>
        <v>10000</v>
      </c>
      <c r="K14" s="107"/>
      <c r="L14" s="5">
        <v>0</v>
      </c>
      <c r="M14" s="5">
        <f>L14/1000</f>
        <v>0</v>
      </c>
      <c r="N14" s="5">
        <f>M14</f>
        <v>0</v>
      </c>
      <c r="O14" s="5">
        <v>0</v>
      </c>
      <c r="P14" s="115">
        <f>SUM(N14+O14)</f>
        <v>0</v>
      </c>
      <c r="Q14" s="5">
        <f>G14-P14</f>
        <v>10000</v>
      </c>
      <c r="R14" s="62">
        <f t="shared" si="0"/>
        <v>1</v>
      </c>
    </row>
    <row r="15" spans="2:18" x14ac:dyDescent="0.35">
      <c r="C15" t="s">
        <v>38</v>
      </c>
      <c r="G15" s="5">
        <v>-691778</v>
      </c>
      <c r="H15" s="5">
        <v>-10872</v>
      </c>
      <c r="I15" s="5">
        <f t="shared" si="1"/>
        <v>-702650</v>
      </c>
      <c r="K15" s="106" t="s">
        <v>106</v>
      </c>
      <c r="L15" s="5">
        <v>1100226976.0599999</v>
      </c>
      <c r="M15" s="5">
        <f t="shared" ref="M15" si="2">L15/1000</f>
        <v>1100226.97606</v>
      </c>
      <c r="N15" s="5">
        <f t="shared" ref="N15" si="3">M15</f>
        <v>1100226.97606</v>
      </c>
      <c r="O15" s="25">
        <v>0</v>
      </c>
      <c r="P15" s="115">
        <f>SUM(N15:O15)</f>
        <v>1100226.97606</v>
      </c>
      <c r="Q15" s="5">
        <f>G15-P15</f>
        <v>-1792004.97606</v>
      </c>
      <c r="R15" s="64">
        <f t="shared" si="0"/>
        <v>2.5503522038852915</v>
      </c>
    </row>
    <row r="16" spans="2:18" x14ac:dyDescent="0.35">
      <c r="C16" t="s">
        <v>73</v>
      </c>
      <c r="G16" s="60">
        <f>SUM(G11:G15)</f>
        <v>104280135</v>
      </c>
      <c r="H16" s="60">
        <f>SUM(H11:H15)</f>
        <v>15178270</v>
      </c>
      <c r="I16" s="60">
        <f>SUM(I11:I15)</f>
        <v>119458405</v>
      </c>
      <c r="K16" s="106"/>
      <c r="L16" s="60">
        <f t="shared" ref="L16:Q16" si="4">SUM(L11:L15)</f>
        <v>94134058106.450104</v>
      </c>
      <c r="M16" s="60">
        <f t="shared" si="4"/>
        <v>94134058.106450081</v>
      </c>
      <c r="N16" s="60">
        <f t="shared" si="4"/>
        <v>90511904.554123461</v>
      </c>
      <c r="O16" s="60">
        <f t="shared" si="4"/>
        <v>0</v>
      </c>
      <c r="P16" s="136">
        <f t="shared" si="4"/>
        <v>90511904.554123461</v>
      </c>
      <c r="Q16" s="60">
        <f t="shared" si="4"/>
        <v>13768230.445876542</v>
      </c>
      <c r="R16" s="64">
        <f t="shared" si="0"/>
        <v>0.11525543511045994</v>
      </c>
    </row>
    <row r="17" spans="2:20" x14ac:dyDescent="0.35">
      <c r="B17" s="160" t="s">
        <v>74</v>
      </c>
      <c r="C17" s="160"/>
      <c r="D17" s="160"/>
      <c r="E17" s="160"/>
      <c r="G17" s="5"/>
      <c r="H17" s="5"/>
      <c r="I17" s="5"/>
      <c r="K17" s="107"/>
      <c r="N17" s="5"/>
      <c r="P17" s="113"/>
    </row>
    <row r="18" spans="2:20" x14ac:dyDescent="0.35">
      <c r="C18" s="163" t="s">
        <v>75</v>
      </c>
      <c r="D18" s="163"/>
      <c r="E18" s="163"/>
      <c r="F18" s="163"/>
      <c r="G18" s="5">
        <v>-881429</v>
      </c>
      <c r="H18" s="5">
        <v>-762819</v>
      </c>
      <c r="I18" s="5">
        <f t="shared" si="1"/>
        <v>-1644248</v>
      </c>
      <c r="K18" s="153">
        <f>I18/I23</f>
        <v>-1.3961045811602622E-2</v>
      </c>
      <c r="L18" s="103"/>
      <c r="M18" s="103"/>
      <c r="N18" s="103"/>
      <c r="O18" s="103"/>
      <c r="P18" s="116"/>
      <c r="Q18" s="103"/>
      <c r="R18" s="103"/>
      <c r="S18" s="62">
        <f>I20/I23</f>
        <v>-1.4302139814662804E-2</v>
      </c>
      <c r="T18" t="s">
        <v>74</v>
      </c>
    </row>
    <row r="19" spans="2:20" s="124" customFormat="1" ht="28.5" customHeight="1" x14ac:dyDescent="0.35">
      <c r="C19" s="159" t="s">
        <v>76</v>
      </c>
      <c r="D19" s="159"/>
      <c r="E19" s="159"/>
      <c r="F19" s="159"/>
      <c r="G19" s="141">
        <v>-62965</v>
      </c>
      <c r="H19" s="141">
        <v>22793</v>
      </c>
      <c r="I19" s="141">
        <f t="shared" si="1"/>
        <v>-40172</v>
      </c>
      <c r="K19" s="102" t="s">
        <v>777</v>
      </c>
      <c r="L19" s="144"/>
      <c r="M19" s="144"/>
      <c r="N19" s="144"/>
      <c r="O19" s="144"/>
      <c r="P19" s="145"/>
      <c r="Q19" s="144"/>
      <c r="R19" s="144"/>
    </row>
    <row r="20" spans="2:20" s="124" customFormat="1" ht="28.5" customHeight="1" x14ac:dyDescent="0.35">
      <c r="C20" s="159" t="s">
        <v>77</v>
      </c>
      <c r="D20" s="159"/>
      <c r="E20" s="159"/>
      <c r="F20" s="159"/>
      <c r="G20" s="146">
        <v>-944394</v>
      </c>
      <c r="H20" s="146">
        <v>-740026</v>
      </c>
      <c r="I20" s="146">
        <f t="shared" si="1"/>
        <v>-1684420</v>
      </c>
      <c r="K20" s="149"/>
      <c r="L20" s="147">
        <f>SUM(L18:L19)</f>
        <v>0</v>
      </c>
      <c r="M20" s="147">
        <f t="shared" ref="M20:P20" si="5">SUM(M18:M19)</f>
        <v>0</v>
      </c>
      <c r="N20" s="147">
        <f t="shared" si="5"/>
        <v>0</v>
      </c>
      <c r="O20" s="147">
        <f t="shared" si="5"/>
        <v>0</v>
      </c>
      <c r="P20" s="148">
        <f t="shared" si="5"/>
        <v>0</v>
      </c>
      <c r="Q20" s="146">
        <f>G20-P20</f>
        <v>-944394</v>
      </c>
      <c r="R20" s="143">
        <f>Q20/I20</f>
        <v>0.56066420488951685</v>
      </c>
    </row>
    <row r="21" spans="2:20" x14ac:dyDescent="0.35">
      <c r="G21" s="5"/>
      <c r="H21" s="5"/>
      <c r="I21" s="5"/>
      <c r="K21" s="107"/>
      <c r="P21" s="113"/>
    </row>
    <row r="22" spans="2:20" x14ac:dyDescent="0.35">
      <c r="B22" t="s">
        <v>78</v>
      </c>
      <c r="G22" s="4">
        <f>G11+G18</f>
        <v>107380798</v>
      </c>
      <c r="H22" s="4">
        <f>H11+H18</f>
        <v>11940344</v>
      </c>
      <c r="I22" s="4">
        <f>I11+I18</f>
        <v>119321142</v>
      </c>
      <c r="K22" s="106"/>
      <c r="L22" s="4">
        <f t="shared" ref="L22:P22" si="6">L11+L18</f>
        <v>103900291787.37</v>
      </c>
      <c r="M22" s="5">
        <f t="shared" ref="M22" si="7">L22/1000</f>
        <v>103900291.78737</v>
      </c>
      <c r="N22" s="4">
        <f t="shared" si="6"/>
        <v>103900291.78737</v>
      </c>
      <c r="O22" s="5">
        <f t="shared" si="6"/>
        <v>0</v>
      </c>
      <c r="P22" s="137">
        <f t="shared" si="6"/>
        <v>103900291.78737</v>
      </c>
      <c r="Q22" s="4">
        <f>G22-P22</f>
        <v>3480506.2126300037</v>
      </c>
      <c r="R22" s="62">
        <f t="shared" ref="R22:R23" si="8">Q22/I22</f>
        <v>2.9169233165988333E-2</v>
      </c>
    </row>
    <row r="23" spans="2:20" ht="15" thickBot="1" x14ac:dyDescent="0.4">
      <c r="B23" s="3" t="s">
        <v>79</v>
      </c>
      <c r="D23" s="3"/>
      <c r="E23" s="3"/>
      <c r="F23" s="3"/>
      <c r="G23" s="34">
        <f>G16+G20</f>
        <v>103335741</v>
      </c>
      <c r="H23" s="34">
        <f>H16+H20</f>
        <v>14438244</v>
      </c>
      <c r="I23" s="34">
        <f>I16+I20</f>
        <v>117773985</v>
      </c>
      <c r="K23" s="106"/>
      <c r="L23" s="34">
        <f t="shared" ref="L23:P23" si="9">L16+L20</f>
        <v>94134058106.450104</v>
      </c>
      <c r="M23" s="34">
        <f t="shared" si="9"/>
        <v>94134058.106450081</v>
      </c>
      <c r="N23" s="34">
        <f t="shared" si="9"/>
        <v>90511904.554123461</v>
      </c>
      <c r="O23" s="34">
        <f t="shared" si="9"/>
        <v>0</v>
      </c>
      <c r="P23" s="138">
        <f t="shared" si="9"/>
        <v>90511904.554123461</v>
      </c>
      <c r="Q23" s="34">
        <f>G23-P23</f>
        <v>12823836.445876539</v>
      </c>
      <c r="R23" s="62">
        <f t="shared" si="8"/>
        <v>0.10888513661040287</v>
      </c>
    </row>
    <row r="24" spans="2:20" ht="15" thickTop="1" x14ac:dyDescent="0.35">
      <c r="K24" s="107"/>
      <c r="P24" s="113"/>
    </row>
    <row r="25" spans="2:20" x14ac:dyDescent="0.35">
      <c r="B25" s="50" t="s">
        <v>80</v>
      </c>
      <c r="C25" s="50"/>
      <c r="D25" s="50"/>
      <c r="E25" s="50"/>
      <c r="F25" s="23"/>
      <c r="G25" s="30"/>
      <c r="H25" s="23"/>
      <c r="I25" s="23"/>
      <c r="K25" s="107"/>
      <c r="P25" s="113"/>
    </row>
    <row r="26" spans="2:20" x14ac:dyDescent="0.35">
      <c r="B26" t="s">
        <v>81</v>
      </c>
      <c r="G26" s="42">
        <v>156539594</v>
      </c>
      <c r="H26" s="42">
        <v>5436198</v>
      </c>
      <c r="I26" s="42">
        <f t="shared" si="1"/>
        <v>161975792</v>
      </c>
      <c r="K26" s="106"/>
      <c r="L26" s="42">
        <f>FileAtoSBR_page1!L15+FileAtoSBR_page1!L16+FileAtoSBR_page1!L17+FileAtoSBR_page1!L18</f>
        <v>73841705041.649994</v>
      </c>
      <c r="M26" s="5">
        <f t="shared" ref="M26" si="10">L26/1000</f>
        <v>73841705.041649997</v>
      </c>
      <c r="N26" s="47">
        <f>M26</f>
        <v>73841705.041649997</v>
      </c>
      <c r="O26" s="5">
        <v>70000000</v>
      </c>
      <c r="P26" s="115">
        <f>SUM(N26+O26)</f>
        <v>143841705.04165</v>
      </c>
      <c r="Q26" s="5">
        <f>G26-P26</f>
        <v>12697888.958350003</v>
      </c>
      <c r="R26" s="62">
        <f>Q26/I26</f>
        <v>7.8393745148966479E-2</v>
      </c>
    </row>
    <row r="27" spans="2:20" x14ac:dyDescent="0.35">
      <c r="B27" t="s">
        <v>82</v>
      </c>
      <c r="G27" s="5">
        <v>-10136066</v>
      </c>
      <c r="H27" s="5">
        <v>-1065285</v>
      </c>
      <c r="I27" s="5">
        <f t="shared" si="1"/>
        <v>-11201351</v>
      </c>
      <c r="K27" s="102" t="s">
        <v>777</v>
      </c>
      <c r="L27" s="103"/>
      <c r="M27" s="103"/>
      <c r="N27" s="103"/>
      <c r="O27" s="103"/>
      <c r="P27" s="116"/>
      <c r="Q27" s="103"/>
      <c r="R27" s="103"/>
      <c r="S27" s="7">
        <f>(I27+I28)/I26</f>
        <v>-6.9402488243428373E-2</v>
      </c>
      <c r="T27" t="s">
        <v>781</v>
      </c>
    </row>
    <row r="28" spans="2:20" x14ac:dyDescent="0.35">
      <c r="B28" t="s">
        <v>76</v>
      </c>
      <c r="G28" s="5">
        <v>-62965</v>
      </c>
      <c r="H28" s="5">
        <v>22793</v>
      </c>
      <c r="I28" s="5">
        <f t="shared" si="1"/>
        <v>-40172</v>
      </c>
      <c r="K28" s="102" t="s">
        <v>777</v>
      </c>
      <c r="L28" s="103"/>
      <c r="M28" s="103"/>
      <c r="N28" s="103"/>
      <c r="O28" s="103"/>
      <c r="P28" s="116"/>
      <c r="Q28" s="103"/>
      <c r="R28" s="103"/>
    </row>
    <row r="29" spans="2:20" x14ac:dyDescent="0.35">
      <c r="B29" t="s">
        <v>83</v>
      </c>
      <c r="G29" s="5">
        <v>20898</v>
      </c>
      <c r="H29" s="5">
        <v>0</v>
      </c>
      <c r="I29" s="5">
        <f t="shared" si="1"/>
        <v>20898</v>
      </c>
      <c r="K29" s="106" t="s">
        <v>103</v>
      </c>
      <c r="L29" s="5">
        <v>16359524</v>
      </c>
      <c r="M29" s="5">
        <f t="shared" ref="M29" si="11">L29/1000</f>
        <v>16359.523999999999</v>
      </c>
      <c r="N29" s="47">
        <f>M29</f>
        <v>16359.523999999999</v>
      </c>
      <c r="O29" s="5">
        <v>0</v>
      </c>
      <c r="P29" s="115">
        <f>SUM(N29+O29)</f>
        <v>16359.523999999999</v>
      </c>
      <c r="Q29" s="5">
        <f>G29-P29</f>
        <v>4538.4760000000006</v>
      </c>
      <c r="R29" s="62">
        <f>Q29/I29</f>
        <v>0.21717274380323479</v>
      </c>
    </row>
    <row r="30" spans="2:20" ht="15" thickBot="1" x14ac:dyDescent="0.4">
      <c r="B30" s="3" t="s">
        <v>84</v>
      </c>
      <c r="G30" s="61">
        <f>SUM(G26:G29)</f>
        <v>146361461</v>
      </c>
      <c r="H30" s="61">
        <f>SUM(H26:H29)</f>
        <v>4393706</v>
      </c>
      <c r="I30" s="61">
        <f>SUM(I26:I29)</f>
        <v>150755167</v>
      </c>
      <c r="K30" s="106"/>
      <c r="L30" s="61">
        <f t="shared" ref="L30:Q30" si="12">SUM(L26:L29)</f>
        <v>73858064565.649994</v>
      </c>
      <c r="M30" s="61">
        <f t="shared" si="12"/>
        <v>73858064.565650001</v>
      </c>
      <c r="N30" s="61">
        <f t="shared" si="12"/>
        <v>73858064.565650001</v>
      </c>
      <c r="O30" s="61">
        <f t="shared" si="12"/>
        <v>70000000</v>
      </c>
      <c r="P30" s="139">
        <f t="shared" si="12"/>
        <v>143858064.56564999</v>
      </c>
      <c r="Q30" s="61">
        <f t="shared" si="12"/>
        <v>12702427.434350003</v>
      </c>
      <c r="R30" s="62">
        <f>Q30/I30</f>
        <v>8.4258653863253666E-2</v>
      </c>
    </row>
    <row r="31" spans="2:20" ht="15" thickTop="1" x14ac:dyDescent="0.35">
      <c r="K31" s="107"/>
      <c r="P31" s="113"/>
    </row>
    <row r="32" spans="2:20" x14ac:dyDescent="0.35">
      <c r="B32" t="s">
        <v>85</v>
      </c>
      <c r="G32" s="42">
        <v>159139290</v>
      </c>
      <c r="H32" s="42">
        <v>2795536</v>
      </c>
      <c r="I32" s="42">
        <f t="shared" si="1"/>
        <v>161934826</v>
      </c>
      <c r="K32" s="106" t="s">
        <v>104</v>
      </c>
      <c r="L32" s="42">
        <v>64467351393.419998</v>
      </c>
      <c r="M32" s="5">
        <f t="shared" ref="M32" si="13">L32/1000</f>
        <v>64467351.393419996</v>
      </c>
      <c r="N32" s="48">
        <f>M32*4/3</f>
        <v>85956468.52455999</v>
      </c>
      <c r="O32" s="5">
        <v>70000000</v>
      </c>
      <c r="P32" s="115">
        <f>SUM(N32+O32)</f>
        <v>155956468.52455997</v>
      </c>
      <c r="Q32" s="5">
        <f>G32-P32</f>
        <v>3182821.4754400253</v>
      </c>
      <c r="R32" s="62">
        <f>Q32/I32</f>
        <v>1.9654953502343128E-2</v>
      </c>
    </row>
    <row r="33" spans="2:20" x14ac:dyDescent="0.35">
      <c r="B33" t="s">
        <v>82</v>
      </c>
      <c r="G33" s="29">
        <v>-10136066</v>
      </c>
      <c r="H33" s="29">
        <v>-1065285</v>
      </c>
      <c r="I33" s="29">
        <f t="shared" si="1"/>
        <v>-11201351</v>
      </c>
      <c r="K33" s="102" t="s">
        <v>777</v>
      </c>
      <c r="L33" s="103"/>
      <c r="M33" s="103"/>
      <c r="N33" s="103"/>
      <c r="O33" s="103"/>
      <c r="P33" s="116"/>
      <c r="Q33" s="103"/>
      <c r="R33" s="103"/>
    </row>
    <row r="34" spans="2:20" x14ac:dyDescent="0.35">
      <c r="B34" t="s">
        <v>86</v>
      </c>
      <c r="G34" s="5">
        <f>SUM(G32:G33)</f>
        <v>149003224</v>
      </c>
      <c r="H34" s="5">
        <f>SUM(H32:H33)</f>
        <v>1730251</v>
      </c>
      <c r="I34" s="5">
        <f>SUM(I32:I33)</f>
        <v>150733475</v>
      </c>
      <c r="K34" s="106"/>
      <c r="L34" s="5">
        <f>SUM(L32:L33)</f>
        <v>64467351393.419998</v>
      </c>
      <c r="M34" s="5">
        <f>SUM(M32:M33)</f>
        <v>64467351.393419996</v>
      </c>
      <c r="N34" s="5">
        <f>SUM(N32:N33)</f>
        <v>85956468.52455999</v>
      </c>
      <c r="O34" s="5">
        <f>SUM(O32:O33)</f>
        <v>70000000</v>
      </c>
      <c r="P34" s="115">
        <f>SUM(P32:P33)</f>
        <v>155956468.52455997</v>
      </c>
      <c r="Q34" s="5">
        <f>G34-P34</f>
        <v>-6953244.5245599747</v>
      </c>
      <c r="R34" s="62">
        <f>Q34/I34</f>
        <v>-4.6129398426991583E-2</v>
      </c>
    </row>
    <row r="35" spans="2:20" x14ac:dyDescent="0.35">
      <c r="B35" t="s">
        <v>87</v>
      </c>
      <c r="G35" s="5">
        <v>-70618402</v>
      </c>
      <c r="H35" s="5">
        <v>0</v>
      </c>
      <c r="I35" s="5">
        <f t="shared" si="1"/>
        <v>-70618402</v>
      </c>
      <c r="K35" s="102" t="s">
        <v>777</v>
      </c>
      <c r="L35" s="103"/>
      <c r="M35" s="103"/>
      <c r="N35" s="103"/>
      <c r="O35" s="103"/>
      <c r="P35" s="116"/>
      <c r="Q35" s="103"/>
      <c r="R35" s="103"/>
    </row>
    <row r="36" spans="2:20" ht="15" thickBot="1" x14ac:dyDescent="0.4">
      <c r="B36" s="3" t="s">
        <v>88</v>
      </c>
      <c r="D36" s="3"/>
      <c r="E36" s="3"/>
      <c r="F36" s="3"/>
      <c r="G36" s="34">
        <f>SUM(G34:G35)</f>
        <v>78384822</v>
      </c>
      <c r="H36" s="34">
        <f t="shared" ref="H36:I36" si="14">SUM(H34:H35)</f>
        <v>1730251</v>
      </c>
      <c r="I36" s="34">
        <f t="shared" si="14"/>
        <v>80115073</v>
      </c>
      <c r="K36" s="37"/>
      <c r="L36" s="34">
        <f t="shared" ref="L36" si="15">SUM(L34:L35)</f>
        <v>64467351393.419998</v>
      </c>
      <c r="M36" s="34">
        <f t="shared" ref="M36" si="16">SUM(M34:M35)</f>
        <v>64467351.393419996</v>
      </c>
      <c r="N36" s="34">
        <f t="shared" ref="N36" si="17">SUM(N34:N35)</f>
        <v>85956468.52455999</v>
      </c>
      <c r="O36" s="34">
        <f t="shared" ref="O36" si="18">SUM(O34:O35)</f>
        <v>70000000</v>
      </c>
      <c r="P36" s="122">
        <f t="shared" ref="P36" si="19">SUM(P34:P35)</f>
        <v>155956468.52455997</v>
      </c>
      <c r="Q36" s="34">
        <f>G36-P36</f>
        <v>-77571646.524559975</v>
      </c>
      <c r="R36" s="62">
        <f>Q36/I36</f>
        <v>-0.96825283457658429</v>
      </c>
      <c r="S36" s="7">
        <f>(I33+I35)/I32</f>
        <v>-0.5052634755663985</v>
      </c>
      <c r="T36" t="s">
        <v>782</v>
      </c>
    </row>
    <row r="37" spans="2:20" ht="15" thickTop="1" x14ac:dyDescent="0.35">
      <c r="B37" s="3"/>
      <c r="D37" s="3"/>
      <c r="E37" s="3"/>
      <c r="F37" s="3"/>
      <c r="G37" s="133"/>
      <c r="H37" s="133"/>
      <c r="I37" s="133"/>
      <c r="K37" s="37"/>
      <c r="L37" s="133"/>
      <c r="M37" s="133"/>
      <c r="N37" s="133"/>
      <c r="O37" s="133"/>
      <c r="P37" s="133"/>
      <c r="Q37" s="133"/>
    </row>
    <row r="38" spans="2:20" x14ac:dyDescent="0.35">
      <c r="B38" s="3"/>
      <c r="D38" s="3"/>
      <c r="E38" s="3"/>
      <c r="F38" s="3"/>
      <c r="G38" s="133"/>
      <c r="H38" s="133"/>
      <c r="I38" s="151"/>
      <c r="K38" s="37"/>
      <c r="L38" s="133"/>
      <c r="M38" s="133"/>
      <c r="N38" s="133"/>
      <c r="O38" s="133"/>
      <c r="P38" s="133"/>
      <c r="Q38" s="133"/>
    </row>
    <row r="39" spans="2:20" x14ac:dyDescent="0.35">
      <c r="I39" s="47"/>
      <c r="J39">
        <f>I39/I36</f>
        <v>0</v>
      </c>
    </row>
    <row r="40" spans="2:20" x14ac:dyDescent="0.35">
      <c r="C40" s="2" t="s">
        <v>13</v>
      </c>
      <c r="D40" t="s">
        <v>16</v>
      </c>
      <c r="E40" s="9" t="s">
        <v>57</v>
      </c>
    </row>
    <row r="41" spans="2:20" x14ac:dyDescent="0.35">
      <c r="D41" t="s">
        <v>107</v>
      </c>
      <c r="E41" s="9" t="s">
        <v>111</v>
      </c>
    </row>
    <row r="42" spans="2:20" x14ac:dyDescent="0.35">
      <c r="D42" t="s">
        <v>15</v>
      </c>
      <c r="E42" s="9" t="s">
        <v>14</v>
      </c>
    </row>
    <row r="44" spans="2:20" x14ac:dyDescent="0.35">
      <c r="B44" s="135" t="s">
        <v>108</v>
      </c>
    </row>
    <row r="45" spans="2:20" x14ac:dyDescent="0.35">
      <c r="B45" s="134" t="s">
        <v>101</v>
      </c>
      <c r="C45" t="s">
        <v>9</v>
      </c>
    </row>
    <row r="46" spans="2:20" x14ac:dyDescent="0.35">
      <c r="B46" s="134" t="s">
        <v>105</v>
      </c>
      <c r="C46" t="s">
        <v>8</v>
      </c>
    </row>
    <row r="47" spans="2:20" x14ac:dyDescent="0.35">
      <c r="B47" s="134" t="s">
        <v>106</v>
      </c>
      <c r="C47" t="s">
        <v>10</v>
      </c>
    </row>
    <row r="48" spans="2:20" x14ac:dyDescent="0.35">
      <c r="B48" s="134" t="s">
        <v>102</v>
      </c>
      <c r="C48" t="s">
        <v>109</v>
      </c>
    </row>
    <row r="49" spans="2:12" ht="27.5" customHeight="1" x14ac:dyDescent="0.35">
      <c r="B49" s="150" t="s">
        <v>103</v>
      </c>
      <c r="C49" s="159" t="s">
        <v>114</v>
      </c>
      <c r="D49" s="159"/>
      <c r="E49" s="159"/>
      <c r="F49" s="159"/>
      <c r="G49" s="159"/>
      <c r="H49" s="159"/>
      <c r="I49" s="159"/>
      <c r="J49" s="159"/>
      <c r="K49" s="159"/>
      <c r="L49" s="159"/>
    </row>
    <row r="50" spans="2:12" ht="74" customHeight="1" x14ac:dyDescent="0.35">
      <c r="B50" s="150" t="s">
        <v>104</v>
      </c>
      <c r="C50" s="159" t="s">
        <v>115</v>
      </c>
      <c r="D50" s="159"/>
      <c r="E50" s="159"/>
      <c r="F50" s="159"/>
      <c r="G50" s="159"/>
      <c r="H50" s="159"/>
      <c r="I50" s="159"/>
      <c r="J50" s="159"/>
      <c r="K50" s="159"/>
      <c r="L50" s="159"/>
    </row>
    <row r="52" spans="2:12" x14ac:dyDescent="0.35">
      <c r="B52" s="14" t="s">
        <v>112</v>
      </c>
      <c r="C52" t="s">
        <v>113</v>
      </c>
    </row>
    <row r="53" spans="2:12" x14ac:dyDescent="0.35">
      <c r="D53" s="24"/>
    </row>
    <row r="54" spans="2:12" x14ac:dyDescent="0.35">
      <c r="B54" s="13" t="s">
        <v>95</v>
      </c>
      <c r="C54" s="159" t="s">
        <v>116</v>
      </c>
      <c r="D54" s="159"/>
      <c r="E54" s="159"/>
      <c r="F54" s="159"/>
      <c r="G54" s="159"/>
      <c r="H54" s="159"/>
      <c r="I54" s="159"/>
    </row>
    <row r="55" spans="2:12" x14ac:dyDescent="0.35">
      <c r="C55" s="159"/>
      <c r="D55" s="159"/>
      <c r="E55" s="159"/>
      <c r="F55" s="159"/>
      <c r="G55" s="159"/>
      <c r="H55" s="159"/>
      <c r="I55" s="159"/>
    </row>
    <row r="56" spans="2:12" x14ac:dyDescent="0.35">
      <c r="C56" s="159"/>
      <c r="D56" s="159"/>
      <c r="E56" s="159"/>
      <c r="F56" s="159"/>
      <c r="G56" s="159"/>
      <c r="H56" s="159"/>
      <c r="I56" s="159"/>
    </row>
    <row r="57" spans="2:12" x14ac:dyDescent="0.35">
      <c r="C57" s="159"/>
      <c r="D57" s="159"/>
      <c r="E57" s="159"/>
      <c r="F57" s="159"/>
      <c r="G57" s="159"/>
      <c r="H57" s="159"/>
      <c r="I57" s="159"/>
    </row>
    <row r="58" spans="2:12" x14ac:dyDescent="0.35">
      <c r="C58" s="159"/>
      <c r="D58" s="159"/>
      <c r="E58" s="159"/>
      <c r="F58" s="159"/>
      <c r="G58" s="159"/>
      <c r="H58" s="159"/>
      <c r="I58" s="159"/>
    </row>
    <row r="59" spans="2:12" x14ac:dyDescent="0.35">
      <c r="C59" s="159"/>
      <c r="D59" s="159"/>
      <c r="E59" s="159"/>
      <c r="F59" s="159"/>
      <c r="G59" s="159"/>
      <c r="H59" s="159"/>
      <c r="I59" s="159"/>
    </row>
  </sheetData>
  <mergeCells count="10">
    <mergeCell ref="C49:L49"/>
    <mergeCell ref="C50:L50"/>
    <mergeCell ref="C54:I59"/>
    <mergeCell ref="B17:E17"/>
    <mergeCell ref="H4:H7"/>
    <mergeCell ref="L6:P6"/>
    <mergeCell ref="C18:F18"/>
    <mergeCell ref="C11:F11"/>
    <mergeCell ref="C19:F19"/>
    <mergeCell ref="C20:F20"/>
  </mergeCells>
  <hyperlinks>
    <hyperlink ref="E42" r:id="rId1"/>
    <hyperlink ref="E40" r:id="rId2"/>
    <hyperlink ref="E41" r:id="rId3"/>
  </hyperlink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5"/>
  <sheetViews>
    <sheetView workbookViewId="0">
      <selection activeCell="C2" sqref="C2"/>
    </sheetView>
  </sheetViews>
  <sheetFormatPr defaultRowHeight="14.5" x14ac:dyDescent="0.35"/>
  <sheetData>
    <row r="1" spans="2:10" x14ac:dyDescent="0.35">
      <c r="B1" t="s">
        <v>775</v>
      </c>
      <c r="C1" s="9" t="s">
        <v>776</v>
      </c>
    </row>
    <row r="3" spans="2:10" ht="214" x14ac:dyDescent="0.35">
      <c r="B3" s="89" t="s">
        <v>39</v>
      </c>
      <c r="C3" s="89" t="s">
        <v>49</v>
      </c>
      <c r="D3" s="89" t="s">
        <v>50</v>
      </c>
      <c r="E3" s="89" t="s">
        <v>51</v>
      </c>
      <c r="F3" s="89" t="s">
        <v>75</v>
      </c>
      <c r="G3" s="89" t="s">
        <v>76</v>
      </c>
      <c r="H3" s="89" t="s">
        <v>82</v>
      </c>
      <c r="I3" s="89" t="s">
        <v>50</v>
      </c>
      <c r="J3" s="89" t="s">
        <v>51</v>
      </c>
    </row>
    <row r="4" spans="2:10" x14ac:dyDescent="0.35">
      <c r="B4" s="81" t="s">
        <v>704</v>
      </c>
      <c r="C4" s="84" t="s">
        <v>741</v>
      </c>
      <c r="D4" s="86" t="s">
        <v>745</v>
      </c>
      <c r="E4" s="88" t="s">
        <v>732</v>
      </c>
      <c r="F4" s="91" t="s">
        <v>748</v>
      </c>
      <c r="G4" s="93" t="s">
        <v>748</v>
      </c>
      <c r="H4" s="95" t="s">
        <v>755</v>
      </c>
      <c r="I4" s="98" t="s">
        <v>745</v>
      </c>
      <c r="J4" s="100" t="s">
        <v>732</v>
      </c>
    </row>
    <row r="5" spans="2:10" x14ac:dyDescent="0.35">
      <c r="B5" s="80" t="s">
        <v>705</v>
      </c>
      <c r="C5" s="83" t="s">
        <v>742</v>
      </c>
      <c r="D5" s="85" t="s">
        <v>746</v>
      </c>
      <c r="E5" s="87" t="s">
        <v>733</v>
      </c>
      <c r="F5" s="90" t="s">
        <v>749</v>
      </c>
      <c r="G5" s="92" t="s">
        <v>748</v>
      </c>
      <c r="H5" s="94" t="s">
        <v>756</v>
      </c>
      <c r="I5" s="97" t="s">
        <v>746</v>
      </c>
      <c r="J5" s="99" t="s">
        <v>733</v>
      </c>
    </row>
    <row r="6" spans="2:10" x14ac:dyDescent="0.35">
      <c r="B6" s="80" t="s">
        <v>706</v>
      </c>
      <c r="C6" s="83" t="s">
        <v>743</v>
      </c>
      <c r="D6" s="85" t="s">
        <v>747</v>
      </c>
      <c r="E6" s="87" t="s">
        <v>734</v>
      </c>
      <c r="F6" s="90" t="s">
        <v>750</v>
      </c>
      <c r="G6" s="92" t="s">
        <v>749</v>
      </c>
      <c r="H6" s="94" t="s">
        <v>756</v>
      </c>
      <c r="I6" s="97" t="s">
        <v>747</v>
      </c>
      <c r="J6" s="99" t="s">
        <v>734</v>
      </c>
    </row>
    <row r="7" spans="2:10" x14ac:dyDescent="0.35">
      <c r="B7" s="80" t="s">
        <v>707</v>
      </c>
      <c r="C7" s="83" t="s">
        <v>744</v>
      </c>
      <c r="E7" s="87" t="s">
        <v>735</v>
      </c>
      <c r="F7" s="90" t="s">
        <v>751</v>
      </c>
      <c r="G7" s="92" t="s">
        <v>749</v>
      </c>
      <c r="H7" s="94" t="s">
        <v>757</v>
      </c>
      <c r="I7" s="96"/>
      <c r="J7" s="99" t="s">
        <v>735</v>
      </c>
    </row>
    <row r="8" spans="2:10" x14ac:dyDescent="0.35">
      <c r="B8" s="80" t="s">
        <v>708</v>
      </c>
      <c r="C8" s="82"/>
      <c r="E8" s="87" t="s">
        <v>719</v>
      </c>
      <c r="F8" s="90" t="s">
        <v>752</v>
      </c>
      <c r="G8" s="92" t="s">
        <v>750</v>
      </c>
      <c r="H8" s="94" t="s">
        <v>758</v>
      </c>
      <c r="I8" s="96"/>
      <c r="J8" s="99" t="s">
        <v>719</v>
      </c>
    </row>
    <row r="9" spans="2:10" x14ac:dyDescent="0.35">
      <c r="B9" s="80" t="s">
        <v>709</v>
      </c>
      <c r="C9" s="82"/>
      <c r="E9" s="87" t="s">
        <v>736</v>
      </c>
      <c r="F9" s="90" t="s">
        <v>753</v>
      </c>
      <c r="G9" s="92" t="s">
        <v>750</v>
      </c>
      <c r="H9" s="94" t="s">
        <v>759</v>
      </c>
      <c r="I9" s="96"/>
      <c r="J9" s="99" t="s">
        <v>736</v>
      </c>
    </row>
    <row r="10" spans="2:10" x14ac:dyDescent="0.35">
      <c r="B10" s="80" t="s">
        <v>709</v>
      </c>
      <c r="C10" s="82"/>
      <c r="E10" s="87" t="s">
        <v>737</v>
      </c>
      <c r="F10" s="90" t="s">
        <v>754</v>
      </c>
      <c r="G10" s="92" t="s">
        <v>751</v>
      </c>
      <c r="H10" s="94" t="s">
        <v>760</v>
      </c>
      <c r="I10" s="96"/>
      <c r="J10" s="99" t="s">
        <v>737</v>
      </c>
    </row>
    <row r="11" spans="2:10" x14ac:dyDescent="0.35">
      <c r="B11" s="80" t="s">
        <v>710</v>
      </c>
      <c r="C11" s="82"/>
      <c r="E11" s="87" t="s">
        <v>738</v>
      </c>
      <c r="G11" s="92" t="s">
        <v>751</v>
      </c>
      <c r="H11" s="94" t="s">
        <v>761</v>
      </c>
      <c r="I11" s="96"/>
      <c r="J11" s="99" t="s">
        <v>738</v>
      </c>
    </row>
    <row r="12" spans="2:10" x14ac:dyDescent="0.35">
      <c r="B12" s="80" t="s">
        <v>711</v>
      </c>
      <c r="C12" s="82"/>
      <c r="E12" s="87" t="s">
        <v>739</v>
      </c>
      <c r="G12" s="92" t="s">
        <v>752</v>
      </c>
      <c r="H12" s="94" t="s">
        <v>762</v>
      </c>
      <c r="I12" s="96"/>
      <c r="J12" s="99" t="s">
        <v>739</v>
      </c>
    </row>
    <row r="13" spans="2:10" x14ac:dyDescent="0.35">
      <c r="B13" s="80" t="s">
        <v>712</v>
      </c>
      <c r="C13" s="82"/>
      <c r="E13" s="87" t="s">
        <v>740</v>
      </c>
      <c r="G13" s="92" t="s">
        <v>752</v>
      </c>
      <c r="H13" s="94" t="s">
        <v>763</v>
      </c>
      <c r="I13" s="96"/>
      <c r="J13" s="99" t="s">
        <v>740</v>
      </c>
    </row>
    <row r="14" spans="2:10" x14ac:dyDescent="0.35">
      <c r="B14" s="80" t="s">
        <v>713</v>
      </c>
      <c r="G14" s="92" t="s">
        <v>753</v>
      </c>
      <c r="H14" s="94" t="s">
        <v>764</v>
      </c>
      <c r="I14" s="96"/>
    </row>
    <row r="15" spans="2:10" x14ac:dyDescent="0.35">
      <c r="B15" s="80" t="s">
        <v>714</v>
      </c>
      <c r="G15" s="92" t="s">
        <v>753</v>
      </c>
      <c r="H15" s="94" t="s">
        <v>765</v>
      </c>
      <c r="I15" s="96"/>
    </row>
    <row r="16" spans="2:10" x14ac:dyDescent="0.35">
      <c r="B16" s="80" t="s">
        <v>715</v>
      </c>
      <c r="G16" s="92" t="s">
        <v>754</v>
      </c>
      <c r="H16" s="94" t="s">
        <v>766</v>
      </c>
      <c r="I16" s="96"/>
    </row>
    <row r="17" spans="2:9" x14ac:dyDescent="0.35">
      <c r="B17" s="80" t="s">
        <v>716</v>
      </c>
      <c r="G17" s="92" t="s">
        <v>754</v>
      </c>
      <c r="H17" s="94" t="s">
        <v>767</v>
      </c>
      <c r="I17" s="96"/>
    </row>
    <row r="18" spans="2:9" x14ac:dyDescent="0.35">
      <c r="B18" s="80" t="s">
        <v>717</v>
      </c>
      <c r="H18" s="94" t="s">
        <v>768</v>
      </c>
    </row>
    <row r="19" spans="2:9" x14ac:dyDescent="0.35">
      <c r="B19" s="80" t="s">
        <v>718</v>
      </c>
      <c r="H19" s="94" t="s">
        <v>769</v>
      </c>
    </row>
    <row r="20" spans="2:9" x14ac:dyDescent="0.35">
      <c r="B20" s="80" t="s">
        <v>718</v>
      </c>
      <c r="H20" s="94" t="s">
        <v>770</v>
      </c>
    </row>
    <row r="21" spans="2:9" x14ac:dyDescent="0.35">
      <c r="B21" s="80" t="s">
        <v>719</v>
      </c>
      <c r="H21" s="94" t="s">
        <v>771</v>
      </c>
    </row>
    <row r="22" spans="2:9" x14ac:dyDescent="0.35">
      <c r="B22" s="80" t="s">
        <v>720</v>
      </c>
      <c r="H22" s="94" t="s">
        <v>772</v>
      </c>
    </row>
    <row r="23" spans="2:9" x14ac:dyDescent="0.35">
      <c r="B23" s="80" t="s">
        <v>721</v>
      </c>
      <c r="H23" s="94" t="s">
        <v>773</v>
      </c>
    </row>
    <row r="24" spans="2:9" x14ac:dyDescent="0.35">
      <c r="B24" s="80" t="s">
        <v>721</v>
      </c>
      <c r="H24" s="94" t="s">
        <v>774</v>
      </c>
    </row>
    <row r="25" spans="2:9" x14ac:dyDescent="0.35">
      <c r="B25" s="80" t="s">
        <v>722</v>
      </c>
      <c r="H25" s="94" t="s">
        <v>730</v>
      </c>
    </row>
    <row r="26" spans="2:9" x14ac:dyDescent="0.35">
      <c r="B26" s="80" t="s">
        <v>723</v>
      </c>
      <c r="H26" s="94" t="s">
        <v>731</v>
      </c>
    </row>
    <row r="27" spans="2:9" x14ac:dyDescent="0.35">
      <c r="B27" s="80" t="s">
        <v>724</v>
      </c>
    </row>
    <row r="28" spans="2:9" x14ac:dyDescent="0.35">
      <c r="B28" s="80" t="s">
        <v>725</v>
      </c>
    </row>
    <row r="29" spans="2:9" x14ac:dyDescent="0.35">
      <c r="B29" s="80" t="s">
        <v>726</v>
      </c>
    </row>
    <row r="30" spans="2:9" x14ac:dyDescent="0.35">
      <c r="B30" s="80" t="s">
        <v>726</v>
      </c>
    </row>
    <row r="31" spans="2:9" x14ac:dyDescent="0.35">
      <c r="B31" s="80" t="s">
        <v>727</v>
      </c>
    </row>
    <row r="32" spans="2:9" x14ac:dyDescent="0.35">
      <c r="B32" s="80" t="s">
        <v>728</v>
      </c>
    </row>
    <row r="33" spans="2:2" x14ac:dyDescent="0.35">
      <c r="B33" s="80" t="s">
        <v>729</v>
      </c>
    </row>
    <row r="34" spans="2:2" x14ac:dyDescent="0.35">
      <c r="B34" s="80" t="s">
        <v>730</v>
      </c>
    </row>
    <row r="35" spans="2:2" x14ac:dyDescent="0.35">
      <c r="B35" s="80" t="s">
        <v>731</v>
      </c>
    </row>
  </sheetData>
  <hyperlinks>
    <hyperlink ref="C1" r:id="rId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election activeCell="A4" sqref="A4"/>
    </sheetView>
  </sheetViews>
  <sheetFormatPr defaultColWidth="15.453125" defaultRowHeight="14.5" x14ac:dyDescent="0.35"/>
  <cols>
    <col min="1" max="1" width="13.6328125" style="5" customWidth="1"/>
    <col min="2" max="2" width="14.81640625" style="5" customWidth="1"/>
    <col min="3" max="3" width="13.81640625" style="5" customWidth="1"/>
    <col min="4" max="4" width="14.81640625" style="5" customWidth="1"/>
    <col min="5" max="5" width="4.7265625" style="5" customWidth="1"/>
    <col min="6" max="8" width="14.81640625" style="5" customWidth="1"/>
    <col min="9" max="9" width="15.81640625" style="5" customWidth="1"/>
    <col min="10" max="10" width="15.453125" style="5"/>
    <col min="11" max="11" width="14.81640625" style="5" customWidth="1"/>
    <col min="12" max="12" width="13.81640625" style="5" customWidth="1"/>
    <col min="13" max="13" width="14.81640625" style="5" customWidth="1"/>
    <col min="14" max="14" width="15.81640625" style="5" customWidth="1"/>
    <col min="15" max="16384" width="15.453125" style="5"/>
  </cols>
  <sheetData>
    <row r="1" spans="1:14" s="67" customFormat="1" ht="223" customHeight="1" x14ac:dyDescent="0.35">
      <c r="A1" s="70" t="s">
        <v>398</v>
      </c>
      <c r="B1" s="71" t="s">
        <v>400</v>
      </c>
      <c r="C1" s="71" t="s">
        <v>401</v>
      </c>
      <c r="D1" s="71" t="s">
        <v>402</v>
      </c>
      <c r="E1" s="71" t="s">
        <v>403</v>
      </c>
      <c r="F1" s="71" t="s">
        <v>404</v>
      </c>
      <c r="G1" s="71" t="s">
        <v>405</v>
      </c>
      <c r="H1" s="71" t="s">
        <v>406</v>
      </c>
      <c r="I1" s="71" t="s">
        <v>407</v>
      </c>
      <c r="J1" s="71" t="s">
        <v>408</v>
      </c>
      <c r="K1" s="71" t="s">
        <v>409</v>
      </c>
      <c r="L1" s="71" t="s">
        <v>410</v>
      </c>
      <c r="M1" s="71" t="s">
        <v>411</v>
      </c>
      <c r="N1" s="71" t="s">
        <v>412</v>
      </c>
    </row>
    <row r="2" spans="1:14" x14ac:dyDescent="0.35">
      <c r="A2" s="72" t="s">
        <v>89</v>
      </c>
      <c r="B2" s="47">
        <v>959297302.6099999</v>
      </c>
      <c r="C2" s="47">
        <v>162147077.24000013</v>
      </c>
      <c r="D2" s="47">
        <v>1468084978</v>
      </c>
      <c r="E2" s="47">
        <v>0</v>
      </c>
      <c r="F2" s="47">
        <v>0</v>
      </c>
      <c r="G2" s="47">
        <v>93353619.889999986</v>
      </c>
      <c r="H2" s="47">
        <v>93353619.889999986</v>
      </c>
      <c r="I2" s="47">
        <v>2682882977.7400036</v>
      </c>
      <c r="J2" s="47">
        <v>-5017139670.2500029</v>
      </c>
      <c r="K2" s="47">
        <v>1449219813.46</v>
      </c>
      <c r="L2" s="47">
        <v>145693696.09000012</v>
      </c>
      <c r="M2" s="74">
        <v>1233663164.28</v>
      </c>
      <c r="N2" s="47">
        <v>2682882977.7400036</v>
      </c>
    </row>
    <row r="3" spans="1:14" x14ac:dyDescent="0.35">
      <c r="A3" s="72" t="s">
        <v>414</v>
      </c>
      <c r="B3" s="47">
        <v>48995125856.239983</v>
      </c>
      <c r="C3" s="47">
        <v>1314937744.1499999</v>
      </c>
      <c r="D3" s="47">
        <v>19616805694.43</v>
      </c>
      <c r="E3" s="47">
        <v>0</v>
      </c>
      <c r="F3" s="47">
        <v>40858935302.309998</v>
      </c>
      <c r="G3" s="47">
        <v>11804525447.02</v>
      </c>
      <c r="H3" s="47">
        <v>52663460749.330002</v>
      </c>
      <c r="I3" s="47">
        <v>122590330044.14998</v>
      </c>
      <c r="J3" s="47">
        <v>-58733242574.47998</v>
      </c>
      <c r="K3" s="47">
        <v>51434701774.290016</v>
      </c>
      <c r="L3" s="47">
        <v>954533279.97000003</v>
      </c>
      <c r="M3" s="77">
        <v>71155628269.860031</v>
      </c>
      <c r="N3" s="47">
        <v>122590330044.14998</v>
      </c>
    </row>
    <row r="4" spans="1:14" x14ac:dyDescent="0.35">
      <c r="A4" s="72" t="s">
        <v>399</v>
      </c>
      <c r="B4" s="47">
        <v>49954423158.849983</v>
      </c>
      <c r="C4" s="47">
        <v>1477084821.3899999</v>
      </c>
      <c r="D4" s="47">
        <v>21084890672.43</v>
      </c>
      <c r="E4" s="47">
        <v>0</v>
      </c>
      <c r="F4" s="47">
        <v>40858935302.309998</v>
      </c>
      <c r="G4" s="47">
        <v>11897879066.91</v>
      </c>
      <c r="H4" s="47">
        <v>52756814369.220001</v>
      </c>
      <c r="I4" s="47">
        <v>125273213021.88998</v>
      </c>
      <c r="J4" s="47">
        <v>-63750382244.72998</v>
      </c>
      <c r="K4" s="47">
        <v>52883921587.750015</v>
      </c>
      <c r="L4" s="47">
        <v>1100226976.0600002</v>
      </c>
      <c r="M4" s="47">
        <v>72389291434.14003</v>
      </c>
      <c r="N4" s="47">
        <v>125273213021.88998</v>
      </c>
    </row>
    <row r="5" spans="1:14" x14ac:dyDescent="0.35">
      <c r="B5" s="68" t="s">
        <v>24</v>
      </c>
      <c r="C5" s="68" t="s">
        <v>64</v>
      </c>
      <c r="D5" s="68" t="s">
        <v>65</v>
      </c>
      <c r="E5" s="68" t="s">
        <v>66</v>
      </c>
      <c r="F5" s="68" t="s">
        <v>89</v>
      </c>
      <c r="G5" s="68" t="s">
        <v>97</v>
      </c>
      <c r="H5" s="68" t="s">
        <v>98</v>
      </c>
      <c r="I5" s="69"/>
      <c r="J5" s="68" t="s">
        <v>105</v>
      </c>
      <c r="K5" s="68" t="s">
        <v>101</v>
      </c>
      <c r="L5" s="68" t="s">
        <v>106</v>
      </c>
      <c r="M5" s="68" t="s">
        <v>99</v>
      </c>
    </row>
    <row r="7" spans="1:14" x14ac:dyDescent="0.35">
      <c r="L7" s="73" t="s">
        <v>117</v>
      </c>
      <c r="M7" s="77">
        <f>GETPIVOTDATA("Sum of UnobligatedBalance_CPE",$A$1,"EXPIRED?","U")</f>
        <v>71155628269.860031</v>
      </c>
      <c r="N7" s="5" t="s">
        <v>415</v>
      </c>
    </row>
    <row r="8" spans="1:14" x14ac:dyDescent="0.35">
      <c r="L8" s="73" t="s">
        <v>118</v>
      </c>
      <c r="M8" s="75">
        <f>GETPIVOTDATA("Sum of UnobligatedBalance_CPE",$A$1,"EXPIRED?","E")</f>
        <v>1233663164.28</v>
      </c>
      <c r="N8" s="5" t="s">
        <v>416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1"/>
  <sheetViews>
    <sheetView tabSelected="1" topLeftCell="I1" workbookViewId="0">
      <selection activeCell="L13" sqref="L13"/>
    </sheetView>
  </sheetViews>
  <sheetFormatPr defaultRowHeight="14.5" x14ac:dyDescent="0.35"/>
  <cols>
    <col min="1" max="1" width="31.81640625" customWidth="1"/>
    <col min="2" max="2" width="16.453125" customWidth="1"/>
    <col min="3" max="3" width="27.453125" customWidth="1"/>
    <col min="4" max="4" width="25" customWidth="1"/>
    <col min="5" max="5" width="20.1796875" customWidth="1"/>
    <col min="6" max="6" width="18.1796875" customWidth="1"/>
    <col min="7" max="7" width="17" customWidth="1"/>
    <col min="8" max="8" width="49.453125" bestFit="1" customWidth="1"/>
    <col min="9" max="9" width="48.453125" bestFit="1" customWidth="1"/>
    <col min="10" max="10" width="39" customWidth="1"/>
    <col min="11" max="11" width="34.7265625" customWidth="1"/>
    <col min="12" max="12" width="33.36328125" customWidth="1"/>
    <col min="13" max="13" width="53.453125" bestFit="1" customWidth="1"/>
    <col min="14" max="14" width="35.7265625" customWidth="1"/>
    <col min="15" max="15" width="39.54296875" customWidth="1"/>
    <col min="16" max="16" width="29.1796875" customWidth="1"/>
    <col min="17" max="17" width="32.90625" customWidth="1"/>
    <col min="18" max="18" width="39.26953125" customWidth="1"/>
    <col min="19" max="19" width="23.6328125" customWidth="1"/>
    <col min="20" max="20" width="35.54296875" customWidth="1"/>
  </cols>
  <sheetData>
    <row r="1" spans="1:21" x14ac:dyDescent="0.35">
      <c r="A1" s="65" t="s">
        <v>121</v>
      </c>
      <c r="B1" s="65" t="s">
        <v>122</v>
      </c>
      <c r="C1" s="65" t="s">
        <v>123</v>
      </c>
      <c r="D1" s="65" t="s">
        <v>124</v>
      </c>
      <c r="E1" s="65" t="s">
        <v>125</v>
      </c>
      <c r="F1" s="65" t="s">
        <v>126</v>
      </c>
      <c r="G1" s="65" t="s">
        <v>127</v>
      </c>
      <c r="H1" t="s">
        <v>0</v>
      </c>
      <c r="I1" t="s">
        <v>1</v>
      </c>
      <c r="J1" t="s">
        <v>2</v>
      </c>
      <c r="K1" t="s">
        <v>3</v>
      </c>
      <c r="L1" t="s">
        <v>4</v>
      </c>
      <c r="M1" t="s">
        <v>5</v>
      </c>
      <c r="N1" t="s">
        <v>6</v>
      </c>
      <c r="O1" t="s">
        <v>7</v>
      </c>
      <c r="P1" t="s">
        <v>8</v>
      </c>
      <c r="Q1" t="s">
        <v>9</v>
      </c>
      <c r="R1" t="s">
        <v>10</v>
      </c>
      <c r="S1" t="s">
        <v>11</v>
      </c>
      <c r="T1" t="s">
        <v>12</v>
      </c>
      <c r="U1" t="s">
        <v>413</v>
      </c>
    </row>
    <row r="2" spans="1:21" x14ac:dyDescent="0.35">
      <c r="B2" s="65" t="s">
        <v>128</v>
      </c>
      <c r="E2" s="65" t="s">
        <v>129</v>
      </c>
      <c r="F2" s="65" t="s">
        <v>130</v>
      </c>
      <c r="G2" s="65" t="s">
        <v>131</v>
      </c>
      <c r="H2">
        <v>51824801.289999999</v>
      </c>
      <c r="I2">
        <v>6550000</v>
      </c>
      <c r="J2">
        <v>0</v>
      </c>
      <c r="K2">
        <v>0</v>
      </c>
      <c r="L2">
        <v>0</v>
      </c>
      <c r="M2">
        <v>60692701</v>
      </c>
      <c r="N2">
        <v>60692701</v>
      </c>
      <c r="O2">
        <v>119067502.29000001</v>
      </c>
      <c r="P2">
        <v>-27387070.52</v>
      </c>
      <c r="Q2">
        <v>20550445.57</v>
      </c>
      <c r="R2">
        <v>2461451.0699999998</v>
      </c>
      <c r="S2">
        <v>98517056.719999999</v>
      </c>
      <c r="T2">
        <v>119067502.29000001</v>
      </c>
      <c r="U2" t="str">
        <f>IF(Table1[[#This Row],[AvailabilityTypeCode]]="X","U",IF(Table1[[#This Row],[EndingPeriodOfAvailability]]*1&lt;=2017,"E","U"))</f>
        <v>U</v>
      </c>
    </row>
    <row r="3" spans="1:21" x14ac:dyDescent="0.35">
      <c r="B3" s="65" t="s">
        <v>128</v>
      </c>
      <c r="E3" s="65" t="s">
        <v>129</v>
      </c>
      <c r="F3" s="65" t="s">
        <v>132</v>
      </c>
      <c r="G3" s="65" t="s">
        <v>131</v>
      </c>
      <c r="H3">
        <v>1671.6</v>
      </c>
      <c r="I3">
        <v>0</v>
      </c>
      <c r="J3">
        <v>0</v>
      </c>
      <c r="K3">
        <v>0</v>
      </c>
      <c r="L3">
        <v>0</v>
      </c>
      <c r="M3">
        <v>0</v>
      </c>
      <c r="N3">
        <v>0</v>
      </c>
      <c r="O3">
        <v>1671.6</v>
      </c>
      <c r="P3">
        <v>0</v>
      </c>
      <c r="Q3">
        <v>0</v>
      </c>
      <c r="R3">
        <v>0</v>
      </c>
      <c r="S3">
        <v>1671.6</v>
      </c>
      <c r="T3">
        <v>1671.6</v>
      </c>
      <c r="U3" t="str">
        <f>IF(Table1[[#This Row],[AvailabilityTypeCode]]="X","U",IF(Table1[[#This Row],[EndingPeriodOfAvailability]]*1&lt;=2017,"E","U"))</f>
        <v>U</v>
      </c>
    </row>
    <row r="4" spans="1:21" x14ac:dyDescent="0.35">
      <c r="B4" s="65" t="s">
        <v>128</v>
      </c>
      <c r="E4" s="65" t="s">
        <v>129</v>
      </c>
      <c r="F4" s="65" t="s">
        <v>133</v>
      </c>
      <c r="G4" s="65" t="s">
        <v>131</v>
      </c>
      <c r="H4">
        <v>2146923137.8599999</v>
      </c>
      <c r="I4">
        <v>225000</v>
      </c>
      <c r="J4">
        <v>0</v>
      </c>
      <c r="K4">
        <v>0</v>
      </c>
      <c r="L4">
        <v>0</v>
      </c>
      <c r="M4">
        <v>106990300</v>
      </c>
      <c r="N4">
        <v>106990300</v>
      </c>
      <c r="O4">
        <v>2254138437.8600001</v>
      </c>
      <c r="P4">
        <v>-539157.82999999996</v>
      </c>
      <c r="Q4">
        <v>514492.27</v>
      </c>
      <c r="R4">
        <v>0</v>
      </c>
      <c r="S4">
        <v>2253623945.5900002</v>
      </c>
      <c r="T4">
        <v>2254138437.8600001</v>
      </c>
      <c r="U4" t="str">
        <f>IF(Table1[[#This Row],[AvailabilityTypeCode]]="X","U",IF(Table1[[#This Row],[EndingPeriodOfAvailability]]*1&lt;=2017,"E","U"))</f>
        <v>U</v>
      </c>
    </row>
    <row r="5" spans="1:21" x14ac:dyDescent="0.35">
      <c r="B5" s="65" t="s">
        <v>128</v>
      </c>
      <c r="E5" s="65" t="s">
        <v>129</v>
      </c>
      <c r="F5" s="65" t="s">
        <v>134</v>
      </c>
      <c r="G5" s="65" t="s">
        <v>131</v>
      </c>
      <c r="H5">
        <v>260376856.63</v>
      </c>
      <c r="I5">
        <v>36492900</v>
      </c>
      <c r="J5">
        <v>0</v>
      </c>
      <c r="K5">
        <v>0</v>
      </c>
      <c r="L5">
        <v>0</v>
      </c>
      <c r="M5">
        <v>516297411</v>
      </c>
      <c r="N5">
        <v>516297411</v>
      </c>
      <c r="O5">
        <v>813167167.63</v>
      </c>
      <c r="P5">
        <v>-317109244.22000003</v>
      </c>
      <c r="Q5">
        <v>378352497.82999998</v>
      </c>
      <c r="R5">
        <v>21601398.43</v>
      </c>
      <c r="S5">
        <v>434814669.80000001</v>
      </c>
      <c r="T5">
        <v>813167167.63</v>
      </c>
      <c r="U5" t="str">
        <f>IF(Table1[[#This Row],[AvailabilityTypeCode]]="X","U",IF(Table1[[#This Row],[EndingPeriodOfAvailability]]*1&lt;=2017,"E","U"))</f>
        <v>U</v>
      </c>
    </row>
    <row r="6" spans="1:21" x14ac:dyDescent="0.35">
      <c r="B6" s="65" t="s">
        <v>128</v>
      </c>
      <c r="E6" s="65" t="s">
        <v>129</v>
      </c>
      <c r="F6" s="65" t="s">
        <v>135</v>
      </c>
      <c r="G6" s="65" t="s">
        <v>131</v>
      </c>
      <c r="H6">
        <v>9244972.8499999996</v>
      </c>
      <c r="I6">
        <v>-681774</v>
      </c>
      <c r="J6">
        <v>12652073.43</v>
      </c>
      <c r="K6">
        <v>0</v>
      </c>
      <c r="L6">
        <v>0</v>
      </c>
      <c r="M6">
        <v>0</v>
      </c>
      <c r="N6">
        <v>0</v>
      </c>
      <c r="O6">
        <v>21215272.280000001</v>
      </c>
      <c r="P6">
        <v>-680838.58</v>
      </c>
      <c r="Q6">
        <v>607334.61</v>
      </c>
      <c r="R6">
        <v>0</v>
      </c>
      <c r="S6">
        <v>20607937.670000002</v>
      </c>
      <c r="T6">
        <v>21215272.280000001</v>
      </c>
      <c r="U6" t="str">
        <f>IF(Table1[[#This Row],[AvailabilityTypeCode]]="X","U",IF(Table1[[#This Row],[EndingPeriodOfAvailability]]*1&lt;=2017,"E","U"))</f>
        <v>U</v>
      </c>
    </row>
    <row r="7" spans="1:21" x14ac:dyDescent="0.35">
      <c r="B7" s="65" t="s">
        <v>128</v>
      </c>
      <c r="E7" s="65" t="s">
        <v>129</v>
      </c>
      <c r="F7" s="65" t="s">
        <v>136</v>
      </c>
      <c r="G7" s="65" t="s">
        <v>131</v>
      </c>
      <c r="H7">
        <v>0</v>
      </c>
      <c r="I7">
        <v>0</v>
      </c>
      <c r="J7">
        <v>14271</v>
      </c>
      <c r="K7">
        <v>0</v>
      </c>
      <c r="L7">
        <v>0</v>
      </c>
      <c r="M7">
        <v>0</v>
      </c>
      <c r="N7">
        <v>0</v>
      </c>
      <c r="O7">
        <v>14271</v>
      </c>
      <c r="P7">
        <v>-14271</v>
      </c>
      <c r="Q7">
        <v>14271</v>
      </c>
      <c r="R7">
        <v>0</v>
      </c>
      <c r="S7">
        <v>0</v>
      </c>
      <c r="T7">
        <v>14271</v>
      </c>
      <c r="U7" t="str">
        <f>IF(Table1[[#This Row],[AvailabilityTypeCode]]="X","U",IF(Table1[[#This Row],[EndingPeriodOfAvailability]]*1&lt;=2017,"E","U"))</f>
        <v>U</v>
      </c>
    </row>
    <row r="8" spans="1:21" x14ac:dyDescent="0.35">
      <c r="B8" s="65" t="s">
        <v>128</v>
      </c>
      <c r="E8" s="65" t="s">
        <v>129</v>
      </c>
      <c r="F8" s="65" t="s">
        <v>137</v>
      </c>
      <c r="G8" s="65" t="s">
        <v>131</v>
      </c>
      <c r="H8">
        <v>15609655.67</v>
      </c>
      <c r="I8">
        <v>158106562.11000001</v>
      </c>
      <c r="J8">
        <v>0</v>
      </c>
      <c r="K8">
        <v>0</v>
      </c>
      <c r="L8">
        <v>3335142465</v>
      </c>
      <c r="M8">
        <v>2600000</v>
      </c>
      <c r="N8">
        <v>3337742465</v>
      </c>
      <c r="O8">
        <v>3511458682.7800002</v>
      </c>
      <c r="P8">
        <v>-2347602105.4099998</v>
      </c>
      <c r="Q8">
        <v>332316919.22000003</v>
      </c>
      <c r="R8">
        <v>130679482.27</v>
      </c>
      <c r="S8">
        <v>3179141763.5599999</v>
      </c>
      <c r="T8">
        <v>3511458682.7800002</v>
      </c>
      <c r="U8" t="str">
        <f>IF(Table1[[#This Row],[AvailabilityTypeCode]]="X","U",IF(Table1[[#This Row],[EndingPeriodOfAvailability]]*1&lt;=2017,"E","U"))</f>
        <v>U</v>
      </c>
    </row>
    <row r="9" spans="1:21" x14ac:dyDescent="0.35">
      <c r="B9" s="65" t="s">
        <v>128</v>
      </c>
      <c r="E9" s="65" t="s">
        <v>129</v>
      </c>
      <c r="F9" s="65" t="s">
        <v>138</v>
      </c>
      <c r="G9" s="65" t="s">
        <v>131</v>
      </c>
      <c r="H9">
        <v>88643789.370000005</v>
      </c>
      <c r="I9">
        <v>2780250</v>
      </c>
      <c r="J9">
        <v>0</v>
      </c>
      <c r="K9">
        <v>0</v>
      </c>
      <c r="L9">
        <v>0</v>
      </c>
      <c r="M9">
        <v>83310440</v>
      </c>
      <c r="N9">
        <v>83310440</v>
      </c>
      <c r="O9">
        <v>174734479.37</v>
      </c>
      <c r="P9">
        <v>-24051128.129999999</v>
      </c>
      <c r="Q9">
        <v>23593167.989999998</v>
      </c>
      <c r="R9">
        <v>1101433.32</v>
      </c>
      <c r="S9">
        <v>151141311.38</v>
      </c>
      <c r="T9">
        <v>174734479.37</v>
      </c>
      <c r="U9" t="str">
        <f>IF(Table1[[#This Row],[AvailabilityTypeCode]]="X","U",IF(Table1[[#This Row],[EndingPeriodOfAvailability]]*1&lt;=2017,"E","U"))</f>
        <v>U</v>
      </c>
    </row>
    <row r="10" spans="1:21" x14ac:dyDescent="0.35">
      <c r="B10" s="65" t="s">
        <v>128</v>
      </c>
      <c r="E10" s="65" t="s">
        <v>129</v>
      </c>
      <c r="F10" s="65" t="s">
        <v>139</v>
      </c>
      <c r="G10" s="65" t="s">
        <v>131</v>
      </c>
      <c r="H10">
        <v>985758.43</v>
      </c>
      <c r="I10">
        <v>200000</v>
      </c>
      <c r="J10">
        <v>0</v>
      </c>
      <c r="K10">
        <v>0</v>
      </c>
      <c r="L10">
        <v>0</v>
      </c>
      <c r="M10">
        <v>741000</v>
      </c>
      <c r="N10">
        <v>741000</v>
      </c>
      <c r="O10">
        <v>1926758.43</v>
      </c>
      <c r="P10">
        <v>-98266.91</v>
      </c>
      <c r="Q10">
        <v>217469.95</v>
      </c>
      <c r="R10">
        <v>0</v>
      </c>
      <c r="S10">
        <v>1709288.48</v>
      </c>
      <c r="T10">
        <v>1926758.43</v>
      </c>
      <c r="U10" t="str">
        <f>IF(Table1[[#This Row],[AvailabilityTypeCode]]="X","U",IF(Table1[[#This Row],[EndingPeriodOfAvailability]]*1&lt;=2017,"E","U"))</f>
        <v>U</v>
      </c>
    </row>
    <row r="11" spans="1:21" x14ac:dyDescent="0.35">
      <c r="B11" s="65" t="s">
        <v>128</v>
      </c>
      <c r="C11" s="65" t="s">
        <v>140</v>
      </c>
      <c r="D11" s="65" t="s">
        <v>141</v>
      </c>
      <c r="F11" s="65" t="s">
        <v>138</v>
      </c>
      <c r="G11" s="65" t="s">
        <v>131</v>
      </c>
      <c r="H11">
        <v>13957726.09</v>
      </c>
      <c r="I11">
        <v>1197003.58</v>
      </c>
      <c r="J11">
        <v>0</v>
      </c>
      <c r="K11">
        <v>0</v>
      </c>
      <c r="L11">
        <v>0</v>
      </c>
      <c r="M11">
        <v>24126.33</v>
      </c>
      <c r="N11">
        <v>24126.33</v>
      </c>
      <c r="O11">
        <v>15178856</v>
      </c>
      <c r="P11">
        <v>-2672981.2599999998</v>
      </c>
      <c r="Q11">
        <v>49026.55</v>
      </c>
      <c r="R11">
        <v>1197003.58</v>
      </c>
      <c r="S11">
        <v>15129829.449999999</v>
      </c>
      <c r="T11">
        <v>15178856</v>
      </c>
      <c r="U11" t="str">
        <f>IF(Table1[[#This Row],[AvailabilityTypeCode]]="X","U",IF(Table1[[#This Row],[EndingPeriodOfAvailability]]*1&lt;=2017,"E","U"))</f>
        <v>E</v>
      </c>
    </row>
    <row r="12" spans="1:21" x14ac:dyDescent="0.35">
      <c r="B12" s="65" t="s">
        <v>128</v>
      </c>
      <c r="C12" s="65" t="s">
        <v>140</v>
      </c>
      <c r="D12" s="65" t="s">
        <v>141</v>
      </c>
      <c r="F12" s="65" t="s">
        <v>139</v>
      </c>
      <c r="G12" s="65" t="s">
        <v>131</v>
      </c>
      <c r="H12">
        <v>1228553.2</v>
      </c>
      <c r="I12">
        <v>64874.91</v>
      </c>
      <c r="J12">
        <v>0</v>
      </c>
      <c r="K12">
        <v>0</v>
      </c>
      <c r="L12">
        <v>0</v>
      </c>
      <c r="M12">
        <v>-15587</v>
      </c>
      <c r="N12">
        <v>-15587</v>
      </c>
      <c r="O12">
        <v>1277841.1100000001</v>
      </c>
      <c r="P12">
        <v>-94062.91</v>
      </c>
      <c r="Q12">
        <v>26597.34</v>
      </c>
      <c r="R12">
        <v>64874.91</v>
      </c>
      <c r="S12">
        <v>1251243.77</v>
      </c>
      <c r="T12">
        <v>1277841.1100000001</v>
      </c>
      <c r="U12" t="str">
        <f>IF(Table1[[#This Row],[AvailabilityTypeCode]]="X","U",IF(Table1[[#This Row],[EndingPeriodOfAvailability]]*1&lt;=2017,"E","U"))</f>
        <v>E</v>
      </c>
    </row>
    <row r="13" spans="1:21" x14ac:dyDescent="0.35">
      <c r="B13" s="65" t="s">
        <v>128</v>
      </c>
      <c r="C13" s="65" t="s">
        <v>142</v>
      </c>
      <c r="D13" s="65" t="s">
        <v>141</v>
      </c>
      <c r="F13" s="65" t="s">
        <v>130</v>
      </c>
      <c r="G13" s="65" t="s">
        <v>131</v>
      </c>
      <c r="H13">
        <v>2114285.91</v>
      </c>
      <c r="I13">
        <v>0</v>
      </c>
      <c r="J13">
        <v>0</v>
      </c>
      <c r="K13">
        <v>0</v>
      </c>
      <c r="L13">
        <v>0</v>
      </c>
      <c r="M13">
        <v>0</v>
      </c>
      <c r="N13">
        <v>0</v>
      </c>
      <c r="O13">
        <v>2114285.91</v>
      </c>
      <c r="P13">
        <v>-77251.100000000006</v>
      </c>
      <c r="Q13">
        <v>0</v>
      </c>
      <c r="R13">
        <v>0</v>
      </c>
      <c r="S13">
        <v>2114285.91</v>
      </c>
      <c r="T13">
        <v>2114285.91</v>
      </c>
      <c r="U13" t="str">
        <f>IF(Table1[[#This Row],[AvailabilityTypeCode]]="X","U",IF(Table1[[#This Row],[EndingPeriodOfAvailability]]*1&lt;=2017,"E","U"))</f>
        <v>E</v>
      </c>
    </row>
    <row r="14" spans="1:21" x14ac:dyDescent="0.35">
      <c r="B14" s="65" t="s">
        <v>128</v>
      </c>
      <c r="C14" s="65" t="s">
        <v>142</v>
      </c>
      <c r="D14" s="65" t="s">
        <v>141</v>
      </c>
      <c r="F14" s="65" t="s">
        <v>138</v>
      </c>
      <c r="G14" s="65" t="s">
        <v>131</v>
      </c>
      <c r="H14">
        <v>0</v>
      </c>
      <c r="I14">
        <v>0</v>
      </c>
      <c r="J14">
        <v>0</v>
      </c>
      <c r="K14">
        <v>0</v>
      </c>
      <c r="L14">
        <v>0</v>
      </c>
      <c r="M14">
        <v>0</v>
      </c>
      <c r="N14">
        <v>0</v>
      </c>
      <c r="O14">
        <v>0</v>
      </c>
      <c r="P14">
        <v>0</v>
      </c>
      <c r="Q14">
        <v>0</v>
      </c>
      <c r="R14">
        <v>0</v>
      </c>
      <c r="S14">
        <v>0</v>
      </c>
      <c r="T14">
        <v>0</v>
      </c>
      <c r="U14" t="str">
        <f>IF(Table1[[#This Row],[AvailabilityTypeCode]]="X","U",IF(Table1[[#This Row],[EndingPeriodOfAvailability]]*1&lt;=2017,"E","U"))</f>
        <v>E</v>
      </c>
    </row>
    <row r="15" spans="1:21" x14ac:dyDescent="0.35">
      <c r="B15" s="65" t="s">
        <v>128</v>
      </c>
      <c r="C15" s="65" t="s">
        <v>142</v>
      </c>
      <c r="D15" s="65" t="s">
        <v>143</v>
      </c>
      <c r="F15" s="65" t="s">
        <v>138</v>
      </c>
      <c r="G15" s="65" t="s">
        <v>131</v>
      </c>
      <c r="H15">
        <v>9893215.4900000002</v>
      </c>
      <c r="I15">
        <v>738502.43</v>
      </c>
      <c r="J15">
        <v>0</v>
      </c>
      <c r="K15">
        <v>0</v>
      </c>
      <c r="L15">
        <v>0</v>
      </c>
      <c r="M15">
        <v>-676.47</v>
      </c>
      <c r="N15">
        <v>-676.47</v>
      </c>
      <c r="O15">
        <v>10631041.449999999</v>
      </c>
      <c r="P15">
        <v>-5542201.1399999997</v>
      </c>
      <c r="Q15">
        <v>210354.49</v>
      </c>
      <c r="R15">
        <v>738502.43</v>
      </c>
      <c r="S15">
        <v>10420686.960000001</v>
      </c>
      <c r="T15">
        <v>10631041.449999999</v>
      </c>
      <c r="U15" t="str">
        <f>IF(Table1[[#This Row],[AvailabilityTypeCode]]="X","U",IF(Table1[[#This Row],[EndingPeriodOfAvailability]]*1&lt;=2017,"E","U"))</f>
        <v>E</v>
      </c>
    </row>
    <row r="16" spans="1:21" x14ac:dyDescent="0.35">
      <c r="B16" s="65" t="s">
        <v>128</v>
      </c>
      <c r="C16" s="65" t="s">
        <v>142</v>
      </c>
      <c r="D16" s="65" t="s">
        <v>143</v>
      </c>
      <c r="F16" s="65" t="s">
        <v>139</v>
      </c>
      <c r="G16" s="65" t="s">
        <v>131</v>
      </c>
      <c r="H16">
        <v>999050.68</v>
      </c>
      <c r="I16">
        <v>56624.98</v>
      </c>
      <c r="J16">
        <v>0</v>
      </c>
      <c r="K16">
        <v>0</v>
      </c>
      <c r="L16">
        <v>0</v>
      </c>
      <c r="M16">
        <v>0</v>
      </c>
      <c r="N16">
        <v>0</v>
      </c>
      <c r="O16">
        <v>1055675.6599999999</v>
      </c>
      <c r="P16">
        <v>-23616.91</v>
      </c>
      <c r="Q16">
        <v>0</v>
      </c>
      <c r="R16">
        <v>56624.98</v>
      </c>
      <c r="S16">
        <v>1055675.6599999999</v>
      </c>
      <c r="T16">
        <v>1055675.6599999999</v>
      </c>
      <c r="U16" t="str">
        <f>IF(Table1[[#This Row],[AvailabilityTypeCode]]="X","U",IF(Table1[[#This Row],[EndingPeriodOfAvailability]]*1&lt;=2017,"E","U"))</f>
        <v>E</v>
      </c>
    </row>
    <row r="17" spans="2:21" x14ac:dyDescent="0.35">
      <c r="B17" s="65" t="s">
        <v>128</v>
      </c>
      <c r="C17" s="65" t="s">
        <v>141</v>
      </c>
      <c r="D17" s="65" t="s">
        <v>141</v>
      </c>
      <c r="F17" s="65" t="s">
        <v>130</v>
      </c>
      <c r="G17" s="65" t="s">
        <v>131</v>
      </c>
      <c r="H17">
        <v>26837799.280000001</v>
      </c>
      <c r="I17">
        <v>5567902.3899999997</v>
      </c>
      <c r="J17">
        <v>0</v>
      </c>
      <c r="K17">
        <v>0</v>
      </c>
      <c r="L17">
        <v>0</v>
      </c>
      <c r="M17">
        <v>-151417.46</v>
      </c>
      <c r="N17">
        <v>-151417.46</v>
      </c>
      <c r="O17">
        <v>32254284.210000001</v>
      </c>
      <c r="P17">
        <v>2726230.79</v>
      </c>
      <c r="Q17">
        <v>500846.16</v>
      </c>
      <c r="R17">
        <v>5567902.3899999997</v>
      </c>
      <c r="S17">
        <v>31753438.050000001</v>
      </c>
      <c r="T17">
        <v>32254284.210000001</v>
      </c>
      <c r="U17" t="str">
        <f>IF(Table1[[#This Row],[AvailabilityTypeCode]]="X","U",IF(Table1[[#This Row],[EndingPeriodOfAvailability]]*1&lt;=2017,"E","U"))</f>
        <v>E</v>
      </c>
    </row>
    <row r="18" spans="2:21" x14ac:dyDescent="0.35">
      <c r="B18" s="65" t="s">
        <v>128</v>
      </c>
      <c r="C18" s="65" t="s">
        <v>141</v>
      </c>
      <c r="D18" s="65" t="s">
        <v>141</v>
      </c>
      <c r="F18" s="65" t="s">
        <v>138</v>
      </c>
      <c r="G18" s="65" t="s">
        <v>131</v>
      </c>
      <c r="H18">
        <v>3663139.46</v>
      </c>
      <c r="I18">
        <v>15355.21</v>
      </c>
      <c r="J18">
        <v>0</v>
      </c>
      <c r="K18">
        <v>0</v>
      </c>
      <c r="L18">
        <v>0</v>
      </c>
      <c r="M18">
        <v>0</v>
      </c>
      <c r="N18">
        <v>0</v>
      </c>
      <c r="O18">
        <v>3678494.67</v>
      </c>
      <c r="P18">
        <v>-21644.58</v>
      </c>
      <c r="Q18">
        <v>10480.66</v>
      </c>
      <c r="R18">
        <v>15355.21</v>
      </c>
      <c r="S18">
        <v>3668014.01</v>
      </c>
      <c r="T18">
        <v>3678494.67</v>
      </c>
      <c r="U18" t="str">
        <f>IF(Table1[[#This Row],[AvailabilityTypeCode]]="X","U",IF(Table1[[#This Row],[EndingPeriodOfAvailability]]*1&lt;=2017,"E","U"))</f>
        <v>E</v>
      </c>
    </row>
    <row r="19" spans="2:21" x14ac:dyDescent="0.35">
      <c r="B19" s="65" t="s">
        <v>128</v>
      </c>
      <c r="C19" s="65" t="s">
        <v>141</v>
      </c>
      <c r="D19" s="65" t="s">
        <v>143</v>
      </c>
      <c r="F19" s="65" t="s">
        <v>130</v>
      </c>
      <c r="G19" s="65" t="s">
        <v>131</v>
      </c>
      <c r="H19">
        <v>3435611</v>
      </c>
      <c r="I19">
        <v>0</v>
      </c>
      <c r="J19">
        <v>0</v>
      </c>
      <c r="K19">
        <v>0</v>
      </c>
      <c r="L19">
        <v>0</v>
      </c>
      <c r="M19">
        <v>0</v>
      </c>
      <c r="N19">
        <v>0</v>
      </c>
      <c r="O19">
        <v>3435611</v>
      </c>
      <c r="P19">
        <v>0</v>
      </c>
      <c r="Q19">
        <v>0</v>
      </c>
      <c r="R19">
        <v>0</v>
      </c>
      <c r="S19">
        <v>3435611</v>
      </c>
      <c r="T19">
        <v>3435611</v>
      </c>
      <c r="U19" t="str">
        <f>IF(Table1[[#This Row],[AvailabilityTypeCode]]="X","U",IF(Table1[[#This Row],[EndingPeriodOfAvailability]]*1&lt;=2017,"E","U"))</f>
        <v>E</v>
      </c>
    </row>
    <row r="20" spans="2:21" x14ac:dyDescent="0.35">
      <c r="B20" s="65" t="s">
        <v>128</v>
      </c>
      <c r="C20" s="65" t="s">
        <v>141</v>
      </c>
      <c r="D20" s="65" t="s">
        <v>144</v>
      </c>
      <c r="F20" s="65" t="s">
        <v>138</v>
      </c>
      <c r="G20" s="65" t="s">
        <v>131</v>
      </c>
      <c r="H20">
        <v>9031908.9900000002</v>
      </c>
      <c r="I20">
        <v>1602431.36</v>
      </c>
      <c r="J20">
        <v>0</v>
      </c>
      <c r="K20">
        <v>0</v>
      </c>
      <c r="L20">
        <v>0</v>
      </c>
      <c r="M20">
        <v>0</v>
      </c>
      <c r="N20">
        <v>0</v>
      </c>
      <c r="O20">
        <v>10634340.35</v>
      </c>
      <c r="P20">
        <v>-11197208.76</v>
      </c>
      <c r="Q20">
        <v>15375.34</v>
      </c>
      <c r="R20">
        <v>1602431.36</v>
      </c>
      <c r="S20">
        <v>10618965.01</v>
      </c>
      <c r="T20">
        <v>10634340.35</v>
      </c>
      <c r="U20" t="str">
        <f>IF(Table1[[#This Row],[AvailabilityTypeCode]]="X","U",IF(Table1[[#This Row],[EndingPeriodOfAvailability]]*1&lt;=2017,"E","U"))</f>
        <v>E</v>
      </c>
    </row>
    <row r="21" spans="2:21" x14ac:dyDescent="0.35">
      <c r="B21" s="65" t="s">
        <v>128</v>
      </c>
      <c r="C21" s="65" t="s">
        <v>141</v>
      </c>
      <c r="D21" s="65" t="s">
        <v>144</v>
      </c>
      <c r="F21" s="65" t="s">
        <v>139</v>
      </c>
      <c r="G21" s="65" t="s">
        <v>131</v>
      </c>
      <c r="H21">
        <v>847479.55</v>
      </c>
      <c r="I21">
        <v>246355.24</v>
      </c>
      <c r="J21">
        <v>0</v>
      </c>
      <c r="K21">
        <v>0</v>
      </c>
      <c r="L21">
        <v>0</v>
      </c>
      <c r="M21">
        <v>-0.03</v>
      </c>
      <c r="N21">
        <v>-0.03</v>
      </c>
      <c r="O21">
        <v>1093834.76</v>
      </c>
      <c r="P21">
        <v>-531195.38</v>
      </c>
      <c r="Q21">
        <v>7549.19</v>
      </c>
      <c r="R21">
        <v>246355.24</v>
      </c>
      <c r="S21">
        <v>1086285.57</v>
      </c>
      <c r="T21">
        <v>1093834.76</v>
      </c>
      <c r="U21" t="str">
        <f>IF(Table1[[#This Row],[AvailabilityTypeCode]]="X","U",IF(Table1[[#This Row],[EndingPeriodOfAvailability]]*1&lt;=2017,"E","U"))</f>
        <v>E</v>
      </c>
    </row>
    <row r="22" spans="2:21" x14ac:dyDescent="0.35">
      <c r="B22" s="65" t="s">
        <v>128</v>
      </c>
      <c r="C22" s="65" t="s">
        <v>143</v>
      </c>
      <c r="D22" s="65" t="s">
        <v>143</v>
      </c>
      <c r="F22" s="65" t="s">
        <v>130</v>
      </c>
      <c r="G22" s="65" t="s">
        <v>131</v>
      </c>
      <c r="H22">
        <v>11982455.890000001</v>
      </c>
      <c r="I22">
        <v>741830.79</v>
      </c>
      <c r="J22">
        <v>0</v>
      </c>
      <c r="K22">
        <v>0</v>
      </c>
      <c r="L22">
        <v>0</v>
      </c>
      <c r="M22">
        <v>-15900.43</v>
      </c>
      <c r="N22">
        <v>-15900.43</v>
      </c>
      <c r="O22">
        <v>12708386.25</v>
      </c>
      <c r="P22">
        <v>-5286437.0599999996</v>
      </c>
      <c r="Q22">
        <v>1000703.17</v>
      </c>
      <c r="R22">
        <v>741830.79</v>
      </c>
      <c r="S22">
        <v>11707683.08</v>
      </c>
      <c r="T22">
        <v>12708386.25</v>
      </c>
      <c r="U22" t="str">
        <f>IF(Table1[[#This Row],[AvailabilityTypeCode]]="X","U",IF(Table1[[#This Row],[EndingPeriodOfAvailability]]*1&lt;=2017,"E","U"))</f>
        <v>E</v>
      </c>
    </row>
    <row r="23" spans="2:21" x14ac:dyDescent="0.35">
      <c r="B23" s="65" t="s">
        <v>128</v>
      </c>
      <c r="C23" s="65" t="s">
        <v>143</v>
      </c>
      <c r="D23" s="65" t="s">
        <v>143</v>
      </c>
      <c r="F23" s="65" t="s">
        <v>138</v>
      </c>
      <c r="G23" s="65" t="s">
        <v>131</v>
      </c>
      <c r="H23">
        <v>3003508.08</v>
      </c>
      <c r="I23">
        <v>94653.440000000002</v>
      </c>
      <c r="J23">
        <v>0</v>
      </c>
      <c r="K23">
        <v>0</v>
      </c>
      <c r="L23">
        <v>0</v>
      </c>
      <c r="M23">
        <v>0</v>
      </c>
      <c r="N23">
        <v>0</v>
      </c>
      <c r="O23">
        <v>3098161.52</v>
      </c>
      <c r="P23">
        <v>20567.79</v>
      </c>
      <c r="Q23">
        <v>55835.66</v>
      </c>
      <c r="R23">
        <v>94653.440000000002</v>
      </c>
      <c r="S23">
        <v>3042325.86</v>
      </c>
      <c r="T23">
        <v>3098161.52</v>
      </c>
      <c r="U23" t="str">
        <f>IF(Table1[[#This Row],[AvailabilityTypeCode]]="X","U",IF(Table1[[#This Row],[EndingPeriodOfAvailability]]*1&lt;=2017,"E","U"))</f>
        <v>E</v>
      </c>
    </row>
    <row r="24" spans="2:21" x14ac:dyDescent="0.35">
      <c r="B24" s="65" t="s">
        <v>128</v>
      </c>
      <c r="C24" s="65" t="s">
        <v>143</v>
      </c>
      <c r="D24" s="65" t="s">
        <v>145</v>
      </c>
      <c r="F24" s="65" t="s">
        <v>138</v>
      </c>
      <c r="G24" s="65" t="s">
        <v>131</v>
      </c>
      <c r="H24">
        <v>7746450.8799999999</v>
      </c>
      <c r="I24">
        <v>1210523.31</v>
      </c>
      <c r="J24">
        <v>0</v>
      </c>
      <c r="K24">
        <v>0</v>
      </c>
      <c r="L24">
        <v>0</v>
      </c>
      <c r="M24">
        <v>-4752.1099999999997</v>
      </c>
      <c r="N24">
        <v>-4752.1099999999997</v>
      </c>
      <c r="O24">
        <v>8952222.0800000001</v>
      </c>
      <c r="P24">
        <v>-21668650.489999998</v>
      </c>
      <c r="Q24">
        <v>1022098.05</v>
      </c>
      <c r="R24">
        <v>1210523.31</v>
      </c>
      <c r="S24">
        <v>7930124.0300000003</v>
      </c>
      <c r="T24">
        <v>8952222.0800000001</v>
      </c>
      <c r="U24" t="str">
        <f>IF(Table1[[#This Row],[AvailabilityTypeCode]]="X","U",IF(Table1[[#This Row],[EndingPeriodOfAvailability]]*1&lt;=2017,"E","U"))</f>
        <v>E</v>
      </c>
    </row>
    <row r="25" spans="2:21" x14ac:dyDescent="0.35">
      <c r="B25" s="65" t="s">
        <v>128</v>
      </c>
      <c r="C25" s="65" t="s">
        <v>143</v>
      </c>
      <c r="D25" s="65" t="s">
        <v>145</v>
      </c>
      <c r="F25" s="65" t="s">
        <v>139</v>
      </c>
      <c r="G25" s="65" t="s">
        <v>131</v>
      </c>
      <c r="H25">
        <v>896502.15</v>
      </c>
      <c r="I25">
        <v>63947.33</v>
      </c>
      <c r="J25">
        <v>0</v>
      </c>
      <c r="K25">
        <v>0</v>
      </c>
      <c r="L25">
        <v>0</v>
      </c>
      <c r="M25">
        <v>0</v>
      </c>
      <c r="N25">
        <v>0</v>
      </c>
      <c r="O25">
        <v>960449.48</v>
      </c>
      <c r="P25">
        <v>-1656369.35</v>
      </c>
      <c r="Q25">
        <v>24176.18</v>
      </c>
      <c r="R25">
        <v>63947.33</v>
      </c>
      <c r="S25">
        <v>936273.3</v>
      </c>
      <c r="T25">
        <v>960449.48</v>
      </c>
      <c r="U25" t="str">
        <f>IF(Table1[[#This Row],[AvailabilityTypeCode]]="X","U",IF(Table1[[#This Row],[EndingPeriodOfAvailability]]*1&lt;=2017,"E","U"))</f>
        <v>E</v>
      </c>
    </row>
    <row r="26" spans="2:21" x14ac:dyDescent="0.35">
      <c r="B26" s="65" t="s">
        <v>128</v>
      </c>
      <c r="C26" s="65" t="s">
        <v>144</v>
      </c>
      <c r="D26" s="65" t="s">
        <v>144</v>
      </c>
      <c r="F26" s="65" t="s">
        <v>130</v>
      </c>
      <c r="G26" s="65" t="s">
        <v>131</v>
      </c>
      <c r="H26">
        <v>23778413.030000001</v>
      </c>
      <c r="I26">
        <v>2101268.35</v>
      </c>
      <c r="J26">
        <v>0</v>
      </c>
      <c r="K26">
        <v>0</v>
      </c>
      <c r="L26">
        <v>0</v>
      </c>
      <c r="M26">
        <v>-1152065.1399999999</v>
      </c>
      <c r="N26">
        <v>-1152065.1399999999</v>
      </c>
      <c r="O26">
        <v>24727616.239999998</v>
      </c>
      <c r="P26">
        <v>-6563854.54</v>
      </c>
      <c r="Q26">
        <v>1627406.79</v>
      </c>
      <c r="R26">
        <v>2101268.35</v>
      </c>
      <c r="S26">
        <v>23100209.449999999</v>
      </c>
      <c r="T26">
        <v>24727616.239999998</v>
      </c>
      <c r="U26" t="str">
        <f>IF(Table1[[#This Row],[AvailabilityTypeCode]]="X","U",IF(Table1[[#This Row],[EndingPeriodOfAvailability]]*1&lt;=2017,"E","U"))</f>
        <v>E</v>
      </c>
    </row>
    <row r="27" spans="2:21" x14ac:dyDescent="0.35">
      <c r="B27" s="65" t="s">
        <v>128</v>
      </c>
      <c r="C27" s="65" t="s">
        <v>144</v>
      </c>
      <c r="D27" s="65" t="s">
        <v>144</v>
      </c>
      <c r="F27" s="65" t="s">
        <v>138</v>
      </c>
      <c r="G27" s="65" t="s">
        <v>131</v>
      </c>
      <c r="H27">
        <v>2145099.5099999998</v>
      </c>
      <c r="I27">
        <v>64458.92</v>
      </c>
      <c r="J27">
        <v>0</v>
      </c>
      <c r="K27">
        <v>0</v>
      </c>
      <c r="L27">
        <v>0</v>
      </c>
      <c r="M27">
        <v>0</v>
      </c>
      <c r="N27">
        <v>0</v>
      </c>
      <c r="O27">
        <v>2209558.4300000002</v>
      </c>
      <c r="P27">
        <v>-99427.15</v>
      </c>
      <c r="Q27">
        <v>76628.23</v>
      </c>
      <c r="R27">
        <v>64458.92</v>
      </c>
      <c r="S27">
        <v>2132930.2000000002</v>
      </c>
      <c r="T27">
        <v>2209558.4300000002</v>
      </c>
      <c r="U27" t="str">
        <f>IF(Table1[[#This Row],[AvailabilityTypeCode]]="X","U",IF(Table1[[#This Row],[EndingPeriodOfAvailability]]*1&lt;=2017,"E","U"))</f>
        <v>E</v>
      </c>
    </row>
    <row r="28" spans="2:21" x14ac:dyDescent="0.35">
      <c r="B28" s="65" t="s">
        <v>128</v>
      </c>
      <c r="C28" s="65" t="s">
        <v>144</v>
      </c>
      <c r="D28" s="65" t="s">
        <v>146</v>
      </c>
      <c r="F28" s="65" t="s">
        <v>138</v>
      </c>
      <c r="G28" s="65" t="s">
        <v>131</v>
      </c>
      <c r="H28">
        <v>5352364.24</v>
      </c>
      <c r="I28">
        <v>4959180.95</v>
      </c>
      <c r="J28">
        <v>0</v>
      </c>
      <c r="K28">
        <v>0</v>
      </c>
      <c r="L28">
        <v>0</v>
      </c>
      <c r="M28">
        <v>-198599.4</v>
      </c>
      <c r="N28">
        <v>-198599.4</v>
      </c>
      <c r="O28">
        <v>10112945.789999999</v>
      </c>
      <c r="P28">
        <v>-139760731.25999999</v>
      </c>
      <c r="Q28">
        <v>1503591.79</v>
      </c>
      <c r="R28">
        <v>4959180.95</v>
      </c>
      <c r="S28">
        <v>8609354</v>
      </c>
      <c r="T28">
        <v>10112945.789999999</v>
      </c>
      <c r="U28" t="str">
        <f>IF(Table1[[#This Row],[AvailabilityTypeCode]]="X","U",IF(Table1[[#This Row],[EndingPeriodOfAvailability]]*1&lt;=2017,"E","U"))</f>
        <v>E</v>
      </c>
    </row>
    <row r="29" spans="2:21" x14ac:dyDescent="0.35">
      <c r="B29" s="65" t="s">
        <v>128</v>
      </c>
      <c r="C29" s="65" t="s">
        <v>144</v>
      </c>
      <c r="D29" s="65" t="s">
        <v>146</v>
      </c>
      <c r="F29" s="65" t="s">
        <v>139</v>
      </c>
      <c r="G29" s="65" t="s">
        <v>131</v>
      </c>
      <c r="H29">
        <v>803329.27</v>
      </c>
      <c r="I29">
        <v>284466.58</v>
      </c>
      <c r="J29">
        <v>0</v>
      </c>
      <c r="K29">
        <v>0</v>
      </c>
      <c r="L29">
        <v>0</v>
      </c>
      <c r="M29">
        <v>-7166.81</v>
      </c>
      <c r="N29">
        <v>-7166.81</v>
      </c>
      <c r="O29">
        <v>1080629.04</v>
      </c>
      <c r="P29">
        <v>-11964428.35</v>
      </c>
      <c r="Q29">
        <v>191155.53</v>
      </c>
      <c r="R29">
        <v>284466.58</v>
      </c>
      <c r="S29">
        <v>889473.51</v>
      </c>
      <c r="T29">
        <v>1080629.04</v>
      </c>
      <c r="U29" t="str">
        <f>IF(Table1[[#This Row],[AvailabilityTypeCode]]="X","U",IF(Table1[[#This Row],[EndingPeriodOfAvailability]]*1&lt;=2017,"E","U"))</f>
        <v>E</v>
      </c>
    </row>
    <row r="30" spans="2:21" x14ac:dyDescent="0.35">
      <c r="B30" s="65" t="s">
        <v>128</v>
      </c>
      <c r="C30" s="65" t="s">
        <v>145</v>
      </c>
      <c r="D30" s="65" t="s">
        <v>145</v>
      </c>
      <c r="F30" s="65" t="s">
        <v>130</v>
      </c>
      <c r="G30" s="65" t="s">
        <v>131</v>
      </c>
      <c r="H30">
        <v>21188678.890000001</v>
      </c>
      <c r="I30">
        <v>5298994.6399999997</v>
      </c>
      <c r="J30">
        <v>0</v>
      </c>
      <c r="K30">
        <v>0</v>
      </c>
      <c r="L30">
        <v>0</v>
      </c>
      <c r="M30">
        <v>-4319322.33</v>
      </c>
      <c r="N30">
        <v>-4319322.33</v>
      </c>
      <c r="O30">
        <v>22168351.199999999</v>
      </c>
      <c r="P30">
        <v>-48037589.289999999</v>
      </c>
      <c r="Q30">
        <v>1210152.52</v>
      </c>
      <c r="R30">
        <v>5298994.6399999997</v>
      </c>
      <c r="S30">
        <v>20958198.68</v>
      </c>
      <c r="T30">
        <v>22168351.199999999</v>
      </c>
      <c r="U30" t="str">
        <f>IF(Table1[[#This Row],[AvailabilityTypeCode]]="X","U",IF(Table1[[#This Row],[EndingPeriodOfAvailability]]*1&lt;=2017,"E","U"))</f>
        <v>E</v>
      </c>
    </row>
    <row r="31" spans="2:21" x14ac:dyDescent="0.35">
      <c r="B31" s="65" t="s">
        <v>128</v>
      </c>
      <c r="C31" s="65" t="s">
        <v>145</v>
      </c>
      <c r="D31" s="65" t="s">
        <v>145</v>
      </c>
      <c r="F31" s="65" t="s">
        <v>138</v>
      </c>
      <c r="G31" s="65" t="s">
        <v>131</v>
      </c>
      <c r="H31">
        <v>856548.19</v>
      </c>
      <c r="I31">
        <v>95499.14</v>
      </c>
      <c r="J31">
        <v>0</v>
      </c>
      <c r="K31">
        <v>0</v>
      </c>
      <c r="L31">
        <v>0</v>
      </c>
      <c r="M31">
        <v>0</v>
      </c>
      <c r="N31">
        <v>0</v>
      </c>
      <c r="O31">
        <v>952047.33</v>
      </c>
      <c r="P31">
        <v>-44320.04</v>
      </c>
      <c r="Q31">
        <v>95059.98</v>
      </c>
      <c r="R31">
        <v>95499.14</v>
      </c>
      <c r="S31">
        <v>856987.35</v>
      </c>
      <c r="T31">
        <v>952047.33</v>
      </c>
      <c r="U31" t="str">
        <f>IF(Table1[[#This Row],[AvailabilityTypeCode]]="X","U",IF(Table1[[#This Row],[EndingPeriodOfAvailability]]*1&lt;=2017,"E","U"))</f>
        <v>E</v>
      </c>
    </row>
    <row r="32" spans="2:21" x14ac:dyDescent="0.35">
      <c r="B32" s="65" t="s">
        <v>128</v>
      </c>
      <c r="C32" s="65" t="s">
        <v>145</v>
      </c>
      <c r="D32" s="65" t="s">
        <v>147</v>
      </c>
      <c r="F32" s="65" t="s">
        <v>138</v>
      </c>
      <c r="G32" s="65" t="s">
        <v>131</v>
      </c>
      <c r="H32">
        <v>170439728.52000001</v>
      </c>
      <c r="I32">
        <v>43160000</v>
      </c>
      <c r="J32">
        <v>0</v>
      </c>
      <c r="K32">
        <v>0</v>
      </c>
      <c r="L32">
        <v>0</v>
      </c>
      <c r="M32">
        <v>12643800</v>
      </c>
      <c r="N32">
        <v>12643800</v>
      </c>
      <c r="O32">
        <v>226243528.52000001</v>
      </c>
      <c r="P32">
        <v>-357945983.00999999</v>
      </c>
      <c r="Q32">
        <v>190031297.00999999</v>
      </c>
      <c r="R32">
        <v>34818897.509999998</v>
      </c>
      <c r="S32">
        <v>36212231.509999998</v>
      </c>
      <c r="T32">
        <v>226243528.52000001</v>
      </c>
      <c r="U32" t="str">
        <f>IF(Table1[[#This Row],[AvailabilityTypeCode]]="X","U",IF(Table1[[#This Row],[EndingPeriodOfAvailability]]*1&lt;=2017,"E","U"))</f>
        <v>E</v>
      </c>
    </row>
    <row r="33" spans="2:21" x14ac:dyDescent="0.35">
      <c r="B33" s="65" t="s">
        <v>128</v>
      </c>
      <c r="C33" s="65" t="s">
        <v>145</v>
      </c>
      <c r="D33" s="65" t="s">
        <v>147</v>
      </c>
      <c r="F33" s="65" t="s">
        <v>139</v>
      </c>
      <c r="G33" s="65" t="s">
        <v>131</v>
      </c>
      <c r="H33">
        <v>16989431.870000001</v>
      </c>
      <c r="I33">
        <v>1200000</v>
      </c>
      <c r="J33">
        <v>0</v>
      </c>
      <c r="K33">
        <v>0</v>
      </c>
      <c r="L33">
        <v>0</v>
      </c>
      <c r="M33">
        <v>917559.74</v>
      </c>
      <c r="N33">
        <v>917559.74</v>
      </c>
      <c r="O33">
        <v>19106991.609999999</v>
      </c>
      <c r="P33">
        <v>-36443214.829999998</v>
      </c>
      <c r="Q33">
        <v>14159283.07</v>
      </c>
      <c r="R33">
        <v>703113.52</v>
      </c>
      <c r="S33">
        <v>4947708.54</v>
      </c>
      <c r="T33">
        <v>19106991.609999999</v>
      </c>
      <c r="U33" t="str">
        <f>IF(Table1[[#This Row],[AvailabilityTypeCode]]="X","U",IF(Table1[[#This Row],[EndingPeriodOfAvailability]]*1&lt;=2017,"E","U"))</f>
        <v>E</v>
      </c>
    </row>
    <row r="34" spans="2:21" x14ac:dyDescent="0.35">
      <c r="B34" s="65" t="s">
        <v>128</v>
      </c>
      <c r="C34" s="65" t="s">
        <v>146</v>
      </c>
      <c r="D34" s="65" t="s">
        <v>146</v>
      </c>
      <c r="F34" s="65" t="s">
        <v>130</v>
      </c>
      <c r="G34" s="65" t="s">
        <v>131</v>
      </c>
      <c r="H34">
        <v>9501194.5199999996</v>
      </c>
      <c r="I34">
        <v>47311551.619999997</v>
      </c>
      <c r="J34">
        <v>0</v>
      </c>
      <c r="K34">
        <v>0</v>
      </c>
      <c r="L34">
        <v>0</v>
      </c>
      <c r="M34">
        <v>-4605506.9000000004</v>
      </c>
      <c r="N34">
        <v>-4605506.9000000004</v>
      </c>
      <c r="O34">
        <v>52207239.240000002</v>
      </c>
      <c r="P34">
        <v>-1187640888.23</v>
      </c>
      <c r="Q34">
        <v>21622995.5</v>
      </c>
      <c r="R34">
        <v>47311551.619999997</v>
      </c>
      <c r="S34">
        <v>30584243.739999998</v>
      </c>
      <c r="T34">
        <v>52207239.240000002</v>
      </c>
      <c r="U34" t="str">
        <f>IF(Table1[[#This Row],[AvailabilityTypeCode]]="X","U",IF(Table1[[#This Row],[EndingPeriodOfAvailability]]*1&lt;=2017,"E","U"))</f>
        <v>E</v>
      </c>
    </row>
    <row r="35" spans="2:21" x14ac:dyDescent="0.35">
      <c r="B35" s="65" t="s">
        <v>128</v>
      </c>
      <c r="C35" s="65" t="s">
        <v>146</v>
      </c>
      <c r="D35" s="65" t="s">
        <v>146</v>
      </c>
      <c r="F35" s="65" t="s">
        <v>148</v>
      </c>
      <c r="G35" s="65" t="s">
        <v>131</v>
      </c>
      <c r="H35">
        <v>0</v>
      </c>
      <c r="I35">
        <v>0</v>
      </c>
      <c r="J35">
        <v>0</v>
      </c>
      <c r="K35">
        <v>0</v>
      </c>
      <c r="L35">
        <v>0</v>
      </c>
      <c r="M35">
        <v>0</v>
      </c>
      <c r="N35">
        <v>0</v>
      </c>
      <c r="O35">
        <v>0</v>
      </c>
      <c r="P35">
        <v>0</v>
      </c>
      <c r="Q35">
        <v>0</v>
      </c>
      <c r="R35">
        <v>0</v>
      </c>
      <c r="S35">
        <v>0</v>
      </c>
      <c r="T35">
        <v>0</v>
      </c>
      <c r="U35" t="str">
        <f>IF(Table1[[#This Row],[AvailabilityTypeCode]]="X","U",IF(Table1[[#This Row],[EndingPeriodOfAvailability]]*1&lt;=2017,"E","U"))</f>
        <v>E</v>
      </c>
    </row>
    <row r="36" spans="2:21" x14ac:dyDescent="0.35">
      <c r="B36" s="65" t="s">
        <v>128</v>
      </c>
      <c r="C36" s="65" t="s">
        <v>146</v>
      </c>
      <c r="D36" s="65" t="s">
        <v>146</v>
      </c>
      <c r="F36" s="65" t="s">
        <v>138</v>
      </c>
      <c r="G36" s="65" t="s">
        <v>131</v>
      </c>
      <c r="H36">
        <v>459277.21</v>
      </c>
      <c r="I36">
        <v>1401595</v>
      </c>
      <c r="J36">
        <v>0</v>
      </c>
      <c r="K36">
        <v>0</v>
      </c>
      <c r="L36">
        <v>0</v>
      </c>
      <c r="M36">
        <v>0</v>
      </c>
      <c r="N36">
        <v>0</v>
      </c>
      <c r="O36">
        <v>1860872.21</v>
      </c>
      <c r="P36">
        <v>-26964621.890000001</v>
      </c>
      <c r="Q36">
        <v>405742.55</v>
      </c>
      <c r="R36">
        <v>1401595</v>
      </c>
      <c r="S36">
        <v>1455129.66</v>
      </c>
      <c r="T36">
        <v>1860872.21</v>
      </c>
      <c r="U36" t="str">
        <f>IF(Table1[[#This Row],[AvailabilityTypeCode]]="X","U",IF(Table1[[#This Row],[EndingPeriodOfAvailability]]*1&lt;=2017,"E","U"))</f>
        <v>E</v>
      </c>
    </row>
    <row r="37" spans="2:21" x14ac:dyDescent="0.35">
      <c r="B37" s="65" t="s">
        <v>128</v>
      </c>
      <c r="C37" s="65" t="s">
        <v>146</v>
      </c>
      <c r="D37" s="65" t="s">
        <v>149</v>
      </c>
      <c r="F37" s="65" t="s">
        <v>138</v>
      </c>
      <c r="G37" s="65" t="s">
        <v>131</v>
      </c>
      <c r="H37">
        <v>967506778.25</v>
      </c>
      <c r="I37">
        <v>38023000</v>
      </c>
      <c r="J37">
        <v>0</v>
      </c>
      <c r="K37">
        <v>0</v>
      </c>
      <c r="L37">
        <v>0</v>
      </c>
      <c r="M37">
        <v>13727807</v>
      </c>
      <c r="N37">
        <v>13727807</v>
      </c>
      <c r="O37">
        <v>1019257585.25</v>
      </c>
      <c r="P37">
        <v>-818741822.17999995</v>
      </c>
      <c r="Q37">
        <v>590710798.74000001</v>
      </c>
      <c r="R37">
        <v>31727161.149999999</v>
      </c>
      <c r="S37">
        <v>428546786.50999999</v>
      </c>
      <c r="T37">
        <v>1019257585.25</v>
      </c>
      <c r="U37" t="str">
        <f>IF(Table1[[#This Row],[AvailabilityTypeCode]]="X","U",IF(Table1[[#This Row],[EndingPeriodOfAvailability]]*1&lt;=2017,"E","U"))</f>
        <v>U</v>
      </c>
    </row>
    <row r="38" spans="2:21" x14ac:dyDescent="0.35">
      <c r="B38" s="65" t="s">
        <v>128</v>
      </c>
      <c r="C38" s="65" t="s">
        <v>146</v>
      </c>
      <c r="D38" s="65" t="s">
        <v>149</v>
      </c>
      <c r="F38" s="65" t="s">
        <v>139</v>
      </c>
      <c r="G38" s="65" t="s">
        <v>131</v>
      </c>
      <c r="H38">
        <v>47786616.310000002</v>
      </c>
      <c r="I38">
        <v>1100000</v>
      </c>
      <c r="J38">
        <v>0</v>
      </c>
      <c r="K38">
        <v>0</v>
      </c>
      <c r="L38">
        <v>0</v>
      </c>
      <c r="M38">
        <v>4704440</v>
      </c>
      <c r="N38">
        <v>4704440</v>
      </c>
      <c r="O38">
        <v>53591056.310000002</v>
      </c>
      <c r="P38">
        <v>-43955885.030000001</v>
      </c>
      <c r="Q38">
        <v>25316318.41</v>
      </c>
      <c r="R38">
        <v>54074.559999999998</v>
      </c>
      <c r="S38">
        <v>28274737.899999999</v>
      </c>
      <c r="T38">
        <v>53591056.310000002</v>
      </c>
      <c r="U38" t="str">
        <f>IF(Table1[[#This Row],[AvailabilityTypeCode]]="X","U",IF(Table1[[#This Row],[EndingPeriodOfAvailability]]*1&lt;=2017,"E","U"))</f>
        <v>U</v>
      </c>
    </row>
    <row r="39" spans="2:21" x14ac:dyDescent="0.35">
      <c r="B39" s="65" t="s">
        <v>128</v>
      </c>
      <c r="C39" s="65" t="s">
        <v>147</v>
      </c>
      <c r="D39" s="65" t="s">
        <v>147</v>
      </c>
      <c r="F39" s="65" t="s">
        <v>138</v>
      </c>
      <c r="G39" s="65" t="s">
        <v>131</v>
      </c>
      <c r="H39">
        <v>0</v>
      </c>
      <c r="I39">
        <v>0</v>
      </c>
      <c r="J39">
        <v>486000000</v>
      </c>
      <c r="K39">
        <v>0</v>
      </c>
      <c r="L39">
        <v>0</v>
      </c>
      <c r="M39">
        <v>0</v>
      </c>
      <c r="N39">
        <v>0</v>
      </c>
      <c r="O39">
        <v>486000000</v>
      </c>
      <c r="P39">
        <v>-320788535.06999999</v>
      </c>
      <c r="Q39">
        <v>353326834.56</v>
      </c>
      <c r="R39">
        <v>0</v>
      </c>
      <c r="S39">
        <v>132673165.44</v>
      </c>
      <c r="T39">
        <v>486000000</v>
      </c>
      <c r="U39" t="str">
        <f>IF(Table1[[#This Row],[AvailabilityTypeCode]]="X","U",IF(Table1[[#This Row],[EndingPeriodOfAvailability]]*1&lt;=2017,"E","U"))</f>
        <v>E</v>
      </c>
    </row>
    <row r="40" spans="2:21" x14ac:dyDescent="0.35">
      <c r="B40" s="65" t="s">
        <v>128</v>
      </c>
      <c r="C40" s="65" t="s">
        <v>147</v>
      </c>
      <c r="D40" s="65" t="s">
        <v>149</v>
      </c>
      <c r="F40" s="65" t="s">
        <v>130</v>
      </c>
      <c r="G40" s="65" t="s">
        <v>131</v>
      </c>
      <c r="H40">
        <v>0</v>
      </c>
      <c r="I40">
        <v>0</v>
      </c>
      <c r="J40">
        <v>852852000</v>
      </c>
      <c r="K40">
        <v>0</v>
      </c>
      <c r="L40">
        <v>0</v>
      </c>
      <c r="M40">
        <v>9309621697.6000004</v>
      </c>
      <c r="N40">
        <v>9309621697.6000004</v>
      </c>
      <c r="O40">
        <v>10162473697.6</v>
      </c>
      <c r="P40">
        <v>-6124582788.1999998</v>
      </c>
      <c r="Q40">
        <v>7130898064.1000004</v>
      </c>
      <c r="R40">
        <v>0</v>
      </c>
      <c r="S40">
        <v>3031575633.5</v>
      </c>
      <c r="T40">
        <v>10162473697.6</v>
      </c>
      <c r="U40" t="str">
        <f>IF(Table1[[#This Row],[AvailabilityTypeCode]]="X","U",IF(Table1[[#This Row],[EndingPeriodOfAvailability]]*1&lt;=2017,"E","U"))</f>
        <v>U</v>
      </c>
    </row>
    <row r="41" spans="2:21" x14ac:dyDescent="0.35">
      <c r="B41" s="65" t="s">
        <v>128</v>
      </c>
      <c r="C41" s="65" t="s">
        <v>147</v>
      </c>
      <c r="D41" s="65" t="s">
        <v>149</v>
      </c>
      <c r="F41" s="65" t="s">
        <v>148</v>
      </c>
      <c r="G41" s="65" t="s">
        <v>131</v>
      </c>
      <c r="H41">
        <v>0</v>
      </c>
      <c r="I41">
        <v>0</v>
      </c>
      <c r="J41">
        <v>9173000000</v>
      </c>
      <c r="K41">
        <v>0</v>
      </c>
      <c r="L41">
        <v>0</v>
      </c>
      <c r="M41">
        <v>0</v>
      </c>
      <c r="N41">
        <v>0</v>
      </c>
      <c r="O41">
        <v>9173000000</v>
      </c>
      <c r="P41">
        <v>-6245005471</v>
      </c>
      <c r="Q41">
        <v>6182720492</v>
      </c>
      <c r="R41">
        <v>0</v>
      </c>
      <c r="S41">
        <v>2990279508</v>
      </c>
      <c r="T41">
        <v>9173000000</v>
      </c>
      <c r="U41" t="str">
        <f>IF(Table1[[#This Row],[AvailabilityTypeCode]]="X","U",IF(Table1[[#This Row],[EndingPeriodOfAvailability]]*1&lt;=2017,"E","U"))</f>
        <v>U</v>
      </c>
    </row>
    <row r="42" spans="2:21" x14ac:dyDescent="0.35">
      <c r="B42" s="65" t="s">
        <v>128</v>
      </c>
      <c r="C42" s="65" t="s">
        <v>147</v>
      </c>
      <c r="D42" s="65" t="s">
        <v>150</v>
      </c>
      <c r="F42" s="65" t="s">
        <v>138</v>
      </c>
      <c r="G42" s="65" t="s">
        <v>131</v>
      </c>
      <c r="H42">
        <v>0</v>
      </c>
      <c r="I42">
        <v>0</v>
      </c>
      <c r="J42">
        <v>2369000000</v>
      </c>
      <c r="K42">
        <v>0</v>
      </c>
      <c r="L42">
        <v>0</v>
      </c>
      <c r="M42">
        <v>31325850</v>
      </c>
      <c r="N42">
        <v>31325850</v>
      </c>
      <c r="O42">
        <v>2400325850</v>
      </c>
      <c r="P42">
        <v>-215387518.41999999</v>
      </c>
      <c r="Q42">
        <v>626075580.58000004</v>
      </c>
      <c r="R42">
        <v>0</v>
      </c>
      <c r="S42">
        <v>1774250269.4200001</v>
      </c>
      <c r="T42">
        <v>2400325850</v>
      </c>
      <c r="U42" t="str">
        <f>IF(Table1[[#This Row],[AvailabilityTypeCode]]="X","U",IF(Table1[[#This Row],[EndingPeriodOfAvailability]]*1&lt;=2017,"E","U"))</f>
        <v>U</v>
      </c>
    </row>
    <row r="43" spans="2:21" x14ac:dyDescent="0.35">
      <c r="B43" s="65" t="s">
        <v>128</v>
      </c>
      <c r="C43" s="65" t="s">
        <v>147</v>
      </c>
      <c r="D43" s="65" t="s">
        <v>150</v>
      </c>
      <c r="F43" s="65" t="s">
        <v>139</v>
      </c>
      <c r="G43" s="65" t="s">
        <v>131</v>
      </c>
      <c r="H43">
        <v>0</v>
      </c>
      <c r="I43">
        <v>0</v>
      </c>
      <c r="J43">
        <v>176530000</v>
      </c>
      <c r="K43">
        <v>0</v>
      </c>
      <c r="L43">
        <v>0</v>
      </c>
      <c r="M43">
        <v>5497500</v>
      </c>
      <c r="N43">
        <v>5497500</v>
      </c>
      <c r="O43">
        <v>182027500</v>
      </c>
      <c r="P43">
        <v>-29378482.73</v>
      </c>
      <c r="Q43">
        <v>48516393.619999997</v>
      </c>
      <c r="R43">
        <v>0</v>
      </c>
      <c r="S43">
        <v>133511106.38</v>
      </c>
      <c r="T43">
        <v>182027500</v>
      </c>
      <c r="U43" t="str">
        <f>IF(Table1[[#This Row],[AvailabilityTypeCode]]="X","U",IF(Table1[[#This Row],[EndingPeriodOfAvailability]]*1&lt;=2017,"E","U"))</f>
        <v>U</v>
      </c>
    </row>
    <row r="44" spans="2:21" x14ac:dyDescent="0.35">
      <c r="B44" s="65" t="s">
        <v>128</v>
      </c>
      <c r="E44" s="65" t="s">
        <v>129</v>
      </c>
      <c r="F44" s="65" t="s">
        <v>151</v>
      </c>
      <c r="G44" s="65" t="s">
        <v>131</v>
      </c>
      <c r="H44">
        <v>365207520.81999999</v>
      </c>
      <c r="I44">
        <v>128170725.12</v>
      </c>
      <c r="J44">
        <v>1485824427</v>
      </c>
      <c r="K44">
        <v>0</v>
      </c>
      <c r="L44">
        <v>0</v>
      </c>
      <c r="M44">
        <v>0</v>
      </c>
      <c r="N44">
        <v>0</v>
      </c>
      <c r="O44">
        <v>1979202672.9400001</v>
      </c>
      <c r="P44">
        <v>-368790908</v>
      </c>
      <c r="Q44">
        <v>573231797.67999995</v>
      </c>
      <c r="R44">
        <v>128193433.12</v>
      </c>
      <c r="S44">
        <v>1405970875.26</v>
      </c>
      <c r="T44">
        <v>1979202672.9400001</v>
      </c>
      <c r="U44" t="str">
        <f>IF(Table1[[#This Row],[AvailabilityTypeCode]]="X","U",IF(Table1[[#This Row],[EndingPeriodOfAvailability]]*1&lt;=2017,"E","U"))</f>
        <v>U</v>
      </c>
    </row>
    <row r="45" spans="2:21" x14ac:dyDescent="0.35">
      <c r="B45" s="65" t="s">
        <v>128</v>
      </c>
      <c r="E45" s="65" t="s">
        <v>129</v>
      </c>
      <c r="F45" s="65" t="s">
        <v>152</v>
      </c>
      <c r="G45" s="65" t="s">
        <v>131</v>
      </c>
      <c r="H45">
        <v>0</v>
      </c>
      <c r="I45">
        <v>0</v>
      </c>
      <c r="J45">
        <v>0</v>
      </c>
      <c r="K45">
        <v>0</v>
      </c>
      <c r="L45">
        <v>0</v>
      </c>
      <c r="M45">
        <v>0</v>
      </c>
      <c r="N45">
        <v>0</v>
      </c>
      <c r="O45">
        <v>0</v>
      </c>
      <c r="P45">
        <v>0</v>
      </c>
      <c r="Q45">
        <v>0</v>
      </c>
      <c r="R45">
        <v>0</v>
      </c>
      <c r="S45">
        <v>0</v>
      </c>
      <c r="T45">
        <v>0</v>
      </c>
      <c r="U45" t="str">
        <f>IF(Table1[[#This Row],[AvailabilityTypeCode]]="X","U",IF(Table1[[#This Row],[EndingPeriodOfAvailability]]*1&lt;=2017,"E","U"))</f>
        <v>U</v>
      </c>
    </row>
    <row r="46" spans="2:21" x14ac:dyDescent="0.35">
      <c r="B46" s="65" t="s">
        <v>128</v>
      </c>
      <c r="E46" s="65" t="s">
        <v>129</v>
      </c>
      <c r="F46" s="65" t="s">
        <v>153</v>
      </c>
      <c r="G46" s="65" t="s">
        <v>131</v>
      </c>
      <c r="H46">
        <v>352333.19</v>
      </c>
      <c r="I46">
        <v>0</v>
      </c>
      <c r="J46">
        <v>0</v>
      </c>
      <c r="K46">
        <v>0</v>
      </c>
      <c r="L46">
        <v>0</v>
      </c>
      <c r="M46">
        <v>0</v>
      </c>
      <c r="N46">
        <v>0</v>
      </c>
      <c r="O46">
        <v>352333.19</v>
      </c>
      <c r="P46">
        <v>0</v>
      </c>
      <c r="Q46">
        <v>0</v>
      </c>
      <c r="R46">
        <v>0</v>
      </c>
      <c r="S46">
        <v>352333.19</v>
      </c>
      <c r="T46">
        <v>352333.19</v>
      </c>
      <c r="U46" t="str">
        <f>IF(Table1[[#This Row],[AvailabilityTypeCode]]="X","U",IF(Table1[[#This Row],[EndingPeriodOfAvailability]]*1&lt;=2017,"E","U"))</f>
        <v>U</v>
      </c>
    </row>
    <row r="47" spans="2:21" x14ac:dyDescent="0.35">
      <c r="B47" s="65" t="s">
        <v>128</v>
      </c>
      <c r="E47" s="65" t="s">
        <v>129</v>
      </c>
      <c r="F47" s="65" t="s">
        <v>154</v>
      </c>
      <c r="G47" s="65" t="s">
        <v>131</v>
      </c>
      <c r="H47">
        <v>5993152.5099999998</v>
      </c>
      <c r="I47">
        <v>1852</v>
      </c>
      <c r="J47">
        <v>0</v>
      </c>
      <c r="K47">
        <v>0</v>
      </c>
      <c r="L47">
        <v>0</v>
      </c>
      <c r="M47">
        <v>0</v>
      </c>
      <c r="N47">
        <v>0</v>
      </c>
      <c r="O47">
        <v>5995004.5099999998</v>
      </c>
      <c r="P47">
        <v>-95187.02</v>
      </c>
      <c r="Q47">
        <v>10923.31</v>
      </c>
      <c r="R47">
        <v>1852</v>
      </c>
      <c r="S47">
        <v>5984081.2000000002</v>
      </c>
      <c r="T47">
        <v>5995004.5099999998</v>
      </c>
      <c r="U47" t="str">
        <f>IF(Table1[[#This Row],[AvailabilityTypeCode]]="X","U",IF(Table1[[#This Row],[EndingPeriodOfAvailability]]*1&lt;=2017,"E","U"))</f>
        <v>U</v>
      </c>
    </row>
    <row r="48" spans="2:21" x14ac:dyDescent="0.35">
      <c r="B48" s="65" t="s">
        <v>128</v>
      </c>
      <c r="E48" s="65" t="s">
        <v>129</v>
      </c>
      <c r="F48" s="65" t="s">
        <v>155</v>
      </c>
      <c r="G48" s="65" t="s">
        <v>131</v>
      </c>
      <c r="H48">
        <v>82329.48</v>
      </c>
      <c r="I48">
        <v>0</v>
      </c>
      <c r="J48">
        <v>0</v>
      </c>
      <c r="K48">
        <v>0</v>
      </c>
      <c r="L48">
        <v>0</v>
      </c>
      <c r="M48">
        <v>0</v>
      </c>
      <c r="N48">
        <v>0</v>
      </c>
      <c r="O48">
        <v>82329.48</v>
      </c>
      <c r="P48">
        <v>0</v>
      </c>
      <c r="Q48">
        <v>0</v>
      </c>
      <c r="R48">
        <v>0</v>
      </c>
      <c r="S48">
        <v>82329.48</v>
      </c>
      <c r="T48">
        <v>82329.48</v>
      </c>
      <c r="U48" t="str">
        <f>IF(Table1[[#This Row],[AvailabilityTypeCode]]="X","U",IF(Table1[[#This Row],[EndingPeriodOfAvailability]]*1&lt;=2017,"E","U"))</f>
        <v>U</v>
      </c>
    </row>
    <row r="49" spans="2:21" x14ac:dyDescent="0.35">
      <c r="B49" s="65" t="s">
        <v>128</v>
      </c>
      <c r="E49" s="65" t="s">
        <v>129</v>
      </c>
      <c r="F49" s="65" t="s">
        <v>156</v>
      </c>
      <c r="G49" s="65" t="s">
        <v>131</v>
      </c>
      <c r="H49">
        <v>0</v>
      </c>
      <c r="I49">
        <v>0</v>
      </c>
      <c r="J49">
        <v>0</v>
      </c>
      <c r="K49">
        <v>0</v>
      </c>
      <c r="L49">
        <v>0</v>
      </c>
      <c r="M49">
        <v>0</v>
      </c>
      <c r="N49">
        <v>0</v>
      </c>
      <c r="O49">
        <v>0</v>
      </c>
      <c r="P49">
        <v>0</v>
      </c>
      <c r="Q49">
        <v>0</v>
      </c>
      <c r="R49">
        <v>0</v>
      </c>
      <c r="S49">
        <v>0</v>
      </c>
      <c r="T49">
        <v>0</v>
      </c>
      <c r="U49" t="str">
        <f>IF(Table1[[#This Row],[AvailabilityTypeCode]]="X","U",IF(Table1[[#This Row],[EndingPeriodOfAvailability]]*1&lt;=2017,"E","U"))</f>
        <v>U</v>
      </c>
    </row>
    <row r="50" spans="2:21" x14ac:dyDescent="0.35">
      <c r="B50" s="65" t="s">
        <v>128</v>
      </c>
      <c r="E50" s="65" t="s">
        <v>129</v>
      </c>
      <c r="F50" s="65" t="s">
        <v>157</v>
      </c>
      <c r="G50" s="65" t="s">
        <v>131</v>
      </c>
      <c r="H50">
        <v>0</v>
      </c>
      <c r="I50">
        <v>0</v>
      </c>
      <c r="J50">
        <v>0</v>
      </c>
      <c r="K50">
        <v>0</v>
      </c>
      <c r="L50">
        <v>0</v>
      </c>
      <c r="M50">
        <v>0</v>
      </c>
      <c r="N50">
        <v>0</v>
      </c>
      <c r="O50">
        <v>0</v>
      </c>
      <c r="P50">
        <v>0</v>
      </c>
      <c r="Q50">
        <v>0</v>
      </c>
      <c r="R50">
        <v>0</v>
      </c>
      <c r="S50">
        <v>0</v>
      </c>
      <c r="T50">
        <v>0</v>
      </c>
      <c r="U50" t="str">
        <f>IF(Table1[[#This Row],[AvailabilityTypeCode]]="X","U",IF(Table1[[#This Row],[EndingPeriodOfAvailability]]*1&lt;=2017,"E","U"))</f>
        <v>U</v>
      </c>
    </row>
    <row r="51" spans="2:21" x14ac:dyDescent="0.35">
      <c r="B51" s="65" t="s">
        <v>128</v>
      </c>
      <c r="E51" s="65" t="s">
        <v>129</v>
      </c>
      <c r="F51" s="65" t="s">
        <v>158</v>
      </c>
      <c r="G51" s="65" t="s">
        <v>131</v>
      </c>
      <c r="H51">
        <v>0</v>
      </c>
      <c r="I51">
        <v>0</v>
      </c>
      <c r="J51">
        <v>0</v>
      </c>
      <c r="K51">
        <v>0</v>
      </c>
      <c r="L51">
        <v>0</v>
      </c>
      <c r="M51">
        <v>0</v>
      </c>
      <c r="N51">
        <v>0</v>
      </c>
      <c r="O51">
        <v>0</v>
      </c>
      <c r="P51">
        <v>0</v>
      </c>
      <c r="Q51">
        <v>0</v>
      </c>
      <c r="R51">
        <v>0</v>
      </c>
      <c r="S51">
        <v>0</v>
      </c>
      <c r="T51">
        <v>0</v>
      </c>
      <c r="U51" t="str">
        <f>IF(Table1[[#This Row],[AvailabilityTypeCode]]="X","U",IF(Table1[[#This Row],[EndingPeriodOfAvailability]]*1&lt;=2017,"E","U"))</f>
        <v>U</v>
      </c>
    </row>
    <row r="52" spans="2:21" x14ac:dyDescent="0.35">
      <c r="B52" s="65" t="s">
        <v>128</v>
      </c>
      <c r="E52" s="65" t="s">
        <v>129</v>
      </c>
      <c r="F52" s="65" t="s">
        <v>159</v>
      </c>
      <c r="G52" s="65" t="s">
        <v>131</v>
      </c>
      <c r="H52">
        <v>0.49</v>
      </c>
      <c r="I52">
        <v>0</v>
      </c>
      <c r="J52">
        <v>0</v>
      </c>
      <c r="K52">
        <v>0</v>
      </c>
      <c r="L52">
        <v>0</v>
      </c>
      <c r="M52">
        <v>0</v>
      </c>
      <c r="N52">
        <v>0</v>
      </c>
      <c r="O52">
        <v>0.49</v>
      </c>
      <c r="P52">
        <v>0</v>
      </c>
      <c r="Q52">
        <v>0</v>
      </c>
      <c r="R52">
        <v>0</v>
      </c>
      <c r="S52">
        <v>0.49</v>
      </c>
      <c r="T52">
        <v>0.49</v>
      </c>
      <c r="U52" t="str">
        <f>IF(Table1[[#This Row],[AvailabilityTypeCode]]="X","U",IF(Table1[[#This Row],[EndingPeriodOfAvailability]]*1&lt;=2017,"E","U"))</f>
        <v>U</v>
      </c>
    </row>
    <row r="53" spans="2:21" x14ac:dyDescent="0.35">
      <c r="B53" s="65" t="s">
        <v>128</v>
      </c>
      <c r="E53" s="65" t="s">
        <v>129</v>
      </c>
      <c r="F53" s="65" t="s">
        <v>160</v>
      </c>
      <c r="G53" s="65" t="s">
        <v>131</v>
      </c>
      <c r="H53">
        <v>180</v>
      </c>
      <c r="I53">
        <v>0</v>
      </c>
      <c r="J53">
        <v>0</v>
      </c>
      <c r="K53">
        <v>0</v>
      </c>
      <c r="L53">
        <v>0</v>
      </c>
      <c r="M53">
        <v>0</v>
      </c>
      <c r="N53">
        <v>0</v>
      </c>
      <c r="O53">
        <v>180</v>
      </c>
      <c r="P53">
        <v>0</v>
      </c>
      <c r="Q53">
        <v>0</v>
      </c>
      <c r="R53">
        <v>0</v>
      </c>
      <c r="S53">
        <v>180</v>
      </c>
      <c r="T53">
        <v>180</v>
      </c>
      <c r="U53" t="str">
        <f>IF(Table1[[#This Row],[AvailabilityTypeCode]]="X","U",IF(Table1[[#This Row],[EndingPeriodOfAvailability]]*1&lt;=2017,"E","U"))</f>
        <v>U</v>
      </c>
    </row>
    <row r="54" spans="2:21" x14ac:dyDescent="0.35">
      <c r="B54" s="65" t="s">
        <v>128</v>
      </c>
      <c r="E54" s="65" t="s">
        <v>129</v>
      </c>
      <c r="F54" s="65" t="s">
        <v>161</v>
      </c>
      <c r="G54" s="65" t="s">
        <v>131</v>
      </c>
      <c r="H54">
        <v>0</v>
      </c>
      <c r="I54">
        <v>0</v>
      </c>
      <c r="J54">
        <v>0</v>
      </c>
      <c r="K54">
        <v>0</v>
      </c>
      <c r="L54">
        <v>0</v>
      </c>
      <c r="M54">
        <v>0</v>
      </c>
      <c r="N54">
        <v>0</v>
      </c>
      <c r="O54">
        <v>0</v>
      </c>
      <c r="P54">
        <v>0</v>
      </c>
      <c r="Q54">
        <v>0</v>
      </c>
      <c r="R54">
        <v>0</v>
      </c>
      <c r="S54">
        <v>0</v>
      </c>
      <c r="T54">
        <v>0</v>
      </c>
      <c r="U54" t="str">
        <f>IF(Table1[[#This Row],[AvailabilityTypeCode]]="X","U",IF(Table1[[#This Row],[EndingPeriodOfAvailability]]*1&lt;=2017,"E","U"))</f>
        <v>U</v>
      </c>
    </row>
    <row r="55" spans="2:21" x14ac:dyDescent="0.35">
      <c r="B55" s="65" t="s">
        <v>128</v>
      </c>
      <c r="E55" s="65" t="s">
        <v>129</v>
      </c>
      <c r="F55" s="65" t="s">
        <v>162</v>
      </c>
      <c r="G55" s="65" t="s">
        <v>131</v>
      </c>
      <c r="H55">
        <v>140</v>
      </c>
      <c r="I55">
        <v>0</v>
      </c>
      <c r="J55">
        <v>0</v>
      </c>
      <c r="K55">
        <v>0</v>
      </c>
      <c r="L55">
        <v>0</v>
      </c>
      <c r="M55">
        <v>0</v>
      </c>
      <c r="N55">
        <v>0</v>
      </c>
      <c r="O55">
        <v>140</v>
      </c>
      <c r="P55">
        <v>0</v>
      </c>
      <c r="Q55">
        <v>0</v>
      </c>
      <c r="R55">
        <v>0</v>
      </c>
      <c r="S55">
        <v>140</v>
      </c>
      <c r="T55">
        <v>140</v>
      </c>
      <c r="U55" t="str">
        <f>IF(Table1[[#This Row],[AvailabilityTypeCode]]="X","U",IF(Table1[[#This Row],[EndingPeriodOfAvailability]]*1&lt;=2017,"E","U"))</f>
        <v>U</v>
      </c>
    </row>
    <row r="56" spans="2:21" x14ac:dyDescent="0.35">
      <c r="B56" s="65" t="s">
        <v>128</v>
      </c>
      <c r="E56" s="65" t="s">
        <v>129</v>
      </c>
      <c r="F56" s="65" t="s">
        <v>163</v>
      </c>
      <c r="G56" s="65" t="s">
        <v>131</v>
      </c>
      <c r="H56">
        <v>0</v>
      </c>
      <c r="I56">
        <v>0</v>
      </c>
      <c r="J56">
        <v>0</v>
      </c>
      <c r="K56">
        <v>0</v>
      </c>
      <c r="L56">
        <v>0</v>
      </c>
      <c r="M56">
        <v>0</v>
      </c>
      <c r="N56">
        <v>0</v>
      </c>
      <c r="O56">
        <v>0</v>
      </c>
      <c r="P56">
        <v>0</v>
      </c>
      <c r="Q56">
        <v>0</v>
      </c>
      <c r="R56">
        <v>0</v>
      </c>
      <c r="S56">
        <v>0</v>
      </c>
      <c r="T56">
        <v>0</v>
      </c>
      <c r="U56" t="str">
        <f>IF(Table1[[#This Row],[AvailabilityTypeCode]]="X","U",IF(Table1[[#This Row],[EndingPeriodOfAvailability]]*1&lt;=2017,"E","U"))</f>
        <v>U</v>
      </c>
    </row>
    <row r="57" spans="2:21" x14ac:dyDescent="0.35">
      <c r="B57" s="65" t="s">
        <v>128</v>
      </c>
      <c r="E57" s="65" t="s">
        <v>129</v>
      </c>
      <c r="F57" s="65" t="s">
        <v>164</v>
      </c>
      <c r="G57" s="65" t="s">
        <v>131</v>
      </c>
      <c r="H57">
        <v>0</v>
      </c>
      <c r="I57">
        <v>0</v>
      </c>
      <c r="J57">
        <v>0</v>
      </c>
      <c r="K57">
        <v>0</v>
      </c>
      <c r="L57">
        <v>0</v>
      </c>
      <c r="M57">
        <v>0</v>
      </c>
      <c r="N57">
        <v>0</v>
      </c>
      <c r="O57">
        <v>0</v>
      </c>
      <c r="P57">
        <v>0</v>
      </c>
      <c r="Q57">
        <v>0</v>
      </c>
      <c r="R57">
        <v>0</v>
      </c>
      <c r="S57">
        <v>0</v>
      </c>
      <c r="T57">
        <v>0</v>
      </c>
      <c r="U57" t="str">
        <f>IF(Table1[[#This Row],[AvailabilityTypeCode]]="X","U",IF(Table1[[#This Row],[EndingPeriodOfAvailability]]*1&lt;=2017,"E","U"))</f>
        <v>U</v>
      </c>
    </row>
    <row r="58" spans="2:21" x14ac:dyDescent="0.35">
      <c r="B58" s="65" t="s">
        <v>128</v>
      </c>
      <c r="E58" s="65" t="s">
        <v>129</v>
      </c>
      <c r="F58" s="65" t="s">
        <v>165</v>
      </c>
      <c r="G58" s="65" t="s">
        <v>131</v>
      </c>
      <c r="H58">
        <v>6909</v>
      </c>
      <c r="I58">
        <v>0</v>
      </c>
      <c r="J58">
        <v>0</v>
      </c>
      <c r="K58">
        <v>0</v>
      </c>
      <c r="L58">
        <v>0</v>
      </c>
      <c r="M58">
        <v>0</v>
      </c>
      <c r="N58">
        <v>0</v>
      </c>
      <c r="O58">
        <v>6909</v>
      </c>
      <c r="P58">
        <v>0</v>
      </c>
      <c r="Q58">
        <v>0</v>
      </c>
      <c r="R58">
        <v>0</v>
      </c>
      <c r="S58">
        <v>6909</v>
      </c>
      <c r="T58">
        <v>6909</v>
      </c>
      <c r="U58" t="str">
        <f>IF(Table1[[#This Row],[AvailabilityTypeCode]]="X","U",IF(Table1[[#This Row],[EndingPeriodOfAvailability]]*1&lt;=2017,"E","U"))</f>
        <v>U</v>
      </c>
    </row>
    <row r="59" spans="2:21" x14ac:dyDescent="0.35">
      <c r="B59" s="65" t="s">
        <v>128</v>
      </c>
      <c r="E59" s="65" t="s">
        <v>129</v>
      </c>
      <c r="F59" s="65" t="s">
        <v>166</v>
      </c>
      <c r="G59" s="65" t="s">
        <v>131</v>
      </c>
      <c r="H59">
        <v>0</v>
      </c>
      <c r="I59">
        <v>0</v>
      </c>
      <c r="J59">
        <v>0</v>
      </c>
      <c r="K59">
        <v>0</v>
      </c>
      <c r="L59">
        <v>0</v>
      </c>
      <c r="M59">
        <v>0</v>
      </c>
      <c r="N59">
        <v>0</v>
      </c>
      <c r="O59">
        <v>0</v>
      </c>
      <c r="P59">
        <v>0</v>
      </c>
      <c r="Q59">
        <v>0</v>
      </c>
      <c r="R59">
        <v>0</v>
      </c>
      <c r="S59">
        <v>0</v>
      </c>
      <c r="T59">
        <v>0</v>
      </c>
      <c r="U59" t="str">
        <f>IF(Table1[[#This Row],[AvailabilityTypeCode]]="X","U",IF(Table1[[#This Row],[EndingPeriodOfAvailability]]*1&lt;=2017,"E","U"))</f>
        <v>U</v>
      </c>
    </row>
    <row r="60" spans="2:21" x14ac:dyDescent="0.35">
      <c r="B60" s="65" t="s">
        <v>128</v>
      </c>
      <c r="E60" s="65" t="s">
        <v>129</v>
      </c>
      <c r="F60" s="65" t="s">
        <v>167</v>
      </c>
      <c r="G60" s="65" t="s">
        <v>131</v>
      </c>
      <c r="H60">
        <v>215840.67</v>
      </c>
      <c r="I60">
        <v>0.01</v>
      </c>
      <c r="J60">
        <v>0</v>
      </c>
      <c r="K60">
        <v>0</v>
      </c>
      <c r="L60">
        <v>0</v>
      </c>
      <c r="M60">
        <v>0</v>
      </c>
      <c r="N60">
        <v>0</v>
      </c>
      <c r="O60">
        <v>215840.68</v>
      </c>
      <c r="P60">
        <v>-215840.67</v>
      </c>
      <c r="Q60">
        <v>215840.68</v>
      </c>
      <c r="R60">
        <v>0.01</v>
      </c>
      <c r="S60">
        <v>0</v>
      </c>
      <c r="T60">
        <v>215840.68</v>
      </c>
      <c r="U60" t="str">
        <f>IF(Table1[[#This Row],[AvailabilityTypeCode]]="X","U",IF(Table1[[#This Row],[EndingPeriodOfAvailability]]*1&lt;=2017,"E","U"))</f>
        <v>U</v>
      </c>
    </row>
    <row r="61" spans="2:21" x14ac:dyDescent="0.35">
      <c r="B61" s="65" t="s">
        <v>128</v>
      </c>
      <c r="E61" s="65" t="s">
        <v>129</v>
      </c>
      <c r="F61" s="65" t="s">
        <v>168</v>
      </c>
      <c r="G61" s="65" t="s">
        <v>131</v>
      </c>
      <c r="H61">
        <v>274956.94</v>
      </c>
      <c r="I61">
        <v>0</v>
      </c>
      <c r="J61">
        <v>0</v>
      </c>
      <c r="K61">
        <v>0</v>
      </c>
      <c r="L61">
        <v>0</v>
      </c>
      <c r="M61">
        <v>0</v>
      </c>
      <c r="N61">
        <v>0</v>
      </c>
      <c r="O61">
        <v>274956.94</v>
      </c>
      <c r="P61">
        <v>0</v>
      </c>
      <c r="Q61">
        <v>0</v>
      </c>
      <c r="R61">
        <v>0</v>
      </c>
      <c r="S61">
        <v>274956.94</v>
      </c>
      <c r="T61">
        <v>274956.94</v>
      </c>
      <c r="U61" t="str">
        <f>IF(Table1[[#This Row],[AvailabilityTypeCode]]="X","U",IF(Table1[[#This Row],[EndingPeriodOfAvailability]]*1&lt;=2017,"E","U"))</f>
        <v>U</v>
      </c>
    </row>
    <row r="62" spans="2:21" x14ac:dyDescent="0.35">
      <c r="B62" s="65" t="s">
        <v>128</v>
      </c>
      <c r="E62" s="65" t="s">
        <v>129</v>
      </c>
      <c r="F62" s="65" t="s">
        <v>169</v>
      </c>
      <c r="G62" s="65" t="s">
        <v>131</v>
      </c>
      <c r="H62">
        <v>62861.61</v>
      </c>
      <c r="I62">
        <v>0</v>
      </c>
      <c r="J62">
        <v>0</v>
      </c>
      <c r="K62">
        <v>0</v>
      </c>
      <c r="L62">
        <v>0</v>
      </c>
      <c r="M62">
        <v>0</v>
      </c>
      <c r="N62">
        <v>0</v>
      </c>
      <c r="O62">
        <v>62861.61</v>
      </c>
      <c r="P62">
        <v>0</v>
      </c>
      <c r="Q62">
        <v>0</v>
      </c>
      <c r="R62">
        <v>0</v>
      </c>
      <c r="S62">
        <v>62861.61</v>
      </c>
      <c r="T62">
        <v>62861.61</v>
      </c>
      <c r="U62" t="str">
        <f>IF(Table1[[#This Row],[AvailabilityTypeCode]]="X","U",IF(Table1[[#This Row],[EndingPeriodOfAvailability]]*1&lt;=2017,"E","U"))</f>
        <v>U</v>
      </c>
    </row>
    <row r="63" spans="2:21" x14ac:dyDescent="0.35">
      <c r="B63" s="65" t="s">
        <v>128</v>
      </c>
      <c r="E63" s="65" t="s">
        <v>129</v>
      </c>
      <c r="F63" s="65" t="s">
        <v>170</v>
      </c>
      <c r="G63" s="65" t="s">
        <v>131</v>
      </c>
      <c r="H63">
        <v>101801503.08</v>
      </c>
      <c r="I63">
        <v>11178641.619999999</v>
      </c>
      <c r="J63">
        <v>0</v>
      </c>
      <c r="K63">
        <v>0</v>
      </c>
      <c r="L63">
        <v>0</v>
      </c>
      <c r="M63">
        <v>0</v>
      </c>
      <c r="N63">
        <v>0</v>
      </c>
      <c r="O63">
        <v>112980144.7</v>
      </c>
      <c r="P63">
        <v>-13853116.289999999</v>
      </c>
      <c r="Q63">
        <v>11869344.369999999</v>
      </c>
      <c r="R63">
        <v>2615769.88</v>
      </c>
      <c r="S63">
        <v>101110800.33</v>
      </c>
      <c r="T63">
        <v>112980144.7</v>
      </c>
      <c r="U63" t="str">
        <f>IF(Table1[[#This Row],[AvailabilityTypeCode]]="X","U",IF(Table1[[#This Row],[EndingPeriodOfAvailability]]*1&lt;=2017,"E","U"))</f>
        <v>U</v>
      </c>
    </row>
    <row r="64" spans="2:21" x14ac:dyDescent="0.35">
      <c r="B64" s="65" t="s">
        <v>128</v>
      </c>
      <c r="E64" s="65" t="s">
        <v>129</v>
      </c>
      <c r="F64" s="65" t="s">
        <v>171</v>
      </c>
      <c r="G64" s="65" t="s">
        <v>131</v>
      </c>
      <c r="H64">
        <v>488909.57</v>
      </c>
      <c r="I64">
        <v>0</v>
      </c>
      <c r="J64">
        <v>0</v>
      </c>
      <c r="K64">
        <v>0</v>
      </c>
      <c r="L64">
        <v>0</v>
      </c>
      <c r="M64">
        <v>0</v>
      </c>
      <c r="N64">
        <v>0</v>
      </c>
      <c r="O64">
        <v>488909.57</v>
      </c>
      <c r="P64">
        <v>0</v>
      </c>
      <c r="Q64">
        <v>0</v>
      </c>
      <c r="R64">
        <v>0</v>
      </c>
      <c r="S64">
        <v>488909.57</v>
      </c>
      <c r="T64">
        <v>488909.57</v>
      </c>
      <c r="U64" t="str">
        <f>IF(Table1[[#This Row],[AvailabilityTypeCode]]="X","U",IF(Table1[[#This Row],[EndingPeriodOfAvailability]]*1&lt;=2017,"E","U"))</f>
        <v>U</v>
      </c>
    </row>
    <row r="65" spans="2:21" x14ac:dyDescent="0.35">
      <c r="B65" s="65" t="s">
        <v>128</v>
      </c>
      <c r="E65" s="65" t="s">
        <v>129</v>
      </c>
      <c r="F65" s="65" t="s">
        <v>172</v>
      </c>
      <c r="G65" s="65" t="s">
        <v>131</v>
      </c>
      <c r="H65">
        <v>15304</v>
      </c>
      <c r="I65">
        <v>51629.61</v>
      </c>
      <c r="J65">
        <v>0</v>
      </c>
      <c r="K65">
        <v>0</v>
      </c>
      <c r="L65">
        <v>0</v>
      </c>
      <c r="M65">
        <v>0</v>
      </c>
      <c r="N65">
        <v>0</v>
      </c>
      <c r="O65">
        <v>66933.61</v>
      </c>
      <c r="P65">
        <v>0</v>
      </c>
      <c r="Q65">
        <v>0</v>
      </c>
      <c r="R65">
        <v>51629.61</v>
      </c>
      <c r="S65">
        <v>66933.61</v>
      </c>
      <c r="T65">
        <v>66933.61</v>
      </c>
      <c r="U65" t="str">
        <f>IF(Table1[[#This Row],[AvailabilityTypeCode]]="X","U",IF(Table1[[#This Row],[EndingPeriodOfAvailability]]*1&lt;=2017,"E","U"))</f>
        <v>U</v>
      </c>
    </row>
    <row r="66" spans="2:21" x14ac:dyDescent="0.35">
      <c r="B66" s="65" t="s">
        <v>128</v>
      </c>
      <c r="E66" s="65" t="s">
        <v>129</v>
      </c>
      <c r="F66" s="65" t="s">
        <v>173</v>
      </c>
      <c r="G66" s="65" t="s">
        <v>131</v>
      </c>
      <c r="H66">
        <v>1375400</v>
      </c>
      <c r="I66">
        <v>0</v>
      </c>
      <c r="J66">
        <v>0</v>
      </c>
      <c r="K66">
        <v>0</v>
      </c>
      <c r="L66">
        <v>0</v>
      </c>
      <c r="M66">
        <v>0</v>
      </c>
      <c r="N66">
        <v>0</v>
      </c>
      <c r="O66">
        <v>1375400</v>
      </c>
      <c r="P66">
        <v>0</v>
      </c>
      <c r="Q66">
        <v>0</v>
      </c>
      <c r="R66">
        <v>0</v>
      </c>
      <c r="S66">
        <v>1375400</v>
      </c>
      <c r="T66">
        <v>1375400</v>
      </c>
      <c r="U66" t="str">
        <f>IF(Table1[[#This Row],[AvailabilityTypeCode]]="X","U",IF(Table1[[#This Row],[EndingPeriodOfAvailability]]*1&lt;=2017,"E","U"))</f>
        <v>U</v>
      </c>
    </row>
    <row r="67" spans="2:21" x14ac:dyDescent="0.35">
      <c r="B67" s="65" t="s">
        <v>128</v>
      </c>
      <c r="E67" s="65" t="s">
        <v>129</v>
      </c>
      <c r="F67" s="65" t="s">
        <v>174</v>
      </c>
      <c r="G67" s="65" t="s">
        <v>131</v>
      </c>
      <c r="H67">
        <v>317645.52</v>
      </c>
      <c r="I67">
        <v>0</v>
      </c>
      <c r="J67">
        <v>0</v>
      </c>
      <c r="K67">
        <v>0</v>
      </c>
      <c r="L67">
        <v>0</v>
      </c>
      <c r="M67">
        <v>0</v>
      </c>
      <c r="N67">
        <v>0</v>
      </c>
      <c r="O67">
        <v>317645.52</v>
      </c>
      <c r="P67">
        <v>-174187.07</v>
      </c>
      <c r="Q67">
        <v>317645.52</v>
      </c>
      <c r="R67">
        <v>0</v>
      </c>
      <c r="S67">
        <v>0</v>
      </c>
      <c r="T67">
        <v>317645.52</v>
      </c>
      <c r="U67" t="str">
        <f>IF(Table1[[#This Row],[AvailabilityTypeCode]]="X","U",IF(Table1[[#This Row],[EndingPeriodOfAvailability]]*1&lt;=2017,"E","U"))</f>
        <v>U</v>
      </c>
    </row>
    <row r="68" spans="2:21" x14ac:dyDescent="0.35">
      <c r="B68" s="65" t="s">
        <v>128</v>
      </c>
      <c r="E68" s="65" t="s">
        <v>129</v>
      </c>
      <c r="F68" s="65" t="s">
        <v>175</v>
      </c>
      <c r="G68" s="65" t="s">
        <v>131</v>
      </c>
      <c r="H68">
        <v>2130058.4</v>
      </c>
      <c r="I68">
        <v>0</v>
      </c>
      <c r="J68">
        <v>0</v>
      </c>
      <c r="K68">
        <v>0</v>
      </c>
      <c r="L68">
        <v>0</v>
      </c>
      <c r="M68">
        <v>0</v>
      </c>
      <c r="N68">
        <v>0</v>
      </c>
      <c r="O68">
        <v>2130058.4</v>
      </c>
      <c r="P68">
        <v>-84029</v>
      </c>
      <c r="Q68">
        <v>0</v>
      </c>
      <c r="R68">
        <v>0</v>
      </c>
      <c r="S68">
        <v>2130058.4</v>
      </c>
      <c r="T68">
        <v>2130058.4</v>
      </c>
      <c r="U68" t="str">
        <f>IF(Table1[[#This Row],[AvailabilityTypeCode]]="X","U",IF(Table1[[#This Row],[EndingPeriodOfAvailability]]*1&lt;=2017,"E","U"))</f>
        <v>U</v>
      </c>
    </row>
    <row r="69" spans="2:21" x14ac:dyDescent="0.35">
      <c r="B69" s="65" t="s">
        <v>128</v>
      </c>
      <c r="E69" s="65" t="s">
        <v>129</v>
      </c>
      <c r="F69" s="65" t="s">
        <v>176</v>
      </c>
      <c r="G69" s="65" t="s">
        <v>131</v>
      </c>
      <c r="H69">
        <v>2037034.5</v>
      </c>
      <c r="I69">
        <v>0</v>
      </c>
      <c r="J69">
        <v>0</v>
      </c>
      <c r="K69">
        <v>0</v>
      </c>
      <c r="L69">
        <v>0</v>
      </c>
      <c r="M69">
        <v>0</v>
      </c>
      <c r="N69">
        <v>0</v>
      </c>
      <c r="O69">
        <v>2037034.5</v>
      </c>
      <c r="P69">
        <v>0</v>
      </c>
      <c r="Q69">
        <v>0</v>
      </c>
      <c r="R69">
        <v>0</v>
      </c>
      <c r="S69">
        <v>2037034.5</v>
      </c>
      <c r="T69">
        <v>2037034.5</v>
      </c>
      <c r="U69" t="str">
        <f>IF(Table1[[#This Row],[AvailabilityTypeCode]]="X","U",IF(Table1[[#This Row],[EndingPeriodOfAvailability]]*1&lt;=2017,"E","U"))</f>
        <v>U</v>
      </c>
    </row>
    <row r="70" spans="2:21" x14ac:dyDescent="0.35">
      <c r="B70" s="65" t="s">
        <v>128</v>
      </c>
      <c r="E70" s="65" t="s">
        <v>129</v>
      </c>
      <c r="F70" s="65" t="s">
        <v>177</v>
      </c>
      <c r="G70" s="65" t="s">
        <v>131</v>
      </c>
      <c r="H70">
        <v>517220.2</v>
      </c>
      <c r="I70">
        <v>0</v>
      </c>
      <c r="J70">
        <v>0</v>
      </c>
      <c r="K70">
        <v>0</v>
      </c>
      <c r="L70">
        <v>0</v>
      </c>
      <c r="M70">
        <v>0</v>
      </c>
      <c r="N70">
        <v>0</v>
      </c>
      <c r="O70">
        <v>517220.2</v>
      </c>
      <c r="P70">
        <v>0</v>
      </c>
      <c r="Q70">
        <v>0</v>
      </c>
      <c r="R70">
        <v>0</v>
      </c>
      <c r="S70">
        <v>517220.2</v>
      </c>
      <c r="T70">
        <v>517220.2</v>
      </c>
      <c r="U70" t="str">
        <f>IF(Table1[[#This Row],[AvailabilityTypeCode]]="X","U",IF(Table1[[#This Row],[EndingPeriodOfAvailability]]*1&lt;=2017,"E","U"))</f>
        <v>U</v>
      </c>
    </row>
    <row r="71" spans="2:21" x14ac:dyDescent="0.35">
      <c r="B71" s="65" t="s">
        <v>128</v>
      </c>
      <c r="E71" s="65" t="s">
        <v>129</v>
      </c>
      <c r="F71" s="65" t="s">
        <v>178</v>
      </c>
      <c r="G71" s="65" t="s">
        <v>131</v>
      </c>
      <c r="H71">
        <v>942.14</v>
      </c>
      <c r="I71">
        <v>0</v>
      </c>
      <c r="J71">
        <v>0</v>
      </c>
      <c r="K71">
        <v>0</v>
      </c>
      <c r="L71">
        <v>0</v>
      </c>
      <c r="M71">
        <v>0</v>
      </c>
      <c r="N71">
        <v>0</v>
      </c>
      <c r="O71">
        <v>942.14</v>
      </c>
      <c r="P71">
        <v>0</v>
      </c>
      <c r="Q71">
        <v>0</v>
      </c>
      <c r="R71">
        <v>0</v>
      </c>
      <c r="S71">
        <v>942.14</v>
      </c>
      <c r="T71">
        <v>942.14</v>
      </c>
      <c r="U71" t="str">
        <f>IF(Table1[[#This Row],[AvailabilityTypeCode]]="X","U",IF(Table1[[#This Row],[EndingPeriodOfAvailability]]*1&lt;=2017,"E","U"))</f>
        <v>U</v>
      </c>
    </row>
    <row r="72" spans="2:21" x14ac:dyDescent="0.35">
      <c r="B72" s="65" t="s">
        <v>128</v>
      </c>
      <c r="E72" s="65" t="s">
        <v>129</v>
      </c>
      <c r="F72" s="65" t="s">
        <v>179</v>
      </c>
      <c r="G72" s="65" t="s">
        <v>131</v>
      </c>
      <c r="H72">
        <v>2561162.4500000002</v>
      </c>
      <c r="I72">
        <v>0</v>
      </c>
      <c r="J72">
        <v>0</v>
      </c>
      <c r="K72">
        <v>0</v>
      </c>
      <c r="L72">
        <v>0</v>
      </c>
      <c r="M72">
        <v>0</v>
      </c>
      <c r="N72">
        <v>0</v>
      </c>
      <c r="O72">
        <v>2561162.4500000002</v>
      </c>
      <c r="P72">
        <v>-25386.1</v>
      </c>
      <c r="Q72">
        <v>0</v>
      </c>
      <c r="R72">
        <v>0</v>
      </c>
      <c r="S72">
        <v>2561162.4500000002</v>
      </c>
      <c r="T72">
        <v>2561162.4500000002</v>
      </c>
      <c r="U72" t="str">
        <f>IF(Table1[[#This Row],[AvailabilityTypeCode]]="X","U",IF(Table1[[#This Row],[EndingPeriodOfAvailability]]*1&lt;=2017,"E","U"))</f>
        <v>U</v>
      </c>
    </row>
    <row r="73" spans="2:21" x14ac:dyDescent="0.35">
      <c r="B73" s="65" t="s">
        <v>128</v>
      </c>
      <c r="E73" s="65" t="s">
        <v>129</v>
      </c>
      <c r="F73" s="65" t="s">
        <v>180</v>
      </c>
      <c r="G73" s="65" t="s">
        <v>131</v>
      </c>
      <c r="H73">
        <v>5211248.53</v>
      </c>
      <c r="I73">
        <v>0</v>
      </c>
      <c r="J73">
        <v>0</v>
      </c>
      <c r="K73">
        <v>0</v>
      </c>
      <c r="L73">
        <v>0</v>
      </c>
      <c r="M73">
        <v>0</v>
      </c>
      <c r="N73">
        <v>0</v>
      </c>
      <c r="O73">
        <v>5211248.53</v>
      </c>
      <c r="P73">
        <v>0</v>
      </c>
      <c r="Q73">
        <v>0</v>
      </c>
      <c r="R73">
        <v>0</v>
      </c>
      <c r="S73">
        <v>5211248.53</v>
      </c>
      <c r="T73">
        <v>5211248.53</v>
      </c>
      <c r="U73" t="str">
        <f>IF(Table1[[#This Row],[AvailabilityTypeCode]]="X","U",IF(Table1[[#This Row],[EndingPeriodOfAvailability]]*1&lt;=2017,"E","U"))</f>
        <v>U</v>
      </c>
    </row>
    <row r="74" spans="2:21" x14ac:dyDescent="0.35">
      <c r="B74" s="65" t="s">
        <v>128</v>
      </c>
      <c r="E74" s="65" t="s">
        <v>129</v>
      </c>
      <c r="F74" s="65" t="s">
        <v>181</v>
      </c>
      <c r="G74" s="65" t="s">
        <v>131</v>
      </c>
      <c r="H74">
        <v>0</v>
      </c>
      <c r="I74">
        <v>0</v>
      </c>
      <c r="J74">
        <v>0</v>
      </c>
      <c r="K74">
        <v>0</v>
      </c>
      <c r="L74">
        <v>0</v>
      </c>
      <c r="M74">
        <v>0</v>
      </c>
      <c r="N74">
        <v>0</v>
      </c>
      <c r="O74">
        <v>0</v>
      </c>
      <c r="P74">
        <v>0</v>
      </c>
      <c r="Q74">
        <v>0</v>
      </c>
      <c r="R74">
        <v>0</v>
      </c>
      <c r="S74">
        <v>0</v>
      </c>
      <c r="T74">
        <v>0</v>
      </c>
      <c r="U74" t="str">
        <f>IF(Table1[[#This Row],[AvailabilityTypeCode]]="X","U",IF(Table1[[#This Row],[EndingPeriodOfAvailability]]*1&lt;=2017,"E","U"))</f>
        <v>U</v>
      </c>
    </row>
    <row r="75" spans="2:21" x14ac:dyDescent="0.35">
      <c r="B75" s="65" t="s">
        <v>128</v>
      </c>
      <c r="E75" s="65" t="s">
        <v>129</v>
      </c>
      <c r="F75" s="65" t="s">
        <v>182</v>
      </c>
      <c r="G75" s="65" t="s">
        <v>131</v>
      </c>
      <c r="H75">
        <v>0</v>
      </c>
      <c r="I75">
        <v>0</v>
      </c>
      <c r="J75">
        <v>0</v>
      </c>
      <c r="K75">
        <v>0</v>
      </c>
      <c r="L75">
        <v>0</v>
      </c>
      <c r="M75">
        <v>0</v>
      </c>
      <c r="N75">
        <v>0</v>
      </c>
      <c r="O75">
        <v>0</v>
      </c>
      <c r="P75">
        <v>0</v>
      </c>
      <c r="Q75">
        <v>0</v>
      </c>
      <c r="R75">
        <v>0</v>
      </c>
      <c r="S75">
        <v>0</v>
      </c>
      <c r="T75">
        <v>0</v>
      </c>
      <c r="U75" t="str">
        <f>IF(Table1[[#This Row],[AvailabilityTypeCode]]="X","U",IF(Table1[[#This Row],[EndingPeriodOfAvailability]]*1&lt;=2017,"E","U"))</f>
        <v>U</v>
      </c>
    </row>
    <row r="76" spans="2:21" x14ac:dyDescent="0.35">
      <c r="B76" s="65" t="s">
        <v>128</v>
      </c>
      <c r="E76" s="65" t="s">
        <v>129</v>
      </c>
      <c r="F76" s="65" t="s">
        <v>183</v>
      </c>
      <c r="G76" s="65" t="s">
        <v>131</v>
      </c>
      <c r="H76">
        <v>0</v>
      </c>
      <c r="I76">
        <v>0</v>
      </c>
      <c r="J76">
        <v>0</v>
      </c>
      <c r="K76">
        <v>0</v>
      </c>
      <c r="L76">
        <v>0</v>
      </c>
      <c r="M76">
        <v>0</v>
      </c>
      <c r="N76">
        <v>0</v>
      </c>
      <c r="O76">
        <v>0</v>
      </c>
      <c r="P76">
        <v>0</v>
      </c>
      <c r="Q76">
        <v>0</v>
      </c>
      <c r="R76">
        <v>0</v>
      </c>
      <c r="S76">
        <v>0</v>
      </c>
      <c r="T76">
        <v>0</v>
      </c>
      <c r="U76" t="str">
        <f>IF(Table1[[#This Row],[AvailabilityTypeCode]]="X","U",IF(Table1[[#This Row],[EndingPeriodOfAvailability]]*1&lt;=2017,"E","U"))</f>
        <v>U</v>
      </c>
    </row>
    <row r="77" spans="2:21" x14ac:dyDescent="0.35">
      <c r="B77" s="65" t="s">
        <v>128</v>
      </c>
      <c r="E77" s="65" t="s">
        <v>129</v>
      </c>
      <c r="F77" s="65" t="s">
        <v>184</v>
      </c>
      <c r="G77" s="65" t="s">
        <v>131</v>
      </c>
      <c r="H77">
        <v>11294.98</v>
      </c>
      <c r="I77">
        <v>0</v>
      </c>
      <c r="J77">
        <v>0</v>
      </c>
      <c r="K77">
        <v>0</v>
      </c>
      <c r="L77">
        <v>0</v>
      </c>
      <c r="M77">
        <v>0</v>
      </c>
      <c r="N77">
        <v>0</v>
      </c>
      <c r="O77">
        <v>11294.98</v>
      </c>
      <c r="P77">
        <v>0</v>
      </c>
      <c r="Q77">
        <v>0</v>
      </c>
      <c r="R77">
        <v>0</v>
      </c>
      <c r="S77">
        <v>11294.98</v>
      </c>
      <c r="T77">
        <v>11294.98</v>
      </c>
      <c r="U77" t="str">
        <f>IF(Table1[[#This Row],[AvailabilityTypeCode]]="X","U",IF(Table1[[#This Row],[EndingPeriodOfAvailability]]*1&lt;=2017,"E","U"))</f>
        <v>U</v>
      </c>
    </row>
    <row r="78" spans="2:21" x14ac:dyDescent="0.35">
      <c r="B78" s="65" t="s">
        <v>128</v>
      </c>
      <c r="E78" s="65" t="s">
        <v>129</v>
      </c>
      <c r="F78" s="65" t="s">
        <v>185</v>
      </c>
      <c r="G78" s="65" t="s">
        <v>131</v>
      </c>
      <c r="H78">
        <v>0</v>
      </c>
      <c r="I78">
        <v>0</v>
      </c>
      <c r="J78">
        <v>0</v>
      </c>
      <c r="K78">
        <v>0</v>
      </c>
      <c r="L78">
        <v>0</v>
      </c>
      <c r="M78">
        <v>0</v>
      </c>
      <c r="N78">
        <v>0</v>
      </c>
      <c r="O78">
        <v>0</v>
      </c>
      <c r="P78">
        <v>0</v>
      </c>
      <c r="Q78">
        <v>0</v>
      </c>
      <c r="R78">
        <v>0</v>
      </c>
      <c r="S78">
        <v>0</v>
      </c>
      <c r="T78">
        <v>0</v>
      </c>
      <c r="U78" t="str">
        <f>IF(Table1[[#This Row],[AvailabilityTypeCode]]="X","U",IF(Table1[[#This Row],[EndingPeriodOfAvailability]]*1&lt;=2017,"E","U"))</f>
        <v>U</v>
      </c>
    </row>
    <row r="79" spans="2:21" x14ac:dyDescent="0.35">
      <c r="B79" s="65" t="s">
        <v>128</v>
      </c>
      <c r="E79" s="65" t="s">
        <v>129</v>
      </c>
      <c r="F79" s="65" t="s">
        <v>186</v>
      </c>
      <c r="G79" s="65" t="s">
        <v>131</v>
      </c>
      <c r="H79">
        <v>0</v>
      </c>
      <c r="I79">
        <v>0</v>
      </c>
      <c r="J79">
        <v>0</v>
      </c>
      <c r="K79">
        <v>0</v>
      </c>
      <c r="L79">
        <v>0</v>
      </c>
      <c r="M79">
        <v>0</v>
      </c>
      <c r="N79">
        <v>0</v>
      </c>
      <c r="O79">
        <v>0</v>
      </c>
      <c r="P79">
        <v>0</v>
      </c>
      <c r="Q79">
        <v>0</v>
      </c>
      <c r="R79">
        <v>0</v>
      </c>
      <c r="S79">
        <v>0</v>
      </c>
      <c r="T79">
        <v>0</v>
      </c>
      <c r="U79" t="str">
        <f>IF(Table1[[#This Row],[AvailabilityTypeCode]]="X","U",IF(Table1[[#This Row],[EndingPeriodOfAvailability]]*1&lt;=2017,"E","U"))</f>
        <v>U</v>
      </c>
    </row>
    <row r="80" spans="2:21" x14ac:dyDescent="0.35">
      <c r="B80" s="65" t="s">
        <v>128</v>
      </c>
      <c r="E80" s="65" t="s">
        <v>129</v>
      </c>
      <c r="F80" s="65" t="s">
        <v>187</v>
      </c>
      <c r="G80" s="65" t="s">
        <v>131</v>
      </c>
      <c r="H80">
        <v>0</v>
      </c>
      <c r="I80">
        <v>0</v>
      </c>
      <c r="J80">
        <v>0</v>
      </c>
      <c r="K80">
        <v>0</v>
      </c>
      <c r="L80">
        <v>0</v>
      </c>
      <c r="M80">
        <v>0</v>
      </c>
      <c r="N80">
        <v>0</v>
      </c>
      <c r="O80">
        <v>0</v>
      </c>
      <c r="P80">
        <v>0</v>
      </c>
      <c r="Q80">
        <v>0</v>
      </c>
      <c r="R80">
        <v>0</v>
      </c>
      <c r="S80">
        <v>0</v>
      </c>
      <c r="T80">
        <v>0</v>
      </c>
      <c r="U80" t="str">
        <f>IF(Table1[[#This Row],[AvailabilityTypeCode]]="X","U",IF(Table1[[#This Row],[EndingPeriodOfAvailability]]*1&lt;=2017,"E","U"))</f>
        <v>U</v>
      </c>
    </row>
    <row r="81" spans="2:21" x14ac:dyDescent="0.35">
      <c r="B81" s="65" t="s">
        <v>128</v>
      </c>
      <c r="E81" s="65" t="s">
        <v>129</v>
      </c>
      <c r="F81" s="65" t="s">
        <v>188</v>
      </c>
      <c r="G81" s="65" t="s">
        <v>131</v>
      </c>
      <c r="H81">
        <v>0</v>
      </c>
      <c r="I81">
        <v>0</v>
      </c>
      <c r="J81">
        <v>0</v>
      </c>
      <c r="K81">
        <v>0</v>
      </c>
      <c r="L81">
        <v>0</v>
      </c>
      <c r="M81">
        <v>0</v>
      </c>
      <c r="N81">
        <v>0</v>
      </c>
      <c r="O81">
        <v>0</v>
      </c>
      <c r="P81">
        <v>0</v>
      </c>
      <c r="Q81">
        <v>0</v>
      </c>
      <c r="R81">
        <v>0</v>
      </c>
      <c r="S81">
        <v>0</v>
      </c>
      <c r="T81">
        <v>0</v>
      </c>
      <c r="U81" t="str">
        <f>IF(Table1[[#This Row],[AvailabilityTypeCode]]="X","U",IF(Table1[[#This Row],[EndingPeriodOfAvailability]]*1&lt;=2017,"E","U"))</f>
        <v>U</v>
      </c>
    </row>
    <row r="82" spans="2:21" x14ac:dyDescent="0.35">
      <c r="B82" s="65" t="s">
        <v>128</v>
      </c>
      <c r="E82" s="65" t="s">
        <v>129</v>
      </c>
      <c r="F82" s="65" t="s">
        <v>189</v>
      </c>
      <c r="G82" s="65" t="s">
        <v>131</v>
      </c>
      <c r="H82">
        <v>0</v>
      </c>
      <c r="I82">
        <v>0</v>
      </c>
      <c r="J82">
        <v>0</v>
      </c>
      <c r="K82">
        <v>0</v>
      </c>
      <c r="L82">
        <v>0</v>
      </c>
      <c r="M82">
        <v>0</v>
      </c>
      <c r="N82">
        <v>0</v>
      </c>
      <c r="O82">
        <v>0</v>
      </c>
      <c r="P82">
        <v>0</v>
      </c>
      <c r="Q82">
        <v>0</v>
      </c>
      <c r="R82">
        <v>0</v>
      </c>
      <c r="S82">
        <v>0</v>
      </c>
      <c r="T82">
        <v>0</v>
      </c>
      <c r="U82" t="str">
        <f>IF(Table1[[#This Row],[AvailabilityTypeCode]]="X","U",IF(Table1[[#This Row],[EndingPeriodOfAvailability]]*1&lt;=2017,"E","U"))</f>
        <v>U</v>
      </c>
    </row>
    <row r="83" spans="2:21" x14ac:dyDescent="0.35">
      <c r="B83" s="65" t="s">
        <v>128</v>
      </c>
      <c r="E83" s="65" t="s">
        <v>129</v>
      </c>
      <c r="F83" s="65" t="s">
        <v>190</v>
      </c>
      <c r="G83" s="65" t="s">
        <v>131</v>
      </c>
      <c r="H83">
        <v>133231.12</v>
      </c>
      <c r="I83">
        <v>0</v>
      </c>
      <c r="J83">
        <v>0</v>
      </c>
      <c r="K83">
        <v>0</v>
      </c>
      <c r="L83">
        <v>0</v>
      </c>
      <c r="M83">
        <v>0</v>
      </c>
      <c r="N83">
        <v>0</v>
      </c>
      <c r="O83">
        <v>133231.12</v>
      </c>
      <c r="P83">
        <v>0</v>
      </c>
      <c r="Q83">
        <v>0</v>
      </c>
      <c r="R83">
        <v>0</v>
      </c>
      <c r="S83">
        <v>133231.12</v>
      </c>
      <c r="T83">
        <v>133231.12</v>
      </c>
      <c r="U83" t="str">
        <f>IF(Table1[[#This Row],[AvailabilityTypeCode]]="X","U",IF(Table1[[#This Row],[EndingPeriodOfAvailability]]*1&lt;=2017,"E","U"))</f>
        <v>U</v>
      </c>
    </row>
    <row r="84" spans="2:21" x14ac:dyDescent="0.35">
      <c r="B84" s="65" t="s">
        <v>128</v>
      </c>
      <c r="E84" s="65" t="s">
        <v>129</v>
      </c>
      <c r="F84" s="65" t="s">
        <v>191</v>
      </c>
      <c r="G84" s="65" t="s">
        <v>131</v>
      </c>
      <c r="H84">
        <v>21453</v>
      </c>
      <c r="I84">
        <v>0</v>
      </c>
      <c r="J84">
        <v>0</v>
      </c>
      <c r="K84">
        <v>0</v>
      </c>
      <c r="L84">
        <v>0</v>
      </c>
      <c r="M84">
        <v>0</v>
      </c>
      <c r="N84">
        <v>0</v>
      </c>
      <c r="O84">
        <v>21453</v>
      </c>
      <c r="P84">
        <v>0</v>
      </c>
      <c r="Q84">
        <v>0</v>
      </c>
      <c r="R84">
        <v>0</v>
      </c>
      <c r="S84">
        <v>21453</v>
      </c>
      <c r="T84">
        <v>21453</v>
      </c>
      <c r="U84" t="str">
        <f>IF(Table1[[#This Row],[AvailabilityTypeCode]]="X","U",IF(Table1[[#This Row],[EndingPeriodOfAvailability]]*1&lt;=2017,"E","U"))</f>
        <v>U</v>
      </c>
    </row>
    <row r="85" spans="2:21" x14ac:dyDescent="0.35">
      <c r="B85" s="65" t="s">
        <v>128</v>
      </c>
      <c r="E85" s="65" t="s">
        <v>129</v>
      </c>
      <c r="F85" s="65" t="s">
        <v>192</v>
      </c>
      <c r="G85" s="65" t="s">
        <v>131</v>
      </c>
      <c r="H85">
        <v>385699.54</v>
      </c>
      <c r="I85">
        <v>0</v>
      </c>
      <c r="J85">
        <v>0</v>
      </c>
      <c r="K85">
        <v>0</v>
      </c>
      <c r="L85">
        <v>0</v>
      </c>
      <c r="M85">
        <v>0</v>
      </c>
      <c r="N85">
        <v>0</v>
      </c>
      <c r="O85">
        <v>385699.54</v>
      </c>
      <c r="P85">
        <v>0</v>
      </c>
      <c r="Q85">
        <v>0</v>
      </c>
      <c r="R85">
        <v>0</v>
      </c>
      <c r="S85">
        <v>385699.54</v>
      </c>
      <c r="T85">
        <v>385699.54</v>
      </c>
      <c r="U85" t="str">
        <f>IF(Table1[[#This Row],[AvailabilityTypeCode]]="X","U",IF(Table1[[#This Row],[EndingPeriodOfAvailability]]*1&lt;=2017,"E","U"))</f>
        <v>U</v>
      </c>
    </row>
    <row r="86" spans="2:21" x14ac:dyDescent="0.35">
      <c r="B86" s="65" t="s">
        <v>128</v>
      </c>
      <c r="E86" s="65" t="s">
        <v>129</v>
      </c>
      <c r="F86" s="65" t="s">
        <v>193</v>
      </c>
      <c r="G86" s="65" t="s">
        <v>131</v>
      </c>
      <c r="H86">
        <v>36305.629999999997</v>
      </c>
      <c r="I86">
        <v>0</v>
      </c>
      <c r="J86">
        <v>0</v>
      </c>
      <c r="K86">
        <v>0</v>
      </c>
      <c r="L86">
        <v>0</v>
      </c>
      <c r="M86">
        <v>0</v>
      </c>
      <c r="N86">
        <v>0</v>
      </c>
      <c r="O86">
        <v>36305.629999999997</v>
      </c>
      <c r="P86">
        <v>0</v>
      </c>
      <c r="Q86">
        <v>0</v>
      </c>
      <c r="R86">
        <v>0</v>
      </c>
      <c r="S86">
        <v>36305.629999999997</v>
      </c>
      <c r="T86">
        <v>36305.629999999997</v>
      </c>
      <c r="U86" t="str">
        <f>IF(Table1[[#This Row],[AvailabilityTypeCode]]="X","U",IF(Table1[[#This Row],[EndingPeriodOfAvailability]]*1&lt;=2017,"E","U"))</f>
        <v>U</v>
      </c>
    </row>
    <row r="87" spans="2:21" x14ac:dyDescent="0.35">
      <c r="B87" s="65" t="s">
        <v>128</v>
      </c>
      <c r="E87" s="65" t="s">
        <v>129</v>
      </c>
      <c r="F87" s="65" t="s">
        <v>194</v>
      </c>
      <c r="G87" s="65" t="s">
        <v>131</v>
      </c>
      <c r="H87">
        <v>511258</v>
      </c>
      <c r="I87">
        <v>0</v>
      </c>
      <c r="J87">
        <v>0</v>
      </c>
      <c r="K87">
        <v>0</v>
      </c>
      <c r="L87">
        <v>0</v>
      </c>
      <c r="M87">
        <v>0</v>
      </c>
      <c r="N87">
        <v>0</v>
      </c>
      <c r="O87">
        <v>511258</v>
      </c>
      <c r="P87">
        <v>0</v>
      </c>
      <c r="Q87">
        <v>0</v>
      </c>
      <c r="R87">
        <v>0</v>
      </c>
      <c r="S87">
        <v>511258</v>
      </c>
      <c r="T87">
        <v>511258</v>
      </c>
      <c r="U87" t="str">
        <f>IF(Table1[[#This Row],[AvailabilityTypeCode]]="X","U",IF(Table1[[#This Row],[EndingPeriodOfAvailability]]*1&lt;=2017,"E","U"))</f>
        <v>U</v>
      </c>
    </row>
    <row r="88" spans="2:21" x14ac:dyDescent="0.35">
      <c r="B88" s="65" t="s">
        <v>128</v>
      </c>
      <c r="E88" s="65" t="s">
        <v>129</v>
      </c>
      <c r="F88" s="65" t="s">
        <v>195</v>
      </c>
      <c r="G88" s="65" t="s">
        <v>131</v>
      </c>
      <c r="H88">
        <v>0</v>
      </c>
      <c r="I88">
        <v>0</v>
      </c>
      <c r="J88">
        <v>0</v>
      </c>
      <c r="K88">
        <v>0</v>
      </c>
      <c r="L88">
        <v>0</v>
      </c>
      <c r="M88">
        <v>0</v>
      </c>
      <c r="N88">
        <v>0</v>
      </c>
      <c r="O88">
        <v>0</v>
      </c>
      <c r="P88">
        <v>0</v>
      </c>
      <c r="Q88">
        <v>0</v>
      </c>
      <c r="R88">
        <v>0</v>
      </c>
      <c r="S88">
        <v>0</v>
      </c>
      <c r="T88">
        <v>0</v>
      </c>
      <c r="U88" t="str">
        <f>IF(Table1[[#This Row],[AvailabilityTypeCode]]="X","U",IF(Table1[[#This Row],[EndingPeriodOfAvailability]]*1&lt;=2017,"E","U"))</f>
        <v>U</v>
      </c>
    </row>
    <row r="89" spans="2:21" x14ac:dyDescent="0.35">
      <c r="B89" s="65" t="s">
        <v>128</v>
      </c>
      <c r="E89" s="65" t="s">
        <v>129</v>
      </c>
      <c r="F89" s="65" t="s">
        <v>196</v>
      </c>
      <c r="G89" s="65" t="s">
        <v>131</v>
      </c>
      <c r="H89">
        <v>0</v>
      </c>
      <c r="I89">
        <v>0</v>
      </c>
      <c r="J89">
        <v>0</v>
      </c>
      <c r="K89">
        <v>0</v>
      </c>
      <c r="L89">
        <v>0</v>
      </c>
      <c r="M89">
        <v>0</v>
      </c>
      <c r="N89">
        <v>0</v>
      </c>
      <c r="O89">
        <v>0</v>
      </c>
      <c r="P89">
        <v>0</v>
      </c>
      <c r="Q89">
        <v>0</v>
      </c>
      <c r="R89">
        <v>0</v>
      </c>
      <c r="S89">
        <v>0</v>
      </c>
      <c r="T89">
        <v>0</v>
      </c>
      <c r="U89" t="str">
        <f>IF(Table1[[#This Row],[AvailabilityTypeCode]]="X","U",IF(Table1[[#This Row],[EndingPeriodOfAvailability]]*1&lt;=2017,"E","U"))</f>
        <v>U</v>
      </c>
    </row>
    <row r="90" spans="2:21" x14ac:dyDescent="0.35">
      <c r="B90" s="65" t="s">
        <v>128</v>
      </c>
      <c r="E90" s="65" t="s">
        <v>129</v>
      </c>
      <c r="F90" s="65" t="s">
        <v>197</v>
      </c>
      <c r="G90" s="65" t="s">
        <v>131</v>
      </c>
      <c r="H90">
        <v>2809400</v>
      </c>
      <c r="I90">
        <v>924869</v>
      </c>
      <c r="J90">
        <v>0</v>
      </c>
      <c r="K90">
        <v>0</v>
      </c>
      <c r="L90">
        <v>0</v>
      </c>
      <c r="M90">
        <v>0</v>
      </c>
      <c r="N90">
        <v>0</v>
      </c>
      <c r="O90">
        <v>3734269</v>
      </c>
      <c r="P90">
        <v>-10198.26</v>
      </c>
      <c r="Q90">
        <v>12500</v>
      </c>
      <c r="R90">
        <v>924869</v>
      </c>
      <c r="S90">
        <v>3721769</v>
      </c>
      <c r="T90">
        <v>3734269</v>
      </c>
      <c r="U90" t="str">
        <f>IF(Table1[[#This Row],[AvailabilityTypeCode]]="X","U",IF(Table1[[#This Row],[EndingPeriodOfAvailability]]*1&lt;=2017,"E","U"))</f>
        <v>U</v>
      </c>
    </row>
    <row r="91" spans="2:21" x14ac:dyDescent="0.35">
      <c r="B91" s="65" t="s">
        <v>128</v>
      </c>
      <c r="E91" s="65" t="s">
        <v>129</v>
      </c>
      <c r="F91" s="65" t="s">
        <v>198</v>
      </c>
      <c r="G91" s="65" t="s">
        <v>131</v>
      </c>
      <c r="H91">
        <v>0</v>
      </c>
      <c r="I91">
        <v>0</v>
      </c>
      <c r="J91">
        <v>0</v>
      </c>
      <c r="K91">
        <v>0</v>
      </c>
      <c r="L91">
        <v>0</v>
      </c>
      <c r="M91">
        <v>0</v>
      </c>
      <c r="N91">
        <v>0</v>
      </c>
      <c r="O91">
        <v>0</v>
      </c>
      <c r="P91">
        <v>0</v>
      </c>
      <c r="Q91">
        <v>0</v>
      </c>
      <c r="R91">
        <v>0</v>
      </c>
      <c r="S91">
        <v>0</v>
      </c>
      <c r="T91">
        <v>0</v>
      </c>
      <c r="U91" t="str">
        <f>IF(Table1[[#This Row],[AvailabilityTypeCode]]="X","U",IF(Table1[[#This Row],[EndingPeriodOfAvailability]]*1&lt;=2017,"E","U"))</f>
        <v>U</v>
      </c>
    </row>
    <row r="92" spans="2:21" x14ac:dyDescent="0.35">
      <c r="B92" s="65" t="s">
        <v>128</v>
      </c>
      <c r="E92" s="65" t="s">
        <v>129</v>
      </c>
      <c r="F92" s="65" t="s">
        <v>199</v>
      </c>
      <c r="G92" s="65" t="s">
        <v>131</v>
      </c>
      <c r="H92">
        <v>0</v>
      </c>
      <c r="I92">
        <v>0</v>
      </c>
      <c r="J92">
        <v>0</v>
      </c>
      <c r="K92">
        <v>0</v>
      </c>
      <c r="L92">
        <v>0</v>
      </c>
      <c r="M92">
        <v>0</v>
      </c>
      <c r="N92">
        <v>0</v>
      </c>
      <c r="O92">
        <v>0</v>
      </c>
      <c r="P92">
        <v>0</v>
      </c>
      <c r="Q92">
        <v>0</v>
      </c>
      <c r="R92">
        <v>0</v>
      </c>
      <c r="S92">
        <v>0</v>
      </c>
      <c r="T92">
        <v>0</v>
      </c>
      <c r="U92" t="str">
        <f>IF(Table1[[#This Row],[AvailabilityTypeCode]]="X","U",IF(Table1[[#This Row],[EndingPeriodOfAvailability]]*1&lt;=2017,"E","U"))</f>
        <v>U</v>
      </c>
    </row>
    <row r="93" spans="2:21" x14ac:dyDescent="0.35">
      <c r="B93" s="65" t="s">
        <v>128</v>
      </c>
      <c r="E93" s="65" t="s">
        <v>129</v>
      </c>
      <c r="F93" s="65" t="s">
        <v>200</v>
      </c>
      <c r="G93" s="65" t="s">
        <v>131</v>
      </c>
      <c r="H93">
        <v>0</v>
      </c>
      <c r="I93">
        <v>0</v>
      </c>
      <c r="J93">
        <v>0</v>
      </c>
      <c r="K93">
        <v>0</v>
      </c>
      <c r="L93">
        <v>0</v>
      </c>
      <c r="M93">
        <v>0</v>
      </c>
      <c r="N93">
        <v>0</v>
      </c>
      <c r="O93">
        <v>0</v>
      </c>
      <c r="P93">
        <v>0</v>
      </c>
      <c r="Q93">
        <v>0</v>
      </c>
      <c r="R93">
        <v>0</v>
      </c>
      <c r="S93">
        <v>0</v>
      </c>
      <c r="T93">
        <v>0</v>
      </c>
      <c r="U93" t="str">
        <f>IF(Table1[[#This Row],[AvailabilityTypeCode]]="X","U",IF(Table1[[#This Row],[EndingPeriodOfAvailability]]*1&lt;=2017,"E","U"))</f>
        <v>U</v>
      </c>
    </row>
    <row r="94" spans="2:21" x14ac:dyDescent="0.35">
      <c r="B94" s="65" t="s">
        <v>128</v>
      </c>
      <c r="E94" s="65" t="s">
        <v>129</v>
      </c>
      <c r="F94" s="65" t="s">
        <v>201</v>
      </c>
      <c r="G94" s="65" t="s">
        <v>131</v>
      </c>
      <c r="H94">
        <v>0</v>
      </c>
      <c r="I94">
        <v>0</v>
      </c>
      <c r="J94">
        <v>0</v>
      </c>
      <c r="K94">
        <v>0</v>
      </c>
      <c r="L94">
        <v>0</v>
      </c>
      <c r="M94">
        <v>0</v>
      </c>
      <c r="N94">
        <v>0</v>
      </c>
      <c r="O94">
        <v>0</v>
      </c>
      <c r="P94">
        <v>0</v>
      </c>
      <c r="Q94">
        <v>0</v>
      </c>
      <c r="R94">
        <v>0</v>
      </c>
      <c r="S94">
        <v>0</v>
      </c>
      <c r="T94">
        <v>0</v>
      </c>
      <c r="U94" t="str">
        <f>IF(Table1[[#This Row],[AvailabilityTypeCode]]="X","U",IF(Table1[[#This Row],[EndingPeriodOfAvailability]]*1&lt;=2017,"E","U"))</f>
        <v>U</v>
      </c>
    </row>
    <row r="95" spans="2:21" x14ac:dyDescent="0.35">
      <c r="B95" s="65" t="s">
        <v>128</v>
      </c>
      <c r="E95" s="65" t="s">
        <v>129</v>
      </c>
      <c r="F95" s="65" t="s">
        <v>202</v>
      </c>
      <c r="G95" s="65" t="s">
        <v>131</v>
      </c>
      <c r="H95">
        <v>0</v>
      </c>
      <c r="I95">
        <v>0</v>
      </c>
      <c r="J95">
        <v>0</v>
      </c>
      <c r="K95">
        <v>0</v>
      </c>
      <c r="L95">
        <v>0</v>
      </c>
      <c r="M95">
        <v>0</v>
      </c>
      <c r="N95">
        <v>0</v>
      </c>
      <c r="O95">
        <v>0</v>
      </c>
      <c r="P95">
        <v>0</v>
      </c>
      <c r="Q95">
        <v>0</v>
      </c>
      <c r="R95">
        <v>0</v>
      </c>
      <c r="S95">
        <v>0</v>
      </c>
      <c r="T95">
        <v>0</v>
      </c>
      <c r="U95" t="str">
        <f>IF(Table1[[#This Row],[AvailabilityTypeCode]]="X","U",IF(Table1[[#This Row],[EndingPeriodOfAvailability]]*1&lt;=2017,"E","U"))</f>
        <v>U</v>
      </c>
    </row>
    <row r="96" spans="2:21" x14ac:dyDescent="0.35">
      <c r="B96" s="65" t="s">
        <v>128</v>
      </c>
      <c r="E96" s="65" t="s">
        <v>129</v>
      </c>
      <c r="F96" s="65" t="s">
        <v>203</v>
      </c>
      <c r="G96" s="65" t="s">
        <v>131</v>
      </c>
      <c r="H96">
        <v>0</v>
      </c>
      <c r="I96">
        <v>0</v>
      </c>
      <c r="J96">
        <v>0</v>
      </c>
      <c r="K96">
        <v>0</v>
      </c>
      <c r="L96">
        <v>0</v>
      </c>
      <c r="M96">
        <v>0</v>
      </c>
      <c r="N96">
        <v>0</v>
      </c>
      <c r="O96">
        <v>0</v>
      </c>
      <c r="P96">
        <v>0</v>
      </c>
      <c r="Q96">
        <v>0</v>
      </c>
      <c r="R96">
        <v>0</v>
      </c>
      <c r="S96">
        <v>0</v>
      </c>
      <c r="T96">
        <v>0</v>
      </c>
      <c r="U96" t="str">
        <f>IF(Table1[[#This Row],[AvailabilityTypeCode]]="X","U",IF(Table1[[#This Row],[EndingPeriodOfAvailability]]*1&lt;=2017,"E","U"))</f>
        <v>U</v>
      </c>
    </row>
    <row r="97" spans="2:21" x14ac:dyDescent="0.35">
      <c r="B97" s="65" t="s">
        <v>128</v>
      </c>
      <c r="E97" s="65" t="s">
        <v>129</v>
      </c>
      <c r="F97" s="65" t="s">
        <v>204</v>
      </c>
      <c r="G97" s="65" t="s">
        <v>131</v>
      </c>
      <c r="H97">
        <v>6698.8</v>
      </c>
      <c r="I97">
        <v>0</v>
      </c>
      <c r="J97">
        <v>0</v>
      </c>
      <c r="K97">
        <v>0</v>
      </c>
      <c r="L97">
        <v>0</v>
      </c>
      <c r="M97">
        <v>0</v>
      </c>
      <c r="N97">
        <v>0</v>
      </c>
      <c r="O97">
        <v>6698.8</v>
      </c>
      <c r="P97">
        <v>0</v>
      </c>
      <c r="Q97">
        <v>0</v>
      </c>
      <c r="R97">
        <v>0</v>
      </c>
      <c r="S97">
        <v>6698.8</v>
      </c>
      <c r="T97">
        <v>6698.8</v>
      </c>
      <c r="U97" t="str">
        <f>IF(Table1[[#This Row],[AvailabilityTypeCode]]="X","U",IF(Table1[[#This Row],[EndingPeriodOfAvailability]]*1&lt;=2017,"E","U"))</f>
        <v>U</v>
      </c>
    </row>
    <row r="98" spans="2:21" x14ac:dyDescent="0.35">
      <c r="B98" s="65" t="s">
        <v>128</v>
      </c>
      <c r="E98" s="65" t="s">
        <v>129</v>
      </c>
      <c r="F98" s="65" t="s">
        <v>205</v>
      </c>
      <c r="G98" s="65" t="s">
        <v>131</v>
      </c>
      <c r="H98">
        <v>0</v>
      </c>
      <c r="I98">
        <v>0</v>
      </c>
      <c r="J98">
        <v>0</v>
      </c>
      <c r="K98">
        <v>0</v>
      </c>
      <c r="L98">
        <v>0</v>
      </c>
      <c r="M98">
        <v>0</v>
      </c>
      <c r="N98">
        <v>0</v>
      </c>
      <c r="O98">
        <v>0</v>
      </c>
      <c r="P98">
        <v>0</v>
      </c>
      <c r="Q98">
        <v>0</v>
      </c>
      <c r="R98">
        <v>0</v>
      </c>
      <c r="S98">
        <v>0</v>
      </c>
      <c r="T98">
        <v>0</v>
      </c>
      <c r="U98" t="str">
        <f>IF(Table1[[#This Row],[AvailabilityTypeCode]]="X","U",IF(Table1[[#This Row],[EndingPeriodOfAvailability]]*1&lt;=2017,"E","U"))</f>
        <v>U</v>
      </c>
    </row>
    <row r="99" spans="2:21" x14ac:dyDescent="0.35">
      <c r="B99" s="65" t="s">
        <v>128</v>
      </c>
      <c r="E99" s="65" t="s">
        <v>129</v>
      </c>
      <c r="F99" s="65" t="s">
        <v>206</v>
      </c>
      <c r="G99" s="65" t="s">
        <v>131</v>
      </c>
      <c r="H99">
        <v>0</v>
      </c>
      <c r="I99">
        <v>0</v>
      </c>
      <c r="J99">
        <v>0</v>
      </c>
      <c r="K99">
        <v>0</v>
      </c>
      <c r="L99">
        <v>0</v>
      </c>
      <c r="M99">
        <v>0</v>
      </c>
      <c r="N99">
        <v>0</v>
      </c>
      <c r="O99">
        <v>0</v>
      </c>
      <c r="P99">
        <v>0</v>
      </c>
      <c r="Q99">
        <v>0</v>
      </c>
      <c r="R99">
        <v>0</v>
      </c>
      <c r="S99">
        <v>0</v>
      </c>
      <c r="T99">
        <v>0</v>
      </c>
      <c r="U99" t="str">
        <f>IF(Table1[[#This Row],[AvailabilityTypeCode]]="X","U",IF(Table1[[#This Row],[EndingPeriodOfAvailability]]*1&lt;=2017,"E","U"))</f>
        <v>U</v>
      </c>
    </row>
    <row r="100" spans="2:21" x14ac:dyDescent="0.35">
      <c r="B100" s="65" t="s">
        <v>128</v>
      </c>
      <c r="E100" s="65" t="s">
        <v>129</v>
      </c>
      <c r="F100" s="65" t="s">
        <v>207</v>
      </c>
      <c r="G100" s="65" t="s">
        <v>131</v>
      </c>
      <c r="H100">
        <v>3225689.35</v>
      </c>
      <c r="I100">
        <v>0</v>
      </c>
      <c r="J100">
        <v>0</v>
      </c>
      <c r="K100">
        <v>0</v>
      </c>
      <c r="L100">
        <v>0</v>
      </c>
      <c r="M100">
        <v>0</v>
      </c>
      <c r="N100">
        <v>0</v>
      </c>
      <c r="O100">
        <v>3225689.35</v>
      </c>
      <c r="P100">
        <v>-1859456.89</v>
      </c>
      <c r="Q100">
        <v>0</v>
      </c>
      <c r="R100">
        <v>0</v>
      </c>
      <c r="S100">
        <v>3225689.35</v>
      </c>
      <c r="T100">
        <v>3225689.35</v>
      </c>
      <c r="U100" t="str">
        <f>IF(Table1[[#This Row],[AvailabilityTypeCode]]="X","U",IF(Table1[[#This Row],[EndingPeriodOfAvailability]]*1&lt;=2017,"E","U"))</f>
        <v>U</v>
      </c>
    </row>
    <row r="101" spans="2:21" x14ac:dyDescent="0.35">
      <c r="B101" s="65" t="s">
        <v>128</v>
      </c>
      <c r="E101" s="65" t="s">
        <v>129</v>
      </c>
      <c r="F101" s="65" t="s">
        <v>208</v>
      </c>
      <c r="G101" s="65" t="s">
        <v>131</v>
      </c>
      <c r="H101">
        <v>45929654.259999998</v>
      </c>
      <c r="I101">
        <v>1000774.39</v>
      </c>
      <c r="J101">
        <v>0</v>
      </c>
      <c r="K101">
        <v>0</v>
      </c>
      <c r="L101">
        <v>0</v>
      </c>
      <c r="M101">
        <v>0</v>
      </c>
      <c r="N101">
        <v>0</v>
      </c>
      <c r="O101">
        <v>46930428.649999999</v>
      </c>
      <c r="P101">
        <v>-1020479.28</v>
      </c>
      <c r="Q101">
        <v>1381</v>
      </c>
      <c r="R101">
        <v>774.39</v>
      </c>
      <c r="S101">
        <v>46929047.649999999</v>
      </c>
      <c r="T101">
        <v>46930428.649999999</v>
      </c>
      <c r="U101" t="str">
        <f>IF(Table1[[#This Row],[AvailabilityTypeCode]]="X","U",IF(Table1[[#This Row],[EndingPeriodOfAvailability]]*1&lt;=2017,"E","U"))</f>
        <v>U</v>
      </c>
    </row>
    <row r="102" spans="2:21" x14ac:dyDescent="0.35">
      <c r="B102" s="65" t="s">
        <v>128</v>
      </c>
      <c r="E102" s="65" t="s">
        <v>129</v>
      </c>
      <c r="F102" s="65" t="s">
        <v>209</v>
      </c>
      <c r="G102" s="65" t="s">
        <v>131</v>
      </c>
      <c r="H102">
        <v>21368730.48</v>
      </c>
      <c r="I102">
        <v>224588.25</v>
      </c>
      <c r="J102">
        <v>0</v>
      </c>
      <c r="K102">
        <v>0</v>
      </c>
      <c r="L102">
        <v>0</v>
      </c>
      <c r="M102">
        <v>0</v>
      </c>
      <c r="N102">
        <v>0</v>
      </c>
      <c r="O102">
        <v>21593318.73</v>
      </c>
      <c r="P102">
        <v>-1360987.88</v>
      </c>
      <c r="Q102">
        <v>941559</v>
      </c>
      <c r="R102">
        <v>224588.25</v>
      </c>
      <c r="S102">
        <v>20651759.73</v>
      </c>
      <c r="T102">
        <v>21593318.73</v>
      </c>
      <c r="U102" t="str">
        <f>IF(Table1[[#This Row],[AvailabilityTypeCode]]="X","U",IF(Table1[[#This Row],[EndingPeriodOfAvailability]]*1&lt;=2017,"E","U"))</f>
        <v>U</v>
      </c>
    </row>
    <row r="103" spans="2:21" x14ac:dyDescent="0.35">
      <c r="B103" s="65" t="s">
        <v>128</v>
      </c>
      <c r="E103" s="65" t="s">
        <v>129</v>
      </c>
      <c r="F103" s="65" t="s">
        <v>210</v>
      </c>
      <c r="G103" s="65" t="s">
        <v>131</v>
      </c>
      <c r="H103">
        <v>8586303</v>
      </c>
      <c r="I103">
        <v>157358</v>
      </c>
      <c r="J103">
        <v>0</v>
      </c>
      <c r="K103">
        <v>0</v>
      </c>
      <c r="L103">
        <v>0</v>
      </c>
      <c r="M103">
        <v>0</v>
      </c>
      <c r="N103">
        <v>0</v>
      </c>
      <c r="O103">
        <v>8743661</v>
      </c>
      <c r="P103">
        <v>0</v>
      </c>
      <c r="Q103">
        <v>0</v>
      </c>
      <c r="R103">
        <v>157358</v>
      </c>
      <c r="S103">
        <v>8743661</v>
      </c>
      <c r="T103">
        <v>8743661</v>
      </c>
      <c r="U103" t="str">
        <f>IF(Table1[[#This Row],[AvailabilityTypeCode]]="X","U",IF(Table1[[#This Row],[EndingPeriodOfAvailability]]*1&lt;=2017,"E","U"))</f>
        <v>U</v>
      </c>
    </row>
    <row r="104" spans="2:21" x14ac:dyDescent="0.35">
      <c r="B104" s="65" t="s">
        <v>128</v>
      </c>
      <c r="E104" s="65" t="s">
        <v>129</v>
      </c>
      <c r="F104" s="65" t="s">
        <v>211</v>
      </c>
      <c r="G104" s="65" t="s">
        <v>131</v>
      </c>
      <c r="H104">
        <v>0</v>
      </c>
      <c r="I104">
        <v>0</v>
      </c>
      <c r="J104">
        <v>0</v>
      </c>
      <c r="K104">
        <v>0</v>
      </c>
      <c r="L104">
        <v>0</v>
      </c>
      <c r="M104">
        <v>0</v>
      </c>
      <c r="N104">
        <v>0</v>
      </c>
      <c r="O104">
        <v>0</v>
      </c>
      <c r="P104">
        <v>0</v>
      </c>
      <c r="Q104">
        <v>0</v>
      </c>
      <c r="R104">
        <v>0</v>
      </c>
      <c r="S104">
        <v>0</v>
      </c>
      <c r="T104">
        <v>0</v>
      </c>
      <c r="U104" t="str">
        <f>IF(Table1[[#This Row],[AvailabilityTypeCode]]="X","U",IF(Table1[[#This Row],[EndingPeriodOfAvailability]]*1&lt;=2017,"E","U"))</f>
        <v>U</v>
      </c>
    </row>
    <row r="105" spans="2:21" x14ac:dyDescent="0.35">
      <c r="B105" s="65" t="s">
        <v>128</v>
      </c>
      <c r="E105" s="65" t="s">
        <v>129</v>
      </c>
      <c r="F105" s="65" t="s">
        <v>212</v>
      </c>
      <c r="G105" s="65" t="s">
        <v>131</v>
      </c>
      <c r="H105">
        <v>0</v>
      </c>
      <c r="I105">
        <v>0</v>
      </c>
      <c r="J105">
        <v>0</v>
      </c>
      <c r="K105">
        <v>0</v>
      </c>
      <c r="L105">
        <v>0</v>
      </c>
      <c r="M105">
        <v>0</v>
      </c>
      <c r="N105">
        <v>0</v>
      </c>
      <c r="O105">
        <v>0</v>
      </c>
      <c r="P105">
        <v>0</v>
      </c>
      <c r="Q105">
        <v>0</v>
      </c>
      <c r="R105">
        <v>0</v>
      </c>
      <c r="S105">
        <v>0</v>
      </c>
      <c r="T105">
        <v>0</v>
      </c>
      <c r="U105" t="str">
        <f>IF(Table1[[#This Row],[AvailabilityTypeCode]]="X","U",IF(Table1[[#This Row],[EndingPeriodOfAvailability]]*1&lt;=2017,"E","U"))</f>
        <v>U</v>
      </c>
    </row>
    <row r="106" spans="2:21" x14ac:dyDescent="0.35">
      <c r="B106" s="65" t="s">
        <v>128</v>
      </c>
      <c r="E106" s="65" t="s">
        <v>129</v>
      </c>
      <c r="F106" s="65" t="s">
        <v>213</v>
      </c>
      <c r="G106" s="65" t="s">
        <v>131</v>
      </c>
      <c r="H106">
        <v>219</v>
      </c>
      <c r="I106">
        <v>0</v>
      </c>
      <c r="J106">
        <v>0</v>
      </c>
      <c r="K106">
        <v>0</v>
      </c>
      <c r="L106">
        <v>0</v>
      </c>
      <c r="M106">
        <v>0</v>
      </c>
      <c r="N106">
        <v>0</v>
      </c>
      <c r="O106">
        <v>219</v>
      </c>
      <c r="P106">
        <v>0</v>
      </c>
      <c r="Q106">
        <v>0</v>
      </c>
      <c r="R106">
        <v>0</v>
      </c>
      <c r="S106">
        <v>219</v>
      </c>
      <c r="T106">
        <v>219</v>
      </c>
      <c r="U106" t="str">
        <f>IF(Table1[[#This Row],[AvailabilityTypeCode]]="X","U",IF(Table1[[#This Row],[EndingPeriodOfAvailability]]*1&lt;=2017,"E","U"))</f>
        <v>U</v>
      </c>
    </row>
    <row r="107" spans="2:21" x14ac:dyDescent="0.35">
      <c r="B107" s="65" t="s">
        <v>128</v>
      </c>
      <c r="E107" s="65" t="s">
        <v>129</v>
      </c>
      <c r="F107" s="65" t="s">
        <v>214</v>
      </c>
      <c r="G107" s="65" t="s">
        <v>131</v>
      </c>
      <c r="H107">
        <v>0</v>
      </c>
      <c r="I107">
        <v>0</v>
      </c>
      <c r="J107">
        <v>0</v>
      </c>
      <c r="K107">
        <v>0</v>
      </c>
      <c r="L107">
        <v>0</v>
      </c>
      <c r="M107">
        <v>0</v>
      </c>
      <c r="N107">
        <v>0</v>
      </c>
      <c r="O107">
        <v>0</v>
      </c>
      <c r="P107">
        <v>0</v>
      </c>
      <c r="Q107">
        <v>0</v>
      </c>
      <c r="R107">
        <v>0</v>
      </c>
      <c r="S107">
        <v>0</v>
      </c>
      <c r="T107">
        <v>0</v>
      </c>
      <c r="U107" t="str">
        <f>IF(Table1[[#This Row],[AvailabilityTypeCode]]="X","U",IF(Table1[[#This Row],[EndingPeriodOfAvailability]]*1&lt;=2017,"E","U"))</f>
        <v>U</v>
      </c>
    </row>
    <row r="108" spans="2:21" x14ac:dyDescent="0.35">
      <c r="B108" s="65" t="s">
        <v>128</v>
      </c>
      <c r="E108" s="65" t="s">
        <v>129</v>
      </c>
      <c r="F108" s="65" t="s">
        <v>215</v>
      </c>
      <c r="G108" s="65" t="s">
        <v>131</v>
      </c>
      <c r="H108">
        <v>2254065.7599999998</v>
      </c>
      <c r="I108">
        <v>0</v>
      </c>
      <c r="J108">
        <v>0</v>
      </c>
      <c r="K108">
        <v>0</v>
      </c>
      <c r="L108">
        <v>0</v>
      </c>
      <c r="M108">
        <v>0</v>
      </c>
      <c r="N108">
        <v>0</v>
      </c>
      <c r="O108">
        <v>2254065.7599999998</v>
      </c>
      <c r="P108">
        <v>0</v>
      </c>
      <c r="Q108">
        <v>0</v>
      </c>
      <c r="R108">
        <v>0</v>
      </c>
      <c r="S108">
        <v>2254065.7599999998</v>
      </c>
      <c r="T108">
        <v>2254065.7599999998</v>
      </c>
      <c r="U108" t="str">
        <f>IF(Table1[[#This Row],[AvailabilityTypeCode]]="X","U",IF(Table1[[#This Row],[EndingPeriodOfAvailability]]*1&lt;=2017,"E","U"))</f>
        <v>U</v>
      </c>
    </row>
    <row r="109" spans="2:21" x14ac:dyDescent="0.35">
      <c r="B109" s="65" t="s">
        <v>128</v>
      </c>
      <c r="E109" s="65" t="s">
        <v>129</v>
      </c>
      <c r="F109" s="65" t="s">
        <v>216</v>
      </c>
      <c r="G109" s="65" t="s">
        <v>131</v>
      </c>
      <c r="H109">
        <v>0</v>
      </c>
      <c r="I109">
        <v>0</v>
      </c>
      <c r="J109">
        <v>0</v>
      </c>
      <c r="K109">
        <v>0</v>
      </c>
      <c r="L109">
        <v>0</v>
      </c>
      <c r="M109">
        <v>0</v>
      </c>
      <c r="N109">
        <v>0</v>
      </c>
      <c r="O109">
        <v>0</v>
      </c>
      <c r="P109">
        <v>0</v>
      </c>
      <c r="Q109">
        <v>0</v>
      </c>
      <c r="R109">
        <v>0</v>
      </c>
      <c r="S109">
        <v>0</v>
      </c>
      <c r="T109">
        <v>0</v>
      </c>
      <c r="U109" t="str">
        <f>IF(Table1[[#This Row],[AvailabilityTypeCode]]="X","U",IF(Table1[[#This Row],[EndingPeriodOfAvailability]]*1&lt;=2017,"E","U"))</f>
        <v>U</v>
      </c>
    </row>
    <row r="110" spans="2:21" x14ac:dyDescent="0.35">
      <c r="B110" s="65" t="s">
        <v>128</v>
      </c>
      <c r="E110" s="65" t="s">
        <v>129</v>
      </c>
      <c r="F110" s="65" t="s">
        <v>217</v>
      </c>
      <c r="G110" s="65" t="s">
        <v>131</v>
      </c>
      <c r="H110">
        <v>302094.56</v>
      </c>
      <c r="I110">
        <v>0</v>
      </c>
      <c r="J110">
        <v>0</v>
      </c>
      <c r="K110">
        <v>0</v>
      </c>
      <c r="L110">
        <v>0</v>
      </c>
      <c r="M110">
        <v>0</v>
      </c>
      <c r="N110">
        <v>0</v>
      </c>
      <c r="O110">
        <v>302094.56</v>
      </c>
      <c r="P110">
        <v>0</v>
      </c>
      <c r="Q110">
        <v>0</v>
      </c>
      <c r="R110">
        <v>0</v>
      </c>
      <c r="S110">
        <v>302094.56</v>
      </c>
      <c r="T110">
        <v>302094.56</v>
      </c>
      <c r="U110" t="str">
        <f>IF(Table1[[#This Row],[AvailabilityTypeCode]]="X","U",IF(Table1[[#This Row],[EndingPeriodOfAvailability]]*1&lt;=2017,"E","U"))</f>
        <v>U</v>
      </c>
    </row>
    <row r="111" spans="2:21" x14ac:dyDescent="0.35">
      <c r="B111" s="65" t="s">
        <v>128</v>
      </c>
      <c r="E111" s="65" t="s">
        <v>129</v>
      </c>
      <c r="F111" s="65" t="s">
        <v>218</v>
      </c>
      <c r="G111" s="65" t="s">
        <v>131</v>
      </c>
      <c r="H111">
        <v>0</v>
      </c>
      <c r="I111">
        <v>0</v>
      </c>
      <c r="J111">
        <v>0</v>
      </c>
      <c r="K111">
        <v>0</v>
      </c>
      <c r="L111">
        <v>0</v>
      </c>
      <c r="M111">
        <v>0</v>
      </c>
      <c r="N111">
        <v>0</v>
      </c>
      <c r="O111">
        <v>0</v>
      </c>
      <c r="P111">
        <v>0</v>
      </c>
      <c r="Q111">
        <v>0</v>
      </c>
      <c r="R111">
        <v>0</v>
      </c>
      <c r="S111">
        <v>0</v>
      </c>
      <c r="T111">
        <v>0</v>
      </c>
      <c r="U111" t="str">
        <f>IF(Table1[[#This Row],[AvailabilityTypeCode]]="X","U",IF(Table1[[#This Row],[EndingPeriodOfAvailability]]*1&lt;=2017,"E","U"))</f>
        <v>U</v>
      </c>
    </row>
    <row r="112" spans="2:21" x14ac:dyDescent="0.35">
      <c r="B112" s="65" t="s">
        <v>128</v>
      </c>
      <c r="E112" s="65" t="s">
        <v>129</v>
      </c>
      <c r="F112" s="65" t="s">
        <v>219</v>
      </c>
      <c r="G112" s="65" t="s">
        <v>131</v>
      </c>
      <c r="H112">
        <v>2039.94</v>
      </c>
      <c r="I112">
        <v>0</v>
      </c>
      <c r="J112">
        <v>0</v>
      </c>
      <c r="K112">
        <v>0</v>
      </c>
      <c r="L112">
        <v>0</v>
      </c>
      <c r="M112">
        <v>0</v>
      </c>
      <c r="N112">
        <v>0</v>
      </c>
      <c r="O112">
        <v>2039.94</v>
      </c>
      <c r="P112">
        <v>0</v>
      </c>
      <c r="Q112">
        <v>0</v>
      </c>
      <c r="R112">
        <v>0</v>
      </c>
      <c r="S112">
        <v>2039.94</v>
      </c>
      <c r="T112">
        <v>2039.94</v>
      </c>
      <c r="U112" t="str">
        <f>IF(Table1[[#This Row],[AvailabilityTypeCode]]="X","U",IF(Table1[[#This Row],[EndingPeriodOfAvailability]]*1&lt;=2017,"E","U"))</f>
        <v>U</v>
      </c>
    </row>
    <row r="113" spans="2:21" x14ac:dyDescent="0.35">
      <c r="B113" s="65" t="s">
        <v>128</v>
      </c>
      <c r="E113" s="65" t="s">
        <v>129</v>
      </c>
      <c r="F113" s="65" t="s">
        <v>220</v>
      </c>
      <c r="G113" s="65" t="s">
        <v>131</v>
      </c>
      <c r="H113">
        <v>0</v>
      </c>
      <c r="I113">
        <v>0</v>
      </c>
      <c r="J113">
        <v>0</v>
      </c>
      <c r="K113">
        <v>0</v>
      </c>
      <c r="L113">
        <v>0</v>
      </c>
      <c r="M113">
        <v>0</v>
      </c>
      <c r="N113">
        <v>0</v>
      </c>
      <c r="O113">
        <v>0</v>
      </c>
      <c r="P113">
        <v>0</v>
      </c>
      <c r="Q113">
        <v>0</v>
      </c>
      <c r="R113">
        <v>0</v>
      </c>
      <c r="S113">
        <v>0</v>
      </c>
      <c r="T113">
        <v>0</v>
      </c>
      <c r="U113" t="str">
        <f>IF(Table1[[#This Row],[AvailabilityTypeCode]]="X","U",IF(Table1[[#This Row],[EndingPeriodOfAvailability]]*1&lt;=2017,"E","U"))</f>
        <v>U</v>
      </c>
    </row>
    <row r="114" spans="2:21" x14ac:dyDescent="0.35">
      <c r="B114" s="65" t="s">
        <v>128</v>
      </c>
      <c r="E114" s="65" t="s">
        <v>129</v>
      </c>
      <c r="F114" s="65" t="s">
        <v>221</v>
      </c>
      <c r="G114" s="65" t="s">
        <v>131</v>
      </c>
      <c r="H114">
        <v>0</v>
      </c>
      <c r="I114">
        <v>0</v>
      </c>
      <c r="J114">
        <v>0</v>
      </c>
      <c r="K114">
        <v>0</v>
      </c>
      <c r="L114">
        <v>0</v>
      </c>
      <c r="M114">
        <v>0</v>
      </c>
      <c r="N114">
        <v>0</v>
      </c>
      <c r="O114">
        <v>0</v>
      </c>
      <c r="P114">
        <v>0</v>
      </c>
      <c r="Q114">
        <v>0</v>
      </c>
      <c r="R114">
        <v>0</v>
      </c>
      <c r="S114">
        <v>0</v>
      </c>
      <c r="T114">
        <v>0</v>
      </c>
      <c r="U114" t="str">
        <f>IF(Table1[[#This Row],[AvailabilityTypeCode]]="X","U",IF(Table1[[#This Row],[EndingPeriodOfAvailability]]*1&lt;=2017,"E","U"))</f>
        <v>U</v>
      </c>
    </row>
    <row r="115" spans="2:21" x14ac:dyDescent="0.35">
      <c r="B115" s="65" t="s">
        <v>128</v>
      </c>
      <c r="E115" s="65" t="s">
        <v>129</v>
      </c>
      <c r="F115" s="65" t="s">
        <v>222</v>
      </c>
      <c r="G115" s="65" t="s">
        <v>131</v>
      </c>
      <c r="H115">
        <v>0</v>
      </c>
      <c r="I115">
        <v>0</v>
      </c>
      <c r="J115">
        <v>0</v>
      </c>
      <c r="K115">
        <v>0</v>
      </c>
      <c r="L115">
        <v>0</v>
      </c>
      <c r="M115">
        <v>0</v>
      </c>
      <c r="N115">
        <v>0</v>
      </c>
      <c r="O115">
        <v>0</v>
      </c>
      <c r="P115">
        <v>0</v>
      </c>
      <c r="Q115">
        <v>0</v>
      </c>
      <c r="R115">
        <v>0</v>
      </c>
      <c r="S115">
        <v>0</v>
      </c>
      <c r="T115">
        <v>0</v>
      </c>
      <c r="U115" t="str">
        <f>IF(Table1[[#This Row],[AvailabilityTypeCode]]="X","U",IF(Table1[[#This Row],[EndingPeriodOfAvailability]]*1&lt;=2017,"E","U"))</f>
        <v>U</v>
      </c>
    </row>
    <row r="116" spans="2:21" x14ac:dyDescent="0.35">
      <c r="B116" s="65" t="s">
        <v>128</v>
      </c>
      <c r="E116" s="65" t="s">
        <v>129</v>
      </c>
      <c r="F116" s="65" t="s">
        <v>223</v>
      </c>
      <c r="G116" s="65" t="s">
        <v>131</v>
      </c>
      <c r="H116">
        <v>80917618.989999995</v>
      </c>
      <c r="I116">
        <v>6792500.2599999998</v>
      </c>
      <c r="J116">
        <v>52810700</v>
      </c>
      <c r="K116">
        <v>0</v>
      </c>
      <c r="L116">
        <v>0</v>
      </c>
      <c r="M116">
        <v>0</v>
      </c>
      <c r="N116">
        <v>0</v>
      </c>
      <c r="O116">
        <v>140520819.25</v>
      </c>
      <c r="P116">
        <v>-13193695.09</v>
      </c>
      <c r="Q116">
        <v>20966580.510000002</v>
      </c>
      <c r="R116">
        <v>3655494.47</v>
      </c>
      <c r="S116">
        <v>119554238.73999999</v>
      </c>
      <c r="T116">
        <v>140520819.25</v>
      </c>
      <c r="U116" t="str">
        <f>IF(Table1[[#This Row],[AvailabilityTypeCode]]="X","U",IF(Table1[[#This Row],[EndingPeriodOfAvailability]]*1&lt;=2017,"E","U"))</f>
        <v>U</v>
      </c>
    </row>
    <row r="117" spans="2:21" x14ac:dyDescent="0.35">
      <c r="B117" s="65" t="s">
        <v>128</v>
      </c>
      <c r="E117" s="65" t="s">
        <v>129</v>
      </c>
      <c r="F117" s="65" t="s">
        <v>224</v>
      </c>
      <c r="G117" s="65" t="s">
        <v>131</v>
      </c>
      <c r="H117">
        <v>3797451.5</v>
      </c>
      <c r="I117">
        <v>0</v>
      </c>
      <c r="J117">
        <v>0</v>
      </c>
      <c r="K117">
        <v>0</v>
      </c>
      <c r="L117">
        <v>0</v>
      </c>
      <c r="M117">
        <v>0</v>
      </c>
      <c r="N117">
        <v>0</v>
      </c>
      <c r="O117">
        <v>3797451.5</v>
      </c>
      <c r="P117">
        <v>0</v>
      </c>
      <c r="Q117">
        <v>0</v>
      </c>
      <c r="R117">
        <v>0</v>
      </c>
      <c r="S117">
        <v>3797451.5</v>
      </c>
      <c r="T117">
        <v>3797451.5</v>
      </c>
      <c r="U117" t="str">
        <f>IF(Table1[[#This Row],[AvailabilityTypeCode]]="X","U",IF(Table1[[#This Row],[EndingPeriodOfAvailability]]*1&lt;=2017,"E","U"))</f>
        <v>U</v>
      </c>
    </row>
    <row r="118" spans="2:21" x14ac:dyDescent="0.35">
      <c r="B118" s="65" t="s">
        <v>128</v>
      </c>
      <c r="E118" s="65" t="s">
        <v>129</v>
      </c>
      <c r="F118" s="65" t="s">
        <v>225</v>
      </c>
      <c r="G118" s="65" t="s">
        <v>131</v>
      </c>
      <c r="H118">
        <v>59134133.140000001</v>
      </c>
      <c r="I118">
        <v>8000000</v>
      </c>
      <c r="J118">
        <v>0</v>
      </c>
      <c r="K118">
        <v>0</v>
      </c>
      <c r="L118">
        <v>0</v>
      </c>
      <c r="M118">
        <v>0</v>
      </c>
      <c r="N118">
        <v>0</v>
      </c>
      <c r="O118">
        <v>67134133.140000001</v>
      </c>
      <c r="P118">
        <v>-8852729.1500000004</v>
      </c>
      <c r="Q118">
        <v>4511201.5599999996</v>
      </c>
      <c r="R118">
        <v>1434.93</v>
      </c>
      <c r="S118">
        <v>62622931.579999998</v>
      </c>
      <c r="T118">
        <v>67134133.140000001</v>
      </c>
      <c r="U118" t="str">
        <f>IF(Table1[[#This Row],[AvailabilityTypeCode]]="X","U",IF(Table1[[#This Row],[EndingPeriodOfAvailability]]*1&lt;=2017,"E","U"))</f>
        <v>U</v>
      </c>
    </row>
    <row r="119" spans="2:21" x14ac:dyDescent="0.35">
      <c r="B119" s="65" t="s">
        <v>128</v>
      </c>
      <c r="E119" s="65" t="s">
        <v>129</v>
      </c>
      <c r="F119" s="65" t="s">
        <v>226</v>
      </c>
      <c r="G119" s="65" t="s">
        <v>131</v>
      </c>
      <c r="H119">
        <v>1000000</v>
      </c>
      <c r="I119">
        <v>0</v>
      </c>
      <c r="J119">
        <v>0</v>
      </c>
      <c r="K119">
        <v>0</v>
      </c>
      <c r="L119">
        <v>0</v>
      </c>
      <c r="M119">
        <v>0</v>
      </c>
      <c r="N119">
        <v>0</v>
      </c>
      <c r="O119">
        <v>1000000</v>
      </c>
      <c r="P119">
        <v>0</v>
      </c>
      <c r="Q119">
        <v>0</v>
      </c>
      <c r="R119">
        <v>0</v>
      </c>
      <c r="S119">
        <v>1000000</v>
      </c>
      <c r="T119">
        <v>1000000</v>
      </c>
      <c r="U119" t="str">
        <f>IF(Table1[[#This Row],[AvailabilityTypeCode]]="X","U",IF(Table1[[#This Row],[EndingPeriodOfAvailability]]*1&lt;=2017,"E","U"))</f>
        <v>U</v>
      </c>
    </row>
    <row r="120" spans="2:21" x14ac:dyDescent="0.35">
      <c r="B120" s="65" t="s">
        <v>128</v>
      </c>
      <c r="E120" s="65" t="s">
        <v>129</v>
      </c>
      <c r="F120" s="65" t="s">
        <v>227</v>
      </c>
      <c r="G120" s="65" t="s">
        <v>131</v>
      </c>
      <c r="H120">
        <v>5351.25</v>
      </c>
      <c r="I120">
        <v>43885.04</v>
      </c>
      <c r="J120">
        <v>0</v>
      </c>
      <c r="K120">
        <v>0</v>
      </c>
      <c r="L120">
        <v>0</v>
      </c>
      <c r="M120">
        <v>0</v>
      </c>
      <c r="N120">
        <v>0</v>
      </c>
      <c r="O120">
        <v>49236.29</v>
      </c>
      <c r="P120">
        <v>-2117.6999999999998</v>
      </c>
      <c r="Q120">
        <v>0</v>
      </c>
      <c r="R120">
        <v>43885.04</v>
      </c>
      <c r="S120">
        <v>49236.29</v>
      </c>
      <c r="T120">
        <v>49236.29</v>
      </c>
      <c r="U120" t="str">
        <f>IF(Table1[[#This Row],[AvailabilityTypeCode]]="X","U",IF(Table1[[#This Row],[EndingPeriodOfAvailability]]*1&lt;=2017,"E","U"))</f>
        <v>U</v>
      </c>
    </row>
    <row r="121" spans="2:21" x14ac:dyDescent="0.35">
      <c r="B121" s="65" t="s">
        <v>128</v>
      </c>
      <c r="E121" s="65" t="s">
        <v>129</v>
      </c>
      <c r="F121" s="65" t="s">
        <v>228</v>
      </c>
      <c r="G121" s="65" t="s">
        <v>131</v>
      </c>
      <c r="H121">
        <v>0</v>
      </c>
      <c r="I121">
        <v>0</v>
      </c>
      <c r="J121">
        <v>0</v>
      </c>
      <c r="K121">
        <v>0</v>
      </c>
      <c r="L121">
        <v>0</v>
      </c>
      <c r="M121">
        <v>0</v>
      </c>
      <c r="N121">
        <v>0</v>
      </c>
      <c r="O121">
        <v>0</v>
      </c>
      <c r="P121">
        <v>0</v>
      </c>
      <c r="Q121">
        <v>0</v>
      </c>
      <c r="R121">
        <v>0</v>
      </c>
      <c r="S121">
        <v>0</v>
      </c>
      <c r="T121">
        <v>0</v>
      </c>
      <c r="U121" t="str">
        <f>IF(Table1[[#This Row],[AvailabilityTypeCode]]="X","U",IF(Table1[[#This Row],[EndingPeriodOfAvailability]]*1&lt;=2017,"E","U"))</f>
        <v>U</v>
      </c>
    </row>
    <row r="122" spans="2:21" x14ac:dyDescent="0.35">
      <c r="B122" s="65" t="s">
        <v>128</v>
      </c>
      <c r="E122" s="65" t="s">
        <v>129</v>
      </c>
      <c r="F122" s="65" t="s">
        <v>229</v>
      </c>
      <c r="G122" s="65" t="s">
        <v>131</v>
      </c>
      <c r="H122">
        <v>33164</v>
      </c>
      <c r="I122">
        <v>0</v>
      </c>
      <c r="J122">
        <v>0</v>
      </c>
      <c r="K122">
        <v>0</v>
      </c>
      <c r="L122">
        <v>0</v>
      </c>
      <c r="M122">
        <v>0</v>
      </c>
      <c r="N122">
        <v>0</v>
      </c>
      <c r="O122">
        <v>33164</v>
      </c>
      <c r="P122">
        <v>0</v>
      </c>
      <c r="Q122">
        <v>0</v>
      </c>
      <c r="R122">
        <v>0</v>
      </c>
      <c r="S122">
        <v>33164</v>
      </c>
      <c r="T122">
        <v>33164</v>
      </c>
      <c r="U122" t="str">
        <f>IF(Table1[[#This Row],[AvailabilityTypeCode]]="X","U",IF(Table1[[#This Row],[EndingPeriodOfAvailability]]*1&lt;=2017,"E","U"))</f>
        <v>U</v>
      </c>
    </row>
    <row r="123" spans="2:21" x14ac:dyDescent="0.35">
      <c r="B123" s="65" t="s">
        <v>128</v>
      </c>
      <c r="E123" s="65" t="s">
        <v>129</v>
      </c>
      <c r="F123" s="65" t="s">
        <v>230</v>
      </c>
      <c r="G123" s="65" t="s">
        <v>131</v>
      </c>
      <c r="H123">
        <v>109.55</v>
      </c>
      <c r="I123">
        <v>0</v>
      </c>
      <c r="J123">
        <v>0</v>
      </c>
      <c r="K123">
        <v>0</v>
      </c>
      <c r="L123">
        <v>0</v>
      </c>
      <c r="M123">
        <v>0</v>
      </c>
      <c r="N123">
        <v>0</v>
      </c>
      <c r="O123">
        <v>109.55</v>
      </c>
      <c r="P123">
        <v>0</v>
      </c>
      <c r="Q123">
        <v>0</v>
      </c>
      <c r="R123">
        <v>0</v>
      </c>
      <c r="S123">
        <v>109.55</v>
      </c>
      <c r="T123">
        <v>109.55</v>
      </c>
      <c r="U123" t="str">
        <f>IF(Table1[[#This Row],[AvailabilityTypeCode]]="X","U",IF(Table1[[#This Row],[EndingPeriodOfAvailability]]*1&lt;=2017,"E","U"))</f>
        <v>U</v>
      </c>
    </row>
    <row r="124" spans="2:21" x14ac:dyDescent="0.35">
      <c r="B124" s="65" t="s">
        <v>128</v>
      </c>
      <c r="E124" s="65" t="s">
        <v>129</v>
      </c>
      <c r="F124" s="65" t="s">
        <v>231</v>
      </c>
      <c r="G124" s="65" t="s">
        <v>131</v>
      </c>
      <c r="H124">
        <v>24486203967.169998</v>
      </c>
      <c r="I124">
        <v>36938221.009999998</v>
      </c>
      <c r="J124">
        <v>0</v>
      </c>
      <c r="K124">
        <v>0</v>
      </c>
      <c r="L124">
        <v>25780605502.950001</v>
      </c>
      <c r="M124">
        <v>325000001</v>
      </c>
      <c r="N124">
        <v>26105605503.950001</v>
      </c>
      <c r="O124">
        <v>50628747692.129997</v>
      </c>
      <c r="P124">
        <v>-29241353235.389999</v>
      </c>
      <c r="Q124">
        <v>26509121830.130001</v>
      </c>
      <c r="R124">
        <v>0</v>
      </c>
      <c r="S124">
        <v>24119625862</v>
      </c>
      <c r="T124">
        <v>50628747692.129997</v>
      </c>
      <c r="U124" t="str">
        <f>IF(Table1[[#This Row],[AvailabilityTypeCode]]="X","U",IF(Table1[[#This Row],[EndingPeriodOfAvailability]]*1&lt;=2017,"E","U"))</f>
        <v>U</v>
      </c>
    </row>
    <row r="125" spans="2:21" x14ac:dyDescent="0.35">
      <c r="B125" s="65" t="s">
        <v>128</v>
      </c>
      <c r="E125" s="65" t="s">
        <v>129</v>
      </c>
      <c r="F125" s="65" t="s">
        <v>232</v>
      </c>
      <c r="G125" s="65" t="s">
        <v>131</v>
      </c>
      <c r="H125">
        <v>0</v>
      </c>
      <c r="I125">
        <v>0</v>
      </c>
      <c r="J125">
        <v>0</v>
      </c>
      <c r="K125">
        <v>0</v>
      </c>
      <c r="L125">
        <v>0</v>
      </c>
      <c r="M125">
        <v>0</v>
      </c>
      <c r="N125">
        <v>0</v>
      </c>
      <c r="O125">
        <v>0</v>
      </c>
      <c r="P125">
        <v>0</v>
      </c>
      <c r="Q125">
        <v>0</v>
      </c>
      <c r="R125">
        <v>0</v>
      </c>
      <c r="S125">
        <v>0</v>
      </c>
      <c r="T125">
        <v>0</v>
      </c>
      <c r="U125" t="str">
        <f>IF(Table1[[#This Row],[AvailabilityTypeCode]]="X","U",IF(Table1[[#This Row],[EndingPeriodOfAvailability]]*1&lt;=2017,"E","U"))</f>
        <v>U</v>
      </c>
    </row>
    <row r="126" spans="2:21" x14ac:dyDescent="0.35">
      <c r="B126" s="65" t="s">
        <v>128</v>
      </c>
      <c r="E126" s="65" t="s">
        <v>129</v>
      </c>
      <c r="F126" s="65" t="s">
        <v>233</v>
      </c>
      <c r="G126" s="65" t="s">
        <v>131</v>
      </c>
      <c r="H126">
        <v>0</v>
      </c>
      <c r="I126">
        <v>0</v>
      </c>
      <c r="J126">
        <v>1769207</v>
      </c>
      <c r="K126">
        <v>0</v>
      </c>
      <c r="L126">
        <v>0</v>
      </c>
      <c r="M126">
        <v>0</v>
      </c>
      <c r="N126">
        <v>0</v>
      </c>
      <c r="O126">
        <v>1769207</v>
      </c>
      <c r="P126">
        <v>-1769207</v>
      </c>
      <c r="Q126">
        <v>1769207</v>
      </c>
      <c r="R126">
        <v>0</v>
      </c>
      <c r="S126">
        <v>0</v>
      </c>
      <c r="T126">
        <v>1769207</v>
      </c>
      <c r="U126" t="str">
        <f>IF(Table1[[#This Row],[AvailabilityTypeCode]]="X","U",IF(Table1[[#This Row],[EndingPeriodOfAvailability]]*1&lt;=2017,"E","U"))</f>
        <v>U</v>
      </c>
    </row>
    <row r="127" spans="2:21" x14ac:dyDescent="0.35">
      <c r="B127" s="65" t="s">
        <v>128</v>
      </c>
      <c r="E127" s="65" t="s">
        <v>129</v>
      </c>
      <c r="F127" s="65" t="s">
        <v>234</v>
      </c>
      <c r="G127" s="65" t="s">
        <v>131</v>
      </c>
      <c r="H127">
        <v>1366021.4</v>
      </c>
      <c r="I127">
        <v>0</v>
      </c>
      <c r="J127">
        <v>0</v>
      </c>
      <c r="K127">
        <v>0</v>
      </c>
      <c r="L127">
        <v>0</v>
      </c>
      <c r="M127">
        <v>0</v>
      </c>
      <c r="N127">
        <v>0</v>
      </c>
      <c r="O127">
        <v>1366021.4</v>
      </c>
      <c r="P127">
        <v>0</v>
      </c>
      <c r="Q127">
        <v>0</v>
      </c>
      <c r="R127">
        <v>0</v>
      </c>
      <c r="S127">
        <v>1366021.4</v>
      </c>
      <c r="T127">
        <v>1366021.4</v>
      </c>
      <c r="U127" t="str">
        <f>IF(Table1[[#This Row],[AvailabilityTypeCode]]="X","U",IF(Table1[[#This Row],[EndingPeriodOfAvailability]]*1&lt;=2017,"E","U"))</f>
        <v>U</v>
      </c>
    </row>
    <row r="128" spans="2:21" x14ac:dyDescent="0.35">
      <c r="B128" s="65" t="s">
        <v>128</v>
      </c>
      <c r="E128" s="65" t="s">
        <v>129</v>
      </c>
      <c r="F128" s="65" t="s">
        <v>235</v>
      </c>
      <c r="G128" s="65" t="s">
        <v>131</v>
      </c>
      <c r="H128">
        <v>1072757.01</v>
      </c>
      <c r="I128">
        <v>14805.83</v>
      </c>
      <c r="J128">
        <v>189300</v>
      </c>
      <c r="K128">
        <v>0</v>
      </c>
      <c r="L128">
        <v>0</v>
      </c>
      <c r="M128">
        <v>0</v>
      </c>
      <c r="N128">
        <v>0</v>
      </c>
      <c r="O128">
        <v>1276862.8400000001</v>
      </c>
      <c r="P128">
        <v>-1102594.8600000001</v>
      </c>
      <c r="Q128">
        <v>178364.22</v>
      </c>
      <c r="R128">
        <v>14805.83</v>
      </c>
      <c r="S128">
        <v>1098498.6200000001</v>
      </c>
      <c r="T128">
        <v>1276862.8400000001</v>
      </c>
      <c r="U128" t="str">
        <f>IF(Table1[[#This Row],[AvailabilityTypeCode]]="X","U",IF(Table1[[#This Row],[EndingPeriodOfAvailability]]*1&lt;=2017,"E","U"))</f>
        <v>U</v>
      </c>
    </row>
    <row r="129" spans="2:21" x14ac:dyDescent="0.35">
      <c r="B129" s="65" t="s">
        <v>128</v>
      </c>
      <c r="E129" s="65" t="s">
        <v>129</v>
      </c>
      <c r="F129" s="65" t="s">
        <v>236</v>
      </c>
      <c r="G129" s="65" t="s">
        <v>131</v>
      </c>
      <c r="H129">
        <v>3143688.26</v>
      </c>
      <c r="I129">
        <v>15502.17</v>
      </c>
      <c r="J129">
        <v>0</v>
      </c>
      <c r="K129">
        <v>0</v>
      </c>
      <c r="L129">
        <v>0</v>
      </c>
      <c r="M129">
        <v>0</v>
      </c>
      <c r="N129">
        <v>0</v>
      </c>
      <c r="O129">
        <v>3159190.43</v>
      </c>
      <c r="P129">
        <v>-44097.599999999999</v>
      </c>
      <c r="Q129">
        <v>44097.599999999999</v>
      </c>
      <c r="R129">
        <v>15502.17</v>
      </c>
      <c r="S129">
        <v>3115092.83</v>
      </c>
      <c r="T129">
        <v>3159190.43</v>
      </c>
      <c r="U129" t="str">
        <f>IF(Table1[[#This Row],[AvailabilityTypeCode]]="X","U",IF(Table1[[#This Row],[EndingPeriodOfAvailability]]*1&lt;=2017,"E","U"))</f>
        <v>U</v>
      </c>
    </row>
    <row r="130" spans="2:21" x14ac:dyDescent="0.35">
      <c r="B130" s="65" t="s">
        <v>128</v>
      </c>
      <c r="E130" s="65" t="s">
        <v>129</v>
      </c>
      <c r="F130" s="65" t="s">
        <v>237</v>
      </c>
      <c r="G130" s="65" t="s">
        <v>131</v>
      </c>
      <c r="H130">
        <v>0</v>
      </c>
      <c r="I130">
        <v>0</v>
      </c>
      <c r="J130">
        <v>0</v>
      </c>
      <c r="K130">
        <v>0</v>
      </c>
      <c r="L130">
        <v>0</v>
      </c>
      <c r="M130">
        <v>0</v>
      </c>
      <c r="N130">
        <v>0</v>
      </c>
      <c r="O130">
        <v>0</v>
      </c>
      <c r="P130">
        <v>0</v>
      </c>
      <c r="Q130">
        <v>0</v>
      </c>
      <c r="R130">
        <v>0</v>
      </c>
      <c r="S130">
        <v>0</v>
      </c>
      <c r="T130">
        <v>0</v>
      </c>
      <c r="U130" t="str">
        <f>IF(Table1[[#This Row],[AvailabilityTypeCode]]="X","U",IF(Table1[[#This Row],[EndingPeriodOfAvailability]]*1&lt;=2017,"E","U"))</f>
        <v>U</v>
      </c>
    </row>
    <row r="131" spans="2:21" x14ac:dyDescent="0.35">
      <c r="B131" s="65" t="s">
        <v>128</v>
      </c>
      <c r="E131" s="65" t="s">
        <v>129</v>
      </c>
      <c r="F131" s="65" t="s">
        <v>238</v>
      </c>
      <c r="G131" s="65" t="s">
        <v>131</v>
      </c>
      <c r="H131">
        <v>1440.05</v>
      </c>
      <c r="I131">
        <v>0</v>
      </c>
      <c r="J131">
        <v>0</v>
      </c>
      <c r="K131">
        <v>0</v>
      </c>
      <c r="L131">
        <v>0</v>
      </c>
      <c r="M131">
        <v>0</v>
      </c>
      <c r="N131">
        <v>0</v>
      </c>
      <c r="O131">
        <v>1440.05</v>
      </c>
      <c r="P131">
        <v>0</v>
      </c>
      <c r="Q131">
        <v>0</v>
      </c>
      <c r="R131">
        <v>0</v>
      </c>
      <c r="S131">
        <v>1440.05</v>
      </c>
      <c r="T131">
        <v>1440.05</v>
      </c>
      <c r="U131" t="str">
        <f>IF(Table1[[#This Row],[AvailabilityTypeCode]]="X","U",IF(Table1[[#This Row],[EndingPeriodOfAvailability]]*1&lt;=2017,"E","U"))</f>
        <v>U</v>
      </c>
    </row>
    <row r="132" spans="2:21" x14ac:dyDescent="0.35">
      <c r="B132" s="65" t="s">
        <v>128</v>
      </c>
      <c r="E132" s="65" t="s">
        <v>129</v>
      </c>
      <c r="F132" s="65" t="s">
        <v>239</v>
      </c>
      <c r="G132" s="65" t="s">
        <v>131</v>
      </c>
      <c r="H132">
        <v>89097.99</v>
      </c>
      <c r="I132">
        <v>177191.74</v>
      </c>
      <c r="J132">
        <v>0</v>
      </c>
      <c r="K132">
        <v>0</v>
      </c>
      <c r="L132">
        <v>0</v>
      </c>
      <c r="M132">
        <v>0</v>
      </c>
      <c r="N132">
        <v>0</v>
      </c>
      <c r="O132">
        <v>266289.73</v>
      </c>
      <c r="P132">
        <v>0</v>
      </c>
      <c r="Q132">
        <v>0</v>
      </c>
      <c r="R132">
        <v>177191.74</v>
      </c>
      <c r="S132">
        <v>266289.73</v>
      </c>
      <c r="T132">
        <v>266289.73</v>
      </c>
      <c r="U132" t="str">
        <f>IF(Table1[[#This Row],[AvailabilityTypeCode]]="X","U",IF(Table1[[#This Row],[EndingPeriodOfAvailability]]*1&lt;=2017,"E","U"))</f>
        <v>U</v>
      </c>
    </row>
    <row r="133" spans="2:21" x14ac:dyDescent="0.35">
      <c r="B133" s="65" t="s">
        <v>128</v>
      </c>
      <c r="E133" s="65" t="s">
        <v>129</v>
      </c>
      <c r="F133" s="65" t="s">
        <v>240</v>
      </c>
      <c r="G133" s="65" t="s">
        <v>131</v>
      </c>
      <c r="H133">
        <v>5200</v>
      </c>
      <c r="I133">
        <v>0</v>
      </c>
      <c r="J133">
        <v>0</v>
      </c>
      <c r="K133">
        <v>0</v>
      </c>
      <c r="L133">
        <v>0</v>
      </c>
      <c r="M133">
        <v>0</v>
      </c>
      <c r="N133">
        <v>0</v>
      </c>
      <c r="O133">
        <v>5200</v>
      </c>
      <c r="P133">
        <v>0</v>
      </c>
      <c r="Q133">
        <v>0</v>
      </c>
      <c r="R133">
        <v>0</v>
      </c>
      <c r="S133">
        <v>5200</v>
      </c>
      <c r="T133">
        <v>5200</v>
      </c>
      <c r="U133" t="str">
        <f>IF(Table1[[#This Row],[AvailabilityTypeCode]]="X","U",IF(Table1[[#This Row],[EndingPeriodOfAvailability]]*1&lt;=2017,"E","U"))</f>
        <v>U</v>
      </c>
    </row>
    <row r="134" spans="2:21" x14ac:dyDescent="0.35">
      <c r="B134" s="65" t="s">
        <v>128</v>
      </c>
      <c r="E134" s="65" t="s">
        <v>129</v>
      </c>
      <c r="F134" s="65" t="s">
        <v>241</v>
      </c>
      <c r="G134" s="65" t="s">
        <v>131</v>
      </c>
      <c r="H134">
        <v>0</v>
      </c>
      <c r="I134">
        <v>0</v>
      </c>
      <c r="J134">
        <v>0</v>
      </c>
      <c r="K134">
        <v>0</v>
      </c>
      <c r="L134">
        <v>0</v>
      </c>
      <c r="M134">
        <v>0</v>
      </c>
      <c r="N134">
        <v>0</v>
      </c>
      <c r="O134">
        <v>0</v>
      </c>
      <c r="P134">
        <v>0</v>
      </c>
      <c r="Q134">
        <v>0</v>
      </c>
      <c r="R134">
        <v>0</v>
      </c>
      <c r="S134">
        <v>0</v>
      </c>
      <c r="T134">
        <v>0</v>
      </c>
      <c r="U134" t="str">
        <f>IF(Table1[[#This Row],[AvailabilityTypeCode]]="X","U",IF(Table1[[#This Row],[EndingPeriodOfAvailability]]*1&lt;=2017,"E","U"))</f>
        <v>U</v>
      </c>
    </row>
    <row r="135" spans="2:21" x14ac:dyDescent="0.35">
      <c r="B135" s="65" t="s">
        <v>128</v>
      </c>
      <c r="E135" s="65" t="s">
        <v>129</v>
      </c>
      <c r="F135" s="65" t="s">
        <v>242</v>
      </c>
      <c r="G135" s="65" t="s">
        <v>131</v>
      </c>
      <c r="H135">
        <v>0</v>
      </c>
      <c r="I135">
        <v>0</v>
      </c>
      <c r="J135">
        <v>0</v>
      </c>
      <c r="K135">
        <v>0</v>
      </c>
      <c r="L135">
        <v>0</v>
      </c>
      <c r="M135">
        <v>0</v>
      </c>
      <c r="N135">
        <v>0</v>
      </c>
      <c r="O135">
        <v>0</v>
      </c>
      <c r="P135">
        <v>0</v>
      </c>
      <c r="Q135">
        <v>0</v>
      </c>
      <c r="R135">
        <v>0</v>
      </c>
      <c r="S135">
        <v>0</v>
      </c>
      <c r="T135">
        <v>0</v>
      </c>
      <c r="U135" t="str">
        <f>IF(Table1[[#This Row],[AvailabilityTypeCode]]="X","U",IF(Table1[[#This Row],[EndingPeriodOfAvailability]]*1&lt;=2017,"E","U"))</f>
        <v>U</v>
      </c>
    </row>
    <row r="136" spans="2:21" x14ac:dyDescent="0.35">
      <c r="B136" s="65" t="s">
        <v>128</v>
      </c>
      <c r="E136" s="65" t="s">
        <v>129</v>
      </c>
      <c r="F136" s="65" t="s">
        <v>243</v>
      </c>
      <c r="G136" s="65" t="s">
        <v>131</v>
      </c>
      <c r="H136">
        <v>0</v>
      </c>
      <c r="I136">
        <v>0</v>
      </c>
      <c r="J136">
        <v>0</v>
      </c>
      <c r="K136">
        <v>0</v>
      </c>
      <c r="L136">
        <v>0</v>
      </c>
      <c r="M136">
        <v>0</v>
      </c>
      <c r="N136">
        <v>0</v>
      </c>
      <c r="O136">
        <v>0</v>
      </c>
      <c r="P136">
        <v>0</v>
      </c>
      <c r="Q136">
        <v>0</v>
      </c>
      <c r="R136">
        <v>0</v>
      </c>
      <c r="S136">
        <v>0</v>
      </c>
      <c r="T136">
        <v>0</v>
      </c>
      <c r="U136" t="str">
        <f>IF(Table1[[#This Row],[AvailabilityTypeCode]]="X","U",IF(Table1[[#This Row],[EndingPeriodOfAvailability]]*1&lt;=2017,"E","U"))</f>
        <v>U</v>
      </c>
    </row>
    <row r="137" spans="2:21" x14ac:dyDescent="0.35">
      <c r="B137" s="65" t="s">
        <v>128</v>
      </c>
      <c r="E137" s="65" t="s">
        <v>129</v>
      </c>
      <c r="F137" s="65" t="s">
        <v>244</v>
      </c>
      <c r="G137" s="65" t="s">
        <v>131</v>
      </c>
      <c r="H137">
        <v>0</v>
      </c>
      <c r="I137">
        <v>0</v>
      </c>
      <c r="J137">
        <v>0</v>
      </c>
      <c r="K137">
        <v>0</v>
      </c>
      <c r="L137">
        <v>0</v>
      </c>
      <c r="M137">
        <v>0</v>
      </c>
      <c r="N137">
        <v>0</v>
      </c>
      <c r="O137">
        <v>0</v>
      </c>
      <c r="P137">
        <v>0</v>
      </c>
      <c r="Q137">
        <v>0</v>
      </c>
      <c r="R137">
        <v>0</v>
      </c>
      <c r="S137">
        <v>0</v>
      </c>
      <c r="T137">
        <v>0</v>
      </c>
      <c r="U137" t="str">
        <f>IF(Table1[[#This Row],[AvailabilityTypeCode]]="X","U",IF(Table1[[#This Row],[EndingPeriodOfAvailability]]*1&lt;=2017,"E","U"))</f>
        <v>U</v>
      </c>
    </row>
    <row r="138" spans="2:21" x14ac:dyDescent="0.35">
      <c r="B138" s="65" t="s">
        <v>128</v>
      </c>
      <c r="E138" s="65" t="s">
        <v>129</v>
      </c>
      <c r="F138" s="65" t="s">
        <v>245</v>
      </c>
      <c r="G138" s="65" t="s">
        <v>131</v>
      </c>
      <c r="H138">
        <v>0.45</v>
      </c>
      <c r="I138">
        <v>0</v>
      </c>
      <c r="J138">
        <v>0</v>
      </c>
      <c r="K138">
        <v>0</v>
      </c>
      <c r="L138">
        <v>0</v>
      </c>
      <c r="M138">
        <v>0</v>
      </c>
      <c r="N138">
        <v>0</v>
      </c>
      <c r="O138">
        <v>0.45</v>
      </c>
      <c r="P138">
        <v>0</v>
      </c>
      <c r="Q138">
        <v>0</v>
      </c>
      <c r="R138">
        <v>0</v>
      </c>
      <c r="S138">
        <v>0.45</v>
      </c>
      <c r="T138">
        <v>0.45</v>
      </c>
      <c r="U138" t="str">
        <f>IF(Table1[[#This Row],[AvailabilityTypeCode]]="X","U",IF(Table1[[#This Row],[EndingPeriodOfAvailability]]*1&lt;=2017,"E","U"))</f>
        <v>U</v>
      </c>
    </row>
    <row r="139" spans="2:21" x14ac:dyDescent="0.35">
      <c r="B139" s="65" t="s">
        <v>128</v>
      </c>
      <c r="E139" s="65" t="s">
        <v>129</v>
      </c>
      <c r="F139" s="65" t="s">
        <v>246</v>
      </c>
      <c r="G139" s="65" t="s">
        <v>131</v>
      </c>
      <c r="H139">
        <v>0</v>
      </c>
      <c r="I139">
        <v>0</v>
      </c>
      <c r="J139">
        <v>0</v>
      </c>
      <c r="K139">
        <v>0</v>
      </c>
      <c r="L139">
        <v>0</v>
      </c>
      <c r="M139">
        <v>0</v>
      </c>
      <c r="N139">
        <v>0</v>
      </c>
      <c r="O139">
        <v>0</v>
      </c>
      <c r="P139">
        <v>357.71</v>
      </c>
      <c r="Q139">
        <v>0</v>
      </c>
      <c r="R139">
        <v>0</v>
      </c>
      <c r="S139">
        <v>0</v>
      </c>
      <c r="T139">
        <v>0</v>
      </c>
      <c r="U139" t="str">
        <f>IF(Table1[[#This Row],[AvailabilityTypeCode]]="X","U",IF(Table1[[#This Row],[EndingPeriodOfAvailability]]*1&lt;=2017,"E","U"))</f>
        <v>U</v>
      </c>
    </row>
    <row r="140" spans="2:21" x14ac:dyDescent="0.35">
      <c r="B140" s="65" t="s">
        <v>128</v>
      </c>
      <c r="E140" s="65" t="s">
        <v>129</v>
      </c>
      <c r="F140" s="65" t="s">
        <v>247</v>
      </c>
      <c r="G140" s="65" t="s">
        <v>131</v>
      </c>
      <c r="H140">
        <v>5443404.3600000003</v>
      </c>
      <c r="I140">
        <v>0</v>
      </c>
      <c r="J140">
        <v>0</v>
      </c>
      <c r="K140">
        <v>0</v>
      </c>
      <c r="L140">
        <v>0</v>
      </c>
      <c r="M140">
        <v>0</v>
      </c>
      <c r="N140">
        <v>0</v>
      </c>
      <c r="O140">
        <v>5443404.3600000003</v>
      </c>
      <c r="P140">
        <v>-66.12</v>
      </c>
      <c r="Q140">
        <v>360.55</v>
      </c>
      <c r="R140">
        <v>0</v>
      </c>
      <c r="S140">
        <v>5443043.8099999996</v>
      </c>
      <c r="T140">
        <v>5443404.3600000003</v>
      </c>
      <c r="U140" t="str">
        <f>IF(Table1[[#This Row],[AvailabilityTypeCode]]="X","U",IF(Table1[[#This Row],[EndingPeriodOfAvailability]]*1&lt;=2017,"E","U"))</f>
        <v>U</v>
      </c>
    </row>
    <row r="141" spans="2:21" x14ac:dyDescent="0.35">
      <c r="B141" s="65" t="s">
        <v>128</v>
      </c>
      <c r="E141" s="65" t="s">
        <v>129</v>
      </c>
      <c r="F141" s="65" t="s">
        <v>248</v>
      </c>
      <c r="G141" s="65" t="s">
        <v>131</v>
      </c>
      <c r="H141">
        <v>481213</v>
      </c>
      <c r="I141">
        <v>0</v>
      </c>
      <c r="J141">
        <v>0</v>
      </c>
      <c r="K141">
        <v>0</v>
      </c>
      <c r="L141">
        <v>0</v>
      </c>
      <c r="M141">
        <v>0</v>
      </c>
      <c r="N141">
        <v>0</v>
      </c>
      <c r="O141">
        <v>481213</v>
      </c>
      <c r="P141">
        <v>0</v>
      </c>
      <c r="Q141">
        <v>0</v>
      </c>
      <c r="R141">
        <v>0</v>
      </c>
      <c r="S141">
        <v>481213</v>
      </c>
      <c r="T141">
        <v>481213</v>
      </c>
      <c r="U141" t="str">
        <f>IF(Table1[[#This Row],[AvailabilityTypeCode]]="X","U",IF(Table1[[#This Row],[EndingPeriodOfAvailability]]*1&lt;=2017,"E","U"))</f>
        <v>U</v>
      </c>
    </row>
    <row r="142" spans="2:21" x14ac:dyDescent="0.35">
      <c r="B142" s="65" t="s">
        <v>128</v>
      </c>
      <c r="E142" s="65" t="s">
        <v>129</v>
      </c>
      <c r="F142" s="65" t="s">
        <v>249</v>
      </c>
      <c r="G142" s="65" t="s">
        <v>131</v>
      </c>
      <c r="H142">
        <v>32446.85</v>
      </c>
      <c r="I142">
        <v>0</v>
      </c>
      <c r="J142">
        <v>0</v>
      </c>
      <c r="K142">
        <v>0</v>
      </c>
      <c r="L142">
        <v>0</v>
      </c>
      <c r="M142">
        <v>0</v>
      </c>
      <c r="N142">
        <v>0</v>
      </c>
      <c r="O142">
        <v>32446.85</v>
      </c>
      <c r="P142">
        <v>0</v>
      </c>
      <c r="Q142">
        <v>0</v>
      </c>
      <c r="R142">
        <v>0</v>
      </c>
      <c r="S142">
        <v>32446.85</v>
      </c>
      <c r="T142">
        <v>32446.85</v>
      </c>
      <c r="U142" t="str">
        <f>IF(Table1[[#This Row],[AvailabilityTypeCode]]="X","U",IF(Table1[[#This Row],[EndingPeriodOfAvailability]]*1&lt;=2017,"E","U"))</f>
        <v>U</v>
      </c>
    </row>
    <row r="143" spans="2:21" x14ac:dyDescent="0.35">
      <c r="B143" s="65" t="s">
        <v>128</v>
      </c>
      <c r="E143" s="65" t="s">
        <v>129</v>
      </c>
      <c r="F143" s="65" t="s">
        <v>250</v>
      </c>
      <c r="G143" s="65" t="s">
        <v>131</v>
      </c>
      <c r="H143">
        <v>0</v>
      </c>
      <c r="I143">
        <v>0</v>
      </c>
      <c r="J143">
        <v>0</v>
      </c>
      <c r="K143">
        <v>0</v>
      </c>
      <c r="L143">
        <v>0</v>
      </c>
      <c r="M143">
        <v>0</v>
      </c>
      <c r="N143">
        <v>0</v>
      </c>
      <c r="O143">
        <v>0</v>
      </c>
      <c r="P143">
        <v>0</v>
      </c>
      <c r="Q143">
        <v>0</v>
      </c>
      <c r="R143">
        <v>0</v>
      </c>
      <c r="S143">
        <v>0</v>
      </c>
      <c r="T143">
        <v>0</v>
      </c>
      <c r="U143" t="str">
        <f>IF(Table1[[#This Row],[AvailabilityTypeCode]]="X","U",IF(Table1[[#This Row],[EndingPeriodOfAvailability]]*1&lt;=2017,"E","U"))</f>
        <v>U</v>
      </c>
    </row>
    <row r="144" spans="2:21" x14ac:dyDescent="0.35">
      <c r="B144" s="65" t="s">
        <v>128</v>
      </c>
      <c r="E144" s="65" t="s">
        <v>129</v>
      </c>
      <c r="F144" s="65" t="s">
        <v>251</v>
      </c>
      <c r="G144" s="65" t="s">
        <v>131</v>
      </c>
      <c r="H144">
        <v>89455.07</v>
      </c>
      <c r="I144">
        <v>0</v>
      </c>
      <c r="J144">
        <v>0</v>
      </c>
      <c r="K144">
        <v>0</v>
      </c>
      <c r="L144">
        <v>0</v>
      </c>
      <c r="M144">
        <v>0</v>
      </c>
      <c r="N144">
        <v>0</v>
      </c>
      <c r="O144">
        <v>89455.07</v>
      </c>
      <c r="P144">
        <v>-100134.51</v>
      </c>
      <c r="Q144">
        <v>0</v>
      </c>
      <c r="R144">
        <v>0</v>
      </c>
      <c r="S144">
        <v>89455.07</v>
      </c>
      <c r="T144">
        <v>89455.07</v>
      </c>
      <c r="U144" t="str">
        <f>IF(Table1[[#This Row],[AvailabilityTypeCode]]="X","U",IF(Table1[[#This Row],[EndingPeriodOfAvailability]]*1&lt;=2017,"E","U"))</f>
        <v>U</v>
      </c>
    </row>
    <row r="145" spans="1:21" x14ac:dyDescent="0.35">
      <c r="B145" s="65" t="s">
        <v>128</v>
      </c>
      <c r="E145" s="65" t="s">
        <v>129</v>
      </c>
      <c r="F145" s="65" t="s">
        <v>252</v>
      </c>
      <c r="G145" s="65" t="s">
        <v>131</v>
      </c>
      <c r="H145">
        <v>6708.74</v>
      </c>
      <c r="I145">
        <v>0</v>
      </c>
      <c r="J145">
        <v>0</v>
      </c>
      <c r="K145">
        <v>0</v>
      </c>
      <c r="L145">
        <v>0</v>
      </c>
      <c r="M145">
        <v>0</v>
      </c>
      <c r="N145">
        <v>0</v>
      </c>
      <c r="O145">
        <v>6708.74</v>
      </c>
      <c r="P145">
        <v>0</v>
      </c>
      <c r="Q145">
        <v>0</v>
      </c>
      <c r="R145">
        <v>0</v>
      </c>
      <c r="S145">
        <v>6708.74</v>
      </c>
      <c r="T145">
        <v>6708.74</v>
      </c>
      <c r="U145" t="str">
        <f>IF(Table1[[#This Row],[AvailabilityTypeCode]]="X","U",IF(Table1[[#This Row],[EndingPeriodOfAvailability]]*1&lt;=2017,"E","U"))</f>
        <v>U</v>
      </c>
    </row>
    <row r="146" spans="1:21" x14ac:dyDescent="0.35">
      <c r="B146" s="65" t="s">
        <v>128</v>
      </c>
      <c r="C146" s="65" t="s">
        <v>253</v>
      </c>
      <c r="D146" s="65" t="s">
        <v>141</v>
      </c>
      <c r="F146" s="65" t="s">
        <v>254</v>
      </c>
      <c r="G146" s="65" t="s">
        <v>131</v>
      </c>
      <c r="H146">
        <v>5213444.84</v>
      </c>
      <c r="I146">
        <v>0</v>
      </c>
      <c r="J146">
        <v>0</v>
      </c>
      <c r="K146">
        <v>0</v>
      </c>
      <c r="L146">
        <v>0</v>
      </c>
      <c r="M146">
        <v>0</v>
      </c>
      <c r="N146">
        <v>0</v>
      </c>
      <c r="O146">
        <v>5213444.84</v>
      </c>
      <c r="P146">
        <v>0</v>
      </c>
      <c r="Q146">
        <v>0</v>
      </c>
      <c r="R146">
        <v>0</v>
      </c>
      <c r="S146">
        <v>5213444.84</v>
      </c>
      <c r="T146">
        <v>5213444.84</v>
      </c>
      <c r="U146" t="str">
        <f>IF(Table1[[#This Row],[AvailabilityTypeCode]]="X","U",IF(Table1[[#This Row],[EndingPeriodOfAvailability]]*1&lt;=2017,"E","U"))</f>
        <v>E</v>
      </c>
    </row>
    <row r="147" spans="1:21" x14ac:dyDescent="0.35">
      <c r="B147" s="65" t="s">
        <v>128</v>
      </c>
      <c r="C147" s="65" t="s">
        <v>140</v>
      </c>
      <c r="D147" s="65" t="s">
        <v>141</v>
      </c>
      <c r="F147" s="65" t="s">
        <v>255</v>
      </c>
      <c r="G147" s="65" t="s">
        <v>131</v>
      </c>
      <c r="H147">
        <v>20547577.120000001</v>
      </c>
      <c r="I147">
        <v>1340023.9099999999</v>
      </c>
      <c r="J147">
        <v>0</v>
      </c>
      <c r="K147">
        <v>0</v>
      </c>
      <c r="L147">
        <v>0</v>
      </c>
      <c r="M147">
        <v>0</v>
      </c>
      <c r="N147">
        <v>0</v>
      </c>
      <c r="O147">
        <v>21887601.030000001</v>
      </c>
      <c r="P147">
        <v>-2085608.03</v>
      </c>
      <c r="Q147">
        <v>0</v>
      </c>
      <c r="R147">
        <v>1340023.9099999999</v>
      </c>
      <c r="S147">
        <v>21887601.030000001</v>
      </c>
      <c r="T147">
        <v>21887601.030000001</v>
      </c>
      <c r="U147" t="str">
        <f>IF(Table1[[#This Row],[AvailabilityTypeCode]]="X","U",IF(Table1[[#This Row],[EndingPeriodOfAvailability]]*1&lt;=2017,"E","U"))</f>
        <v>E</v>
      </c>
    </row>
    <row r="148" spans="1:21" x14ac:dyDescent="0.35">
      <c r="B148" s="65" t="s">
        <v>128</v>
      </c>
      <c r="C148" s="65" t="s">
        <v>143</v>
      </c>
      <c r="D148" s="65" t="s">
        <v>143</v>
      </c>
      <c r="F148" s="65" t="s">
        <v>256</v>
      </c>
      <c r="G148" s="65" t="s">
        <v>131</v>
      </c>
      <c r="H148">
        <v>0</v>
      </c>
      <c r="I148">
        <v>0</v>
      </c>
      <c r="J148">
        <v>0</v>
      </c>
      <c r="K148">
        <v>0</v>
      </c>
      <c r="L148">
        <v>0</v>
      </c>
      <c r="M148">
        <v>0</v>
      </c>
      <c r="N148">
        <v>0</v>
      </c>
      <c r="O148">
        <v>0</v>
      </c>
      <c r="P148">
        <v>0</v>
      </c>
      <c r="Q148">
        <v>0</v>
      </c>
      <c r="R148">
        <v>0</v>
      </c>
      <c r="S148">
        <v>0</v>
      </c>
      <c r="T148">
        <v>0</v>
      </c>
      <c r="U148" t="str">
        <f>IF(Table1[[#This Row],[AvailabilityTypeCode]]="X","U",IF(Table1[[#This Row],[EndingPeriodOfAvailability]]*1&lt;=2017,"E","U"))</f>
        <v>E</v>
      </c>
    </row>
    <row r="149" spans="1:21" x14ac:dyDescent="0.35">
      <c r="B149" s="65" t="s">
        <v>128</v>
      </c>
      <c r="C149" s="65" t="s">
        <v>144</v>
      </c>
      <c r="D149" s="65" t="s">
        <v>144</v>
      </c>
      <c r="F149" s="65" t="s">
        <v>256</v>
      </c>
      <c r="G149" s="65" t="s">
        <v>131</v>
      </c>
      <c r="H149">
        <v>0</v>
      </c>
      <c r="I149">
        <v>0</v>
      </c>
      <c r="J149">
        <v>0</v>
      </c>
      <c r="K149">
        <v>0</v>
      </c>
      <c r="L149">
        <v>0</v>
      </c>
      <c r="M149">
        <v>0</v>
      </c>
      <c r="N149">
        <v>0</v>
      </c>
      <c r="O149">
        <v>0</v>
      </c>
      <c r="P149">
        <v>0</v>
      </c>
      <c r="Q149">
        <v>0</v>
      </c>
      <c r="R149">
        <v>0</v>
      </c>
      <c r="S149">
        <v>0</v>
      </c>
      <c r="T149">
        <v>0</v>
      </c>
      <c r="U149" t="str">
        <f>IF(Table1[[#This Row],[AvailabilityTypeCode]]="X","U",IF(Table1[[#This Row],[EndingPeriodOfAvailability]]*1&lt;=2017,"E","U"))</f>
        <v>E</v>
      </c>
    </row>
    <row r="150" spans="1:21" x14ac:dyDescent="0.35">
      <c r="B150" s="65" t="s">
        <v>128</v>
      </c>
      <c r="C150" s="65" t="s">
        <v>145</v>
      </c>
      <c r="D150" s="65" t="s">
        <v>145</v>
      </c>
      <c r="F150" s="65" t="s">
        <v>256</v>
      </c>
      <c r="G150" s="65" t="s">
        <v>131</v>
      </c>
      <c r="H150">
        <v>0</v>
      </c>
      <c r="I150">
        <v>0</v>
      </c>
      <c r="J150">
        <v>0</v>
      </c>
      <c r="K150">
        <v>0</v>
      </c>
      <c r="L150">
        <v>0</v>
      </c>
      <c r="M150">
        <v>0</v>
      </c>
      <c r="N150">
        <v>0</v>
      </c>
      <c r="O150">
        <v>0</v>
      </c>
      <c r="P150">
        <v>0</v>
      </c>
      <c r="Q150">
        <v>0</v>
      </c>
      <c r="R150">
        <v>0</v>
      </c>
      <c r="S150">
        <v>0</v>
      </c>
      <c r="T150">
        <v>0</v>
      </c>
      <c r="U150" t="str">
        <f>IF(Table1[[#This Row],[AvailabilityTypeCode]]="X","U",IF(Table1[[#This Row],[EndingPeriodOfAvailability]]*1&lt;=2017,"E","U"))</f>
        <v>E</v>
      </c>
    </row>
    <row r="151" spans="1:21" x14ac:dyDescent="0.35">
      <c r="B151" s="65" t="s">
        <v>128</v>
      </c>
      <c r="C151" s="65" t="s">
        <v>146</v>
      </c>
      <c r="D151" s="65" t="s">
        <v>146</v>
      </c>
      <c r="F151" s="65" t="s">
        <v>256</v>
      </c>
      <c r="G151" s="65" t="s">
        <v>131</v>
      </c>
      <c r="H151">
        <v>0</v>
      </c>
      <c r="I151">
        <v>0</v>
      </c>
      <c r="J151">
        <v>0</v>
      </c>
      <c r="K151">
        <v>0</v>
      </c>
      <c r="L151">
        <v>0</v>
      </c>
      <c r="M151">
        <v>0</v>
      </c>
      <c r="N151">
        <v>0</v>
      </c>
      <c r="O151">
        <v>0</v>
      </c>
      <c r="P151">
        <v>0</v>
      </c>
      <c r="Q151">
        <v>0</v>
      </c>
      <c r="R151">
        <v>0</v>
      </c>
      <c r="S151">
        <v>0</v>
      </c>
      <c r="T151">
        <v>0</v>
      </c>
      <c r="U151" t="str">
        <f>IF(Table1[[#This Row],[AvailabilityTypeCode]]="X","U",IF(Table1[[#This Row],[EndingPeriodOfAvailability]]*1&lt;=2017,"E","U"))</f>
        <v>E</v>
      </c>
    </row>
    <row r="152" spans="1:21" x14ac:dyDescent="0.35">
      <c r="A152" s="65" t="s">
        <v>128</v>
      </c>
      <c r="B152" s="65" t="s">
        <v>257</v>
      </c>
      <c r="E152" s="65" t="s">
        <v>129</v>
      </c>
      <c r="F152" s="65" t="s">
        <v>258</v>
      </c>
      <c r="G152" s="65" t="s">
        <v>259</v>
      </c>
      <c r="H152">
        <v>0</v>
      </c>
      <c r="I152">
        <v>0</v>
      </c>
      <c r="J152">
        <v>0</v>
      </c>
      <c r="K152">
        <v>0</v>
      </c>
      <c r="L152">
        <v>0</v>
      </c>
      <c r="M152">
        <v>0</v>
      </c>
      <c r="N152">
        <v>0</v>
      </c>
      <c r="O152">
        <v>0</v>
      </c>
      <c r="P152">
        <v>0</v>
      </c>
      <c r="Q152">
        <v>0</v>
      </c>
      <c r="R152">
        <v>0</v>
      </c>
      <c r="S152">
        <v>0</v>
      </c>
      <c r="T152">
        <v>0</v>
      </c>
      <c r="U152" t="str">
        <f>IF(Table1[[#This Row],[AvailabilityTypeCode]]="X","U",IF(Table1[[#This Row],[EndingPeriodOfAvailability]]*1&lt;=2017,"E","U"))</f>
        <v>U</v>
      </c>
    </row>
    <row r="153" spans="1:21" x14ac:dyDescent="0.35">
      <c r="A153" s="65" t="s">
        <v>128</v>
      </c>
      <c r="B153" s="65" t="s">
        <v>260</v>
      </c>
      <c r="E153" s="65" t="s">
        <v>129</v>
      </c>
      <c r="F153" s="65" t="s">
        <v>261</v>
      </c>
      <c r="G153" s="65" t="s">
        <v>259</v>
      </c>
      <c r="H153">
        <v>2687227.25</v>
      </c>
      <c r="I153">
        <v>-2687227.25</v>
      </c>
      <c r="J153">
        <v>0</v>
      </c>
      <c r="K153">
        <v>0</v>
      </c>
      <c r="L153">
        <v>0</v>
      </c>
      <c r="M153">
        <v>0</v>
      </c>
      <c r="N153">
        <v>0</v>
      </c>
      <c r="O153">
        <v>0</v>
      </c>
      <c r="P153">
        <v>0</v>
      </c>
      <c r="Q153">
        <v>0</v>
      </c>
      <c r="R153">
        <v>0</v>
      </c>
      <c r="S153">
        <v>0</v>
      </c>
      <c r="T153">
        <v>0</v>
      </c>
      <c r="U153" t="str">
        <f>IF(Table1[[#This Row],[AvailabilityTypeCode]]="X","U",IF(Table1[[#This Row],[EndingPeriodOfAvailability]]*1&lt;=2017,"E","U"))</f>
        <v>U</v>
      </c>
    </row>
    <row r="154" spans="1:21" x14ac:dyDescent="0.35">
      <c r="A154" s="65" t="s">
        <v>128</v>
      </c>
      <c r="B154" s="65" t="s">
        <v>260</v>
      </c>
      <c r="E154" s="65" t="s">
        <v>129</v>
      </c>
      <c r="F154" s="65" t="s">
        <v>262</v>
      </c>
      <c r="G154" s="65" t="s">
        <v>259</v>
      </c>
      <c r="H154">
        <v>0</v>
      </c>
      <c r="I154">
        <v>0</v>
      </c>
      <c r="J154">
        <v>0</v>
      </c>
      <c r="K154">
        <v>0</v>
      </c>
      <c r="L154">
        <v>0</v>
      </c>
      <c r="M154">
        <v>0</v>
      </c>
      <c r="N154">
        <v>0</v>
      </c>
      <c r="O154">
        <v>0</v>
      </c>
      <c r="P154">
        <v>0</v>
      </c>
      <c r="Q154">
        <v>0</v>
      </c>
      <c r="R154">
        <v>0</v>
      </c>
      <c r="S154">
        <v>0</v>
      </c>
      <c r="T154">
        <v>0</v>
      </c>
      <c r="U154" t="str">
        <f>IF(Table1[[#This Row],[AvailabilityTypeCode]]="X","U",IF(Table1[[#This Row],[EndingPeriodOfAvailability]]*1&lt;=2017,"E","U"))</f>
        <v>U</v>
      </c>
    </row>
    <row r="155" spans="1:21" x14ac:dyDescent="0.35">
      <c r="A155" s="65" t="s">
        <v>128</v>
      </c>
      <c r="B155" s="65" t="s">
        <v>260</v>
      </c>
      <c r="E155" s="65" t="s">
        <v>129</v>
      </c>
      <c r="F155" s="65" t="s">
        <v>263</v>
      </c>
      <c r="G155" s="65" t="s">
        <v>259</v>
      </c>
      <c r="H155">
        <v>0</v>
      </c>
      <c r="I155">
        <v>0</v>
      </c>
      <c r="J155">
        <v>0</v>
      </c>
      <c r="K155">
        <v>0</v>
      </c>
      <c r="L155">
        <v>0</v>
      </c>
      <c r="M155">
        <v>0</v>
      </c>
      <c r="N155">
        <v>0</v>
      </c>
      <c r="O155">
        <v>0</v>
      </c>
      <c r="P155">
        <v>0</v>
      </c>
      <c r="Q155">
        <v>0</v>
      </c>
      <c r="R155">
        <v>0</v>
      </c>
      <c r="S155">
        <v>0</v>
      </c>
      <c r="T155">
        <v>0</v>
      </c>
      <c r="U155" t="str">
        <f>IF(Table1[[#This Row],[AvailabilityTypeCode]]="X","U",IF(Table1[[#This Row],[EndingPeriodOfAvailability]]*1&lt;=2017,"E","U"))</f>
        <v>U</v>
      </c>
    </row>
    <row r="156" spans="1:21" x14ac:dyDescent="0.35">
      <c r="A156" s="65" t="s">
        <v>128</v>
      </c>
      <c r="B156" s="65" t="s">
        <v>260</v>
      </c>
      <c r="E156" s="65" t="s">
        <v>129</v>
      </c>
      <c r="F156" s="65" t="s">
        <v>264</v>
      </c>
      <c r="G156" s="65" t="s">
        <v>259</v>
      </c>
      <c r="H156">
        <v>852789.72</v>
      </c>
      <c r="I156">
        <v>59845.21</v>
      </c>
      <c r="J156">
        <v>0</v>
      </c>
      <c r="K156">
        <v>0</v>
      </c>
      <c r="L156">
        <v>0</v>
      </c>
      <c r="M156">
        <v>0</v>
      </c>
      <c r="N156">
        <v>0</v>
      </c>
      <c r="O156">
        <v>912634.93</v>
      </c>
      <c r="P156">
        <v>-144779.54999999999</v>
      </c>
      <c r="Q156">
        <v>0</v>
      </c>
      <c r="R156">
        <v>59845.21</v>
      </c>
      <c r="S156">
        <v>912634.93</v>
      </c>
      <c r="T156">
        <v>912634.93</v>
      </c>
      <c r="U156" t="str">
        <f>IF(Table1[[#This Row],[AvailabilityTypeCode]]="X","U",IF(Table1[[#This Row],[EndingPeriodOfAvailability]]*1&lt;=2017,"E","U"))</f>
        <v>U</v>
      </c>
    </row>
    <row r="157" spans="1:21" x14ac:dyDescent="0.35">
      <c r="A157" s="65" t="s">
        <v>128</v>
      </c>
      <c r="B157" s="65" t="s">
        <v>260</v>
      </c>
      <c r="E157" s="65" t="s">
        <v>129</v>
      </c>
      <c r="F157" s="65" t="s">
        <v>265</v>
      </c>
      <c r="G157" s="65" t="s">
        <v>259</v>
      </c>
      <c r="H157">
        <v>0</v>
      </c>
      <c r="I157">
        <v>0</v>
      </c>
      <c r="J157">
        <v>0</v>
      </c>
      <c r="K157">
        <v>0</v>
      </c>
      <c r="L157">
        <v>0</v>
      </c>
      <c r="M157">
        <v>0</v>
      </c>
      <c r="N157">
        <v>0</v>
      </c>
      <c r="O157">
        <v>0</v>
      </c>
      <c r="P157">
        <v>0</v>
      </c>
      <c r="Q157">
        <v>0</v>
      </c>
      <c r="R157">
        <v>0</v>
      </c>
      <c r="S157">
        <v>0</v>
      </c>
      <c r="T157">
        <v>0</v>
      </c>
      <c r="U157" t="str">
        <f>IF(Table1[[#This Row],[AvailabilityTypeCode]]="X","U",IF(Table1[[#This Row],[EndingPeriodOfAvailability]]*1&lt;=2017,"E","U"))</f>
        <v>U</v>
      </c>
    </row>
    <row r="158" spans="1:21" x14ac:dyDescent="0.35">
      <c r="A158" s="65" t="s">
        <v>128</v>
      </c>
      <c r="B158" s="65" t="s">
        <v>260</v>
      </c>
      <c r="E158" s="65" t="s">
        <v>129</v>
      </c>
      <c r="F158" s="65" t="s">
        <v>266</v>
      </c>
      <c r="G158" s="65" t="s">
        <v>259</v>
      </c>
      <c r="H158">
        <v>28.9</v>
      </c>
      <c r="I158">
        <v>-28.9</v>
      </c>
      <c r="J158">
        <v>0</v>
      </c>
      <c r="K158">
        <v>0</v>
      </c>
      <c r="L158">
        <v>0</v>
      </c>
      <c r="M158">
        <v>0</v>
      </c>
      <c r="N158">
        <v>0</v>
      </c>
      <c r="O158">
        <v>0</v>
      </c>
      <c r="P158">
        <v>-109387.74</v>
      </c>
      <c r="Q158">
        <v>0</v>
      </c>
      <c r="R158">
        <v>0</v>
      </c>
      <c r="S158">
        <v>0</v>
      </c>
      <c r="T158">
        <v>0</v>
      </c>
      <c r="U158" t="str">
        <f>IF(Table1[[#This Row],[AvailabilityTypeCode]]="X","U",IF(Table1[[#This Row],[EndingPeriodOfAvailability]]*1&lt;=2017,"E","U"))</f>
        <v>U</v>
      </c>
    </row>
    <row r="159" spans="1:21" x14ac:dyDescent="0.35">
      <c r="A159" s="65" t="s">
        <v>128</v>
      </c>
      <c r="B159" s="65" t="s">
        <v>267</v>
      </c>
      <c r="C159" s="65" t="s">
        <v>253</v>
      </c>
      <c r="D159" s="65" t="s">
        <v>143</v>
      </c>
      <c r="F159" s="65" t="s">
        <v>268</v>
      </c>
      <c r="G159" s="65" t="s">
        <v>259</v>
      </c>
      <c r="H159">
        <v>278.13</v>
      </c>
      <c r="I159">
        <v>123083.44</v>
      </c>
      <c r="J159">
        <v>0</v>
      </c>
      <c r="K159">
        <v>0</v>
      </c>
      <c r="L159">
        <v>0</v>
      </c>
      <c r="M159">
        <v>0</v>
      </c>
      <c r="N159">
        <v>0</v>
      </c>
      <c r="O159">
        <v>123361.57</v>
      </c>
      <c r="P159">
        <v>0</v>
      </c>
      <c r="Q159">
        <v>0</v>
      </c>
      <c r="R159">
        <v>123083.44</v>
      </c>
      <c r="S159">
        <v>123361.57</v>
      </c>
      <c r="T159">
        <v>123361.57</v>
      </c>
      <c r="U159" t="str">
        <f>IF(Table1[[#This Row],[AvailabilityTypeCode]]="X","U",IF(Table1[[#This Row],[EndingPeriodOfAvailability]]*1&lt;=2017,"E","U"))</f>
        <v>E</v>
      </c>
    </row>
    <row r="160" spans="1:21" x14ac:dyDescent="0.35">
      <c r="A160" s="65" t="s">
        <v>128</v>
      </c>
      <c r="B160" s="65" t="s">
        <v>267</v>
      </c>
      <c r="C160" s="65" t="s">
        <v>140</v>
      </c>
      <c r="D160" s="65" t="s">
        <v>144</v>
      </c>
      <c r="F160" s="65" t="s">
        <v>268</v>
      </c>
      <c r="G160" s="65" t="s">
        <v>259</v>
      </c>
      <c r="H160">
        <v>442802.71</v>
      </c>
      <c r="I160">
        <v>0</v>
      </c>
      <c r="J160">
        <v>0</v>
      </c>
      <c r="K160">
        <v>0</v>
      </c>
      <c r="L160">
        <v>0</v>
      </c>
      <c r="M160">
        <v>0</v>
      </c>
      <c r="N160">
        <v>0</v>
      </c>
      <c r="O160">
        <v>442802.71</v>
      </c>
      <c r="P160">
        <v>-981699.56</v>
      </c>
      <c r="Q160">
        <v>0</v>
      </c>
      <c r="R160">
        <v>0</v>
      </c>
      <c r="S160">
        <v>442802.71</v>
      </c>
      <c r="T160">
        <v>442802.71</v>
      </c>
      <c r="U160" t="str">
        <f>IF(Table1[[#This Row],[AvailabilityTypeCode]]="X","U",IF(Table1[[#This Row],[EndingPeriodOfAvailability]]*1&lt;=2017,"E","U"))</f>
        <v>E</v>
      </c>
    </row>
    <row r="161" spans="1:21" x14ac:dyDescent="0.35">
      <c r="A161" s="65" t="s">
        <v>128</v>
      </c>
      <c r="B161" s="65" t="s">
        <v>267</v>
      </c>
      <c r="C161" s="65" t="s">
        <v>142</v>
      </c>
      <c r="D161" s="65" t="s">
        <v>145</v>
      </c>
      <c r="F161" s="65" t="s">
        <v>268</v>
      </c>
      <c r="G161" s="65" t="s">
        <v>259</v>
      </c>
      <c r="H161">
        <v>0</v>
      </c>
      <c r="I161">
        <v>0</v>
      </c>
      <c r="J161">
        <v>0</v>
      </c>
      <c r="K161">
        <v>0</v>
      </c>
      <c r="L161">
        <v>0</v>
      </c>
      <c r="M161">
        <v>0</v>
      </c>
      <c r="N161">
        <v>0</v>
      </c>
      <c r="O161">
        <v>0</v>
      </c>
      <c r="P161">
        <v>-77439.25</v>
      </c>
      <c r="Q161">
        <v>0</v>
      </c>
      <c r="R161">
        <v>0</v>
      </c>
      <c r="S161">
        <v>0</v>
      </c>
      <c r="T161">
        <v>0</v>
      </c>
      <c r="U161" t="str">
        <f>IF(Table1[[#This Row],[AvailabilityTypeCode]]="X","U",IF(Table1[[#This Row],[EndingPeriodOfAvailability]]*1&lt;=2017,"E","U"))</f>
        <v>E</v>
      </c>
    </row>
    <row r="162" spans="1:21" x14ac:dyDescent="0.35">
      <c r="A162" s="65" t="s">
        <v>128</v>
      </c>
      <c r="B162" s="65" t="s">
        <v>267</v>
      </c>
      <c r="C162" s="65" t="s">
        <v>141</v>
      </c>
      <c r="D162" s="65" t="s">
        <v>146</v>
      </c>
      <c r="F162" s="65" t="s">
        <v>268</v>
      </c>
      <c r="G162" s="65" t="s">
        <v>259</v>
      </c>
      <c r="H162">
        <v>0</v>
      </c>
      <c r="I162">
        <v>0</v>
      </c>
      <c r="J162">
        <v>0</v>
      </c>
      <c r="K162">
        <v>0</v>
      </c>
      <c r="L162">
        <v>0</v>
      </c>
      <c r="M162">
        <v>0</v>
      </c>
      <c r="N162">
        <v>0</v>
      </c>
      <c r="O162">
        <v>0</v>
      </c>
      <c r="P162">
        <v>0</v>
      </c>
      <c r="Q162">
        <v>0</v>
      </c>
      <c r="R162">
        <v>0</v>
      </c>
      <c r="S162">
        <v>0</v>
      </c>
      <c r="T162">
        <v>0</v>
      </c>
      <c r="U162" t="str">
        <f>IF(Table1[[#This Row],[AvailabilityTypeCode]]="X","U",IF(Table1[[#This Row],[EndingPeriodOfAvailability]]*1&lt;=2017,"E","U"))</f>
        <v>E</v>
      </c>
    </row>
    <row r="163" spans="1:21" x14ac:dyDescent="0.35">
      <c r="A163" s="65" t="s">
        <v>128</v>
      </c>
      <c r="B163" s="65" t="s">
        <v>269</v>
      </c>
      <c r="E163" s="65" t="s">
        <v>129</v>
      </c>
      <c r="F163" s="65" t="s">
        <v>270</v>
      </c>
      <c r="G163" s="65" t="s">
        <v>259</v>
      </c>
      <c r="H163">
        <v>0</v>
      </c>
      <c r="I163">
        <v>0</v>
      </c>
      <c r="J163">
        <v>0</v>
      </c>
      <c r="K163">
        <v>0</v>
      </c>
      <c r="L163">
        <v>0</v>
      </c>
      <c r="M163">
        <v>0</v>
      </c>
      <c r="N163">
        <v>0</v>
      </c>
      <c r="O163">
        <v>0</v>
      </c>
      <c r="P163">
        <v>0</v>
      </c>
      <c r="Q163">
        <v>0</v>
      </c>
      <c r="R163">
        <v>0</v>
      </c>
      <c r="S163">
        <v>0</v>
      </c>
      <c r="T163">
        <v>0</v>
      </c>
      <c r="U163" t="str">
        <f>IF(Table1[[#This Row],[AvailabilityTypeCode]]="X","U",IF(Table1[[#This Row],[EndingPeriodOfAvailability]]*1&lt;=2017,"E","U"))</f>
        <v>U</v>
      </c>
    </row>
    <row r="164" spans="1:21" x14ac:dyDescent="0.35">
      <c r="A164" s="65" t="s">
        <v>128</v>
      </c>
      <c r="B164" s="65" t="s">
        <v>269</v>
      </c>
      <c r="E164" s="65" t="s">
        <v>129</v>
      </c>
      <c r="F164" s="65" t="s">
        <v>271</v>
      </c>
      <c r="G164" s="65" t="s">
        <v>259</v>
      </c>
      <c r="H164">
        <v>0</v>
      </c>
      <c r="I164">
        <v>0</v>
      </c>
      <c r="J164">
        <v>0</v>
      </c>
      <c r="K164">
        <v>0</v>
      </c>
      <c r="L164">
        <v>0</v>
      </c>
      <c r="M164">
        <v>0</v>
      </c>
      <c r="N164">
        <v>0</v>
      </c>
      <c r="O164">
        <v>0</v>
      </c>
      <c r="P164">
        <v>0</v>
      </c>
      <c r="Q164">
        <v>0</v>
      </c>
      <c r="R164">
        <v>0</v>
      </c>
      <c r="S164">
        <v>0</v>
      </c>
      <c r="T164">
        <v>0</v>
      </c>
      <c r="U164" t="str">
        <f>IF(Table1[[#This Row],[AvailabilityTypeCode]]="X","U",IF(Table1[[#This Row],[EndingPeriodOfAvailability]]*1&lt;=2017,"E","U"))</f>
        <v>U</v>
      </c>
    </row>
    <row r="165" spans="1:21" x14ac:dyDescent="0.35">
      <c r="A165" s="65" t="s">
        <v>128</v>
      </c>
      <c r="B165" s="65" t="s">
        <v>269</v>
      </c>
      <c r="C165" s="65" t="s">
        <v>272</v>
      </c>
      <c r="D165" s="65" t="s">
        <v>141</v>
      </c>
      <c r="F165" s="65" t="s">
        <v>273</v>
      </c>
      <c r="G165" s="65" t="s">
        <v>259</v>
      </c>
      <c r="H165">
        <v>1447167.53</v>
      </c>
      <c r="I165">
        <v>-1447167.53</v>
      </c>
      <c r="J165">
        <v>0</v>
      </c>
      <c r="K165">
        <v>0</v>
      </c>
      <c r="L165">
        <v>0</v>
      </c>
      <c r="M165">
        <v>0</v>
      </c>
      <c r="N165">
        <v>0</v>
      </c>
      <c r="O165">
        <v>0</v>
      </c>
      <c r="P165">
        <v>0</v>
      </c>
      <c r="Q165">
        <v>0</v>
      </c>
      <c r="R165">
        <v>0</v>
      </c>
      <c r="S165">
        <v>0</v>
      </c>
      <c r="T165">
        <v>0</v>
      </c>
      <c r="U165" t="str">
        <f>IF(Table1[[#This Row],[AvailabilityTypeCode]]="X","U",IF(Table1[[#This Row],[EndingPeriodOfAvailability]]*1&lt;=2017,"E","U"))</f>
        <v>E</v>
      </c>
    </row>
    <row r="166" spans="1:21" x14ac:dyDescent="0.35">
      <c r="A166" s="65" t="s">
        <v>128</v>
      </c>
      <c r="B166" s="65" t="s">
        <v>269</v>
      </c>
      <c r="C166" s="65" t="s">
        <v>253</v>
      </c>
      <c r="D166" s="65" t="s">
        <v>143</v>
      </c>
      <c r="F166" s="65" t="s">
        <v>273</v>
      </c>
      <c r="G166" s="65" t="s">
        <v>259</v>
      </c>
      <c r="H166">
        <v>0</v>
      </c>
      <c r="I166">
        <v>0</v>
      </c>
      <c r="J166">
        <v>0</v>
      </c>
      <c r="K166">
        <v>0</v>
      </c>
      <c r="L166">
        <v>0</v>
      </c>
      <c r="M166">
        <v>0</v>
      </c>
      <c r="N166">
        <v>0</v>
      </c>
      <c r="O166">
        <v>0</v>
      </c>
      <c r="P166">
        <v>0</v>
      </c>
      <c r="Q166">
        <v>0</v>
      </c>
      <c r="R166">
        <v>0</v>
      </c>
      <c r="S166">
        <v>0</v>
      </c>
      <c r="T166">
        <v>0</v>
      </c>
      <c r="U166" t="str">
        <f>IF(Table1[[#This Row],[AvailabilityTypeCode]]="X","U",IF(Table1[[#This Row],[EndingPeriodOfAvailability]]*1&lt;=2017,"E","U"))</f>
        <v>E</v>
      </c>
    </row>
    <row r="167" spans="1:21" x14ac:dyDescent="0.35">
      <c r="A167" s="65" t="s">
        <v>128</v>
      </c>
      <c r="B167" s="65" t="s">
        <v>269</v>
      </c>
      <c r="C167" s="65" t="s">
        <v>140</v>
      </c>
      <c r="D167" s="65" t="s">
        <v>144</v>
      </c>
      <c r="F167" s="65" t="s">
        <v>273</v>
      </c>
      <c r="G167" s="65" t="s">
        <v>259</v>
      </c>
      <c r="H167">
        <v>7232.45</v>
      </c>
      <c r="I167">
        <v>-7232.45</v>
      </c>
      <c r="J167">
        <v>0</v>
      </c>
      <c r="K167">
        <v>0</v>
      </c>
      <c r="L167">
        <v>0</v>
      </c>
      <c r="M167">
        <v>0</v>
      </c>
      <c r="N167">
        <v>0</v>
      </c>
      <c r="O167">
        <v>0</v>
      </c>
      <c r="P167">
        <v>0</v>
      </c>
      <c r="Q167">
        <v>0</v>
      </c>
      <c r="R167">
        <v>0</v>
      </c>
      <c r="S167">
        <v>0</v>
      </c>
      <c r="T167">
        <v>0</v>
      </c>
      <c r="U167" t="str">
        <f>IF(Table1[[#This Row],[AvailabilityTypeCode]]="X","U",IF(Table1[[#This Row],[EndingPeriodOfAvailability]]*1&lt;=2017,"E","U"))</f>
        <v>E</v>
      </c>
    </row>
    <row r="168" spans="1:21" x14ac:dyDescent="0.35">
      <c r="A168" s="65" t="s">
        <v>128</v>
      </c>
      <c r="B168" s="65" t="s">
        <v>269</v>
      </c>
      <c r="C168" s="65" t="s">
        <v>142</v>
      </c>
      <c r="D168" s="65" t="s">
        <v>145</v>
      </c>
      <c r="F168" s="65" t="s">
        <v>273</v>
      </c>
      <c r="G168" s="65" t="s">
        <v>259</v>
      </c>
      <c r="H168">
        <v>44252.35</v>
      </c>
      <c r="I168">
        <v>34762.31</v>
      </c>
      <c r="J168">
        <v>0</v>
      </c>
      <c r="K168">
        <v>0</v>
      </c>
      <c r="L168">
        <v>0</v>
      </c>
      <c r="M168">
        <v>0</v>
      </c>
      <c r="N168">
        <v>0</v>
      </c>
      <c r="O168">
        <v>79014.66</v>
      </c>
      <c r="P168">
        <v>0</v>
      </c>
      <c r="Q168">
        <v>0</v>
      </c>
      <c r="R168">
        <v>0</v>
      </c>
      <c r="S168">
        <v>79014.66</v>
      </c>
      <c r="T168">
        <v>79014.66</v>
      </c>
      <c r="U168" t="str">
        <f>IF(Table1[[#This Row],[AvailabilityTypeCode]]="X","U",IF(Table1[[#This Row],[EndingPeriodOfAvailability]]*1&lt;=2017,"E","U"))</f>
        <v>E</v>
      </c>
    </row>
    <row r="169" spans="1:21" x14ac:dyDescent="0.35">
      <c r="A169" s="65" t="s">
        <v>128</v>
      </c>
      <c r="B169" s="65" t="s">
        <v>269</v>
      </c>
      <c r="C169" s="65" t="s">
        <v>141</v>
      </c>
      <c r="D169" s="65" t="s">
        <v>146</v>
      </c>
      <c r="F169" s="65" t="s">
        <v>273</v>
      </c>
      <c r="G169" s="65" t="s">
        <v>259</v>
      </c>
      <c r="H169">
        <v>0</v>
      </c>
      <c r="I169">
        <v>0</v>
      </c>
      <c r="J169">
        <v>0</v>
      </c>
      <c r="K169">
        <v>0</v>
      </c>
      <c r="L169">
        <v>0</v>
      </c>
      <c r="M169">
        <v>0</v>
      </c>
      <c r="N169">
        <v>0</v>
      </c>
      <c r="O169">
        <v>0</v>
      </c>
      <c r="P169">
        <v>-5758086</v>
      </c>
      <c r="Q169">
        <v>0</v>
      </c>
      <c r="R169">
        <v>0</v>
      </c>
      <c r="S169">
        <v>0</v>
      </c>
      <c r="T169">
        <v>0</v>
      </c>
      <c r="U169" t="str">
        <f>IF(Table1[[#This Row],[AvailabilityTypeCode]]="X","U",IF(Table1[[#This Row],[EndingPeriodOfAvailability]]*1&lt;=2017,"E","U"))</f>
        <v>E</v>
      </c>
    </row>
    <row r="170" spans="1:21" x14ac:dyDescent="0.35">
      <c r="A170" s="65" t="s">
        <v>128</v>
      </c>
      <c r="B170" s="65" t="s">
        <v>269</v>
      </c>
      <c r="C170" s="65" t="s">
        <v>146</v>
      </c>
      <c r="D170" s="65" t="s">
        <v>270</v>
      </c>
      <c r="F170" s="65" t="s">
        <v>274</v>
      </c>
      <c r="G170" s="65" t="s">
        <v>259</v>
      </c>
      <c r="H170">
        <v>5000000</v>
      </c>
      <c r="I170">
        <v>0</v>
      </c>
      <c r="J170">
        <v>0</v>
      </c>
      <c r="K170">
        <v>0</v>
      </c>
      <c r="L170">
        <v>0</v>
      </c>
      <c r="M170">
        <v>0</v>
      </c>
      <c r="N170">
        <v>0</v>
      </c>
      <c r="O170">
        <v>5000000</v>
      </c>
      <c r="P170">
        <v>0</v>
      </c>
      <c r="Q170">
        <v>0</v>
      </c>
      <c r="R170">
        <v>0</v>
      </c>
      <c r="S170">
        <v>5000000</v>
      </c>
      <c r="T170">
        <v>5000000</v>
      </c>
      <c r="U170" t="str">
        <f>IF(Table1[[#This Row],[AvailabilityTypeCode]]="X","U",IF(Table1[[#This Row],[EndingPeriodOfAvailability]]*1&lt;=2017,"E","U"))</f>
        <v>U</v>
      </c>
    </row>
    <row r="171" spans="1:21" x14ac:dyDescent="0.35">
      <c r="A171" s="65" t="s">
        <v>128</v>
      </c>
      <c r="B171" s="65" t="s">
        <v>275</v>
      </c>
      <c r="C171" s="65" t="s">
        <v>141</v>
      </c>
      <c r="D171" s="65" t="s">
        <v>141</v>
      </c>
      <c r="F171" s="65" t="s">
        <v>276</v>
      </c>
      <c r="G171" s="65" t="s">
        <v>259</v>
      </c>
      <c r="H171">
        <v>132528.64000000001</v>
      </c>
      <c r="I171">
        <v>251402.77</v>
      </c>
      <c r="J171">
        <v>0</v>
      </c>
      <c r="K171">
        <v>0</v>
      </c>
      <c r="L171">
        <v>0</v>
      </c>
      <c r="M171">
        <v>0</v>
      </c>
      <c r="N171">
        <v>0</v>
      </c>
      <c r="O171">
        <v>383931.41</v>
      </c>
      <c r="P171">
        <v>-5000</v>
      </c>
      <c r="Q171">
        <v>0</v>
      </c>
      <c r="R171">
        <v>251402.77</v>
      </c>
      <c r="S171">
        <v>383931.41</v>
      </c>
      <c r="T171">
        <v>383931.41</v>
      </c>
      <c r="U171" t="str">
        <f>IF(Table1[[#This Row],[AvailabilityTypeCode]]="X","U",IF(Table1[[#This Row],[EndingPeriodOfAvailability]]*1&lt;=2017,"E","U"))</f>
        <v>E</v>
      </c>
    </row>
    <row r="172" spans="1:21" x14ac:dyDescent="0.35">
      <c r="A172" s="65" t="s">
        <v>128</v>
      </c>
      <c r="B172" s="65" t="s">
        <v>275</v>
      </c>
      <c r="C172" s="65" t="s">
        <v>143</v>
      </c>
      <c r="D172" s="65" t="s">
        <v>143</v>
      </c>
      <c r="F172" s="65" t="s">
        <v>276</v>
      </c>
      <c r="G172" s="65" t="s">
        <v>259</v>
      </c>
      <c r="H172">
        <v>284626.93</v>
      </c>
      <c r="I172">
        <v>53573.19</v>
      </c>
      <c r="J172">
        <v>0</v>
      </c>
      <c r="K172">
        <v>0</v>
      </c>
      <c r="L172">
        <v>0</v>
      </c>
      <c r="M172">
        <v>0</v>
      </c>
      <c r="N172">
        <v>0</v>
      </c>
      <c r="O172">
        <v>338200.12</v>
      </c>
      <c r="P172">
        <v>-25000</v>
      </c>
      <c r="Q172">
        <v>0</v>
      </c>
      <c r="R172">
        <v>53573.19</v>
      </c>
      <c r="S172">
        <v>338200.12</v>
      </c>
      <c r="T172">
        <v>338200.12</v>
      </c>
      <c r="U172" t="str">
        <f>IF(Table1[[#This Row],[AvailabilityTypeCode]]="X","U",IF(Table1[[#This Row],[EndingPeriodOfAvailability]]*1&lt;=2017,"E","U"))</f>
        <v>E</v>
      </c>
    </row>
    <row r="173" spans="1:21" x14ac:dyDescent="0.35">
      <c r="A173" s="65" t="s">
        <v>128</v>
      </c>
      <c r="B173" s="65" t="s">
        <v>275</v>
      </c>
      <c r="C173" s="65" t="s">
        <v>144</v>
      </c>
      <c r="D173" s="65" t="s">
        <v>144</v>
      </c>
      <c r="F173" s="65" t="s">
        <v>276</v>
      </c>
      <c r="G173" s="65" t="s">
        <v>259</v>
      </c>
      <c r="H173">
        <v>724125.71</v>
      </c>
      <c r="I173">
        <v>867317.96</v>
      </c>
      <c r="J173">
        <v>0</v>
      </c>
      <c r="K173">
        <v>0</v>
      </c>
      <c r="L173">
        <v>0</v>
      </c>
      <c r="M173">
        <v>0</v>
      </c>
      <c r="N173">
        <v>0</v>
      </c>
      <c r="O173">
        <v>1591443.67</v>
      </c>
      <c r="P173">
        <v>-5000</v>
      </c>
      <c r="Q173">
        <v>0</v>
      </c>
      <c r="R173">
        <v>867317.96</v>
      </c>
      <c r="S173">
        <v>1591443.67</v>
      </c>
      <c r="T173">
        <v>1591443.67</v>
      </c>
      <c r="U173" t="str">
        <f>IF(Table1[[#This Row],[AvailabilityTypeCode]]="X","U",IF(Table1[[#This Row],[EndingPeriodOfAvailability]]*1&lt;=2017,"E","U"))</f>
        <v>E</v>
      </c>
    </row>
    <row r="174" spans="1:21" x14ac:dyDescent="0.35">
      <c r="A174" s="65" t="s">
        <v>128</v>
      </c>
      <c r="B174" s="65" t="s">
        <v>275</v>
      </c>
      <c r="C174" s="65" t="s">
        <v>145</v>
      </c>
      <c r="D174" s="65" t="s">
        <v>145</v>
      </c>
      <c r="F174" s="65" t="s">
        <v>276</v>
      </c>
      <c r="G174" s="65" t="s">
        <v>259</v>
      </c>
      <c r="H174">
        <v>262608.09999999998</v>
      </c>
      <c r="I174">
        <v>728294.39</v>
      </c>
      <c r="J174">
        <v>0</v>
      </c>
      <c r="K174">
        <v>0</v>
      </c>
      <c r="L174">
        <v>0</v>
      </c>
      <c r="M174">
        <v>0</v>
      </c>
      <c r="N174">
        <v>0</v>
      </c>
      <c r="O174">
        <v>990902.49</v>
      </c>
      <c r="P174">
        <v>-416674.82</v>
      </c>
      <c r="Q174">
        <v>0</v>
      </c>
      <c r="R174">
        <v>728294.39</v>
      </c>
      <c r="S174">
        <v>990902.49</v>
      </c>
      <c r="T174">
        <v>990902.49</v>
      </c>
      <c r="U174" t="str">
        <f>IF(Table1[[#This Row],[AvailabilityTypeCode]]="X","U",IF(Table1[[#This Row],[EndingPeriodOfAvailability]]*1&lt;=2017,"E","U"))</f>
        <v>E</v>
      </c>
    </row>
    <row r="175" spans="1:21" x14ac:dyDescent="0.35">
      <c r="A175" s="65" t="s">
        <v>128</v>
      </c>
      <c r="B175" s="65" t="s">
        <v>275</v>
      </c>
      <c r="C175" s="65" t="s">
        <v>145</v>
      </c>
      <c r="D175" s="65" t="s">
        <v>150</v>
      </c>
      <c r="F175" s="65" t="s">
        <v>277</v>
      </c>
      <c r="G175" s="65" t="s">
        <v>259</v>
      </c>
      <c r="H175">
        <v>1750000</v>
      </c>
      <c r="I175">
        <v>0</v>
      </c>
      <c r="J175">
        <v>0</v>
      </c>
      <c r="K175">
        <v>0</v>
      </c>
      <c r="L175">
        <v>0</v>
      </c>
      <c r="M175">
        <v>0</v>
      </c>
      <c r="N175">
        <v>0</v>
      </c>
      <c r="O175">
        <v>1750000</v>
      </c>
      <c r="P175">
        <v>0</v>
      </c>
      <c r="Q175">
        <v>0</v>
      </c>
      <c r="R175">
        <v>0</v>
      </c>
      <c r="S175">
        <v>1750000</v>
      </c>
      <c r="T175">
        <v>1750000</v>
      </c>
      <c r="U175" t="str">
        <f>IF(Table1[[#This Row],[AvailabilityTypeCode]]="X","U",IF(Table1[[#This Row],[EndingPeriodOfAvailability]]*1&lt;=2017,"E","U"))</f>
        <v>U</v>
      </c>
    </row>
    <row r="176" spans="1:21" x14ac:dyDescent="0.35">
      <c r="A176" s="65" t="s">
        <v>128</v>
      </c>
      <c r="B176" s="65" t="s">
        <v>275</v>
      </c>
      <c r="C176" s="65" t="s">
        <v>146</v>
      </c>
      <c r="D176" s="65" t="s">
        <v>146</v>
      </c>
      <c r="F176" s="65" t="s">
        <v>276</v>
      </c>
      <c r="G176" s="65" t="s">
        <v>259</v>
      </c>
      <c r="H176">
        <v>741.5</v>
      </c>
      <c r="I176">
        <v>500919.28</v>
      </c>
      <c r="J176">
        <v>0</v>
      </c>
      <c r="K176">
        <v>0</v>
      </c>
      <c r="L176">
        <v>0</v>
      </c>
      <c r="M176">
        <v>0</v>
      </c>
      <c r="N176">
        <v>0</v>
      </c>
      <c r="O176">
        <v>501660.78</v>
      </c>
      <c r="P176">
        <v>-9935768.2899999991</v>
      </c>
      <c r="Q176">
        <v>424066.7</v>
      </c>
      <c r="R176">
        <v>500919.28</v>
      </c>
      <c r="S176">
        <v>77594.080000000002</v>
      </c>
      <c r="T176">
        <v>501660.78</v>
      </c>
      <c r="U176" t="str">
        <f>IF(Table1[[#This Row],[AvailabilityTypeCode]]="X","U",IF(Table1[[#This Row],[EndingPeriodOfAvailability]]*1&lt;=2017,"E","U"))</f>
        <v>E</v>
      </c>
    </row>
    <row r="177" spans="1:21" x14ac:dyDescent="0.35">
      <c r="A177" s="65" t="s">
        <v>128</v>
      </c>
      <c r="B177" s="65" t="s">
        <v>275</v>
      </c>
      <c r="C177" s="65" t="s">
        <v>147</v>
      </c>
      <c r="D177" s="65" t="s">
        <v>147</v>
      </c>
      <c r="F177" s="65" t="s">
        <v>276</v>
      </c>
      <c r="G177" s="65" t="s">
        <v>259</v>
      </c>
      <c r="H177">
        <v>0</v>
      </c>
      <c r="I177">
        <v>0</v>
      </c>
      <c r="J177">
        <v>20250000</v>
      </c>
      <c r="K177">
        <v>0</v>
      </c>
      <c r="L177">
        <v>0</v>
      </c>
      <c r="M177">
        <v>0</v>
      </c>
      <c r="N177">
        <v>0</v>
      </c>
      <c r="O177">
        <v>20250000</v>
      </c>
      <c r="P177">
        <v>-2005924.66</v>
      </c>
      <c r="Q177">
        <v>11986022.09</v>
      </c>
      <c r="R177">
        <v>0</v>
      </c>
      <c r="S177">
        <v>8263977.9100000001</v>
      </c>
      <c r="T177">
        <v>20250000</v>
      </c>
      <c r="U177" t="str">
        <f>IF(Table1[[#This Row],[AvailabilityTypeCode]]="X","U",IF(Table1[[#This Row],[EndingPeriodOfAvailability]]*1&lt;=2017,"E","U"))</f>
        <v>E</v>
      </c>
    </row>
    <row r="178" spans="1:21" x14ac:dyDescent="0.35">
      <c r="A178" s="65" t="s">
        <v>128</v>
      </c>
      <c r="B178" s="65" t="s">
        <v>128</v>
      </c>
      <c r="E178" s="65" t="s">
        <v>129</v>
      </c>
      <c r="F178" s="65" t="s">
        <v>278</v>
      </c>
      <c r="G178" s="65" t="s">
        <v>259</v>
      </c>
      <c r="H178">
        <v>0</v>
      </c>
      <c r="I178">
        <v>0</v>
      </c>
      <c r="J178">
        <v>0</v>
      </c>
      <c r="K178">
        <v>0</v>
      </c>
      <c r="L178">
        <v>0</v>
      </c>
      <c r="M178">
        <v>0</v>
      </c>
      <c r="N178">
        <v>0</v>
      </c>
      <c r="O178">
        <v>0</v>
      </c>
      <c r="P178">
        <v>0</v>
      </c>
      <c r="Q178">
        <v>0</v>
      </c>
      <c r="R178">
        <v>0</v>
      </c>
      <c r="S178">
        <v>0</v>
      </c>
      <c r="T178">
        <v>0</v>
      </c>
      <c r="U178" t="str">
        <f>IF(Table1[[#This Row],[AvailabilityTypeCode]]="X","U",IF(Table1[[#This Row],[EndingPeriodOfAvailability]]*1&lt;=2017,"E","U"))</f>
        <v>U</v>
      </c>
    </row>
    <row r="179" spans="1:21" x14ac:dyDescent="0.35">
      <c r="A179" s="65" t="s">
        <v>128</v>
      </c>
      <c r="B179" s="65" t="s">
        <v>128</v>
      </c>
      <c r="E179" s="65" t="s">
        <v>129</v>
      </c>
      <c r="F179" s="65" t="s">
        <v>279</v>
      </c>
      <c r="G179" s="65" t="s">
        <v>259</v>
      </c>
      <c r="H179">
        <v>0</v>
      </c>
      <c r="I179">
        <v>0</v>
      </c>
      <c r="J179">
        <v>0</v>
      </c>
      <c r="K179">
        <v>0</v>
      </c>
      <c r="L179">
        <v>0</v>
      </c>
      <c r="M179">
        <v>0</v>
      </c>
      <c r="N179">
        <v>0</v>
      </c>
      <c r="O179">
        <v>0</v>
      </c>
      <c r="P179">
        <v>0</v>
      </c>
      <c r="Q179">
        <v>0</v>
      </c>
      <c r="R179">
        <v>0</v>
      </c>
      <c r="S179">
        <v>0</v>
      </c>
      <c r="T179">
        <v>0</v>
      </c>
      <c r="U179" t="str">
        <f>IF(Table1[[#This Row],[AvailabilityTypeCode]]="X","U",IF(Table1[[#This Row],[EndingPeriodOfAvailability]]*1&lt;=2017,"E","U"))</f>
        <v>U</v>
      </c>
    </row>
    <row r="180" spans="1:21" x14ac:dyDescent="0.35">
      <c r="A180" s="65" t="s">
        <v>128</v>
      </c>
      <c r="B180" s="65" t="s">
        <v>128</v>
      </c>
      <c r="E180" s="65" t="s">
        <v>129</v>
      </c>
      <c r="F180" s="65" t="s">
        <v>280</v>
      </c>
      <c r="G180" s="65" t="s">
        <v>259</v>
      </c>
      <c r="H180">
        <v>0</v>
      </c>
      <c r="I180">
        <v>0</v>
      </c>
      <c r="J180">
        <v>0</v>
      </c>
      <c r="K180">
        <v>0</v>
      </c>
      <c r="L180">
        <v>0</v>
      </c>
      <c r="M180">
        <v>0</v>
      </c>
      <c r="N180">
        <v>0</v>
      </c>
      <c r="O180">
        <v>0</v>
      </c>
      <c r="P180">
        <v>0</v>
      </c>
      <c r="Q180">
        <v>0</v>
      </c>
      <c r="R180">
        <v>0</v>
      </c>
      <c r="S180">
        <v>0</v>
      </c>
      <c r="T180">
        <v>0</v>
      </c>
      <c r="U180" t="str">
        <f>IF(Table1[[#This Row],[AvailabilityTypeCode]]="X","U",IF(Table1[[#This Row],[EndingPeriodOfAvailability]]*1&lt;=2017,"E","U"))</f>
        <v>U</v>
      </c>
    </row>
    <row r="181" spans="1:21" x14ac:dyDescent="0.35">
      <c r="A181" s="65" t="s">
        <v>128</v>
      </c>
      <c r="B181" s="65" t="s">
        <v>128</v>
      </c>
      <c r="E181" s="65" t="s">
        <v>129</v>
      </c>
      <c r="F181" s="65" t="s">
        <v>281</v>
      </c>
      <c r="G181" s="65" t="s">
        <v>259</v>
      </c>
      <c r="H181">
        <v>0</v>
      </c>
      <c r="I181">
        <v>0</v>
      </c>
      <c r="J181">
        <v>0</v>
      </c>
      <c r="K181">
        <v>0</v>
      </c>
      <c r="L181">
        <v>0</v>
      </c>
      <c r="M181">
        <v>0</v>
      </c>
      <c r="N181">
        <v>0</v>
      </c>
      <c r="O181">
        <v>0</v>
      </c>
      <c r="P181">
        <v>0</v>
      </c>
      <c r="Q181">
        <v>0</v>
      </c>
      <c r="R181">
        <v>0</v>
      </c>
      <c r="S181">
        <v>0</v>
      </c>
      <c r="T181">
        <v>0</v>
      </c>
      <c r="U181" t="str">
        <f>IF(Table1[[#This Row],[AvailabilityTypeCode]]="X","U",IF(Table1[[#This Row],[EndingPeriodOfAvailability]]*1&lt;=2017,"E","U"))</f>
        <v>U</v>
      </c>
    </row>
    <row r="182" spans="1:21" x14ac:dyDescent="0.35">
      <c r="A182" s="65" t="s">
        <v>128</v>
      </c>
      <c r="B182" s="65" t="s">
        <v>128</v>
      </c>
      <c r="E182" s="65" t="s">
        <v>129</v>
      </c>
      <c r="F182" s="65" t="s">
        <v>282</v>
      </c>
      <c r="G182" s="65" t="s">
        <v>259</v>
      </c>
      <c r="H182">
        <v>0</v>
      </c>
      <c r="I182">
        <v>0</v>
      </c>
      <c r="J182">
        <v>0</v>
      </c>
      <c r="K182">
        <v>0</v>
      </c>
      <c r="L182">
        <v>0</v>
      </c>
      <c r="M182">
        <v>0</v>
      </c>
      <c r="N182">
        <v>0</v>
      </c>
      <c r="O182">
        <v>0</v>
      </c>
      <c r="P182">
        <v>0</v>
      </c>
      <c r="Q182">
        <v>0</v>
      </c>
      <c r="R182">
        <v>0</v>
      </c>
      <c r="S182">
        <v>0</v>
      </c>
      <c r="T182">
        <v>0</v>
      </c>
      <c r="U182" t="str">
        <f>IF(Table1[[#This Row],[AvailabilityTypeCode]]="X","U",IF(Table1[[#This Row],[EndingPeriodOfAvailability]]*1&lt;=2017,"E","U"))</f>
        <v>U</v>
      </c>
    </row>
    <row r="183" spans="1:21" x14ac:dyDescent="0.35">
      <c r="A183" s="65" t="s">
        <v>128</v>
      </c>
      <c r="B183" s="65" t="s">
        <v>128</v>
      </c>
      <c r="E183" s="65" t="s">
        <v>129</v>
      </c>
      <c r="F183" s="65" t="s">
        <v>283</v>
      </c>
      <c r="G183" s="65" t="s">
        <v>259</v>
      </c>
      <c r="H183">
        <v>528718.21</v>
      </c>
      <c r="I183">
        <v>0</v>
      </c>
      <c r="J183">
        <v>0</v>
      </c>
      <c r="K183">
        <v>0</v>
      </c>
      <c r="L183">
        <v>0</v>
      </c>
      <c r="M183">
        <v>0</v>
      </c>
      <c r="N183">
        <v>0</v>
      </c>
      <c r="O183">
        <v>528718.21</v>
      </c>
      <c r="P183">
        <v>0</v>
      </c>
      <c r="Q183">
        <v>0</v>
      </c>
      <c r="R183">
        <v>0</v>
      </c>
      <c r="S183">
        <v>528718.21</v>
      </c>
      <c r="T183">
        <v>528718.21</v>
      </c>
      <c r="U183" t="str">
        <f>IF(Table1[[#This Row],[AvailabilityTypeCode]]="X","U",IF(Table1[[#This Row],[EndingPeriodOfAvailability]]*1&lt;=2017,"E","U"))</f>
        <v>U</v>
      </c>
    </row>
    <row r="184" spans="1:21" x14ac:dyDescent="0.35">
      <c r="A184" s="65" t="s">
        <v>128</v>
      </c>
      <c r="B184" s="65" t="s">
        <v>128</v>
      </c>
      <c r="E184" s="65" t="s">
        <v>129</v>
      </c>
      <c r="F184" s="65" t="s">
        <v>284</v>
      </c>
      <c r="G184" s="65" t="s">
        <v>259</v>
      </c>
      <c r="H184">
        <v>5556048.8799999999</v>
      </c>
      <c r="I184">
        <v>0</v>
      </c>
      <c r="J184">
        <v>0</v>
      </c>
      <c r="K184">
        <v>0</v>
      </c>
      <c r="L184">
        <v>-5556048.8799999999</v>
      </c>
      <c r="M184">
        <v>0</v>
      </c>
      <c r="N184">
        <v>-5556048.8799999999</v>
      </c>
      <c r="O184">
        <v>0</v>
      </c>
      <c r="P184">
        <v>-276666.52</v>
      </c>
      <c r="Q184">
        <v>0</v>
      </c>
      <c r="R184">
        <v>0</v>
      </c>
      <c r="S184">
        <v>0</v>
      </c>
      <c r="T184">
        <v>0</v>
      </c>
      <c r="U184" t="str">
        <f>IF(Table1[[#This Row],[AvailabilityTypeCode]]="X","U",IF(Table1[[#This Row],[EndingPeriodOfAvailability]]*1&lt;=2017,"E","U"))</f>
        <v>U</v>
      </c>
    </row>
    <row r="185" spans="1:21" x14ac:dyDescent="0.35">
      <c r="A185" s="65" t="s">
        <v>128</v>
      </c>
      <c r="B185" s="65" t="s">
        <v>128</v>
      </c>
      <c r="C185" s="65" t="s">
        <v>140</v>
      </c>
      <c r="D185" s="65" t="s">
        <v>141</v>
      </c>
      <c r="F185" s="65" t="s">
        <v>285</v>
      </c>
      <c r="G185" s="65" t="s">
        <v>259</v>
      </c>
      <c r="H185">
        <v>1221694.3600000001</v>
      </c>
      <c r="I185">
        <v>164530.34</v>
      </c>
      <c r="J185">
        <v>0</v>
      </c>
      <c r="K185">
        <v>0</v>
      </c>
      <c r="L185">
        <v>0</v>
      </c>
      <c r="M185">
        <v>0</v>
      </c>
      <c r="N185">
        <v>0</v>
      </c>
      <c r="O185">
        <v>1386224.7</v>
      </c>
      <c r="P185">
        <v>-2052313.95</v>
      </c>
      <c r="Q185">
        <v>3.58</v>
      </c>
      <c r="R185">
        <v>164530.34</v>
      </c>
      <c r="S185">
        <v>1386221.12</v>
      </c>
      <c r="T185">
        <v>1386224.7</v>
      </c>
      <c r="U185" t="str">
        <f>IF(Table1[[#This Row],[AvailabilityTypeCode]]="X","U",IF(Table1[[#This Row],[EndingPeriodOfAvailability]]*1&lt;=2017,"E","U"))</f>
        <v>E</v>
      </c>
    </row>
    <row r="186" spans="1:21" x14ac:dyDescent="0.35">
      <c r="A186" s="65" t="s">
        <v>128</v>
      </c>
      <c r="B186" s="65" t="s">
        <v>128</v>
      </c>
      <c r="C186" s="65" t="s">
        <v>142</v>
      </c>
      <c r="D186" s="65" t="s">
        <v>143</v>
      </c>
      <c r="F186" s="65" t="s">
        <v>285</v>
      </c>
      <c r="G186" s="65" t="s">
        <v>259</v>
      </c>
      <c r="H186">
        <v>1502765.53</v>
      </c>
      <c r="I186">
        <v>0</v>
      </c>
      <c r="J186">
        <v>0</v>
      </c>
      <c r="K186">
        <v>0</v>
      </c>
      <c r="L186">
        <v>0</v>
      </c>
      <c r="M186">
        <v>0</v>
      </c>
      <c r="N186">
        <v>0</v>
      </c>
      <c r="O186">
        <v>1502765.53</v>
      </c>
      <c r="P186">
        <v>-11472356.029999999</v>
      </c>
      <c r="Q186">
        <v>0</v>
      </c>
      <c r="R186">
        <v>0</v>
      </c>
      <c r="S186">
        <v>1502765.53</v>
      </c>
      <c r="T186">
        <v>1502765.53</v>
      </c>
      <c r="U186" t="str">
        <f>IF(Table1[[#This Row],[AvailabilityTypeCode]]="X","U",IF(Table1[[#This Row],[EndingPeriodOfAvailability]]*1&lt;=2017,"E","U"))</f>
        <v>E</v>
      </c>
    </row>
    <row r="187" spans="1:21" x14ac:dyDescent="0.35">
      <c r="A187" s="65" t="s">
        <v>128</v>
      </c>
      <c r="B187" s="65" t="s">
        <v>128</v>
      </c>
      <c r="C187" s="65" t="s">
        <v>141</v>
      </c>
      <c r="D187" s="65" t="s">
        <v>143</v>
      </c>
      <c r="F187" s="65" t="s">
        <v>285</v>
      </c>
      <c r="G187" s="65" t="s">
        <v>259</v>
      </c>
      <c r="H187">
        <v>485042.32</v>
      </c>
      <c r="I187">
        <v>0</v>
      </c>
      <c r="J187">
        <v>0</v>
      </c>
      <c r="K187">
        <v>0</v>
      </c>
      <c r="L187">
        <v>0</v>
      </c>
      <c r="M187">
        <v>0</v>
      </c>
      <c r="N187">
        <v>0</v>
      </c>
      <c r="O187">
        <v>485042.32</v>
      </c>
      <c r="P187">
        <v>-12672908.01</v>
      </c>
      <c r="Q187">
        <v>0</v>
      </c>
      <c r="R187">
        <v>0</v>
      </c>
      <c r="S187">
        <v>485042.32</v>
      </c>
      <c r="T187">
        <v>485042.32</v>
      </c>
      <c r="U187" t="str">
        <f>IF(Table1[[#This Row],[AvailabilityTypeCode]]="X","U",IF(Table1[[#This Row],[EndingPeriodOfAvailability]]*1&lt;=2017,"E","U"))</f>
        <v>E</v>
      </c>
    </row>
    <row r="188" spans="1:21" x14ac:dyDescent="0.35">
      <c r="A188" s="65" t="s">
        <v>128</v>
      </c>
      <c r="B188" s="65" t="s">
        <v>128</v>
      </c>
      <c r="C188" s="65" t="s">
        <v>143</v>
      </c>
      <c r="D188" s="65" t="s">
        <v>144</v>
      </c>
      <c r="F188" s="65" t="s">
        <v>285</v>
      </c>
      <c r="G188" s="65" t="s">
        <v>259</v>
      </c>
      <c r="H188">
        <v>489929.65</v>
      </c>
      <c r="I188">
        <v>0</v>
      </c>
      <c r="J188">
        <v>0</v>
      </c>
      <c r="K188">
        <v>0</v>
      </c>
      <c r="L188">
        <v>0</v>
      </c>
      <c r="M188">
        <v>0</v>
      </c>
      <c r="N188">
        <v>0</v>
      </c>
      <c r="O188">
        <v>489929.65</v>
      </c>
      <c r="P188">
        <v>-27918905.329999998</v>
      </c>
      <c r="Q188">
        <v>0</v>
      </c>
      <c r="R188">
        <v>0</v>
      </c>
      <c r="S188">
        <v>489929.65</v>
      </c>
      <c r="T188">
        <v>489929.65</v>
      </c>
      <c r="U188" t="str">
        <f>IF(Table1[[#This Row],[AvailabilityTypeCode]]="X","U",IF(Table1[[#This Row],[EndingPeriodOfAvailability]]*1&lt;=2017,"E","U"))</f>
        <v>E</v>
      </c>
    </row>
    <row r="189" spans="1:21" x14ac:dyDescent="0.35">
      <c r="A189" s="65" t="s">
        <v>128</v>
      </c>
      <c r="B189" s="65" t="s">
        <v>128</v>
      </c>
      <c r="C189" s="65" t="s">
        <v>144</v>
      </c>
      <c r="D189" s="65" t="s">
        <v>146</v>
      </c>
      <c r="F189" s="65" t="s">
        <v>285</v>
      </c>
      <c r="G189" s="65" t="s">
        <v>259</v>
      </c>
      <c r="H189">
        <v>33038.06</v>
      </c>
      <c r="I189">
        <v>127863.03</v>
      </c>
      <c r="J189">
        <v>0</v>
      </c>
      <c r="K189">
        <v>0</v>
      </c>
      <c r="L189">
        <v>0</v>
      </c>
      <c r="M189">
        <v>0</v>
      </c>
      <c r="N189">
        <v>0</v>
      </c>
      <c r="O189">
        <v>160901.09</v>
      </c>
      <c r="P189">
        <v>-38987506.859999999</v>
      </c>
      <c r="Q189">
        <v>746.13</v>
      </c>
      <c r="R189">
        <v>127863.03</v>
      </c>
      <c r="S189">
        <v>160154.96</v>
      </c>
      <c r="T189">
        <v>160901.09</v>
      </c>
      <c r="U189" t="str">
        <f>IF(Table1[[#This Row],[AvailabilityTypeCode]]="X","U",IF(Table1[[#This Row],[EndingPeriodOfAvailability]]*1&lt;=2017,"E","U"))</f>
        <v>E</v>
      </c>
    </row>
    <row r="190" spans="1:21" x14ac:dyDescent="0.35">
      <c r="A190" s="65" t="s">
        <v>128</v>
      </c>
      <c r="B190" s="65" t="s">
        <v>128</v>
      </c>
      <c r="C190" s="65" t="s">
        <v>145</v>
      </c>
      <c r="D190" s="65" t="s">
        <v>147</v>
      </c>
      <c r="F190" s="65" t="s">
        <v>285</v>
      </c>
      <c r="G190" s="65" t="s">
        <v>259</v>
      </c>
      <c r="H190">
        <v>195988784.19999999</v>
      </c>
      <c r="I190">
        <v>5538927.0999999996</v>
      </c>
      <c r="J190">
        <v>0</v>
      </c>
      <c r="K190">
        <v>0</v>
      </c>
      <c r="L190">
        <v>0</v>
      </c>
      <c r="M190">
        <v>0</v>
      </c>
      <c r="N190">
        <v>0</v>
      </c>
      <c r="O190">
        <v>201527711.30000001</v>
      </c>
      <c r="P190">
        <v>-5732975.7699999996</v>
      </c>
      <c r="Q190">
        <v>108885793.83</v>
      </c>
      <c r="R190">
        <v>0</v>
      </c>
      <c r="S190">
        <v>92641917.469999999</v>
      </c>
      <c r="T190">
        <v>201527711.30000001</v>
      </c>
      <c r="U190" t="str">
        <f>IF(Table1[[#This Row],[AvailabilityTypeCode]]="X","U",IF(Table1[[#This Row],[EndingPeriodOfAvailability]]*1&lt;=2017,"E","U"))</f>
        <v>E</v>
      </c>
    </row>
    <row r="191" spans="1:21" x14ac:dyDescent="0.35">
      <c r="A191" s="65" t="s">
        <v>128</v>
      </c>
      <c r="B191" s="65" t="s">
        <v>128</v>
      </c>
      <c r="C191" s="65" t="s">
        <v>146</v>
      </c>
      <c r="D191" s="65" t="s">
        <v>150</v>
      </c>
      <c r="F191" s="65" t="s">
        <v>285</v>
      </c>
      <c r="G191" s="65" t="s">
        <v>259</v>
      </c>
      <c r="H191">
        <v>0</v>
      </c>
      <c r="I191">
        <v>239828302</v>
      </c>
      <c r="J191">
        <v>0</v>
      </c>
      <c r="K191">
        <v>0</v>
      </c>
      <c r="L191">
        <v>0</v>
      </c>
      <c r="M191">
        <v>0</v>
      </c>
      <c r="N191">
        <v>0</v>
      </c>
      <c r="O191">
        <v>239828302</v>
      </c>
      <c r="P191">
        <v>0</v>
      </c>
      <c r="Q191">
        <v>23500000</v>
      </c>
      <c r="R191">
        <v>0</v>
      </c>
      <c r="S191">
        <v>216328302</v>
      </c>
      <c r="T191">
        <v>239828302</v>
      </c>
      <c r="U191" t="str">
        <f>IF(Table1[[#This Row],[AvailabilityTypeCode]]="X","U",IF(Table1[[#This Row],[EndingPeriodOfAvailability]]*1&lt;=2017,"E","U"))</f>
        <v>U</v>
      </c>
    </row>
    <row r="192" spans="1:21" x14ac:dyDescent="0.35">
      <c r="A192" s="65" t="s">
        <v>128</v>
      </c>
      <c r="B192" s="65" t="s">
        <v>286</v>
      </c>
      <c r="E192" s="65" t="s">
        <v>129</v>
      </c>
      <c r="F192" s="65" t="s">
        <v>287</v>
      </c>
      <c r="G192" s="65" t="s">
        <v>259</v>
      </c>
      <c r="H192">
        <v>5204079.5</v>
      </c>
      <c r="I192">
        <v>0</v>
      </c>
      <c r="J192">
        <v>0</v>
      </c>
      <c r="K192">
        <v>0</v>
      </c>
      <c r="L192">
        <v>0</v>
      </c>
      <c r="M192">
        <v>0</v>
      </c>
      <c r="N192">
        <v>0</v>
      </c>
      <c r="O192">
        <v>5204079.5</v>
      </c>
      <c r="P192">
        <v>-100578.88</v>
      </c>
      <c r="Q192">
        <v>0</v>
      </c>
      <c r="R192">
        <v>0</v>
      </c>
      <c r="S192">
        <v>5204079.5</v>
      </c>
      <c r="T192">
        <v>5204079.5</v>
      </c>
      <c r="U192" t="str">
        <f>IF(Table1[[#This Row],[AvailabilityTypeCode]]="X","U",IF(Table1[[#This Row],[EndingPeriodOfAvailability]]*1&lt;=2017,"E","U"))</f>
        <v>U</v>
      </c>
    </row>
    <row r="193" spans="1:21" x14ac:dyDescent="0.35">
      <c r="A193" s="65" t="s">
        <v>128</v>
      </c>
      <c r="B193" s="65" t="s">
        <v>286</v>
      </c>
      <c r="E193" s="65" t="s">
        <v>129</v>
      </c>
      <c r="F193" s="65" t="s">
        <v>158</v>
      </c>
      <c r="G193" s="65" t="s">
        <v>259</v>
      </c>
      <c r="H193">
        <v>7769167.6600000001</v>
      </c>
      <c r="I193">
        <v>2000.06</v>
      </c>
      <c r="J193">
        <v>0</v>
      </c>
      <c r="K193">
        <v>0</v>
      </c>
      <c r="L193">
        <v>0</v>
      </c>
      <c r="M193">
        <v>0</v>
      </c>
      <c r="N193">
        <v>0</v>
      </c>
      <c r="O193">
        <v>7771167.7199999997</v>
      </c>
      <c r="P193">
        <v>-60028.98</v>
      </c>
      <c r="Q193">
        <v>0</v>
      </c>
      <c r="R193">
        <v>2000.06</v>
      </c>
      <c r="S193">
        <v>7771167.7199999997</v>
      </c>
      <c r="T193">
        <v>7771167.7199999997</v>
      </c>
      <c r="U193" t="str">
        <f>IF(Table1[[#This Row],[AvailabilityTypeCode]]="X","U",IF(Table1[[#This Row],[EndingPeriodOfAvailability]]*1&lt;=2017,"E","U"))</f>
        <v>U</v>
      </c>
    </row>
    <row r="194" spans="1:21" x14ac:dyDescent="0.35">
      <c r="A194" s="65" t="s">
        <v>128</v>
      </c>
      <c r="B194" s="65" t="s">
        <v>286</v>
      </c>
      <c r="C194" s="65" t="s">
        <v>272</v>
      </c>
      <c r="D194" s="65" t="s">
        <v>141</v>
      </c>
      <c r="F194" s="65" t="s">
        <v>288</v>
      </c>
      <c r="G194" s="65" t="s">
        <v>259</v>
      </c>
      <c r="H194">
        <v>0</v>
      </c>
      <c r="I194">
        <v>0</v>
      </c>
      <c r="J194">
        <v>0</v>
      </c>
      <c r="K194">
        <v>0</v>
      </c>
      <c r="L194">
        <v>0</v>
      </c>
      <c r="M194">
        <v>0</v>
      </c>
      <c r="N194">
        <v>0</v>
      </c>
      <c r="O194">
        <v>0</v>
      </c>
      <c r="P194">
        <v>0</v>
      </c>
      <c r="Q194">
        <v>0</v>
      </c>
      <c r="R194">
        <v>0</v>
      </c>
      <c r="S194">
        <v>0</v>
      </c>
      <c r="T194">
        <v>0</v>
      </c>
      <c r="U194" t="str">
        <f>IF(Table1[[#This Row],[AvailabilityTypeCode]]="X","U",IF(Table1[[#This Row],[EndingPeriodOfAvailability]]*1&lt;=2017,"E","U"))</f>
        <v>E</v>
      </c>
    </row>
    <row r="195" spans="1:21" x14ac:dyDescent="0.35">
      <c r="A195" s="65" t="s">
        <v>128</v>
      </c>
      <c r="B195" s="65" t="s">
        <v>286</v>
      </c>
      <c r="C195" s="65" t="s">
        <v>253</v>
      </c>
      <c r="D195" s="65" t="s">
        <v>143</v>
      </c>
      <c r="F195" s="65" t="s">
        <v>288</v>
      </c>
      <c r="G195" s="65" t="s">
        <v>259</v>
      </c>
      <c r="H195">
        <v>1305590.3700000001</v>
      </c>
      <c r="I195">
        <v>231336.23</v>
      </c>
      <c r="J195">
        <v>0</v>
      </c>
      <c r="K195">
        <v>0</v>
      </c>
      <c r="L195">
        <v>0</v>
      </c>
      <c r="M195">
        <v>0</v>
      </c>
      <c r="N195">
        <v>0</v>
      </c>
      <c r="O195">
        <v>1536926.6</v>
      </c>
      <c r="P195">
        <v>0</v>
      </c>
      <c r="Q195">
        <v>0</v>
      </c>
      <c r="R195">
        <v>231336.23</v>
      </c>
      <c r="S195">
        <v>1536926.6</v>
      </c>
      <c r="T195">
        <v>1536926.6</v>
      </c>
      <c r="U195" t="str">
        <f>IF(Table1[[#This Row],[AvailabilityTypeCode]]="X","U",IF(Table1[[#This Row],[EndingPeriodOfAvailability]]*1&lt;=2017,"E","U"))</f>
        <v>E</v>
      </c>
    </row>
    <row r="196" spans="1:21" x14ac:dyDescent="0.35">
      <c r="A196" s="65" t="s">
        <v>128</v>
      </c>
      <c r="B196" s="65" t="s">
        <v>286</v>
      </c>
      <c r="C196" s="65" t="s">
        <v>142</v>
      </c>
      <c r="D196" s="65" t="s">
        <v>145</v>
      </c>
      <c r="F196" s="65" t="s">
        <v>151</v>
      </c>
      <c r="G196" s="65" t="s">
        <v>259</v>
      </c>
      <c r="H196">
        <v>0</v>
      </c>
      <c r="I196">
        <v>0</v>
      </c>
      <c r="J196">
        <v>0</v>
      </c>
      <c r="K196">
        <v>0</v>
      </c>
      <c r="L196">
        <v>0</v>
      </c>
      <c r="M196">
        <v>0</v>
      </c>
      <c r="N196">
        <v>0</v>
      </c>
      <c r="O196">
        <v>0</v>
      </c>
      <c r="P196">
        <v>0</v>
      </c>
      <c r="Q196">
        <v>0</v>
      </c>
      <c r="R196">
        <v>0</v>
      </c>
      <c r="S196">
        <v>0</v>
      </c>
      <c r="T196">
        <v>0</v>
      </c>
      <c r="U196" t="str">
        <f>IF(Table1[[#This Row],[AvailabilityTypeCode]]="X","U",IF(Table1[[#This Row],[EndingPeriodOfAvailability]]*1&lt;=2017,"E","U"))</f>
        <v>E</v>
      </c>
    </row>
    <row r="197" spans="1:21" x14ac:dyDescent="0.35">
      <c r="A197" s="65" t="s">
        <v>128</v>
      </c>
      <c r="B197" s="65" t="s">
        <v>286</v>
      </c>
      <c r="C197" s="65" t="s">
        <v>141</v>
      </c>
      <c r="D197" s="65" t="s">
        <v>146</v>
      </c>
      <c r="F197" s="65" t="s">
        <v>151</v>
      </c>
      <c r="G197" s="65" t="s">
        <v>259</v>
      </c>
      <c r="H197">
        <v>59756.2</v>
      </c>
      <c r="I197">
        <v>139253.91</v>
      </c>
      <c r="J197">
        <v>0</v>
      </c>
      <c r="K197">
        <v>0</v>
      </c>
      <c r="L197">
        <v>0</v>
      </c>
      <c r="M197">
        <v>0</v>
      </c>
      <c r="N197">
        <v>0</v>
      </c>
      <c r="O197">
        <v>199010.11</v>
      </c>
      <c r="P197">
        <v>-8104.59</v>
      </c>
      <c r="Q197">
        <v>0</v>
      </c>
      <c r="R197">
        <v>139253.91</v>
      </c>
      <c r="S197">
        <v>199010.11</v>
      </c>
      <c r="T197">
        <v>199010.11</v>
      </c>
      <c r="U197" t="str">
        <f>IF(Table1[[#This Row],[AvailabilityTypeCode]]="X","U",IF(Table1[[#This Row],[EndingPeriodOfAvailability]]*1&lt;=2017,"E","U"))</f>
        <v>E</v>
      </c>
    </row>
    <row r="198" spans="1:21" x14ac:dyDescent="0.35">
      <c r="A198" s="65" t="s">
        <v>128</v>
      </c>
      <c r="B198" s="65" t="s">
        <v>289</v>
      </c>
      <c r="E198" s="65" t="s">
        <v>129</v>
      </c>
      <c r="F198" s="65" t="s">
        <v>290</v>
      </c>
      <c r="G198" s="65" t="s">
        <v>259</v>
      </c>
      <c r="H198">
        <v>3522296.14</v>
      </c>
      <c r="I198">
        <v>-400000</v>
      </c>
      <c r="J198">
        <v>0</v>
      </c>
      <c r="K198">
        <v>0</v>
      </c>
      <c r="L198">
        <v>0</v>
      </c>
      <c r="M198">
        <v>0</v>
      </c>
      <c r="N198">
        <v>0</v>
      </c>
      <c r="O198">
        <v>3122296.14</v>
      </c>
      <c r="P198">
        <v>-419798</v>
      </c>
      <c r="Q198">
        <v>1051888</v>
      </c>
      <c r="R198">
        <v>9977.6</v>
      </c>
      <c r="S198">
        <v>2070408.14</v>
      </c>
      <c r="T198">
        <v>3122296.14</v>
      </c>
      <c r="U198" t="str">
        <f>IF(Table1[[#This Row],[AvailabilityTypeCode]]="X","U",IF(Table1[[#This Row],[EndingPeriodOfAvailability]]*1&lt;=2017,"E","U"))</f>
        <v>U</v>
      </c>
    </row>
    <row r="199" spans="1:21" x14ac:dyDescent="0.35">
      <c r="B199" s="65" t="s">
        <v>128</v>
      </c>
      <c r="E199" s="65" t="s">
        <v>129</v>
      </c>
      <c r="F199" s="65" t="s">
        <v>291</v>
      </c>
      <c r="G199" s="65" t="s">
        <v>131</v>
      </c>
      <c r="H199">
        <v>8979699.3800000008</v>
      </c>
      <c r="I199">
        <v>439690.71</v>
      </c>
      <c r="J199">
        <v>0</v>
      </c>
      <c r="K199">
        <v>0</v>
      </c>
      <c r="L199">
        <v>0</v>
      </c>
      <c r="M199">
        <v>0</v>
      </c>
      <c r="N199">
        <v>0</v>
      </c>
      <c r="O199">
        <v>9419390.0899999999</v>
      </c>
      <c r="P199">
        <v>-3525661.35</v>
      </c>
      <c r="Q199">
        <v>0</v>
      </c>
      <c r="R199">
        <v>439690.71</v>
      </c>
      <c r="S199">
        <v>9419390.0899999999</v>
      </c>
      <c r="T199">
        <v>9419390.0899999999</v>
      </c>
      <c r="U199" t="str">
        <f>IF(Table1[[#This Row],[AvailabilityTypeCode]]="X","U",IF(Table1[[#This Row],[EndingPeriodOfAvailability]]*1&lt;=2017,"E","U"))</f>
        <v>U</v>
      </c>
    </row>
    <row r="200" spans="1:21" x14ac:dyDescent="0.35">
      <c r="B200" s="65" t="s">
        <v>128</v>
      </c>
      <c r="E200" s="65" t="s">
        <v>129</v>
      </c>
      <c r="F200" s="65" t="s">
        <v>292</v>
      </c>
      <c r="G200" s="65" t="s">
        <v>131</v>
      </c>
      <c r="H200">
        <v>2826135.95</v>
      </c>
      <c r="I200">
        <v>103635.89</v>
      </c>
      <c r="J200">
        <v>0</v>
      </c>
      <c r="K200">
        <v>0</v>
      </c>
      <c r="L200">
        <v>0</v>
      </c>
      <c r="M200">
        <v>0</v>
      </c>
      <c r="N200">
        <v>0</v>
      </c>
      <c r="O200">
        <v>2929771.84</v>
      </c>
      <c r="P200">
        <v>0</v>
      </c>
      <c r="Q200">
        <v>0</v>
      </c>
      <c r="R200">
        <v>103635.89</v>
      </c>
      <c r="S200">
        <v>2929771.84</v>
      </c>
      <c r="T200">
        <v>2929771.84</v>
      </c>
      <c r="U200" t="str">
        <f>IF(Table1[[#This Row],[AvailabilityTypeCode]]="X","U",IF(Table1[[#This Row],[EndingPeriodOfAvailability]]*1&lt;=2017,"E","U"))</f>
        <v>U</v>
      </c>
    </row>
    <row r="201" spans="1:21" x14ac:dyDescent="0.35">
      <c r="B201" s="65" t="s">
        <v>128</v>
      </c>
      <c r="E201" s="65" t="s">
        <v>129</v>
      </c>
      <c r="F201" s="65" t="s">
        <v>293</v>
      </c>
      <c r="G201" s="65" t="s">
        <v>131</v>
      </c>
      <c r="H201">
        <v>168154737.43000001</v>
      </c>
      <c r="I201">
        <v>13392541.15</v>
      </c>
      <c r="J201">
        <v>0</v>
      </c>
      <c r="K201">
        <v>0</v>
      </c>
      <c r="L201">
        <v>185452721.41999999</v>
      </c>
      <c r="M201">
        <v>0</v>
      </c>
      <c r="N201">
        <v>185452721.41999999</v>
      </c>
      <c r="O201">
        <v>367000000</v>
      </c>
      <c r="P201">
        <v>-205313711.53999999</v>
      </c>
      <c r="Q201">
        <v>213628512.78999999</v>
      </c>
      <c r="R201">
        <v>13392541.15</v>
      </c>
      <c r="S201">
        <v>153371487.21000001</v>
      </c>
      <c r="T201">
        <v>367000000</v>
      </c>
      <c r="U201" t="str">
        <f>IF(Table1[[#This Row],[AvailabilityTypeCode]]="X","U",IF(Table1[[#This Row],[EndingPeriodOfAvailability]]*1&lt;=2017,"E","U"))</f>
        <v>U</v>
      </c>
    </row>
    <row r="202" spans="1:21" x14ac:dyDescent="0.35">
      <c r="B202" s="65" t="s">
        <v>128</v>
      </c>
      <c r="E202" s="65" t="s">
        <v>129</v>
      </c>
      <c r="F202" s="65" t="s">
        <v>294</v>
      </c>
      <c r="G202" s="65" t="s">
        <v>131</v>
      </c>
      <c r="H202">
        <v>25079879.899999999</v>
      </c>
      <c r="I202">
        <v>6949009.0199999996</v>
      </c>
      <c r="J202">
        <v>0</v>
      </c>
      <c r="K202">
        <v>0</v>
      </c>
      <c r="L202">
        <v>260762620.31</v>
      </c>
      <c r="M202">
        <v>43797502</v>
      </c>
      <c r="N202">
        <v>304560122.31</v>
      </c>
      <c r="O202">
        <v>336589011.23000002</v>
      </c>
      <c r="P202">
        <v>-213806825.78</v>
      </c>
      <c r="Q202">
        <v>179133631.56</v>
      </c>
      <c r="R202">
        <v>4532454.46</v>
      </c>
      <c r="S202">
        <v>157455379.66999999</v>
      </c>
      <c r="T202">
        <v>336589011.23000002</v>
      </c>
      <c r="U202" t="str">
        <f>IF(Table1[[#This Row],[AvailabilityTypeCode]]="X","U",IF(Table1[[#This Row],[EndingPeriodOfAvailability]]*1&lt;=2017,"E","U"))</f>
        <v>U</v>
      </c>
    </row>
    <row r="203" spans="1:21" x14ac:dyDescent="0.35">
      <c r="A203" s="65" t="s">
        <v>128</v>
      </c>
      <c r="B203" s="65" t="s">
        <v>128</v>
      </c>
      <c r="E203" s="65" t="s">
        <v>129</v>
      </c>
      <c r="F203" s="65" t="s">
        <v>225</v>
      </c>
      <c r="G203" s="65" t="s">
        <v>295</v>
      </c>
      <c r="H203">
        <v>0</v>
      </c>
      <c r="I203">
        <v>0</v>
      </c>
      <c r="J203">
        <v>0</v>
      </c>
      <c r="K203">
        <v>0</v>
      </c>
      <c r="L203">
        <v>0</v>
      </c>
      <c r="M203">
        <v>0</v>
      </c>
      <c r="N203">
        <v>0</v>
      </c>
      <c r="O203">
        <v>0</v>
      </c>
      <c r="P203">
        <v>0</v>
      </c>
      <c r="Q203">
        <v>0</v>
      </c>
      <c r="R203">
        <v>0</v>
      </c>
      <c r="S203">
        <v>0</v>
      </c>
      <c r="T203">
        <v>0</v>
      </c>
      <c r="U203" t="str">
        <f>IF(Table1[[#This Row],[AvailabilityTypeCode]]="X","U",IF(Table1[[#This Row],[EndingPeriodOfAvailability]]*1&lt;=2017,"E","U"))</f>
        <v>U</v>
      </c>
    </row>
    <row r="204" spans="1:21" x14ac:dyDescent="0.35">
      <c r="A204" s="65" t="s">
        <v>128</v>
      </c>
      <c r="B204" s="65" t="s">
        <v>128</v>
      </c>
      <c r="E204" s="65" t="s">
        <v>129</v>
      </c>
      <c r="F204" s="65" t="s">
        <v>231</v>
      </c>
      <c r="G204" s="65" t="s">
        <v>295</v>
      </c>
      <c r="H204">
        <v>6223385.6699999999</v>
      </c>
      <c r="I204">
        <v>0</v>
      </c>
      <c r="J204">
        <v>0</v>
      </c>
      <c r="K204">
        <v>0</v>
      </c>
      <c r="L204">
        <v>0</v>
      </c>
      <c r="M204">
        <v>0</v>
      </c>
      <c r="N204">
        <v>0</v>
      </c>
      <c r="O204">
        <v>6223385.6699999999</v>
      </c>
      <c r="P204">
        <v>-9655971.9800000004</v>
      </c>
      <c r="Q204">
        <v>-48.34</v>
      </c>
      <c r="R204">
        <v>0</v>
      </c>
      <c r="S204">
        <v>6223434.0099999998</v>
      </c>
      <c r="T204">
        <v>6223385.6699999999</v>
      </c>
      <c r="U204" t="str">
        <f>IF(Table1[[#This Row],[AvailabilityTypeCode]]="X","U",IF(Table1[[#This Row],[EndingPeriodOfAvailability]]*1&lt;=2017,"E","U"))</f>
        <v>U</v>
      </c>
    </row>
    <row r="205" spans="1:21" x14ac:dyDescent="0.35">
      <c r="B205" s="65" t="s">
        <v>128</v>
      </c>
      <c r="E205" s="65" t="s">
        <v>129</v>
      </c>
      <c r="F205" s="65" t="s">
        <v>296</v>
      </c>
      <c r="G205" s="65" t="s">
        <v>131</v>
      </c>
      <c r="H205">
        <v>2</v>
      </c>
      <c r="I205">
        <v>0</v>
      </c>
      <c r="J205">
        <v>0</v>
      </c>
      <c r="K205">
        <v>0</v>
      </c>
      <c r="L205">
        <v>0</v>
      </c>
      <c r="M205">
        <v>0</v>
      </c>
      <c r="N205">
        <v>0</v>
      </c>
      <c r="O205">
        <v>2</v>
      </c>
      <c r="P205">
        <v>0</v>
      </c>
      <c r="Q205">
        <v>0</v>
      </c>
      <c r="R205">
        <v>0</v>
      </c>
      <c r="S205">
        <v>2</v>
      </c>
      <c r="T205">
        <v>2</v>
      </c>
      <c r="U205" t="str">
        <f>IF(Table1[[#This Row],[AvailabilityTypeCode]]="X","U",IF(Table1[[#This Row],[EndingPeriodOfAvailability]]*1&lt;=2017,"E","U"))</f>
        <v>U</v>
      </c>
    </row>
    <row r="206" spans="1:21" x14ac:dyDescent="0.35">
      <c r="B206" s="65" t="s">
        <v>128</v>
      </c>
      <c r="E206" s="65" t="s">
        <v>129</v>
      </c>
      <c r="F206" s="65" t="s">
        <v>297</v>
      </c>
      <c r="G206" s="65" t="s">
        <v>131</v>
      </c>
      <c r="H206">
        <v>0</v>
      </c>
      <c r="I206">
        <v>0</v>
      </c>
      <c r="J206">
        <v>0</v>
      </c>
      <c r="K206">
        <v>0</v>
      </c>
      <c r="L206">
        <v>0</v>
      </c>
      <c r="M206">
        <v>0</v>
      </c>
      <c r="N206">
        <v>0</v>
      </c>
      <c r="O206">
        <v>0</v>
      </c>
      <c r="P206">
        <v>0</v>
      </c>
      <c r="Q206">
        <v>0</v>
      </c>
      <c r="R206">
        <v>0</v>
      </c>
      <c r="S206">
        <v>0</v>
      </c>
      <c r="T206">
        <v>0</v>
      </c>
      <c r="U206" t="str">
        <f>IF(Table1[[#This Row],[AvailabilityTypeCode]]="X","U",IF(Table1[[#This Row],[EndingPeriodOfAvailability]]*1&lt;=2017,"E","U"))</f>
        <v>U</v>
      </c>
    </row>
    <row r="207" spans="1:21" x14ac:dyDescent="0.35">
      <c r="B207" s="65" t="s">
        <v>128</v>
      </c>
      <c r="E207" s="65" t="s">
        <v>129</v>
      </c>
      <c r="F207" s="65" t="s">
        <v>298</v>
      </c>
      <c r="G207" s="65" t="s">
        <v>131</v>
      </c>
      <c r="H207">
        <v>154041.32999999999</v>
      </c>
      <c r="I207">
        <v>0</v>
      </c>
      <c r="J207">
        <v>0</v>
      </c>
      <c r="K207">
        <v>0</v>
      </c>
      <c r="L207">
        <v>0</v>
      </c>
      <c r="M207">
        <v>0</v>
      </c>
      <c r="N207">
        <v>0</v>
      </c>
      <c r="O207">
        <v>154041.32999999999</v>
      </c>
      <c r="P207">
        <v>0</v>
      </c>
      <c r="Q207">
        <v>0</v>
      </c>
      <c r="R207">
        <v>0</v>
      </c>
      <c r="S207">
        <v>154041.32999999999</v>
      </c>
      <c r="T207">
        <v>154041.32999999999</v>
      </c>
      <c r="U207" t="str">
        <f>IF(Table1[[#This Row],[AvailabilityTypeCode]]="X","U",IF(Table1[[#This Row],[EndingPeriodOfAvailability]]*1&lt;=2017,"E","U"))</f>
        <v>U</v>
      </c>
    </row>
    <row r="208" spans="1:21" x14ac:dyDescent="0.35">
      <c r="B208" s="65" t="s">
        <v>128</v>
      </c>
      <c r="E208" s="65" t="s">
        <v>129</v>
      </c>
      <c r="F208" s="65" t="s">
        <v>278</v>
      </c>
      <c r="G208" s="65" t="s">
        <v>131</v>
      </c>
      <c r="H208">
        <v>20163136.48</v>
      </c>
      <c r="I208">
        <v>0</v>
      </c>
      <c r="J208">
        <v>0</v>
      </c>
      <c r="K208">
        <v>0</v>
      </c>
      <c r="L208">
        <v>0</v>
      </c>
      <c r="M208">
        <v>0</v>
      </c>
      <c r="N208">
        <v>0</v>
      </c>
      <c r="O208">
        <v>20163136.48</v>
      </c>
      <c r="P208">
        <v>0</v>
      </c>
      <c r="Q208">
        <v>0</v>
      </c>
      <c r="R208">
        <v>0</v>
      </c>
      <c r="S208">
        <v>20163136.48</v>
      </c>
      <c r="T208">
        <v>20163136.48</v>
      </c>
      <c r="U208" t="str">
        <f>IF(Table1[[#This Row],[AvailabilityTypeCode]]="X","U",IF(Table1[[#This Row],[EndingPeriodOfAvailability]]*1&lt;=2017,"E","U"))</f>
        <v>U</v>
      </c>
    </row>
    <row r="209" spans="2:21" x14ac:dyDescent="0.35">
      <c r="B209" s="65" t="s">
        <v>128</v>
      </c>
      <c r="E209" s="65" t="s">
        <v>129</v>
      </c>
      <c r="F209" s="65" t="s">
        <v>299</v>
      </c>
      <c r="G209" s="65" t="s">
        <v>131</v>
      </c>
      <c r="H209">
        <v>0.64</v>
      </c>
      <c r="I209">
        <v>0</v>
      </c>
      <c r="J209">
        <v>0</v>
      </c>
      <c r="K209">
        <v>0</v>
      </c>
      <c r="L209">
        <v>0</v>
      </c>
      <c r="M209">
        <v>0</v>
      </c>
      <c r="N209">
        <v>0</v>
      </c>
      <c r="O209">
        <v>0.64</v>
      </c>
      <c r="P209">
        <v>0</v>
      </c>
      <c r="Q209">
        <v>0</v>
      </c>
      <c r="R209">
        <v>0</v>
      </c>
      <c r="S209">
        <v>0.64</v>
      </c>
      <c r="T209">
        <v>0.64</v>
      </c>
      <c r="U209" t="str">
        <f>IF(Table1[[#This Row],[AvailabilityTypeCode]]="X","U",IF(Table1[[#This Row],[EndingPeriodOfAvailability]]*1&lt;=2017,"E","U"))</f>
        <v>U</v>
      </c>
    </row>
    <row r="210" spans="2:21" x14ac:dyDescent="0.35">
      <c r="B210" s="65" t="s">
        <v>128</v>
      </c>
      <c r="E210" s="65" t="s">
        <v>129</v>
      </c>
      <c r="F210" s="65" t="s">
        <v>300</v>
      </c>
      <c r="G210" s="65" t="s">
        <v>131</v>
      </c>
      <c r="H210">
        <v>23718015.34</v>
      </c>
      <c r="I210">
        <v>3000000</v>
      </c>
      <c r="J210">
        <v>0</v>
      </c>
      <c r="K210">
        <v>0</v>
      </c>
      <c r="L210">
        <v>0</v>
      </c>
      <c r="M210">
        <v>0</v>
      </c>
      <c r="N210">
        <v>0</v>
      </c>
      <c r="O210">
        <v>26718015.34</v>
      </c>
      <c r="P210">
        <v>-205504285.31999999</v>
      </c>
      <c r="Q210">
        <v>6423440.2400000002</v>
      </c>
      <c r="R210">
        <v>18.5</v>
      </c>
      <c r="S210">
        <v>20294575.100000001</v>
      </c>
      <c r="T210">
        <v>26718015.34</v>
      </c>
      <c r="U210" t="str">
        <f>IF(Table1[[#This Row],[AvailabilityTypeCode]]="X","U",IF(Table1[[#This Row],[EndingPeriodOfAvailability]]*1&lt;=2017,"E","U"))</f>
        <v>U</v>
      </c>
    </row>
    <row r="211" spans="2:21" x14ac:dyDescent="0.35">
      <c r="B211" s="65" t="s">
        <v>128</v>
      </c>
      <c r="E211" s="65" t="s">
        <v>129</v>
      </c>
      <c r="F211" s="65" t="s">
        <v>301</v>
      </c>
      <c r="G211" s="65" t="s">
        <v>131</v>
      </c>
      <c r="H211">
        <v>10600038.01</v>
      </c>
      <c r="I211">
        <v>2500000</v>
      </c>
      <c r="J211">
        <v>15900000</v>
      </c>
      <c r="K211">
        <v>0</v>
      </c>
      <c r="L211">
        <v>0</v>
      </c>
      <c r="M211">
        <v>5100000</v>
      </c>
      <c r="N211">
        <v>5100000</v>
      </c>
      <c r="O211">
        <v>34100038.009999998</v>
      </c>
      <c r="P211">
        <v>-11221174.74</v>
      </c>
      <c r="Q211">
        <v>5412544.8200000003</v>
      </c>
      <c r="R211">
        <v>742465.47</v>
      </c>
      <c r="S211">
        <v>28687493.190000001</v>
      </c>
      <c r="T211">
        <v>34100038.009999998</v>
      </c>
      <c r="U211" t="str">
        <f>IF(Table1[[#This Row],[AvailabilityTypeCode]]="X","U",IF(Table1[[#This Row],[EndingPeriodOfAvailability]]*1&lt;=2017,"E","U"))</f>
        <v>U</v>
      </c>
    </row>
    <row r="212" spans="2:21" x14ac:dyDescent="0.35">
      <c r="B212" s="65" t="s">
        <v>128</v>
      </c>
      <c r="E212" s="65" t="s">
        <v>129</v>
      </c>
      <c r="F212" s="65" t="s">
        <v>302</v>
      </c>
      <c r="G212" s="65" t="s">
        <v>131</v>
      </c>
      <c r="H212">
        <v>112244.91</v>
      </c>
      <c r="I212">
        <v>500000</v>
      </c>
      <c r="J212">
        <v>0</v>
      </c>
      <c r="K212">
        <v>0</v>
      </c>
      <c r="L212">
        <v>0</v>
      </c>
      <c r="M212">
        <v>0</v>
      </c>
      <c r="N212">
        <v>0</v>
      </c>
      <c r="O212">
        <v>612244.91</v>
      </c>
      <c r="P212">
        <v>-1341073.67</v>
      </c>
      <c r="Q212">
        <v>0</v>
      </c>
      <c r="R212">
        <v>0</v>
      </c>
      <c r="S212">
        <v>612244.91</v>
      </c>
      <c r="T212">
        <v>612244.91</v>
      </c>
      <c r="U212" t="str">
        <f>IF(Table1[[#This Row],[AvailabilityTypeCode]]="X","U",IF(Table1[[#This Row],[EndingPeriodOfAvailability]]*1&lt;=2017,"E","U"))</f>
        <v>U</v>
      </c>
    </row>
    <row r="213" spans="2:21" x14ac:dyDescent="0.35">
      <c r="B213" s="65" t="s">
        <v>128</v>
      </c>
      <c r="E213" s="65" t="s">
        <v>129</v>
      </c>
      <c r="F213" s="65" t="s">
        <v>303</v>
      </c>
      <c r="G213" s="65" t="s">
        <v>131</v>
      </c>
      <c r="H213">
        <v>55040427.789999999</v>
      </c>
      <c r="I213">
        <v>250000</v>
      </c>
      <c r="J213">
        <v>0</v>
      </c>
      <c r="K213">
        <v>0</v>
      </c>
      <c r="L213">
        <v>0</v>
      </c>
      <c r="M213">
        <v>0</v>
      </c>
      <c r="N213">
        <v>0</v>
      </c>
      <c r="O213">
        <v>55290427.789999999</v>
      </c>
      <c r="P213">
        <v>-21313.82</v>
      </c>
      <c r="Q213">
        <v>8120454.5999999996</v>
      </c>
      <c r="R213">
        <v>0</v>
      </c>
      <c r="S213">
        <v>47169973.189999998</v>
      </c>
      <c r="T213">
        <v>55290427.789999999</v>
      </c>
      <c r="U213" t="str">
        <f>IF(Table1[[#This Row],[AvailabilityTypeCode]]="X","U",IF(Table1[[#This Row],[EndingPeriodOfAvailability]]*1&lt;=2017,"E","U"))</f>
        <v>U</v>
      </c>
    </row>
    <row r="214" spans="2:21" x14ac:dyDescent="0.35">
      <c r="B214" s="65" t="s">
        <v>128</v>
      </c>
      <c r="E214" s="65" t="s">
        <v>129</v>
      </c>
      <c r="F214" s="65" t="s">
        <v>304</v>
      </c>
      <c r="G214" s="65" t="s">
        <v>131</v>
      </c>
      <c r="H214">
        <v>0.42</v>
      </c>
      <c r="I214">
        <v>0</v>
      </c>
      <c r="J214">
        <v>0</v>
      </c>
      <c r="K214">
        <v>0</v>
      </c>
      <c r="L214">
        <v>0</v>
      </c>
      <c r="M214">
        <v>0</v>
      </c>
      <c r="N214">
        <v>0</v>
      </c>
      <c r="O214">
        <v>0.42</v>
      </c>
      <c r="P214">
        <v>0</v>
      </c>
      <c r="Q214">
        <v>0</v>
      </c>
      <c r="R214">
        <v>0</v>
      </c>
      <c r="S214">
        <v>0.42</v>
      </c>
      <c r="T214">
        <v>0.42</v>
      </c>
      <c r="U214" t="str">
        <f>IF(Table1[[#This Row],[AvailabilityTypeCode]]="X","U",IF(Table1[[#This Row],[EndingPeriodOfAvailability]]*1&lt;=2017,"E","U"))</f>
        <v>U</v>
      </c>
    </row>
    <row r="215" spans="2:21" x14ac:dyDescent="0.35">
      <c r="B215" s="65" t="s">
        <v>128</v>
      </c>
      <c r="E215" s="65" t="s">
        <v>129</v>
      </c>
      <c r="F215" s="65" t="s">
        <v>305</v>
      </c>
      <c r="G215" s="65" t="s">
        <v>131</v>
      </c>
      <c r="H215">
        <v>31551541.41</v>
      </c>
      <c r="I215">
        <v>175000</v>
      </c>
      <c r="J215">
        <v>0</v>
      </c>
      <c r="K215">
        <v>0</v>
      </c>
      <c r="L215">
        <v>0</v>
      </c>
      <c r="M215">
        <v>0</v>
      </c>
      <c r="N215">
        <v>0</v>
      </c>
      <c r="O215">
        <v>31726541.41</v>
      </c>
      <c r="P215">
        <v>-6044601.9900000002</v>
      </c>
      <c r="Q215">
        <v>0</v>
      </c>
      <c r="R215">
        <v>0</v>
      </c>
      <c r="S215">
        <v>31726541.41</v>
      </c>
      <c r="T215">
        <v>31726541.41</v>
      </c>
      <c r="U215" t="str">
        <f>IF(Table1[[#This Row],[AvailabilityTypeCode]]="X","U",IF(Table1[[#This Row],[EndingPeriodOfAvailability]]*1&lt;=2017,"E","U"))</f>
        <v>U</v>
      </c>
    </row>
    <row r="216" spans="2:21" x14ac:dyDescent="0.35">
      <c r="B216" s="65" t="s">
        <v>128</v>
      </c>
      <c r="E216" s="65" t="s">
        <v>129</v>
      </c>
      <c r="F216" s="65" t="s">
        <v>306</v>
      </c>
      <c r="G216" s="65" t="s">
        <v>131</v>
      </c>
      <c r="H216">
        <v>1328.97</v>
      </c>
      <c r="I216">
        <v>0</v>
      </c>
      <c r="J216">
        <v>0</v>
      </c>
      <c r="K216">
        <v>0</v>
      </c>
      <c r="L216">
        <v>0</v>
      </c>
      <c r="M216">
        <v>0</v>
      </c>
      <c r="N216">
        <v>0</v>
      </c>
      <c r="O216">
        <v>1328.97</v>
      </c>
      <c r="P216">
        <v>0</v>
      </c>
      <c r="Q216">
        <v>0</v>
      </c>
      <c r="R216">
        <v>0</v>
      </c>
      <c r="S216">
        <v>1328.97</v>
      </c>
      <c r="T216">
        <v>1328.97</v>
      </c>
      <c r="U216" t="str">
        <f>IF(Table1[[#This Row],[AvailabilityTypeCode]]="X","U",IF(Table1[[#This Row],[EndingPeriodOfAvailability]]*1&lt;=2017,"E","U"))</f>
        <v>U</v>
      </c>
    </row>
    <row r="217" spans="2:21" x14ac:dyDescent="0.35">
      <c r="B217" s="65" t="s">
        <v>128</v>
      </c>
      <c r="E217" s="65" t="s">
        <v>129</v>
      </c>
      <c r="F217" s="65" t="s">
        <v>307</v>
      </c>
      <c r="G217" s="65" t="s">
        <v>131</v>
      </c>
      <c r="H217">
        <v>5000</v>
      </c>
      <c r="I217">
        <v>0</v>
      </c>
      <c r="J217">
        <v>0</v>
      </c>
      <c r="K217">
        <v>0</v>
      </c>
      <c r="L217">
        <v>0</v>
      </c>
      <c r="M217">
        <v>0</v>
      </c>
      <c r="N217">
        <v>0</v>
      </c>
      <c r="O217">
        <v>5000</v>
      </c>
      <c r="P217">
        <v>0</v>
      </c>
      <c r="Q217">
        <v>0</v>
      </c>
      <c r="R217">
        <v>0</v>
      </c>
      <c r="S217">
        <v>5000</v>
      </c>
      <c r="T217">
        <v>5000</v>
      </c>
      <c r="U217" t="str">
        <f>IF(Table1[[#This Row],[AvailabilityTypeCode]]="X","U",IF(Table1[[#This Row],[EndingPeriodOfAvailability]]*1&lt;=2017,"E","U"))</f>
        <v>U</v>
      </c>
    </row>
    <row r="218" spans="2:21" x14ac:dyDescent="0.35">
      <c r="B218" s="65" t="s">
        <v>128</v>
      </c>
      <c r="E218" s="65" t="s">
        <v>129</v>
      </c>
      <c r="F218" s="65" t="s">
        <v>308</v>
      </c>
      <c r="G218" s="65" t="s">
        <v>131</v>
      </c>
      <c r="H218">
        <v>11687009.039999999</v>
      </c>
      <c r="I218">
        <v>1000000</v>
      </c>
      <c r="J218">
        <v>0</v>
      </c>
      <c r="K218">
        <v>0</v>
      </c>
      <c r="L218">
        <v>0</v>
      </c>
      <c r="M218">
        <v>0</v>
      </c>
      <c r="N218">
        <v>0</v>
      </c>
      <c r="O218">
        <v>12687009.039999999</v>
      </c>
      <c r="P218">
        <v>-70286.070000000007</v>
      </c>
      <c r="Q218">
        <v>80875</v>
      </c>
      <c r="R218">
        <v>0</v>
      </c>
      <c r="S218">
        <v>12606134.039999999</v>
      </c>
      <c r="T218">
        <v>12687009.039999999</v>
      </c>
      <c r="U218" t="str">
        <f>IF(Table1[[#This Row],[AvailabilityTypeCode]]="X","U",IF(Table1[[#This Row],[EndingPeriodOfAvailability]]*1&lt;=2017,"E","U"))</f>
        <v>U</v>
      </c>
    </row>
    <row r="219" spans="2:21" x14ac:dyDescent="0.35">
      <c r="B219" s="65" t="s">
        <v>128</v>
      </c>
      <c r="E219" s="65" t="s">
        <v>129</v>
      </c>
      <c r="F219" s="65" t="s">
        <v>309</v>
      </c>
      <c r="G219" s="65" t="s">
        <v>131</v>
      </c>
      <c r="H219">
        <v>10203606.01</v>
      </c>
      <c r="I219">
        <v>2238670.17</v>
      </c>
      <c r="J219">
        <v>0</v>
      </c>
      <c r="K219">
        <v>0</v>
      </c>
      <c r="L219">
        <v>0</v>
      </c>
      <c r="M219">
        <v>0</v>
      </c>
      <c r="N219">
        <v>0</v>
      </c>
      <c r="O219">
        <v>12442276.18</v>
      </c>
      <c r="P219">
        <v>-2531551.7000000002</v>
      </c>
      <c r="Q219">
        <v>0</v>
      </c>
      <c r="R219">
        <v>2238670.17</v>
      </c>
      <c r="S219">
        <v>12442276.18</v>
      </c>
      <c r="T219">
        <v>12442276.18</v>
      </c>
      <c r="U219" t="str">
        <f>IF(Table1[[#This Row],[AvailabilityTypeCode]]="X","U",IF(Table1[[#This Row],[EndingPeriodOfAvailability]]*1&lt;=2017,"E","U"))</f>
        <v>U</v>
      </c>
    </row>
    <row r="220" spans="2:21" x14ac:dyDescent="0.35">
      <c r="B220" s="65" t="s">
        <v>128</v>
      </c>
      <c r="E220" s="65" t="s">
        <v>129</v>
      </c>
      <c r="F220" s="65" t="s">
        <v>310</v>
      </c>
      <c r="G220" s="65" t="s">
        <v>131</v>
      </c>
      <c r="H220">
        <v>66466603.700000003</v>
      </c>
      <c r="I220">
        <v>2000000</v>
      </c>
      <c r="J220">
        <v>0</v>
      </c>
      <c r="K220">
        <v>0</v>
      </c>
      <c r="L220">
        <v>0</v>
      </c>
      <c r="M220">
        <v>0</v>
      </c>
      <c r="N220">
        <v>0</v>
      </c>
      <c r="O220">
        <v>68466603.700000003</v>
      </c>
      <c r="P220">
        <v>-104307714.7</v>
      </c>
      <c r="Q220">
        <v>10788571.27</v>
      </c>
      <c r="R220">
        <v>486477.7</v>
      </c>
      <c r="S220">
        <v>57678032.43</v>
      </c>
      <c r="T220">
        <v>68466603.700000003</v>
      </c>
      <c r="U220" t="str">
        <f>IF(Table1[[#This Row],[AvailabilityTypeCode]]="X","U",IF(Table1[[#This Row],[EndingPeriodOfAvailability]]*1&lt;=2017,"E","U"))</f>
        <v>U</v>
      </c>
    </row>
    <row r="221" spans="2:21" x14ac:dyDescent="0.35">
      <c r="B221" s="65" t="s">
        <v>128</v>
      </c>
      <c r="E221" s="65" t="s">
        <v>129</v>
      </c>
      <c r="F221" s="65" t="s">
        <v>280</v>
      </c>
      <c r="G221" s="65" t="s">
        <v>131</v>
      </c>
      <c r="H221">
        <v>3542947.18</v>
      </c>
      <c r="I221">
        <v>48249.96</v>
      </c>
      <c r="J221">
        <v>0</v>
      </c>
      <c r="K221">
        <v>0</v>
      </c>
      <c r="L221">
        <v>0</v>
      </c>
      <c r="M221">
        <v>0</v>
      </c>
      <c r="N221">
        <v>0</v>
      </c>
      <c r="O221">
        <v>3591197.14</v>
      </c>
      <c r="P221">
        <v>-559996.15</v>
      </c>
      <c r="Q221">
        <v>0</v>
      </c>
      <c r="R221">
        <v>48249.96</v>
      </c>
      <c r="S221">
        <v>3591197.14</v>
      </c>
      <c r="T221">
        <v>3591197.14</v>
      </c>
      <c r="U221" t="str">
        <f>IF(Table1[[#This Row],[AvailabilityTypeCode]]="X","U",IF(Table1[[#This Row],[EndingPeriodOfAvailability]]*1&lt;=2017,"E","U"))</f>
        <v>U</v>
      </c>
    </row>
    <row r="222" spans="2:21" x14ac:dyDescent="0.35">
      <c r="B222" s="65" t="s">
        <v>128</v>
      </c>
      <c r="E222" s="65" t="s">
        <v>129</v>
      </c>
      <c r="F222" s="65" t="s">
        <v>311</v>
      </c>
      <c r="G222" s="65" t="s">
        <v>131</v>
      </c>
      <c r="H222">
        <v>40200000.659999996</v>
      </c>
      <c r="I222">
        <v>150000</v>
      </c>
      <c r="J222">
        <v>0</v>
      </c>
      <c r="K222">
        <v>0</v>
      </c>
      <c r="L222">
        <v>0</v>
      </c>
      <c r="M222">
        <v>0</v>
      </c>
      <c r="N222">
        <v>0</v>
      </c>
      <c r="O222">
        <v>40350000.659999996</v>
      </c>
      <c r="P222">
        <v>-11674836.140000001</v>
      </c>
      <c r="Q222">
        <v>0</v>
      </c>
      <c r="R222">
        <v>0</v>
      </c>
      <c r="S222">
        <v>40350000.659999996</v>
      </c>
      <c r="T222">
        <v>40350000.659999996</v>
      </c>
      <c r="U222" t="str">
        <f>IF(Table1[[#This Row],[AvailabilityTypeCode]]="X","U",IF(Table1[[#This Row],[EndingPeriodOfAvailability]]*1&lt;=2017,"E","U"))</f>
        <v>U</v>
      </c>
    </row>
    <row r="223" spans="2:21" x14ac:dyDescent="0.35">
      <c r="B223" s="65" t="s">
        <v>128</v>
      </c>
      <c r="E223" s="65" t="s">
        <v>129</v>
      </c>
      <c r="F223" s="65" t="s">
        <v>312</v>
      </c>
      <c r="G223" s="65" t="s">
        <v>131</v>
      </c>
      <c r="H223">
        <v>0</v>
      </c>
      <c r="I223">
        <v>0</v>
      </c>
      <c r="J223">
        <v>0</v>
      </c>
      <c r="K223">
        <v>0</v>
      </c>
      <c r="L223">
        <v>0</v>
      </c>
      <c r="M223">
        <v>0</v>
      </c>
      <c r="N223">
        <v>0</v>
      </c>
      <c r="O223">
        <v>0</v>
      </c>
      <c r="P223">
        <v>0</v>
      </c>
      <c r="Q223">
        <v>0</v>
      </c>
      <c r="R223">
        <v>0</v>
      </c>
      <c r="S223">
        <v>0</v>
      </c>
      <c r="T223">
        <v>0</v>
      </c>
      <c r="U223" t="str">
        <f>IF(Table1[[#This Row],[AvailabilityTypeCode]]="X","U",IF(Table1[[#This Row],[EndingPeriodOfAvailability]]*1&lt;=2017,"E","U"))</f>
        <v>U</v>
      </c>
    </row>
    <row r="224" spans="2:21" x14ac:dyDescent="0.35">
      <c r="B224" s="65" t="s">
        <v>128</v>
      </c>
      <c r="E224" s="65" t="s">
        <v>129</v>
      </c>
      <c r="F224" s="65" t="s">
        <v>313</v>
      </c>
      <c r="G224" s="65" t="s">
        <v>131</v>
      </c>
      <c r="H224">
        <v>0</v>
      </c>
      <c r="I224">
        <v>0</v>
      </c>
      <c r="J224">
        <v>0</v>
      </c>
      <c r="K224">
        <v>0</v>
      </c>
      <c r="L224">
        <v>0</v>
      </c>
      <c r="M224">
        <v>0</v>
      </c>
      <c r="N224">
        <v>0</v>
      </c>
      <c r="O224">
        <v>0</v>
      </c>
      <c r="P224">
        <v>0</v>
      </c>
      <c r="Q224">
        <v>0</v>
      </c>
      <c r="R224">
        <v>0</v>
      </c>
      <c r="S224">
        <v>0</v>
      </c>
      <c r="T224">
        <v>0</v>
      </c>
      <c r="U224" t="str">
        <f>IF(Table1[[#This Row],[AvailabilityTypeCode]]="X","U",IF(Table1[[#This Row],[EndingPeriodOfAvailability]]*1&lt;=2017,"E","U"))</f>
        <v>U</v>
      </c>
    </row>
    <row r="225" spans="2:21" x14ac:dyDescent="0.35">
      <c r="B225" s="65" t="s">
        <v>128</v>
      </c>
      <c r="E225" s="65" t="s">
        <v>129</v>
      </c>
      <c r="F225" s="65" t="s">
        <v>314</v>
      </c>
      <c r="G225" s="65" t="s">
        <v>131</v>
      </c>
      <c r="H225">
        <v>8083469.6900000004</v>
      </c>
      <c r="I225">
        <v>277276.96999999997</v>
      </c>
      <c r="J225">
        <v>40100000</v>
      </c>
      <c r="K225">
        <v>0</v>
      </c>
      <c r="L225">
        <v>0</v>
      </c>
      <c r="M225">
        <v>2500000</v>
      </c>
      <c r="N225">
        <v>2500000</v>
      </c>
      <c r="O225">
        <v>50960746.659999996</v>
      </c>
      <c r="P225">
        <v>-23283002.079999998</v>
      </c>
      <c r="Q225">
        <v>14439833.68</v>
      </c>
      <c r="R225">
        <v>870361.76</v>
      </c>
      <c r="S225">
        <v>36520912.979999997</v>
      </c>
      <c r="T225">
        <v>50960746.659999996</v>
      </c>
      <c r="U225" t="str">
        <f>IF(Table1[[#This Row],[AvailabilityTypeCode]]="X","U",IF(Table1[[#This Row],[EndingPeriodOfAvailability]]*1&lt;=2017,"E","U"))</f>
        <v>U</v>
      </c>
    </row>
    <row r="226" spans="2:21" x14ac:dyDescent="0.35">
      <c r="B226" s="65" t="s">
        <v>128</v>
      </c>
      <c r="E226" s="65" t="s">
        <v>129</v>
      </c>
      <c r="F226" s="65" t="s">
        <v>315</v>
      </c>
      <c r="G226" s="65" t="s">
        <v>131</v>
      </c>
      <c r="H226">
        <v>1960000</v>
      </c>
      <c r="I226">
        <v>0</v>
      </c>
      <c r="J226">
        <v>0</v>
      </c>
      <c r="K226">
        <v>0</v>
      </c>
      <c r="L226">
        <v>0</v>
      </c>
      <c r="M226">
        <v>0</v>
      </c>
      <c r="N226">
        <v>0</v>
      </c>
      <c r="O226">
        <v>1960000</v>
      </c>
      <c r="P226">
        <v>0</v>
      </c>
      <c r="Q226">
        <v>796758</v>
      </c>
      <c r="R226">
        <v>0</v>
      </c>
      <c r="S226">
        <v>1163242</v>
      </c>
      <c r="T226">
        <v>1960000</v>
      </c>
      <c r="U226" t="str">
        <f>IF(Table1[[#This Row],[AvailabilityTypeCode]]="X","U",IF(Table1[[#This Row],[EndingPeriodOfAvailability]]*1&lt;=2017,"E","U"))</f>
        <v>U</v>
      </c>
    </row>
    <row r="227" spans="2:21" x14ac:dyDescent="0.35">
      <c r="B227" s="65" t="s">
        <v>128</v>
      </c>
      <c r="E227" s="65" t="s">
        <v>129</v>
      </c>
      <c r="F227" s="65" t="s">
        <v>316</v>
      </c>
      <c r="G227" s="65" t="s">
        <v>131</v>
      </c>
      <c r="H227">
        <v>176635.85</v>
      </c>
      <c r="I227">
        <v>0</v>
      </c>
      <c r="J227">
        <v>0</v>
      </c>
      <c r="K227">
        <v>0</v>
      </c>
      <c r="L227">
        <v>0</v>
      </c>
      <c r="M227">
        <v>0</v>
      </c>
      <c r="N227">
        <v>0</v>
      </c>
      <c r="O227">
        <v>176635.85</v>
      </c>
      <c r="P227">
        <v>0</v>
      </c>
      <c r="Q227">
        <v>0</v>
      </c>
      <c r="R227">
        <v>0</v>
      </c>
      <c r="S227">
        <v>176635.85</v>
      </c>
      <c r="T227">
        <v>176635.85</v>
      </c>
      <c r="U227" t="str">
        <f>IF(Table1[[#This Row],[AvailabilityTypeCode]]="X","U",IF(Table1[[#This Row],[EndingPeriodOfAvailability]]*1&lt;=2017,"E","U"))</f>
        <v>U</v>
      </c>
    </row>
    <row r="228" spans="2:21" x14ac:dyDescent="0.35">
      <c r="B228" s="65" t="s">
        <v>128</v>
      </c>
      <c r="E228" s="65" t="s">
        <v>129</v>
      </c>
      <c r="F228" s="65" t="s">
        <v>317</v>
      </c>
      <c r="G228" s="65" t="s">
        <v>131</v>
      </c>
      <c r="H228">
        <v>0</v>
      </c>
      <c r="I228">
        <v>0</v>
      </c>
      <c r="J228">
        <v>328000000</v>
      </c>
      <c r="K228">
        <v>0</v>
      </c>
      <c r="L228">
        <v>0</v>
      </c>
      <c r="M228">
        <v>0</v>
      </c>
      <c r="N228">
        <v>0</v>
      </c>
      <c r="O228">
        <v>328000000</v>
      </c>
      <c r="P228">
        <v>-321372767</v>
      </c>
      <c r="Q228">
        <v>321513202</v>
      </c>
      <c r="R228">
        <v>0</v>
      </c>
      <c r="S228">
        <v>6486798</v>
      </c>
      <c r="T228">
        <v>328000000</v>
      </c>
      <c r="U228" t="str">
        <f>IF(Table1[[#This Row],[AvailabilityTypeCode]]="X","U",IF(Table1[[#This Row],[EndingPeriodOfAvailability]]*1&lt;=2017,"E","U"))</f>
        <v>U</v>
      </c>
    </row>
    <row r="229" spans="2:21" x14ac:dyDescent="0.35">
      <c r="B229" s="65" t="s">
        <v>128</v>
      </c>
      <c r="E229" s="65" t="s">
        <v>129</v>
      </c>
      <c r="F229" s="65" t="s">
        <v>318</v>
      </c>
      <c r="G229" s="65" t="s">
        <v>131</v>
      </c>
      <c r="H229">
        <v>0</v>
      </c>
      <c r="I229">
        <v>0</v>
      </c>
      <c r="J229">
        <v>1167000000</v>
      </c>
      <c r="K229">
        <v>0</v>
      </c>
      <c r="L229">
        <v>0</v>
      </c>
      <c r="M229">
        <v>0</v>
      </c>
      <c r="N229">
        <v>0</v>
      </c>
      <c r="O229">
        <v>1167000000</v>
      </c>
      <c r="P229">
        <v>-1160086262.04</v>
      </c>
      <c r="Q229">
        <v>1161245628.55</v>
      </c>
      <c r="R229">
        <v>0</v>
      </c>
      <c r="S229">
        <v>5754371.4500000002</v>
      </c>
      <c r="T229">
        <v>1167000000</v>
      </c>
      <c r="U229" t="str">
        <f>IF(Table1[[#This Row],[AvailabilityTypeCode]]="X","U",IF(Table1[[#This Row],[EndingPeriodOfAvailability]]*1&lt;=2017,"E","U"))</f>
        <v>U</v>
      </c>
    </row>
    <row r="230" spans="2:21" x14ac:dyDescent="0.35">
      <c r="B230" s="65" t="s">
        <v>128</v>
      </c>
      <c r="E230" s="65" t="s">
        <v>129</v>
      </c>
      <c r="F230" s="65" t="s">
        <v>319</v>
      </c>
      <c r="G230" s="65" t="s">
        <v>131</v>
      </c>
      <c r="H230">
        <v>0</v>
      </c>
      <c r="I230">
        <v>0</v>
      </c>
      <c r="J230">
        <v>0</v>
      </c>
      <c r="K230">
        <v>0</v>
      </c>
      <c r="L230">
        <v>0</v>
      </c>
      <c r="M230">
        <v>0</v>
      </c>
      <c r="N230">
        <v>0</v>
      </c>
      <c r="O230">
        <v>0</v>
      </c>
      <c r="P230">
        <v>0</v>
      </c>
      <c r="Q230">
        <v>0</v>
      </c>
      <c r="R230">
        <v>0</v>
      </c>
      <c r="S230">
        <v>0</v>
      </c>
      <c r="T230">
        <v>0</v>
      </c>
      <c r="U230" t="str">
        <f>IF(Table1[[#This Row],[AvailabilityTypeCode]]="X","U",IF(Table1[[#This Row],[EndingPeriodOfAvailability]]*1&lt;=2017,"E","U"))</f>
        <v>U</v>
      </c>
    </row>
    <row r="231" spans="2:21" x14ac:dyDescent="0.35">
      <c r="B231" s="65" t="s">
        <v>128</v>
      </c>
      <c r="C231" s="65" t="s">
        <v>253</v>
      </c>
      <c r="D231" s="65" t="s">
        <v>141</v>
      </c>
      <c r="F231" s="65" t="s">
        <v>320</v>
      </c>
      <c r="G231" s="65" t="s">
        <v>131</v>
      </c>
      <c r="H231">
        <v>37938085.109999999</v>
      </c>
      <c r="I231">
        <v>17306601.100000001</v>
      </c>
      <c r="J231">
        <v>0</v>
      </c>
      <c r="K231">
        <v>0</v>
      </c>
      <c r="L231">
        <v>0</v>
      </c>
      <c r="M231">
        <v>0</v>
      </c>
      <c r="N231">
        <v>0</v>
      </c>
      <c r="O231">
        <v>55244686.210000001</v>
      </c>
      <c r="P231">
        <v>-1811403145.9400001</v>
      </c>
      <c r="Q231">
        <v>0</v>
      </c>
      <c r="R231">
        <v>17306601.100000001</v>
      </c>
      <c r="S231">
        <v>55244686.210000001</v>
      </c>
      <c r="T231">
        <v>55244686.210000001</v>
      </c>
      <c r="U231" t="str">
        <f>IF(Table1[[#This Row],[AvailabilityTypeCode]]="X","U",IF(Table1[[#This Row],[EndingPeriodOfAvailability]]*1&lt;=2017,"E","U"))</f>
        <v>E</v>
      </c>
    </row>
    <row r="232" spans="2:21" x14ac:dyDescent="0.35">
      <c r="B232" s="65" t="s">
        <v>128</v>
      </c>
      <c r="C232" s="65" t="s">
        <v>253</v>
      </c>
      <c r="D232" s="65" t="s">
        <v>143</v>
      </c>
      <c r="F232" s="65" t="s">
        <v>321</v>
      </c>
      <c r="G232" s="65" t="s">
        <v>131</v>
      </c>
      <c r="H232">
        <v>472206.93</v>
      </c>
      <c r="I232">
        <v>0</v>
      </c>
      <c r="J232">
        <v>0</v>
      </c>
      <c r="K232">
        <v>0</v>
      </c>
      <c r="L232">
        <v>0</v>
      </c>
      <c r="M232">
        <v>0</v>
      </c>
      <c r="N232">
        <v>0</v>
      </c>
      <c r="O232">
        <v>472206.93</v>
      </c>
      <c r="P232">
        <v>0</v>
      </c>
      <c r="Q232">
        <v>0</v>
      </c>
      <c r="R232">
        <v>0</v>
      </c>
      <c r="S232">
        <v>472206.93</v>
      </c>
      <c r="T232">
        <v>472206.93</v>
      </c>
      <c r="U232" t="str">
        <f>IF(Table1[[#This Row],[AvailabilityTypeCode]]="X","U",IF(Table1[[#This Row],[EndingPeriodOfAvailability]]*1&lt;=2017,"E","U"))</f>
        <v>E</v>
      </c>
    </row>
    <row r="233" spans="2:21" x14ac:dyDescent="0.35">
      <c r="B233" s="65" t="s">
        <v>128</v>
      </c>
      <c r="C233" s="65" t="s">
        <v>253</v>
      </c>
      <c r="D233" s="65" t="s">
        <v>144</v>
      </c>
      <c r="F233" s="65" t="s">
        <v>320</v>
      </c>
      <c r="G233" s="65" t="s">
        <v>131</v>
      </c>
      <c r="H233">
        <v>284320.98</v>
      </c>
      <c r="I233">
        <v>0</v>
      </c>
      <c r="J233">
        <v>0</v>
      </c>
      <c r="K233">
        <v>0</v>
      </c>
      <c r="L233">
        <v>0</v>
      </c>
      <c r="M233">
        <v>0</v>
      </c>
      <c r="N233">
        <v>0</v>
      </c>
      <c r="O233">
        <v>284320.98</v>
      </c>
      <c r="P233">
        <v>0</v>
      </c>
      <c r="Q233">
        <v>0</v>
      </c>
      <c r="R233">
        <v>0</v>
      </c>
      <c r="S233">
        <v>284320.98</v>
      </c>
      <c r="T233">
        <v>284320.98</v>
      </c>
      <c r="U233" t="str">
        <f>IF(Table1[[#This Row],[AvailabilityTypeCode]]="X","U",IF(Table1[[#This Row],[EndingPeriodOfAvailability]]*1&lt;=2017,"E","U"))</f>
        <v>E</v>
      </c>
    </row>
    <row r="234" spans="2:21" x14ac:dyDescent="0.35">
      <c r="B234" s="65" t="s">
        <v>128</v>
      </c>
      <c r="C234" s="65" t="s">
        <v>141</v>
      </c>
      <c r="D234" s="65" t="s">
        <v>141</v>
      </c>
      <c r="F234" s="65" t="s">
        <v>300</v>
      </c>
      <c r="G234" s="65" t="s">
        <v>131</v>
      </c>
      <c r="H234">
        <v>0</v>
      </c>
      <c r="I234">
        <v>0</v>
      </c>
      <c r="J234">
        <v>0</v>
      </c>
      <c r="K234">
        <v>0</v>
      </c>
      <c r="L234">
        <v>0</v>
      </c>
      <c r="M234">
        <v>0</v>
      </c>
      <c r="N234">
        <v>0</v>
      </c>
      <c r="O234">
        <v>0</v>
      </c>
      <c r="P234">
        <v>0</v>
      </c>
      <c r="Q234">
        <v>0</v>
      </c>
      <c r="R234">
        <v>0</v>
      </c>
      <c r="S234">
        <v>0</v>
      </c>
      <c r="T234">
        <v>0</v>
      </c>
      <c r="U234" t="str">
        <f>IF(Table1[[#This Row],[AvailabilityTypeCode]]="X","U",IF(Table1[[#This Row],[EndingPeriodOfAvailability]]*1&lt;=2017,"E","U"))</f>
        <v>E</v>
      </c>
    </row>
    <row r="235" spans="2:21" x14ac:dyDescent="0.35">
      <c r="B235" s="65" t="s">
        <v>128</v>
      </c>
      <c r="C235" s="65" t="s">
        <v>141</v>
      </c>
      <c r="D235" s="65" t="s">
        <v>141</v>
      </c>
      <c r="F235" s="65" t="s">
        <v>301</v>
      </c>
      <c r="G235" s="65" t="s">
        <v>131</v>
      </c>
      <c r="H235">
        <v>1201385.08</v>
      </c>
      <c r="I235">
        <v>774694.6</v>
      </c>
      <c r="J235">
        <v>0</v>
      </c>
      <c r="K235">
        <v>0</v>
      </c>
      <c r="L235">
        <v>0</v>
      </c>
      <c r="M235">
        <v>0</v>
      </c>
      <c r="N235">
        <v>0</v>
      </c>
      <c r="O235">
        <v>1976079.68</v>
      </c>
      <c r="P235">
        <v>292106.26</v>
      </c>
      <c r="Q235">
        <v>1154.75</v>
      </c>
      <c r="R235">
        <v>774694.6</v>
      </c>
      <c r="S235">
        <v>1974924.93</v>
      </c>
      <c r="T235">
        <v>1976079.68</v>
      </c>
      <c r="U235" t="str">
        <f>IF(Table1[[#This Row],[AvailabilityTypeCode]]="X","U",IF(Table1[[#This Row],[EndingPeriodOfAvailability]]*1&lt;=2017,"E","U"))</f>
        <v>E</v>
      </c>
    </row>
    <row r="236" spans="2:21" x14ac:dyDescent="0.35">
      <c r="B236" s="65" t="s">
        <v>128</v>
      </c>
      <c r="C236" s="65" t="s">
        <v>141</v>
      </c>
      <c r="D236" s="65" t="s">
        <v>141</v>
      </c>
      <c r="F236" s="65" t="s">
        <v>315</v>
      </c>
      <c r="G236" s="65" t="s">
        <v>131</v>
      </c>
      <c r="H236">
        <v>0</v>
      </c>
      <c r="I236">
        <v>0</v>
      </c>
      <c r="J236">
        <v>0</v>
      </c>
      <c r="K236">
        <v>0</v>
      </c>
      <c r="L236">
        <v>0</v>
      </c>
      <c r="M236">
        <v>0</v>
      </c>
      <c r="N236">
        <v>0</v>
      </c>
      <c r="O236">
        <v>0</v>
      </c>
      <c r="P236">
        <v>0</v>
      </c>
      <c r="Q236">
        <v>0</v>
      </c>
      <c r="R236">
        <v>0</v>
      </c>
      <c r="S236">
        <v>0</v>
      </c>
      <c r="T236">
        <v>0</v>
      </c>
      <c r="U236" t="str">
        <f>IF(Table1[[#This Row],[AvailabilityTypeCode]]="X","U",IF(Table1[[#This Row],[EndingPeriodOfAvailability]]*1&lt;=2017,"E","U"))</f>
        <v>E</v>
      </c>
    </row>
    <row r="237" spans="2:21" x14ac:dyDescent="0.35">
      <c r="B237" s="65" t="s">
        <v>128</v>
      </c>
      <c r="C237" s="65" t="s">
        <v>143</v>
      </c>
      <c r="D237" s="65" t="s">
        <v>143</v>
      </c>
      <c r="F237" s="65" t="s">
        <v>300</v>
      </c>
      <c r="G237" s="65" t="s">
        <v>131</v>
      </c>
      <c r="H237">
        <v>0</v>
      </c>
      <c r="I237">
        <v>0</v>
      </c>
      <c r="J237">
        <v>0</v>
      </c>
      <c r="K237">
        <v>0</v>
      </c>
      <c r="L237">
        <v>0</v>
      </c>
      <c r="M237">
        <v>0</v>
      </c>
      <c r="N237">
        <v>0</v>
      </c>
      <c r="O237">
        <v>0</v>
      </c>
      <c r="P237">
        <v>0</v>
      </c>
      <c r="Q237">
        <v>0</v>
      </c>
      <c r="R237">
        <v>0</v>
      </c>
      <c r="S237">
        <v>0</v>
      </c>
      <c r="T237">
        <v>0</v>
      </c>
      <c r="U237" t="str">
        <f>IF(Table1[[#This Row],[AvailabilityTypeCode]]="X","U",IF(Table1[[#This Row],[EndingPeriodOfAvailability]]*1&lt;=2017,"E","U"))</f>
        <v>E</v>
      </c>
    </row>
    <row r="238" spans="2:21" x14ac:dyDescent="0.35">
      <c r="B238" s="65" t="s">
        <v>128</v>
      </c>
      <c r="C238" s="65" t="s">
        <v>143</v>
      </c>
      <c r="D238" s="65" t="s">
        <v>143</v>
      </c>
      <c r="F238" s="65" t="s">
        <v>301</v>
      </c>
      <c r="G238" s="65" t="s">
        <v>131</v>
      </c>
      <c r="H238">
        <v>1374207.74</v>
      </c>
      <c r="I238">
        <v>133619.69</v>
      </c>
      <c r="J238">
        <v>0</v>
      </c>
      <c r="K238">
        <v>0</v>
      </c>
      <c r="L238">
        <v>0</v>
      </c>
      <c r="M238">
        <v>0</v>
      </c>
      <c r="N238">
        <v>0</v>
      </c>
      <c r="O238">
        <v>1507827.43</v>
      </c>
      <c r="P238">
        <v>504</v>
      </c>
      <c r="Q238">
        <v>0</v>
      </c>
      <c r="R238">
        <v>133619.69</v>
      </c>
      <c r="S238">
        <v>1507827.43</v>
      </c>
      <c r="T238">
        <v>1507827.43</v>
      </c>
      <c r="U238" t="str">
        <f>IF(Table1[[#This Row],[AvailabilityTypeCode]]="X","U",IF(Table1[[#This Row],[EndingPeriodOfAvailability]]*1&lt;=2017,"E","U"))</f>
        <v>E</v>
      </c>
    </row>
    <row r="239" spans="2:21" x14ac:dyDescent="0.35">
      <c r="B239" s="65" t="s">
        <v>128</v>
      </c>
      <c r="C239" s="65" t="s">
        <v>143</v>
      </c>
      <c r="D239" s="65" t="s">
        <v>143</v>
      </c>
      <c r="F239" s="65" t="s">
        <v>315</v>
      </c>
      <c r="G239" s="65" t="s">
        <v>131</v>
      </c>
      <c r="H239">
        <v>0</v>
      </c>
      <c r="I239">
        <v>0</v>
      </c>
      <c r="J239">
        <v>0</v>
      </c>
      <c r="K239">
        <v>0</v>
      </c>
      <c r="L239">
        <v>0</v>
      </c>
      <c r="M239">
        <v>0</v>
      </c>
      <c r="N239">
        <v>0</v>
      </c>
      <c r="O239">
        <v>0</v>
      </c>
      <c r="P239">
        <v>0</v>
      </c>
      <c r="Q239">
        <v>0</v>
      </c>
      <c r="R239">
        <v>0</v>
      </c>
      <c r="S239">
        <v>0</v>
      </c>
      <c r="T239">
        <v>0</v>
      </c>
      <c r="U239" t="str">
        <f>IF(Table1[[#This Row],[AvailabilityTypeCode]]="X","U",IF(Table1[[#This Row],[EndingPeriodOfAvailability]]*1&lt;=2017,"E","U"))</f>
        <v>E</v>
      </c>
    </row>
    <row r="240" spans="2:21" x14ac:dyDescent="0.35">
      <c r="B240" s="65" t="s">
        <v>128</v>
      </c>
      <c r="C240" s="65" t="s">
        <v>144</v>
      </c>
      <c r="D240" s="65" t="s">
        <v>144</v>
      </c>
      <c r="F240" s="65" t="s">
        <v>301</v>
      </c>
      <c r="G240" s="65" t="s">
        <v>131</v>
      </c>
      <c r="H240">
        <v>1415068.49</v>
      </c>
      <c r="I240">
        <v>15853.84</v>
      </c>
      <c r="J240">
        <v>0</v>
      </c>
      <c r="K240">
        <v>0</v>
      </c>
      <c r="L240">
        <v>0</v>
      </c>
      <c r="M240">
        <v>0</v>
      </c>
      <c r="N240">
        <v>0</v>
      </c>
      <c r="O240">
        <v>1430922.33</v>
      </c>
      <c r="P240">
        <v>-3178395.7</v>
      </c>
      <c r="Q240">
        <v>0</v>
      </c>
      <c r="R240">
        <v>15853.84</v>
      </c>
      <c r="S240">
        <v>1430922.33</v>
      </c>
      <c r="T240">
        <v>1430922.33</v>
      </c>
      <c r="U240" t="str">
        <f>IF(Table1[[#This Row],[AvailabilityTypeCode]]="X","U",IF(Table1[[#This Row],[EndingPeriodOfAvailability]]*1&lt;=2017,"E","U"))</f>
        <v>E</v>
      </c>
    </row>
    <row r="241" spans="1:21" x14ac:dyDescent="0.35">
      <c r="B241" s="65" t="s">
        <v>128</v>
      </c>
      <c r="C241" s="65" t="s">
        <v>144</v>
      </c>
      <c r="D241" s="65" t="s">
        <v>144</v>
      </c>
      <c r="F241" s="65" t="s">
        <v>315</v>
      </c>
      <c r="G241" s="65" t="s">
        <v>131</v>
      </c>
      <c r="H241">
        <v>0</v>
      </c>
      <c r="I241">
        <v>0</v>
      </c>
      <c r="J241">
        <v>0</v>
      </c>
      <c r="K241">
        <v>0</v>
      </c>
      <c r="L241">
        <v>0</v>
      </c>
      <c r="M241">
        <v>0</v>
      </c>
      <c r="N241">
        <v>0</v>
      </c>
      <c r="O241">
        <v>0</v>
      </c>
      <c r="P241">
        <v>0</v>
      </c>
      <c r="Q241">
        <v>0</v>
      </c>
      <c r="R241">
        <v>0</v>
      </c>
      <c r="S241">
        <v>0</v>
      </c>
      <c r="T241">
        <v>0</v>
      </c>
      <c r="U241" t="str">
        <f>IF(Table1[[#This Row],[AvailabilityTypeCode]]="X","U",IF(Table1[[#This Row],[EndingPeriodOfAvailability]]*1&lt;=2017,"E","U"))</f>
        <v>E</v>
      </c>
    </row>
    <row r="242" spans="1:21" x14ac:dyDescent="0.35">
      <c r="B242" s="65" t="s">
        <v>128</v>
      </c>
      <c r="C242" s="65" t="s">
        <v>145</v>
      </c>
      <c r="D242" s="65" t="s">
        <v>145</v>
      </c>
      <c r="F242" s="65" t="s">
        <v>301</v>
      </c>
      <c r="G242" s="65" t="s">
        <v>131</v>
      </c>
      <c r="H242">
        <v>672468.5</v>
      </c>
      <c r="I242">
        <v>53403.05</v>
      </c>
      <c r="J242">
        <v>0</v>
      </c>
      <c r="K242">
        <v>0</v>
      </c>
      <c r="L242">
        <v>0</v>
      </c>
      <c r="M242">
        <v>0</v>
      </c>
      <c r="N242">
        <v>0</v>
      </c>
      <c r="O242">
        <v>725871.55</v>
      </c>
      <c r="P242">
        <v>-3716881.06</v>
      </c>
      <c r="Q242">
        <v>1797.4</v>
      </c>
      <c r="R242">
        <v>53403.05</v>
      </c>
      <c r="S242">
        <v>724074.15</v>
      </c>
      <c r="T242">
        <v>725871.55</v>
      </c>
      <c r="U242" t="str">
        <f>IF(Table1[[#This Row],[AvailabilityTypeCode]]="X","U",IF(Table1[[#This Row],[EndingPeriodOfAvailability]]*1&lt;=2017,"E","U"))</f>
        <v>E</v>
      </c>
    </row>
    <row r="243" spans="1:21" x14ac:dyDescent="0.35">
      <c r="B243" s="65" t="s">
        <v>128</v>
      </c>
      <c r="C243" s="65" t="s">
        <v>145</v>
      </c>
      <c r="D243" s="65" t="s">
        <v>145</v>
      </c>
      <c r="F243" s="65" t="s">
        <v>315</v>
      </c>
      <c r="G243" s="65" t="s">
        <v>131</v>
      </c>
      <c r="H243">
        <v>0</v>
      </c>
      <c r="I243">
        <v>0</v>
      </c>
      <c r="J243">
        <v>0</v>
      </c>
      <c r="K243">
        <v>0</v>
      </c>
      <c r="L243">
        <v>0</v>
      </c>
      <c r="M243">
        <v>0</v>
      </c>
      <c r="N243">
        <v>0</v>
      </c>
      <c r="O243">
        <v>0</v>
      </c>
      <c r="P243">
        <v>0</v>
      </c>
      <c r="Q243">
        <v>0</v>
      </c>
      <c r="R243">
        <v>0</v>
      </c>
      <c r="S243">
        <v>0</v>
      </c>
      <c r="T243">
        <v>0</v>
      </c>
      <c r="U243" t="str">
        <f>IF(Table1[[#This Row],[AvailabilityTypeCode]]="X","U",IF(Table1[[#This Row],[EndingPeriodOfAvailability]]*1&lt;=2017,"E","U"))</f>
        <v>E</v>
      </c>
    </row>
    <row r="244" spans="1:21" x14ac:dyDescent="0.35">
      <c r="B244" s="65" t="s">
        <v>128</v>
      </c>
      <c r="C244" s="65" t="s">
        <v>146</v>
      </c>
      <c r="D244" s="65" t="s">
        <v>146</v>
      </c>
      <c r="F244" s="65" t="s">
        <v>301</v>
      </c>
      <c r="G244" s="65" t="s">
        <v>131</v>
      </c>
      <c r="H244">
        <v>542808.19999999995</v>
      </c>
      <c r="I244">
        <v>520264.44</v>
      </c>
      <c r="J244">
        <v>0</v>
      </c>
      <c r="K244">
        <v>0</v>
      </c>
      <c r="L244">
        <v>0</v>
      </c>
      <c r="M244">
        <v>0</v>
      </c>
      <c r="N244">
        <v>0</v>
      </c>
      <c r="O244">
        <v>1063072.6399999999</v>
      </c>
      <c r="P244">
        <v>-18919075.5</v>
      </c>
      <c r="Q244">
        <v>170372.15</v>
      </c>
      <c r="R244">
        <v>520264.44</v>
      </c>
      <c r="S244">
        <v>892700.49</v>
      </c>
      <c r="T244">
        <v>1063072.6399999999</v>
      </c>
      <c r="U244" t="str">
        <f>IF(Table1[[#This Row],[AvailabilityTypeCode]]="X","U",IF(Table1[[#This Row],[EndingPeriodOfAvailability]]*1&lt;=2017,"E","U"))</f>
        <v>E</v>
      </c>
    </row>
    <row r="245" spans="1:21" x14ac:dyDescent="0.35">
      <c r="B245" s="65" t="s">
        <v>128</v>
      </c>
      <c r="C245" s="65" t="s">
        <v>146</v>
      </c>
      <c r="D245" s="65" t="s">
        <v>146</v>
      </c>
      <c r="F245" s="65" t="s">
        <v>315</v>
      </c>
      <c r="G245" s="65" t="s">
        <v>131</v>
      </c>
      <c r="H245">
        <v>0.63</v>
      </c>
      <c r="I245">
        <v>0</v>
      </c>
      <c r="J245">
        <v>0</v>
      </c>
      <c r="K245">
        <v>0</v>
      </c>
      <c r="L245">
        <v>0</v>
      </c>
      <c r="M245">
        <v>0</v>
      </c>
      <c r="N245">
        <v>0</v>
      </c>
      <c r="O245">
        <v>0.63</v>
      </c>
      <c r="P245">
        <v>0</v>
      </c>
      <c r="Q245">
        <v>0</v>
      </c>
      <c r="R245">
        <v>0</v>
      </c>
      <c r="S245">
        <v>0.63</v>
      </c>
      <c r="T245">
        <v>0.63</v>
      </c>
      <c r="U245" t="str">
        <f>IF(Table1[[#This Row],[AvailabilityTypeCode]]="X","U",IF(Table1[[#This Row],[EndingPeriodOfAvailability]]*1&lt;=2017,"E","U"))</f>
        <v>E</v>
      </c>
    </row>
    <row r="246" spans="1:21" x14ac:dyDescent="0.35">
      <c r="B246" s="65" t="s">
        <v>128</v>
      </c>
      <c r="C246" s="65" t="s">
        <v>147</v>
      </c>
      <c r="D246" s="65" t="s">
        <v>147</v>
      </c>
      <c r="F246" s="65" t="s">
        <v>301</v>
      </c>
      <c r="G246" s="65" t="s">
        <v>131</v>
      </c>
      <c r="H246">
        <v>0</v>
      </c>
      <c r="I246">
        <v>0</v>
      </c>
      <c r="J246">
        <v>202198000</v>
      </c>
      <c r="K246">
        <v>0</v>
      </c>
      <c r="L246">
        <v>0</v>
      </c>
      <c r="M246">
        <v>1000000</v>
      </c>
      <c r="N246">
        <v>1000000</v>
      </c>
      <c r="O246">
        <v>203198000</v>
      </c>
      <c r="P246">
        <v>-112853972.67</v>
      </c>
      <c r="Q246">
        <v>127476222.45999999</v>
      </c>
      <c r="R246">
        <v>0</v>
      </c>
      <c r="S246">
        <v>75721777.540000007</v>
      </c>
      <c r="T246">
        <v>203198000</v>
      </c>
      <c r="U246" t="str">
        <f>IF(Table1[[#This Row],[AvailabilityTypeCode]]="X","U",IF(Table1[[#This Row],[EndingPeriodOfAvailability]]*1&lt;=2017,"E","U"))</f>
        <v>E</v>
      </c>
    </row>
    <row r="247" spans="1:21" x14ac:dyDescent="0.35">
      <c r="A247" s="65" t="s">
        <v>128</v>
      </c>
      <c r="B247" s="65" t="s">
        <v>128</v>
      </c>
      <c r="E247" s="65" t="s">
        <v>129</v>
      </c>
      <c r="F247" s="65" t="s">
        <v>170</v>
      </c>
      <c r="G247" s="65" t="s">
        <v>322</v>
      </c>
      <c r="H247">
        <v>0</v>
      </c>
      <c r="I247">
        <v>0</v>
      </c>
      <c r="J247">
        <v>0</v>
      </c>
      <c r="K247">
        <v>0</v>
      </c>
      <c r="L247">
        <v>0</v>
      </c>
      <c r="M247">
        <v>0</v>
      </c>
      <c r="N247">
        <v>0</v>
      </c>
      <c r="O247">
        <v>0</v>
      </c>
      <c r="P247">
        <v>0</v>
      </c>
      <c r="Q247">
        <v>0</v>
      </c>
      <c r="R247">
        <v>0</v>
      </c>
      <c r="S247">
        <v>0</v>
      </c>
      <c r="T247">
        <v>0</v>
      </c>
      <c r="U247" t="str">
        <f>IF(Table1[[#This Row],[AvailabilityTypeCode]]="X","U",IF(Table1[[#This Row],[EndingPeriodOfAvailability]]*1&lt;=2017,"E","U"))</f>
        <v>U</v>
      </c>
    </row>
    <row r="248" spans="1:21" x14ac:dyDescent="0.35">
      <c r="A248" s="65" t="s">
        <v>128</v>
      </c>
      <c r="B248" s="65" t="s">
        <v>128</v>
      </c>
      <c r="E248" s="65" t="s">
        <v>129</v>
      </c>
      <c r="F248" s="65" t="s">
        <v>209</v>
      </c>
      <c r="G248" s="65" t="s">
        <v>322</v>
      </c>
      <c r="H248">
        <v>0</v>
      </c>
      <c r="I248">
        <v>0</v>
      </c>
      <c r="J248">
        <v>0</v>
      </c>
      <c r="K248">
        <v>0</v>
      </c>
      <c r="L248">
        <v>0</v>
      </c>
      <c r="M248">
        <v>0</v>
      </c>
      <c r="N248">
        <v>0</v>
      </c>
      <c r="O248">
        <v>0</v>
      </c>
      <c r="P248">
        <v>0</v>
      </c>
      <c r="Q248">
        <v>0</v>
      </c>
      <c r="R248">
        <v>0</v>
      </c>
      <c r="S248">
        <v>0</v>
      </c>
      <c r="T248">
        <v>0</v>
      </c>
      <c r="U248" t="str">
        <f>IF(Table1[[#This Row],[AvailabilityTypeCode]]="X","U",IF(Table1[[#This Row],[EndingPeriodOfAvailability]]*1&lt;=2017,"E","U"))</f>
        <v>U</v>
      </c>
    </row>
    <row r="249" spans="1:21" x14ac:dyDescent="0.35">
      <c r="A249" s="65" t="s">
        <v>128</v>
      </c>
      <c r="B249" s="65" t="s">
        <v>128</v>
      </c>
      <c r="E249" s="65" t="s">
        <v>129</v>
      </c>
      <c r="F249" s="65" t="s">
        <v>225</v>
      </c>
      <c r="G249" s="65" t="s">
        <v>322</v>
      </c>
      <c r="H249">
        <v>0</v>
      </c>
      <c r="I249">
        <v>0</v>
      </c>
      <c r="J249">
        <v>0</v>
      </c>
      <c r="K249">
        <v>0</v>
      </c>
      <c r="L249">
        <v>0</v>
      </c>
      <c r="M249">
        <v>0</v>
      </c>
      <c r="N249">
        <v>0</v>
      </c>
      <c r="O249">
        <v>0</v>
      </c>
      <c r="P249">
        <v>0</v>
      </c>
      <c r="Q249">
        <v>0</v>
      </c>
      <c r="R249">
        <v>0</v>
      </c>
      <c r="S249">
        <v>0</v>
      </c>
      <c r="T249">
        <v>0</v>
      </c>
      <c r="U249" t="str">
        <f>IF(Table1[[#This Row],[AvailabilityTypeCode]]="X","U",IF(Table1[[#This Row],[EndingPeriodOfAvailability]]*1&lt;=2017,"E","U"))</f>
        <v>U</v>
      </c>
    </row>
    <row r="250" spans="1:21" x14ac:dyDescent="0.35">
      <c r="A250" s="65" t="s">
        <v>128</v>
      </c>
      <c r="B250" s="65" t="s">
        <v>128</v>
      </c>
      <c r="E250" s="65" t="s">
        <v>129</v>
      </c>
      <c r="F250" s="65" t="s">
        <v>231</v>
      </c>
      <c r="G250" s="65" t="s">
        <v>322</v>
      </c>
      <c r="H250">
        <v>4883065.92</v>
      </c>
      <c r="I250">
        <v>0</v>
      </c>
      <c r="J250">
        <v>0</v>
      </c>
      <c r="K250">
        <v>0</v>
      </c>
      <c r="L250">
        <v>42024470</v>
      </c>
      <c r="M250">
        <v>0</v>
      </c>
      <c r="N250">
        <v>42024470</v>
      </c>
      <c r="O250">
        <v>46907535.920000002</v>
      </c>
      <c r="P250">
        <v>-22450457.109999999</v>
      </c>
      <c r="Q250">
        <v>2264882.4900000002</v>
      </c>
      <c r="R250">
        <v>0</v>
      </c>
      <c r="S250">
        <v>44642653.43</v>
      </c>
      <c r="T250">
        <v>46907535.920000002</v>
      </c>
      <c r="U250" t="str">
        <f>IF(Table1[[#This Row],[AvailabilityTypeCode]]="X","U",IF(Table1[[#This Row],[EndingPeriodOfAvailability]]*1&lt;=2017,"E","U"))</f>
        <v>U</v>
      </c>
    </row>
    <row r="251" spans="1:21" x14ac:dyDescent="0.35">
      <c r="A251" s="65" t="s">
        <v>128</v>
      </c>
      <c r="B251" s="65" t="s">
        <v>128</v>
      </c>
      <c r="C251" s="65" t="s">
        <v>140</v>
      </c>
      <c r="D251" s="65" t="s">
        <v>141</v>
      </c>
      <c r="F251" s="65" t="s">
        <v>285</v>
      </c>
      <c r="G251" s="65" t="s">
        <v>322</v>
      </c>
      <c r="H251">
        <v>23653.75</v>
      </c>
      <c r="I251">
        <v>89922.43</v>
      </c>
      <c r="J251">
        <v>0</v>
      </c>
      <c r="K251">
        <v>0</v>
      </c>
      <c r="L251">
        <v>0</v>
      </c>
      <c r="M251">
        <v>0</v>
      </c>
      <c r="N251">
        <v>0</v>
      </c>
      <c r="O251">
        <v>113576.18</v>
      </c>
      <c r="P251">
        <v>-933766.67</v>
      </c>
      <c r="Q251">
        <v>0</v>
      </c>
      <c r="R251">
        <v>89922.43</v>
      </c>
      <c r="S251">
        <v>113576.18</v>
      </c>
      <c r="T251">
        <v>113576.18</v>
      </c>
      <c r="U251" t="str">
        <f>IF(Table1[[#This Row],[AvailabilityTypeCode]]="X","U",IF(Table1[[#This Row],[EndingPeriodOfAvailability]]*1&lt;=2017,"E","U"))</f>
        <v>E</v>
      </c>
    </row>
    <row r="252" spans="1:21" x14ac:dyDescent="0.35">
      <c r="A252" s="65" t="s">
        <v>128</v>
      </c>
      <c r="B252" s="65" t="s">
        <v>128</v>
      </c>
      <c r="C252" s="65" t="s">
        <v>142</v>
      </c>
      <c r="D252" s="65" t="s">
        <v>143</v>
      </c>
      <c r="F252" s="65" t="s">
        <v>285</v>
      </c>
      <c r="G252" s="65" t="s">
        <v>322</v>
      </c>
      <c r="H252">
        <v>2424389.36</v>
      </c>
      <c r="I252">
        <v>0</v>
      </c>
      <c r="J252">
        <v>0</v>
      </c>
      <c r="K252">
        <v>0</v>
      </c>
      <c r="L252">
        <v>0</v>
      </c>
      <c r="M252">
        <v>0</v>
      </c>
      <c r="N252">
        <v>0</v>
      </c>
      <c r="O252">
        <v>2424389.36</v>
      </c>
      <c r="P252">
        <v>-5226643.79</v>
      </c>
      <c r="Q252">
        <v>0</v>
      </c>
      <c r="R252">
        <v>0</v>
      </c>
      <c r="S252">
        <v>2424389.36</v>
      </c>
      <c r="T252">
        <v>2424389.36</v>
      </c>
      <c r="U252" t="str">
        <f>IF(Table1[[#This Row],[AvailabilityTypeCode]]="X","U",IF(Table1[[#This Row],[EndingPeriodOfAvailability]]*1&lt;=2017,"E","U"))</f>
        <v>E</v>
      </c>
    </row>
    <row r="253" spans="1:21" x14ac:dyDescent="0.35">
      <c r="A253" s="65" t="s">
        <v>128</v>
      </c>
      <c r="B253" s="65" t="s">
        <v>128</v>
      </c>
      <c r="C253" s="65" t="s">
        <v>141</v>
      </c>
      <c r="D253" s="65" t="s">
        <v>143</v>
      </c>
      <c r="F253" s="65" t="s">
        <v>285</v>
      </c>
      <c r="G253" s="65" t="s">
        <v>322</v>
      </c>
      <c r="H253">
        <v>0</v>
      </c>
      <c r="I253">
        <v>0</v>
      </c>
      <c r="J253">
        <v>0</v>
      </c>
      <c r="K253">
        <v>0</v>
      </c>
      <c r="L253">
        <v>0</v>
      </c>
      <c r="M253">
        <v>0</v>
      </c>
      <c r="N253">
        <v>0</v>
      </c>
      <c r="O253">
        <v>0</v>
      </c>
      <c r="P253">
        <v>-12469765.619999999</v>
      </c>
      <c r="Q253">
        <v>0</v>
      </c>
      <c r="R253">
        <v>0</v>
      </c>
      <c r="S253">
        <v>0</v>
      </c>
      <c r="T253">
        <v>0</v>
      </c>
      <c r="U253" t="str">
        <f>IF(Table1[[#This Row],[AvailabilityTypeCode]]="X","U",IF(Table1[[#This Row],[EndingPeriodOfAvailability]]*1&lt;=2017,"E","U"))</f>
        <v>E</v>
      </c>
    </row>
    <row r="254" spans="1:21" x14ac:dyDescent="0.35">
      <c r="A254" s="65" t="s">
        <v>128</v>
      </c>
      <c r="B254" s="65" t="s">
        <v>128</v>
      </c>
      <c r="C254" s="65" t="s">
        <v>143</v>
      </c>
      <c r="D254" s="65" t="s">
        <v>144</v>
      </c>
      <c r="F254" s="65" t="s">
        <v>285</v>
      </c>
      <c r="G254" s="65" t="s">
        <v>322</v>
      </c>
      <c r="H254">
        <v>3483.43</v>
      </c>
      <c r="I254">
        <v>64.06</v>
      </c>
      <c r="J254">
        <v>0</v>
      </c>
      <c r="K254">
        <v>0</v>
      </c>
      <c r="L254">
        <v>0</v>
      </c>
      <c r="M254">
        <v>0</v>
      </c>
      <c r="N254">
        <v>0</v>
      </c>
      <c r="O254">
        <v>3547.49</v>
      </c>
      <c r="P254">
        <v>-11885420.800000001</v>
      </c>
      <c r="Q254">
        <v>0</v>
      </c>
      <c r="R254">
        <v>64.06</v>
      </c>
      <c r="S254">
        <v>3547.49</v>
      </c>
      <c r="T254">
        <v>3547.49</v>
      </c>
      <c r="U254" t="str">
        <f>IF(Table1[[#This Row],[AvailabilityTypeCode]]="X","U",IF(Table1[[#This Row],[EndingPeriodOfAvailability]]*1&lt;=2017,"E","U"))</f>
        <v>E</v>
      </c>
    </row>
    <row r="255" spans="1:21" x14ac:dyDescent="0.35">
      <c r="A255" s="65" t="s">
        <v>128</v>
      </c>
      <c r="B255" s="65" t="s">
        <v>128</v>
      </c>
      <c r="C255" s="65" t="s">
        <v>144</v>
      </c>
      <c r="D255" s="65" t="s">
        <v>146</v>
      </c>
      <c r="F255" s="65" t="s">
        <v>285</v>
      </c>
      <c r="G255" s="65" t="s">
        <v>322</v>
      </c>
      <c r="H255">
        <v>5965.66</v>
      </c>
      <c r="I255">
        <v>90000</v>
      </c>
      <c r="J255">
        <v>0</v>
      </c>
      <c r="K255">
        <v>0</v>
      </c>
      <c r="L255">
        <v>0</v>
      </c>
      <c r="M255">
        <v>0</v>
      </c>
      <c r="N255">
        <v>0</v>
      </c>
      <c r="O255">
        <v>95965.66</v>
      </c>
      <c r="P255">
        <v>-792925.17</v>
      </c>
      <c r="Q255">
        <v>30.2</v>
      </c>
      <c r="R255">
        <v>90000</v>
      </c>
      <c r="S255">
        <v>95935.46</v>
      </c>
      <c r="T255">
        <v>95965.66</v>
      </c>
      <c r="U255" t="str">
        <f>IF(Table1[[#This Row],[AvailabilityTypeCode]]="X","U",IF(Table1[[#This Row],[EndingPeriodOfAvailability]]*1&lt;=2017,"E","U"))</f>
        <v>E</v>
      </c>
    </row>
    <row r="256" spans="1:21" x14ac:dyDescent="0.35">
      <c r="A256" s="65" t="s">
        <v>128</v>
      </c>
      <c r="B256" s="65" t="s">
        <v>128</v>
      </c>
      <c r="C256" s="65" t="s">
        <v>145</v>
      </c>
      <c r="D256" s="65" t="s">
        <v>147</v>
      </c>
      <c r="F256" s="65" t="s">
        <v>285</v>
      </c>
      <c r="G256" s="65" t="s">
        <v>322</v>
      </c>
      <c r="H256">
        <v>76210143</v>
      </c>
      <c r="I256">
        <v>6659591</v>
      </c>
      <c r="J256">
        <v>0</v>
      </c>
      <c r="K256">
        <v>0</v>
      </c>
      <c r="L256">
        <v>0</v>
      </c>
      <c r="M256">
        <v>0</v>
      </c>
      <c r="N256">
        <v>0</v>
      </c>
      <c r="O256">
        <v>82869734</v>
      </c>
      <c r="P256">
        <v>-12805343.189999999</v>
      </c>
      <c r="Q256">
        <v>25212710.5</v>
      </c>
      <c r="R256">
        <v>0</v>
      </c>
      <c r="S256">
        <v>57657023.5</v>
      </c>
      <c r="T256">
        <v>82869734</v>
      </c>
      <c r="U256" t="str">
        <f>IF(Table1[[#This Row],[AvailabilityTypeCode]]="X","U",IF(Table1[[#This Row],[EndingPeriodOfAvailability]]*1&lt;=2017,"E","U"))</f>
        <v>E</v>
      </c>
    </row>
    <row r="257" spans="1:21" x14ac:dyDescent="0.35">
      <c r="A257" s="65" t="s">
        <v>128</v>
      </c>
      <c r="B257" s="65" t="s">
        <v>128</v>
      </c>
      <c r="C257" s="65" t="s">
        <v>146</v>
      </c>
      <c r="D257" s="65" t="s">
        <v>150</v>
      </c>
      <c r="F257" s="65" t="s">
        <v>285</v>
      </c>
      <c r="G257" s="65" t="s">
        <v>322</v>
      </c>
      <c r="H257">
        <v>0</v>
      </c>
      <c r="I257">
        <v>48765620</v>
      </c>
      <c r="J257">
        <v>0</v>
      </c>
      <c r="K257">
        <v>0</v>
      </c>
      <c r="L257">
        <v>0</v>
      </c>
      <c r="M257">
        <v>0</v>
      </c>
      <c r="N257">
        <v>0</v>
      </c>
      <c r="O257">
        <v>48765620</v>
      </c>
      <c r="P257">
        <v>0</v>
      </c>
      <c r="Q257">
        <v>0</v>
      </c>
      <c r="R257">
        <v>0</v>
      </c>
      <c r="S257">
        <v>48765620</v>
      </c>
      <c r="T257">
        <v>48765620</v>
      </c>
      <c r="U257" t="str">
        <f>IF(Table1[[#This Row],[AvailabilityTypeCode]]="X","U",IF(Table1[[#This Row],[EndingPeriodOfAvailability]]*1&lt;=2017,"E","U"))</f>
        <v>U</v>
      </c>
    </row>
    <row r="258" spans="1:21" x14ac:dyDescent="0.35">
      <c r="A258" s="65" t="s">
        <v>128</v>
      </c>
      <c r="B258" s="65" t="s">
        <v>289</v>
      </c>
      <c r="E258" s="65" t="s">
        <v>129</v>
      </c>
      <c r="F258" s="65" t="s">
        <v>290</v>
      </c>
      <c r="G258" s="65" t="s">
        <v>322</v>
      </c>
      <c r="H258">
        <v>0</v>
      </c>
      <c r="I258">
        <v>0</v>
      </c>
      <c r="J258">
        <v>0</v>
      </c>
      <c r="K258">
        <v>0</v>
      </c>
      <c r="L258">
        <v>0</v>
      </c>
      <c r="M258">
        <v>0</v>
      </c>
      <c r="N258">
        <v>0</v>
      </c>
      <c r="O258">
        <v>0</v>
      </c>
      <c r="P258">
        <v>0</v>
      </c>
      <c r="Q258">
        <v>0</v>
      </c>
      <c r="R258">
        <v>0</v>
      </c>
      <c r="S258">
        <v>0</v>
      </c>
      <c r="T258">
        <v>0</v>
      </c>
      <c r="U258" t="str">
        <f>IF(Table1[[#This Row],[AvailabilityTypeCode]]="X","U",IF(Table1[[#This Row],[EndingPeriodOfAvailability]]*1&lt;=2017,"E","U"))</f>
        <v>U</v>
      </c>
    </row>
    <row r="259" spans="1:21" x14ac:dyDescent="0.35">
      <c r="B259" s="65" t="s">
        <v>128</v>
      </c>
      <c r="E259" s="65" t="s">
        <v>129</v>
      </c>
      <c r="F259" s="65" t="s">
        <v>281</v>
      </c>
      <c r="G259" s="65" t="s">
        <v>131</v>
      </c>
      <c r="H259">
        <v>0</v>
      </c>
      <c r="I259">
        <v>0</v>
      </c>
      <c r="J259">
        <v>0</v>
      </c>
      <c r="K259">
        <v>0</v>
      </c>
      <c r="L259">
        <v>0</v>
      </c>
      <c r="M259">
        <v>0</v>
      </c>
      <c r="N259">
        <v>0</v>
      </c>
      <c r="O259">
        <v>0</v>
      </c>
      <c r="P259">
        <v>0</v>
      </c>
      <c r="Q259">
        <v>0</v>
      </c>
      <c r="R259">
        <v>0</v>
      </c>
      <c r="S259">
        <v>0</v>
      </c>
      <c r="T259">
        <v>0</v>
      </c>
      <c r="U259" t="str">
        <f>IF(Table1[[#This Row],[AvailabilityTypeCode]]="X","U",IF(Table1[[#This Row],[EndingPeriodOfAvailability]]*1&lt;=2017,"E","U"))</f>
        <v>U</v>
      </c>
    </row>
    <row r="260" spans="1:21" x14ac:dyDescent="0.35">
      <c r="B260" s="65" t="s">
        <v>128</v>
      </c>
      <c r="E260" s="65" t="s">
        <v>129</v>
      </c>
      <c r="F260" s="65" t="s">
        <v>323</v>
      </c>
      <c r="G260" s="65" t="s">
        <v>131</v>
      </c>
      <c r="H260">
        <v>362351.72</v>
      </c>
      <c r="I260">
        <v>-247086</v>
      </c>
      <c r="J260">
        <v>0</v>
      </c>
      <c r="K260">
        <v>0</v>
      </c>
      <c r="L260">
        <v>0</v>
      </c>
      <c r="M260">
        <v>50000</v>
      </c>
      <c r="N260">
        <v>50000</v>
      </c>
      <c r="O260">
        <v>165265.72</v>
      </c>
      <c r="P260">
        <v>17.04</v>
      </c>
      <c r="Q260">
        <v>0</v>
      </c>
      <c r="R260">
        <v>20476.169999999998</v>
      </c>
      <c r="S260">
        <v>165265.72</v>
      </c>
      <c r="T260">
        <v>165265.72</v>
      </c>
      <c r="U260" t="str">
        <f>IF(Table1[[#This Row],[AvailabilityTypeCode]]="X","U",IF(Table1[[#This Row],[EndingPeriodOfAvailability]]*1&lt;=2017,"E","U"))</f>
        <v>U</v>
      </c>
    </row>
    <row r="261" spans="1:21" x14ac:dyDescent="0.35">
      <c r="B261" s="65" t="s">
        <v>128</v>
      </c>
      <c r="E261" s="65" t="s">
        <v>129</v>
      </c>
      <c r="F261" s="65" t="s">
        <v>324</v>
      </c>
      <c r="G261" s="65" t="s">
        <v>131</v>
      </c>
      <c r="H261">
        <v>31635.19</v>
      </c>
      <c r="I261">
        <v>0</v>
      </c>
      <c r="J261">
        <v>0</v>
      </c>
      <c r="K261">
        <v>0</v>
      </c>
      <c r="L261">
        <v>0</v>
      </c>
      <c r="M261">
        <v>0</v>
      </c>
      <c r="N261">
        <v>0</v>
      </c>
      <c r="O261">
        <v>31635.19</v>
      </c>
      <c r="P261">
        <v>-121069.63</v>
      </c>
      <c r="Q261">
        <v>0</v>
      </c>
      <c r="R261">
        <v>0</v>
      </c>
      <c r="S261">
        <v>31635.19</v>
      </c>
      <c r="T261">
        <v>31635.19</v>
      </c>
      <c r="U261" t="str">
        <f>IF(Table1[[#This Row],[AvailabilityTypeCode]]="X","U",IF(Table1[[#This Row],[EndingPeriodOfAvailability]]*1&lt;=2017,"E","U"))</f>
        <v>U</v>
      </c>
    </row>
    <row r="262" spans="1:21" x14ac:dyDescent="0.35">
      <c r="B262" s="65" t="s">
        <v>128</v>
      </c>
      <c r="E262" s="65" t="s">
        <v>129</v>
      </c>
      <c r="F262" s="65" t="s">
        <v>325</v>
      </c>
      <c r="G262" s="65" t="s">
        <v>131</v>
      </c>
      <c r="H262">
        <v>0</v>
      </c>
      <c r="I262">
        <v>0</v>
      </c>
      <c r="J262">
        <v>0</v>
      </c>
      <c r="K262">
        <v>0</v>
      </c>
      <c r="L262">
        <v>0</v>
      </c>
      <c r="M262">
        <v>0</v>
      </c>
      <c r="N262">
        <v>0</v>
      </c>
      <c r="O262">
        <v>0</v>
      </c>
      <c r="P262">
        <v>0</v>
      </c>
      <c r="Q262">
        <v>0</v>
      </c>
      <c r="R262">
        <v>0</v>
      </c>
      <c r="S262">
        <v>0</v>
      </c>
      <c r="T262">
        <v>0</v>
      </c>
      <c r="U262" t="str">
        <f>IF(Table1[[#This Row],[AvailabilityTypeCode]]="X","U",IF(Table1[[#This Row],[EndingPeriodOfAvailability]]*1&lt;=2017,"E","U"))</f>
        <v>U</v>
      </c>
    </row>
    <row r="263" spans="1:21" x14ac:dyDescent="0.35">
      <c r="B263" s="65" t="s">
        <v>128</v>
      </c>
      <c r="E263" s="65" t="s">
        <v>129</v>
      </c>
      <c r="F263" s="65" t="s">
        <v>326</v>
      </c>
      <c r="G263" s="65" t="s">
        <v>131</v>
      </c>
      <c r="H263">
        <v>0.72</v>
      </c>
      <c r="I263">
        <v>0</v>
      </c>
      <c r="J263">
        <v>0</v>
      </c>
      <c r="K263">
        <v>0</v>
      </c>
      <c r="L263">
        <v>0</v>
      </c>
      <c r="M263">
        <v>0</v>
      </c>
      <c r="N263">
        <v>0</v>
      </c>
      <c r="O263">
        <v>0.72</v>
      </c>
      <c r="P263">
        <v>0</v>
      </c>
      <c r="Q263">
        <v>0</v>
      </c>
      <c r="R263">
        <v>0</v>
      </c>
      <c r="S263">
        <v>0.72</v>
      </c>
      <c r="T263">
        <v>0.72</v>
      </c>
      <c r="U263" t="str">
        <f>IF(Table1[[#This Row],[AvailabilityTypeCode]]="X","U",IF(Table1[[#This Row],[EndingPeriodOfAvailability]]*1&lt;=2017,"E","U"))</f>
        <v>U</v>
      </c>
    </row>
    <row r="264" spans="1:21" x14ac:dyDescent="0.35">
      <c r="B264" s="65" t="s">
        <v>128</v>
      </c>
      <c r="E264" s="65" t="s">
        <v>129</v>
      </c>
      <c r="F264" s="65" t="s">
        <v>327</v>
      </c>
      <c r="G264" s="65" t="s">
        <v>131</v>
      </c>
      <c r="H264">
        <v>0</v>
      </c>
      <c r="I264">
        <v>0</v>
      </c>
      <c r="J264">
        <v>0</v>
      </c>
      <c r="K264">
        <v>0</v>
      </c>
      <c r="L264">
        <v>0</v>
      </c>
      <c r="M264">
        <v>0</v>
      </c>
      <c r="N264">
        <v>0</v>
      </c>
      <c r="O264">
        <v>0</v>
      </c>
      <c r="P264">
        <v>0</v>
      </c>
      <c r="Q264">
        <v>0</v>
      </c>
      <c r="R264">
        <v>0</v>
      </c>
      <c r="S264">
        <v>0</v>
      </c>
      <c r="T264">
        <v>0</v>
      </c>
      <c r="U264" t="str">
        <f>IF(Table1[[#This Row],[AvailabilityTypeCode]]="X","U",IF(Table1[[#This Row],[EndingPeriodOfAvailability]]*1&lt;=2017,"E","U"))</f>
        <v>U</v>
      </c>
    </row>
    <row r="265" spans="1:21" x14ac:dyDescent="0.35">
      <c r="B265" s="65" t="s">
        <v>128</v>
      </c>
      <c r="E265" s="65" t="s">
        <v>129</v>
      </c>
      <c r="F265" s="65" t="s">
        <v>328</v>
      </c>
      <c r="G265" s="65" t="s">
        <v>131</v>
      </c>
      <c r="H265">
        <v>0.92</v>
      </c>
      <c r="I265">
        <v>708000</v>
      </c>
      <c r="J265">
        <v>0</v>
      </c>
      <c r="K265">
        <v>0</v>
      </c>
      <c r="L265">
        <v>0</v>
      </c>
      <c r="M265">
        <v>0</v>
      </c>
      <c r="N265">
        <v>0</v>
      </c>
      <c r="O265">
        <v>708000.92</v>
      </c>
      <c r="P265">
        <v>-86117</v>
      </c>
      <c r="Q265">
        <v>0</v>
      </c>
      <c r="R265">
        <v>9000</v>
      </c>
      <c r="S265">
        <v>708000.92</v>
      </c>
      <c r="T265">
        <v>708000.92</v>
      </c>
      <c r="U265" t="str">
        <f>IF(Table1[[#This Row],[AvailabilityTypeCode]]="X","U",IF(Table1[[#This Row],[EndingPeriodOfAvailability]]*1&lt;=2017,"E","U"))</f>
        <v>U</v>
      </c>
    </row>
    <row r="266" spans="1:21" x14ac:dyDescent="0.35">
      <c r="B266" s="65" t="s">
        <v>128</v>
      </c>
      <c r="E266" s="65" t="s">
        <v>129</v>
      </c>
      <c r="F266" s="65" t="s">
        <v>282</v>
      </c>
      <c r="G266" s="65" t="s">
        <v>131</v>
      </c>
      <c r="H266">
        <v>10666.49</v>
      </c>
      <c r="I266">
        <v>0</v>
      </c>
      <c r="J266">
        <v>0</v>
      </c>
      <c r="K266">
        <v>0</v>
      </c>
      <c r="L266">
        <v>0</v>
      </c>
      <c r="M266">
        <v>0</v>
      </c>
      <c r="N266">
        <v>0</v>
      </c>
      <c r="O266">
        <v>10666.49</v>
      </c>
      <c r="P266">
        <v>0</v>
      </c>
      <c r="Q266">
        <v>0</v>
      </c>
      <c r="R266">
        <v>0</v>
      </c>
      <c r="S266">
        <v>10666.49</v>
      </c>
      <c r="T266">
        <v>10666.49</v>
      </c>
      <c r="U266" t="str">
        <f>IF(Table1[[#This Row],[AvailabilityTypeCode]]="X","U",IF(Table1[[#This Row],[EndingPeriodOfAvailability]]*1&lt;=2017,"E","U"))</f>
        <v>U</v>
      </c>
    </row>
    <row r="267" spans="1:21" x14ac:dyDescent="0.35">
      <c r="B267" s="65" t="s">
        <v>128</v>
      </c>
      <c r="E267" s="65" t="s">
        <v>129</v>
      </c>
      <c r="F267" s="65" t="s">
        <v>329</v>
      </c>
      <c r="G267" s="65" t="s">
        <v>131</v>
      </c>
      <c r="H267">
        <v>15584063.91</v>
      </c>
      <c r="I267">
        <v>5040000</v>
      </c>
      <c r="J267">
        <v>150000000</v>
      </c>
      <c r="K267">
        <v>0</v>
      </c>
      <c r="L267">
        <v>0</v>
      </c>
      <c r="M267">
        <v>0</v>
      </c>
      <c r="N267">
        <v>0</v>
      </c>
      <c r="O267">
        <v>170624063.91</v>
      </c>
      <c r="P267">
        <v>-167379516.53</v>
      </c>
      <c r="Q267">
        <v>100813169.59</v>
      </c>
      <c r="R267">
        <v>40002</v>
      </c>
      <c r="S267">
        <v>69810894.319999993</v>
      </c>
      <c r="T267">
        <v>170624063.91</v>
      </c>
      <c r="U267" t="str">
        <f>IF(Table1[[#This Row],[AvailabilityTypeCode]]="X","U",IF(Table1[[#This Row],[EndingPeriodOfAvailability]]*1&lt;=2017,"E","U"))</f>
        <v>U</v>
      </c>
    </row>
    <row r="268" spans="1:21" x14ac:dyDescent="0.35">
      <c r="B268" s="65" t="s">
        <v>128</v>
      </c>
      <c r="E268" s="65" t="s">
        <v>129</v>
      </c>
      <c r="F268" s="65" t="s">
        <v>283</v>
      </c>
      <c r="G268" s="65" t="s">
        <v>131</v>
      </c>
      <c r="H268">
        <v>45071125.869999997</v>
      </c>
      <c r="I268">
        <v>5000000</v>
      </c>
      <c r="J268">
        <v>0</v>
      </c>
      <c r="K268">
        <v>0</v>
      </c>
      <c r="L268">
        <v>0</v>
      </c>
      <c r="M268">
        <v>0</v>
      </c>
      <c r="N268">
        <v>0</v>
      </c>
      <c r="O268">
        <v>50071125.869999997</v>
      </c>
      <c r="P268">
        <v>-16947180.969999999</v>
      </c>
      <c r="Q268">
        <v>166215</v>
      </c>
      <c r="R268">
        <v>2611622.84</v>
      </c>
      <c r="S268">
        <v>49904910.869999997</v>
      </c>
      <c r="T268">
        <v>50071125.869999997</v>
      </c>
      <c r="U268" t="str">
        <f>IF(Table1[[#This Row],[AvailabilityTypeCode]]="X","U",IF(Table1[[#This Row],[EndingPeriodOfAvailability]]*1&lt;=2017,"E","U"))</f>
        <v>U</v>
      </c>
    </row>
    <row r="269" spans="1:21" x14ac:dyDescent="0.35">
      <c r="B269" s="65" t="s">
        <v>128</v>
      </c>
      <c r="E269" s="65" t="s">
        <v>129</v>
      </c>
      <c r="F269" s="65" t="s">
        <v>330</v>
      </c>
      <c r="G269" s="65" t="s">
        <v>131</v>
      </c>
      <c r="H269">
        <v>1845563553.77</v>
      </c>
      <c r="I269">
        <v>300000000</v>
      </c>
      <c r="J269">
        <v>2412631000</v>
      </c>
      <c r="K269">
        <v>0</v>
      </c>
      <c r="L269">
        <v>0</v>
      </c>
      <c r="M269">
        <v>0</v>
      </c>
      <c r="N269">
        <v>0</v>
      </c>
      <c r="O269">
        <v>4558194553.7700005</v>
      </c>
      <c r="P269">
        <v>-1407253609.6800001</v>
      </c>
      <c r="Q269">
        <v>600966249.88999999</v>
      </c>
      <c r="R269">
        <v>151662417.41</v>
      </c>
      <c r="S269">
        <v>3957228303.8800001</v>
      </c>
      <c r="T269">
        <v>4558194553.7700005</v>
      </c>
      <c r="U269" t="str">
        <f>IF(Table1[[#This Row],[AvailabilityTypeCode]]="X","U",IF(Table1[[#This Row],[EndingPeriodOfAvailability]]*1&lt;=2017,"E","U"))</f>
        <v>U</v>
      </c>
    </row>
    <row r="270" spans="1:21" x14ac:dyDescent="0.35">
      <c r="B270" s="65" t="s">
        <v>128</v>
      </c>
      <c r="E270" s="65" t="s">
        <v>129</v>
      </c>
      <c r="F270" s="65" t="s">
        <v>331</v>
      </c>
      <c r="G270" s="65" t="s">
        <v>131</v>
      </c>
      <c r="H270">
        <v>0</v>
      </c>
      <c r="I270">
        <v>0</v>
      </c>
      <c r="J270">
        <v>0</v>
      </c>
      <c r="K270">
        <v>0</v>
      </c>
      <c r="L270">
        <v>0</v>
      </c>
      <c r="M270">
        <v>0</v>
      </c>
      <c r="N270">
        <v>0</v>
      </c>
      <c r="O270">
        <v>0</v>
      </c>
      <c r="P270">
        <v>0</v>
      </c>
      <c r="Q270">
        <v>0</v>
      </c>
      <c r="R270">
        <v>0</v>
      </c>
      <c r="S270">
        <v>0</v>
      </c>
      <c r="T270">
        <v>0</v>
      </c>
      <c r="U270" t="str">
        <f>IF(Table1[[#This Row],[AvailabilityTypeCode]]="X","U",IF(Table1[[#This Row],[EndingPeriodOfAvailability]]*1&lt;=2017,"E","U"))</f>
        <v>U</v>
      </c>
    </row>
    <row r="271" spans="1:21" x14ac:dyDescent="0.35">
      <c r="B271" s="65" t="s">
        <v>128</v>
      </c>
      <c r="E271" s="65" t="s">
        <v>129</v>
      </c>
      <c r="F271" s="65" t="s">
        <v>332</v>
      </c>
      <c r="G271" s="65" t="s">
        <v>131</v>
      </c>
      <c r="H271">
        <v>42031544.149999999</v>
      </c>
      <c r="I271">
        <v>9025730.0600000005</v>
      </c>
      <c r="J271">
        <v>0</v>
      </c>
      <c r="K271">
        <v>0</v>
      </c>
      <c r="L271">
        <v>0</v>
      </c>
      <c r="M271">
        <v>-23955.8</v>
      </c>
      <c r="N271">
        <v>-23955.8</v>
      </c>
      <c r="O271">
        <v>51033318.409999996</v>
      </c>
      <c r="P271">
        <v>-32274661.010000002</v>
      </c>
      <c r="Q271">
        <v>13759774.869999999</v>
      </c>
      <c r="R271">
        <v>3413198.69</v>
      </c>
      <c r="S271">
        <v>37273543.539999999</v>
      </c>
      <c r="T271">
        <v>51033318.409999996</v>
      </c>
      <c r="U271" t="str">
        <f>IF(Table1[[#This Row],[AvailabilityTypeCode]]="X","U",IF(Table1[[#This Row],[EndingPeriodOfAvailability]]*1&lt;=2017,"E","U"))</f>
        <v>U</v>
      </c>
    </row>
    <row r="272" spans="1:21" x14ac:dyDescent="0.35">
      <c r="B272" s="65" t="s">
        <v>128</v>
      </c>
      <c r="E272" s="65" t="s">
        <v>129</v>
      </c>
      <c r="F272" s="65" t="s">
        <v>333</v>
      </c>
      <c r="G272" s="65" t="s">
        <v>131</v>
      </c>
      <c r="H272">
        <v>5031523685.1300001</v>
      </c>
      <c r="I272">
        <v>84675000</v>
      </c>
      <c r="J272">
        <v>0</v>
      </c>
      <c r="K272">
        <v>0</v>
      </c>
      <c r="L272">
        <v>0</v>
      </c>
      <c r="M272">
        <v>1044450</v>
      </c>
      <c r="N272">
        <v>1044450</v>
      </c>
      <c r="O272">
        <v>5117243135.1300001</v>
      </c>
      <c r="P272">
        <v>-378434246.94</v>
      </c>
      <c r="Q272">
        <v>299088849.22000003</v>
      </c>
      <c r="R272">
        <v>84675000</v>
      </c>
      <c r="S272">
        <v>4818154285.9099998</v>
      </c>
      <c r="T272">
        <v>5117243135.1300001</v>
      </c>
      <c r="U272" t="str">
        <f>IF(Table1[[#This Row],[AvailabilityTypeCode]]="X","U",IF(Table1[[#This Row],[EndingPeriodOfAvailability]]*1&lt;=2017,"E","U"))</f>
        <v>U</v>
      </c>
    </row>
    <row r="273" spans="1:21" x14ac:dyDescent="0.35">
      <c r="B273" s="65" t="s">
        <v>128</v>
      </c>
      <c r="E273" s="65" t="s">
        <v>129</v>
      </c>
      <c r="F273" s="65" t="s">
        <v>334</v>
      </c>
      <c r="G273" s="65" t="s">
        <v>131</v>
      </c>
      <c r="H273">
        <v>1153049</v>
      </c>
      <c r="I273">
        <v>25201.19</v>
      </c>
      <c r="J273">
        <v>0</v>
      </c>
      <c r="K273">
        <v>0</v>
      </c>
      <c r="L273">
        <v>0</v>
      </c>
      <c r="M273">
        <v>0</v>
      </c>
      <c r="N273">
        <v>0</v>
      </c>
      <c r="O273">
        <v>1178250.19</v>
      </c>
      <c r="P273">
        <v>-1736705.88</v>
      </c>
      <c r="Q273">
        <v>0</v>
      </c>
      <c r="R273">
        <v>25201.19</v>
      </c>
      <c r="S273">
        <v>1178250.19</v>
      </c>
      <c r="T273">
        <v>1178250.19</v>
      </c>
      <c r="U273" t="str">
        <f>IF(Table1[[#This Row],[AvailabilityTypeCode]]="X","U",IF(Table1[[#This Row],[EndingPeriodOfAvailability]]*1&lt;=2017,"E","U"))</f>
        <v>U</v>
      </c>
    </row>
    <row r="274" spans="1:21" x14ac:dyDescent="0.35">
      <c r="B274" s="65" t="s">
        <v>128</v>
      </c>
      <c r="E274" s="65" t="s">
        <v>129</v>
      </c>
      <c r="F274" s="65" t="s">
        <v>335</v>
      </c>
      <c r="G274" s="65" t="s">
        <v>131</v>
      </c>
      <c r="H274">
        <v>0</v>
      </c>
      <c r="I274">
        <v>0</v>
      </c>
      <c r="J274">
        <v>0</v>
      </c>
      <c r="K274">
        <v>0</v>
      </c>
      <c r="L274">
        <v>0</v>
      </c>
      <c r="M274">
        <v>0</v>
      </c>
      <c r="N274">
        <v>0</v>
      </c>
      <c r="O274">
        <v>0</v>
      </c>
      <c r="P274">
        <v>1801741</v>
      </c>
      <c r="Q274">
        <v>0</v>
      </c>
      <c r="R274">
        <v>0</v>
      </c>
      <c r="S274">
        <v>0</v>
      </c>
      <c r="T274">
        <v>0</v>
      </c>
      <c r="U274" t="str">
        <f>IF(Table1[[#This Row],[AvailabilityTypeCode]]="X","U",IF(Table1[[#This Row],[EndingPeriodOfAvailability]]*1&lt;=2017,"E","U"))</f>
        <v>U</v>
      </c>
    </row>
    <row r="275" spans="1:21" x14ac:dyDescent="0.35">
      <c r="B275" s="65" t="s">
        <v>128</v>
      </c>
      <c r="E275" s="65" t="s">
        <v>129</v>
      </c>
      <c r="F275" s="65" t="s">
        <v>336</v>
      </c>
      <c r="G275" s="65" t="s">
        <v>131</v>
      </c>
      <c r="H275">
        <v>10380383275.690001</v>
      </c>
      <c r="I275">
        <v>263061779</v>
      </c>
      <c r="J275">
        <v>0</v>
      </c>
      <c r="K275">
        <v>0</v>
      </c>
      <c r="L275">
        <v>10370725943.18</v>
      </c>
      <c r="M275">
        <v>0</v>
      </c>
      <c r="N275">
        <v>10370725943.18</v>
      </c>
      <c r="O275">
        <v>21014170997.869999</v>
      </c>
      <c r="P275">
        <v>-6574975265.9300003</v>
      </c>
      <c r="Q275">
        <v>3930948491.7199998</v>
      </c>
      <c r="R275">
        <v>247005737.97999999</v>
      </c>
      <c r="S275">
        <v>17083222506.15</v>
      </c>
      <c r="T275">
        <v>21014170997.869999</v>
      </c>
      <c r="U275" t="str">
        <f>IF(Table1[[#This Row],[AvailabilityTypeCode]]="X","U",IF(Table1[[#This Row],[EndingPeriodOfAvailability]]*1&lt;=2017,"E","U"))</f>
        <v>U</v>
      </c>
    </row>
    <row r="276" spans="1:21" x14ac:dyDescent="0.35">
      <c r="B276" s="65" t="s">
        <v>128</v>
      </c>
      <c r="C276" s="65" t="s">
        <v>253</v>
      </c>
      <c r="D276" s="65" t="s">
        <v>141</v>
      </c>
      <c r="F276" s="65" t="s">
        <v>337</v>
      </c>
      <c r="G276" s="65" t="s">
        <v>131</v>
      </c>
      <c r="H276">
        <v>645163.44999999995</v>
      </c>
      <c r="I276">
        <v>183243.74</v>
      </c>
      <c r="J276">
        <v>0</v>
      </c>
      <c r="K276">
        <v>0</v>
      </c>
      <c r="L276">
        <v>0</v>
      </c>
      <c r="M276">
        <v>0</v>
      </c>
      <c r="N276">
        <v>0</v>
      </c>
      <c r="O276">
        <v>828407.19</v>
      </c>
      <c r="P276">
        <v>0</v>
      </c>
      <c r="Q276">
        <v>21067.14</v>
      </c>
      <c r="R276">
        <v>183243.74</v>
      </c>
      <c r="S276">
        <v>807340.05</v>
      </c>
      <c r="T276">
        <v>828407.19</v>
      </c>
      <c r="U276" t="str">
        <f>IF(Table1[[#This Row],[AvailabilityTypeCode]]="X","U",IF(Table1[[#This Row],[EndingPeriodOfAvailability]]*1&lt;=2017,"E","U"))</f>
        <v>E</v>
      </c>
    </row>
    <row r="277" spans="1:21" x14ac:dyDescent="0.35">
      <c r="B277" s="65" t="s">
        <v>128</v>
      </c>
      <c r="C277" s="65" t="s">
        <v>253</v>
      </c>
      <c r="D277" s="65" t="s">
        <v>141</v>
      </c>
      <c r="F277" s="65" t="s">
        <v>338</v>
      </c>
      <c r="G277" s="65" t="s">
        <v>131</v>
      </c>
      <c r="H277">
        <v>431272.16</v>
      </c>
      <c r="I277">
        <v>224532.85</v>
      </c>
      <c r="J277">
        <v>0</v>
      </c>
      <c r="K277">
        <v>0</v>
      </c>
      <c r="L277">
        <v>0</v>
      </c>
      <c r="M277">
        <v>0</v>
      </c>
      <c r="N277">
        <v>0</v>
      </c>
      <c r="O277">
        <v>655805.01</v>
      </c>
      <c r="P277">
        <v>0</v>
      </c>
      <c r="Q277">
        <v>0</v>
      </c>
      <c r="R277">
        <v>224532.85</v>
      </c>
      <c r="S277">
        <v>655805.01</v>
      </c>
      <c r="T277">
        <v>655805.01</v>
      </c>
      <c r="U277" t="str">
        <f>IF(Table1[[#This Row],[AvailabilityTypeCode]]="X","U",IF(Table1[[#This Row],[EndingPeriodOfAvailability]]*1&lt;=2017,"E","U"))</f>
        <v>E</v>
      </c>
    </row>
    <row r="278" spans="1:21" x14ac:dyDescent="0.35">
      <c r="B278" s="65" t="s">
        <v>128</v>
      </c>
      <c r="C278" s="65" t="s">
        <v>253</v>
      </c>
      <c r="D278" s="65" t="s">
        <v>141</v>
      </c>
      <c r="F278" s="65" t="s">
        <v>339</v>
      </c>
      <c r="G278" s="65" t="s">
        <v>131</v>
      </c>
      <c r="H278">
        <v>44285.2</v>
      </c>
      <c r="I278">
        <v>29.53</v>
      </c>
      <c r="J278">
        <v>0</v>
      </c>
      <c r="K278">
        <v>0</v>
      </c>
      <c r="L278">
        <v>0</v>
      </c>
      <c r="M278">
        <v>0</v>
      </c>
      <c r="N278">
        <v>0</v>
      </c>
      <c r="O278">
        <v>44314.73</v>
      </c>
      <c r="P278">
        <v>0</v>
      </c>
      <c r="Q278">
        <v>0</v>
      </c>
      <c r="R278">
        <v>29.53</v>
      </c>
      <c r="S278">
        <v>44314.73</v>
      </c>
      <c r="T278">
        <v>44314.73</v>
      </c>
      <c r="U278" t="str">
        <f>IF(Table1[[#This Row],[AvailabilityTypeCode]]="X","U",IF(Table1[[#This Row],[EndingPeriodOfAvailability]]*1&lt;=2017,"E","U"))</f>
        <v>E</v>
      </c>
    </row>
    <row r="279" spans="1:21" x14ac:dyDescent="0.35">
      <c r="B279" s="65" t="s">
        <v>128</v>
      </c>
      <c r="C279" s="65" t="s">
        <v>140</v>
      </c>
      <c r="D279" s="65" t="s">
        <v>141</v>
      </c>
      <c r="F279" s="65" t="s">
        <v>340</v>
      </c>
      <c r="G279" s="65" t="s">
        <v>131</v>
      </c>
      <c r="H279">
        <v>904329</v>
      </c>
      <c r="I279">
        <v>88119</v>
      </c>
      <c r="J279">
        <v>0</v>
      </c>
      <c r="K279">
        <v>0</v>
      </c>
      <c r="L279">
        <v>0</v>
      </c>
      <c r="M279">
        <v>0</v>
      </c>
      <c r="N279">
        <v>0</v>
      </c>
      <c r="O279">
        <v>992448</v>
      </c>
      <c r="P279">
        <v>-1037186</v>
      </c>
      <c r="Q279">
        <v>0</v>
      </c>
      <c r="R279">
        <v>88119</v>
      </c>
      <c r="S279">
        <v>992448</v>
      </c>
      <c r="T279">
        <v>992448</v>
      </c>
      <c r="U279" t="str">
        <f>IF(Table1[[#This Row],[AvailabilityTypeCode]]="X","U",IF(Table1[[#This Row],[EndingPeriodOfAvailability]]*1&lt;=2017,"E","U"))</f>
        <v>E</v>
      </c>
    </row>
    <row r="280" spans="1:21" x14ac:dyDescent="0.35">
      <c r="B280" s="65" t="s">
        <v>128</v>
      </c>
      <c r="C280" s="65" t="s">
        <v>142</v>
      </c>
      <c r="D280" s="65" t="s">
        <v>143</v>
      </c>
      <c r="F280" s="65" t="s">
        <v>340</v>
      </c>
      <c r="G280" s="65" t="s">
        <v>131</v>
      </c>
      <c r="H280">
        <v>601027</v>
      </c>
      <c r="I280">
        <v>104163</v>
      </c>
      <c r="J280">
        <v>0</v>
      </c>
      <c r="K280">
        <v>0</v>
      </c>
      <c r="L280">
        <v>0</v>
      </c>
      <c r="M280">
        <v>0</v>
      </c>
      <c r="N280">
        <v>0</v>
      </c>
      <c r="O280">
        <v>705190</v>
      </c>
      <c r="P280">
        <v>-7053130</v>
      </c>
      <c r="Q280">
        <v>0</v>
      </c>
      <c r="R280">
        <v>104163</v>
      </c>
      <c r="S280">
        <v>705190</v>
      </c>
      <c r="T280">
        <v>705190</v>
      </c>
      <c r="U280" t="str">
        <f>IF(Table1[[#This Row],[AvailabilityTypeCode]]="X","U",IF(Table1[[#This Row],[EndingPeriodOfAvailability]]*1&lt;=2017,"E","U"))</f>
        <v>E</v>
      </c>
    </row>
    <row r="281" spans="1:21" x14ac:dyDescent="0.35">
      <c r="B281" s="65" t="s">
        <v>128</v>
      </c>
      <c r="C281" s="65" t="s">
        <v>141</v>
      </c>
      <c r="D281" s="65" t="s">
        <v>141</v>
      </c>
      <c r="F281" s="65" t="s">
        <v>323</v>
      </c>
      <c r="G281" s="65" t="s">
        <v>131</v>
      </c>
      <c r="H281">
        <v>1031689.54</v>
      </c>
      <c r="I281">
        <v>104338.34</v>
      </c>
      <c r="J281">
        <v>0</v>
      </c>
      <c r="K281">
        <v>0</v>
      </c>
      <c r="L281">
        <v>0</v>
      </c>
      <c r="M281">
        <v>0</v>
      </c>
      <c r="N281">
        <v>0</v>
      </c>
      <c r="O281">
        <v>1136027.8799999999</v>
      </c>
      <c r="P281">
        <v>164223.03</v>
      </c>
      <c r="Q281">
        <v>0</v>
      </c>
      <c r="R281">
        <v>104338.34</v>
      </c>
      <c r="S281">
        <v>1136027.8799999999</v>
      </c>
      <c r="T281">
        <v>1136027.8799999999</v>
      </c>
      <c r="U281" t="str">
        <f>IF(Table1[[#This Row],[AvailabilityTypeCode]]="X","U",IF(Table1[[#This Row],[EndingPeriodOfAvailability]]*1&lt;=2017,"E","U"))</f>
        <v>E</v>
      </c>
    </row>
    <row r="282" spans="1:21" x14ac:dyDescent="0.35">
      <c r="B282" s="65" t="s">
        <v>128</v>
      </c>
      <c r="C282" s="65" t="s">
        <v>144</v>
      </c>
      <c r="D282" s="65" t="s">
        <v>144</v>
      </c>
      <c r="F282" s="65" t="s">
        <v>323</v>
      </c>
      <c r="G282" s="65" t="s">
        <v>131</v>
      </c>
      <c r="H282">
        <v>565330.76</v>
      </c>
      <c r="I282">
        <v>21144.84</v>
      </c>
      <c r="J282">
        <v>0</v>
      </c>
      <c r="K282">
        <v>0</v>
      </c>
      <c r="L282">
        <v>0</v>
      </c>
      <c r="M282">
        <v>0</v>
      </c>
      <c r="N282">
        <v>0</v>
      </c>
      <c r="O282">
        <v>586475.6</v>
      </c>
      <c r="P282">
        <v>-2160.13</v>
      </c>
      <c r="Q282">
        <v>2166.65</v>
      </c>
      <c r="R282">
        <v>21144.84</v>
      </c>
      <c r="S282">
        <v>584308.94999999995</v>
      </c>
      <c r="T282">
        <v>586475.6</v>
      </c>
      <c r="U282" t="str">
        <f>IF(Table1[[#This Row],[AvailabilityTypeCode]]="X","U",IF(Table1[[#This Row],[EndingPeriodOfAvailability]]*1&lt;=2017,"E","U"))</f>
        <v>E</v>
      </c>
    </row>
    <row r="283" spans="1:21" x14ac:dyDescent="0.35">
      <c r="B283" s="65" t="s">
        <v>128</v>
      </c>
      <c r="C283" s="65" t="s">
        <v>145</v>
      </c>
      <c r="D283" s="65" t="s">
        <v>145</v>
      </c>
      <c r="F283" s="65" t="s">
        <v>323</v>
      </c>
      <c r="G283" s="65" t="s">
        <v>131</v>
      </c>
      <c r="H283">
        <v>624652.77</v>
      </c>
      <c r="I283">
        <v>30211.66</v>
      </c>
      <c r="J283">
        <v>0</v>
      </c>
      <c r="K283">
        <v>0</v>
      </c>
      <c r="L283">
        <v>0</v>
      </c>
      <c r="M283">
        <v>0</v>
      </c>
      <c r="N283">
        <v>0</v>
      </c>
      <c r="O283">
        <v>654864.43000000005</v>
      </c>
      <c r="P283">
        <v>-539042.07999999996</v>
      </c>
      <c r="Q283">
        <v>105880.12</v>
      </c>
      <c r="R283">
        <v>30211.66</v>
      </c>
      <c r="S283">
        <v>548984.31000000006</v>
      </c>
      <c r="T283">
        <v>654864.43000000005</v>
      </c>
      <c r="U283" t="str">
        <f>IF(Table1[[#This Row],[AvailabilityTypeCode]]="X","U",IF(Table1[[#This Row],[EndingPeriodOfAvailability]]*1&lt;=2017,"E","U"))</f>
        <v>E</v>
      </c>
    </row>
    <row r="284" spans="1:21" x14ac:dyDescent="0.35">
      <c r="B284" s="65" t="s">
        <v>128</v>
      </c>
      <c r="C284" s="65" t="s">
        <v>146</v>
      </c>
      <c r="D284" s="65" t="s">
        <v>146</v>
      </c>
      <c r="F284" s="65" t="s">
        <v>323</v>
      </c>
      <c r="G284" s="65" t="s">
        <v>131</v>
      </c>
      <c r="H284">
        <v>816614.37</v>
      </c>
      <c r="I284">
        <v>307129.17</v>
      </c>
      <c r="J284">
        <v>0</v>
      </c>
      <c r="K284">
        <v>0</v>
      </c>
      <c r="L284">
        <v>0</v>
      </c>
      <c r="M284">
        <v>0</v>
      </c>
      <c r="N284">
        <v>0</v>
      </c>
      <c r="O284">
        <v>1123743.54</v>
      </c>
      <c r="P284">
        <v>-8476729.9900000002</v>
      </c>
      <c r="Q284">
        <v>446304.69</v>
      </c>
      <c r="R284">
        <v>307129.17</v>
      </c>
      <c r="S284">
        <v>677438.85</v>
      </c>
      <c r="T284">
        <v>1123743.54</v>
      </c>
      <c r="U284" t="str">
        <f>IF(Table1[[#This Row],[AvailabilityTypeCode]]="X","U",IF(Table1[[#This Row],[EndingPeriodOfAvailability]]*1&lt;=2017,"E","U"))</f>
        <v>E</v>
      </c>
    </row>
    <row r="285" spans="1:21" x14ac:dyDescent="0.35">
      <c r="B285" s="65" t="s">
        <v>128</v>
      </c>
      <c r="C285" s="65" t="s">
        <v>147</v>
      </c>
      <c r="D285" s="65" t="s">
        <v>147</v>
      </c>
      <c r="F285" s="65" t="s">
        <v>323</v>
      </c>
      <c r="G285" s="65" t="s">
        <v>131</v>
      </c>
      <c r="H285">
        <v>0</v>
      </c>
      <c r="I285">
        <v>0</v>
      </c>
      <c r="J285">
        <v>113165000</v>
      </c>
      <c r="K285">
        <v>0</v>
      </c>
      <c r="L285">
        <v>0</v>
      </c>
      <c r="M285">
        <v>250000</v>
      </c>
      <c r="N285">
        <v>250000</v>
      </c>
      <c r="O285">
        <v>113415000</v>
      </c>
      <c r="P285">
        <v>-69136404.769999996</v>
      </c>
      <c r="Q285">
        <v>76287772.129999995</v>
      </c>
      <c r="R285">
        <v>0</v>
      </c>
      <c r="S285">
        <v>37127227.869999997</v>
      </c>
      <c r="T285">
        <v>113415000</v>
      </c>
      <c r="U285" t="str">
        <f>IF(Table1[[#This Row],[AvailabilityTypeCode]]="X","U",IF(Table1[[#This Row],[EndingPeriodOfAvailability]]*1&lt;=2017,"E","U"))</f>
        <v>E</v>
      </c>
    </row>
    <row r="286" spans="1:21" x14ac:dyDescent="0.35">
      <c r="B286" s="65" t="s">
        <v>128</v>
      </c>
      <c r="C286" s="65" t="s">
        <v>147</v>
      </c>
      <c r="D286" s="65" t="s">
        <v>147</v>
      </c>
      <c r="F286" s="65" t="s">
        <v>334</v>
      </c>
      <c r="G286" s="65" t="s">
        <v>131</v>
      </c>
      <c r="H286">
        <v>0</v>
      </c>
      <c r="I286">
        <v>0</v>
      </c>
      <c r="J286">
        <v>5000000</v>
      </c>
      <c r="K286">
        <v>0</v>
      </c>
      <c r="L286">
        <v>0</v>
      </c>
      <c r="M286">
        <v>0</v>
      </c>
      <c r="N286">
        <v>0</v>
      </c>
      <c r="O286">
        <v>5000000</v>
      </c>
      <c r="P286">
        <v>0</v>
      </c>
      <c r="Q286">
        <v>0</v>
      </c>
      <c r="R286">
        <v>0</v>
      </c>
      <c r="S286">
        <v>5000000</v>
      </c>
      <c r="T286">
        <v>5000000</v>
      </c>
      <c r="U286" t="str">
        <f>IF(Table1[[#This Row],[AvailabilityTypeCode]]="X","U",IF(Table1[[#This Row],[EndingPeriodOfAvailability]]*1&lt;=2017,"E","U"))</f>
        <v>E</v>
      </c>
    </row>
    <row r="287" spans="1:21" x14ac:dyDescent="0.35">
      <c r="A287" s="65" t="s">
        <v>128</v>
      </c>
      <c r="B287" s="65" t="s">
        <v>128</v>
      </c>
      <c r="E287" s="65" t="s">
        <v>129</v>
      </c>
      <c r="F287" s="65" t="s">
        <v>207</v>
      </c>
      <c r="G287" s="65" t="s">
        <v>341</v>
      </c>
      <c r="H287">
        <v>0</v>
      </c>
      <c r="I287">
        <v>0</v>
      </c>
      <c r="J287">
        <v>0</v>
      </c>
      <c r="K287">
        <v>0</v>
      </c>
      <c r="L287">
        <v>0</v>
      </c>
      <c r="M287">
        <v>0</v>
      </c>
      <c r="N287">
        <v>0</v>
      </c>
      <c r="O287">
        <v>0</v>
      </c>
      <c r="P287">
        <v>0</v>
      </c>
      <c r="Q287">
        <v>0</v>
      </c>
      <c r="R287">
        <v>0</v>
      </c>
      <c r="S287">
        <v>0</v>
      </c>
      <c r="T287">
        <v>0</v>
      </c>
      <c r="U287" t="str">
        <f>IF(Table1[[#This Row],[AvailabilityTypeCode]]="X","U",IF(Table1[[#This Row],[EndingPeriodOfAvailability]]*1&lt;=2017,"E","U"))</f>
        <v>U</v>
      </c>
    </row>
    <row r="288" spans="1:21" x14ac:dyDescent="0.35">
      <c r="A288" s="65" t="s">
        <v>128</v>
      </c>
      <c r="B288" s="65" t="s">
        <v>128</v>
      </c>
      <c r="E288" s="65" t="s">
        <v>129</v>
      </c>
      <c r="F288" s="65" t="s">
        <v>209</v>
      </c>
      <c r="G288" s="65" t="s">
        <v>341</v>
      </c>
      <c r="H288">
        <v>496750</v>
      </c>
      <c r="I288">
        <v>0</v>
      </c>
      <c r="J288">
        <v>0</v>
      </c>
      <c r="K288">
        <v>0</v>
      </c>
      <c r="L288">
        <v>0</v>
      </c>
      <c r="M288">
        <v>0</v>
      </c>
      <c r="N288">
        <v>0</v>
      </c>
      <c r="O288">
        <v>496750</v>
      </c>
      <c r="P288">
        <v>0</v>
      </c>
      <c r="Q288">
        <v>0</v>
      </c>
      <c r="R288">
        <v>0</v>
      </c>
      <c r="S288">
        <v>496750</v>
      </c>
      <c r="T288">
        <v>496750</v>
      </c>
      <c r="U288" t="str">
        <f>IF(Table1[[#This Row],[AvailabilityTypeCode]]="X","U",IF(Table1[[#This Row],[EndingPeriodOfAvailability]]*1&lt;=2017,"E","U"))</f>
        <v>U</v>
      </c>
    </row>
    <row r="289" spans="1:21" x14ac:dyDescent="0.35">
      <c r="A289" s="65" t="s">
        <v>128</v>
      </c>
      <c r="B289" s="65" t="s">
        <v>128</v>
      </c>
      <c r="E289" s="65" t="s">
        <v>129</v>
      </c>
      <c r="F289" s="65" t="s">
        <v>225</v>
      </c>
      <c r="G289" s="65" t="s">
        <v>341</v>
      </c>
      <c r="H289">
        <v>3000062.81</v>
      </c>
      <c r="I289">
        <v>0</v>
      </c>
      <c r="J289">
        <v>0</v>
      </c>
      <c r="K289">
        <v>0</v>
      </c>
      <c r="L289">
        <v>0</v>
      </c>
      <c r="M289">
        <v>0</v>
      </c>
      <c r="N289">
        <v>0</v>
      </c>
      <c r="O289">
        <v>3000062.81</v>
      </c>
      <c r="P289">
        <v>-3482</v>
      </c>
      <c r="Q289">
        <v>0</v>
      </c>
      <c r="R289">
        <v>0</v>
      </c>
      <c r="S289">
        <v>3000062.81</v>
      </c>
      <c r="T289">
        <v>3000062.81</v>
      </c>
      <c r="U289" t="str">
        <f>IF(Table1[[#This Row],[AvailabilityTypeCode]]="X","U",IF(Table1[[#This Row],[EndingPeriodOfAvailability]]*1&lt;=2017,"E","U"))</f>
        <v>U</v>
      </c>
    </row>
    <row r="290" spans="1:21" x14ac:dyDescent="0.35">
      <c r="A290" s="65" t="s">
        <v>128</v>
      </c>
      <c r="B290" s="65" t="s">
        <v>128</v>
      </c>
      <c r="E290" s="65" t="s">
        <v>129</v>
      </c>
      <c r="F290" s="65" t="s">
        <v>231</v>
      </c>
      <c r="G290" s="65" t="s">
        <v>341</v>
      </c>
      <c r="H290">
        <v>196583624.59</v>
      </c>
      <c r="I290">
        <v>0</v>
      </c>
      <c r="J290">
        <v>0</v>
      </c>
      <c r="K290">
        <v>0</v>
      </c>
      <c r="L290">
        <v>603125</v>
      </c>
      <c r="M290">
        <v>0</v>
      </c>
      <c r="N290">
        <v>603125</v>
      </c>
      <c r="O290">
        <v>197186749.59</v>
      </c>
      <c r="P290">
        <v>-3306693</v>
      </c>
      <c r="Q290">
        <v>238597</v>
      </c>
      <c r="R290">
        <v>0</v>
      </c>
      <c r="S290">
        <v>196948152.59</v>
      </c>
      <c r="T290">
        <v>197186749.59</v>
      </c>
      <c r="U290" t="str">
        <f>IF(Table1[[#This Row],[AvailabilityTypeCode]]="X","U",IF(Table1[[#This Row],[EndingPeriodOfAvailability]]*1&lt;=2017,"E","U"))</f>
        <v>U</v>
      </c>
    </row>
    <row r="291" spans="1:21" x14ac:dyDescent="0.35">
      <c r="A291" s="65" t="s">
        <v>128</v>
      </c>
      <c r="B291" s="65" t="s">
        <v>128</v>
      </c>
      <c r="C291" s="65" t="s">
        <v>140</v>
      </c>
      <c r="D291" s="65" t="s">
        <v>141</v>
      </c>
      <c r="F291" s="65" t="s">
        <v>285</v>
      </c>
      <c r="G291" s="65" t="s">
        <v>341</v>
      </c>
      <c r="H291">
        <v>228456.92</v>
      </c>
      <c r="I291">
        <v>0</v>
      </c>
      <c r="J291">
        <v>0</v>
      </c>
      <c r="K291">
        <v>0</v>
      </c>
      <c r="L291">
        <v>0</v>
      </c>
      <c r="M291">
        <v>0</v>
      </c>
      <c r="N291">
        <v>0</v>
      </c>
      <c r="O291">
        <v>228456.92</v>
      </c>
      <c r="P291">
        <v>-10153941.300000001</v>
      </c>
      <c r="Q291">
        <v>0</v>
      </c>
      <c r="R291">
        <v>0</v>
      </c>
      <c r="S291">
        <v>228456.92</v>
      </c>
      <c r="T291">
        <v>228456.92</v>
      </c>
      <c r="U291" t="str">
        <f>IF(Table1[[#This Row],[AvailabilityTypeCode]]="X","U",IF(Table1[[#This Row],[EndingPeriodOfAvailability]]*1&lt;=2017,"E","U"))</f>
        <v>E</v>
      </c>
    </row>
    <row r="292" spans="1:21" x14ac:dyDescent="0.35">
      <c r="A292" s="65" t="s">
        <v>128</v>
      </c>
      <c r="B292" s="65" t="s">
        <v>128</v>
      </c>
      <c r="C292" s="65" t="s">
        <v>142</v>
      </c>
      <c r="D292" s="65" t="s">
        <v>143</v>
      </c>
      <c r="F292" s="65" t="s">
        <v>285</v>
      </c>
      <c r="G292" s="65" t="s">
        <v>341</v>
      </c>
      <c r="H292">
        <v>33783</v>
      </c>
      <c r="I292">
        <v>0</v>
      </c>
      <c r="J292">
        <v>0</v>
      </c>
      <c r="K292">
        <v>0</v>
      </c>
      <c r="L292">
        <v>0</v>
      </c>
      <c r="M292">
        <v>0</v>
      </c>
      <c r="N292">
        <v>0</v>
      </c>
      <c r="O292">
        <v>33783</v>
      </c>
      <c r="P292">
        <v>-5839106</v>
      </c>
      <c r="Q292">
        <v>0</v>
      </c>
      <c r="R292">
        <v>0</v>
      </c>
      <c r="S292">
        <v>33783</v>
      </c>
      <c r="T292">
        <v>33783</v>
      </c>
      <c r="U292" t="str">
        <f>IF(Table1[[#This Row],[AvailabilityTypeCode]]="X","U",IF(Table1[[#This Row],[EndingPeriodOfAvailability]]*1&lt;=2017,"E","U"))</f>
        <v>E</v>
      </c>
    </row>
    <row r="293" spans="1:21" x14ac:dyDescent="0.35">
      <c r="A293" s="65" t="s">
        <v>128</v>
      </c>
      <c r="B293" s="65" t="s">
        <v>128</v>
      </c>
      <c r="C293" s="65" t="s">
        <v>141</v>
      </c>
      <c r="D293" s="65" t="s">
        <v>143</v>
      </c>
      <c r="F293" s="65" t="s">
        <v>285</v>
      </c>
      <c r="G293" s="65" t="s">
        <v>341</v>
      </c>
      <c r="H293">
        <v>23038.14</v>
      </c>
      <c r="I293">
        <v>0</v>
      </c>
      <c r="J293">
        <v>0</v>
      </c>
      <c r="K293">
        <v>0</v>
      </c>
      <c r="L293">
        <v>0</v>
      </c>
      <c r="M293">
        <v>0</v>
      </c>
      <c r="N293">
        <v>0</v>
      </c>
      <c r="O293">
        <v>23038.14</v>
      </c>
      <c r="P293">
        <v>-17435131.390000001</v>
      </c>
      <c r="Q293">
        <v>0</v>
      </c>
      <c r="R293">
        <v>0</v>
      </c>
      <c r="S293">
        <v>23038.14</v>
      </c>
      <c r="T293">
        <v>23038.14</v>
      </c>
      <c r="U293" t="str">
        <f>IF(Table1[[#This Row],[AvailabilityTypeCode]]="X","U",IF(Table1[[#This Row],[EndingPeriodOfAvailability]]*1&lt;=2017,"E","U"))</f>
        <v>E</v>
      </c>
    </row>
    <row r="294" spans="1:21" x14ac:dyDescent="0.35">
      <c r="A294" s="65" t="s">
        <v>128</v>
      </c>
      <c r="B294" s="65" t="s">
        <v>128</v>
      </c>
      <c r="C294" s="65" t="s">
        <v>143</v>
      </c>
      <c r="D294" s="65" t="s">
        <v>144</v>
      </c>
      <c r="F294" s="65" t="s">
        <v>285</v>
      </c>
      <c r="G294" s="65" t="s">
        <v>341</v>
      </c>
      <c r="H294">
        <v>451907.53</v>
      </c>
      <c r="I294">
        <v>0</v>
      </c>
      <c r="J294">
        <v>0</v>
      </c>
      <c r="K294">
        <v>0</v>
      </c>
      <c r="L294">
        <v>0</v>
      </c>
      <c r="M294">
        <v>0</v>
      </c>
      <c r="N294">
        <v>0</v>
      </c>
      <c r="O294">
        <v>451907.53</v>
      </c>
      <c r="P294">
        <v>-15901916.119999999</v>
      </c>
      <c r="Q294">
        <v>0</v>
      </c>
      <c r="R294">
        <v>0</v>
      </c>
      <c r="S294">
        <v>451907.53</v>
      </c>
      <c r="T294">
        <v>451907.53</v>
      </c>
      <c r="U294" t="str">
        <f>IF(Table1[[#This Row],[AvailabilityTypeCode]]="X","U",IF(Table1[[#This Row],[EndingPeriodOfAvailability]]*1&lt;=2017,"E","U"))</f>
        <v>E</v>
      </c>
    </row>
    <row r="295" spans="1:21" x14ac:dyDescent="0.35">
      <c r="A295" s="65" t="s">
        <v>128</v>
      </c>
      <c r="B295" s="65" t="s">
        <v>128</v>
      </c>
      <c r="C295" s="65" t="s">
        <v>144</v>
      </c>
      <c r="D295" s="65" t="s">
        <v>146</v>
      </c>
      <c r="F295" s="65" t="s">
        <v>285</v>
      </c>
      <c r="G295" s="65" t="s">
        <v>341</v>
      </c>
      <c r="H295">
        <v>3409.8</v>
      </c>
      <c r="I295">
        <v>294.33</v>
      </c>
      <c r="J295">
        <v>0</v>
      </c>
      <c r="K295">
        <v>0</v>
      </c>
      <c r="L295">
        <v>0</v>
      </c>
      <c r="M295">
        <v>0</v>
      </c>
      <c r="N295">
        <v>0</v>
      </c>
      <c r="O295">
        <v>3704.13</v>
      </c>
      <c r="P295">
        <v>-36490948.140000001</v>
      </c>
      <c r="Q295">
        <v>669.44</v>
      </c>
      <c r="R295">
        <v>294.33</v>
      </c>
      <c r="S295">
        <v>3034.69</v>
      </c>
      <c r="T295">
        <v>3704.13</v>
      </c>
      <c r="U295" t="str">
        <f>IF(Table1[[#This Row],[AvailabilityTypeCode]]="X","U",IF(Table1[[#This Row],[EndingPeriodOfAvailability]]*1&lt;=2017,"E","U"))</f>
        <v>E</v>
      </c>
    </row>
    <row r="296" spans="1:21" x14ac:dyDescent="0.35">
      <c r="A296" s="65" t="s">
        <v>128</v>
      </c>
      <c r="B296" s="65" t="s">
        <v>128</v>
      </c>
      <c r="C296" s="65" t="s">
        <v>145</v>
      </c>
      <c r="D296" s="65" t="s">
        <v>147</v>
      </c>
      <c r="F296" s="65" t="s">
        <v>285</v>
      </c>
      <c r="G296" s="65" t="s">
        <v>341</v>
      </c>
      <c r="H296">
        <v>108251565.23999999</v>
      </c>
      <c r="I296">
        <v>-6091715.2300000004</v>
      </c>
      <c r="J296">
        <v>0</v>
      </c>
      <c r="K296">
        <v>0</v>
      </c>
      <c r="L296">
        <v>0</v>
      </c>
      <c r="M296">
        <v>0</v>
      </c>
      <c r="N296">
        <v>0</v>
      </c>
      <c r="O296">
        <v>102159850.01000001</v>
      </c>
      <c r="P296">
        <v>-3118982.89</v>
      </c>
      <c r="Q296">
        <v>61400451.659999996</v>
      </c>
      <c r="R296">
        <v>0</v>
      </c>
      <c r="S296">
        <v>40759398.350000001</v>
      </c>
      <c r="T296">
        <v>102159850.01000001</v>
      </c>
      <c r="U296" t="str">
        <f>IF(Table1[[#This Row],[AvailabilityTypeCode]]="X","U",IF(Table1[[#This Row],[EndingPeriodOfAvailability]]*1&lt;=2017,"E","U"))</f>
        <v>E</v>
      </c>
    </row>
    <row r="297" spans="1:21" x14ac:dyDescent="0.35">
      <c r="A297" s="65" t="s">
        <v>128</v>
      </c>
      <c r="B297" s="65" t="s">
        <v>128</v>
      </c>
      <c r="C297" s="65" t="s">
        <v>146</v>
      </c>
      <c r="D297" s="65" t="s">
        <v>150</v>
      </c>
      <c r="F297" s="65" t="s">
        <v>285</v>
      </c>
      <c r="G297" s="65" t="s">
        <v>341</v>
      </c>
      <c r="H297">
        <v>0</v>
      </c>
      <c r="I297">
        <v>141424000</v>
      </c>
      <c r="J297">
        <v>0</v>
      </c>
      <c r="K297">
        <v>0</v>
      </c>
      <c r="L297">
        <v>0</v>
      </c>
      <c r="M297">
        <v>0</v>
      </c>
      <c r="N297">
        <v>0</v>
      </c>
      <c r="O297">
        <v>141424000</v>
      </c>
      <c r="P297">
        <v>0</v>
      </c>
      <c r="Q297">
        <v>13324000</v>
      </c>
      <c r="R297">
        <v>0</v>
      </c>
      <c r="S297">
        <v>128100000</v>
      </c>
      <c r="T297">
        <v>141424000</v>
      </c>
      <c r="U297" t="str">
        <f>IF(Table1[[#This Row],[AvailabilityTypeCode]]="X","U",IF(Table1[[#This Row],[EndingPeriodOfAvailability]]*1&lt;=2017,"E","U"))</f>
        <v>U</v>
      </c>
    </row>
    <row r="298" spans="1:21" x14ac:dyDescent="0.35">
      <c r="B298" s="65" t="s">
        <v>128</v>
      </c>
      <c r="E298" s="65" t="s">
        <v>129</v>
      </c>
      <c r="F298" s="65" t="s">
        <v>342</v>
      </c>
      <c r="G298" s="65" t="s">
        <v>131</v>
      </c>
      <c r="H298">
        <v>42173414.240000002</v>
      </c>
      <c r="I298">
        <v>20000000</v>
      </c>
      <c r="J298">
        <v>0</v>
      </c>
      <c r="K298">
        <v>0</v>
      </c>
      <c r="L298">
        <v>0</v>
      </c>
      <c r="M298">
        <v>310000000</v>
      </c>
      <c r="N298">
        <v>310000000</v>
      </c>
      <c r="O298">
        <v>372173414.24000001</v>
      </c>
      <c r="P298">
        <v>-226083015.62</v>
      </c>
      <c r="Q298">
        <v>196830506.61000001</v>
      </c>
      <c r="R298">
        <v>5541211.6299999999</v>
      </c>
      <c r="S298">
        <v>175342907.63</v>
      </c>
      <c r="T298">
        <v>372173414.24000001</v>
      </c>
      <c r="U298" t="str">
        <f>IF(Table1[[#This Row],[AvailabilityTypeCode]]="X","U",IF(Table1[[#This Row],[EndingPeriodOfAvailability]]*1&lt;=2017,"E","U"))</f>
        <v>U</v>
      </c>
    </row>
    <row r="299" spans="1:21" x14ac:dyDescent="0.35">
      <c r="B299" s="65" t="s">
        <v>128</v>
      </c>
      <c r="E299" s="65" t="s">
        <v>129</v>
      </c>
      <c r="F299" s="65" t="s">
        <v>343</v>
      </c>
      <c r="G299" s="65" t="s">
        <v>131</v>
      </c>
      <c r="H299">
        <v>8473085.4700000007</v>
      </c>
      <c r="I299">
        <v>4888572.0599999996</v>
      </c>
      <c r="J299">
        <v>300000000</v>
      </c>
      <c r="K299">
        <v>0</v>
      </c>
      <c r="L299">
        <v>0</v>
      </c>
      <c r="M299">
        <v>0</v>
      </c>
      <c r="N299">
        <v>0</v>
      </c>
      <c r="O299">
        <v>313361657.52999997</v>
      </c>
      <c r="P299">
        <v>-182212793.99000001</v>
      </c>
      <c r="Q299">
        <v>296482038.79000002</v>
      </c>
      <c r="R299">
        <v>4888572.0599999996</v>
      </c>
      <c r="S299">
        <v>16879618.739999998</v>
      </c>
      <c r="T299">
        <v>313361657.52999997</v>
      </c>
      <c r="U299" t="str">
        <f>IF(Table1[[#This Row],[AvailabilityTypeCode]]="X","U",IF(Table1[[#This Row],[EndingPeriodOfAvailability]]*1&lt;=2017,"E","U"))</f>
        <v>U</v>
      </c>
    </row>
    <row r="300" spans="1:21" x14ac:dyDescent="0.35">
      <c r="B300" s="65" t="s">
        <v>128</v>
      </c>
      <c r="E300" s="65" t="s">
        <v>129</v>
      </c>
      <c r="F300" s="65" t="s">
        <v>344</v>
      </c>
      <c r="G300" s="65" t="s">
        <v>131</v>
      </c>
      <c r="H300">
        <v>91836971.159999996</v>
      </c>
      <c r="I300">
        <v>2650000</v>
      </c>
      <c r="J300">
        <v>38270273</v>
      </c>
      <c r="K300">
        <v>0</v>
      </c>
      <c r="L300">
        <v>0</v>
      </c>
      <c r="M300">
        <v>5000000</v>
      </c>
      <c r="N300">
        <v>5000000</v>
      </c>
      <c r="O300">
        <v>137757244.16</v>
      </c>
      <c r="P300">
        <v>-32619580.579999998</v>
      </c>
      <c r="Q300">
        <v>21414251.690000001</v>
      </c>
      <c r="R300">
        <v>1459097.84</v>
      </c>
      <c r="S300">
        <v>116342992.47</v>
      </c>
      <c r="T300">
        <v>137757244.16</v>
      </c>
      <c r="U300" t="str">
        <f>IF(Table1[[#This Row],[AvailabilityTypeCode]]="X","U",IF(Table1[[#This Row],[EndingPeriodOfAvailability]]*1&lt;=2017,"E","U"))</f>
        <v>U</v>
      </c>
    </row>
    <row r="301" spans="1:21" x14ac:dyDescent="0.35">
      <c r="B301" s="65" t="s">
        <v>128</v>
      </c>
      <c r="E301" s="65" t="s">
        <v>129</v>
      </c>
      <c r="F301" s="65" t="s">
        <v>345</v>
      </c>
      <c r="G301" s="65" t="s">
        <v>131</v>
      </c>
      <c r="H301">
        <v>47062958.609999999</v>
      </c>
      <c r="I301">
        <v>0</v>
      </c>
      <c r="J301">
        <v>0</v>
      </c>
      <c r="K301">
        <v>0</v>
      </c>
      <c r="L301">
        <v>0</v>
      </c>
      <c r="M301">
        <v>0</v>
      </c>
      <c r="N301">
        <v>0</v>
      </c>
      <c r="O301">
        <v>47062958.609999999</v>
      </c>
      <c r="P301">
        <v>0</v>
      </c>
      <c r="Q301">
        <v>42062958.609999999</v>
      </c>
      <c r="R301">
        <v>0</v>
      </c>
      <c r="S301">
        <v>5000000</v>
      </c>
      <c r="T301">
        <v>47062958.609999999</v>
      </c>
      <c r="U301" t="str">
        <f>IF(Table1[[#This Row],[AvailabilityTypeCode]]="X","U",IF(Table1[[#This Row],[EndingPeriodOfAvailability]]*1&lt;=2017,"E","U"))</f>
        <v>U</v>
      </c>
    </row>
    <row r="302" spans="1:21" x14ac:dyDescent="0.35">
      <c r="B302" s="65" t="s">
        <v>128</v>
      </c>
      <c r="E302" s="65" t="s">
        <v>129</v>
      </c>
      <c r="F302" s="65" t="s">
        <v>346</v>
      </c>
      <c r="G302" s="65" t="s">
        <v>131</v>
      </c>
      <c r="H302">
        <v>644153.93999999994</v>
      </c>
      <c r="I302">
        <v>2000000</v>
      </c>
      <c r="J302">
        <v>34000000</v>
      </c>
      <c r="K302">
        <v>0</v>
      </c>
      <c r="L302">
        <v>0</v>
      </c>
      <c r="M302">
        <v>0</v>
      </c>
      <c r="N302">
        <v>0</v>
      </c>
      <c r="O302">
        <v>36644153.939999998</v>
      </c>
      <c r="P302">
        <v>-4192722.89</v>
      </c>
      <c r="Q302">
        <v>6428599.1600000001</v>
      </c>
      <c r="R302">
        <v>173343.34</v>
      </c>
      <c r="S302">
        <v>30215554.780000001</v>
      </c>
      <c r="T302">
        <v>36644153.939999998</v>
      </c>
      <c r="U302" t="str">
        <f>IF(Table1[[#This Row],[AvailabilityTypeCode]]="X","U",IF(Table1[[#This Row],[EndingPeriodOfAvailability]]*1&lt;=2017,"E","U"))</f>
        <v>U</v>
      </c>
    </row>
    <row r="303" spans="1:21" x14ac:dyDescent="0.35">
      <c r="B303" s="65" t="s">
        <v>128</v>
      </c>
      <c r="E303" s="65" t="s">
        <v>129</v>
      </c>
      <c r="F303" s="65" t="s">
        <v>347</v>
      </c>
      <c r="G303" s="65" t="s">
        <v>131</v>
      </c>
      <c r="H303">
        <v>492356.78</v>
      </c>
      <c r="I303">
        <v>1554.56</v>
      </c>
      <c r="J303">
        <v>10000000</v>
      </c>
      <c r="K303">
        <v>0</v>
      </c>
      <c r="L303">
        <v>0</v>
      </c>
      <c r="M303">
        <v>0</v>
      </c>
      <c r="N303">
        <v>0</v>
      </c>
      <c r="O303">
        <v>10493911.34</v>
      </c>
      <c r="P303">
        <v>-2572782.7000000002</v>
      </c>
      <c r="Q303">
        <v>6159.53</v>
      </c>
      <c r="R303">
        <v>1554.56</v>
      </c>
      <c r="S303">
        <v>10487751.810000001</v>
      </c>
      <c r="T303">
        <v>10493911.34</v>
      </c>
      <c r="U303" t="str">
        <f>IF(Table1[[#This Row],[AvailabilityTypeCode]]="X","U",IF(Table1[[#This Row],[EndingPeriodOfAvailability]]*1&lt;=2017,"E","U"))</f>
        <v>U</v>
      </c>
    </row>
    <row r="304" spans="1:21" x14ac:dyDescent="0.35">
      <c r="B304" s="65" t="s">
        <v>128</v>
      </c>
      <c r="E304" s="65" t="s">
        <v>129</v>
      </c>
      <c r="F304" s="65" t="s">
        <v>348</v>
      </c>
      <c r="G304" s="65" t="s">
        <v>131</v>
      </c>
      <c r="H304">
        <v>48330080.880000003</v>
      </c>
      <c r="I304">
        <v>0</v>
      </c>
      <c r="J304">
        <v>0</v>
      </c>
      <c r="K304">
        <v>0</v>
      </c>
      <c r="L304">
        <v>0</v>
      </c>
      <c r="M304">
        <v>498479.87</v>
      </c>
      <c r="N304">
        <v>498479.87</v>
      </c>
      <c r="O304">
        <v>48828560.75</v>
      </c>
      <c r="P304">
        <v>0</v>
      </c>
      <c r="Q304">
        <v>0</v>
      </c>
      <c r="R304">
        <v>0</v>
      </c>
      <c r="S304">
        <v>48828560.75</v>
      </c>
      <c r="T304">
        <v>48828560.75</v>
      </c>
      <c r="U304" t="str">
        <f>IF(Table1[[#This Row],[AvailabilityTypeCode]]="X","U",IF(Table1[[#This Row],[EndingPeriodOfAvailability]]*1&lt;=2017,"E","U"))</f>
        <v>U</v>
      </c>
    </row>
    <row r="305" spans="2:21" x14ac:dyDescent="0.35">
      <c r="B305" s="65" t="s">
        <v>128</v>
      </c>
      <c r="E305" s="65" t="s">
        <v>129</v>
      </c>
      <c r="F305" s="65" t="s">
        <v>349</v>
      </c>
      <c r="G305" s="65" t="s">
        <v>131</v>
      </c>
      <c r="H305">
        <v>37129281.350000001</v>
      </c>
      <c r="I305">
        <v>1500000</v>
      </c>
      <c r="J305">
        <v>0</v>
      </c>
      <c r="K305">
        <v>0</v>
      </c>
      <c r="L305">
        <v>0</v>
      </c>
      <c r="M305">
        <v>10000000</v>
      </c>
      <c r="N305">
        <v>10000000</v>
      </c>
      <c r="O305">
        <v>48629281.350000001</v>
      </c>
      <c r="P305">
        <v>-4488614.09</v>
      </c>
      <c r="Q305">
        <v>7693130.0599999996</v>
      </c>
      <c r="R305">
        <v>742240.86</v>
      </c>
      <c r="S305">
        <v>40936151.289999999</v>
      </c>
      <c r="T305">
        <v>48629281.350000001</v>
      </c>
      <c r="U305" t="str">
        <f>IF(Table1[[#This Row],[AvailabilityTypeCode]]="X","U",IF(Table1[[#This Row],[EndingPeriodOfAvailability]]*1&lt;=2017,"E","U"))</f>
        <v>U</v>
      </c>
    </row>
    <row r="306" spans="2:21" x14ac:dyDescent="0.35">
      <c r="B306" s="65" t="s">
        <v>128</v>
      </c>
      <c r="E306" s="65" t="s">
        <v>129</v>
      </c>
      <c r="F306" s="65" t="s">
        <v>350</v>
      </c>
      <c r="G306" s="65" t="s">
        <v>131</v>
      </c>
      <c r="H306">
        <v>362955171.74000001</v>
      </c>
      <c r="I306">
        <v>32388.400000000001</v>
      </c>
      <c r="J306">
        <v>0</v>
      </c>
      <c r="K306">
        <v>0</v>
      </c>
      <c r="L306">
        <v>0</v>
      </c>
      <c r="M306">
        <v>5682673.7199999997</v>
      </c>
      <c r="N306">
        <v>5682673.7199999997</v>
      </c>
      <c r="O306">
        <v>368670233.86000001</v>
      </c>
      <c r="P306">
        <v>0</v>
      </c>
      <c r="Q306">
        <v>0</v>
      </c>
      <c r="R306">
        <v>32388.400000000001</v>
      </c>
      <c r="S306">
        <v>368670233.86000001</v>
      </c>
      <c r="T306">
        <v>368670233.86000001</v>
      </c>
      <c r="U306" t="str">
        <f>IF(Table1[[#This Row],[AvailabilityTypeCode]]="X","U",IF(Table1[[#This Row],[EndingPeriodOfAvailability]]*1&lt;=2017,"E","U"))</f>
        <v>U</v>
      </c>
    </row>
    <row r="307" spans="2:21" x14ac:dyDescent="0.35">
      <c r="B307" s="65" t="s">
        <v>128</v>
      </c>
      <c r="E307" s="65" t="s">
        <v>129</v>
      </c>
      <c r="F307" s="65" t="s">
        <v>351</v>
      </c>
      <c r="G307" s="65" t="s">
        <v>131</v>
      </c>
      <c r="H307">
        <v>3947886.24</v>
      </c>
      <c r="I307">
        <v>500000</v>
      </c>
      <c r="J307">
        <v>0</v>
      </c>
      <c r="K307">
        <v>0</v>
      </c>
      <c r="L307">
        <v>0</v>
      </c>
      <c r="M307">
        <v>0</v>
      </c>
      <c r="N307">
        <v>0</v>
      </c>
      <c r="O307">
        <v>4447886.24</v>
      </c>
      <c r="P307">
        <v>0</v>
      </c>
      <c r="Q307">
        <v>4228.68</v>
      </c>
      <c r="R307">
        <v>1565.38</v>
      </c>
      <c r="S307">
        <v>4443657.5599999996</v>
      </c>
      <c r="T307">
        <v>4447886.24</v>
      </c>
      <c r="U307" t="str">
        <f>IF(Table1[[#This Row],[AvailabilityTypeCode]]="X","U",IF(Table1[[#This Row],[EndingPeriodOfAvailability]]*1&lt;=2017,"E","U"))</f>
        <v>U</v>
      </c>
    </row>
    <row r="308" spans="2:21" x14ac:dyDescent="0.35">
      <c r="B308" s="65" t="s">
        <v>128</v>
      </c>
      <c r="E308" s="65" t="s">
        <v>129</v>
      </c>
      <c r="F308" s="65" t="s">
        <v>352</v>
      </c>
      <c r="G308" s="65" t="s">
        <v>131</v>
      </c>
      <c r="H308">
        <v>4198582.1500000004</v>
      </c>
      <c r="I308">
        <v>100000</v>
      </c>
      <c r="J308">
        <v>3000000</v>
      </c>
      <c r="K308">
        <v>0</v>
      </c>
      <c r="L308">
        <v>0</v>
      </c>
      <c r="M308">
        <v>0</v>
      </c>
      <c r="N308">
        <v>0</v>
      </c>
      <c r="O308">
        <v>7298582.1500000004</v>
      </c>
      <c r="P308">
        <v>-797812.68</v>
      </c>
      <c r="Q308">
        <v>690914.77</v>
      </c>
      <c r="R308">
        <v>23015.06</v>
      </c>
      <c r="S308">
        <v>6607667.3799999999</v>
      </c>
      <c r="T308">
        <v>7298582.1500000004</v>
      </c>
      <c r="U308" t="str">
        <f>IF(Table1[[#This Row],[AvailabilityTypeCode]]="X","U",IF(Table1[[#This Row],[EndingPeriodOfAvailability]]*1&lt;=2017,"E","U"))</f>
        <v>U</v>
      </c>
    </row>
    <row r="309" spans="2:21" x14ac:dyDescent="0.35">
      <c r="B309" s="65" t="s">
        <v>128</v>
      </c>
      <c r="E309" s="65" t="s">
        <v>129</v>
      </c>
      <c r="F309" s="65" t="s">
        <v>353</v>
      </c>
      <c r="G309" s="65" t="s">
        <v>131</v>
      </c>
      <c r="H309">
        <v>165587.53</v>
      </c>
      <c r="I309">
        <v>100000</v>
      </c>
      <c r="J309">
        <v>0</v>
      </c>
      <c r="K309">
        <v>0</v>
      </c>
      <c r="L309">
        <v>0</v>
      </c>
      <c r="M309">
        <v>0</v>
      </c>
      <c r="N309">
        <v>0</v>
      </c>
      <c r="O309">
        <v>265587.53000000003</v>
      </c>
      <c r="P309">
        <v>-1607909.46</v>
      </c>
      <c r="Q309">
        <v>161389.46</v>
      </c>
      <c r="R309">
        <v>0</v>
      </c>
      <c r="S309">
        <v>104198.07</v>
      </c>
      <c r="T309">
        <v>265587.53000000003</v>
      </c>
      <c r="U309" t="str">
        <f>IF(Table1[[#This Row],[AvailabilityTypeCode]]="X","U",IF(Table1[[#This Row],[EndingPeriodOfAvailability]]*1&lt;=2017,"E","U"))</f>
        <v>U</v>
      </c>
    </row>
    <row r="310" spans="2:21" x14ac:dyDescent="0.35">
      <c r="B310" s="65" t="s">
        <v>128</v>
      </c>
      <c r="C310" s="65" t="s">
        <v>141</v>
      </c>
      <c r="D310" s="65" t="s">
        <v>141</v>
      </c>
      <c r="F310" s="65" t="s">
        <v>344</v>
      </c>
      <c r="G310" s="65" t="s">
        <v>131</v>
      </c>
      <c r="H310">
        <v>1995914.91</v>
      </c>
      <c r="I310">
        <v>346024.34</v>
      </c>
      <c r="J310">
        <v>0</v>
      </c>
      <c r="K310">
        <v>0</v>
      </c>
      <c r="L310">
        <v>0</v>
      </c>
      <c r="M310">
        <v>-109608.36</v>
      </c>
      <c r="N310">
        <v>-109608.36</v>
      </c>
      <c r="O310">
        <v>2232330.89</v>
      </c>
      <c r="P310">
        <v>-819302.27</v>
      </c>
      <c r="Q310">
        <v>65556.27</v>
      </c>
      <c r="R310">
        <v>346024.34</v>
      </c>
      <c r="S310">
        <v>2166774.62</v>
      </c>
      <c r="T310">
        <v>2232330.89</v>
      </c>
      <c r="U310" t="str">
        <f>IF(Table1[[#This Row],[AvailabilityTypeCode]]="X","U",IF(Table1[[#This Row],[EndingPeriodOfAvailability]]*1&lt;=2017,"E","U"))</f>
        <v>E</v>
      </c>
    </row>
    <row r="311" spans="2:21" x14ac:dyDescent="0.35">
      <c r="B311" s="65" t="s">
        <v>128</v>
      </c>
      <c r="C311" s="65" t="s">
        <v>143</v>
      </c>
      <c r="D311" s="65" t="s">
        <v>143</v>
      </c>
      <c r="F311" s="65" t="s">
        <v>342</v>
      </c>
      <c r="G311" s="65" t="s">
        <v>131</v>
      </c>
      <c r="H311">
        <v>182617</v>
      </c>
      <c r="I311">
        <v>19853.22</v>
      </c>
      <c r="J311">
        <v>0</v>
      </c>
      <c r="K311">
        <v>0</v>
      </c>
      <c r="L311">
        <v>0</v>
      </c>
      <c r="M311">
        <v>-19853.22</v>
      </c>
      <c r="N311">
        <v>-19853.22</v>
      </c>
      <c r="O311">
        <v>182617</v>
      </c>
      <c r="P311">
        <v>0</v>
      </c>
      <c r="Q311">
        <v>0</v>
      </c>
      <c r="R311">
        <v>19853.22</v>
      </c>
      <c r="S311">
        <v>182617</v>
      </c>
      <c r="T311">
        <v>182617</v>
      </c>
      <c r="U311" t="str">
        <f>IF(Table1[[#This Row],[AvailabilityTypeCode]]="X","U",IF(Table1[[#This Row],[EndingPeriodOfAvailability]]*1&lt;=2017,"E","U"))</f>
        <v>E</v>
      </c>
    </row>
    <row r="312" spans="2:21" x14ac:dyDescent="0.35">
      <c r="B312" s="65" t="s">
        <v>128</v>
      </c>
      <c r="C312" s="65" t="s">
        <v>143</v>
      </c>
      <c r="D312" s="65" t="s">
        <v>143</v>
      </c>
      <c r="F312" s="65" t="s">
        <v>344</v>
      </c>
      <c r="G312" s="65" t="s">
        <v>131</v>
      </c>
      <c r="H312">
        <v>1122503.26</v>
      </c>
      <c r="I312">
        <v>984121.12</v>
      </c>
      <c r="J312">
        <v>0</v>
      </c>
      <c r="K312">
        <v>0</v>
      </c>
      <c r="L312">
        <v>0</v>
      </c>
      <c r="M312">
        <v>0</v>
      </c>
      <c r="N312">
        <v>0</v>
      </c>
      <c r="O312">
        <v>2106624.38</v>
      </c>
      <c r="P312">
        <v>-540349.47</v>
      </c>
      <c r="Q312">
        <v>58883.26</v>
      </c>
      <c r="R312">
        <v>984121.12</v>
      </c>
      <c r="S312">
        <v>2047741.12</v>
      </c>
      <c r="T312">
        <v>2106624.38</v>
      </c>
      <c r="U312" t="str">
        <f>IF(Table1[[#This Row],[AvailabilityTypeCode]]="X","U",IF(Table1[[#This Row],[EndingPeriodOfAvailability]]*1&lt;=2017,"E","U"))</f>
        <v>E</v>
      </c>
    </row>
    <row r="313" spans="2:21" x14ac:dyDescent="0.35">
      <c r="B313" s="65" t="s">
        <v>128</v>
      </c>
      <c r="C313" s="65" t="s">
        <v>144</v>
      </c>
      <c r="D313" s="65" t="s">
        <v>144</v>
      </c>
      <c r="F313" s="65" t="s">
        <v>342</v>
      </c>
      <c r="G313" s="65" t="s">
        <v>131</v>
      </c>
      <c r="H313">
        <v>3592115.28</v>
      </c>
      <c r="I313">
        <v>5385.92</v>
      </c>
      <c r="J313">
        <v>0</v>
      </c>
      <c r="K313">
        <v>0</v>
      </c>
      <c r="L313">
        <v>0</v>
      </c>
      <c r="M313">
        <v>-5385.92</v>
      </c>
      <c r="N313">
        <v>-5385.92</v>
      </c>
      <c r="O313">
        <v>3592115.28</v>
      </c>
      <c r="P313">
        <v>0</v>
      </c>
      <c r="Q313">
        <v>0</v>
      </c>
      <c r="R313">
        <v>5385.92</v>
      </c>
      <c r="S313">
        <v>3592115.28</v>
      </c>
      <c r="T313">
        <v>3592115.28</v>
      </c>
      <c r="U313" t="str">
        <f>IF(Table1[[#This Row],[AvailabilityTypeCode]]="X","U",IF(Table1[[#This Row],[EndingPeriodOfAvailability]]*1&lt;=2017,"E","U"))</f>
        <v>E</v>
      </c>
    </row>
    <row r="314" spans="2:21" x14ac:dyDescent="0.35">
      <c r="B314" s="65" t="s">
        <v>128</v>
      </c>
      <c r="C314" s="65" t="s">
        <v>144</v>
      </c>
      <c r="D314" s="65" t="s">
        <v>144</v>
      </c>
      <c r="F314" s="65" t="s">
        <v>344</v>
      </c>
      <c r="G314" s="65" t="s">
        <v>131</v>
      </c>
      <c r="H314">
        <v>799113.49</v>
      </c>
      <c r="I314">
        <v>285190.65000000002</v>
      </c>
      <c r="J314">
        <v>0</v>
      </c>
      <c r="K314">
        <v>0</v>
      </c>
      <c r="L314">
        <v>0</v>
      </c>
      <c r="M314">
        <v>-2985.48</v>
      </c>
      <c r="N314">
        <v>-2985.48</v>
      </c>
      <c r="O314">
        <v>1081318.6599999999</v>
      </c>
      <c r="P314">
        <v>-825724.33</v>
      </c>
      <c r="Q314">
        <v>97628.72</v>
      </c>
      <c r="R314">
        <v>285190.65000000002</v>
      </c>
      <c r="S314">
        <v>983689.94</v>
      </c>
      <c r="T314">
        <v>1081318.6599999999</v>
      </c>
      <c r="U314" t="str">
        <f>IF(Table1[[#This Row],[AvailabilityTypeCode]]="X","U",IF(Table1[[#This Row],[EndingPeriodOfAvailability]]*1&lt;=2017,"E","U"))</f>
        <v>E</v>
      </c>
    </row>
    <row r="315" spans="2:21" x14ac:dyDescent="0.35">
      <c r="B315" s="65" t="s">
        <v>128</v>
      </c>
      <c r="C315" s="65" t="s">
        <v>144</v>
      </c>
      <c r="D315" s="65" t="s">
        <v>145</v>
      </c>
      <c r="F315" s="65" t="s">
        <v>344</v>
      </c>
      <c r="G315" s="65" t="s">
        <v>131</v>
      </c>
      <c r="H315">
        <v>0</v>
      </c>
      <c r="I315">
        <v>0</v>
      </c>
      <c r="J315">
        <v>0</v>
      </c>
      <c r="K315">
        <v>0</v>
      </c>
      <c r="L315">
        <v>0</v>
      </c>
      <c r="M315">
        <v>0</v>
      </c>
      <c r="N315">
        <v>0</v>
      </c>
      <c r="O315">
        <v>0</v>
      </c>
      <c r="P315">
        <v>-276000</v>
      </c>
      <c r="Q315">
        <v>0</v>
      </c>
      <c r="R315">
        <v>0</v>
      </c>
      <c r="S315">
        <v>0</v>
      </c>
      <c r="T315">
        <v>0</v>
      </c>
      <c r="U315" t="str">
        <f>IF(Table1[[#This Row],[AvailabilityTypeCode]]="X","U",IF(Table1[[#This Row],[EndingPeriodOfAvailability]]*1&lt;=2017,"E","U"))</f>
        <v>E</v>
      </c>
    </row>
    <row r="316" spans="2:21" x14ac:dyDescent="0.35">
      <c r="B316" s="65" t="s">
        <v>128</v>
      </c>
      <c r="C316" s="65" t="s">
        <v>145</v>
      </c>
      <c r="D316" s="65" t="s">
        <v>145</v>
      </c>
      <c r="F316" s="65" t="s">
        <v>342</v>
      </c>
      <c r="G316" s="65" t="s">
        <v>131</v>
      </c>
      <c r="H316">
        <v>9570874.3699999992</v>
      </c>
      <c r="I316">
        <v>1367100.56</v>
      </c>
      <c r="J316">
        <v>0</v>
      </c>
      <c r="K316">
        <v>0</v>
      </c>
      <c r="L316">
        <v>0</v>
      </c>
      <c r="M316">
        <v>-1366953.13</v>
      </c>
      <c r="N316">
        <v>-1366953.13</v>
      </c>
      <c r="O316">
        <v>9571021.8000000007</v>
      </c>
      <c r="P316">
        <v>-46932.1</v>
      </c>
      <c r="Q316">
        <v>0</v>
      </c>
      <c r="R316">
        <v>1367100.56</v>
      </c>
      <c r="S316">
        <v>9571021.8000000007</v>
      </c>
      <c r="T316">
        <v>9571021.8000000007</v>
      </c>
      <c r="U316" t="str">
        <f>IF(Table1[[#This Row],[AvailabilityTypeCode]]="X","U",IF(Table1[[#This Row],[EndingPeriodOfAvailability]]*1&lt;=2017,"E","U"))</f>
        <v>E</v>
      </c>
    </row>
    <row r="317" spans="2:21" x14ac:dyDescent="0.35">
      <c r="B317" s="65" t="s">
        <v>128</v>
      </c>
      <c r="C317" s="65" t="s">
        <v>145</v>
      </c>
      <c r="D317" s="65" t="s">
        <v>145</v>
      </c>
      <c r="F317" s="65" t="s">
        <v>344</v>
      </c>
      <c r="G317" s="65" t="s">
        <v>131</v>
      </c>
      <c r="H317">
        <v>858124.63</v>
      </c>
      <c r="I317">
        <v>203623.48</v>
      </c>
      <c r="J317">
        <v>0</v>
      </c>
      <c r="K317">
        <v>0</v>
      </c>
      <c r="L317">
        <v>0</v>
      </c>
      <c r="M317">
        <v>0</v>
      </c>
      <c r="N317">
        <v>0</v>
      </c>
      <c r="O317">
        <v>1061748.1100000001</v>
      </c>
      <c r="P317">
        <v>-3678991.46</v>
      </c>
      <c r="Q317">
        <v>71961.75</v>
      </c>
      <c r="R317">
        <v>203623.48</v>
      </c>
      <c r="S317">
        <v>989786.36</v>
      </c>
      <c r="T317">
        <v>1061748.1100000001</v>
      </c>
      <c r="U317" t="str">
        <f>IF(Table1[[#This Row],[AvailabilityTypeCode]]="X","U",IF(Table1[[#This Row],[EndingPeriodOfAvailability]]*1&lt;=2017,"E","U"))</f>
        <v>E</v>
      </c>
    </row>
    <row r="318" spans="2:21" x14ac:dyDescent="0.35">
      <c r="B318" s="65" t="s">
        <v>128</v>
      </c>
      <c r="C318" s="65" t="s">
        <v>145</v>
      </c>
      <c r="D318" s="65" t="s">
        <v>146</v>
      </c>
      <c r="F318" s="65" t="s">
        <v>344</v>
      </c>
      <c r="G318" s="65" t="s">
        <v>131</v>
      </c>
      <c r="H318">
        <v>0</v>
      </c>
      <c r="I318">
        <v>0</v>
      </c>
      <c r="J318">
        <v>0</v>
      </c>
      <c r="K318">
        <v>0</v>
      </c>
      <c r="L318">
        <v>0</v>
      </c>
      <c r="M318">
        <v>0</v>
      </c>
      <c r="N318">
        <v>0</v>
      </c>
      <c r="O318">
        <v>0</v>
      </c>
      <c r="P318">
        <v>-599898.99</v>
      </c>
      <c r="Q318">
        <v>0</v>
      </c>
      <c r="R318">
        <v>0</v>
      </c>
      <c r="S318">
        <v>0</v>
      </c>
      <c r="T318">
        <v>0</v>
      </c>
      <c r="U318" t="str">
        <f>IF(Table1[[#This Row],[AvailabilityTypeCode]]="X","U",IF(Table1[[#This Row],[EndingPeriodOfAvailability]]*1&lt;=2017,"E","U"))</f>
        <v>E</v>
      </c>
    </row>
    <row r="319" spans="2:21" x14ac:dyDescent="0.35">
      <c r="B319" s="65" t="s">
        <v>128</v>
      </c>
      <c r="C319" s="65" t="s">
        <v>146</v>
      </c>
      <c r="D319" s="65" t="s">
        <v>146</v>
      </c>
      <c r="F319" s="65" t="s">
        <v>342</v>
      </c>
      <c r="G319" s="65" t="s">
        <v>131</v>
      </c>
      <c r="H319">
        <v>4341016.8899999997</v>
      </c>
      <c r="I319">
        <v>445202.94</v>
      </c>
      <c r="J319">
        <v>0</v>
      </c>
      <c r="K319">
        <v>0</v>
      </c>
      <c r="L319">
        <v>0</v>
      </c>
      <c r="M319">
        <v>-353604.14</v>
      </c>
      <c r="N319">
        <v>-353604.14</v>
      </c>
      <c r="O319">
        <v>4432615.6900000004</v>
      </c>
      <c r="P319">
        <v>-6731612.96</v>
      </c>
      <c r="Q319">
        <v>359.37</v>
      </c>
      <c r="R319">
        <v>445202.94</v>
      </c>
      <c r="S319">
        <v>4432256.32</v>
      </c>
      <c r="T319">
        <v>4432615.6900000004</v>
      </c>
      <c r="U319" t="str">
        <f>IF(Table1[[#This Row],[AvailabilityTypeCode]]="X","U",IF(Table1[[#This Row],[EndingPeriodOfAvailability]]*1&lt;=2017,"E","U"))</f>
        <v>E</v>
      </c>
    </row>
    <row r="320" spans="2:21" x14ac:dyDescent="0.35">
      <c r="B320" s="65" t="s">
        <v>128</v>
      </c>
      <c r="C320" s="65" t="s">
        <v>146</v>
      </c>
      <c r="D320" s="65" t="s">
        <v>146</v>
      </c>
      <c r="F320" s="65" t="s">
        <v>344</v>
      </c>
      <c r="G320" s="65" t="s">
        <v>131</v>
      </c>
      <c r="H320">
        <v>2930275.83</v>
      </c>
      <c r="I320">
        <v>726830.24</v>
      </c>
      <c r="J320">
        <v>0</v>
      </c>
      <c r="K320">
        <v>0</v>
      </c>
      <c r="L320">
        <v>0</v>
      </c>
      <c r="M320">
        <v>0</v>
      </c>
      <c r="N320">
        <v>0</v>
      </c>
      <c r="O320">
        <v>3657106.07</v>
      </c>
      <c r="P320">
        <v>-13660197.060000001</v>
      </c>
      <c r="Q320">
        <v>301695.53000000003</v>
      </c>
      <c r="R320">
        <v>726830.24</v>
      </c>
      <c r="S320">
        <v>3355410.54</v>
      </c>
      <c r="T320">
        <v>3657106.07</v>
      </c>
      <c r="U320" t="str">
        <f>IF(Table1[[#This Row],[AvailabilityTypeCode]]="X","U",IF(Table1[[#This Row],[EndingPeriodOfAvailability]]*1&lt;=2017,"E","U"))</f>
        <v>E</v>
      </c>
    </row>
    <row r="321" spans="1:21" x14ac:dyDescent="0.35">
      <c r="B321" s="65" t="s">
        <v>128</v>
      </c>
      <c r="C321" s="65" t="s">
        <v>146</v>
      </c>
      <c r="D321" s="65" t="s">
        <v>147</v>
      </c>
      <c r="F321" s="65" t="s">
        <v>344</v>
      </c>
      <c r="G321" s="65" t="s">
        <v>131</v>
      </c>
      <c r="H321">
        <v>3469075</v>
      </c>
      <c r="I321">
        <v>0</v>
      </c>
      <c r="J321">
        <v>0</v>
      </c>
      <c r="K321">
        <v>0</v>
      </c>
      <c r="L321">
        <v>0</v>
      </c>
      <c r="M321">
        <v>0</v>
      </c>
      <c r="N321">
        <v>0</v>
      </c>
      <c r="O321">
        <v>3469075</v>
      </c>
      <c r="P321">
        <v>-1139323.4099999999</v>
      </c>
      <c r="Q321">
        <v>3120232.74</v>
      </c>
      <c r="R321">
        <v>0</v>
      </c>
      <c r="S321">
        <v>348842.26</v>
      </c>
      <c r="T321">
        <v>3469075</v>
      </c>
      <c r="U321" t="str">
        <f>IF(Table1[[#This Row],[AvailabilityTypeCode]]="X","U",IF(Table1[[#This Row],[EndingPeriodOfAvailability]]*1&lt;=2017,"E","U"))</f>
        <v>E</v>
      </c>
    </row>
    <row r="322" spans="1:21" x14ac:dyDescent="0.35">
      <c r="B322" s="65" t="s">
        <v>128</v>
      </c>
      <c r="C322" s="65" t="s">
        <v>147</v>
      </c>
      <c r="D322" s="65" t="s">
        <v>147</v>
      </c>
      <c r="F322" s="65" t="s">
        <v>342</v>
      </c>
      <c r="G322" s="65" t="s">
        <v>131</v>
      </c>
      <c r="H322">
        <v>0</v>
      </c>
      <c r="I322">
        <v>0</v>
      </c>
      <c r="J322">
        <v>0</v>
      </c>
      <c r="K322">
        <v>0</v>
      </c>
      <c r="L322">
        <v>0</v>
      </c>
      <c r="M322">
        <v>65000000</v>
      </c>
      <c r="N322">
        <v>65000000</v>
      </c>
      <c r="O322">
        <v>65000000</v>
      </c>
      <c r="P322">
        <v>-8934449</v>
      </c>
      <c r="Q322">
        <v>22721137.739999998</v>
      </c>
      <c r="R322">
        <v>0</v>
      </c>
      <c r="S322">
        <v>42278862.259999998</v>
      </c>
      <c r="T322">
        <v>65000000</v>
      </c>
      <c r="U322" t="str">
        <f>IF(Table1[[#This Row],[AvailabilityTypeCode]]="X","U",IF(Table1[[#This Row],[EndingPeriodOfAvailability]]*1&lt;=2017,"E","U"))</f>
        <v>E</v>
      </c>
    </row>
    <row r="323" spans="1:21" x14ac:dyDescent="0.35">
      <c r="B323" s="65" t="s">
        <v>128</v>
      </c>
      <c r="C323" s="65" t="s">
        <v>147</v>
      </c>
      <c r="D323" s="65" t="s">
        <v>147</v>
      </c>
      <c r="F323" s="65" t="s">
        <v>344</v>
      </c>
      <c r="G323" s="65" t="s">
        <v>131</v>
      </c>
      <c r="H323">
        <v>0</v>
      </c>
      <c r="I323">
        <v>0</v>
      </c>
      <c r="J323">
        <v>124052127</v>
      </c>
      <c r="K323">
        <v>0</v>
      </c>
      <c r="L323">
        <v>0</v>
      </c>
      <c r="M323">
        <v>5000000</v>
      </c>
      <c r="N323">
        <v>5000000</v>
      </c>
      <c r="O323">
        <v>129052127</v>
      </c>
      <c r="P323">
        <v>-68771050.150000006</v>
      </c>
      <c r="Q323">
        <v>77982003.829999998</v>
      </c>
      <c r="R323">
        <v>0</v>
      </c>
      <c r="S323">
        <v>51070123.170000002</v>
      </c>
      <c r="T323">
        <v>129052127</v>
      </c>
      <c r="U323" t="str">
        <f>IF(Table1[[#This Row],[AvailabilityTypeCode]]="X","U",IF(Table1[[#This Row],[EndingPeriodOfAvailability]]*1&lt;=2017,"E","U"))</f>
        <v>E</v>
      </c>
    </row>
    <row r="324" spans="1:21" x14ac:dyDescent="0.35">
      <c r="B324" s="65" t="s">
        <v>128</v>
      </c>
      <c r="C324" s="65" t="s">
        <v>147</v>
      </c>
      <c r="D324" s="65" t="s">
        <v>149</v>
      </c>
      <c r="F324" s="65" t="s">
        <v>344</v>
      </c>
      <c r="G324" s="65" t="s">
        <v>131</v>
      </c>
      <c r="H324">
        <v>0</v>
      </c>
      <c r="I324">
        <v>0</v>
      </c>
      <c r="J324">
        <v>5400000</v>
      </c>
      <c r="K324">
        <v>0</v>
      </c>
      <c r="L324">
        <v>0</v>
      </c>
      <c r="M324">
        <v>0</v>
      </c>
      <c r="N324">
        <v>0</v>
      </c>
      <c r="O324">
        <v>5400000</v>
      </c>
      <c r="P324">
        <v>-396000</v>
      </c>
      <c r="Q324">
        <v>2125734</v>
      </c>
      <c r="R324">
        <v>0</v>
      </c>
      <c r="S324">
        <v>3274266</v>
      </c>
      <c r="T324">
        <v>5400000</v>
      </c>
      <c r="U324" t="str">
        <f>IF(Table1[[#This Row],[AvailabilityTypeCode]]="X","U",IF(Table1[[#This Row],[EndingPeriodOfAvailability]]*1&lt;=2017,"E","U"))</f>
        <v>U</v>
      </c>
    </row>
    <row r="325" spans="1:21" x14ac:dyDescent="0.35">
      <c r="A325" s="65" t="s">
        <v>128</v>
      </c>
      <c r="B325" s="65" t="s">
        <v>128</v>
      </c>
      <c r="E325" s="65" t="s">
        <v>129</v>
      </c>
      <c r="F325" s="65" t="s">
        <v>231</v>
      </c>
      <c r="G325" s="65" t="s">
        <v>267</v>
      </c>
      <c r="H325">
        <v>1332184.33</v>
      </c>
      <c r="I325">
        <v>0</v>
      </c>
      <c r="J325">
        <v>0</v>
      </c>
      <c r="K325">
        <v>0</v>
      </c>
      <c r="L325">
        <v>97000000</v>
      </c>
      <c r="M325">
        <v>0</v>
      </c>
      <c r="N325">
        <v>97000000</v>
      </c>
      <c r="O325">
        <v>98332184.329999998</v>
      </c>
      <c r="P325">
        <v>22877.87</v>
      </c>
      <c r="Q325">
        <v>41963622.68</v>
      </c>
      <c r="R325">
        <v>0</v>
      </c>
      <c r="S325">
        <v>56368561.649999999</v>
      </c>
      <c r="T325">
        <v>98332184.329999998</v>
      </c>
      <c r="U325" t="str">
        <f>IF(Table1[[#This Row],[AvailabilityTypeCode]]="X","U",IF(Table1[[#This Row],[EndingPeriodOfAvailability]]*1&lt;=2017,"E","U"))</f>
        <v>U</v>
      </c>
    </row>
    <row r="326" spans="1:21" x14ac:dyDescent="0.35">
      <c r="A326" s="65" t="s">
        <v>128</v>
      </c>
      <c r="B326" s="65" t="s">
        <v>128</v>
      </c>
      <c r="C326" s="65" t="s">
        <v>140</v>
      </c>
      <c r="D326" s="65" t="s">
        <v>141</v>
      </c>
      <c r="F326" s="65" t="s">
        <v>285</v>
      </c>
      <c r="G326" s="65" t="s">
        <v>267</v>
      </c>
      <c r="H326">
        <v>1023.49</v>
      </c>
      <c r="I326">
        <v>18643.740000000002</v>
      </c>
      <c r="J326">
        <v>0</v>
      </c>
      <c r="K326">
        <v>0</v>
      </c>
      <c r="L326">
        <v>0</v>
      </c>
      <c r="M326">
        <v>0</v>
      </c>
      <c r="N326">
        <v>0</v>
      </c>
      <c r="O326">
        <v>19667.23</v>
      </c>
      <c r="P326">
        <v>0</v>
      </c>
      <c r="Q326">
        <v>0</v>
      </c>
      <c r="R326">
        <v>18643.740000000002</v>
      </c>
      <c r="S326">
        <v>19667.23</v>
      </c>
      <c r="T326">
        <v>19667.23</v>
      </c>
      <c r="U326" t="str">
        <f>IF(Table1[[#This Row],[AvailabilityTypeCode]]="X","U",IF(Table1[[#This Row],[EndingPeriodOfAvailability]]*1&lt;=2017,"E","U"))</f>
        <v>E</v>
      </c>
    </row>
    <row r="327" spans="1:21" x14ac:dyDescent="0.35">
      <c r="A327" s="65" t="s">
        <v>128</v>
      </c>
      <c r="B327" s="65" t="s">
        <v>128</v>
      </c>
      <c r="C327" s="65" t="s">
        <v>142</v>
      </c>
      <c r="D327" s="65" t="s">
        <v>143</v>
      </c>
      <c r="F327" s="65" t="s">
        <v>285</v>
      </c>
      <c r="G327" s="65" t="s">
        <v>267</v>
      </c>
      <c r="H327">
        <v>46066.42</v>
      </c>
      <c r="I327">
        <v>0</v>
      </c>
      <c r="J327">
        <v>0</v>
      </c>
      <c r="K327">
        <v>0</v>
      </c>
      <c r="L327">
        <v>0</v>
      </c>
      <c r="M327">
        <v>0</v>
      </c>
      <c r="N327">
        <v>0</v>
      </c>
      <c r="O327">
        <v>46066.42</v>
      </c>
      <c r="P327">
        <v>-12642657.789999999</v>
      </c>
      <c r="Q327">
        <v>0</v>
      </c>
      <c r="R327">
        <v>0</v>
      </c>
      <c r="S327">
        <v>46066.42</v>
      </c>
      <c r="T327">
        <v>46066.42</v>
      </c>
      <c r="U327" t="str">
        <f>IF(Table1[[#This Row],[AvailabilityTypeCode]]="X","U",IF(Table1[[#This Row],[EndingPeriodOfAvailability]]*1&lt;=2017,"E","U"))</f>
        <v>E</v>
      </c>
    </row>
    <row r="328" spans="1:21" x14ac:dyDescent="0.35">
      <c r="A328" s="65" t="s">
        <v>128</v>
      </c>
      <c r="B328" s="65" t="s">
        <v>128</v>
      </c>
      <c r="C328" s="65" t="s">
        <v>141</v>
      </c>
      <c r="D328" s="65" t="s">
        <v>143</v>
      </c>
      <c r="F328" s="65" t="s">
        <v>285</v>
      </c>
      <c r="G328" s="65" t="s">
        <v>267</v>
      </c>
      <c r="H328">
        <v>950.4</v>
      </c>
      <c r="I328">
        <v>7040</v>
      </c>
      <c r="J328">
        <v>0</v>
      </c>
      <c r="K328">
        <v>0</v>
      </c>
      <c r="L328">
        <v>0</v>
      </c>
      <c r="M328">
        <v>0</v>
      </c>
      <c r="N328">
        <v>0</v>
      </c>
      <c r="O328">
        <v>7990.4</v>
      </c>
      <c r="P328">
        <v>-3645550.63</v>
      </c>
      <c r="Q328">
        <v>0</v>
      </c>
      <c r="R328">
        <v>7040</v>
      </c>
      <c r="S328">
        <v>7990.4</v>
      </c>
      <c r="T328">
        <v>7990.4</v>
      </c>
      <c r="U328" t="str">
        <f>IF(Table1[[#This Row],[AvailabilityTypeCode]]="X","U",IF(Table1[[#This Row],[EndingPeriodOfAvailability]]*1&lt;=2017,"E","U"))</f>
        <v>E</v>
      </c>
    </row>
    <row r="329" spans="1:21" x14ac:dyDescent="0.35">
      <c r="A329" s="65" t="s">
        <v>128</v>
      </c>
      <c r="B329" s="65" t="s">
        <v>128</v>
      </c>
      <c r="C329" s="65" t="s">
        <v>143</v>
      </c>
      <c r="D329" s="65" t="s">
        <v>144</v>
      </c>
      <c r="F329" s="65" t="s">
        <v>285</v>
      </c>
      <c r="G329" s="65" t="s">
        <v>267</v>
      </c>
      <c r="H329">
        <v>1631.65</v>
      </c>
      <c r="I329">
        <v>0</v>
      </c>
      <c r="J329">
        <v>0</v>
      </c>
      <c r="K329">
        <v>0</v>
      </c>
      <c r="L329">
        <v>0</v>
      </c>
      <c r="M329">
        <v>0</v>
      </c>
      <c r="N329">
        <v>0</v>
      </c>
      <c r="O329">
        <v>1631.65</v>
      </c>
      <c r="P329">
        <v>-12117934.09</v>
      </c>
      <c r="Q329">
        <v>0</v>
      </c>
      <c r="R329">
        <v>0</v>
      </c>
      <c r="S329">
        <v>1631.65</v>
      </c>
      <c r="T329">
        <v>1631.65</v>
      </c>
      <c r="U329" t="str">
        <f>IF(Table1[[#This Row],[AvailabilityTypeCode]]="X","U",IF(Table1[[#This Row],[EndingPeriodOfAvailability]]*1&lt;=2017,"E","U"))</f>
        <v>E</v>
      </c>
    </row>
    <row r="330" spans="1:21" x14ac:dyDescent="0.35">
      <c r="A330" s="65" t="s">
        <v>128</v>
      </c>
      <c r="B330" s="65" t="s">
        <v>128</v>
      </c>
      <c r="C330" s="65" t="s">
        <v>144</v>
      </c>
      <c r="D330" s="65" t="s">
        <v>146</v>
      </c>
      <c r="F330" s="65" t="s">
        <v>285</v>
      </c>
      <c r="G330" s="65" t="s">
        <v>267</v>
      </c>
      <c r="H330">
        <v>6236.65</v>
      </c>
      <c r="I330">
        <v>0</v>
      </c>
      <c r="J330">
        <v>0</v>
      </c>
      <c r="K330">
        <v>0</v>
      </c>
      <c r="L330">
        <v>0</v>
      </c>
      <c r="M330">
        <v>0</v>
      </c>
      <c r="N330">
        <v>0</v>
      </c>
      <c r="O330">
        <v>6236.65</v>
      </c>
      <c r="P330">
        <v>-21336704.629999999</v>
      </c>
      <c r="Q330">
        <v>15.1</v>
      </c>
      <c r="R330">
        <v>0</v>
      </c>
      <c r="S330">
        <v>6221.55</v>
      </c>
      <c r="T330">
        <v>6236.65</v>
      </c>
      <c r="U330" t="str">
        <f>IF(Table1[[#This Row],[AvailabilityTypeCode]]="X","U",IF(Table1[[#This Row],[EndingPeriodOfAvailability]]*1&lt;=2017,"E","U"))</f>
        <v>E</v>
      </c>
    </row>
    <row r="331" spans="1:21" x14ac:dyDescent="0.35">
      <c r="A331" s="65" t="s">
        <v>128</v>
      </c>
      <c r="B331" s="65" t="s">
        <v>128</v>
      </c>
      <c r="C331" s="65" t="s">
        <v>145</v>
      </c>
      <c r="D331" s="65" t="s">
        <v>147</v>
      </c>
      <c r="F331" s="65" t="s">
        <v>285</v>
      </c>
      <c r="G331" s="65" t="s">
        <v>267</v>
      </c>
      <c r="H331">
        <v>25022181.379999999</v>
      </c>
      <c r="I331">
        <v>451021.97</v>
      </c>
      <c r="J331">
        <v>0</v>
      </c>
      <c r="K331">
        <v>0</v>
      </c>
      <c r="L331">
        <v>0</v>
      </c>
      <c r="M331">
        <v>0</v>
      </c>
      <c r="N331">
        <v>0</v>
      </c>
      <c r="O331">
        <v>25473203.350000001</v>
      </c>
      <c r="P331">
        <v>-797462.16</v>
      </c>
      <c r="Q331">
        <v>25061819.149999999</v>
      </c>
      <c r="R331">
        <v>708.35</v>
      </c>
      <c r="S331">
        <v>411384.2</v>
      </c>
      <c r="T331">
        <v>25473203.350000001</v>
      </c>
      <c r="U331" t="str">
        <f>IF(Table1[[#This Row],[AvailabilityTypeCode]]="X","U",IF(Table1[[#This Row],[EndingPeriodOfAvailability]]*1&lt;=2017,"E","U"))</f>
        <v>E</v>
      </c>
    </row>
    <row r="332" spans="1:21" x14ac:dyDescent="0.35">
      <c r="A332" s="65" t="s">
        <v>128</v>
      </c>
      <c r="B332" s="65" t="s">
        <v>128</v>
      </c>
      <c r="C332" s="65" t="s">
        <v>146</v>
      </c>
      <c r="D332" s="65" t="s">
        <v>150</v>
      </c>
      <c r="F332" s="65" t="s">
        <v>285</v>
      </c>
      <c r="G332" s="65" t="s">
        <v>267</v>
      </c>
      <c r="H332">
        <v>0</v>
      </c>
      <c r="I332">
        <v>54482078</v>
      </c>
      <c r="J332">
        <v>0</v>
      </c>
      <c r="K332">
        <v>0</v>
      </c>
      <c r="L332">
        <v>0</v>
      </c>
      <c r="M332">
        <v>0</v>
      </c>
      <c r="N332">
        <v>0</v>
      </c>
      <c r="O332">
        <v>54482078</v>
      </c>
      <c r="P332">
        <v>0</v>
      </c>
      <c r="Q332">
        <v>44482078</v>
      </c>
      <c r="R332">
        <v>0</v>
      </c>
      <c r="S332">
        <v>10000000</v>
      </c>
      <c r="T332">
        <v>54482078</v>
      </c>
      <c r="U332" t="str">
        <f>IF(Table1[[#This Row],[AvailabilityTypeCode]]="X","U",IF(Table1[[#This Row],[EndingPeriodOfAvailability]]*1&lt;=2017,"E","U"))</f>
        <v>U</v>
      </c>
    </row>
    <row r="333" spans="1:21" x14ac:dyDescent="0.35">
      <c r="B333" s="65" t="s">
        <v>354</v>
      </c>
      <c r="E333" s="65" t="s">
        <v>129</v>
      </c>
      <c r="F333" s="65" t="s">
        <v>355</v>
      </c>
      <c r="G333" s="65" t="s">
        <v>356</v>
      </c>
      <c r="H333">
        <v>0</v>
      </c>
      <c r="I333">
        <v>0</v>
      </c>
      <c r="J333">
        <v>0</v>
      </c>
      <c r="K333">
        <v>0</v>
      </c>
      <c r="L333">
        <v>0</v>
      </c>
      <c r="M333">
        <v>0</v>
      </c>
      <c r="N333">
        <v>0</v>
      </c>
      <c r="O333">
        <v>0</v>
      </c>
      <c r="P333">
        <v>0</v>
      </c>
      <c r="Q333">
        <v>0</v>
      </c>
      <c r="R333">
        <v>0</v>
      </c>
      <c r="S333">
        <v>0</v>
      </c>
      <c r="T333">
        <v>0</v>
      </c>
      <c r="U333" t="str">
        <f>IF(Table1[[#This Row],[AvailabilityTypeCode]]="X","U",IF(Table1[[#This Row],[EndingPeriodOfAvailability]]*1&lt;=2017,"E","U"))</f>
        <v>U</v>
      </c>
    </row>
    <row r="334" spans="1:21" x14ac:dyDescent="0.35">
      <c r="B334" s="65" t="s">
        <v>354</v>
      </c>
      <c r="E334" s="65" t="s">
        <v>129</v>
      </c>
      <c r="F334" s="65" t="s">
        <v>357</v>
      </c>
      <c r="G334" s="65" t="s">
        <v>356</v>
      </c>
      <c r="H334">
        <v>0</v>
      </c>
      <c r="I334">
        <v>0</v>
      </c>
      <c r="J334">
        <v>0</v>
      </c>
      <c r="K334">
        <v>0</v>
      </c>
      <c r="L334">
        <v>0</v>
      </c>
      <c r="M334">
        <v>0</v>
      </c>
      <c r="N334">
        <v>0</v>
      </c>
      <c r="O334">
        <v>0</v>
      </c>
      <c r="P334">
        <v>0</v>
      </c>
      <c r="Q334">
        <v>0</v>
      </c>
      <c r="R334">
        <v>0</v>
      </c>
      <c r="S334">
        <v>0</v>
      </c>
      <c r="T334">
        <v>0</v>
      </c>
      <c r="U334" t="str">
        <f>IF(Table1[[#This Row],[AvailabilityTypeCode]]="X","U",IF(Table1[[#This Row],[EndingPeriodOfAvailability]]*1&lt;=2017,"E","U"))</f>
        <v>U</v>
      </c>
    </row>
    <row r="335" spans="1:21" x14ac:dyDescent="0.35">
      <c r="B335" s="65" t="s">
        <v>354</v>
      </c>
      <c r="E335" s="65" t="s">
        <v>129</v>
      </c>
      <c r="F335" s="65" t="s">
        <v>358</v>
      </c>
      <c r="G335" s="65" t="s">
        <v>356</v>
      </c>
      <c r="H335">
        <v>20482346.539999999</v>
      </c>
      <c r="I335">
        <v>0</v>
      </c>
      <c r="J335">
        <v>0</v>
      </c>
      <c r="K335">
        <v>0</v>
      </c>
      <c r="L335">
        <v>0</v>
      </c>
      <c r="M335">
        <v>0</v>
      </c>
      <c r="N335">
        <v>0</v>
      </c>
      <c r="O335">
        <v>20482346.539999999</v>
      </c>
      <c r="P335">
        <v>0</v>
      </c>
      <c r="Q335">
        <v>0</v>
      </c>
      <c r="R335">
        <v>0</v>
      </c>
      <c r="S335">
        <v>20482346.539999999</v>
      </c>
      <c r="T335">
        <v>20482346.539999999</v>
      </c>
      <c r="U335" t="str">
        <f>IF(Table1[[#This Row],[AvailabilityTypeCode]]="X","U",IF(Table1[[#This Row],[EndingPeriodOfAvailability]]*1&lt;=2017,"E","U"))</f>
        <v>U</v>
      </c>
    </row>
    <row r="336" spans="1:21" x14ac:dyDescent="0.35">
      <c r="B336" s="65" t="s">
        <v>354</v>
      </c>
      <c r="E336" s="65" t="s">
        <v>129</v>
      </c>
      <c r="F336" s="65" t="s">
        <v>359</v>
      </c>
      <c r="G336" s="65" t="s">
        <v>356</v>
      </c>
      <c r="H336">
        <v>35209111.32</v>
      </c>
      <c r="I336">
        <v>1000000</v>
      </c>
      <c r="J336">
        <v>0</v>
      </c>
      <c r="K336">
        <v>0</v>
      </c>
      <c r="L336">
        <v>145900000</v>
      </c>
      <c r="M336">
        <v>30000000</v>
      </c>
      <c r="N336">
        <v>175900000</v>
      </c>
      <c r="O336">
        <v>212109111.31999999</v>
      </c>
      <c r="P336">
        <v>-110126406.66</v>
      </c>
      <c r="Q336">
        <v>73152256.680000007</v>
      </c>
      <c r="R336">
        <v>52478.77</v>
      </c>
      <c r="S336">
        <v>138956854.63999999</v>
      </c>
      <c r="T336">
        <v>212109111.31999999</v>
      </c>
      <c r="U336" t="str">
        <f>IF(Table1[[#This Row],[AvailabilityTypeCode]]="X","U",IF(Table1[[#This Row],[EndingPeriodOfAvailability]]*1&lt;=2017,"E","U"))</f>
        <v>U</v>
      </c>
    </row>
    <row r="337" spans="2:21" x14ac:dyDescent="0.35">
      <c r="B337" s="65" t="s">
        <v>354</v>
      </c>
      <c r="E337" s="65" t="s">
        <v>129</v>
      </c>
      <c r="F337" s="65" t="s">
        <v>284</v>
      </c>
      <c r="G337" s="65" t="s">
        <v>356</v>
      </c>
      <c r="H337">
        <v>136942578.63999999</v>
      </c>
      <c r="I337">
        <v>5500000</v>
      </c>
      <c r="J337">
        <v>0</v>
      </c>
      <c r="K337">
        <v>0</v>
      </c>
      <c r="L337">
        <v>550674503.33000004</v>
      </c>
      <c r="M337">
        <v>0</v>
      </c>
      <c r="N337">
        <v>550674503.33000004</v>
      </c>
      <c r="O337">
        <v>693117081.97000003</v>
      </c>
      <c r="P337">
        <v>-479137689.81999999</v>
      </c>
      <c r="Q337">
        <v>376211037.75999999</v>
      </c>
      <c r="R337">
        <v>469961.16</v>
      </c>
      <c r="S337">
        <v>316906044.20999998</v>
      </c>
      <c r="T337">
        <v>693117081.97000003</v>
      </c>
      <c r="U337" t="str">
        <f>IF(Table1[[#This Row],[AvailabilityTypeCode]]="X","U",IF(Table1[[#This Row],[EndingPeriodOfAvailability]]*1&lt;=2017,"E","U"))</f>
        <v>U</v>
      </c>
    </row>
    <row r="338" spans="2:21" x14ac:dyDescent="0.35">
      <c r="B338" s="65" t="s">
        <v>354</v>
      </c>
      <c r="E338" s="65" t="s">
        <v>129</v>
      </c>
      <c r="F338" s="65" t="s">
        <v>360</v>
      </c>
      <c r="G338" s="65" t="s">
        <v>356</v>
      </c>
      <c r="H338">
        <v>413814.12</v>
      </c>
      <c r="I338">
        <v>0</v>
      </c>
      <c r="J338">
        <v>0</v>
      </c>
      <c r="K338">
        <v>0</v>
      </c>
      <c r="L338">
        <v>0</v>
      </c>
      <c r="M338">
        <v>0</v>
      </c>
      <c r="N338">
        <v>0</v>
      </c>
      <c r="O338">
        <v>413814.12</v>
      </c>
      <c r="P338">
        <v>0</v>
      </c>
      <c r="Q338">
        <v>0</v>
      </c>
      <c r="R338">
        <v>0</v>
      </c>
      <c r="S338">
        <v>413814.12</v>
      </c>
      <c r="T338">
        <v>413814.12</v>
      </c>
      <c r="U338" t="str">
        <f>IF(Table1[[#This Row],[AvailabilityTypeCode]]="X","U",IF(Table1[[#This Row],[EndingPeriodOfAvailability]]*1&lt;=2017,"E","U"))</f>
        <v>U</v>
      </c>
    </row>
    <row r="339" spans="2:21" x14ac:dyDescent="0.35">
      <c r="B339" s="65" t="s">
        <v>354</v>
      </c>
      <c r="C339" s="65" t="s">
        <v>142</v>
      </c>
      <c r="D339" s="65" t="s">
        <v>141</v>
      </c>
      <c r="F339" s="65" t="s">
        <v>355</v>
      </c>
      <c r="G339" s="65" t="s">
        <v>356</v>
      </c>
      <c r="H339">
        <v>554229.28</v>
      </c>
      <c r="I339">
        <v>0</v>
      </c>
      <c r="J339">
        <v>0</v>
      </c>
      <c r="K339">
        <v>0</v>
      </c>
      <c r="L339">
        <v>0</v>
      </c>
      <c r="M339">
        <v>0</v>
      </c>
      <c r="N339">
        <v>0</v>
      </c>
      <c r="O339">
        <v>554229.28</v>
      </c>
      <c r="P339">
        <v>-378.73</v>
      </c>
      <c r="Q339">
        <v>0</v>
      </c>
      <c r="R339">
        <v>0</v>
      </c>
      <c r="S339">
        <v>554229.28</v>
      </c>
      <c r="T339">
        <v>554229.28</v>
      </c>
      <c r="U339" t="str">
        <f>IF(Table1[[#This Row],[AvailabilityTypeCode]]="X","U",IF(Table1[[#This Row],[EndingPeriodOfAvailability]]*1&lt;=2017,"E","U"))</f>
        <v>E</v>
      </c>
    </row>
    <row r="340" spans="2:21" x14ac:dyDescent="0.35">
      <c r="B340" s="65" t="s">
        <v>354</v>
      </c>
      <c r="C340" s="65" t="s">
        <v>142</v>
      </c>
      <c r="D340" s="65" t="s">
        <v>141</v>
      </c>
      <c r="F340" s="65" t="s">
        <v>361</v>
      </c>
      <c r="G340" s="65" t="s">
        <v>356</v>
      </c>
      <c r="H340">
        <v>0</v>
      </c>
      <c r="I340">
        <v>0</v>
      </c>
      <c r="J340">
        <v>0</v>
      </c>
      <c r="K340">
        <v>0</v>
      </c>
      <c r="L340">
        <v>0</v>
      </c>
      <c r="M340">
        <v>0</v>
      </c>
      <c r="N340">
        <v>0</v>
      </c>
      <c r="O340">
        <v>0</v>
      </c>
      <c r="P340">
        <v>0</v>
      </c>
      <c r="Q340">
        <v>0</v>
      </c>
      <c r="R340">
        <v>0</v>
      </c>
      <c r="S340">
        <v>0</v>
      </c>
      <c r="T340">
        <v>0</v>
      </c>
      <c r="U340" t="str">
        <f>IF(Table1[[#This Row],[AvailabilityTypeCode]]="X","U",IF(Table1[[#This Row],[EndingPeriodOfAvailability]]*1&lt;=2017,"E","U"))</f>
        <v>E</v>
      </c>
    </row>
    <row r="341" spans="2:21" x14ac:dyDescent="0.35">
      <c r="B341" s="65" t="s">
        <v>354</v>
      </c>
      <c r="C341" s="65" t="s">
        <v>141</v>
      </c>
      <c r="D341" s="65" t="s">
        <v>141</v>
      </c>
      <c r="F341" s="65" t="s">
        <v>355</v>
      </c>
      <c r="G341" s="65" t="s">
        <v>356</v>
      </c>
      <c r="H341">
        <v>1162373.1100000001</v>
      </c>
      <c r="I341">
        <v>1.24</v>
      </c>
      <c r="J341">
        <v>0</v>
      </c>
      <c r="K341">
        <v>0</v>
      </c>
      <c r="L341">
        <v>0</v>
      </c>
      <c r="M341">
        <v>0</v>
      </c>
      <c r="N341">
        <v>0</v>
      </c>
      <c r="O341">
        <v>1162374.3500000001</v>
      </c>
      <c r="P341">
        <v>235626.7</v>
      </c>
      <c r="Q341">
        <v>1.24</v>
      </c>
      <c r="R341">
        <v>1.24</v>
      </c>
      <c r="S341">
        <v>1162373.1100000001</v>
      </c>
      <c r="T341">
        <v>1162374.3500000001</v>
      </c>
      <c r="U341" t="str">
        <f>IF(Table1[[#This Row],[AvailabilityTypeCode]]="X","U",IF(Table1[[#This Row],[EndingPeriodOfAvailability]]*1&lt;=2017,"E","U"))</f>
        <v>E</v>
      </c>
    </row>
    <row r="342" spans="2:21" x14ac:dyDescent="0.35">
      <c r="B342" s="65" t="s">
        <v>354</v>
      </c>
      <c r="C342" s="65" t="s">
        <v>141</v>
      </c>
      <c r="D342" s="65" t="s">
        <v>143</v>
      </c>
      <c r="F342" s="65" t="s">
        <v>355</v>
      </c>
      <c r="G342" s="65" t="s">
        <v>356</v>
      </c>
      <c r="H342">
        <v>130937.3</v>
      </c>
      <c r="I342">
        <v>0</v>
      </c>
      <c r="J342">
        <v>0</v>
      </c>
      <c r="K342">
        <v>0</v>
      </c>
      <c r="L342">
        <v>0</v>
      </c>
      <c r="M342">
        <v>0</v>
      </c>
      <c r="N342">
        <v>0</v>
      </c>
      <c r="O342">
        <v>130937.3</v>
      </c>
      <c r="P342">
        <v>0</v>
      </c>
      <c r="Q342">
        <v>0</v>
      </c>
      <c r="R342">
        <v>0</v>
      </c>
      <c r="S342">
        <v>130937.3</v>
      </c>
      <c r="T342">
        <v>130937.3</v>
      </c>
      <c r="U342" t="str">
        <f>IF(Table1[[#This Row],[AvailabilityTypeCode]]="X","U",IF(Table1[[#This Row],[EndingPeriodOfAvailability]]*1&lt;=2017,"E","U"))</f>
        <v>E</v>
      </c>
    </row>
    <row r="343" spans="2:21" x14ac:dyDescent="0.35">
      <c r="B343" s="65" t="s">
        <v>354</v>
      </c>
      <c r="C343" s="65" t="s">
        <v>141</v>
      </c>
      <c r="D343" s="65" t="s">
        <v>362</v>
      </c>
      <c r="F343" s="65" t="s">
        <v>363</v>
      </c>
      <c r="G343" s="65" t="s">
        <v>356</v>
      </c>
      <c r="H343">
        <v>104430000</v>
      </c>
      <c r="I343">
        <v>0</v>
      </c>
      <c r="J343">
        <v>0</v>
      </c>
      <c r="K343">
        <v>0</v>
      </c>
      <c r="L343">
        <v>0</v>
      </c>
      <c r="M343">
        <v>7820000</v>
      </c>
      <c r="N343">
        <v>7820000</v>
      </c>
      <c r="O343">
        <v>112250000</v>
      </c>
      <c r="P343">
        <v>0</v>
      </c>
      <c r="Q343">
        <v>0</v>
      </c>
      <c r="R343">
        <v>0</v>
      </c>
      <c r="S343">
        <v>112250000</v>
      </c>
      <c r="T343">
        <v>112250000</v>
      </c>
      <c r="U343" t="str">
        <f>IF(Table1[[#This Row],[AvailabilityTypeCode]]="X","U",IF(Table1[[#This Row],[EndingPeriodOfAvailability]]*1&lt;=2017,"E","U"))</f>
        <v>U</v>
      </c>
    </row>
    <row r="344" spans="2:21" x14ac:dyDescent="0.35">
      <c r="B344" s="65" t="s">
        <v>354</v>
      </c>
      <c r="C344" s="65" t="s">
        <v>143</v>
      </c>
      <c r="D344" s="65" t="s">
        <v>143</v>
      </c>
      <c r="F344" s="65" t="s">
        <v>355</v>
      </c>
      <c r="G344" s="65" t="s">
        <v>356</v>
      </c>
      <c r="H344">
        <v>735440.59</v>
      </c>
      <c r="I344">
        <v>1333</v>
      </c>
      <c r="J344">
        <v>0</v>
      </c>
      <c r="K344">
        <v>0</v>
      </c>
      <c r="L344">
        <v>0</v>
      </c>
      <c r="M344">
        <v>0</v>
      </c>
      <c r="N344">
        <v>0</v>
      </c>
      <c r="O344">
        <v>736773.59</v>
      </c>
      <c r="P344">
        <v>-566265.35</v>
      </c>
      <c r="Q344">
        <v>0</v>
      </c>
      <c r="R344">
        <v>1333</v>
      </c>
      <c r="S344">
        <v>736773.59</v>
      </c>
      <c r="T344">
        <v>736773.59</v>
      </c>
      <c r="U344" t="str">
        <f>IF(Table1[[#This Row],[AvailabilityTypeCode]]="X","U",IF(Table1[[#This Row],[EndingPeriodOfAvailability]]*1&lt;=2017,"E","U"))</f>
        <v>E</v>
      </c>
    </row>
    <row r="345" spans="2:21" x14ac:dyDescent="0.35">
      <c r="B345" s="65" t="s">
        <v>354</v>
      </c>
      <c r="C345" s="65" t="s">
        <v>143</v>
      </c>
      <c r="D345" s="65" t="s">
        <v>144</v>
      </c>
      <c r="F345" s="65" t="s">
        <v>355</v>
      </c>
      <c r="G345" s="65" t="s">
        <v>356</v>
      </c>
      <c r="H345">
        <v>184656.04</v>
      </c>
      <c r="I345">
        <v>0</v>
      </c>
      <c r="J345">
        <v>0</v>
      </c>
      <c r="K345">
        <v>0</v>
      </c>
      <c r="L345">
        <v>0</v>
      </c>
      <c r="M345">
        <v>0</v>
      </c>
      <c r="N345">
        <v>0</v>
      </c>
      <c r="O345">
        <v>184656.04</v>
      </c>
      <c r="P345">
        <v>-53354</v>
      </c>
      <c r="Q345">
        <v>0</v>
      </c>
      <c r="R345">
        <v>0</v>
      </c>
      <c r="S345">
        <v>184656.04</v>
      </c>
      <c r="T345">
        <v>184656.04</v>
      </c>
      <c r="U345" t="str">
        <f>IF(Table1[[#This Row],[AvailabilityTypeCode]]="X","U",IF(Table1[[#This Row],[EndingPeriodOfAvailability]]*1&lt;=2017,"E","U"))</f>
        <v>E</v>
      </c>
    </row>
    <row r="346" spans="2:21" x14ac:dyDescent="0.35">
      <c r="B346" s="65" t="s">
        <v>354</v>
      </c>
      <c r="C346" s="65" t="s">
        <v>144</v>
      </c>
      <c r="D346" s="65" t="s">
        <v>144</v>
      </c>
      <c r="F346" s="65" t="s">
        <v>355</v>
      </c>
      <c r="G346" s="65" t="s">
        <v>356</v>
      </c>
      <c r="H346">
        <v>1363824.92</v>
      </c>
      <c r="I346">
        <v>42908.09</v>
      </c>
      <c r="J346">
        <v>0</v>
      </c>
      <c r="K346">
        <v>0</v>
      </c>
      <c r="L346">
        <v>0</v>
      </c>
      <c r="M346">
        <v>0</v>
      </c>
      <c r="N346">
        <v>0</v>
      </c>
      <c r="O346">
        <v>1406733.01</v>
      </c>
      <c r="P346">
        <v>-912030.33</v>
      </c>
      <c r="Q346">
        <v>0</v>
      </c>
      <c r="R346">
        <v>42908.09</v>
      </c>
      <c r="S346">
        <v>1406733.01</v>
      </c>
      <c r="T346">
        <v>1406733.01</v>
      </c>
      <c r="U346" t="str">
        <f>IF(Table1[[#This Row],[AvailabilityTypeCode]]="X","U",IF(Table1[[#This Row],[EndingPeriodOfAvailability]]*1&lt;=2017,"E","U"))</f>
        <v>E</v>
      </c>
    </row>
    <row r="347" spans="2:21" x14ac:dyDescent="0.35">
      <c r="B347" s="65" t="s">
        <v>354</v>
      </c>
      <c r="C347" s="65" t="s">
        <v>144</v>
      </c>
      <c r="D347" s="65" t="s">
        <v>145</v>
      </c>
      <c r="F347" s="65" t="s">
        <v>355</v>
      </c>
      <c r="G347" s="65" t="s">
        <v>356</v>
      </c>
      <c r="H347">
        <v>163346.29999999999</v>
      </c>
      <c r="I347">
        <v>12254.7</v>
      </c>
      <c r="J347">
        <v>0</v>
      </c>
      <c r="K347">
        <v>0</v>
      </c>
      <c r="L347">
        <v>0</v>
      </c>
      <c r="M347">
        <v>0</v>
      </c>
      <c r="N347">
        <v>0</v>
      </c>
      <c r="O347">
        <v>175601</v>
      </c>
      <c r="P347">
        <v>-1576932.51</v>
      </c>
      <c r="Q347">
        <v>11927.35</v>
      </c>
      <c r="R347">
        <v>12254.7</v>
      </c>
      <c r="S347">
        <v>163673.65</v>
      </c>
      <c r="T347">
        <v>175601</v>
      </c>
      <c r="U347" t="str">
        <f>IF(Table1[[#This Row],[AvailabilityTypeCode]]="X","U",IF(Table1[[#This Row],[EndingPeriodOfAvailability]]*1&lt;=2017,"E","U"))</f>
        <v>E</v>
      </c>
    </row>
    <row r="348" spans="2:21" x14ac:dyDescent="0.35">
      <c r="B348" s="65" t="s">
        <v>354</v>
      </c>
      <c r="C348" s="65" t="s">
        <v>145</v>
      </c>
      <c r="D348" s="65" t="s">
        <v>145</v>
      </c>
      <c r="F348" s="65" t="s">
        <v>355</v>
      </c>
      <c r="G348" s="65" t="s">
        <v>356</v>
      </c>
      <c r="H348">
        <v>711194.46</v>
      </c>
      <c r="I348">
        <v>71224.600000000006</v>
      </c>
      <c r="J348">
        <v>0</v>
      </c>
      <c r="K348">
        <v>0</v>
      </c>
      <c r="L348">
        <v>0</v>
      </c>
      <c r="M348">
        <v>0</v>
      </c>
      <c r="N348">
        <v>0</v>
      </c>
      <c r="O348">
        <v>782419.06</v>
      </c>
      <c r="P348">
        <v>-2488403.2000000002</v>
      </c>
      <c r="Q348">
        <v>40442.22</v>
      </c>
      <c r="R348">
        <v>71224.600000000006</v>
      </c>
      <c r="S348">
        <v>741976.84</v>
      </c>
      <c r="T348">
        <v>782419.06</v>
      </c>
      <c r="U348" t="str">
        <f>IF(Table1[[#This Row],[AvailabilityTypeCode]]="X","U",IF(Table1[[#This Row],[EndingPeriodOfAvailability]]*1&lt;=2017,"E","U"))</f>
        <v>E</v>
      </c>
    </row>
    <row r="349" spans="2:21" x14ac:dyDescent="0.35">
      <c r="B349" s="65" t="s">
        <v>354</v>
      </c>
      <c r="C349" s="65" t="s">
        <v>145</v>
      </c>
      <c r="D349" s="65" t="s">
        <v>146</v>
      </c>
      <c r="F349" s="65" t="s">
        <v>355</v>
      </c>
      <c r="G349" s="65" t="s">
        <v>356</v>
      </c>
      <c r="H349">
        <v>145413.99</v>
      </c>
      <c r="I349">
        <v>23324.93</v>
      </c>
      <c r="J349">
        <v>0</v>
      </c>
      <c r="K349">
        <v>0</v>
      </c>
      <c r="L349">
        <v>0</v>
      </c>
      <c r="M349">
        <v>0</v>
      </c>
      <c r="N349">
        <v>0</v>
      </c>
      <c r="O349">
        <v>168738.92</v>
      </c>
      <c r="P349">
        <v>-6128142.6799999997</v>
      </c>
      <c r="Q349">
        <v>92.43</v>
      </c>
      <c r="R349">
        <v>23324.93</v>
      </c>
      <c r="S349">
        <v>168646.49</v>
      </c>
      <c r="T349">
        <v>168738.92</v>
      </c>
      <c r="U349" t="str">
        <f>IF(Table1[[#This Row],[AvailabilityTypeCode]]="X","U",IF(Table1[[#This Row],[EndingPeriodOfAvailability]]*1&lt;=2017,"E","U"))</f>
        <v>E</v>
      </c>
    </row>
    <row r="350" spans="2:21" x14ac:dyDescent="0.35">
      <c r="B350" s="65" t="s">
        <v>354</v>
      </c>
      <c r="C350" s="65" t="s">
        <v>146</v>
      </c>
      <c r="D350" s="65" t="s">
        <v>146</v>
      </c>
      <c r="F350" s="65" t="s">
        <v>355</v>
      </c>
      <c r="G350" s="65" t="s">
        <v>356</v>
      </c>
      <c r="H350">
        <v>597309.72</v>
      </c>
      <c r="I350">
        <v>218337.22</v>
      </c>
      <c r="J350">
        <v>0</v>
      </c>
      <c r="K350">
        <v>0</v>
      </c>
      <c r="L350">
        <v>0</v>
      </c>
      <c r="M350">
        <v>0</v>
      </c>
      <c r="N350">
        <v>0</v>
      </c>
      <c r="O350">
        <v>815646.94</v>
      </c>
      <c r="P350">
        <v>-29641039.920000002</v>
      </c>
      <c r="Q350">
        <v>93090.57</v>
      </c>
      <c r="R350">
        <v>218337.22</v>
      </c>
      <c r="S350">
        <v>722556.37</v>
      </c>
      <c r="T350">
        <v>815646.94</v>
      </c>
      <c r="U350" t="str">
        <f>IF(Table1[[#This Row],[AvailabilityTypeCode]]="X","U",IF(Table1[[#This Row],[EndingPeriodOfAvailability]]*1&lt;=2017,"E","U"))</f>
        <v>E</v>
      </c>
    </row>
    <row r="351" spans="2:21" x14ac:dyDescent="0.35">
      <c r="B351" s="65" t="s">
        <v>354</v>
      </c>
      <c r="C351" s="65" t="s">
        <v>146</v>
      </c>
      <c r="D351" s="65" t="s">
        <v>147</v>
      </c>
      <c r="F351" s="65" t="s">
        <v>355</v>
      </c>
      <c r="G351" s="65" t="s">
        <v>356</v>
      </c>
      <c r="H351">
        <v>9144284.1999999993</v>
      </c>
      <c r="I351">
        <v>4792.0200000000004</v>
      </c>
      <c r="J351">
        <v>0</v>
      </c>
      <c r="K351">
        <v>0</v>
      </c>
      <c r="L351">
        <v>0</v>
      </c>
      <c r="M351">
        <v>0</v>
      </c>
      <c r="N351">
        <v>0</v>
      </c>
      <c r="O351">
        <v>9149076.2200000007</v>
      </c>
      <c r="P351">
        <v>-7426193.9199999999</v>
      </c>
      <c r="Q351">
        <v>3605653.25</v>
      </c>
      <c r="R351">
        <v>4792.0200000000004</v>
      </c>
      <c r="S351">
        <v>5543422.9699999997</v>
      </c>
      <c r="T351">
        <v>9149076.2200000007</v>
      </c>
      <c r="U351" t="str">
        <f>IF(Table1[[#This Row],[AvailabilityTypeCode]]="X","U",IF(Table1[[#This Row],[EndingPeriodOfAvailability]]*1&lt;=2017,"E","U"))</f>
        <v>E</v>
      </c>
    </row>
    <row r="352" spans="2:21" x14ac:dyDescent="0.35">
      <c r="B352" s="65" t="s">
        <v>354</v>
      </c>
      <c r="C352" s="65" t="s">
        <v>147</v>
      </c>
      <c r="D352" s="65" t="s">
        <v>147</v>
      </c>
      <c r="F352" s="65" t="s">
        <v>355</v>
      </c>
      <c r="G352" s="65" t="s">
        <v>356</v>
      </c>
      <c r="H352">
        <v>0</v>
      </c>
      <c r="I352">
        <v>0</v>
      </c>
      <c r="J352">
        <v>160075000</v>
      </c>
      <c r="K352">
        <v>0</v>
      </c>
      <c r="L352">
        <v>0</v>
      </c>
      <c r="M352">
        <v>1000000</v>
      </c>
      <c r="N352">
        <v>1000000</v>
      </c>
      <c r="O352">
        <v>161075000</v>
      </c>
      <c r="P352">
        <v>-49968443.630000003</v>
      </c>
      <c r="Q352">
        <v>61628390.590000004</v>
      </c>
      <c r="R352">
        <v>0</v>
      </c>
      <c r="S352">
        <v>99446609.409999996</v>
      </c>
      <c r="T352">
        <v>161075000</v>
      </c>
      <c r="U352" t="str">
        <f>IF(Table1[[#This Row],[AvailabilityTypeCode]]="X","U",IF(Table1[[#This Row],[EndingPeriodOfAvailability]]*1&lt;=2017,"E","U"))</f>
        <v>E</v>
      </c>
    </row>
    <row r="353" spans="1:21" x14ac:dyDescent="0.35">
      <c r="B353" s="65" t="s">
        <v>354</v>
      </c>
      <c r="C353" s="65" t="s">
        <v>147</v>
      </c>
      <c r="D353" s="65" t="s">
        <v>149</v>
      </c>
      <c r="F353" s="65" t="s">
        <v>355</v>
      </c>
      <c r="G353" s="65" t="s">
        <v>356</v>
      </c>
      <c r="H353">
        <v>0</v>
      </c>
      <c r="I353">
        <v>0</v>
      </c>
      <c r="J353">
        <v>20000000</v>
      </c>
      <c r="K353">
        <v>0</v>
      </c>
      <c r="L353">
        <v>0</v>
      </c>
      <c r="M353">
        <v>0</v>
      </c>
      <c r="N353">
        <v>0</v>
      </c>
      <c r="O353">
        <v>20000000</v>
      </c>
      <c r="P353">
        <v>-318347.86</v>
      </c>
      <c r="Q353">
        <v>1472803.54</v>
      </c>
      <c r="R353">
        <v>0</v>
      </c>
      <c r="S353">
        <v>18527196.460000001</v>
      </c>
      <c r="T353">
        <v>20000000</v>
      </c>
      <c r="U353" t="str">
        <f>IF(Table1[[#This Row],[AvailabilityTypeCode]]="X","U",IF(Table1[[#This Row],[EndingPeriodOfAvailability]]*1&lt;=2017,"E","U"))</f>
        <v>U</v>
      </c>
    </row>
    <row r="354" spans="1:21" x14ac:dyDescent="0.35">
      <c r="A354" s="65" t="s">
        <v>354</v>
      </c>
      <c r="B354" s="65" t="s">
        <v>354</v>
      </c>
      <c r="E354" s="65" t="s">
        <v>129</v>
      </c>
      <c r="F354" s="65" t="s">
        <v>220</v>
      </c>
      <c r="G354" s="65" t="s">
        <v>364</v>
      </c>
      <c r="H354">
        <v>0</v>
      </c>
      <c r="I354">
        <v>0</v>
      </c>
      <c r="J354">
        <v>0</v>
      </c>
      <c r="K354">
        <v>0</v>
      </c>
      <c r="L354">
        <v>0</v>
      </c>
      <c r="M354">
        <v>0</v>
      </c>
      <c r="N354">
        <v>0</v>
      </c>
      <c r="O354">
        <v>0</v>
      </c>
      <c r="P354">
        <v>0</v>
      </c>
      <c r="Q354">
        <v>0</v>
      </c>
      <c r="R354">
        <v>0</v>
      </c>
      <c r="S354">
        <v>0</v>
      </c>
      <c r="T354">
        <v>0</v>
      </c>
      <c r="U354" t="str">
        <f>IF(Table1[[#This Row],[AvailabilityTypeCode]]="X","U",IF(Table1[[#This Row],[EndingPeriodOfAvailability]]*1&lt;=2017,"E","U"))</f>
        <v>U</v>
      </c>
    </row>
    <row r="355" spans="1:21" x14ac:dyDescent="0.35">
      <c r="A355" s="65" t="s">
        <v>354</v>
      </c>
      <c r="B355" s="65" t="s">
        <v>354</v>
      </c>
      <c r="E355" s="65" t="s">
        <v>129</v>
      </c>
      <c r="F355" s="65" t="s">
        <v>231</v>
      </c>
      <c r="G355" s="65" t="s">
        <v>364</v>
      </c>
      <c r="H355">
        <v>98188445.700000003</v>
      </c>
      <c r="I355">
        <v>0</v>
      </c>
      <c r="J355">
        <v>0</v>
      </c>
      <c r="K355">
        <v>0</v>
      </c>
      <c r="L355">
        <v>0</v>
      </c>
      <c r="M355">
        <v>0</v>
      </c>
      <c r="N355">
        <v>0</v>
      </c>
      <c r="O355">
        <v>98188445.700000003</v>
      </c>
      <c r="P355">
        <v>-51113113.729999997</v>
      </c>
      <c r="Q355">
        <v>-15124274.449999999</v>
      </c>
      <c r="R355">
        <v>0</v>
      </c>
      <c r="S355">
        <v>113312720.15000001</v>
      </c>
      <c r="T355">
        <v>98188445.700000003</v>
      </c>
      <c r="U355" t="str">
        <f>IF(Table1[[#This Row],[AvailabilityTypeCode]]="X","U",IF(Table1[[#This Row],[EndingPeriodOfAvailability]]*1&lt;=2017,"E","U"))</f>
        <v>U</v>
      </c>
    </row>
    <row r="356" spans="1:21" x14ac:dyDescent="0.35">
      <c r="B356" s="65" t="s">
        <v>128</v>
      </c>
      <c r="E356" s="65" t="s">
        <v>129</v>
      </c>
      <c r="F356" s="65" t="s">
        <v>365</v>
      </c>
      <c r="G356" s="65" t="s">
        <v>131</v>
      </c>
      <c r="H356">
        <v>5646930.7199999997</v>
      </c>
      <c r="I356">
        <v>0</v>
      </c>
      <c r="J356">
        <v>0</v>
      </c>
      <c r="K356">
        <v>0</v>
      </c>
      <c r="L356">
        <v>0</v>
      </c>
      <c r="M356">
        <v>100000</v>
      </c>
      <c r="N356">
        <v>100000</v>
      </c>
      <c r="O356">
        <v>5746930.7199999997</v>
      </c>
      <c r="P356">
        <v>-87156</v>
      </c>
      <c r="Q356">
        <v>24140.61</v>
      </c>
      <c r="R356">
        <v>0</v>
      </c>
      <c r="S356">
        <v>5722790.1100000003</v>
      </c>
      <c r="T356">
        <v>5746930.7199999997</v>
      </c>
      <c r="U356" t="str">
        <f>IF(Table1[[#This Row],[AvailabilityTypeCode]]="X","U",IF(Table1[[#This Row],[EndingPeriodOfAvailability]]*1&lt;=2017,"E","U"))</f>
        <v>U</v>
      </c>
    </row>
    <row r="357" spans="1:21" x14ac:dyDescent="0.35">
      <c r="B357" s="65" t="s">
        <v>128</v>
      </c>
      <c r="C357" s="65" t="s">
        <v>253</v>
      </c>
      <c r="D357" s="65" t="s">
        <v>143</v>
      </c>
      <c r="F357" s="65" t="s">
        <v>366</v>
      </c>
      <c r="G357" s="65" t="s">
        <v>131</v>
      </c>
      <c r="H357">
        <v>0</v>
      </c>
      <c r="I357">
        <v>0</v>
      </c>
      <c r="J357">
        <v>0</v>
      </c>
      <c r="K357">
        <v>0</v>
      </c>
      <c r="L357">
        <v>0</v>
      </c>
      <c r="M357">
        <v>0</v>
      </c>
      <c r="N357">
        <v>0</v>
      </c>
      <c r="O357">
        <v>0</v>
      </c>
      <c r="P357">
        <v>0</v>
      </c>
      <c r="Q357">
        <v>0</v>
      </c>
      <c r="R357">
        <v>0</v>
      </c>
      <c r="S357">
        <v>0</v>
      </c>
      <c r="T357">
        <v>0</v>
      </c>
      <c r="U357" t="str">
        <f>IF(Table1[[#This Row],[AvailabilityTypeCode]]="X","U",IF(Table1[[#This Row],[EndingPeriodOfAvailability]]*1&lt;=2017,"E","U"))</f>
        <v>E</v>
      </c>
    </row>
    <row r="358" spans="1:21" x14ac:dyDescent="0.35">
      <c r="B358" s="65" t="s">
        <v>128</v>
      </c>
      <c r="C358" s="65" t="s">
        <v>141</v>
      </c>
      <c r="D358" s="65" t="s">
        <v>141</v>
      </c>
      <c r="F358" s="65" t="s">
        <v>365</v>
      </c>
      <c r="G358" s="65" t="s">
        <v>131</v>
      </c>
      <c r="H358">
        <v>377038.2</v>
      </c>
      <c r="I358">
        <v>4400.37</v>
      </c>
      <c r="J358">
        <v>0</v>
      </c>
      <c r="K358">
        <v>0</v>
      </c>
      <c r="L358">
        <v>0</v>
      </c>
      <c r="M358">
        <v>0</v>
      </c>
      <c r="N358">
        <v>0</v>
      </c>
      <c r="O358">
        <v>381438.57</v>
      </c>
      <c r="P358">
        <v>118624.82</v>
      </c>
      <c r="Q358">
        <v>0</v>
      </c>
      <c r="R358">
        <v>4400.37</v>
      </c>
      <c r="S358">
        <v>381438.57</v>
      </c>
      <c r="T358">
        <v>381438.57</v>
      </c>
      <c r="U358" t="str">
        <f>IF(Table1[[#This Row],[AvailabilityTypeCode]]="X","U",IF(Table1[[#This Row],[EndingPeriodOfAvailability]]*1&lt;=2017,"E","U"))</f>
        <v>E</v>
      </c>
    </row>
    <row r="359" spans="1:21" x14ac:dyDescent="0.35">
      <c r="B359" s="65" t="s">
        <v>128</v>
      </c>
      <c r="C359" s="65" t="s">
        <v>143</v>
      </c>
      <c r="D359" s="65" t="s">
        <v>143</v>
      </c>
      <c r="F359" s="65" t="s">
        <v>365</v>
      </c>
      <c r="G359" s="65" t="s">
        <v>131</v>
      </c>
      <c r="H359">
        <v>376138.3</v>
      </c>
      <c r="I359">
        <v>1189.3</v>
      </c>
      <c r="J359">
        <v>0</v>
      </c>
      <c r="K359">
        <v>0</v>
      </c>
      <c r="L359">
        <v>0</v>
      </c>
      <c r="M359">
        <v>0</v>
      </c>
      <c r="N359">
        <v>0</v>
      </c>
      <c r="O359">
        <v>377327.6</v>
      </c>
      <c r="P359">
        <v>0</v>
      </c>
      <c r="Q359">
        <v>0</v>
      </c>
      <c r="R359">
        <v>1189.3</v>
      </c>
      <c r="S359">
        <v>377327.6</v>
      </c>
      <c r="T359">
        <v>377327.6</v>
      </c>
      <c r="U359" t="str">
        <f>IF(Table1[[#This Row],[AvailabilityTypeCode]]="X","U",IF(Table1[[#This Row],[EndingPeriodOfAvailability]]*1&lt;=2017,"E","U"))</f>
        <v>E</v>
      </c>
    </row>
    <row r="360" spans="1:21" x14ac:dyDescent="0.35">
      <c r="B360" s="65" t="s">
        <v>128</v>
      </c>
      <c r="C360" s="65" t="s">
        <v>144</v>
      </c>
      <c r="D360" s="65" t="s">
        <v>144</v>
      </c>
      <c r="F360" s="65" t="s">
        <v>365</v>
      </c>
      <c r="G360" s="65" t="s">
        <v>131</v>
      </c>
      <c r="H360">
        <v>2921951.71</v>
      </c>
      <c r="I360">
        <v>26346.07</v>
      </c>
      <c r="J360">
        <v>0</v>
      </c>
      <c r="K360">
        <v>0</v>
      </c>
      <c r="L360">
        <v>0</v>
      </c>
      <c r="M360">
        <v>0</v>
      </c>
      <c r="N360">
        <v>0</v>
      </c>
      <c r="O360">
        <v>2948297.78</v>
      </c>
      <c r="P360">
        <v>0</v>
      </c>
      <c r="Q360">
        <v>0</v>
      </c>
      <c r="R360">
        <v>26346.07</v>
      </c>
      <c r="S360">
        <v>2948297.78</v>
      </c>
      <c r="T360">
        <v>2948297.78</v>
      </c>
      <c r="U360" t="str">
        <f>IF(Table1[[#This Row],[AvailabilityTypeCode]]="X","U",IF(Table1[[#This Row],[EndingPeriodOfAvailability]]*1&lt;=2017,"E","U"))</f>
        <v>E</v>
      </c>
    </row>
    <row r="361" spans="1:21" x14ac:dyDescent="0.35">
      <c r="B361" s="65" t="s">
        <v>128</v>
      </c>
      <c r="C361" s="65" t="s">
        <v>145</v>
      </c>
      <c r="D361" s="65" t="s">
        <v>145</v>
      </c>
      <c r="F361" s="65" t="s">
        <v>365</v>
      </c>
      <c r="G361" s="65" t="s">
        <v>131</v>
      </c>
      <c r="H361">
        <v>523513.04</v>
      </c>
      <c r="I361">
        <v>106353.93</v>
      </c>
      <c r="J361">
        <v>0</v>
      </c>
      <c r="K361">
        <v>0</v>
      </c>
      <c r="L361">
        <v>0</v>
      </c>
      <c r="M361">
        <v>0</v>
      </c>
      <c r="N361">
        <v>0</v>
      </c>
      <c r="O361">
        <v>629866.97</v>
      </c>
      <c r="P361">
        <v>-250859.68</v>
      </c>
      <c r="Q361">
        <v>644.27</v>
      </c>
      <c r="R361">
        <v>106353.93</v>
      </c>
      <c r="S361">
        <v>629222.69999999995</v>
      </c>
      <c r="T361">
        <v>629866.97</v>
      </c>
      <c r="U361" t="str">
        <f>IF(Table1[[#This Row],[AvailabilityTypeCode]]="X","U",IF(Table1[[#This Row],[EndingPeriodOfAvailability]]*1&lt;=2017,"E","U"))</f>
        <v>E</v>
      </c>
    </row>
    <row r="362" spans="1:21" x14ac:dyDescent="0.35">
      <c r="B362" s="65" t="s">
        <v>128</v>
      </c>
      <c r="C362" s="65" t="s">
        <v>146</v>
      </c>
      <c r="D362" s="65" t="s">
        <v>146</v>
      </c>
      <c r="F362" s="65" t="s">
        <v>365</v>
      </c>
      <c r="G362" s="65" t="s">
        <v>131</v>
      </c>
      <c r="H362">
        <v>1109939.3400000001</v>
      </c>
      <c r="I362">
        <v>219089.69</v>
      </c>
      <c r="J362">
        <v>0</v>
      </c>
      <c r="K362">
        <v>0</v>
      </c>
      <c r="L362">
        <v>0</v>
      </c>
      <c r="M362">
        <v>0</v>
      </c>
      <c r="N362">
        <v>0</v>
      </c>
      <c r="O362">
        <v>1329029.03</v>
      </c>
      <c r="P362">
        <v>-6381810.04</v>
      </c>
      <c r="Q362">
        <v>203982.55</v>
      </c>
      <c r="R362">
        <v>219089.69</v>
      </c>
      <c r="S362">
        <v>1125046.48</v>
      </c>
      <c r="T362">
        <v>1329029.03</v>
      </c>
      <c r="U362" t="str">
        <f>IF(Table1[[#This Row],[AvailabilityTypeCode]]="X","U",IF(Table1[[#This Row],[EndingPeriodOfAvailability]]*1&lt;=2017,"E","U"))</f>
        <v>E</v>
      </c>
    </row>
    <row r="363" spans="1:21" x14ac:dyDescent="0.35">
      <c r="B363" s="65" t="s">
        <v>128</v>
      </c>
      <c r="C363" s="65" t="s">
        <v>147</v>
      </c>
      <c r="D363" s="65" t="s">
        <v>147</v>
      </c>
      <c r="F363" s="65" t="s">
        <v>365</v>
      </c>
      <c r="G363" s="65" t="s">
        <v>131</v>
      </c>
      <c r="H363">
        <v>0</v>
      </c>
      <c r="I363">
        <v>0</v>
      </c>
      <c r="J363">
        <v>90152000</v>
      </c>
      <c r="K363">
        <v>0</v>
      </c>
      <c r="L363">
        <v>0</v>
      </c>
      <c r="M363">
        <v>500000</v>
      </c>
      <c r="N363">
        <v>500000</v>
      </c>
      <c r="O363">
        <v>90652000</v>
      </c>
      <c r="P363">
        <v>-56749717.079999998</v>
      </c>
      <c r="Q363">
        <v>62094874.210000001</v>
      </c>
      <c r="R363">
        <v>0</v>
      </c>
      <c r="S363">
        <v>28557125.789999999</v>
      </c>
      <c r="T363">
        <v>90652000</v>
      </c>
      <c r="U363" t="str">
        <f>IF(Table1[[#This Row],[AvailabilityTypeCode]]="X","U",IF(Table1[[#This Row],[EndingPeriodOfAvailability]]*1&lt;=2017,"E","U"))</f>
        <v>E</v>
      </c>
    </row>
    <row r="364" spans="1:21" x14ac:dyDescent="0.35">
      <c r="B364" s="65" t="s">
        <v>128</v>
      </c>
      <c r="E364" s="65" t="s">
        <v>129</v>
      </c>
      <c r="F364" s="65" t="s">
        <v>367</v>
      </c>
      <c r="G364" s="65" t="s">
        <v>131</v>
      </c>
      <c r="H364">
        <v>5695241.8799999999</v>
      </c>
      <c r="I364">
        <v>4006430.55</v>
      </c>
      <c r="J364">
        <v>0</v>
      </c>
      <c r="K364">
        <v>0</v>
      </c>
      <c r="L364">
        <v>0</v>
      </c>
      <c r="M364">
        <v>12151058.310000001</v>
      </c>
      <c r="N364">
        <v>12151058.310000001</v>
      </c>
      <c r="O364">
        <v>21852730.739999998</v>
      </c>
      <c r="P364">
        <v>-5067753.47</v>
      </c>
      <c r="Q364">
        <v>918194.74</v>
      </c>
      <c r="R364">
        <v>443255.53</v>
      </c>
      <c r="S364">
        <v>20934536</v>
      </c>
      <c r="T364">
        <v>21852730.739999998</v>
      </c>
      <c r="U364" t="str">
        <f>IF(Table1[[#This Row],[AvailabilityTypeCode]]="X","U",IF(Table1[[#This Row],[EndingPeriodOfAvailability]]*1&lt;=2017,"E","U"))</f>
        <v>U</v>
      </c>
    </row>
    <row r="365" spans="1:21" x14ac:dyDescent="0.35">
      <c r="B365" s="65" t="s">
        <v>128</v>
      </c>
      <c r="E365" s="65" t="s">
        <v>129</v>
      </c>
      <c r="F365" s="65" t="s">
        <v>368</v>
      </c>
      <c r="G365" s="65" t="s">
        <v>131</v>
      </c>
      <c r="H365">
        <v>0</v>
      </c>
      <c r="I365">
        <v>0</v>
      </c>
      <c r="J365">
        <v>0</v>
      </c>
      <c r="K365">
        <v>0</v>
      </c>
      <c r="L365">
        <v>0</v>
      </c>
      <c r="M365">
        <v>0</v>
      </c>
      <c r="N365">
        <v>0</v>
      </c>
      <c r="O365">
        <v>0</v>
      </c>
      <c r="P365">
        <v>0</v>
      </c>
      <c r="Q365">
        <v>0</v>
      </c>
      <c r="R365">
        <v>0</v>
      </c>
      <c r="S365">
        <v>0</v>
      </c>
      <c r="T365">
        <v>0</v>
      </c>
      <c r="U365" t="str">
        <f>IF(Table1[[#This Row],[AvailabilityTypeCode]]="X","U",IF(Table1[[#This Row],[EndingPeriodOfAvailability]]*1&lt;=2017,"E","U"))</f>
        <v>U</v>
      </c>
    </row>
    <row r="366" spans="1:21" x14ac:dyDescent="0.35">
      <c r="B366" s="65" t="s">
        <v>128</v>
      </c>
      <c r="E366" s="65" t="s">
        <v>129</v>
      </c>
      <c r="F366" s="65" t="s">
        <v>369</v>
      </c>
      <c r="G366" s="65" t="s">
        <v>131</v>
      </c>
      <c r="H366">
        <v>2033698.14</v>
      </c>
      <c r="I366">
        <v>0</v>
      </c>
      <c r="J366">
        <v>0</v>
      </c>
      <c r="K366">
        <v>0</v>
      </c>
      <c r="L366">
        <v>0</v>
      </c>
      <c r="M366">
        <v>0</v>
      </c>
      <c r="N366">
        <v>0</v>
      </c>
      <c r="O366">
        <v>2033698.14</v>
      </c>
      <c r="P366">
        <v>0</v>
      </c>
      <c r="Q366">
        <v>0</v>
      </c>
      <c r="R366">
        <v>0</v>
      </c>
      <c r="S366">
        <v>2033698.14</v>
      </c>
      <c r="T366">
        <v>2033698.14</v>
      </c>
      <c r="U366" t="str">
        <f>IF(Table1[[#This Row],[AvailabilityTypeCode]]="X","U",IF(Table1[[#This Row],[EndingPeriodOfAvailability]]*1&lt;=2017,"E","U"))</f>
        <v>U</v>
      </c>
    </row>
    <row r="367" spans="1:21" x14ac:dyDescent="0.35">
      <c r="B367" s="65" t="s">
        <v>128</v>
      </c>
      <c r="E367" s="65" t="s">
        <v>129</v>
      </c>
      <c r="F367" s="65" t="s">
        <v>370</v>
      </c>
      <c r="G367" s="65" t="s">
        <v>131</v>
      </c>
      <c r="H367">
        <v>0</v>
      </c>
      <c r="I367">
        <v>0</v>
      </c>
      <c r="J367">
        <v>0</v>
      </c>
      <c r="K367">
        <v>0</v>
      </c>
      <c r="L367">
        <v>0</v>
      </c>
      <c r="M367">
        <v>0</v>
      </c>
      <c r="N367">
        <v>0</v>
      </c>
      <c r="O367">
        <v>0</v>
      </c>
      <c r="P367">
        <v>0</v>
      </c>
      <c r="Q367">
        <v>0</v>
      </c>
      <c r="R367">
        <v>0</v>
      </c>
      <c r="S367">
        <v>0</v>
      </c>
      <c r="T367">
        <v>0</v>
      </c>
      <c r="U367" t="str">
        <f>IF(Table1[[#This Row],[AvailabilityTypeCode]]="X","U",IF(Table1[[#This Row],[EndingPeriodOfAvailability]]*1&lt;=2017,"E","U"))</f>
        <v>U</v>
      </c>
    </row>
    <row r="368" spans="1:21" x14ac:dyDescent="0.35">
      <c r="B368" s="65" t="s">
        <v>128</v>
      </c>
      <c r="E368" s="65" t="s">
        <v>129</v>
      </c>
      <c r="F368" s="65" t="s">
        <v>371</v>
      </c>
      <c r="G368" s="65" t="s">
        <v>131</v>
      </c>
      <c r="H368">
        <v>4818318.4800000004</v>
      </c>
      <c r="I368">
        <v>552000</v>
      </c>
      <c r="J368">
        <v>0</v>
      </c>
      <c r="K368">
        <v>0</v>
      </c>
      <c r="L368">
        <v>0</v>
      </c>
      <c r="M368">
        <v>0</v>
      </c>
      <c r="N368">
        <v>0</v>
      </c>
      <c r="O368">
        <v>5370318.4800000004</v>
      </c>
      <c r="P368">
        <v>-473005.05</v>
      </c>
      <c r="Q368">
        <v>508248.01</v>
      </c>
      <c r="R368">
        <v>75658.36</v>
      </c>
      <c r="S368">
        <v>4862070.47</v>
      </c>
      <c r="T368">
        <v>5370318.4800000004</v>
      </c>
      <c r="U368" t="str">
        <f>IF(Table1[[#This Row],[AvailabilityTypeCode]]="X","U",IF(Table1[[#This Row],[EndingPeriodOfAvailability]]*1&lt;=2017,"E","U"))</f>
        <v>U</v>
      </c>
    </row>
    <row r="369" spans="2:21" x14ac:dyDescent="0.35">
      <c r="B369" s="65" t="s">
        <v>128</v>
      </c>
      <c r="E369" s="65" t="s">
        <v>129</v>
      </c>
      <c r="F369" s="65" t="s">
        <v>372</v>
      </c>
      <c r="G369" s="65" t="s">
        <v>131</v>
      </c>
      <c r="H369">
        <v>5261502.7300000004</v>
      </c>
      <c r="I369">
        <v>2749641</v>
      </c>
      <c r="J369">
        <v>13260000</v>
      </c>
      <c r="K369">
        <v>0</v>
      </c>
      <c r="L369">
        <v>0</v>
      </c>
      <c r="M369">
        <v>0</v>
      </c>
      <c r="N369">
        <v>0</v>
      </c>
      <c r="O369">
        <v>21271143.73</v>
      </c>
      <c r="P369">
        <v>-7031122.3399999999</v>
      </c>
      <c r="Q369">
        <v>4636528.82</v>
      </c>
      <c r="R369">
        <v>87845.85</v>
      </c>
      <c r="S369">
        <v>16634614.91</v>
      </c>
      <c r="T369">
        <v>21271143.73</v>
      </c>
      <c r="U369" t="str">
        <f>IF(Table1[[#This Row],[AvailabilityTypeCode]]="X","U",IF(Table1[[#This Row],[EndingPeriodOfAvailability]]*1&lt;=2017,"E","U"))</f>
        <v>U</v>
      </c>
    </row>
    <row r="370" spans="2:21" x14ac:dyDescent="0.35">
      <c r="B370" s="65" t="s">
        <v>128</v>
      </c>
      <c r="E370" s="65" t="s">
        <v>129</v>
      </c>
      <c r="F370" s="65" t="s">
        <v>373</v>
      </c>
      <c r="G370" s="65" t="s">
        <v>131</v>
      </c>
      <c r="H370">
        <v>61575.53</v>
      </c>
      <c r="I370">
        <v>49000</v>
      </c>
      <c r="J370">
        <v>0</v>
      </c>
      <c r="K370">
        <v>0</v>
      </c>
      <c r="L370">
        <v>0</v>
      </c>
      <c r="M370">
        <v>0</v>
      </c>
      <c r="N370">
        <v>0</v>
      </c>
      <c r="O370">
        <v>110575.53</v>
      </c>
      <c r="P370">
        <v>-470110.59</v>
      </c>
      <c r="Q370">
        <v>61501.16</v>
      </c>
      <c r="R370">
        <v>8174.9</v>
      </c>
      <c r="S370">
        <v>49074.37</v>
      </c>
      <c r="T370">
        <v>110575.53</v>
      </c>
      <c r="U370" t="str">
        <f>IF(Table1[[#This Row],[AvailabilityTypeCode]]="X","U",IF(Table1[[#This Row],[EndingPeriodOfAvailability]]*1&lt;=2017,"E","U"))</f>
        <v>U</v>
      </c>
    </row>
    <row r="371" spans="2:21" x14ac:dyDescent="0.35">
      <c r="B371" s="65" t="s">
        <v>128</v>
      </c>
      <c r="E371" s="65" t="s">
        <v>129</v>
      </c>
      <c r="F371" s="65" t="s">
        <v>374</v>
      </c>
      <c r="G371" s="65" t="s">
        <v>131</v>
      </c>
      <c r="H371">
        <v>0</v>
      </c>
      <c r="I371">
        <v>0</v>
      </c>
      <c r="J371">
        <v>0</v>
      </c>
      <c r="K371">
        <v>0</v>
      </c>
      <c r="L371">
        <v>0</v>
      </c>
      <c r="M371">
        <v>0</v>
      </c>
      <c r="N371">
        <v>0</v>
      </c>
      <c r="O371">
        <v>0</v>
      </c>
      <c r="P371">
        <v>0</v>
      </c>
      <c r="Q371">
        <v>0</v>
      </c>
      <c r="R371">
        <v>0</v>
      </c>
      <c r="S371">
        <v>0</v>
      </c>
      <c r="T371">
        <v>0</v>
      </c>
      <c r="U371" t="str">
        <f>IF(Table1[[#This Row],[AvailabilityTypeCode]]="X","U",IF(Table1[[#This Row],[EndingPeriodOfAvailability]]*1&lt;=2017,"E","U"))</f>
        <v>U</v>
      </c>
    </row>
    <row r="372" spans="2:21" x14ac:dyDescent="0.35">
      <c r="B372" s="65" t="s">
        <v>128</v>
      </c>
      <c r="E372" s="65" t="s">
        <v>129</v>
      </c>
      <c r="F372" s="65" t="s">
        <v>375</v>
      </c>
      <c r="G372" s="65" t="s">
        <v>131</v>
      </c>
      <c r="H372">
        <v>0</v>
      </c>
      <c r="I372">
        <v>0</v>
      </c>
      <c r="J372">
        <v>0</v>
      </c>
      <c r="K372">
        <v>0</v>
      </c>
      <c r="L372">
        <v>0</v>
      </c>
      <c r="M372">
        <v>0</v>
      </c>
      <c r="N372">
        <v>0</v>
      </c>
      <c r="O372">
        <v>0</v>
      </c>
      <c r="P372">
        <v>0</v>
      </c>
      <c r="Q372">
        <v>0</v>
      </c>
      <c r="R372">
        <v>0</v>
      </c>
      <c r="S372">
        <v>0</v>
      </c>
      <c r="T372">
        <v>0</v>
      </c>
      <c r="U372" t="str">
        <f>IF(Table1[[#This Row],[AvailabilityTypeCode]]="X","U",IF(Table1[[#This Row],[EndingPeriodOfAvailability]]*1&lt;=2017,"E","U"))</f>
        <v>U</v>
      </c>
    </row>
    <row r="373" spans="2:21" x14ac:dyDescent="0.35">
      <c r="B373" s="65" t="s">
        <v>128</v>
      </c>
      <c r="E373" s="65" t="s">
        <v>129</v>
      </c>
      <c r="F373" s="65" t="s">
        <v>376</v>
      </c>
      <c r="G373" s="65" t="s">
        <v>131</v>
      </c>
      <c r="H373">
        <v>0</v>
      </c>
      <c r="I373">
        <v>307086</v>
      </c>
      <c r="J373">
        <v>3000000</v>
      </c>
      <c r="K373">
        <v>0</v>
      </c>
      <c r="L373">
        <v>0</v>
      </c>
      <c r="M373">
        <v>0</v>
      </c>
      <c r="N373">
        <v>0</v>
      </c>
      <c r="O373">
        <v>3307086</v>
      </c>
      <c r="P373">
        <v>0</v>
      </c>
      <c r="Q373">
        <v>250000</v>
      </c>
      <c r="R373">
        <v>0</v>
      </c>
      <c r="S373">
        <v>3057086</v>
      </c>
      <c r="T373">
        <v>3307086</v>
      </c>
      <c r="U373" t="str">
        <f>IF(Table1[[#This Row],[AvailabilityTypeCode]]="X","U",IF(Table1[[#This Row],[EndingPeriodOfAvailability]]*1&lt;=2017,"E","U"))</f>
        <v>U</v>
      </c>
    </row>
    <row r="374" spans="2:21" x14ac:dyDescent="0.35">
      <c r="B374" s="65" t="s">
        <v>128</v>
      </c>
      <c r="E374" s="65" t="s">
        <v>129</v>
      </c>
      <c r="F374" s="65" t="s">
        <v>377</v>
      </c>
      <c r="G374" s="65" t="s">
        <v>131</v>
      </c>
      <c r="H374">
        <v>137301.98000000001</v>
      </c>
      <c r="I374">
        <v>0</v>
      </c>
      <c r="J374">
        <v>0</v>
      </c>
      <c r="K374">
        <v>0</v>
      </c>
      <c r="L374">
        <v>0</v>
      </c>
      <c r="M374">
        <v>0</v>
      </c>
      <c r="N374">
        <v>0</v>
      </c>
      <c r="O374">
        <v>137301.98000000001</v>
      </c>
      <c r="P374">
        <v>0</v>
      </c>
      <c r="Q374">
        <v>0</v>
      </c>
      <c r="R374">
        <v>0</v>
      </c>
      <c r="S374">
        <v>137301.98000000001</v>
      </c>
      <c r="T374">
        <v>137301.98000000001</v>
      </c>
      <c r="U374" t="str">
        <f>IF(Table1[[#This Row],[AvailabilityTypeCode]]="X","U",IF(Table1[[#This Row],[EndingPeriodOfAvailability]]*1&lt;=2017,"E","U"))</f>
        <v>U</v>
      </c>
    </row>
    <row r="375" spans="2:21" x14ac:dyDescent="0.35">
      <c r="B375" s="65" t="s">
        <v>128</v>
      </c>
      <c r="E375" s="65" t="s">
        <v>129</v>
      </c>
      <c r="F375" s="65" t="s">
        <v>378</v>
      </c>
      <c r="G375" s="65" t="s">
        <v>131</v>
      </c>
      <c r="H375">
        <v>65224122.270000003</v>
      </c>
      <c r="I375">
        <v>31404988.120000001</v>
      </c>
      <c r="J375">
        <v>113290086</v>
      </c>
      <c r="K375">
        <v>0</v>
      </c>
      <c r="L375">
        <v>0</v>
      </c>
      <c r="M375">
        <v>0</v>
      </c>
      <c r="N375">
        <v>0</v>
      </c>
      <c r="O375">
        <v>209919196.38999999</v>
      </c>
      <c r="P375">
        <v>-91555105.709999993</v>
      </c>
      <c r="Q375">
        <v>110598796.68000001</v>
      </c>
      <c r="R375">
        <v>26404988.120000001</v>
      </c>
      <c r="S375">
        <v>99320399.709999993</v>
      </c>
      <c r="T375">
        <v>209919196.38999999</v>
      </c>
      <c r="U375" t="str">
        <f>IF(Table1[[#This Row],[AvailabilityTypeCode]]="X","U",IF(Table1[[#This Row],[EndingPeriodOfAvailability]]*1&lt;=2017,"E","U"))</f>
        <v>U</v>
      </c>
    </row>
    <row r="376" spans="2:21" x14ac:dyDescent="0.35">
      <c r="B376" s="65" t="s">
        <v>128</v>
      </c>
      <c r="E376" s="65" t="s">
        <v>129</v>
      </c>
      <c r="F376" s="65" t="s">
        <v>379</v>
      </c>
      <c r="G376" s="65" t="s">
        <v>131</v>
      </c>
      <c r="H376">
        <v>3991950.54</v>
      </c>
      <c r="I376">
        <v>50966457.710000001</v>
      </c>
      <c r="J376">
        <v>150000000</v>
      </c>
      <c r="K376">
        <v>0</v>
      </c>
      <c r="L376">
        <v>0</v>
      </c>
      <c r="M376">
        <v>0</v>
      </c>
      <c r="N376">
        <v>0</v>
      </c>
      <c r="O376">
        <v>204958408.25</v>
      </c>
      <c r="P376">
        <v>-114366520</v>
      </c>
      <c r="Q376">
        <v>111894037</v>
      </c>
      <c r="R376">
        <v>45966457.710000001</v>
      </c>
      <c r="S376">
        <v>93064371.25</v>
      </c>
      <c r="T376">
        <v>204958408.25</v>
      </c>
      <c r="U376" t="str">
        <f>IF(Table1[[#This Row],[AvailabilityTypeCode]]="X","U",IF(Table1[[#This Row],[EndingPeriodOfAvailability]]*1&lt;=2017,"E","U"))</f>
        <v>U</v>
      </c>
    </row>
    <row r="377" spans="2:21" x14ac:dyDescent="0.35">
      <c r="B377" s="65" t="s">
        <v>128</v>
      </c>
      <c r="E377" s="65" t="s">
        <v>129</v>
      </c>
      <c r="F377" s="65" t="s">
        <v>380</v>
      </c>
      <c r="G377" s="65" t="s">
        <v>131</v>
      </c>
      <c r="H377">
        <v>0</v>
      </c>
      <c r="I377">
        <v>0</v>
      </c>
      <c r="J377">
        <v>0</v>
      </c>
      <c r="K377">
        <v>0</v>
      </c>
      <c r="L377">
        <v>0</v>
      </c>
      <c r="M377">
        <v>0</v>
      </c>
      <c r="N377">
        <v>0</v>
      </c>
      <c r="O377">
        <v>0</v>
      </c>
      <c r="P377">
        <v>0</v>
      </c>
      <c r="Q377">
        <v>0</v>
      </c>
      <c r="R377">
        <v>0</v>
      </c>
      <c r="S377">
        <v>0</v>
      </c>
      <c r="T377">
        <v>0</v>
      </c>
      <c r="U377" t="str">
        <f>IF(Table1[[#This Row],[AvailabilityTypeCode]]="X","U",IF(Table1[[#This Row],[EndingPeriodOfAvailability]]*1&lt;=2017,"E","U"))</f>
        <v>U</v>
      </c>
    </row>
    <row r="378" spans="2:21" x14ac:dyDescent="0.35">
      <c r="B378" s="65" t="s">
        <v>128</v>
      </c>
      <c r="C378" s="65" t="s">
        <v>381</v>
      </c>
      <c r="D378" s="65" t="s">
        <v>141</v>
      </c>
      <c r="F378" s="65" t="s">
        <v>372</v>
      </c>
      <c r="G378" s="65" t="s">
        <v>131</v>
      </c>
      <c r="H378">
        <v>228558.67</v>
      </c>
      <c r="I378">
        <v>18988.849999999999</v>
      </c>
      <c r="J378">
        <v>0</v>
      </c>
      <c r="K378">
        <v>0</v>
      </c>
      <c r="L378">
        <v>0</v>
      </c>
      <c r="M378">
        <v>0</v>
      </c>
      <c r="N378">
        <v>0</v>
      </c>
      <c r="O378">
        <v>247547.51999999999</v>
      </c>
      <c r="P378">
        <v>0</v>
      </c>
      <c r="Q378">
        <v>0</v>
      </c>
      <c r="R378">
        <v>18988.849999999999</v>
      </c>
      <c r="S378">
        <v>247547.51999999999</v>
      </c>
      <c r="T378">
        <v>247547.51999999999</v>
      </c>
      <c r="U378" t="str">
        <f>IF(Table1[[#This Row],[AvailabilityTypeCode]]="X","U",IF(Table1[[#This Row],[EndingPeriodOfAvailability]]*1&lt;=2017,"E","U"))</f>
        <v>E</v>
      </c>
    </row>
    <row r="379" spans="2:21" x14ac:dyDescent="0.35">
      <c r="B379" s="65" t="s">
        <v>128</v>
      </c>
      <c r="C379" s="65" t="s">
        <v>140</v>
      </c>
      <c r="D379" s="65" t="s">
        <v>141</v>
      </c>
      <c r="F379" s="65" t="s">
        <v>285</v>
      </c>
      <c r="G379" s="65" t="s">
        <v>131</v>
      </c>
      <c r="H379">
        <v>1129798.1399999999</v>
      </c>
      <c r="I379">
        <v>135641.73000000001</v>
      </c>
      <c r="J379">
        <v>0</v>
      </c>
      <c r="K379">
        <v>0</v>
      </c>
      <c r="L379">
        <v>0</v>
      </c>
      <c r="M379">
        <v>0</v>
      </c>
      <c r="N379">
        <v>0</v>
      </c>
      <c r="O379">
        <v>1265439.8700000001</v>
      </c>
      <c r="P379">
        <v>0</v>
      </c>
      <c r="Q379">
        <v>0</v>
      </c>
      <c r="R379">
        <v>135641.73000000001</v>
      </c>
      <c r="S379">
        <v>1265439.8700000001</v>
      </c>
      <c r="T379">
        <v>1265439.8700000001</v>
      </c>
      <c r="U379" t="str">
        <f>IF(Table1[[#This Row],[AvailabilityTypeCode]]="X","U",IF(Table1[[#This Row],[EndingPeriodOfAvailability]]*1&lt;=2017,"E","U"))</f>
        <v>E</v>
      </c>
    </row>
    <row r="380" spans="2:21" x14ac:dyDescent="0.35">
      <c r="B380" s="65" t="s">
        <v>128</v>
      </c>
      <c r="C380" s="65" t="s">
        <v>140</v>
      </c>
      <c r="D380" s="65" t="s">
        <v>145</v>
      </c>
      <c r="F380" s="65" t="s">
        <v>372</v>
      </c>
      <c r="G380" s="65" t="s">
        <v>131</v>
      </c>
      <c r="H380">
        <v>122393.2</v>
      </c>
      <c r="I380">
        <v>26564</v>
      </c>
      <c r="J380">
        <v>0</v>
      </c>
      <c r="K380">
        <v>0</v>
      </c>
      <c r="L380">
        <v>0</v>
      </c>
      <c r="M380">
        <v>0</v>
      </c>
      <c r="N380">
        <v>0</v>
      </c>
      <c r="O380">
        <v>148957.20000000001</v>
      </c>
      <c r="P380">
        <v>0</v>
      </c>
      <c r="Q380">
        <v>0</v>
      </c>
      <c r="R380">
        <v>26564</v>
      </c>
      <c r="S380">
        <v>148957.20000000001</v>
      </c>
      <c r="T380">
        <v>148957.20000000001</v>
      </c>
      <c r="U380" t="str">
        <f>IF(Table1[[#This Row],[AvailabilityTypeCode]]="X","U",IF(Table1[[#This Row],[EndingPeriodOfAvailability]]*1&lt;=2017,"E","U"))</f>
        <v>E</v>
      </c>
    </row>
    <row r="381" spans="2:21" x14ac:dyDescent="0.35">
      <c r="B381" s="65" t="s">
        <v>128</v>
      </c>
      <c r="C381" s="65" t="s">
        <v>142</v>
      </c>
      <c r="D381" s="65" t="s">
        <v>141</v>
      </c>
      <c r="F381" s="65" t="s">
        <v>371</v>
      </c>
      <c r="G381" s="65" t="s">
        <v>131</v>
      </c>
      <c r="H381">
        <v>172698.76</v>
      </c>
      <c r="I381">
        <v>0</v>
      </c>
      <c r="J381">
        <v>0</v>
      </c>
      <c r="K381">
        <v>0</v>
      </c>
      <c r="L381">
        <v>0</v>
      </c>
      <c r="M381">
        <v>0</v>
      </c>
      <c r="N381">
        <v>0</v>
      </c>
      <c r="O381">
        <v>172698.76</v>
      </c>
      <c r="P381">
        <v>0</v>
      </c>
      <c r="Q381">
        <v>0</v>
      </c>
      <c r="R381">
        <v>0</v>
      </c>
      <c r="S381">
        <v>172698.76</v>
      </c>
      <c r="T381">
        <v>172698.76</v>
      </c>
      <c r="U381" t="str">
        <f>IF(Table1[[#This Row],[AvailabilityTypeCode]]="X","U",IF(Table1[[#This Row],[EndingPeriodOfAvailability]]*1&lt;=2017,"E","U"))</f>
        <v>E</v>
      </c>
    </row>
    <row r="382" spans="2:21" x14ac:dyDescent="0.35">
      <c r="B382" s="65" t="s">
        <v>128</v>
      </c>
      <c r="C382" s="65" t="s">
        <v>142</v>
      </c>
      <c r="D382" s="65" t="s">
        <v>141</v>
      </c>
      <c r="F382" s="65" t="s">
        <v>372</v>
      </c>
      <c r="G382" s="65" t="s">
        <v>131</v>
      </c>
      <c r="H382">
        <v>0</v>
      </c>
      <c r="I382">
        <v>0</v>
      </c>
      <c r="J382">
        <v>0</v>
      </c>
      <c r="K382">
        <v>0</v>
      </c>
      <c r="L382">
        <v>0</v>
      </c>
      <c r="M382">
        <v>0</v>
      </c>
      <c r="N382">
        <v>0</v>
      </c>
      <c r="O382">
        <v>0</v>
      </c>
      <c r="P382">
        <v>0</v>
      </c>
      <c r="Q382">
        <v>0</v>
      </c>
      <c r="R382">
        <v>0</v>
      </c>
      <c r="S382">
        <v>0</v>
      </c>
      <c r="T382">
        <v>0</v>
      </c>
      <c r="U382" t="str">
        <f>IF(Table1[[#This Row],[AvailabilityTypeCode]]="X","U",IF(Table1[[#This Row],[EndingPeriodOfAvailability]]*1&lt;=2017,"E","U"))</f>
        <v>E</v>
      </c>
    </row>
    <row r="383" spans="2:21" x14ac:dyDescent="0.35">
      <c r="B383" s="65" t="s">
        <v>128</v>
      </c>
      <c r="C383" s="65" t="s">
        <v>142</v>
      </c>
      <c r="D383" s="65" t="s">
        <v>143</v>
      </c>
      <c r="F383" s="65" t="s">
        <v>285</v>
      </c>
      <c r="G383" s="65" t="s">
        <v>131</v>
      </c>
      <c r="H383">
        <v>452090.06</v>
      </c>
      <c r="I383">
        <v>0</v>
      </c>
      <c r="J383">
        <v>0</v>
      </c>
      <c r="K383">
        <v>0</v>
      </c>
      <c r="L383">
        <v>0</v>
      </c>
      <c r="M383">
        <v>0</v>
      </c>
      <c r="N383">
        <v>0</v>
      </c>
      <c r="O383">
        <v>452090.06</v>
      </c>
      <c r="P383">
        <v>0</v>
      </c>
      <c r="Q383">
        <v>0</v>
      </c>
      <c r="R383">
        <v>0</v>
      </c>
      <c r="S383">
        <v>452090.06</v>
      </c>
      <c r="T383">
        <v>452090.06</v>
      </c>
      <c r="U383" t="str">
        <f>IF(Table1[[#This Row],[AvailabilityTypeCode]]="X","U",IF(Table1[[#This Row],[EndingPeriodOfAvailability]]*1&lt;=2017,"E","U"))</f>
        <v>E</v>
      </c>
    </row>
    <row r="384" spans="2:21" x14ac:dyDescent="0.35">
      <c r="B384" s="65" t="s">
        <v>128</v>
      </c>
      <c r="C384" s="65" t="s">
        <v>142</v>
      </c>
      <c r="D384" s="65" t="s">
        <v>146</v>
      </c>
      <c r="F384" s="65" t="s">
        <v>372</v>
      </c>
      <c r="G384" s="65" t="s">
        <v>131</v>
      </c>
      <c r="H384">
        <v>1577.58</v>
      </c>
      <c r="I384">
        <v>1646.37</v>
      </c>
      <c r="J384">
        <v>0</v>
      </c>
      <c r="K384">
        <v>0</v>
      </c>
      <c r="L384">
        <v>0</v>
      </c>
      <c r="M384">
        <v>0</v>
      </c>
      <c r="N384">
        <v>0</v>
      </c>
      <c r="O384">
        <v>3223.95</v>
      </c>
      <c r="P384">
        <v>-6454</v>
      </c>
      <c r="Q384">
        <v>30.2</v>
      </c>
      <c r="R384">
        <v>1646.37</v>
      </c>
      <c r="S384">
        <v>3193.75</v>
      </c>
      <c r="T384">
        <v>3223.95</v>
      </c>
      <c r="U384" t="str">
        <f>IF(Table1[[#This Row],[AvailabilityTypeCode]]="X","U",IF(Table1[[#This Row],[EndingPeriodOfAvailability]]*1&lt;=2017,"E","U"))</f>
        <v>E</v>
      </c>
    </row>
    <row r="385" spans="2:21" x14ac:dyDescent="0.35">
      <c r="B385" s="65" t="s">
        <v>128</v>
      </c>
      <c r="C385" s="65" t="s">
        <v>141</v>
      </c>
      <c r="D385" s="65" t="s">
        <v>141</v>
      </c>
      <c r="F385" s="65" t="s">
        <v>367</v>
      </c>
      <c r="G385" s="65" t="s">
        <v>131</v>
      </c>
      <c r="H385">
        <v>5833033.9900000002</v>
      </c>
      <c r="I385">
        <v>776473.81</v>
      </c>
      <c r="J385">
        <v>0</v>
      </c>
      <c r="K385">
        <v>0</v>
      </c>
      <c r="L385">
        <v>0</v>
      </c>
      <c r="M385">
        <v>-240</v>
      </c>
      <c r="N385">
        <v>-240</v>
      </c>
      <c r="O385">
        <v>6609267.7999999998</v>
      </c>
      <c r="P385">
        <v>-57392.25</v>
      </c>
      <c r="Q385">
        <v>0</v>
      </c>
      <c r="R385">
        <v>776473.81</v>
      </c>
      <c r="S385">
        <v>6609267.7999999998</v>
      </c>
      <c r="T385">
        <v>6609267.7999999998</v>
      </c>
      <c r="U385" t="str">
        <f>IF(Table1[[#This Row],[AvailabilityTypeCode]]="X","U",IF(Table1[[#This Row],[EndingPeriodOfAvailability]]*1&lt;=2017,"E","U"))</f>
        <v>E</v>
      </c>
    </row>
    <row r="386" spans="2:21" x14ac:dyDescent="0.35">
      <c r="B386" s="65" t="s">
        <v>128</v>
      </c>
      <c r="C386" s="65" t="s">
        <v>141</v>
      </c>
      <c r="D386" s="65" t="s">
        <v>141</v>
      </c>
      <c r="F386" s="65" t="s">
        <v>382</v>
      </c>
      <c r="G386" s="65" t="s">
        <v>131</v>
      </c>
      <c r="H386">
        <v>968924.54</v>
      </c>
      <c r="I386">
        <v>0</v>
      </c>
      <c r="J386">
        <v>0</v>
      </c>
      <c r="K386">
        <v>0</v>
      </c>
      <c r="L386">
        <v>0</v>
      </c>
      <c r="M386">
        <v>0</v>
      </c>
      <c r="N386">
        <v>0</v>
      </c>
      <c r="O386">
        <v>968924.54</v>
      </c>
      <c r="P386">
        <v>0</v>
      </c>
      <c r="Q386">
        <v>0</v>
      </c>
      <c r="R386">
        <v>0</v>
      </c>
      <c r="S386">
        <v>968924.54</v>
      </c>
      <c r="T386">
        <v>968924.54</v>
      </c>
      <c r="U386" t="str">
        <f>IF(Table1[[#This Row],[AvailabilityTypeCode]]="X","U",IF(Table1[[#This Row],[EndingPeriodOfAvailability]]*1&lt;=2017,"E","U"))</f>
        <v>E</v>
      </c>
    </row>
    <row r="387" spans="2:21" x14ac:dyDescent="0.35">
      <c r="B387" s="65" t="s">
        <v>128</v>
      </c>
      <c r="C387" s="65" t="s">
        <v>141</v>
      </c>
      <c r="D387" s="65" t="s">
        <v>141</v>
      </c>
      <c r="F387" s="65" t="s">
        <v>383</v>
      </c>
      <c r="G387" s="65" t="s">
        <v>131</v>
      </c>
      <c r="H387">
        <v>510385.47</v>
      </c>
      <c r="I387">
        <v>0</v>
      </c>
      <c r="J387">
        <v>0</v>
      </c>
      <c r="K387">
        <v>0</v>
      </c>
      <c r="L387">
        <v>0</v>
      </c>
      <c r="M387">
        <v>0</v>
      </c>
      <c r="N387">
        <v>0</v>
      </c>
      <c r="O387">
        <v>510385.47</v>
      </c>
      <c r="P387">
        <v>0</v>
      </c>
      <c r="Q387">
        <v>0</v>
      </c>
      <c r="R387">
        <v>0</v>
      </c>
      <c r="S387">
        <v>510385.47</v>
      </c>
      <c r="T387">
        <v>510385.47</v>
      </c>
      <c r="U387" t="str">
        <f>IF(Table1[[#This Row],[AvailabilityTypeCode]]="X","U",IF(Table1[[#This Row],[EndingPeriodOfAvailability]]*1&lt;=2017,"E","U"))</f>
        <v>E</v>
      </c>
    </row>
    <row r="388" spans="2:21" x14ac:dyDescent="0.35">
      <c r="B388" s="65" t="s">
        <v>128</v>
      </c>
      <c r="C388" s="65" t="s">
        <v>141</v>
      </c>
      <c r="D388" s="65" t="s">
        <v>143</v>
      </c>
      <c r="F388" s="65" t="s">
        <v>369</v>
      </c>
      <c r="G388" s="65" t="s">
        <v>131</v>
      </c>
      <c r="H388">
        <v>0</v>
      </c>
      <c r="I388">
        <v>0</v>
      </c>
      <c r="J388">
        <v>0</v>
      </c>
      <c r="K388">
        <v>0</v>
      </c>
      <c r="L388">
        <v>0</v>
      </c>
      <c r="M388">
        <v>0</v>
      </c>
      <c r="N388">
        <v>0</v>
      </c>
      <c r="O388">
        <v>0</v>
      </c>
      <c r="P388">
        <v>0</v>
      </c>
      <c r="Q388">
        <v>0</v>
      </c>
      <c r="R388">
        <v>0</v>
      </c>
      <c r="S388">
        <v>0</v>
      </c>
      <c r="T388">
        <v>0</v>
      </c>
      <c r="U388" t="str">
        <f>IF(Table1[[#This Row],[AvailabilityTypeCode]]="X","U",IF(Table1[[#This Row],[EndingPeriodOfAvailability]]*1&lt;=2017,"E","U"))</f>
        <v>E</v>
      </c>
    </row>
    <row r="389" spans="2:21" x14ac:dyDescent="0.35">
      <c r="B389" s="65" t="s">
        <v>128</v>
      </c>
      <c r="C389" s="65" t="s">
        <v>141</v>
      </c>
      <c r="D389" s="65" t="s">
        <v>143</v>
      </c>
      <c r="F389" s="65" t="s">
        <v>371</v>
      </c>
      <c r="G389" s="65" t="s">
        <v>131</v>
      </c>
      <c r="H389">
        <v>81225.100000000006</v>
      </c>
      <c r="I389">
        <v>0</v>
      </c>
      <c r="J389">
        <v>0</v>
      </c>
      <c r="K389">
        <v>0</v>
      </c>
      <c r="L389">
        <v>0</v>
      </c>
      <c r="M389">
        <v>0</v>
      </c>
      <c r="N389">
        <v>0</v>
      </c>
      <c r="O389">
        <v>81225.100000000006</v>
      </c>
      <c r="P389">
        <v>0</v>
      </c>
      <c r="Q389">
        <v>0</v>
      </c>
      <c r="R389">
        <v>0</v>
      </c>
      <c r="S389">
        <v>81225.100000000006</v>
      </c>
      <c r="T389">
        <v>81225.100000000006</v>
      </c>
      <c r="U389" t="str">
        <f>IF(Table1[[#This Row],[AvailabilityTypeCode]]="X","U",IF(Table1[[#This Row],[EndingPeriodOfAvailability]]*1&lt;=2017,"E","U"))</f>
        <v>E</v>
      </c>
    </row>
    <row r="390" spans="2:21" x14ac:dyDescent="0.35">
      <c r="B390" s="65" t="s">
        <v>128</v>
      </c>
      <c r="C390" s="65" t="s">
        <v>141</v>
      </c>
      <c r="D390" s="65" t="s">
        <v>143</v>
      </c>
      <c r="F390" s="65" t="s">
        <v>372</v>
      </c>
      <c r="G390" s="65" t="s">
        <v>131</v>
      </c>
      <c r="H390">
        <v>0</v>
      </c>
      <c r="I390">
        <v>0</v>
      </c>
      <c r="J390">
        <v>0</v>
      </c>
      <c r="K390">
        <v>0</v>
      </c>
      <c r="L390">
        <v>0</v>
      </c>
      <c r="M390">
        <v>0</v>
      </c>
      <c r="N390">
        <v>0</v>
      </c>
      <c r="O390">
        <v>0</v>
      </c>
      <c r="P390">
        <v>0</v>
      </c>
      <c r="Q390">
        <v>0</v>
      </c>
      <c r="R390">
        <v>0</v>
      </c>
      <c r="S390">
        <v>0</v>
      </c>
      <c r="T390">
        <v>0</v>
      </c>
      <c r="U390" t="str">
        <f>IF(Table1[[#This Row],[AvailabilityTypeCode]]="X","U",IF(Table1[[#This Row],[EndingPeriodOfAvailability]]*1&lt;=2017,"E","U"))</f>
        <v>E</v>
      </c>
    </row>
    <row r="391" spans="2:21" x14ac:dyDescent="0.35">
      <c r="B391" s="65" t="s">
        <v>128</v>
      </c>
      <c r="C391" s="65" t="s">
        <v>141</v>
      </c>
      <c r="D391" s="65" t="s">
        <v>143</v>
      </c>
      <c r="F391" s="65" t="s">
        <v>285</v>
      </c>
      <c r="G391" s="65" t="s">
        <v>131</v>
      </c>
      <c r="H391">
        <v>1509859.33</v>
      </c>
      <c r="I391">
        <v>45657.75</v>
      </c>
      <c r="J391">
        <v>0</v>
      </c>
      <c r="K391">
        <v>0</v>
      </c>
      <c r="L391">
        <v>0</v>
      </c>
      <c r="M391">
        <v>0</v>
      </c>
      <c r="N391">
        <v>0</v>
      </c>
      <c r="O391">
        <v>1555517.08</v>
      </c>
      <c r="P391">
        <v>0</v>
      </c>
      <c r="Q391">
        <v>0</v>
      </c>
      <c r="R391">
        <v>45657.75</v>
      </c>
      <c r="S391">
        <v>1555517.08</v>
      </c>
      <c r="T391">
        <v>1555517.08</v>
      </c>
      <c r="U391" t="str">
        <f>IF(Table1[[#This Row],[AvailabilityTypeCode]]="X","U",IF(Table1[[#This Row],[EndingPeriodOfAvailability]]*1&lt;=2017,"E","U"))</f>
        <v>E</v>
      </c>
    </row>
    <row r="392" spans="2:21" x14ac:dyDescent="0.35">
      <c r="B392" s="65" t="s">
        <v>128</v>
      </c>
      <c r="C392" s="65" t="s">
        <v>141</v>
      </c>
      <c r="D392" s="65" t="s">
        <v>143</v>
      </c>
      <c r="F392" s="65" t="s">
        <v>384</v>
      </c>
      <c r="G392" s="65" t="s">
        <v>131</v>
      </c>
      <c r="H392">
        <v>112891.35</v>
      </c>
      <c r="I392">
        <v>5011.8</v>
      </c>
      <c r="J392">
        <v>0</v>
      </c>
      <c r="K392">
        <v>0</v>
      </c>
      <c r="L392">
        <v>0</v>
      </c>
      <c r="M392">
        <v>0</v>
      </c>
      <c r="N392">
        <v>0</v>
      </c>
      <c r="O392">
        <v>117903.15</v>
      </c>
      <c r="P392">
        <v>0</v>
      </c>
      <c r="Q392">
        <v>0</v>
      </c>
      <c r="R392">
        <v>5011.8</v>
      </c>
      <c r="S392">
        <v>117903.15</v>
      </c>
      <c r="T392">
        <v>117903.15</v>
      </c>
      <c r="U392" t="str">
        <f>IF(Table1[[#This Row],[AvailabilityTypeCode]]="X","U",IF(Table1[[#This Row],[EndingPeriodOfAvailability]]*1&lt;=2017,"E","U"))</f>
        <v>E</v>
      </c>
    </row>
    <row r="393" spans="2:21" x14ac:dyDescent="0.35">
      <c r="B393" s="65" t="s">
        <v>128</v>
      </c>
      <c r="C393" s="65" t="s">
        <v>141</v>
      </c>
      <c r="D393" s="65" t="s">
        <v>147</v>
      </c>
      <c r="F393" s="65" t="s">
        <v>372</v>
      </c>
      <c r="G393" s="65" t="s">
        <v>131</v>
      </c>
      <c r="H393">
        <v>116857.59</v>
      </c>
      <c r="I393">
        <v>0</v>
      </c>
      <c r="J393">
        <v>0</v>
      </c>
      <c r="K393">
        <v>0</v>
      </c>
      <c r="L393">
        <v>0</v>
      </c>
      <c r="M393">
        <v>0</v>
      </c>
      <c r="N393">
        <v>0</v>
      </c>
      <c r="O393">
        <v>116857.59</v>
      </c>
      <c r="P393">
        <v>-8610.85</v>
      </c>
      <c r="Q393">
        <v>9110.85</v>
      </c>
      <c r="R393">
        <v>0</v>
      </c>
      <c r="S393">
        <v>107746.74</v>
      </c>
      <c r="T393">
        <v>116857.59</v>
      </c>
      <c r="U393" t="str">
        <f>IF(Table1[[#This Row],[AvailabilityTypeCode]]="X","U",IF(Table1[[#This Row],[EndingPeriodOfAvailability]]*1&lt;=2017,"E","U"))</f>
        <v>E</v>
      </c>
    </row>
    <row r="394" spans="2:21" x14ac:dyDescent="0.35">
      <c r="B394" s="65" t="s">
        <v>128</v>
      </c>
      <c r="C394" s="65" t="s">
        <v>143</v>
      </c>
      <c r="D394" s="65" t="s">
        <v>143</v>
      </c>
      <c r="F394" s="65" t="s">
        <v>367</v>
      </c>
      <c r="G394" s="65" t="s">
        <v>131</v>
      </c>
      <c r="H394">
        <v>2484253.66</v>
      </c>
      <c r="I394">
        <v>53316.91</v>
      </c>
      <c r="J394">
        <v>0</v>
      </c>
      <c r="K394">
        <v>0</v>
      </c>
      <c r="L394">
        <v>0</v>
      </c>
      <c r="M394">
        <v>-7375.11</v>
      </c>
      <c r="N394">
        <v>-7375.11</v>
      </c>
      <c r="O394">
        <v>2530195.46</v>
      </c>
      <c r="P394">
        <v>8.41</v>
      </c>
      <c r="Q394">
        <v>0</v>
      </c>
      <c r="R394">
        <v>53316.91</v>
      </c>
      <c r="S394">
        <v>2530195.46</v>
      </c>
      <c r="T394">
        <v>2530195.46</v>
      </c>
      <c r="U394" t="str">
        <f>IF(Table1[[#This Row],[AvailabilityTypeCode]]="X","U",IF(Table1[[#This Row],[EndingPeriodOfAvailability]]*1&lt;=2017,"E","U"))</f>
        <v>E</v>
      </c>
    </row>
    <row r="395" spans="2:21" x14ac:dyDescent="0.35">
      <c r="B395" s="65" t="s">
        <v>128</v>
      </c>
      <c r="C395" s="65" t="s">
        <v>143</v>
      </c>
      <c r="D395" s="65" t="s">
        <v>143</v>
      </c>
      <c r="F395" s="65" t="s">
        <v>382</v>
      </c>
      <c r="G395" s="65" t="s">
        <v>131</v>
      </c>
      <c r="H395">
        <v>591716.56999999995</v>
      </c>
      <c r="I395">
        <v>0</v>
      </c>
      <c r="J395">
        <v>0</v>
      </c>
      <c r="K395">
        <v>0</v>
      </c>
      <c r="L395">
        <v>0</v>
      </c>
      <c r="M395">
        <v>0</v>
      </c>
      <c r="N395">
        <v>0</v>
      </c>
      <c r="O395">
        <v>591716.56999999995</v>
      </c>
      <c r="P395">
        <v>0</v>
      </c>
      <c r="Q395">
        <v>0</v>
      </c>
      <c r="R395">
        <v>0</v>
      </c>
      <c r="S395">
        <v>591716.56999999995</v>
      </c>
      <c r="T395">
        <v>591716.56999999995</v>
      </c>
      <c r="U395" t="str">
        <f>IF(Table1[[#This Row],[AvailabilityTypeCode]]="X","U",IF(Table1[[#This Row],[EndingPeriodOfAvailability]]*1&lt;=2017,"E","U"))</f>
        <v>E</v>
      </c>
    </row>
    <row r="396" spans="2:21" x14ac:dyDescent="0.35">
      <c r="B396" s="65" t="s">
        <v>128</v>
      </c>
      <c r="C396" s="65" t="s">
        <v>143</v>
      </c>
      <c r="D396" s="65" t="s">
        <v>143</v>
      </c>
      <c r="F396" s="65" t="s">
        <v>383</v>
      </c>
      <c r="G396" s="65" t="s">
        <v>131</v>
      </c>
      <c r="H396">
        <v>345943.55</v>
      </c>
      <c r="I396">
        <v>0</v>
      </c>
      <c r="J396">
        <v>0</v>
      </c>
      <c r="K396">
        <v>0</v>
      </c>
      <c r="L396">
        <v>0</v>
      </c>
      <c r="M396">
        <v>0</v>
      </c>
      <c r="N396">
        <v>0</v>
      </c>
      <c r="O396">
        <v>345943.55</v>
      </c>
      <c r="P396">
        <v>-2250</v>
      </c>
      <c r="Q396">
        <v>0</v>
      </c>
      <c r="R396">
        <v>0</v>
      </c>
      <c r="S396">
        <v>345943.55</v>
      </c>
      <c r="T396">
        <v>345943.55</v>
      </c>
      <c r="U396" t="str">
        <f>IF(Table1[[#This Row],[AvailabilityTypeCode]]="X","U",IF(Table1[[#This Row],[EndingPeriodOfAvailability]]*1&lt;=2017,"E","U"))</f>
        <v>E</v>
      </c>
    </row>
    <row r="397" spans="2:21" x14ac:dyDescent="0.35">
      <c r="B397" s="65" t="s">
        <v>128</v>
      </c>
      <c r="C397" s="65" t="s">
        <v>143</v>
      </c>
      <c r="D397" s="65" t="s">
        <v>144</v>
      </c>
      <c r="F397" s="65" t="s">
        <v>367</v>
      </c>
      <c r="G397" s="65" t="s">
        <v>131</v>
      </c>
      <c r="H397">
        <v>291844.53000000003</v>
      </c>
      <c r="I397">
        <v>3835.68</v>
      </c>
      <c r="J397">
        <v>0</v>
      </c>
      <c r="K397">
        <v>0</v>
      </c>
      <c r="L397">
        <v>0</v>
      </c>
      <c r="M397">
        <v>0</v>
      </c>
      <c r="N397">
        <v>0</v>
      </c>
      <c r="O397">
        <v>295680.21000000002</v>
      </c>
      <c r="P397">
        <v>0</v>
      </c>
      <c r="Q397">
        <v>0</v>
      </c>
      <c r="R397">
        <v>3835.68</v>
      </c>
      <c r="S397">
        <v>295680.21000000002</v>
      </c>
      <c r="T397">
        <v>295680.21000000002</v>
      </c>
      <c r="U397" t="str">
        <f>IF(Table1[[#This Row],[AvailabilityTypeCode]]="X","U",IF(Table1[[#This Row],[EndingPeriodOfAvailability]]*1&lt;=2017,"E","U"))</f>
        <v>E</v>
      </c>
    </row>
    <row r="398" spans="2:21" x14ac:dyDescent="0.35">
      <c r="B398" s="65" t="s">
        <v>128</v>
      </c>
      <c r="C398" s="65" t="s">
        <v>143</v>
      </c>
      <c r="D398" s="65" t="s">
        <v>144</v>
      </c>
      <c r="F398" s="65" t="s">
        <v>369</v>
      </c>
      <c r="G398" s="65" t="s">
        <v>131</v>
      </c>
      <c r="H398">
        <v>0</v>
      </c>
      <c r="I398">
        <v>0</v>
      </c>
      <c r="J398">
        <v>0</v>
      </c>
      <c r="K398">
        <v>0</v>
      </c>
      <c r="L398">
        <v>0</v>
      </c>
      <c r="M398">
        <v>0</v>
      </c>
      <c r="N398">
        <v>0</v>
      </c>
      <c r="O398">
        <v>0</v>
      </c>
      <c r="P398">
        <v>0</v>
      </c>
      <c r="Q398">
        <v>0</v>
      </c>
      <c r="R398">
        <v>0</v>
      </c>
      <c r="S398">
        <v>0</v>
      </c>
      <c r="T398">
        <v>0</v>
      </c>
      <c r="U398" t="str">
        <f>IF(Table1[[#This Row],[AvailabilityTypeCode]]="X","U",IF(Table1[[#This Row],[EndingPeriodOfAvailability]]*1&lt;=2017,"E","U"))</f>
        <v>E</v>
      </c>
    </row>
    <row r="399" spans="2:21" x14ac:dyDescent="0.35">
      <c r="B399" s="65" t="s">
        <v>128</v>
      </c>
      <c r="C399" s="65" t="s">
        <v>143</v>
      </c>
      <c r="D399" s="65" t="s">
        <v>144</v>
      </c>
      <c r="F399" s="65" t="s">
        <v>371</v>
      </c>
      <c r="G399" s="65" t="s">
        <v>131</v>
      </c>
      <c r="H399">
        <v>168958.27</v>
      </c>
      <c r="I399">
        <v>0</v>
      </c>
      <c r="J399">
        <v>0</v>
      </c>
      <c r="K399">
        <v>0</v>
      </c>
      <c r="L399">
        <v>0</v>
      </c>
      <c r="M399">
        <v>0</v>
      </c>
      <c r="N399">
        <v>0</v>
      </c>
      <c r="O399">
        <v>168958.27</v>
      </c>
      <c r="P399">
        <v>0</v>
      </c>
      <c r="Q399">
        <v>0</v>
      </c>
      <c r="R399">
        <v>0</v>
      </c>
      <c r="S399">
        <v>168958.27</v>
      </c>
      <c r="T399">
        <v>168958.27</v>
      </c>
      <c r="U399" t="str">
        <f>IF(Table1[[#This Row],[AvailabilityTypeCode]]="X","U",IF(Table1[[#This Row],[EndingPeriodOfAvailability]]*1&lt;=2017,"E","U"))</f>
        <v>E</v>
      </c>
    </row>
    <row r="400" spans="2:21" x14ac:dyDescent="0.35">
      <c r="B400" s="65" t="s">
        <v>128</v>
      </c>
      <c r="C400" s="65" t="s">
        <v>143</v>
      </c>
      <c r="D400" s="65" t="s">
        <v>144</v>
      </c>
      <c r="F400" s="65" t="s">
        <v>372</v>
      </c>
      <c r="G400" s="65" t="s">
        <v>131</v>
      </c>
      <c r="H400">
        <v>0</v>
      </c>
      <c r="I400">
        <v>236893.19</v>
      </c>
      <c r="J400">
        <v>0</v>
      </c>
      <c r="K400">
        <v>0</v>
      </c>
      <c r="L400">
        <v>0</v>
      </c>
      <c r="M400">
        <v>0</v>
      </c>
      <c r="N400">
        <v>0</v>
      </c>
      <c r="O400">
        <v>236893.19</v>
      </c>
      <c r="P400">
        <v>0</v>
      </c>
      <c r="Q400">
        <v>0</v>
      </c>
      <c r="R400">
        <v>236893.19</v>
      </c>
      <c r="S400">
        <v>236893.19</v>
      </c>
      <c r="T400">
        <v>236893.19</v>
      </c>
      <c r="U400" t="str">
        <f>IF(Table1[[#This Row],[AvailabilityTypeCode]]="X","U",IF(Table1[[#This Row],[EndingPeriodOfAvailability]]*1&lt;=2017,"E","U"))</f>
        <v>E</v>
      </c>
    </row>
    <row r="401" spans="2:21" x14ac:dyDescent="0.35">
      <c r="B401" s="65" t="s">
        <v>128</v>
      </c>
      <c r="C401" s="65" t="s">
        <v>143</v>
      </c>
      <c r="D401" s="65" t="s">
        <v>144</v>
      </c>
      <c r="F401" s="65" t="s">
        <v>285</v>
      </c>
      <c r="G401" s="65" t="s">
        <v>131</v>
      </c>
      <c r="H401">
        <v>827207.88</v>
      </c>
      <c r="I401">
        <v>8392.91</v>
      </c>
      <c r="J401">
        <v>0</v>
      </c>
      <c r="K401">
        <v>0</v>
      </c>
      <c r="L401">
        <v>0</v>
      </c>
      <c r="M401">
        <v>0</v>
      </c>
      <c r="N401">
        <v>0</v>
      </c>
      <c r="O401">
        <v>835600.79</v>
      </c>
      <c r="P401">
        <v>0</v>
      </c>
      <c r="Q401">
        <v>0</v>
      </c>
      <c r="R401">
        <v>8392.91</v>
      </c>
      <c r="S401">
        <v>835600.79</v>
      </c>
      <c r="T401">
        <v>835600.79</v>
      </c>
      <c r="U401" t="str">
        <f>IF(Table1[[#This Row],[AvailabilityTypeCode]]="X","U",IF(Table1[[#This Row],[EndingPeriodOfAvailability]]*1&lt;=2017,"E","U"))</f>
        <v>E</v>
      </c>
    </row>
    <row r="402" spans="2:21" x14ac:dyDescent="0.35">
      <c r="B402" s="65" t="s">
        <v>128</v>
      </c>
      <c r="C402" s="65" t="s">
        <v>143</v>
      </c>
      <c r="D402" s="65" t="s">
        <v>144</v>
      </c>
      <c r="F402" s="65" t="s">
        <v>384</v>
      </c>
      <c r="G402" s="65" t="s">
        <v>131</v>
      </c>
      <c r="H402">
        <v>37387.870000000003</v>
      </c>
      <c r="I402">
        <v>9771.2800000000007</v>
      </c>
      <c r="J402">
        <v>0</v>
      </c>
      <c r="K402">
        <v>0</v>
      </c>
      <c r="L402">
        <v>0</v>
      </c>
      <c r="M402">
        <v>0</v>
      </c>
      <c r="N402">
        <v>0</v>
      </c>
      <c r="O402">
        <v>47159.15</v>
      </c>
      <c r="P402">
        <v>0</v>
      </c>
      <c r="Q402">
        <v>0</v>
      </c>
      <c r="R402">
        <v>9771.2800000000007</v>
      </c>
      <c r="S402">
        <v>47159.15</v>
      </c>
      <c r="T402">
        <v>47159.15</v>
      </c>
      <c r="U402" t="str">
        <f>IF(Table1[[#This Row],[AvailabilityTypeCode]]="X","U",IF(Table1[[#This Row],[EndingPeriodOfAvailability]]*1&lt;=2017,"E","U"))</f>
        <v>E</v>
      </c>
    </row>
    <row r="403" spans="2:21" x14ac:dyDescent="0.35">
      <c r="B403" s="65" t="s">
        <v>128</v>
      </c>
      <c r="C403" s="65" t="s">
        <v>143</v>
      </c>
      <c r="D403" s="65" t="s">
        <v>149</v>
      </c>
      <c r="F403" s="65" t="s">
        <v>372</v>
      </c>
      <c r="G403" s="65" t="s">
        <v>131</v>
      </c>
      <c r="H403">
        <v>0</v>
      </c>
      <c r="I403">
        <v>0</v>
      </c>
      <c r="J403">
        <v>0</v>
      </c>
      <c r="K403">
        <v>0</v>
      </c>
      <c r="L403">
        <v>0</v>
      </c>
      <c r="M403">
        <v>0</v>
      </c>
      <c r="N403">
        <v>0</v>
      </c>
      <c r="O403">
        <v>0</v>
      </c>
      <c r="P403">
        <v>0</v>
      </c>
      <c r="Q403">
        <v>0</v>
      </c>
      <c r="R403">
        <v>0</v>
      </c>
      <c r="S403">
        <v>0</v>
      </c>
      <c r="T403">
        <v>0</v>
      </c>
      <c r="U403" t="str">
        <f>IF(Table1[[#This Row],[AvailabilityTypeCode]]="X","U",IF(Table1[[#This Row],[EndingPeriodOfAvailability]]*1&lt;=2017,"E","U"))</f>
        <v>U</v>
      </c>
    </row>
    <row r="404" spans="2:21" x14ac:dyDescent="0.35">
      <c r="B404" s="65" t="s">
        <v>128</v>
      </c>
      <c r="C404" s="65" t="s">
        <v>144</v>
      </c>
      <c r="D404" s="65" t="s">
        <v>144</v>
      </c>
      <c r="F404" s="65" t="s">
        <v>367</v>
      </c>
      <c r="G404" s="65" t="s">
        <v>131</v>
      </c>
      <c r="H404">
        <v>3309716.71</v>
      </c>
      <c r="I404">
        <v>74459.72</v>
      </c>
      <c r="J404">
        <v>0</v>
      </c>
      <c r="K404">
        <v>0</v>
      </c>
      <c r="L404">
        <v>0</v>
      </c>
      <c r="M404">
        <v>-120</v>
      </c>
      <c r="N404">
        <v>-120</v>
      </c>
      <c r="O404">
        <v>3384056.43</v>
      </c>
      <c r="P404">
        <v>-556599.4</v>
      </c>
      <c r="Q404">
        <v>0</v>
      </c>
      <c r="R404">
        <v>74459.72</v>
      </c>
      <c r="S404">
        <v>3384056.43</v>
      </c>
      <c r="T404">
        <v>3384056.43</v>
      </c>
      <c r="U404" t="str">
        <f>IF(Table1[[#This Row],[AvailabilityTypeCode]]="X","U",IF(Table1[[#This Row],[EndingPeriodOfAvailability]]*1&lt;=2017,"E","U"))</f>
        <v>E</v>
      </c>
    </row>
    <row r="405" spans="2:21" x14ac:dyDescent="0.35">
      <c r="B405" s="65" t="s">
        <v>128</v>
      </c>
      <c r="C405" s="65" t="s">
        <v>144</v>
      </c>
      <c r="D405" s="65" t="s">
        <v>144</v>
      </c>
      <c r="F405" s="65" t="s">
        <v>382</v>
      </c>
      <c r="G405" s="65" t="s">
        <v>131</v>
      </c>
      <c r="H405">
        <v>1255472.43</v>
      </c>
      <c r="I405">
        <v>9.9</v>
      </c>
      <c r="J405">
        <v>0</v>
      </c>
      <c r="K405">
        <v>0</v>
      </c>
      <c r="L405">
        <v>0</v>
      </c>
      <c r="M405">
        <v>0</v>
      </c>
      <c r="N405">
        <v>0</v>
      </c>
      <c r="O405">
        <v>1255482.33</v>
      </c>
      <c r="P405">
        <v>0</v>
      </c>
      <c r="Q405">
        <v>0</v>
      </c>
      <c r="R405">
        <v>9.9</v>
      </c>
      <c r="S405">
        <v>1255482.33</v>
      </c>
      <c r="T405">
        <v>1255482.33</v>
      </c>
      <c r="U405" t="str">
        <f>IF(Table1[[#This Row],[AvailabilityTypeCode]]="X","U",IF(Table1[[#This Row],[EndingPeriodOfAvailability]]*1&lt;=2017,"E","U"))</f>
        <v>E</v>
      </c>
    </row>
    <row r="406" spans="2:21" x14ac:dyDescent="0.35">
      <c r="B406" s="65" t="s">
        <v>128</v>
      </c>
      <c r="C406" s="65" t="s">
        <v>144</v>
      </c>
      <c r="D406" s="65" t="s">
        <v>144</v>
      </c>
      <c r="F406" s="65" t="s">
        <v>383</v>
      </c>
      <c r="G406" s="65" t="s">
        <v>131</v>
      </c>
      <c r="H406">
        <v>735610.25</v>
      </c>
      <c r="I406">
        <v>0</v>
      </c>
      <c r="J406">
        <v>0</v>
      </c>
      <c r="K406">
        <v>0</v>
      </c>
      <c r="L406">
        <v>0</v>
      </c>
      <c r="M406">
        <v>0</v>
      </c>
      <c r="N406">
        <v>0</v>
      </c>
      <c r="O406">
        <v>735610.25</v>
      </c>
      <c r="P406">
        <v>0</v>
      </c>
      <c r="Q406">
        <v>0</v>
      </c>
      <c r="R406">
        <v>0</v>
      </c>
      <c r="S406">
        <v>735610.25</v>
      </c>
      <c r="T406">
        <v>735610.25</v>
      </c>
      <c r="U406" t="str">
        <f>IF(Table1[[#This Row],[AvailabilityTypeCode]]="X","U",IF(Table1[[#This Row],[EndingPeriodOfAvailability]]*1&lt;=2017,"E","U"))</f>
        <v>E</v>
      </c>
    </row>
    <row r="407" spans="2:21" x14ac:dyDescent="0.35">
      <c r="B407" s="65" t="s">
        <v>128</v>
      </c>
      <c r="C407" s="65" t="s">
        <v>144</v>
      </c>
      <c r="D407" s="65" t="s">
        <v>145</v>
      </c>
      <c r="F407" s="65" t="s">
        <v>367</v>
      </c>
      <c r="G407" s="65" t="s">
        <v>131</v>
      </c>
      <c r="H407">
        <v>42651.58</v>
      </c>
      <c r="I407">
        <v>0</v>
      </c>
      <c r="J407">
        <v>0</v>
      </c>
      <c r="K407">
        <v>0</v>
      </c>
      <c r="L407">
        <v>0</v>
      </c>
      <c r="M407">
        <v>0</v>
      </c>
      <c r="N407">
        <v>0</v>
      </c>
      <c r="O407">
        <v>42651.58</v>
      </c>
      <c r="P407">
        <v>-262023.98</v>
      </c>
      <c r="Q407">
        <v>0</v>
      </c>
      <c r="R407">
        <v>0</v>
      </c>
      <c r="S407">
        <v>42651.58</v>
      </c>
      <c r="T407">
        <v>42651.58</v>
      </c>
      <c r="U407" t="str">
        <f>IF(Table1[[#This Row],[AvailabilityTypeCode]]="X","U",IF(Table1[[#This Row],[EndingPeriodOfAvailability]]*1&lt;=2017,"E","U"))</f>
        <v>E</v>
      </c>
    </row>
    <row r="408" spans="2:21" x14ac:dyDescent="0.35">
      <c r="B408" s="65" t="s">
        <v>128</v>
      </c>
      <c r="C408" s="65" t="s">
        <v>144</v>
      </c>
      <c r="D408" s="65" t="s">
        <v>145</v>
      </c>
      <c r="F408" s="65" t="s">
        <v>369</v>
      </c>
      <c r="G408" s="65" t="s">
        <v>131</v>
      </c>
      <c r="H408">
        <v>0</v>
      </c>
      <c r="I408">
        <v>32300.959999999999</v>
      </c>
      <c r="J408">
        <v>0</v>
      </c>
      <c r="K408">
        <v>0</v>
      </c>
      <c r="L408">
        <v>0</v>
      </c>
      <c r="M408">
        <v>0</v>
      </c>
      <c r="N408">
        <v>0</v>
      </c>
      <c r="O408">
        <v>32300.959999999999</v>
      </c>
      <c r="P408">
        <v>0</v>
      </c>
      <c r="Q408">
        <v>0</v>
      </c>
      <c r="R408">
        <v>32300.959999999999</v>
      </c>
      <c r="S408">
        <v>32300.959999999999</v>
      </c>
      <c r="T408">
        <v>32300.959999999999</v>
      </c>
      <c r="U408" t="str">
        <f>IF(Table1[[#This Row],[AvailabilityTypeCode]]="X","U",IF(Table1[[#This Row],[EndingPeriodOfAvailability]]*1&lt;=2017,"E","U"))</f>
        <v>E</v>
      </c>
    </row>
    <row r="409" spans="2:21" x14ac:dyDescent="0.35">
      <c r="B409" s="65" t="s">
        <v>128</v>
      </c>
      <c r="C409" s="65" t="s">
        <v>144</v>
      </c>
      <c r="D409" s="65" t="s">
        <v>145</v>
      </c>
      <c r="F409" s="65" t="s">
        <v>371</v>
      </c>
      <c r="G409" s="65" t="s">
        <v>131</v>
      </c>
      <c r="H409">
        <v>95165.32</v>
      </c>
      <c r="I409">
        <v>26016.32</v>
      </c>
      <c r="J409">
        <v>0</v>
      </c>
      <c r="K409">
        <v>0</v>
      </c>
      <c r="L409">
        <v>0</v>
      </c>
      <c r="M409">
        <v>0</v>
      </c>
      <c r="N409">
        <v>0</v>
      </c>
      <c r="O409">
        <v>121181.64</v>
      </c>
      <c r="P409">
        <v>0</v>
      </c>
      <c r="Q409">
        <v>0</v>
      </c>
      <c r="R409">
        <v>26016.32</v>
      </c>
      <c r="S409">
        <v>121181.64</v>
      </c>
      <c r="T409">
        <v>121181.64</v>
      </c>
      <c r="U409" t="str">
        <f>IF(Table1[[#This Row],[AvailabilityTypeCode]]="X","U",IF(Table1[[#This Row],[EndingPeriodOfAvailability]]*1&lt;=2017,"E","U"))</f>
        <v>E</v>
      </c>
    </row>
    <row r="410" spans="2:21" x14ac:dyDescent="0.35">
      <c r="B410" s="65" t="s">
        <v>128</v>
      </c>
      <c r="C410" s="65" t="s">
        <v>144</v>
      </c>
      <c r="D410" s="65" t="s">
        <v>145</v>
      </c>
      <c r="F410" s="65" t="s">
        <v>372</v>
      </c>
      <c r="G410" s="65" t="s">
        <v>131</v>
      </c>
      <c r="H410">
        <v>0</v>
      </c>
      <c r="I410">
        <v>0</v>
      </c>
      <c r="J410">
        <v>0</v>
      </c>
      <c r="K410">
        <v>0</v>
      </c>
      <c r="L410">
        <v>0</v>
      </c>
      <c r="M410">
        <v>0</v>
      </c>
      <c r="N410">
        <v>0</v>
      </c>
      <c r="O410">
        <v>0</v>
      </c>
      <c r="P410">
        <v>-135300.94</v>
      </c>
      <c r="Q410">
        <v>0</v>
      </c>
      <c r="R410">
        <v>0</v>
      </c>
      <c r="S410">
        <v>0</v>
      </c>
      <c r="T410">
        <v>0</v>
      </c>
      <c r="U410" t="str">
        <f>IF(Table1[[#This Row],[AvailabilityTypeCode]]="X","U",IF(Table1[[#This Row],[EndingPeriodOfAvailability]]*1&lt;=2017,"E","U"))</f>
        <v>E</v>
      </c>
    </row>
    <row r="411" spans="2:21" x14ac:dyDescent="0.35">
      <c r="B411" s="65" t="s">
        <v>128</v>
      </c>
      <c r="C411" s="65" t="s">
        <v>144</v>
      </c>
      <c r="D411" s="65" t="s">
        <v>145</v>
      </c>
      <c r="F411" s="65" t="s">
        <v>384</v>
      </c>
      <c r="G411" s="65" t="s">
        <v>131</v>
      </c>
      <c r="H411">
        <v>5646.26</v>
      </c>
      <c r="I411">
        <v>500</v>
      </c>
      <c r="J411">
        <v>0</v>
      </c>
      <c r="K411">
        <v>0</v>
      </c>
      <c r="L411">
        <v>0</v>
      </c>
      <c r="M411">
        <v>0</v>
      </c>
      <c r="N411">
        <v>0</v>
      </c>
      <c r="O411">
        <v>6146.26</v>
      </c>
      <c r="P411">
        <v>0</v>
      </c>
      <c r="Q411">
        <v>0</v>
      </c>
      <c r="R411">
        <v>500</v>
      </c>
      <c r="S411">
        <v>6146.26</v>
      </c>
      <c r="T411">
        <v>6146.26</v>
      </c>
      <c r="U411" t="str">
        <f>IF(Table1[[#This Row],[AvailabilityTypeCode]]="X","U",IF(Table1[[#This Row],[EndingPeriodOfAvailability]]*1&lt;=2017,"E","U"))</f>
        <v>E</v>
      </c>
    </row>
    <row r="412" spans="2:21" x14ac:dyDescent="0.35">
      <c r="B412" s="65" t="s">
        <v>128</v>
      </c>
      <c r="C412" s="65" t="s">
        <v>144</v>
      </c>
      <c r="D412" s="65" t="s">
        <v>146</v>
      </c>
      <c r="F412" s="65" t="s">
        <v>285</v>
      </c>
      <c r="G412" s="65" t="s">
        <v>131</v>
      </c>
      <c r="H412">
        <v>366730.85</v>
      </c>
      <c r="I412">
        <v>33461.300000000003</v>
      </c>
      <c r="J412">
        <v>0</v>
      </c>
      <c r="K412">
        <v>0</v>
      </c>
      <c r="L412">
        <v>0</v>
      </c>
      <c r="M412">
        <v>0</v>
      </c>
      <c r="N412">
        <v>0</v>
      </c>
      <c r="O412">
        <v>400192.15</v>
      </c>
      <c r="P412">
        <v>-291963.27</v>
      </c>
      <c r="Q412">
        <v>1704.79</v>
      </c>
      <c r="R412">
        <v>33461.300000000003</v>
      </c>
      <c r="S412">
        <v>398487.36</v>
      </c>
      <c r="T412">
        <v>400192.15</v>
      </c>
      <c r="U412" t="str">
        <f>IF(Table1[[#This Row],[AvailabilityTypeCode]]="X","U",IF(Table1[[#This Row],[EndingPeriodOfAvailability]]*1&lt;=2017,"E","U"))</f>
        <v>E</v>
      </c>
    </row>
    <row r="413" spans="2:21" x14ac:dyDescent="0.35">
      <c r="B413" s="65" t="s">
        <v>128</v>
      </c>
      <c r="C413" s="65" t="s">
        <v>145</v>
      </c>
      <c r="D413" s="65" t="s">
        <v>145</v>
      </c>
      <c r="F413" s="65" t="s">
        <v>367</v>
      </c>
      <c r="G413" s="65" t="s">
        <v>131</v>
      </c>
      <c r="H413">
        <v>1753248.91</v>
      </c>
      <c r="I413">
        <v>121674.18</v>
      </c>
      <c r="J413">
        <v>0</v>
      </c>
      <c r="K413">
        <v>0</v>
      </c>
      <c r="L413">
        <v>0</v>
      </c>
      <c r="M413">
        <v>-26277.040000000001</v>
      </c>
      <c r="N413">
        <v>-26277.040000000001</v>
      </c>
      <c r="O413">
        <v>1848646.05</v>
      </c>
      <c r="P413">
        <v>-440315.19</v>
      </c>
      <c r="Q413">
        <v>17463.939999999999</v>
      </c>
      <c r="R413">
        <v>121674.18</v>
      </c>
      <c r="S413">
        <v>1831182.11</v>
      </c>
      <c r="T413">
        <v>1848646.05</v>
      </c>
      <c r="U413" t="str">
        <f>IF(Table1[[#This Row],[AvailabilityTypeCode]]="X","U",IF(Table1[[#This Row],[EndingPeriodOfAvailability]]*1&lt;=2017,"E","U"))</f>
        <v>E</v>
      </c>
    </row>
    <row r="414" spans="2:21" x14ac:dyDescent="0.35">
      <c r="B414" s="65" t="s">
        <v>128</v>
      </c>
      <c r="C414" s="65" t="s">
        <v>145</v>
      </c>
      <c r="D414" s="65" t="s">
        <v>145</v>
      </c>
      <c r="F414" s="65" t="s">
        <v>382</v>
      </c>
      <c r="G414" s="65" t="s">
        <v>131</v>
      </c>
      <c r="H414">
        <v>1079630.45</v>
      </c>
      <c r="I414">
        <v>0</v>
      </c>
      <c r="J414">
        <v>0</v>
      </c>
      <c r="K414">
        <v>0</v>
      </c>
      <c r="L414">
        <v>0</v>
      </c>
      <c r="M414">
        <v>0</v>
      </c>
      <c r="N414">
        <v>0</v>
      </c>
      <c r="O414">
        <v>1079630.45</v>
      </c>
      <c r="P414">
        <v>-26312.34</v>
      </c>
      <c r="Q414">
        <v>0</v>
      </c>
      <c r="R414">
        <v>0</v>
      </c>
      <c r="S414">
        <v>1079630.45</v>
      </c>
      <c r="T414">
        <v>1079630.45</v>
      </c>
      <c r="U414" t="str">
        <f>IF(Table1[[#This Row],[AvailabilityTypeCode]]="X","U",IF(Table1[[#This Row],[EndingPeriodOfAvailability]]*1&lt;=2017,"E","U"))</f>
        <v>E</v>
      </c>
    </row>
    <row r="415" spans="2:21" x14ac:dyDescent="0.35">
      <c r="B415" s="65" t="s">
        <v>128</v>
      </c>
      <c r="C415" s="65" t="s">
        <v>145</v>
      </c>
      <c r="D415" s="65" t="s">
        <v>145</v>
      </c>
      <c r="F415" s="65" t="s">
        <v>383</v>
      </c>
      <c r="G415" s="65" t="s">
        <v>131</v>
      </c>
      <c r="H415">
        <v>566295.1</v>
      </c>
      <c r="I415">
        <v>2250</v>
      </c>
      <c r="J415">
        <v>0</v>
      </c>
      <c r="K415">
        <v>0</v>
      </c>
      <c r="L415">
        <v>0</v>
      </c>
      <c r="M415">
        <v>0</v>
      </c>
      <c r="N415">
        <v>0</v>
      </c>
      <c r="O415">
        <v>568545.1</v>
      </c>
      <c r="P415">
        <v>0</v>
      </c>
      <c r="Q415">
        <v>0</v>
      </c>
      <c r="R415">
        <v>2250</v>
      </c>
      <c r="S415">
        <v>568545.1</v>
      </c>
      <c r="T415">
        <v>568545.1</v>
      </c>
      <c r="U415" t="str">
        <f>IF(Table1[[#This Row],[AvailabilityTypeCode]]="X","U",IF(Table1[[#This Row],[EndingPeriodOfAvailability]]*1&lt;=2017,"E","U"))</f>
        <v>E</v>
      </c>
    </row>
    <row r="416" spans="2:21" x14ac:dyDescent="0.35">
      <c r="B416" s="65" t="s">
        <v>128</v>
      </c>
      <c r="C416" s="65" t="s">
        <v>145</v>
      </c>
      <c r="D416" s="65" t="s">
        <v>146</v>
      </c>
      <c r="F416" s="65" t="s">
        <v>367</v>
      </c>
      <c r="G416" s="65" t="s">
        <v>131</v>
      </c>
      <c r="H416">
        <v>165273.07</v>
      </c>
      <c r="I416">
        <v>0</v>
      </c>
      <c r="J416">
        <v>0</v>
      </c>
      <c r="K416">
        <v>0</v>
      </c>
      <c r="L416">
        <v>0</v>
      </c>
      <c r="M416">
        <v>0</v>
      </c>
      <c r="N416">
        <v>0</v>
      </c>
      <c r="O416">
        <v>165273.07</v>
      </c>
      <c r="P416">
        <v>-790520.37</v>
      </c>
      <c r="Q416">
        <v>52043.87</v>
      </c>
      <c r="R416">
        <v>0</v>
      </c>
      <c r="S416">
        <v>113229.2</v>
      </c>
      <c r="T416">
        <v>165273.07</v>
      </c>
      <c r="U416" t="str">
        <f>IF(Table1[[#This Row],[AvailabilityTypeCode]]="X","U",IF(Table1[[#This Row],[EndingPeriodOfAvailability]]*1&lt;=2017,"E","U"))</f>
        <v>E</v>
      </c>
    </row>
    <row r="417" spans="2:21" x14ac:dyDescent="0.35">
      <c r="B417" s="65" t="s">
        <v>128</v>
      </c>
      <c r="C417" s="65" t="s">
        <v>145</v>
      </c>
      <c r="D417" s="65" t="s">
        <v>146</v>
      </c>
      <c r="F417" s="65" t="s">
        <v>369</v>
      </c>
      <c r="G417" s="65" t="s">
        <v>131</v>
      </c>
      <c r="H417">
        <v>0</v>
      </c>
      <c r="I417">
        <v>0</v>
      </c>
      <c r="J417">
        <v>0</v>
      </c>
      <c r="K417">
        <v>0</v>
      </c>
      <c r="L417">
        <v>0</v>
      </c>
      <c r="M417">
        <v>0</v>
      </c>
      <c r="N417">
        <v>0</v>
      </c>
      <c r="O417">
        <v>0</v>
      </c>
      <c r="P417">
        <v>0</v>
      </c>
      <c r="Q417">
        <v>0</v>
      </c>
      <c r="R417">
        <v>0</v>
      </c>
      <c r="S417">
        <v>0</v>
      </c>
      <c r="T417">
        <v>0</v>
      </c>
      <c r="U417" t="str">
        <f>IF(Table1[[#This Row],[AvailabilityTypeCode]]="X","U",IF(Table1[[#This Row],[EndingPeriodOfAvailability]]*1&lt;=2017,"E","U"))</f>
        <v>E</v>
      </c>
    </row>
    <row r="418" spans="2:21" x14ac:dyDescent="0.35">
      <c r="B418" s="65" t="s">
        <v>128</v>
      </c>
      <c r="C418" s="65" t="s">
        <v>145</v>
      </c>
      <c r="D418" s="65" t="s">
        <v>146</v>
      </c>
      <c r="F418" s="65" t="s">
        <v>371</v>
      </c>
      <c r="G418" s="65" t="s">
        <v>131</v>
      </c>
      <c r="H418">
        <v>61315.23</v>
      </c>
      <c r="I418">
        <v>15895.04</v>
      </c>
      <c r="J418">
        <v>0</v>
      </c>
      <c r="K418">
        <v>0</v>
      </c>
      <c r="L418">
        <v>0</v>
      </c>
      <c r="M418">
        <v>0</v>
      </c>
      <c r="N418">
        <v>0</v>
      </c>
      <c r="O418">
        <v>77210.27</v>
      </c>
      <c r="P418">
        <v>-492142.79</v>
      </c>
      <c r="Q418">
        <v>0</v>
      </c>
      <c r="R418">
        <v>15895.04</v>
      </c>
      <c r="S418">
        <v>77210.27</v>
      </c>
      <c r="T418">
        <v>77210.27</v>
      </c>
      <c r="U418" t="str">
        <f>IF(Table1[[#This Row],[AvailabilityTypeCode]]="X","U",IF(Table1[[#This Row],[EndingPeriodOfAvailability]]*1&lt;=2017,"E","U"))</f>
        <v>E</v>
      </c>
    </row>
    <row r="419" spans="2:21" x14ac:dyDescent="0.35">
      <c r="B419" s="65" t="s">
        <v>128</v>
      </c>
      <c r="C419" s="65" t="s">
        <v>145</v>
      </c>
      <c r="D419" s="65" t="s">
        <v>146</v>
      </c>
      <c r="F419" s="65" t="s">
        <v>372</v>
      </c>
      <c r="G419" s="65" t="s">
        <v>131</v>
      </c>
      <c r="H419">
        <v>0</v>
      </c>
      <c r="I419">
        <v>0</v>
      </c>
      <c r="J419">
        <v>0</v>
      </c>
      <c r="K419">
        <v>0</v>
      </c>
      <c r="L419">
        <v>0</v>
      </c>
      <c r="M419">
        <v>0</v>
      </c>
      <c r="N419">
        <v>0</v>
      </c>
      <c r="O419">
        <v>0</v>
      </c>
      <c r="P419">
        <v>-90723.65</v>
      </c>
      <c r="Q419">
        <v>0</v>
      </c>
      <c r="R419">
        <v>0</v>
      </c>
      <c r="S419">
        <v>0</v>
      </c>
      <c r="T419">
        <v>0</v>
      </c>
      <c r="U419" t="str">
        <f>IF(Table1[[#This Row],[AvailabilityTypeCode]]="X","U",IF(Table1[[#This Row],[EndingPeriodOfAvailability]]*1&lt;=2017,"E","U"))</f>
        <v>E</v>
      </c>
    </row>
    <row r="420" spans="2:21" x14ac:dyDescent="0.35">
      <c r="B420" s="65" t="s">
        <v>128</v>
      </c>
      <c r="C420" s="65" t="s">
        <v>145</v>
      </c>
      <c r="D420" s="65" t="s">
        <v>146</v>
      </c>
      <c r="F420" s="65" t="s">
        <v>384</v>
      </c>
      <c r="G420" s="65" t="s">
        <v>131</v>
      </c>
      <c r="H420">
        <v>14446.25</v>
      </c>
      <c r="I420">
        <v>0</v>
      </c>
      <c r="J420">
        <v>0</v>
      </c>
      <c r="K420">
        <v>0</v>
      </c>
      <c r="L420">
        <v>0</v>
      </c>
      <c r="M420">
        <v>0</v>
      </c>
      <c r="N420">
        <v>0</v>
      </c>
      <c r="O420">
        <v>14446.25</v>
      </c>
      <c r="P420">
        <v>-1103191.1200000001</v>
      </c>
      <c r="Q420">
        <v>0</v>
      </c>
      <c r="R420">
        <v>0</v>
      </c>
      <c r="S420">
        <v>14446.25</v>
      </c>
      <c r="T420">
        <v>14446.25</v>
      </c>
      <c r="U420" t="str">
        <f>IF(Table1[[#This Row],[AvailabilityTypeCode]]="X","U",IF(Table1[[#This Row],[EndingPeriodOfAvailability]]*1&lt;=2017,"E","U"))</f>
        <v>E</v>
      </c>
    </row>
    <row r="421" spans="2:21" x14ac:dyDescent="0.35">
      <c r="B421" s="65" t="s">
        <v>128</v>
      </c>
      <c r="C421" s="65" t="s">
        <v>145</v>
      </c>
      <c r="D421" s="65" t="s">
        <v>147</v>
      </c>
      <c r="F421" s="65" t="s">
        <v>285</v>
      </c>
      <c r="G421" s="65" t="s">
        <v>131</v>
      </c>
      <c r="H421">
        <v>11117636.720000001</v>
      </c>
      <c r="I421">
        <v>-2557824.84</v>
      </c>
      <c r="J421">
        <v>0</v>
      </c>
      <c r="K421">
        <v>0</v>
      </c>
      <c r="L421">
        <v>0</v>
      </c>
      <c r="M421">
        <v>0</v>
      </c>
      <c r="N421">
        <v>0</v>
      </c>
      <c r="O421">
        <v>8559811.8800000008</v>
      </c>
      <c r="P421">
        <v>-1542200.8</v>
      </c>
      <c r="Q421">
        <v>906206.7</v>
      </c>
      <c r="R421">
        <v>0</v>
      </c>
      <c r="S421">
        <v>7653605.1799999997</v>
      </c>
      <c r="T421">
        <v>8559811.8800000008</v>
      </c>
      <c r="U421" t="str">
        <f>IF(Table1[[#This Row],[AvailabilityTypeCode]]="X","U",IF(Table1[[#This Row],[EndingPeriodOfAvailability]]*1&lt;=2017,"E","U"))</f>
        <v>E</v>
      </c>
    </row>
    <row r="422" spans="2:21" x14ac:dyDescent="0.35">
      <c r="B422" s="65" t="s">
        <v>128</v>
      </c>
      <c r="C422" s="65" t="s">
        <v>146</v>
      </c>
      <c r="D422" s="65" t="s">
        <v>146</v>
      </c>
      <c r="F422" s="65" t="s">
        <v>367</v>
      </c>
      <c r="G422" s="65" t="s">
        <v>131</v>
      </c>
      <c r="H422">
        <v>3422720.08</v>
      </c>
      <c r="I422">
        <v>227005.13</v>
      </c>
      <c r="J422">
        <v>0</v>
      </c>
      <c r="K422">
        <v>0</v>
      </c>
      <c r="L422">
        <v>0</v>
      </c>
      <c r="M422">
        <v>129534.46</v>
      </c>
      <c r="N422">
        <v>129534.46</v>
      </c>
      <c r="O422">
        <v>3779259.67</v>
      </c>
      <c r="P422">
        <v>-9046818.5299999993</v>
      </c>
      <c r="Q422">
        <v>361730.09</v>
      </c>
      <c r="R422">
        <v>227005.13</v>
      </c>
      <c r="S422">
        <v>3417529.58</v>
      </c>
      <c r="T422">
        <v>3779259.67</v>
      </c>
      <c r="U422" t="str">
        <f>IF(Table1[[#This Row],[AvailabilityTypeCode]]="X","U",IF(Table1[[#This Row],[EndingPeriodOfAvailability]]*1&lt;=2017,"E","U"))</f>
        <v>E</v>
      </c>
    </row>
    <row r="423" spans="2:21" x14ac:dyDescent="0.35">
      <c r="B423" s="65" t="s">
        <v>128</v>
      </c>
      <c r="C423" s="65" t="s">
        <v>146</v>
      </c>
      <c r="D423" s="65" t="s">
        <v>146</v>
      </c>
      <c r="F423" s="65" t="s">
        <v>382</v>
      </c>
      <c r="G423" s="65" t="s">
        <v>131</v>
      </c>
      <c r="H423">
        <v>178662.79</v>
      </c>
      <c r="I423">
        <v>15474.8</v>
      </c>
      <c r="J423">
        <v>0</v>
      </c>
      <c r="K423">
        <v>0</v>
      </c>
      <c r="L423">
        <v>0</v>
      </c>
      <c r="M423">
        <v>0</v>
      </c>
      <c r="N423">
        <v>0</v>
      </c>
      <c r="O423">
        <v>194137.59</v>
      </c>
      <c r="P423">
        <v>-1270886.54</v>
      </c>
      <c r="Q423">
        <v>7879.54</v>
      </c>
      <c r="R423">
        <v>15474.8</v>
      </c>
      <c r="S423">
        <v>186258.05</v>
      </c>
      <c r="T423">
        <v>194137.59</v>
      </c>
      <c r="U423" t="str">
        <f>IF(Table1[[#This Row],[AvailabilityTypeCode]]="X","U",IF(Table1[[#This Row],[EndingPeriodOfAvailability]]*1&lt;=2017,"E","U"))</f>
        <v>E</v>
      </c>
    </row>
    <row r="424" spans="2:21" x14ac:dyDescent="0.35">
      <c r="B424" s="65" t="s">
        <v>128</v>
      </c>
      <c r="C424" s="65" t="s">
        <v>146</v>
      </c>
      <c r="D424" s="65" t="s">
        <v>146</v>
      </c>
      <c r="F424" s="65" t="s">
        <v>383</v>
      </c>
      <c r="G424" s="65" t="s">
        <v>131</v>
      </c>
      <c r="H424">
        <v>489457.91</v>
      </c>
      <c r="I424">
        <v>135.93</v>
      </c>
      <c r="J424">
        <v>0</v>
      </c>
      <c r="K424">
        <v>0</v>
      </c>
      <c r="L424">
        <v>0</v>
      </c>
      <c r="M424">
        <v>0</v>
      </c>
      <c r="N424">
        <v>0</v>
      </c>
      <c r="O424">
        <v>489593.84</v>
      </c>
      <c r="P424">
        <v>-40460.449999999997</v>
      </c>
      <c r="Q424">
        <v>0</v>
      </c>
      <c r="R424">
        <v>135.93</v>
      </c>
      <c r="S424">
        <v>489593.84</v>
      </c>
      <c r="T424">
        <v>489593.84</v>
      </c>
      <c r="U424" t="str">
        <f>IF(Table1[[#This Row],[AvailabilityTypeCode]]="X","U",IF(Table1[[#This Row],[EndingPeriodOfAvailability]]*1&lt;=2017,"E","U"))</f>
        <v>E</v>
      </c>
    </row>
    <row r="425" spans="2:21" x14ac:dyDescent="0.35">
      <c r="B425" s="65" t="s">
        <v>128</v>
      </c>
      <c r="C425" s="65" t="s">
        <v>146</v>
      </c>
      <c r="D425" s="65" t="s">
        <v>147</v>
      </c>
      <c r="F425" s="65" t="s">
        <v>369</v>
      </c>
      <c r="G425" s="65" t="s">
        <v>131</v>
      </c>
      <c r="H425">
        <v>0</v>
      </c>
      <c r="I425">
        <v>0</v>
      </c>
      <c r="J425">
        <v>0</v>
      </c>
      <c r="K425">
        <v>0</v>
      </c>
      <c r="L425">
        <v>0</v>
      </c>
      <c r="M425">
        <v>0</v>
      </c>
      <c r="N425">
        <v>0</v>
      </c>
      <c r="O425">
        <v>0</v>
      </c>
      <c r="P425">
        <v>0</v>
      </c>
      <c r="Q425">
        <v>0</v>
      </c>
      <c r="R425">
        <v>0</v>
      </c>
      <c r="S425">
        <v>0</v>
      </c>
      <c r="T425">
        <v>0</v>
      </c>
      <c r="U425" t="str">
        <f>IF(Table1[[#This Row],[AvailabilityTypeCode]]="X","U",IF(Table1[[#This Row],[EndingPeriodOfAvailability]]*1&lt;=2017,"E","U"))</f>
        <v>E</v>
      </c>
    </row>
    <row r="426" spans="2:21" x14ac:dyDescent="0.35">
      <c r="B426" s="65" t="s">
        <v>128</v>
      </c>
      <c r="C426" s="65" t="s">
        <v>146</v>
      </c>
      <c r="D426" s="65" t="s">
        <v>147</v>
      </c>
      <c r="F426" s="65" t="s">
        <v>371</v>
      </c>
      <c r="G426" s="65" t="s">
        <v>131</v>
      </c>
      <c r="H426">
        <v>1892036.74</v>
      </c>
      <c r="I426">
        <v>392056.54</v>
      </c>
      <c r="J426">
        <v>0</v>
      </c>
      <c r="K426">
        <v>0</v>
      </c>
      <c r="L426">
        <v>0</v>
      </c>
      <c r="M426">
        <v>0</v>
      </c>
      <c r="N426">
        <v>0</v>
      </c>
      <c r="O426">
        <v>2284093.2799999998</v>
      </c>
      <c r="P426">
        <v>-1067159.04</v>
      </c>
      <c r="Q426">
        <v>1443512.8</v>
      </c>
      <c r="R426">
        <v>19056.54</v>
      </c>
      <c r="S426">
        <v>840580.48</v>
      </c>
      <c r="T426">
        <v>2284093.2799999998</v>
      </c>
      <c r="U426" t="str">
        <f>IF(Table1[[#This Row],[AvailabilityTypeCode]]="X","U",IF(Table1[[#This Row],[EndingPeriodOfAvailability]]*1&lt;=2017,"E","U"))</f>
        <v>E</v>
      </c>
    </row>
    <row r="427" spans="2:21" x14ac:dyDescent="0.35">
      <c r="B427" s="65" t="s">
        <v>128</v>
      </c>
      <c r="C427" s="65" t="s">
        <v>146</v>
      </c>
      <c r="D427" s="65" t="s">
        <v>147</v>
      </c>
      <c r="F427" s="65" t="s">
        <v>384</v>
      </c>
      <c r="G427" s="65" t="s">
        <v>131</v>
      </c>
      <c r="H427">
        <v>7733654.8600000003</v>
      </c>
      <c r="I427">
        <v>0</v>
      </c>
      <c r="J427">
        <v>0</v>
      </c>
      <c r="K427">
        <v>0</v>
      </c>
      <c r="L427">
        <v>0</v>
      </c>
      <c r="M427">
        <v>0</v>
      </c>
      <c r="N427">
        <v>0</v>
      </c>
      <c r="O427">
        <v>7733654.8600000003</v>
      </c>
      <c r="P427">
        <v>-2159823.0699999998</v>
      </c>
      <c r="Q427">
        <v>3235886.43</v>
      </c>
      <c r="R427">
        <v>0</v>
      </c>
      <c r="S427">
        <v>4497768.43</v>
      </c>
      <c r="T427">
        <v>7733654.8600000003</v>
      </c>
      <c r="U427" t="str">
        <f>IF(Table1[[#This Row],[AvailabilityTypeCode]]="X","U",IF(Table1[[#This Row],[EndingPeriodOfAvailability]]*1&lt;=2017,"E","U"))</f>
        <v>E</v>
      </c>
    </row>
    <row r="428" spans="2:21" x14ac:dyDescent="0.35">
      <c r="B428" s="65" t="s">
        <v>128</v>
      </c>
      <c r="C428" s="65" t="s">
        <v>146</v>
      </c>
      <c r="D428" s="65" t="s">
        <v>149</v>
      </c>
      <c r="F428" s="65" t="s">
        <v>285</v>
      </c>
      <c r="G428" s="65" t="s">
        <v>131</v>
      </c>
      <c r="H428">
        <v>0</v>
      </c>
      <c r="I428">
        <v>0</v>
      </c>
      <c r="J428">
        <v>0</v>
      </c>
      <c r="K428">
        <v>0</v>
      </c>
      <c r="L428">
        <v>0</v>
      </c>
      <c r="M428">
        <v>0</v>
      </c>
      <c r="N428">
        <v>0</v>
      </c>
      <c r="O428">
        <v>0</v>
      </c>
      <c r="P428">
        <v>0</v>
      </c>
      <c r="Q428">
        <v>0</v>
      </c>
      <c r="R428">
        <v>0</v>
      </c>
      <c r="S428">
        <v>0</v>
      </c>
      <c r="T428">
        <v>0</v>
      </c>
      <c r="U428" t="str">
        <f>IF(Table1[[#This Row],[AvailabilityTypeCode]]="X","U",IF(Table1[[#This Row],[EndingPeriodOfAvailability]]*1&lt;=2017,"E","U"))</f>
        <v>U</v>
      </c>
    </row>
    <row r="429" spans="2:21" x14ac:dyDescent="0.35">
      <c r="B429" s="65" t="s">
        <v>128</v>
      </c>
      <c r="C429" s="65" t="s">
        <v>146</v>
      </c>
      <c r="D429" s="65" t="s">
        <v>150</v>
      </c>
      <c r="F429" s="65" t="s">
        <v>285</v>
      </c>
      <c r="G429" s="65" t="s">
        <v>131</v>
      </c>
      <c r="H429">
        <v>500000000</v>
      </c>
      <c r="I429">
        <v>-484500000</v>
      </c>
      <c r="J429">
        <v>0</v>
      </c>
      <c r="K429">
        <v>0</v>
      </c>
      <c r="L429">
        <v>0</v>
      </c>
      <c r="M429">
        <v>0</v>
      </c>
      <c r="N429">
        <v>0</v>
      </c>
      <c r="O429">
        <v>15500000</v>
      </c>
      <c r="P429">
        <v>0</v>
      </c>
      <c r="Q429">
        <v>0</v>
      </c>
      <c r="R429">
        <v>0</v>
      </c>
      <c r="S429">
        <v>15500000</v>
      </c>
      <c r="T429">
        <v>15500000</v>
      </c>
      <c r="U429" t="str">
        <f>IF(Table1[[#This Row],[AvailabilityTypeCode]]="X","U",IF(Table1[[#This Row],[EndingPeriodOfAvailability]]*1&lt;=2017,"E","U"))</f>
        <v>U</v>
      </c>
    </row>
    <row r="430" spans="2:21" x14ac:dyDescent="0.35">
      <c r="B430" s="65" t="s">
        <v>128</v>
      </c>
      <c r="C430" s="65" t="s">
        <v>147</v>
      </c>
      <c r="D430" s="65" t="s">
        <v>147</v>
      </c>
      <c r="F430" s="65" t="s">
        <v>367</v>
      </c>
      <c r="G430" s="65" t="s">
        <v>131</v>
      </c>
      <c r="H430">
        <v>0</v>
      </c>
      <c r="I430">
        <v>0</v>
      </c>
      <c r="J430">
        <v>114000000</v>
      </c>
      <c r="K430">
        <v>0</v>
      </c>
      <c r="L430">
        <v>0</v>
      </c>
      <c r="M430">
        <v>9800000</v>
      </c>
      <c r="N430">
        <v>9800000</v>
      </c>
      <c r="O430">
        <v>123800000</v>
      </c>
      <c r="P430">
        <v>-70254878.799999997</v>
      </c>
      <c r="Q430">
        <v>77440513.650000006</v>
      </c>
      <c r="R430">
        <v>0</v>
      </c>
      <c r="S430">
        <v>46359486.350000001</v>
      </c>
      <c r="T430">
        <v>123800000</v>
      </c>
      <c r="U430" t="str">
        <f>IF(Table1[[#This Row],[AvailabilityTypeCode]]="X","U",IF(Table1[[#This Row],[EndingPeriodOfAvailability]]*1&lt;=2017,"E","U"))</f>
        <v>E</v>
      </c>
    </row>
    <row r="431" spans="2:21" x14ac:dyDescent="0.35">
      <c r="B431" s="65" t="s">
        <v>128</v>
      </c>
      <c r="C431" s="65" t="s">
        <v>147</v>
      </c>
      <c r="D431" s="65" t="s">
        <v>147</v>
      </c>
      <c r="F431" s="65" t="s">
        <v>382</v>
      </c>
      <c r="G431" s="65" t="s">
        <v>131</v>
      </c>
      <c r="H431">
        <v>0</v>
      </c>
      <c r="I431">
        <v>0</v>
      </c>
      <c r="J431">
        <v>9751000</v>
      </c>
      <c r="K431">
        <v>0</v>
      </c>
      <c r="L431">
        <v>0</v>
      </c>
      <c r="M431">
        <v>0</v>
      </c>
      <c r="N431">
        <v>0</v>
      </c>
      <c r="O431">
        <v>9751000</v>
      </c>
      <c r="P431">
        <v>-5331958.16</v>
      </c>
      <c r="Q431">
        <v>5963705.96</v>
      </c>
      <c r="R431">
        <v>0</v>
      </c>
      <c r="S431">
        <v>3787294.04</v>
      </c>
      <c r="T431">
        <v>9751000</v>
      </c>
      <c r="U431" t="str">
        <f>IF(Table1[[#This Row],[AvailabilityTypeCode]]="X","U",IF(Table1[[#This Row],[EndingPeriodOfAvailability]]*1&lt;=2017,"E","U"))</f>
        <v>E</v>
      </c>
    </row>
    <row r="432" spans="2:21" x14ac:dyDescent="0.35">
      <c r="B432" s="65" t="s">
        <v>128</v>
      </c>
      <c r="C432" s="65" t="s">
        <v>147</v>
      </c>
      <c r="D432" s="65" t="s">
        <v>147</v>
      </c>
      <c r="F432" s="65" t="s">
        <v>383</v>
      </c>
      <c r="G432" s="65" t="s">
        <v>131</v>
      </c>
      <c r="H432">
        <v>0</v>
      </c>
      <c r="I432">
        <v>0</v>
      </c>
      <c r="J432">
        <v>941000</v>
      </c>
      <c r="K432">
        <v>0</v>
      </c>
      <c r="L432">
        <v>0</v>
      </c>
      <c r="M432">
        <v>0</v>
      </c>
      <c r="N432">
        <v>0</v>
      </c>
      <c r="O432">
        <v>941000</v>
      </c>
      <c r="P432">
        <v>-145325.64000000001</v>
      </c>
      <c r="Q432">
        <v>145325.64000000001</v>
      </c>
      <c r="R432">
        <v>0</v>
      </c>
      <c r="S432">
        <v>795674.36</v>
      </c>
      <c r="T432">
        <v>941000</v>
      </c>
      <c r="U432" t="str">
        <f>IF(Table1[[#This Row],[AvailabilityTypeCode]]="X","U",IF(Table1[[#This Row],[EndingPeriodOfAvailability]]*1&lt;=2017,"E","U"))</f>
        <v>E</v>
      </c>
    </row>
    <row r="433" spans="2:21" x14ac:dyDescent="0.35">
      <c r="B433" s="65" t="s">
        <v>128</v>
      </c>
      <c r="C433" s="65" t="s">
        <v>147</v>
      </c>
      <c r="D433" s="65" t="s">
        <v>147</v>
      </c>
      <c r="F433" s="65" t="s">
        <v>376</v>
      </c>
      <c r="G433" s="65" t="s">
        <v>131</v>
      </c>
      <c r="H433">
        <v>0</v>
      </c>
      <c r="I433">
        <v>0</v>
      </c>
      <c r="J433">
        <v>289873</v>
      </c>
      <c r="K433">
        <v>0</v>
      </c>
      <c r="L433">
        <v>0</v>
      </c>
      <c r="M433">
        <v>0</v>
      </c>
      <c r="N433">
        <v>0</v>
      </c>
      <c r="O433">
        <v>289873</v>
      </c>
      <c r="P433">
        <v>0</v>
      </c>
      <c r="Q433">
        <v>0</v>
      </c>
      <c r="R433">
        <v>0</v>
      </c>
      <c r="S433">
        <v>289873</v>
      </c>
      <c r="T433">
        <v>289873</v>
      </c>
      <c r="U433" t="str">
        <f>IF(Table1[[#This Row],[AvailabilityTypeCode]]="X","U",IF(Table1[[#This Row],[EndingPeriodOfAvailability]]*1&lt;=2017,"E","U"))</f>
        <v>E</v>
      </c>
    </row>
    <row r="434" spans="2:21" x14ac:dyDescent="0.35">
      <c r="B434" s="65" t="s">
        <v>128</v>
      </c>
      <c r="C434" s="65" t="s">
        <v>147</v>
      </c>
      <c r="D434" s="65" t="s">
        <v>149</v>
      </c>
      <c r="F434" s="65" t="s">
        <v>369</v>
      </c>
      <c r="G434" s="65" t="s">
        <v>131</v>
      </c>
      <c r="H434">
        <v>0</v>
      </c>
      <c r="I434">
        <v>0</v>
      </c>
      <c r="J434">
        <v>4000000</v>
      </c>
      <c r="K434">
        <v>0</v>
      </c>
      <c r="L434">
        <v>0</v>
      </c>
      <c r="M434">
        <v>0</v>
      </c>
      <c r="N434">
        <v>0</v>
      </c>
      <c r="O434">
        <v>4000000</v>
      </c>
      <c r="P434">
        <v>-2217000</v>
      </c>
      <c r="Q434">
        <v>2217000</v>
      </c>
      <c r="R434">
        <v>0</v>
      </c>
      <c r="S434">
        <v>1783000</v>
      </c>
      <c r="T434">
        <v>4000000</v>
      </c>
      <c r="U434" t="str">
        <f>IF(Table1[[#This Row],[AvailabilityTypeCode]]="X","U",IF(Table1[[#This Row],[EndingPeriodOfAvailability]]*1&lt;=2017,"E","U"))</f>
        <v>U</v>
      </c>
    </row>
    <row r="435" spans="2:21" x14ac:dyDescent="0.35">
      <c r="B435" s="65" t="s">
        <v>128</v>
      </c>
      <c r="C435" s="65" t="s">
        <v>147</v>
      </c>
      <c r="D435" s="65" t="s">
        <v>149</v>
      </c>
      <c r="F435" s="65" t="s">
        <v>371</v>
      </c>
      <c r="G435" s="65" t="s">
        <v>131</v>
      </c>
      <c r="H435">
        <v>0</v>
      </c>
      <c r="I435">
        <v>0</v>
      </c>
      <c r="J435">
        <v>3513140</v>
      </c>
      <c r="K435">
        <v>0</v>
      </c>
      <c r="L435">
        <v>0</v>
      </c>
      <c r="M435">
        <v>0</v>
      </c>
      <c r="N435">
        <v>0</v>
      </c>
      <c r="O435">
        <v>3513140</v>
      </c>
      <c r="P435">
        <v>-1294907.3400000001</v>
      </c>
      <c r="Q435">
        <v>1295258.3999999999</v>
      </c>
      <c r="R435">
        <v>0</v>
      </c>
      <c r="S435">
        <v>2217881.6000000001</v>
      </c>
      <c r="T435">
        <v>3513140</v>
      </c>
      <c r="U435" t="str">
        <f>IF(Table1[[#This Row],[AvailabilityTypeCode]]="X","U",IF(Table1[[#This Row],[EndingPeriodOfAvailability]]*1&lt;=2017,"E","U"))</f>
        <v>U</v>
      </c>
    </row>
    <row r="436" spans="2:21" x14ac:dyDescent="0.35">
      <c r="B436" s="65" t="s">
        <v>128</v>
      </c>
      <c r="C436" s="65" t="s">
        <v>147</v>
      </c>
      <c r="D436" s="65" t="s">
        <v>149</v>
      </c>
      <c r="F436" s="65" t="s">
        <v>384</v>
      </c>
      <c r="G436" s="65" t="s">
        <v>131</v>
      </c>
      <c r="H436">
        <v>0</v>
      </c>
      <c r="I436">
        <v>0</v>
      </c>
      <c r="J436">
        <v>15000000</v>
      </c>
      <c r="K436">
        <v>0</v>
      </c>
      <c r="L436">
        <v>0</v>
      </c>
      <c r="M436">
        <v>0</v>
      </c>
      <c r="N436">
        <v>0</v>
      </c>
      <c r="O436">
        <v>15000000</v>
      </c>
      <c r="P436">
        <v>0</v>
      </c>
      <c r="Q436">
        <v>0</v>
      </c>
      <c r="R436">
        <v>0</v>
      </c>
      <c r="S436">
        <v>15000000</v>
      </c>
      <c r="T436">
        <v>15000000</v>
      </c>
      <c r="U436" t="str">
        <f>IF(Table1[[#This Row],[AvailabilityTypeCode]]="X","U",IF(Table1[[#This Row],[EndingPeriodOfAvailability]]*1&lt;=2017,"E","U"))</f>
        <v>U</v>
      </c>
    </row>
    <row r="437" spans="2:21" x14ac:dyDescent="0.35">
      <c r="B437" s="65" t="s">
        <v>128</v>
      </c>
      <c r="C437" s="65" t="s">
        <v>147</v>
      </c>
      <c r="D437" s="65" t="s">
        <v>270</v>
      </c>
      <c r="F437" s="65" t="s">
        <v>285</v>
      </c>
      <c r="G437" s="65" t="s">
        <v>131</v>
      </c>
      <c r="H437">
        <v>0</v>
      </c>
      <c r="I437">
        <v>0</v>
      </c>
      <c r="J437">
        <v>500000000</v>
      </c>
      <c r="K437">
        <v>0</v>
      </c>
      <c r="L437">
        <v>0</v>
      </c>
      <c r="M437">
        <v>0</v>
      </c>
      <c r="N437">
        <v>0</v>
      </c>
      <c r="O437">
        <v>500000000</v>
      </c>
      <c r="P437">
        <v>0</v>
      </c>
      <c r="Q437">
        <v>0</v>
      </c>
      <c r="R437">
        <v>0</v>
      </c>
      <c r="S437">
        <v>500000000</v>
      </c>
      <c r="T437">
        <v>500000000</v>
      </c>
      <c r="U437" t="str">
        <f>IF(Table1[[#This Row],[AvailabilityTypeCode]]="X","U",IF(Table1[[#This Row],[EndingPeriodOfAvailability]]*1&lt;=2017,"E","U"))</f>
        <v>U</v>
      </c>
    </row>
    <row r="438" spans="2:21" x14ac:dyDescent="0.35">
      <c r="B438" s="65" t="s">
        <v>128</v>
      </c>
      <c r="E438" s="65" t="s">
        <v>129</v>
      </c>
      <c r="F438" s="65" t="s">
        <v>385</v>
      </c>
      <c r="G438" s="65" t="s">
        <v>131</v>
      </c>
      <c r="H438">
        <v>5580575.3200000003</v>
      </c>
      <c r="I438">
        <v>3208373.5</v>
      </c>
      <c r="J438">
        <v>0</v>
      </c>
      <c r="K438">
        <v>0</v>
      </c>
      <c r="L438">
        <v>0</v>
      </c>
      <c r="M438">
        <v>13665358.08</v>
      </c>
      <c r="N438">
        <v>13665358.08</v>
      </c>
      <c r="O438">
        <v>22454306.899999999</v>
      </c>
      <c r="P438">
        <v>-8566945.4000000004</v>
      </c>
      <c r="Q438">
        <v>9037212.8499999996</v>
      </c>
      <c r="R438">
        <v>534462.87</v>
      </c>
      <c r="S438">
        <v>13417094.050000001</v>
      </c>
      <c r="T438">
        <v>22454306.899999999</v>
      </c>
      <c r="U438" t="str">
        <f>IF(Table1[[#This Row],[AvailabilityTypeCode]]="X","U",IF(Table1[[#This Row],[EndingPeriodOfAvailability]]*1&lt;=2017,"E","U"))</f>
        <v>U</v>
      </c>
    </row>
    <row r="439" spans="2:21" x14ac:dyDescent="0.35">
      <c r="B439" s="65" t="s">
        <v>128</v>
      </c>
      <c r="C439" s="65" t="s">
        <v>140</v>
      </c>
      <c r="D439" s="65" t="s">
        <v>141</v>
      </c>
      <c r="F439" s="65" t="s">
        <v>385</v>
      </c>
      <c r="G439" s="65" t="s">
        <v>131</v>
      </c>
      <c r="H439">
        <v>17114.75</v>
      </c>
      <c r="I439">
        <v>0</v>
      </c>
      <c r="J439">
        <v>0</v>
      </c>
      <c r="K439">
        <v>0</v>
      </c>
      <c r="L439">
        <v>0</v>
      </c>
      <c r="M439">
        <v>0</v>
      </c>
      <c r="N439">
        <v>0</v>
      </c>
      <c r="O439">
        <v>17114.75</v>
      </c>
      <c r="P439">
        <v>0</v>
      </c>
      <c r="Q439">
        <v>0</v>
      </c>
      <c r="R439">
        <v>0</v>
      </c>
      <c r="S439">
        <v>17114.75</v>
      </c>
      <c r="T439">
        <v>17114.75</v>
      </c>
      <c r="U439" t="str">
        <f>IF(Table1[[#This Row],[AvailabilityTypeCode]]="X","U",IF(Table1[[#This Row],[EndingPeriodOfAvailability]]*1&lt;=2017,"E","U"))</f>
        <v>E</v>
      </c>
    </row>
    <row r="440" spans="2:21" x14ac:dyDescent="0.35">
      <c r="B440" s="65" t="s">
        <v>128</v>
      </c>
      <c r="C440" s="65" t="s">
        <v>142</v>
      </c>
      <c r="D440" s="65" t="s">
        <v>143</v>
      </c>
      <c r="F440" s="65" t="s">
        <v>385</v>
      </c>
      <c r="G440" s="65" t="s">
        <v>131</v>
      </c>
      <c r="H440">
        <v>12732.44</v>
      </c>
      <c r="I440">
        <v>1172.01</v>
      </c>
      <c r="J440">
        <v>0</v>
      </c>
      <c r="K440">
        <v>0</v>
      </c>
      <c r="L440">
        <v>0</v>
      </c>
      <c r="M440">
        <v>0</v>
      </c>
      <c r="N440">
        <v>0</v>
      </c>
      <c r="O440">
        <v>13904.45</v>
      </c>
      <c r="P440">
        <v>0</v>
      </c>
      <c r="Q440">
        <v>0</v>
      </c>
      <c r="R440">
        <v>1172.01</v>
      </c>
      <c r="S440">
        <v>13904.45</v>
      </c>
      <c r="T440">
        <v>13904.45</v>
      </c>
      <c r="U440" t="str">
        <f>IF(Table1[[#This Row],[AvailabilityTypeCode]]="X","U",IF(Table1[[#This Row],[EndingPeriodOfAvailability]]*1&lt;=2017,"E","U"))</f>
        <v>E</v>
      </c>
    </row>
    <row r="441" spans="2:21" x14ac:dyDescent="0.35">
      <c r="B441" s="65" t="s">
        <v>128</v>
      </c>
      <c r="C441" s="65" t="s">
        <v>141</v>
      </c>
      <c r="D441" s="65" t="s">
        <v>141</v>
      </c>
      <c r="F441" s="65" t="s">
        <v>385</v>
      </c>
      <c r="G441" s="65" t="s">
        <v>131</v>
      </c>
      <c r="H441">
        <v>730998.21</v>
      </c>
      <c r="I441">
        <v>52671.99</v>
      </c>
      <c r="J441">
        <v>0</v>
      </c>
      <c r="K441">
        <v>0</v>
      </c>
      <c r="L441">
        <v>0</v>
      </c>
      <c r="M441">
        <v>0</v>
      </c>
      <c r="N441">
        <v>0</v>
      </c>
      <c r="O441">
        <v>783670.2</v>
      </c>
      <c r="P441">
        <v>179111.38</v>
      </c>
      <c r="Q441">
        <v>14671.02</v>
      </c>
      <c r="R441">
        <v>52671.99</v>
      </c>
      <c r="S441">
        <v>768999.18</v>
      </c>
      <c r="T441">
        <v>783670.2</v>
      </c>
      <c r="U441" t="str">
        <f>IF(Table1[[#This Row],[AvailabilityTypeCode]]="X","U",IF(Table1[[#This Row],[EndingPeriodOfAvailability]]*1&lt;=2017,"E","U"))</f>
        <v>E</v>
      </c>
    </row>
    <row r="442" spans="2:21" x14ac:dyDescent="0.35">
      <c r="B442" s="65" t="s">
        <v>128</v>
      </c>
      <c r="C442" s="65" t="s">
        <v>141</v>
      </c>
      <c r="D442" s="65" t="s">
        <v>144</v>
      </c>
      <c r="F442" s="65" t="s">
        <v>385</v>
      </c>
      <c r="G442" s="65" t="s">
        <v>131</v>
      </c>
      <c r="H442">
        <v>55578.98</v>
      </c>
      <c r="I442">
        <v>0</v>
      </c>
      <c r="J442">
        <v>0</v>
      </c>
      <c r="K442">
        <v>0</v>
      </c>
      <c r="L442">
        <v>0</v>
      </c>
      <c r="M442">
        <v>0</v>
      </c>
      <c r="N442">
        <v>0</v>
      </c>
      <c r="O442">
        <v>55578.98</v>
      </c>
      <c r="P442">
        <v>0</v>
      </c>
      <c r="Q442">
        <v>0</v>
      </c>
      <c r="R442">
        <v>0</v>
      </c>
      <c r="S442">
        <v>55578.98</v>
      </c>
      <c r="T442">
        <v>55578.98</v>
      </c>
      <c r="U442" t="str">
        <f>IF(Table1[[#This Row],[AvailabilityTypeCode]]="X","U",IF(Table1[[#This Row],[EndingPeriodOfAvailability]]*1&lt;=2017,"E","U"))</f>
        <v>E</v>
      </c>
    </row>
    <row r="443" spans="2:21" x14ac:dyDescent="0.35">
      <c r="B443" s="65" t="s">
        <v>128</v>
      </c>
      <c r="C443" s="65" t="s">
        <v>143</v>
      </c>
      <c r="D443" s="65" t="s">
        <v>143</v>
      </c>
      <c r="F443" s="65" t="s">
        <v>385</v>
      </c>
      <c r="G443" s="65" t="s">
        <v>131</v>
      </c>
      <c r="H443">
        <v>465070.41</v>
      </c>
      <c r="I443">
        <v>7558.55</v>
      </c>
      <c r="J443">
        <v>0</v>
      </c>
      <c r="K443">
        <v>0</v>
      </c>
      <c r="L443">
        <v>0</v>
      </c>
      <c r="M443">
        <v>0</v>
      </c>
      <c r="N443">
        <v>0</v>
      </c>
      <c r="O443">
        <v>472628.96</v>
      </c>
      <c r="P443">
        <v>-1246.68</v>
      </c>
      <c r="Q443">
        <v>8805.23</v>
      </c>
      <c r="R443">
        <v>7558.55</v>
      </c>
      <c r="S443">
        <v>463823.73</v>
      </c>
      <c r="T443">
        <v>472628.96</v>
      </c>
      <c r="U443" t="str">
        <f>IF(Table1[[#This Row],[AvailabilityTypeCode]]="X","U",IF(Table1[[#This Row],[EndingPeriodOfAvailability]]*1&lt;=2017,"E","U"))</f>
        <v>E</v>
      </c>
    </row>
    <row r="444" spans="2:21" x14ac:dyDescent="0.35">
      <c r="B444" s="65" t="s">
        <v>128</v>
      </c>
      <c r="C444" s="65" t="s">
        <v>143</v>
      </c>
      <c r="D444" s="65" t="s">
        <v>145</v>
      </c>
      <c r="F444" s="65" t="s">
        <v>385</v>
      </c>
      <c r="G444" s="65" t="s">
        <v>131</v>
      </c>
      <c r="H444">
        <v>736.26</v>
      </c>
      <c r="I444">
        <v>2910.39</v>
      </c>
      <c r="J444">
        <v>0</v>
      </c>
      <c r="K444">
        <v>0</v>
      </c>
      <c r="L444">
        <v>0</v>
      </c>
      <c r="M444">
        <v>0</v>
      </c>
      <c r="N444">
        <v>0</v>
      </c>
      <c r="O444">
        <v>3646.65</v>
      </c>
      <c r="P444">
        <v>-39956.76</v>
      </c>
      <c r="Q444">
        <v>0</v>
      </c>
      <c r="R444">
        <v>2910.39</v>
      </c>
      <c r="S444">
        <v>3646.65</v>
      </c>
      <c r="T444">
        <v>3646.65</v>
      </c>
      <c r="U444" t="str">
        <f>IF(Table1[[#This Row],[AvailabilityTypeCode]]="X","U",IF(Table1[[#This Row],[EndingPeriodOfAvailability]]*1&lt;=2017,"E","U"))</f>
        <v>E</v>
      </c>
    </row>
    <row r="445" spans="2:21" x14ac:dyDescent="0.35">
      <c r="B445" s="65" t="s">
        <v>128</v>
      </c>
      <c r="C445" s="65" t="s">
        <v>144</v>
      </c>
      <c r="D445" s="65" t="s">
        <v>144</v>
      </c>
      <c r="F445" s="65" t="s">
        <v>385</v>
      </c>
      <c r="G445" s="65" t="s">
        <v>131</v>
      </c>
      <c r="H445">
        <v>120372.77</v>
      </c>
      <c r="I445">
        <v>12242.63</v>
      </c>
      <c r="J445">
        <v>0</v>
      </c>
      <c r="K445">
        <v>0</v>
      </c>
      <c r="L445">
        <v>0</v>
      </c>
      <c r="M445">
        <v>-11622.46</v>
      </c>
      <c r="N445">
        <v>-11622.46</v>
      </c>
      <c r="O445">
        <v>120992.94</v>
      </c>
      <c r="P445">
        <v>11897.63</v>
      </c>
      <c r="Q445">
        <v>220</v>
      </c>
      <c r="R445">
        <v>12242.63</v>
      </c>
      <c r="S445">
        <v>120772.94</v>
      </c>
      <c r="T445">
        <v>120992.94</v>
      </c>
      <c r="U445" t="str">
        <f>IF(Table1[[#This Row],[AvailabilityTypeCode]]="X","U",IF(Table1[[#This Row],[EndingPeriodOfAvailability]]*1&lt;=2017,"E","U"))</f>
        <v>E</v>
      </c>
    </row>
    <row r="446" spans="2:21" x14ac:dyDescent="0.35">
      <c r="B446" s="65" t="s">
        <v>128</v>
      </c>
      <c r="C446" s="65" t="s">
        <v>144</v>
      </c>
      <c r="D446" s="65" t="s">
        <v>146</v>
      </c>
      <c r="F446" s="65" t="s">
        <v>385</v>
      </c>
      <c r="G446" s="65" t="s">
        <v>131</v>
      </c>
      <c r="H446">
        <v>1712.15</v>
      </c>
      <c r="I446">
        <v>0</v>
      </c>
      <c r="J446">
        <v>0</v>
      </c>
      <c r="K446">
        <v>0</v>
      </c>
      <c r="L446">
        <v>0</v>
      </c>
      <c r="M446">
        <v>0</v>
      </c>
      <c r="N446">
        <v>0</v>
      </c>
      <c r="O446">
        <v>1712.15</v>
      </c>
      <c r="P446">
        <v>-41209.74</v>
      </c>
      <c r="Q446">
        <v>0</v>
      </c>
      <c r="R446">
        <v>0</v>
      </c>
      <c r="S446">
        <v>1712.15</v>
      </c>
      <c r="T446">
        <v>1712.15</v>
      </c>
      <c r="U446" t="str">
        <f>IF(Table1[[#This Row],[AvailabilityTypeCode]]="X","U",IF(Table1[[#This Row],[EndingPeriodOfAvailability]]*1&lt;=2017,"E","U"))</f>
        <v>E</v>
      </c>
    </row>
    <row r="447" spans="2:21" x14ac:dyDescent="0.35">
      <c r="B447" s="65" t="s">
        <v>128</v>
      </c>
      <c r="C447" s="65" t="s">
        <v>145</v>
      </c>
      <c r="D447" s="65" t="s">
        <v>145</v>
      </c>
      <c r="F447" s="65" t="s">
        <v>385</v>
      </c>
      <c r="G447" s="65" t="s">
        <v>131</v>
      </c>
      <c r="H447">
        <v>73124.5</v>
      </c>
      <c r="I447">
        <v>2437.6</v>
      </c>
      <c r="J447">
        <v>0</v>
      </c>
      <c r="K447">
        <v>0</v>
      </c>
      <c r="L447">
        <v>0</v>
      </c>
      <c r="M447">
        <v>-1950.53</v>
      </c>
      <c r="N447">
        <v>-1950.53</v>
      </c>
      <c r="O447">
        <v>73611.570000000007</v>
      </c>
      <c r="P447">
        <v>-15892.09</v>
      </c>
      <c r="Q447">
        <v>0</v>
      </c>
      <c r="R447">
        <v>2437.6</v>
      </c>
      <c r="S447">
        <v>73611.570000000007</v>
      </c>
      <c r="T447">
        <v>73611.570000000007</v>
      </c>
      <c r="U447" t="str">
        <f>IF(Table1[[#This Row],[AvailabilityTypeCode]]="X","U",IF(Table1[[#This Row],[EndingPeriodOfAvailability]]*1&lt;=2017,"E","U"))</f>
        <v>E</v>
      </c>
    </row>
    <row r="448" spans="2:21" x14ac:dyDescent="0.35">
      <c r="B448" s="65" t="s">
        <v>128</v>
      </c>
      <c r="C448" s="65" t="s">
        <v>145</v>
      </c>
      <c r="D448" s="65" t="s">
        <v>147</v>
      </c>
      <c r="F448" s="65" t="s">
        <v>385</v>
      </c>
      <c r="G448" s="65" t="s">
        <v>131</v>
      </c>
      <c r="H448">
        <v>318416.62</v>
      </c>
      <c r="I448">
        <v>200000</v>
      </c>
      <c r="J448">
        <v>0</v>
      </c>
      <c r="K448">
        <v>0</v>
      </c>
      <c r="L448">
        <v>0</v>
      </c>
      <c r="M448">
        <v>0</v>
      </c>
      <c r="N448">
        <v>0</v>
      </c>
      <c r="O448">
        <v>518416.62</v>
      </c>
      <c r="P448">
        <v>-2326302.0699999998</v>
      </c>
      <c r="Q448">
        <v>242492.63</v>
      </c>
      <c r="R448">
        <v>0</v>
      </c>
      <c r="S448">
        <v>275923.99</v>
      </c>
      <c r="T448">
        <v>518416.62</v>
      </c>
      <c r="U448" t="str">
        <f>IF(Table1[[#This Row],[AvailabilityTypeCode]]="X","U",IF(Table1[[#This Row],[EndingPeriodOfAvailability]]*1&lt;=2017,"E","U"))</f>
        <v>E</v>
      </c>
    </row>
    <row r="449" spans="1:21" x14ac:dyDescent="0.35">
      <c r="B449" s="65" t="s">
        <v>128</v>
      </c>
      <c r="C449" s="65" t="s">
        <v>146</v>
      </c>
      <c r="D449" s="65" t="s">
        <v>146</v>
      </c>
      <c r="F449" s="65" t="s">
        <v>385</v>
      </c>
      <c r="G449" s="65" t="s">
        <v>131</v>
      </c>
      <c r="H449">
        <v>78097.179999999993</v>
      </c>
      <c r="I449">
        <v>13738.3</v>
      </c>
      <c r="J449">
        <v>0</v>
      </c>
      <c r="K449">
        <v>0</v>
      </c>
      <c r="L449">
        <v>0</v>
      </c>
      <c r="M449">
        <v>-1263.17</v>
      </c>
      <c r="N449">
        <v>-1263.17</v>
      </c>
      <c r="O449">
        <v>90572.31</v>
      </c>
      <c r="P449">
        <v>-160879.63</v>
      </c>
      <c r="Q449">
        <v>18875.169999999998</v>
      </c>
      <c r="R449">
        <v>13738.3</v>
      </c>
      <c r="S449">
        <v>71697.14</v>
      </c>
      <c r="T449">
        <v>90572.31</v>
      </c>
      <c r="U449" t="str">
        <f>IF(Table1[[#This Row],[AvailabilityTypeCode]]="X","U",IF(Table1[[#This Row],[EndingPeriodOfAvailability]]*1&lt;=2017,"E","U"))</f>
        <v>E</v>
      </c>
    </row>
    <row r="450" spans="1:21" x14ac:dyDescent="0.35">
      <c r="B450" s="65" t="s">
        <v>128</v>
      </c>
      <c r="C450" s="65" t="s">
        <v>146</v>
      </c>
      <c r="D450" s="65" t="s">
        <v>149</v>
      </c>
      <c r="F450" s="65" t="s">
        <v>385</v>
      </c>
      <c r="G450" s="65" t="s">
        <v>131</v>
      </c>
      <c r="H450">
        <v>1356115.31</v>
      </c>
      <c r="I450">
        <v>25000</v>
      </c>
      <c r="J450">
        <v>0</v>
      </c>
      <c r="K450">
        <v>0</v>
      </c>
      <c r="L450">
        <v>0</v>
      </c>
      <c r="M450">
        <v>0</v>
      </c>
      <c r="N450">
        <v>0</v>
      </c>
      <c r="O450">
        <v>1381115.31</v>
      </c>
      <c r="P450">
        <v>-290557.53000000003</v>
      </c>
      <c r="Q450">
        <v>398040.57</v>
      </c>
      <c r="R450">
        <v>0</v>
      </c>
      <c r="S450">
        <v>983074.74</v>
      </c>
      <c r="T450">
        <v>1381115.31</v>
      </c>
      <c r="U450" t="str">
        <f>IF(Table1[[#This Row],[AvailabilityTypeCode]]="X","U",IF(Table1[[#This Row],[EndingPeriodOfAvailability]]*1&lt;=2017,"E","U"))</f>
        <v>U</v>
      </c>
    </row>
    <row r="451" spans="1:21" x14ac:dyDescent="0.35">
      <c r="B451" s="65" t="s">
        <v>128</v>
      </c>
      <c r="C451" s="65" t="s">
        <v>147</v>
      </c>
      <c r="D451" s="65" t="s">
        <v>147</v>
      </c>
      <c r="F451" s="65" t="s">
        <v>385</v>
      </c>
      <c r="G451" s="65" t="s">
        <v>131</v>
      </c>
      <c r="H451">
        <v>0</v>
      </c>
      <c r="I451">
        <v>0</v>
      </c>
      <c r="J451">
        <v>3615978</v>
      </c>
      <c r="K451">
        <v>0</v>
      </c>
      <c r="L451">
        <v>0</v>
      </c>
      <c r="M451">
        <v>6000000</v>
      </c>
      <c r="N451">
        <v>6000000</v>
      </c>
      <c r="O451">
        <v>9615978</v>
      </c>
      <c r="P451">
        <v>-4168781.44</v>
      </c>
      <c r="Q451">
        <v>4204173.04</v>
      </c>
      <c r="R451">
        <v>0</v>
      </c>
      <c r="S451">
        <v>5411804.96</v>
      </c>
      <c r="T451">
        <v>9615978</v>
      </c>
      <c r="U451" t="str">
        <f>IF(Table1[[#This Row],[AvailabilityTypeCode]]="X","U",IF(Table1[[#This Row],[EndingPeriodOfAvailability]]*1&lt;=2017,"E","U"))</f>
        <v>E</v>
      </c>
    </row>
    <row r="452" spans="1:21" x14ac:dyDescent="0.35">
      <c r="B452" s="65" t="s">
        <v>128</v>
      </c>
      <c r="C452" s="65" t="s">
        <v>147</v>
      </c>
      <c r="D452" s="65" t="s">
        <v>150</v>
      </c>
      <c r="F452" s="65" t="s">
        <v>385</v>
      </c>
      <c r="G452" s="65" t="s">
        <v>131</v>
      </c>
      <c r="H452">
        <v>0</v>
      </c>
      <c r="I452">
        <v>0</v>
      </c>
      <c r="J452">
        <v>6214159</v>
      </c>
      <c r="K452">
        <v>0</v>
      </c>
      <c r="L452">
        <v>0</v>
      </c>
      <c r="M452">
        <v>0</v>
      </c>
      <c r="N452">
        <v>0</v>
      </c>
      <c r="O452">
        <v>6214159</v>
      </c>
      <c r="P452">
        <v>0</v>
      </c>
      <c r="Q452">
        <v>0</v>
      </c>
      <c r="R452">
        <v>0</v>
      </c>
      <c r="S452">
        <v>6214159</v>
      </c>
      <c r="T452">
        <v>6214159</v>
      </c>
      <c r="U452" t="str">
        <f>IF(Table1[[#This Row],[AvailabilityTypeCode]]="X","U",IF(Table1[[#This Row],[EndingPeriodOfAvailability]]*1&lt;=2017,"E","U"))</f>
        <v>U</v>
      </c>
    </row>
    <row r="453" spans="1:21" x14ac:dyDescent="0.35">
      <c r="A453" s="65" t="s">
        <v>128</v>
      </c>
      <c r="B453" s="65" t="s">
        <v>128</v>
      </c>
      <c r="E453" s="65" t="s">
        <v>129</v>
      </c>
      <c r="F453" s="65" t="s">
        <v>231</v>
      </c>
      <c r="G453" s="65" t="s">
        <v>386</v>
      </c>
      <c r="H453">
        <v>88586912.459999993</v>
      </c>
      <c r="I453">
        <v>0</v>
      </c>
      <c r="J453">
        <v>0</v>
      </c>
      <c r="K453">
        <v>0</v>
      </c>
      <c r="L453">
        <v>95600000</v>
      </c>
      <c r="M453">
        <v>15000000</v>
      </c>
      <c r="N453">
        <v>110600000</v>
      </c>
      <c r="O453">
        <v>199186912.46000001</v>
      </c>
      <c r="P453">
        <v>-77886776.060000002</v>
      </c>
      <c r="Q453">
        <v>76304705.829999998</v>
      </c>
      <c r="R453">
        <v>0</v>
      </c>
      <c r="S453">
        <v>122882206.63</v>
      </c>
      <c r="T453">
        <v>199186912.46000001</v>
      </c>
      <c r="U453" t="str">
        <f>IF(Table1[[#This Row],[AvailabilityTypeCode]]="X","U",IF(Table1[[#This Row],[EndingPeriodOfAvailability]]*1&lt;=2017,"E","U"))</f>
        <v>U</v>
      </c>
    </row>
    <row r="454" spans="1:21" x14ac:dyDescent="0.35">
      <c r="B454" s="65" t="s">
        <v>128</v>
      </c>
      <c r="E454" s="65" t="s">
        <v>129</v>
      </c>
      <c r="F454" s="65" t="s">
        <v>387</v>
      </c>
      <c r="G454" s="65" t="s">
        <v>131</v>
      </c>
      <c r="H454">
        <v>194837.45</v>
      </c>
      <c r="I454">
        <v>47258</v>
      </c>
      <c r="J454">
        <v>0</v>
      </c>
      <c r="K454">
        <v>0</v>
      </c>
      <c r="L454">
        <v>0</v>
      </c>
      <c r="M454">
        <v>0</v>
      </c>
      <c r="N454">
        <v>0</v>
      </c>
      <c r="O454">
        <v>242095.45</v>
      </c>
      <c r="P454">
        <v>-40444.980000000003</v>
      </c>
      <c r="Q454">
        <v>45023.72</v>
      </c>
      <c r="R454">
        <v>0</v>
      </c>
      <c r="S454">
        <v>197071.73</v>
      </c>
      <c r="T454">
        <v>242095.45</v>
      </c>
      <c r="U454" t="str">
        <f>IF(Table1[[#This Row],[AvailabilityTypeCode]]="X","U",IF(Table1[[#This Row],[EndingPeriodOfAvailability]]*1&lt;=2017,"E","U"))</f>
        <v>U</v>
      </c>
    </row>
    <row r="455" spans="1:21" x14ac:dyDescent="0.35">
      <c r="B455" s="65" t="s">
        <v>128</v>
      </c>
      <c r="E455" s="65" t="s">
        <v>129</v>
      </c>
      <c r="F455" s="65" t="s">
        <v>388</v>
      </c>
      <c r="G455" s="65" t="s">
        <v>131</v>
      </c>
      <c r="H455">
        <v>560663.85</v>
      </c>
      <c r="I455">
        <v>125000</v>
      </c>
      <c r="J455">
        <v>0</v>
      </c>
      <c r="K455">
        <v>0</v>
      </c>
      <c r="L455">
        <v>0</v>
      </c>
      <c r="M455">
        <v>1025000</v>
      </c>
      <c r="N455">
        <v>1025000</v>
      </c>
      <c r="O455">
        <v>1710663.85</v>
      </c>
      <c r="P455">
        <v>-141989.76999999999</v>
      </c>
      <c r="Q455">
        <v>225935.35999999999</v>
      </c>
      <c r="R455">
        <v>60271.08</v>
      </c>
      <c r="S455">
        <v>1484728.49</v>
      </c>
      <c r="T455">
        <v>1710663.85</v>
      </c>
      <c r="U455" t="str">
        <f>IF(Table1[[#This Row],[AvailabilityTypeCode]]="X","U",IF(Table1[[#This Row],[EndingPeriodOfAvailability]]*1&lt;=2017,"E","U"))</f>
        <v>U</v>
      </c>
    </row>
    <row r="456" spans="1:21" x14ac:dyDescent="0.35">
      <c r="B456" s="65" t="s">
        <v>128</v>
      </c>
      <c r="E456" s="65" t="s">
        <v>129</v>
      </c>
      <c r="F456" s="65" t="s">
        <v>389</v>
      </c>
      <c r="G456" s="65" t="s">
        <v>131</v>
      </c>
      <c r="H456">
        <v>242217.61</v>
      </c>
      <c r="I456">
        <v>0</v>
      </c>
      <c r="J456">
        <v>0</v>
      </c>
      <c r="K456">
        <v>0</v>
      </c>
      <c r="L456">
        <v>0</v>
      </c>
      <c r="M456">
        <v>600000</v>
      </c>
      <c r="N456">
        <v>600000</v>
      </c>
      <c r="O456">
        <v>842217.61</v>
      </c>
      <c r="P456">
        <v>-238.5</v>
      </c>
      <c r="Q456">
        <v>0</v>
      </c>
      <c r="R456">
        <v>0</v>
      </c>
      <c r="S456">
        <v>842217.61</v>
      </c>
      <c r="T456">
        <v>842217.61</v>
      </c>
      <c r="U456" t="str">
        <f>IF(Table1[[#This Row],[AvailabilityTypeCode]]="X","U",IF(Table1[[#This Row],[EndingPeriodOfAvailability]]*1&lt;=2017,"E","U"))</f>
        <v>U</v>
      </c>
    </row>
    <row r="457" spans="1:21" x14ac:dyDescent="0.35">
      <c r="B457" s="65" t="s">
        <v>128</v>
      </c>
      <c r="E457" s="65" t="s">
        <v>129</v>
      </c>
      <c r="F457" s="65" t="s">
        <v>390</v>
      </c>
      <c r="G457" s="65" t="s">
        <v>131</v>
      </c>
      <c r="H457">
        <v>0</v>
      </c>
      <c r="I457">
        <v>2500000</v>
      </c>
      <c r="J457">
        <v>26364058</v>
      </c>
      <c r="K457">
        <v>0</v>
      </c>
      <c r="L457">
        <v>0</v>
      </c>
      <c r="M457">
        <v>0</v>
      </c>
      <c r="N457">
        <v>0</v>
      </c>
      <c r="O457">
        <v>28864058</v>
      </c>
      <c r="P457">
        <v>-18873252.059999999</v>
      </c>
      <c r="Q457">
        <v>537336.05000000005</v>
      </c>
      <c r="R457">
        <v>310934.21999999997</v>
      </c>
      <c r="S457">
        <v>28326721.949999999</v>
      </c>
      <c r="T457">
        <v>28864058</v>
      </c>
      <c r="U457" t="str">
        <f>IF(Table1[[#This Row],[AvailabilityTypeCode]]="X","U",IF(Table1[[#This Row],[EndingPeriodOfAvailability]]*1&lt;=2017,"E","U"))</f>
        <v>U</v>
      </c>
    </row>
    <row r="458" spans="1:21" x14ac:dyDescent="0.35">
      <c r="B458" s="65" t="s">
        <v>128</v>
      </c>
      <c r="E458" s="65" t="s">
        <v>129</v>
      </c>
      <c r="F458" s="65" t="s">
        <v>391</v>
      </c>
      <c r="G458" s="65" t="s">
        <v>131</v>
      </c>
      <c r="H458">
        <v>0</v>
      </c>
      <c r="I458">
        <v>0</v>
      </c>
      <c r="J458">
        <v>0</v>
      </c>
      <c r="K458">
        <v>0</v>
      </c>
      <c r="L458">
        <v>0</v>
      </c>
      <c r="M458">
        <v>0</v>
      </c>
      <c r="N458">
        <v>0</v>
      </c>
      <c r="O458">
        <v>0</v>
      </c>
      <c r="P458">
        <v>0</v>
      </c>
      <c r="Q458">
        <v>0</v>
      </c>
      <c r="R458">
        <v>0</v>
      </c>
      <c r="S458">
        <v>0</v>
      </c>
      <c r="T458">
        <v>0</v>
      </c>
      <c r="U458" t="str">
        <f>IF(Table1[[#This Row],[AvailabilityTypeCode]]="X","U",IF(Table1[[#This Row],[EndingPeriodOfAvailability]]*1&lt;=2017,"E","U"))</f>
        <v>U</v>
      </c>
    </row>
    <row r="459" spans="1:21" x14ac:dyDescent="0.35">
      <c r="B459" s="65" t="s">
        <v>128</v>
      </c>
      <c r="C459" s="65" t="s">
        <v>140</v>
      </c>
      <c r="D459" s="65" t="s">
        <v>141</v>
      </c>
      <c r="F459" s="65" t="s">
        <v>388</v>
      </c>
      <c r="G459" s="65" t="s">
        <v>131</v>
      </c>
      <c r="H459">
        <v>300001.01</v>
      </c>
      <c r="I459">
        <v>0</v>
      </c>
      <c r="J459">
        <v>0</v>
      </c>
      <c r="K459">
        <v>0</v>
      </c>
      <c r="L459">
        <v>0</v>
      </c>
      <c r="M459">
        <v>0</v>
      </c>
      <c r="N459">
        <v>0</v>
      </c>
      <c r="O459">
        <v>300001.01</v>
      </c>
      <c r="P459">
        <v>0</v>
      </c>
      <c r="Q459">
        <v>0</v>
      </c>
      <c r="R459">
        <v>0</v>
      </c>
      <c r="S459">
        <v>300001.01</v>
      </c>
      <c r="T459">
        <v>300001.01</v>
      </c>
      <c r="U459" t="str">
        <f>IF(Table1[[#This Row],[AvailabilityTypeCode]]="X","U",IF(Table1[[#This Row],[EndingPeriodOfAvailability]]*1&lt;=2017,"E","U"))</f>
        <v>E</v>
      </c>
    </row>
    <row r="460" spans="1:21" x14ac:dyDescent="0.35">
      <c r="B460" s="65" t="s">
        <v>128</v>
      </c>
      <c r="C460" s="65" t="s">
        <v>140</v>
      </c>
      <c r="D460" s="65" t="s">
        <v>141</v>
      </c>
      <c r="F460" s="65" t="s">
        <v>389</v>
      </c>
      <c r="G460" s="65" t="s">
        <v>131</v>
      </c>
      <c r="H460">
        <v>499719.87</v>
      </c>
      <c r="I460">
        <v>18487.7</v>
      </c>
      <c r="J460">
        <v>0</v>
      </c>
      <c r="K460">
        <v>0</v>
      </c>
      <c r="L460">
        <v>0</v>
      </c>
      <c r="M460">
        <v>0</v>
      </c>
      <c r="N460">
        <v>0</v>
      </c>
      <c r="O460">
        <v>518207.57</v>
      </c>
      <c r="P460">
        <v>-35021</v>
      </c>
      <c r="Q460">
        <v>35021</v>
      </c>
      <c r="R460">
        <v>18487.7</v>
      </c>
      <c r="S460">
        <v>483186.57</v>
      </c>
      <c r="T460">
        <v>518207.57</v>
      </c>
      <c r="U460" t="str">
        <f>IF(Table1[[#This Row],[AvailabilityTypeCode]]="X","U",IF(Table1[[#This Row],[EndingPeriodOfAvailability]]*1&lt;=2017,"E","U"))</f>
        <v>E</v>
      </c>
    </row>
    <row r="461" spans="1:21" x14ac:dyDescent="0.35">
      <c r="B461" s="65" t="s">
        <v>128</v>
      </c>
      <c r="C461" s="65" t="s">
        <v>140</v>
      </c>
      <c r="D461" s="65" t="s">
        <v>141</v>
      </c>
      <c r="F461" s="65" t="s">
        <v>391</v>
      </c>
      <c r="G461" s="65" t="s">
        <v>131</v>
      </c>
      <c r="H461">
        <v>0</v>
      </c>
      <c r="I461">
        <v>0</v>
      </c>
      <c r="J461">
        <v>0</v>
      </c>
      <c r="K461">
        <v>0</v>
      </c>
      <c r="L461">
        <v>0</v>
      </c>
      <c r="M461">
        <v>0</v>
      </c>
      <c r="N461">
        <v>0</v>
      </c>
      <c r="O461">
        <v>0</v>
      </c>
      <c r="P461">
        <v>0</v>
      </c>
      <c r="Q461">
        <v>0</v>
      </c>
      <c r="R461">
        <v>0</v>
      </c>
      <c r="S461">
        <v>0</v>
      </c>
      <c r="T461">
        <v>0</v>
      </c>
      <c r="U461" t="str">
        <f>IF(Table1[[#This Row],[AvailabilityTypeCode]]="X","U",IF(Table1[[#This Row],[EndingPeriodOfAvailability]]*1&lt;=2017,"E","U"))</f>
        <v>E</v>
      </c>
    </row>
    <row r="462" spans="1:21" x14ac:dyDescent="0.35">
      <c r="B462" s="65" t="s">
        <v>128</v>
      </c>
      <c r="C462" s="65" t="s">
        <v>142</v>
      </c>
      <c r="D462" s="65" t="s">
        <v>141</v>
      </c>
      <c r="F462" s="65" t="s">
        <v>390</v>
      </c>
      <c r="G462" s="65" t="s">
        <v>131</v>
      </c>
      <c r="H462">
        <v>7624</v>
      </c>
      <c r="I462">
        <v>0</v>
      </c>
      <c r="J462">
        <v>0</v>
      </c>
      <c r="K462">
        <v>0</v>
      </c>
      <c r="L462">
        <v>0</v>
      </c>
      <c r="M462">
        <v>0</v>
      </c>
      <c r="N462">
        <v>0</v>
      </c>
      <c r="O462">
        <v>7624</v>
      </c>
      <c r="P462">
        <v>0</v>
      </c>
      <c r="Q462">
        <v>0</v>
      </c>
      <c r="R462">
        <v>0</v>
      </c>
      <c r="S462">
        <v>7624</v>
      </c>
      <c r="T462">
        <v>7624</v>
      </c>
      <c r="U462" t="str">
        <f>IF(Table1[[#This Row],[AvailabilityTypeCode]]="X","U",IF(Table1[[#This Row],[EndingPeriodOfAvailability]]*1&lt;=2017,"E","U"))</f>
        <v>E</v>
      </c>
    </row>
    <row r="463" spans="1:21" x14ac:dyDescent="0.35">
      <c r="B463" s="65" t="s">
        <v>128</v>
      </c>
      <c r="C463" s="65" t="s">
        <v>142</v>
      </c>
      <c r="D463" s="65" t="s">
        <v>143</v>
      </c>
      <c r="F463" s="65" t="s">
        <v>388</v>
      </c>
      <c r="G463" s="65" t="s">
        <v>131</v>
      </c>
      <c r="H463">
        <v>553236.71</v>
      </c>
      <c r="I463">
        <v>0</v>
      </c>
      <c r="J463">
        <v>0</v>
      </c>
      <c r="K463">
        <v>0</v>
      </c>
      <c r="L463">
        <v>0</v>
      </c>
      <c r="M463">
        <v>0</v>
      </c>
      <c r="N463">
        <v>0</v>
      </c>
      <c r="O463">
        <v>553236.71</v>
      </c>
      <c r="P463">
        <v>-6006.4</v>
      </c>
      <c r="Q463">
        <v>0</v>
      </c>
      <c r="R463">
        <v>0</v>
      </c>
      <c r="S463">
        <v>553236.71</v>
      </c>
      <c r="T463">
        <v>553236.71</v>
      </c>
      <c r="U463" t="str">
        <f>IF(Table1[[#This Row],[AvailabilityTypeCode]]="X","U",IF(Table1[[#This Row],[EndingPeriodOfAvailability]]*1&lt;=2017,"E","U"))</f>
        <v>E</v>
      </c>
    </row>
    <row r="464" spans="1:21" x14ac:dyDescent="0.35">
      <c r="B464" s="65" t="s">
        <v>128</v>
      </c>
      <c r="C464" s="65" t="s">
        <v>142</v>
      </c>
      <c r="D464" s="65" t="s">
        <v>143</v>
      </c>
      <c r="F464" s="65" t="s">
        <v>389</v>
      </c>
      <c r="G464" s="65" t="s">
        <v>131</v>
      </c>
      <c r="H464">
        <v>269553.91999999998</v>
      </c>
      <c r="I464">
        <v>110219.85</v>
      </c>
      <c r="J464">
        <v>0</v>
      </c>
      <c r="K464">
        <v>0</v>
      </c>
      <c r="L464">
        <v>0</v>
      </c>
      <c r="M464">
        <v>0</v>
      </c>
      <c r="N464">
        <v>0</v>
      </c>
      <c r="O464">
        <v>379773.77</v>
      </c>
      <c r="P464">
        <v>35021</v>
      </c>
      <c r="Q464">
        <v>0</v>
      </c>
      <c r="R464">
        <v>110219.85</v>
      </c>
      <c r="S464">
        <v>379773.77</v>
      </c>
      <c r="T464">
        <v>379773.77</v>
      </c>
      <c r="U464" t="str">
        <f>IF(Table1[[#This Row],[AvailabilityTypeCode]]="X","U",IF(Table1[[#This Row],[EndingPeriodOfAvailability]]*1&lt;=2017,"E","U"))</f>
        <v>E</v>
      </c>
    </row>
    <row r="465" spans="2:21" x14ac:dyDescent="0.35">
      <c r="B465" s="65" t="s">
        <v>128</v>
      </c>
      <c r="C465" s="65" t="s">
        <v>142</v>
      </c>
      <c r="D465" s="65" t="s">
        <v>143</v>
      </c>
      <c r="F465" s="65" t="s">
        <v>391</v>
      </c>
      <c r="G465" s="65" t="s">
        <v>131</v>
      </c>
      <c r="H465">
        <v>0</v>
      </c>
      <c r="I465">
        <v>0</v>
      </c>
      <c r="J465">
        <v>0</v>
      </c>
      <c r="K465">
        <v>0</v>
      </c>
      <c r="L465">
        <v>0</v>
      </c>
      <c r="M465">
        <v>0</v>
      </c>
      <c r="N465">
        <v>0</v>
      </c>
      <c r="O465">
        <v>0</v>
      </c>
      <c r="P465">
        <v>0</v>
      </c>
      <c r="Q465">
        <v>0</v>
      </c>
      <c r="R465">
        <v>0</v>
      </c>
      <c r="S465">
        <v>0</v>
      </c>
      <c r="T465">
        <v>0</v>
      </c>
      <c r="U465" t="str">
        <f>IF(Table1[[#This Row],[AvailabilityTypeCode]]="X","U",IF(Table1[[#This Row],[EndingPeriodOfAvailability]]*1&lt;=2017,"E","U"))</f>
        <v>E</v>
      </c>
    </row>
    <row r="466" spans="2:21" x14ac:dyDescent="0.35">
      <c r="B466" s="65" t="s">
        <v>128</v>
      </c>
      <c r="C466" s="65" t="s">
        <v>141</v>
      </c>
      <c r="D466" s="65" t="s">
        <v>141</v>
      </c>
      <c r="F466" s="65" t="s">
        <v>392</v>
      </c>
      <c r="G466" s="65" t="s">
        <v>131</v>
      </c>
      <c r="H466">
        <v>436456.04</v>
      </c>
      <c r="I466">
        <v>51382.59</v>
      </c>
      <c r="J466">
        <v>0</v>
      </c>
      <c r="K466">
        <v>0</v>
      </c>
      <c r="L466">
        <v>0</v>
      </c>
      <c r="M466">
        <v>0</v>
      </c>
      <c r="N466">
        <v>0</v>
      </c>
      <c r="O466">
        <v>487838.63</v>
      </c>
      <c r="P466">
        <v>7182.75</v>
      </c>
      <c r="Q466">
        <v>0</v>
      </c>
      <c r="R466">
        <v>51382.59</v>
      </c>
      <c r="S466">
        <v>487838.63</v>
      </c>
      <c r="T466">
        <v>487838.63</v>
      </c>
      <c r="U466" t="str">
        <f>IF(Table1[[#This Row],[AvailabilityTypeCode]]="X","U",IF(Table1[[#This Row],[EndingPeriodOfAvailability]]*1&lt;=2017,"E","U"))</f>
        <v>E</v>
      </c>
    </row>
    <row r="467" spans="2:21" x14ac:dyDescent="0.35">
      <c r="B467" s="65" t="s">
        <v>128</v>
      </c>
      <c r="C467" s="65" t="s">
        <v>141</v>
      </c>
      <c r="D467" s="65" t="s">
        <v>141</v>
      </c>
      <c r="F467" s="65" t="s">
        <v>388</v>
      </c>
      <c r="G467" s="65" t="s">
        <v>131</v>
      </c>
      <c r="H467">
        <v>223611.76</v>
      </c>
      <c r="I467">
        <v>91621.87</v>
      </c>
      <c r="J467">
        <v>0</v>
      </c>
      <c r="K467">
        <v>0</v>
      </c>
      <c r="L467">
        <v>0</v>
      </c>
      <c r="M467">
        <v>0</v>
      </c>
      <c r="N467">
        <v>0</v>
      </c>
      <c r="O467">
        <v>315233.63</v>
      </c>
      <c r="P467">
        <v>-9820.86</v>
      </c>
      <c r="Q467">
        <v>8500</v>
      </c>
      <c r="R467">
        <v>91621.87</v>
      </c>
      <c r="S467">
        <v>306733.63</v>
      </c>
      <c r="T467">
        <v>315233.63</v>
      </c>
      <c r="U467" t="str">
        <f>IF(Table1[[#This Row],[AvailabilityTypeCode]]="X","U",IF(Table1[[#This Row],[EndingPeriodOfAvailability]]*1&lt;=2017,"E","U"))</f>
        <v>E</v>
      </c>
    </row>
    <row r="468" spans="2:21" x14ac:dyDescent="0.35">
      <c r="B468" s="65" t="s">
        <v>128</v>
      </c>
      <c r="C468" s="65" t="s">
        <v>141</v>
      </c>
      <c r="D468" s="65" t="s">
        <v>141</v>
      </c>
      <c r="F468" s="65" t="s">
        <v>389</v>
      </c>
      <c r="G468" s="65" t="s">
        <v>131</v>
      </c>
      <c r="H468">
        <v>352079.86</v>
      </c>
      <c r="I468">
        <v>143729.79999999999</v>
      </c>
      <c r="J468">
        <v>0</v>
      </c>
      <c r="K468">
        <v>0</v>
      </c>
      <c r="L468">
        <v>0</v>
      </c>
      <c r="M468">
        <v>0</v>
      </c>
      <c r="N468">
        <v>0</v>
      </c>
      <c r="O468">
        <v>495809.66</v>
      </c>
      <c r="P468">
        <v>133181.84</v>
      </c>
      <c r="Q468">
        <v>0</v>
      </c>
      <c r="R468">
        <v>143729.79999999999</v>
      </c>
      <c r="S468">
        <v>495809.66</v>
      </c>
      <c r="T468">
        <v>495809.66</v>
      </c>
      <c r="U468" t="str">
        <f>IF(Table1[[#This Row],[AvailabilityTypeCode]]="X","U",IF(Table1[[#This Row],[EndingPeriodOfAvailability]]*1&lt;=2017,"E","U"))</f>
        <v>E</v>
      </c>
    </row>
    <row r="469" spans="2:21" x14ac:dyDescent="0.35">
      <c r="B469" s="65" t="s">
        <v>128</v>
      </c>
      <c r="C469" s="65" t="s">
        <v>141</v>
      </c>
      <c r="D469" s="65" t="s">
        <v>143</v>
      </c>
      <c r="F469" s="65" t="s">
        <v>390</v>
      </c>
      <c r="G469" s="65" t="s">
        <v>131</v>
      </c>
      <c r="H469">
        <v>0</v>
      </c>
      <c r="I469">
        <v>3708.5</v>
      </c>
      <c r="J469">
        <v>0</v>
      </c>
      <c r="K469">
        <v>0</v>
      </c>
      <c r="L469">
        <v>0</v>
      </c>
      <c r="M469">
        <v>0</v>
      </c>
      <c r="N469">
        <v>0</v>
      </c>
      <c r="O469">
        <v>3708.5</v>
      </c>
      <c r="P469">
        <v>-2216.69</v>
      </c>
      <c r="Q469">
        <v>3708.5</v>
      </c>
      <c r="R469">
        <v>3708.5</v>
      </c>
      <c r="S469">
        <v>0</v>
      </c>
      <c r="T469">
        <v>3708.5</v>
      </c>
      <c r="U469" t="str">
        <f>IF(Table1[[#This Row],[AvailabilityTypeCode]]="X","U",IF(Table1[[#This Row],[EndingPeriodOfAvailability]]*1&lt;=2017,"E","U"))</f>
        <v>E</v>
      </c>
    </row>
    <row r="470" spans="2:21" x14ac:dyDescent="0.35">
      <c r="B470" s="65" t="s">
        <v>128</v>
      </c>
      <c r="C470" s="65" t="s">
        <v>141</v>
      </c>
      <c r="D470" s="65" t="s">
        <v>144</v>
      </c>
      <c r="F470" s="65" t="s">
        <v>388</v>
      </c>
      <c r="G470" s="65" t="s">
        <v>131</v>
      </c>
      <c r="H470">
        <v>63446.6</v>
      </c>
      <c r="I470">
        <v>0</v>
      </c>
      <c r="J470">
        <v>0</v>
      </c>
      <c r="K470">
        <v>0</v>
      </c>
      <c r="L470">
        <v>0</v>
      </c>
      <c r="M470">
        <v>0</v>
      </c>
      <c r="N470">
        <v>0</v>
      </c>
      <c r="O470">
        <v>63446.6</v>
      </c>
      <c r="P470">
        <v>17127.28</v>
      </c>
      <c r="Q470">
        <v>0</v>
      </c>
      <c r="R470">
        <v>0</v>
      </c>
      <c r="S470">
        <v>63446.6</v>
      </c>
      <c r="T470">
        <v>63446.6</v>
      </c>
      <c r="U470" t="str">
        <f>IF(Table1[[#This Row],[AvailabilityTypeCode]]="X","U",IF(Table1[[#This Row],[EndingPeriodOfAvailability]]*1&lt;=2017,"E","U"))</f>
        <v>E</v>
      </c>
    </row>
    <row r="471" spans="2:21" x14ac:dyDescent="0.35">
      <c r="B471" s="65" t="s">
        <v>128</v>
      </c>
      <c r="C471" s="65" t="s">
        <v>141</v>
      </c>
      <c r="D471" s="65" t="s">
        <v>144</v>
      </c>
      <c r="F471" s="65" t="s">
        <v>389</v>
      </c>
      <c r="G471" s="65" t="s">
        <v>131</v>
      </c>
      <c r="H471">
        <v>78195.56</v>
      </c>
      <c r="I471">
        <v>36526.61</v>
      </c>
      <c r="J471">
        <v>0</v>
      </c>
      <c r="K471">
        <v>0</v>
      </c>
      <c r="L471">
        <v>0</v>
      </c>
      <c r="M471">
        <v>0</v>
      </c>
      <c r="N471">
        <v>0</v>
      </c>
      <c r="O471">
        <v>114722.17</v>
      </c>
      <c r="P471">
        <v>-240324.74</v>
      </c>
      <c r="Q471">
        <v>0</v>
      </c>
      <c r="R471">
        <v>36526.61</v>
      </c>
      <c r="S471">
        <v>114722.17</v>
      </c>
      <c r="T471">
        <v>114722.17</v>
      </c>
      <c r="U471" t="str">
        <f>IF(Table1[[#This Row],[AvailabilityTypeCode]]="X","U",IF(Table1[[#This Row],[EndingPeriodOfAvailability]]*1&lt;=2017,"E","U"))</f>
        <v>E</v>
      </c>
    </row>
    <row r="472" spans="2:21" x14ac:dyDescent="0.35">
      <c r="B472" s="65" t="s">
        <v>128</v>
      </c>
      <c r="C472" s="65" t="s">
        <v>141</v>
      </c>
      <c r="D472" s="65" t="s">
        <v>144</v>
      </c>
      <c r="F472" s="65" t="s">
        <v>391</v>
      </c>
      <c r="G472" s="65" t="s">
        <v>131</v>
      </c>
      <c r="H472">
        <v>0</v>
      </c>
      <c r="I472">
        <v>0</v>
      </c>
      <c r="J472">
        <v>0</v>
      </c>
      <c r="K472">
        <v>0</v>
      </c>
      <c r="L472">
        <v>0</v>
      </c>
      <c r="M472">
        <v>0</v>
      </c>
      <c r="N472">
        <v>0</v>
      </c>
      <c r="O472">
        <v>0</v>
      </c>
      <c r="P472">
        <v>0</v>
      </c>
      <c r="Q472">
        <v>0</v>
      </c>
      <c r="R472">
        <v>0</v>
      </c>
      <c r="S472">
        <v>0</v>
      </c>
      <c r="T472">
        <v>0</v>
      </c>
      <c r="U472" t="str">
        <f>IF(Table1[[#This Row],[AvailabilityTypeCode]]="X","U",IF(Table1[[#This Row],[EndingPeriodOfAvailability]]*1&lt;=2017,"E","U"))</f>
        <v>E</v>
      </c>
    </row>
    <row r="473" spans="2:21" x14ac:dyDescent="0.35">
      <c r="B473" s="65" t="s">
        <v>128</v>
      </c>
      <c r="C473" s="65" t="s">
        <v>143</v>
      </c>
      <c r="D473" s="65" t="s">
        <v>143</v>
      </c>
      <c r="F473" s="65" t="s">
        <v>392</v>
      </c>
      <c r="G473" s="65" t="s">
        <v>131</v>
      </c>
      <c r="H473">
        <v>104161.84</v>
      </c>
      <c r="I473">
        <v>21712.400000000001</v>
      </c>
      <c r="J473">
        <v>0</v>
      </c>
      <c r="K473">
        <v>0</v>
      </c>
      <c r="L473">
        <v>0</v>
      </c>
      <c r="M473">
        <v>0</v>
      </c>
      <c r="N473">
        <v>0</v>
      </c>
      <c r="O473">
        <v>125874.24000000001</v>
      </c>
      <c r="P473">
        <v>0</v>
      </c>
      <c r="Q473">
        <v>0</v>
      </c>
      <c r="R473">
        <v>21712.400000000001</v>
      </c>
      <c r="S473">
        <v>125874.24000000001</v>
      </c>
      <c r="T473">
        <v>125874.24000000001</v>
      </c>
      <c r="U473" t="str">
        <f>IF(Table1[[#This Row],[AvailabilityTypeCode]]="X","U",IF(Table1[[#This Row],[EndingPeriodOfAvailability]]*1&lt;=2017,"E","U"))</f>
        <v>E</v>
      </c>
    </row>
    <row r="474" spans="2:21" x14ac:dyDescent="0.35">
      <c r="B474" s="65" t="s">
        <v>128</v>
      </c>
      <c r="C474" s="65" t="s">
        <v>143</v>
      </c>
      <c r="D474" s="65" t="s">
        <v>143</v>
      </c>
      <c r="F474" s="65" t="s">
        <v>388</v>
      </c>
      <c r="G474" s="65" t="s">
        <v>131</v>
      </c>
      <c r="H474">
        <v>202529.2</v>
      </c>
      <c r="I474">
        <v>76600.36</v>
      </c>
      <c r="J474">
        <v>0</v>
      </c>
      <c r="K474">
        <v>0</v>
      </c>
      <c r="L474">
        <v>0</v>
      </c>
      <c r="M474">
        <v>0</v>
      </c>
      <c r="N474">
        <v>0</v>
      </c>
      <c r="O474">
        <v>279129.56</v>
      </c>
      <c r="P474">
        <v>-7000</v>
      </c>
      <c r="Q474">
        <v>0</v>
      </c>
      <c r="R474">
        <v>76600.36</v>
      </c>
      <c r="S474">
        <v>279129.56</v>
      </c>
      <c r="T474">
        <v>279129.56</v>
      </c>
      <c r="U474" t="str">
        <f>IF(Table1[[#This Row],[AvailabilityTypeCode]]="X","U",IF(Table1[[#This Row],[EndingPeriodOfAvailability]]*1&lt;=2017,"E","U"))</f>
        <v>E</v>
      </c>
    </row>
    <row r="475" spans="2:21" x14ac:dyDescent="0.35">
      <c r="B475" s="65" t="s">
        <v>128</v>
      </c>
      <c r="C475" s="65" t="s">
        <v>143</v>
      </c>
      <c r="D475" s="65" t="s">
        <v>143</v>
      </c>
      <c r="F475" s="65" t="s">
        <v>389</v>
      </c>
      <c r="G475" s="65" t="s">
        <v>131</v>
      </c>
      <c r="H475">
        <v>347975.1</v>
      </c>
      <c r="I475">
        <v>91934.21</v>
      </c>
      <c r="J475">
        <v>0</v>
      </c>
      <c r="K475">
        <v>0</v>
      </c>
      <c r="L475">
        <v>0</v>
      </c>
      <c r="M475">
        <v>0</v>
      </c>
      <c r="N475">
        <v>0</v>
      </c>
      <c r="O475">
        <v>439909.31</v>
      </c>
      <c r="P475">
        <v>-18288</v>
      </c>
      <c r="Q475">
        <v>0</v>
      </c>
      <c r="R475">
        <v>91934.21</v>
      </c>
      <c r="S475">
        <v>439909.31</v>
      </c>
      <c r="T475">
        <v>439909.31</v>
      </c>
      <c r="U475" t="str">
        <f>IF(Table1[[#This Row],[AvailabilityTypeCode]]="X","U",IF(Table1[[#This Row],[EndingPeriodOfAvailability]]*1&lt;=2017,"E","U"))</f>
        <v>E</v>
      </c>
    </row>
    <row r="476" spans="2:21" x14ac:dyDescent="0.35">
      <c r="B476" s="65" t="s">
        <v>128</v>
      </c>
      <c r="C476" s="65" t="s">
        <v>143</v>
      </c>
      <c r="D476" s="65" t="s">
        <v>144</v>
      </c>
      <c r="F476" s="65" t="s">
        <v>392</v>
      </c>
      <c r="G476" s="65" t="s">
        <v>131</v>
      </c>
      <c r="H476">
        <v>33.03</v>
      </c>
      <c r="I476">
        <v>0</v>
      </c>
      <c r="J476">
        <v>0</v>
      </c>
      <c r="K476">
        <v>0</v>
      </c>
      <c r="L476">
        <v>0</v>
      </c>
      <c r="M476">
        <v>0</v>
      </c>
      <c r="N476">
        <v>0</v>
      </c>
      <c r="O476">
        <v>33.03</v>
      </c>
      <c r="P476">
        <v>0</v>
      </c>
      <c r="Q476">
        <v>0</v>
      </c>
      <c r="R476">
        <v>0</v>
      </c>
      <c r="S476">
        <v>33.03</v>
      </c>
      <c r="T476">
        <v>33.03</v>
      </c>
      <c r="U476" t="str">
        <f>IF(Table1[[#This Row],[AvailabilityTypeCode]]="X","U",IF(Table1[[#This Row],[EndingPeriodOfAvailability]]*1&lt;=2017,"E","U"))</f>
        <v>E</v>
      </c>
    </row>
    <row r="477" spans="2:21" x14ac:dyDescent="0.35">
      <c r="B477" s="65" t="s">
        <v>128</v>
      </c>
      <c r="C477" s="65" t="s">
        <v>143</v>
      </c>
      <c r="D477" s="65" t="s">
        <v>144</v>
      </c>
      <c r="F477" s="65" t="s">
        <v>388</v>
      </c>
      <c r="G477" s="65" t="s">
        <v>131</v>
      </c>
      <c r="H477">
        <v>35</v>
      </c>
      <c r="I477">
        <v>0</v>
      </c>
      <c r="J477">
        <v>0</v>
      </c>
      <c r="K477">
        <v>0</v>
      </c>
      <c r="L477">
        <v>0</v>
      </c>
      <c r="M477">
        <v>0</v>
      </c>
      <c r="N477">
        <v>0</v>
      </c>
      <c r="O477">
        <v>35</v>
      </c>
      <c r="P477">
        <v>0</v>
      </c>
      <c r="Q477">
        <v>0</v>
      </c>
      <c r="R477">
        <v>0</v>
      </c>
      <c r="S477">
        <v>35</v>
      </c>
      <c r="T477">
        <v>35</v>
      </c>
      <c r="U477" t="str">
        <f>IF(Table1[[#This Row],[AvailabilityTypeCode]]="X","U",IF(Table1[[#This Row],[EndingPeriodOfAvailability]]*1&lt;=2017,"E","U"))</f>
        <v>E</v>
      </c>
    </row>
    <row r="478" spans="2:21" x14ac:dyDescent="0.35">
      <c r="B478" s="65" t="s">
        <v>128</v>
      </c>
      <c r="C478" s="65" t="s">
        <v>143</v>
      </c>
      <c r="D478" s="65" t="s">
        <v>144</v>
      </c>
      <c r="F478" s="65" t="s">
        <v>389</v>
      </c>
      <c r="G478" s="65" t="s">
        <v>131</v>
      </c>
      <c r="H478">
        <v>35.36</v>
      </c>
      <c r="I478">
        <v>0</v>
      </c>
      <c r="J478">
        <v>0</v>
      </c>
      <c r="K478">
        <v>0</v>
      </c>
      <c r="L478">
        <v>0</v>
      </c>
      <c r="M478">
        <v>0</v>
      </c>
      <c r="N478">
        <v>0</v>
      </c>
      <c r="O478">
        <v>35.36</v>
      </c>
      <c r="P478">
        <v>0</v>
      </c>
      <c r="Q478">
        <v>0</v>
      </c>
      <c r="R478">
        <v>0</v>
      </c>
      <c r="S478">
        <v>35.36</v>
      </c>
      <c r="T478">
        <v>35.36</v>
      </c>
      <c r="U478" t="str">
        <f>IF(Table1[[#This Row],[AvailabilityTypeCode]]="X","U",IF(Table1[[#This Row],[EndingPeriodOfAvailability]]*1&lt;=2017,"E","U"))</f>
        <v>E</v>
      </c>
    </row>
    <row r="479" spans="2:21" x14ac:dyDescent="0.35">
      <c r="B479" s="65" t="s">
        <v>128</v>
      </c>
      <c r="C479" s="65" t="s">
        <v>143</v>
      </c>
      <c r="D479" s="65" t="s">
        <v>144</v>
      </c>
      <c r="F479" s="65" t="s">
        <v>390</v>
      </c>
      <c r="G479" s="65" t="s">
        <v>131</v>
      </c>
      <c r="H479">
        <v>15727.72</v>
      </c>
      <c r="I479">
        <v>15659.78</v>
      </c>
      <c r="J479">
        <v>0</v>
      </c>
      <c r="K479">
        <v>0</v>
      </c>
      <c r="L479">
        <v>0</v>
      </c>
      <c r="M479">
        <v>0</v>
      </c>
      <c r="N479">
        <v>0</v>
      </c>
      <c r="O479">
        <v>31387.5</v>
      </c>
      <c r="P479">
        <v>-16462.79</v>
      </c>
      <c r="Q479">
        <v>31387.5</v>
      </c>
      <c r="R479">
        <v>15659.78</v>
      </c>
      <c r="S479">
        <v>0</v>
      </c>
      <c r="T479">
        <v>31387.5</v>
      </c>
      <c r="U479" t="str">
        <f>IF(Table1[[#This Row],[AvailabilityTypeCode]]="X","U",IF(Table1[[#This Row],[EndingPeriodOfAvailability]]*1&lt;=2017,"E","U"))</f>
        <v>E</v>
      </c>
    </row>
    <row r="480" spans="2:21" x14ac:dyDescent="0.35">
      <c r="B480" s="65" t="s">
        <v>128</v>
      </c>
      <c r="C480" s="65" t="s">
        <v>143</v>
      </c>
      <c r="D480" s="65" t="s">
        <v>145</v>
      </c>
      <c r="F480" s="65" t="s">
        <v>388</v>
      </c>
      <c r="G480" s="65" t="s">
        <v>131</v>
      </c>
      <c r="H480">
        <v>51243.01</v>
      </c>
      <c r="I480">
        <v>0</v>
      </c>
      <c r="J480">
        <v>0</v>
      </c>
      <c r="K480">
        <v>0</v>
      </c>
      <c r="L480">
        <v>0</v>
      </c>
      <c r="M480">
        <v>0</v>
      </c>
      <c r="N480">
        <v>0</v>
      </c>
      <c r="O480">
        <v>51243.01</v>
      </c>
      <c r="P480">
        <v>-14932</v>
      </c>
      <c r="Q480">
        <v>0</v>
      </c>
      <c r="R480">
        <v>0</v>
      </c>
      <c r="S480">
        <v>51243.01</v>
      </c>
      <c r="T480">
        <v>51243.01</v>
      </c>
      <c r="U480" t="str">
        <f>IF(Table1[[#This Row],[AvailabilityTypeCode]]="X","U",IF(Table1[[#This Row],[EndingPeriodOfAvailability]]*1&lt;=2017,"E","U"))</f>
        <v>E</v>
      </c>
    </row>
    <row r="481" spans="2:21" x14ac:dyDescent="0.35">
      <c r="B481" s="65" t="s">
        <v>128</v>
      </c>
      <c r="C481" s="65" t="s">
        <v>143</v>
      </c>
      <c r="D481" s="65" t="s">
        <v>145</v>
      </c>
      <c r="F481" s="65" t="s">
        <v>389</v>
      </c>
      <c r="G481" s="65" t="s">
        <v>131</v>
      </c>
      <c r="H481">
        <v>29589.94</v>
      </c>
      <c r="I481">
        <v>53981.96</v>
      </c>
      <c r="J481">
        <v>0</v>
      </c>
      <c r="K481">
        <v>0</v>
      </c>
      <c r="L481">
        <v>0</v>
      </c>
      <c r="M481">
        <v>0</v>
      </c>
      <c r="N481">
        <v>0</v>
      </c>
      <c r="O481">
        <v>83571.899999999994</v>
      </c>
      <c r="P481">
        <v>-670820.64</v>
      </c>
      <c r="Q481">
        <v>0</v>
      </c>
      <c r="R481">
        <v>53981.96</v>
      </c>
      <c r="S481">
        <v>83571.899999999994</v>
      </c>
      <c r="T481">
        <v>83571.899999999994</v>
      </c>
      <c r="U481" t="str">
        <f>IF(Table1[[#This Row],[AvailabilityTypeCode]]="X","U",IF(Table1[[#This Row],[EndingPeriodOfAvailability]]*1&lt;=2017,"E","U"))</f>
        <v>E</v>
      </c>
    </row>
    <row r="482" spans="2:21" x14ac:dyDescent="0.35">
      <c r="B482" s="65" t="s">
        <v>128</v>
      </c>
      <c r="C482" s="65" t="s">
        <v>143</v>
      </c>
      <c r="D482" s="65" t="s">
        <v>145</v>
      </c>
      <c r="F482" s="65" t="s">
        <v>391</v>
      </c>
      <c r="G482" s="65" t="s">
        <v>131</v>
      </c>
      <c r="H482">
        <v>0</v>
      </c>
      <c r="I482">
        <v>0</v>
      </c>
      <c r="J482">
        <v>0</v>
      </c>
      <c r="K482">
        <v>0</v>
      </c>
      <c r="L482">
        <v>0</v>
      </c>
      <c r="M482">
        <v>0</v>
      </c>
      <c r="N482">
        <v>0</v>
      </c>
      <c r="O482">
        <v>0</v>
      </c>
      <c r="P482">
        <v>0</v>
      </c>
      <c r="Q482">
        <v>0</v>
      </c>
      <c r="R482">
        <v>0</v>
      </c>
      <c r="S482">
        <v>0</v>
      </c>
      <c r="T482">
        <v>0</v>
      </c>
      <c r="U482" t="str">
        <f>IF(Table1[[#This Row],[AvailabilityTypeCode]]="X","U",IF(Table1[[#This Row],[EndingPeriodOfAvailability]]*1&lt;=2017,"E","U"))</f>
        <v>E</v>
      </c>
    </row>
    <row r="483" spans="2:21" x14ac:dyDescent="0.35">
      <c r="B483" s="65" t="s">
        <v>128</v>
      </c>
      <c r="C483" s="65" t="s">
        <v>144</v>
      </c>
      <c r="D483" s="65" t="s">
        <v>144</v>
      </c>
      <c r="F483" s="65" t="s">
        <v>392</v>
      </c>
      <c r="G483" s="65" t="s">
        <v>131</v>
      </c>
      <c r="H483">
        <v>194798.79</v>
      </c>
      <c r="I483">
        <v>56050.720000000001</v>
      </c>
      <c r="J483">
        <v>0</v>
      </c>
      <c r="K483">
        <v>0</v>
      </c>
      <c r="L483">
        <v>0</v>
      </c>
      <c r="M483">
        <v>0</v>
      </c>
      <c r="N483">
        <v>0</v>
      </c>
      <c r="O483">
        <v>250849.51</v>
      </c>
      <c r="P483">
        <v>-14000</v>
      </c>
      <c r="Q483">
        <v>5000</v>
      </c>
      <c r="R483">
        <v>56050.720000000001</v>
      </c>
      <c r="S483">
        <v>245849.51</v>
      </c>
      <c r="T483">
        <v>250849.51</v>
      </c>
      <c r="U483" t="str">
        <f>IF(Table1[[#This Row],[AvailabilityTypeCode]]="X","U",IF(Table1[[#This Row],[EndingPeriodOfAvailability]]*1&lt;=2017,"E","U"))</f>
        <v>E</v>
      </c>
    </row>
    <row r="484" spans="2:21" x14ac:dyDescent="0.35">
      <c r="B484" s="65" t="s">
        <v>128</v>
      </c>
      <c r="C484" s="65" t="s">
        <v>144</v>
      </c>
      <c r="D484" s="65" t="s">
        <v>144</v>
      </c>
      <c r="F484" s="65" t="s">
        <v>388</v>
      </c>
      <c r="G484" s="65" t="s">
        <v>131</v>
      </c>
      <c r="H484">
        <v>297023.07</v>
      </c>
      <c r="I484">
        <v>17437.349999999999</v>
      </c>
      <c r="J484">
        <v>0</v>
      </c>
      <c r="K484">
        <v>0</v>
      </c>
      <c r="L484">
        <v>0</v>
      </c>
      <c r="M484">
        <v>0</v>
      </c>
      <c r="N484">
        <v>0</v>
      </c>
      <c r="O484">
        <v>314460.42</v>
      </c>
      <c r="P484">
        <v>-52100</v>
      </c>
      <c r="Q484">
        <v>0</v>
      </c>
      <c r="R484">
        <v>17437.349999999999</v>
      </c>
      <c r="S484">
        <v>314460.42</v>
      </c>
      <c r="T484">
        <v>314460.42</v>
      </c>
      <c r="U484" t="str">
        <f>IF(Table1[[#This Row],[AvailabilityTypeCode]]="X","U",IF(Table1[[#This Row],[EndingPeriodOfAvailability]]*1&lt;=2017,"E","U"))</f>
        <v>E</v>
      </c>
    </row>
    <row r="485" spans="2:21" x14ac:dyDescent="0.35">
      <c r="B485" s="65" t="s">
        <v>128</v>
      </c>
      <c r="C485" s="65" t="s">
        <v>144</v>
      </c>
      <c r="D485" s="65" t="s">
        <v>144</v>
      </c>
      <c r="F485" s="65" t="s">
        <v>389</v>
      </c>
      <c r="G485" s="65" t="s">
        <v>131</v>
      </c>
      <c r="H485">
        <v>308618.96999999997</v>
      </c>
      <c r="I485">
        <v>301736.36</v>
      </c>
      <c r="J485">
        <v>0</v>
      </c>
      <c r="K485">
        <v>0</v>
      </c>
      <c r="L485">
        <v>0</v>
      </c>
      <c r="M485">
        <v>0</v>
      </c>
      <c r="N485">
        <v>0</v>
      </c>
      <c r="O485">
        <v>610355.32999999996</v>
      </c>
      <c r="P485">
        <v>-139610.26999999999</v>
      </c>
      <c r="Q485">
        <v>0</v>
      </c>
      <c r="R485">
        <v>301736.36</v>
      </c>
      <c r="S485">
        <v>610355.32999999996</v>
      </c>
      <c r="T485">
        <v>610355.32999999996</v>
      </c>
      <c r="U485" t="str">
        <f>IF(Table1[[#This Row],[AvailabilityTypeCode]]="X","U",IF(Table1[[#This Row],[EndingPeriodOfAvailability]]*1&lt;=2017,"E","U"))</f>
        <v>E</v>
      </c>
    </row>
    <row r="486" spans="2:21" x14ac:dyDescent="0.35">
      <c r="B486" s="65" t="s">
        <v>128</v>
      </c>
      <c r="C486" s="65" t="s">
        <v>144</v>
      </c>
      <c r="D486" s="65" t="s">
        <v>145</v>
      </c>
      <c r="F486" s="65" t="s">
        <v>390</v>
      </c>
      <c r="G486" s="65" t="s">
        <v>131</v>
      </c>
      <c r="H486">
        <v>10000</v>
      </c>
      <c r="I486">
        <v>0</v>
      </c>
      <c r="J486">
        <v>0</v>
      </c>
      <c r="K486">
        <v>0</v>
      </c>
      <c r="L486">
        <v>0</v>
      </c>
      <c r="M486">
        <v>0</v>
      </c>
      <c r="N486">
        <v>0</v>
      </c>
      <c r="O486">
        <v>10000</v>
      </c>
      <c r="P486">
        <v>-67692.87</v>
      </c>
      <c r="Q486">
        <v>0</v>
      </c>
      <c r="R486">
        <v>0</v>
      </c>
      <c r="S486">
        <v>10000</v>
      </c>
      <c r="T486">
        <v>10000</v>
      </c>
      <c r="U486" t="str">
        <f>IF(Table1[[#This Row],[AvailabilityTypeCode]]="X","U",IF(Table1[[#This Row],[EndingPeriodOfAvailability]]*1&lt;=2017,"E","U"))</f>
        <v>E</v>
      </c>
    </row>
    <row r="487" spans="2:21" x14ac:dyDescent="0.35">
      <c r="B487" s="65" t="s">
        <v>128</v>
      </c>
      <c r="C487" s="65" t="s">
        <v>144</v>
      </c>
      <c r="D487" s="65" t="s">
        <v>146</v>
      </c>
      <c r="F487" s="65" t="s">
        <v>388</v>
      </c>
      <c r="G487" s="65" t="s">
        <v>131</v>
      </c>
      <c r="H487">
        <v>3191</v>
      </c>
      <c r="I487">
        <v>63352.83</v>
      </c>
      <c r="J487">
        <v>0</v>
      </c>
      <c r="K487">
        <v>0</v>
      </c>
      <c r="L487">
        <v>0</v>
      </c>
      <c r="M487">
        <v>0</v>
      </c>
      <c r="N487">
        <v>0</v>
      </c>
      <c r="O487">
        <v>66543.83</v>
      </c>
      <c r="P487">
        <v>-703222.37</v>
      </c>
      <c r="Q487">
        <v>63352.83</v>
      </c>
      <c r="R487">
        <v>63352.83</v>
      </c>
      <c r="S487">
        <v>3191</v>
      </c>
      <c r="T487">
        <v>66543.83</v>
      </c>
      <c r="U487" t="str">
        <f>IF(Table1[[#This Row],[AvailabilityTypeCode]]="X","U",IF(Table1[[#This Row],[EndingPeriodOfAvailability]]*1&lt;=2017,"E","U"))</f>
        <v>E</v>
      </c>
    </row>
    <row r="488" spans="2:21" x14ac:dyDescent="0.35">
      <c r="B488" s="65" t="s">
        <v>128</v>
      </c>
      <c r="C488" s="65" t="s">
        <v>144</v>
      </c>
      <c r="D488" s="65" t="s">
        <v>146</v>
      </c>
      <c r="F488" s="65" t="s">
        <v>389</v>
      </c>
      <c r="G488" s="65" t="s">
        <v>131</v>
      </c>
      <c r="H488">
        <v>52671.42</v>
      </c>
      <c r="I488">
        <v>503717.43</v>
      </c>
      <c r="J488">
        <v>0</v>
      </c>
      <c r="K488">
        <v>0</v>
      </c>
      <c r="L488">
        <v>0</v>
      </c>
      <c r="M488">
        <v>11832</v>
      </c>
      <c r="N488">
        <v>11832</v>
      </c>
      <c r="O488">
        <v>568220.85</v>
      </c>
      <c r="P488">
        <v>-5171146.51</v>
      </c>
      <c r="Q488">
        <v>413156.83</v>
      </c>
      <c r="R488">
        <v>503717.43</v>
      </c>
      <c r="S488">
        <v>155064.01999999999</v>
      </c>
      <c r="T488">
        <v>568220.85</v>
      </c>
      <c r="U488" t="str">
        <f>IF(Table1[[#This Row],[AvailabilityTypeCode]]="X","U",IF(Table1[[#This Row],[EndingPeriodOfAvailability]]*1&lt;=2017,"E","U"))</f>
        <v>E</v>
      </c>
    </row>
    <row r="489" spans="2:21" x14ac:dyDescent="0.35">
      <c r="B489" s="65" t="s">
        <v>128</v>
      </c>
      <c r="C489" s="65" t="s">
        <v>144</v>
      </c>
      <c r="D489" s="65" t="s">
        <v>146</v>
      </c>
      <c r="F489" s="65" t="s">
        <v>391</v>
      </c>
      <c r="G489" s="65" t="s">
        <v>131</v>
      </c>
      <c r="H489">
        <v>0</v>
      </c>
      <c r="I489">
        <v>0</v>
      </c>
      <c r="J489">
        <v>0</v>
      </c>
      <c r="K489">
        <v>0</v>
      </c>
      <c r="L489">
        <v>0</v>
      </c>
      <c r="M489">
        <v>0</v>
      </c>
      <c r="N489">
        <v>0</v>
      </c>
      <c r="O489">
        <v>0</v>
      </c>
      <c r="P489">
        <v>0</v>
      </c>
      <c r="Q489">
        <v>0</v>
      </c>
      <c r="R489">
        <v>0</v>
      </c>
      <c r="S489">
        <v>0</v>
      </c>
      <c r="T489">
        <v>0</v>
      </c>
      <c r="U489" t="str">
        <f>IF(Table1[[#This Row],[AvailabilityTypeCode]]="X","U",IF(Table1[[#This Row],[EndingPeriodOfAvailability]]*1&lt;=2017,"E","U"))</f>
        <v>E</v>
      </c>
    </row>
    <row r="490" spans="2:21" x14ac:dyDescent="0.35">
      <c r="B490" s="65" t="s">
        <v>128</v>
      </c>
      <c r="C490" s="65" t="s">
        <v>145</v>
      </c>
      <c r="D490" s="65" t="s">
        <v>145</v>
      </c>
      <c r="F490" s="65" t="s">
        <v>392</v>
      </c>
      <c r="G490" s="65" t="s">
        <v>131</v>
      </c>
      <c r="H490">
        <v>289696.96999999997</v>
      </c>
      <c r="I490">
        <v>28315.37</v>
      </c>
      <c r="J490">
        <v>0</v>
      </c>
      <c r="K490">
        <v>0</v>
      </c>
      <c r="L490">
        <v>0</v>
      </c>
      <c r="M490">
        <v>0</v>
      </c>
      <c r="N490">
        <v>0</v>
      </c>
      <c r="O490">
        <v>318012.34000000003</v>
      </c>
      <c r="P490">
        <v>-768277.33</v>
      </c>
      <c r="Q490">
        <v>12425.01</v>
      </c>
      <c r="R490">
        <v>28315.37</v>
      </c>
      <c r="S490">
        <v>305587.33</v>
      </c>
      <c r="T490">
        <v>318012.34000000003</v>
      </c>
      <c r="U490" t="str">
        <f>IF(Table1[[#This Row],[AvailabilityTypeCode]]="X","U",IF(Table1[[#This Row],[EndingPeriodOfAvailability]]*1&lt;=2017,"E","U"))</f>
        <v>E</v>
      </c>
    </row>
    <row r="491" spans="2:21" x14ac:dyDescent="0.35">
      <c r="B491" s="65" t="s">
        <v>128</v>
      </c>
      <c r="C491" s="65" t="s">
        <v>145</v>
      </c>
      <c r="D491" s="65" t="s">
        <v>145</v>
      </c>
      <c r="F491" s="65" t="s">
        <v>388</v>
      </c>
      <c r="G491" s="65" t="s">
        <v>131</v>
      </c>
      <c r="H491">
        <v>167218.87</v>
      </c>
      <c r="I491">
        <v>142397.03</v>
      </c>
      <c r="J491">
        <v>0</v>
      </c>
      <c r="K491">
        <v>0</v>
      </c>
      <c r="L491">
        <v>0</v>
      </c>
      <c r="M491">
        <v>0</v>
      </c>
      <c r="N491">
        <v>0</v>
      </c>
      <c r="O491">
        <v>309615.90000000002</v>
      </c>
      <c r="P491">
        <v>-527912.79</v>
      </c>
      <c r="Q491">
        <v>45204.73</v>
      </c>
      <c r="R491">
        <v>142397.03</v>
      </c>
      <c r="S491">
        <v>264411.17</v>
      </c>
      <c r="T491">
        <v>309615.90000000002</v>
      </c>
      <c r="U491" t="str">
        <f>IF(Table1[[#This Row],[AvailabilityTypeCode]]="X","U",IF(Table1[[#This Row],[EndingPeriodOfAvailability]]*1&lt;=2017,"E","U"))</f>
        <v>E</v>
      </c>
    </row>
    <row r="492" spans="2:21" x14ac:dyDescent="0.35">
      <c r="B492" s="65" t="s">
        <v>128</v>
      </c>
      <c r="C492" s="65" t="s">
        <v>145</v>
      </c>
      <c r="D492" s="65" t="s">
        <v>145</v>
      </c>
      <c r="F492" s="65" t="s">
        <v>389</v>
      </c>
      <c r="G492" s="65" t="s">
        <v>131</v>
      </c>
      <c r="H492">
        <v>198520.08</v>
      </c>
      <c r="I492">
        <v>254201.09</v>
      </c>
      <c r="J492">
        <v>0</v>
      </c>
      <c r="K492">
        <v>0</v>
      </c>
      <c r="L492">
        <v>0</v>
      </c>
      <c r="M492">
        <v>0</v>
      </c>
      <c r="N492">
        <v>0</v>
      </c>
      <c r="O492">
        <v>452721.17</v>
      </c>
      <c r="P492">
        <v>-2178113.7799999998</v>
      </c>
      <c r="Q492">
        <v>162605.45000000001</v>
      </c>
      <c r="R492">
        <v>254201.09</v>
      </c>
      <c r="S492">
        <v>290115.71999999997</v>
      </c>
      <c r="T492">
        <v>452721.17</v>
      </c>
      <c r="U492" t="str">
        <f>IF(Table1[[#This Row],[AvailabilityTypeCode]]="X","U",IF(Table1[[#This Row],[EndingPeriodOfAvailability]]*1&lt;=2017,"E","U"))</f>
        <v>E</v>
      </c>
    </row>
    <row r="493" spans="2:21" x14ac:dyDescent="0.35">
      <c r="B493" s="65" t="s">
        <v>128</v>
      </c>
      <c r="C493" s="65" t="s">
        <v>145</v>
      </c>
      <c r="D493" s="65" t="s">
        <v>146</v>
      </c>
      <c r="F493" s="65" t="s">
        <v>390</v>
      </c>
      <c r="G493" s="65" t="s">
        <v>131</v>
      </c>
      <c r="H493">
        <v>0</v>
      </c>
      <c r="I493">
        <v>0</v>
      </c>
      <c r="J493">
        <v>0</v>
      </c>
      <c r="K493">
        <v>0</v>
      </c>
      <c r="L493">
        <v>0</v>
      </c>
      <c r="M493">
        <v>0</v>
      </c>
      <c r="N493">
        <v>0</v>
      </c>
      <c r="O493">
        <v>0</v>
      </c>
      <c r="P493">
        <v>-49818.01</v>
      </c>
      <c r="Q493">
        <v>0</v>
      </c>
      <c r="R493">
        <v>0</v>
      </c>
      <c r="S493">
        <v>0</v>
      </c>
      <c r="T493">
        <v>0</v>
      </c>
      <c r="U493" t="str">
        <f>IF(Table1[[#This Row],[AvailabilityTypeCode]]="X","U",IF(Table1[[#This Row],[EndingPeriodOfAvailability]]*1&lt;=2017,"E","U"))</f>
        <v>E</v>
      </c>
    </row>
    <row r="494" spans="2:21" x14ac:dyDescent="0.35">
      <c r="B494" s="65" t="s">
        <v>128</v>
      </c>
      <c r="C494" s="65" t="s">
        <v>145</v>
      </c>
      <c r="D494" s="65" t="s">
        <v>147</v>
      </c>
      <c r="F494" s="65" t="s">
        <v>388</v>
      </c>
      <c r="G494" s="65" t="s">
        <v>131</v>
      </c>
      <c r="H494">
        <v>3977945</v>
      </c>
      <c r="I494">
        <v>0</v>
      </c>
      <c r="J494">
        <v>0</v>
      </c>
      <c r="K494">
        <v>0</v>
      </c>
      <c r="L494">
        <v>0</v>
      </c>
      <c r="M494">
        <v>500000</v>
      </c>
      <c r="N494">
        <v>500000</v>
      </c>
      <c r="O494">
        <v>4477945</v>
      </c>
      <c r="P494">
        <v>-1191904.52</v>
      </c>
      <c r="Q494">
        <v>2474776</v>
      </c>
      <c r="R494">
        <v>0</v>
      </c>
      <c r="S494">
        <v>2003169</v>
      </c>
      <c r="T494">
        <v>4477945</v>
      </c>
      <c r="U494" t="str">
        <f>IF(Table1[[#This Row],[AvailabilityTypeCode]]="X","U",IF(Table1[[#This Row],[EndingPeriodOfAvailability]]*1&lt;=2017,"E","U"))</f>
        <v>E</v>
      </c>
    </row>
    <row r="495" spans="2:21" x14ac:dyDescent="0.35">
      <c r="B495" s="65" t="s">
        <v>128</v>
      </c>
      <c r="C495" s="65" t="s">
        <v>145</v>
      </c>
      <c r="D495" s="65" t="s">
        <v>147</v>
      </c>
      <c r="F495" s="65" t="s">
        <v>389</v>
      </c>
      <c r="G495" s="65" t="s">
        <v>131</v>
      </c>
      <c r="H495">
        <v>8257242.5499999998</v>
      </c>
      <c r="I495">
        <v>4500000</v>
      </c>
      <c r="J495">
        <v>0</v>
      </c>
      <c r="K495">
        <v>0</v>
      </c>
      <c r="L495">
        <v>0</v>
      </c>
      <c r="M495">
        <v>600000</v>
      </c>
      <c r="N495">
        <v>600000</v>
      </c>
      <c r="O495">
        <v>13357242.550000001</v>
      </c>
      <c r="P495">
        <v>-17314316.350000001</v>
      </c>
      <c r="Q495">
        <v>1005788.32</v>
      </c>
      <c r="R495">
        <v>37261.800000000003</v>
      </c>
      <c r="S495">
        <v>12351454.23</v>
      </c>
      <c r="T495">
        <v>13357242.550000001</v>
      </c>
      <c r="U495" t="str">
        <f>IF(Table1[[#This Row],[AvailabilityTypeCode]]="X","U",IF(Table1[[#This Row],[EndingPeriodOfAvailability]]*1&lt;=2017,"E","U"))</f>
        <v>E</v>
      </c>
    </row>
    <row r="496" spans="2:21" x14ac:dyDescent="0.35">
      <c r="B496" s="65" t="s">
        <v>128</v>
      </c>
      <c r="C496" s="65" t="s">
        <v>145</v>
      </c>
      <c r="D496" s="65" t="s">
        <v>147</v>
      </c>
      <c r="F496" s="65" t="s">
        <v>391</v>
      </c>
      <c r="G496" s="65" t="s">
        <v>131</v>
      </c>
      <c r="H496">
        <v>0</v>
      </c>
      <c r="I496">
        <v>0</v>
      </c>
      <c r="J496">
        <v>0</v>
      </c>
      <c r="K496">
        <v>0</v>
      </c>
      <c r="L496">
        <v>0</v>
      </c>
      <c r="M496">
        <v>0</v>
      </c>
      <c r="N496">
        <v>0</v>
      </c>
      <c r="O496">
        <v>0</v>
      </c>
      <c r="P496">
        <v>-45318.01</v>
      </c>
      <c r="Q496">
        <v>0</v>
      </c>
      <c r="R496">
        <v>0</v>
      </c>
      <c r="S496">
        <v>0</v>
      </c>
      <c r="T496">
        <v>0</v>
      </c>
      <c r="U496" t="str">
        <f>IF(Table1[[#This Row],[AvailabilityTypeCode]]="X","U",IF(Table1[[#This Row],[EndingPeriodOfAvailability]]*1&lt;=2017,"E","U"))</f>
        <v>E</v>
      </c>
    </row>
    <row r="497" spans="1:21" x14ac:dyDescent="0.35">
      <c r="B497" s="65" t="s">
        <v>128</v>
      </c>
      <c r="C497" s="65" t="s">
        <v>146</v>
      </c>
      <c r="D497" s="65" t="s">
        <v>146</v>
      </c>
      <c r="F497" s="65" t="s">
        <v>392</v>
      </c>
      <c r="G497" s="65" t="s">
        <v>131</v>
      </c>
      <c r="H497">
        <v>79178.710000000006</v>
      </c>
      <c r="I497">
        <v>434749.65</v>
      </c>
      <c r="J497">
        <v>0</v>
      </c>
      <c r="K497">
        <v>0</v>
      </c>
      <c r="L497">
        <v>0</v>
      </c>
      <c r="M497">
        <v>5000</v>
      </c>
      <c r="N497">
        <v>5000</v>
      </c>
      <c r="O497">
        <v>518928.36</v>
      </c>
      <c r="P497">
        <v>-5109401.13</v>
      </c>
      <c r="Q497">
        <v>424979.73</v>
      </c>
      <c r="R497">
        <v>434749.65</v>
      </c>
      <c r="S497">
        <v>93948.63</v>
      </c>
      <c r="T497">
        <v>518928.36</v>
      </c>
      <c r="U497" t="str">
        <f>IF(Table1[[#This Row],[AvailabilityTypeCode]]="X","U",IF(Table1[[#This Row],[EndingPeriodOfAvailability]]*1&lt;=2017,"E","U"))</f>
        <v>E</v>
      </c>
    </row>
    <row r="498" spans="1:21" x14ac:dyDescent="0.35">
      <c r="B498" s="65" t="s">
        <v>128</v>
      </c>
      <c r="C498" s="65" t="s">
        <v>146</v>
      </c>
      <c r="D498" s="65" t="s">
        <v>146</v>
      </c>
      <c r="F498" s="65" t="s">
        <v>388</v>
      </c>
      <c r="G498" s="65" t="s">
        <v>131</v>
      </c>
      <c r="H498">
        <v>75969.039999999994</v>
      </c>
      <c r="I498">
        <v>1094611.79</v>
      </c>
      <c r="J498">
        <v>0</v>
      </c>
      <c r="K498">
        <v>0</v>
      </c>
      <c r="L498">
        <v>0</v>
      </c>
      <c r="M498">
        <v>0</v>
      </c>
      <c r="N498">
        <v>0</v>
      </c>
      <c r="O498">
        <v>1170580.83</v>
      </c>
      <c r="P498">
        <v>-9719036.7599999998</v>
      </c>
      <c r="Q498">
        <v>1161084.6399999999</v>
      </c>
      <c r="R498">
        <v>1094611.79</v>
      </c>
      <c r="S498">
        <v>9496.19</v>
      </c>
      <c r="T498">
        <v>1170580.83</v>
      </c>
      <c r="U498" t="str">
        <f>IF(Table1[[#This Row],[AvailabilityTypeCode]]="X","U",IF(Table1[[#This Row],[EndingPeriodOfAvailability]]*1&lt;=2017,"E","U"))</f>
        <v>E</v>
      </c>
    </row>
    <row r="499" spans="1:21" x14ac:dyDescent="0.35">
      <c r="B499" s="65" t="s">
        <v>128</v>
      </c>
      <c r="C499" s="65" t="s">
        <v>146</v>
      </c>
      <c r="D499" s="65" t="s">
        <v>146</v>
      </c>
      <c r="F499" s="65" t="s">
        <v>389</v>
      </c>
      <c r="G499" s="65" t="s">
        <v>131</v>
      </c>
      <c r="H499">
        <v>71397.38</v>
      </c>
      <c r="I499">
        <v>1614071.77</v>
      </c>
      <c r="J499">
        <v>0</v>
      </c>
      <c r="K499">
        <v>0</v>
      </c>
      <c r="L499">
        <v>0</v>
      </c>
      <c r="M499">
        <v>0</v>
      </c>
      <c r="N499">
        <v>0</v>
      </c>
      <c r="O499">
        <v>1685469.15</v>
      </c>
      <c r="P499">
        <v>-7522439.7699999996</v>
      </c>
      <c r="Q499">
        <v>1625779.11</v>
      </c>
      <c r="R499">
        <v>1614071.77</v>
      </c>
      <c r="S499">
        <v>59690.04</v>
      </c>
      <c r="T499">
        <v>1685469.15</v>
      </c>
      <c r="U499" t="str">
        <f>IF(Table1[[#This Row],[AvailabilityTypeCode]]="X","U",IF(Table1[[#This Row],[EndingPeriodOfAvailability]]*1&lt;=2017,"E","U"))</f>
        <v>E</v>
      </c>
    </row>
    <row r="500" spans="1:21" x14ac:dyDescent="0.35">
      <c r="B500" s="65" t="s">
        <v>128</v>
      </c>
      <c r="C500" s="65" t="s">
        <v>146</v>
      </c>
      <c r="D500" s="65" t="s">
        <v>147</v>
      </c>
      <c r="F500" s="65" t="s">
        <v>390</v>
      </c>
      <c r="G500" s="65" t="s">
        <v>131</v>
      </c>
      <c r="H500">
        <v>80919</v>
      </c>
      <c r="I500">
        <v>0</v>
      </c>
      <c r="J500">
        <v>0</v>
      </c>
      <c r="K500">
        <v>0</v>
      </c>
      <c r="L500">
        <v>0</v>
      </c>
      <c r="M500">
        <v>0</v>
      </c>
      <c r="N500">
        <v>0</v>
      </c>
      <c r="O500">
        <v>80919</v>
      </c>
      <c r="P500">
        <v>0</v>
      </c>
      <c r="Q500">
        <v>0</v>
      </c>
      <c r="R500">
        <v>0</v>
      </c>
      <c r="S500">
        <v>80919</v>
      </c>
      <c r="T500">
        <v>80919</v>
      </c>
      <c r="U500" t="str">
        <f>IF(Table1[[#This Row],[AvailabilityTypeCode]]="X","U",IF(Table1[[#This Row],[EndingPeriodOfAvailability]]*1&lt;=2017,"E","U"))</f>
        <v>E</v>
      </c>
    </row>
    <row r="501" spans="1:21" x14ac:dyDescent="0.35">
      <c r="B501" s="65" t="s">
        <v>128</v>
      </c>
      <c r="C501" s="65" t="s">
        <v>146</v>
      </c>
      <c r="D501" s="65" t="s">
        <v>149</v>
      </c>
      <c r="F501" s="65" t="s">
        <v>388</v>
      </c>
      <c r="G501" s="65" t="s">
        <v>131</v>
      </c>
      <c r="H501">
        <v>5810000</v>
      </c>
      <c r="I501">
        <v>0</v>
      </c>
      <c r="J501">
        <v>0</v>
      </c>
      <c r="K501">
        <v>0</v>
      </c>
      <c r="L501">
        <v>0</v>
      </c>
      <c r="M501">
        <v>500000</v>
      </c>
      <c r="N501">
        <v>500000</v>
      </c>
      <c r="O501">
        <v>6310000</v>
      </c>
      <c r="P501">
        <v>-54174.76</v>
      </c>
      <c r="Q501">
        <v>97711</v>
      </c>
      <c r="R501">
        <v>0</v>
      </c>
      <c r="S501">
        <v>6212289</v>
      </c>
      <c r="T501">
        <v>6310000</v>
      </c>
      <c r="U501" t="str">
        <f>IF(Table1[[#This Row],[AvailabilityTypeCode]]="X","U",IF(Table1[[#This Row],[EndingPeriodOfAvailability]]*1&lt;=2017,"E","U"))</f>
        <v>U</v>
      </c>
    </row>
    <row r="502" spans="1:21" x14ac:dyDescent="0.35">
      <c r="B502" s="65" t="s">
        <v>128</v>
      </c>
      <c r="C502" s="65" t="s">
        <v>146</v>
      </c>
      <c r="D502" s="65" t="s">
        <v>149</v>
      </c>
      <c r="F502" s="65" t="s">
        <v>389</v>
      </c>
      <c r="G502" s="65" t="s">
        <v>131</v>
      </c>
      <c r="H502">
        <v>28921905.960000001</v>
      </c>
      <c r="I502">
        <v>12000000</v>
      </c>
      <c r="J502">
        <v>0</v>
      </c>
      <c r="K502">
        <v>0</v>
      </c>
      <c r="L502">
        <v>0</v>
      </c>
      <c r="M502">
        <v>600000</v>
      </c>
      <c r="N502">
        <v>600000</v>
      </c>
      <c r="O502">
        <v>41521905.960000001</v>
      </c>
      <c r="P502">
        <v>-37967197.359999999</v>
      </c>
      <c r="Q502">
        <v>11926731.949999999</v>
      </c>
      <c r="R502">
        <v>3560663</v>
      </c>
      <c r="S502">
        <v>29595174.010000002</v>
      </c>
      <c r="T502">
        <v>41521905.960000001</v>
      </c>
      <c r="U502" t="str">
        <f>IF(Table1[[#This Row],[AvailabilityTypeCode]]="X","U",IF(Table1[[#This Row],[EndingPeriodOfAvailability]]*1&lt;=2017,"E","U"))</f>
        <v>U</v>
      </c>
    </row>
    <row r="503" spans="1:21" x14ac:dyDescent="0.35">
      <c r="B503" s="65" t="s">
        <v>128</v>
      </c>
      <c r="C503" s="65" t="s">
        <v>146</v>
      </c>
      <c r="D503" s="65" t="s">
        <v>149</v>
      </c>
      <c r="F503" s="65" t="s">
        <v>391</v>
      </c>
      <c r="G503" s="65" t="s">
        <v>131</v>
      </c>
      <c r="H503">
        <v>0</v>
      </c>
      <c r="I503">
        <v>0</v>
      </c>
      <c r="J503">
        <v>0</v>
      </c>
      <c r="K503">
        <v>0</v>
      </c>
      <c r="L503">
        <v>0</v>
      </c>
      <c r="M503">
        <v>0</v>
      </c>
      <c r="N503">
        <v>0</v>
      </c>
      <c r="O503">
        <v>0</v>
      </c>
      <c r="P503">
        <v>-3263373.55</v>
      </c>
      <c r="Q503">
        <v>0</v>
      </c>
      <c r="R503">
        <v>0</v>
      </c>
      <c r="S503">
        <v>0</v>
      </c>
      <c r="T503">
        <v>0</v>
      </c>
      <c r="U503" t="str">
        <f>IF(Table1[[#This Row],[AvailabilityTypeCode]]="X","U",IF(Table1[[#This Row],[EndingPeriodOfAvailability]]*1&lt;=2017,"E","U"))</f>
        <v>U</v>
      </c>
    </row>
    <row r="504" spans="1:21" x14ac:dyDescent="0.35">
      <c r="B504" s="65" t="s">
        <v>128</v>
      </c>
      <c r="C504" s="65" t="s">
        <v>147</v>
      </c>
      <c r="D504" s="65" t="s">
        <v>147</v>
      </c>
      <c r="F504" s="65" t="s">
        <v>392</v>
      </c>
      <c r="G504" s="65" t="s">
        <v>131</v>
      </c>
      <c r="H504">
        <v>0</v>
      </c>
      <c r="I504">
        <v>0</v>
      </c>
      <c r="J504">
        <v>22500000</v>
      </c>
      <c r="K504">
        <v>0</v>
      </c>
      <c r="L504">
        <v>0</v>
      </c>
      <c r="M504">
        <v>250000</v>
      </c>
      <c r="N504">
        <v>250000</v>
      </c>
      <c r="O504">
        <v>22750000</v>
      </c>
      <c r="P504">
        <v>-10164597.029999999</v>
      </c>
      <c r="Q504">
        <v>13231112.4</v>
      </c>
      <c r="R504">
        <v>0</v>
      </c>
      <c r="S504">
        <v>9518887.5999999996</v>
      </c>
      <c r="T504">
        <v>22750000</v>
      </c>
      <c r="U504" t="str">
        <f>IF(Table1[[#This Row],[AvailabilityTypeCode]]="X","U",IF(Table1[[#This Row],[EndingPeriodOfAvailability]]*1&lt;=2017,"E","U"))</f>
        <v>E</v>
      </c>
    </row>
    <row r="505" spans="1:21" x14ac:dyDescent="0.35">
      <c r="B505" s="65" t="s">
        <v>128</v>
      </c>
      <c r="C505" s="65" t="s">
        <v>147</v>
      </c>
      <c r="D505" s="65" t="s">
        <v>147</v>
      </c>
      <c r="F505" s="65" t="s">
        <v>388</v>
      </c>
      <c r="G505" s="65" t="s">
        <v>131</v>
      </c>
      <c r="H505">
        <v>0</v>
      </c>
      <c r="I505">
        <v>0</v>
      </c>
      <c r="J505">
        <v>49430000</v>
      </c>
      <c r="K505">
        <v>0</v>
      </c>
      <c r="L505">
        <v>0</v>
      </c>
      <c r="M505">
        <v>1600000</v>
      </c>
      <c r="N505">
        <v>1600000</v>
      </c>
      <c r="O505">
        <v>51030000</v>
      </c>
      <c r="P505">
        <v>-25517414.949999999</v>
      </c>
      <c r="Q505">
        <v>32939938.25</v>
      </c>
      <c r="R505">
        <v>0</v>
      </c>
      <c r="S505">
        <v>18090061.75</v>
      </c>
      <c r="T505">
        <v>51030000</v>
      </c>
      <c r="U505" t="str">
        <f>IF(Table1[[#This Row],[AvailabilityTypeCode]]="X","U",IF(Table1[[#This Row],[EndingPeriodOfAvailability]]*1&lt;=2017,"E","U"))</f>
        <v>E</v>
      </c>
    </row>
    <row r="506" spans="1:21" x14ac:dyDescent="0.35">
      <c r="B506" s="65" t="s">
        <v>128</v>
      </c>
      <c r="C506" s="65" t="s">
        <v>147</v>
      </c>
      <c r="D506" s="65" t="s">
        <v>147</v>
      </c>
      <c r="F506" s="65" t="s">
        <v>389</v>
      </c>
      <c r="G506" s="65" t="s">
        <v>131</v>
      </c>
      <c r="H506">
        <v>0</v>
      </c>
      <c r="I506">
        <v>0</v>
      </c>
      <c r="J506">
        <v>66665000</v>
      </c>
      <c r="K506">
        <v>0</v>
      </c>
      <c r="L506">
        <v>0</v>
      </c>
      <c r="M506">
        <v>500000</v>
      </c>
      <c r="N506">
        <v>500000</v>
      </c>
      <c r="O506">
        <v>67165000</v>
      </c>
      <c r="P506">
        <v>-38179095.490000002</v>
      </c>
      <c r="Q506">
        <v>44641060.460000001</v>
      </c>
      <c r="R506">
        <v>0</v>
      </c>
      <c r="S506">
        <v>22523939.539999999</v>
      </c>
      <c r="T506">
        <v>67165000</v>
      </c>
      <c r="U506" t="str">
        <f>IF(Table1[[#This Row],[AvailabilityTypeCode]]="X","U",IF(Table1[[#This Row],[EndingPeriodOfAvailability]]*1&lt;=2017,"E","U"))</f>
        <v>E</v>
      </c>
    </row>
    <row r="507" spans="1:21" x14ac:dyDescent="0.35">
      <c r="B507" s="65" t="s">
        <v>128</v>
      </c>
      <c r="C507" s="65" t="s">
        <v>147</v>
      </c>
      <c r="D507" s="65" t="s">
        <v>149</v>
      </c>
      <c r="F507" s="65" t="s">
        <v>390</v>
      </c>
      <c r="G507" s="65" t="s">
        <v>131</v>
      </c>
      <c r="H507">
        <v>0</v>
      </c>
      <c r="I507">
        <v>0</v>
      </c>
      <c r="J507">
        <v>0</v>
      </c>
      <c r="K507">
        <v>0</v>
      </c>
      <c r="L507">
        <v>0</v>
      </c>
      <c r="M507">
        <v>0</v>
      </c>
      <c r="N507">
        <v>0</v>
      </c>
      <c r="O507">
        <v>0</v>
      </c>
      <c r="P507">
        <v>0</v>
      </c>
      <c r="Q507">
        <v>0</v>
      </c>
      <c r="R507">
        <v>0</v>
      </c>
      <c r="S507">
        <v>0</v>
      </c>
      <c r="T507">
        <v>0</v>
      </c>
      <c r="U507" t="str">
        <f>IF(Table1[[#This Row],[AvailabilityTypeCode]]="X","U",IF(Table1[[#This Row],[EndingPeriodOfAvailability]]*1&lt;=2017,"E","U"))</f>
        <v>U</v>
      </c>
    </row>
    <row r="508" spans="1:21" x14ac:dyDescent="0.35">
      <c r="B508" s="65" t="s">
        <v>128</v>
      </c>
      <c r="C508" s="65" t="s">
        <v>147</v>
      </c>
      <c r="D508" s="65" t="s">
        <v>150</v>
      </c>
      <c r="F508" s="65" t="s">
        <v>388</v>
      </c>
      <c r="G508" s="65" t="s">
        <v>131</v>
      </c>
      <c r="H508">
        <v>0</v>
      </c>
      <c r="I508">
        <v>0</v>
      </c>
      <c r="J508">
        <v>7570000</v>
      </c>
      <c r="K508">
        <v>0</v>
      </c>
      <c r="L508">
        <v>0</v>
      </c>
      <c r="M508">
        <v>500000</v>
      </c>
      <c r="N508">
        <v>500000</v>
      </c>
      <c r="O508">
        <v>8070000</v>
      </c>
      <c r="P508">
        <v>0</v>
      </c>
      <c r="Q508">
        <v>0</v>
      </c>
      <c r="R508">
        <v>0</v>
      </c>
      <c r="S508">
        <v>8070000</v>
      </c>
      <c r="T508">
        <v>8070000</v>
      </c>
      <c r="U508" t="str">
        <f>IF(Table1[[#This Row],[AvailabilityTypeCode]]="X","U",IF(Table1[[#This Row],[EndingPeriodOfAvailability]]*1&lt;=2017,"E","U"))</f>
        <v>U</v>
      </c>
    </row>
    <row r="509" spans="1:21" x14ac:dyDescent="0.35">
      <c r="B509" s="65" t="s">
        <v>128</v>
      </c>
      <c r="C509" s="65" t="s">
        <v>147</v>
      </c>
      <c r="D509" s="65" t="s">
        <v>150</v>
      </c>
      <c r="F509" s="65" t="s">
        <v>389</v>
      </c>
      <c r="G509" s="65" t="s">
        <v>131</v>
      </c>
      <c r="H509">
        <v>0</v>
      </c>
      <c r="I509">
        <v>0</v>
      </c>
      <c r="J509">
        <v>69335000</v>
      </c>
      <c r="K509">
        <v>0</v>
      </c>
      <c r="L509">
        <v>0</v>
      </c>
      <c r="M509">
        <v>20788000</v>
      </c>
      <c r="N509">
        <v>20788000</v>
      </c>
      <c r="O509">
        <v>90123000</v>
      </c>
      <c r="P509">
        <v>0</v>
      </c>
      <c r="Q509">
        <v>414048.26</v>
      </c>
      <c r="R509">
        <v>0</v>
      </c>
      <c r="S509">
        <v>89708951.739999995</v>
      </c>
      <c r="T509">
        <v>90123000</v>
      </c>
      <c r="U509" t="str">
        <f>IF(Table1[[#This Row],[AvailabilityTypeCode]]="X","U",IF(Table1[[#This Row],[EndingPeriodOfAvailability]]*1&lt;=2017,"E","U"))</f>
        <v>U</v>
      </c>
    </row>
    <row r="510" spans="1:21" x14ac:dyDescent="0.35">
      <c r="B510" s="65" t="s">
        <v>128</v>
      </c>
      <c r="C510" s="65" t="s">
        <v>147</v>
      </c>
      <c r="D510" s="65" t="s">
        <v>150</v>
      </c>
      <c r="F510" s="65" t="s">
        <v>391</v>
      </c>
      <c r="G510" s="65" t="s">
        <v>131</v>
      </c>
      <c r="H510">
        <v>0</v>
      </c>
      <c r="I510">
        <v>0</v>
      </c>
      <c r="J510">
        <v>20288000</v>
      </c>
      <c r="K510">
        <v>0</v>
      </c>
      <c r="L510">
        <v>0</v>
      </c>
      <c r="M510">
        <v>0</v>
      </c>
      <c r="N510">
        <v>0</v>
      </c>
      <c r="O510">
        <v>20288000</v>
      </c>
      <c r="P510">
        <v>-385019.26</v>
      </c>
      <c r="Q510">
        <v>20288000</v>
      </c>
      <c r="R510">
        <v>0</v>
      </c>
      <c r="S510">
        <v>0</v>
      </c>
      <c r="T510">
        <v>20288000</v>
      </c>
      <c r="U510" t="str">
        <f>IF(Table1[[#This Row],[AvailabilityTypeCode]]="X","U",IF(Table1[[#This Row],[EndingPeriodOfAvailability]]*1&lt;=2017,"E","U"))</f>
        <v>U</v>
      </c>
    </row>
    <row r="511" spans="1:21" x14ac:dyDescent="0.35">
      <c r="A511" s="65" t="s">
        <v>128</v>
      </c>
      <c r="B511" s="65" t="s">
        <v>128</v>
      </c>
      <c r="E511" s="65" t="s">
        <v>129</v>
      </c>
      <c r="F511" s="65" t="s">
        <v>231</v>
      </c>
      <c r="G511" s="65" t="s">
        <v>260</v>
      </c>
      <c r="H511">
        <v>0.64</v>
      </c>
      <c r="I511">
        <v>0</v>
      </c>
      <c r="J511">
        <v>0</v>
      </c>
      <c r="K511">
        <v>0</v>
      </c>
      <c r="L511">
        <v>0</v>
      </c>
      <c r="M511">
        <v>0</v>
      </c>
      <c r="N511">
        <v>0</v>
      </c>
      <c r="O511">
        <v>0.64</v>
      </c>
      <c r="P511">
        <v>-3248.74</v>
      </c>
      <c r="Q511">
        <v>0</v>
      </c>
      <c r="R511">
        <v>0</v>
      </c>
      <c r="S511">
        <v>0.64</v>
      </c>
      <c r="T511">
        <v>0.64</v>
      </c>
      <c r="U511" t="str">
        <f>IF(Table1[[#This Row],[AvailabilityTypeCode]]="X","U",IF(Table1[[#This Row],[EndingPeriodOfAvailability]]*1&lt;=2017,"E","U"))</f>
        <v>U</v>
      </c>
    </row>
    <row r="512" spans="1:21" x14ac:dyDescent="0.35">
      <c r="B512" s="65" t="s">
        <v>128</v>
      </c>
      <c r="E512" s="65" t="s">
        <v>129</v>
      </c>
      <c r="F512" s="65" t="s">
        <v>393</v>
      </c>
      <c r="G512" s="65" t="s">
        <v>131</v>
      </c>
      <c r="H512">
        <v>15146124.77</v>
      </c>
      <c r="I512">
        <v>9206943.0199999996</v>
      </c>
      <c r="J512">
        <v>0</v>
      </c>
      <c r="K512">
        <v>0</v>
      </c>
      <c r="L512">
        <v>0</v>
      </c>
      <c r="M512">
        <v>36778000</v>
      </c>
      <c r="N512">
        <v>36778000</v>
      </c>
      <c r="O512">
        <v>61131067.789999999</v>
      </c>
      <c r="P512">
        <v>-18660212.77</v>
      </c>
      <c r="Q512">
        <v>13968801.68</v>
      </c>
      <c r="R512">
        <v>9206943.0199999996</v>
      </c>
      <c r="S512">
        <v>47162266.109999999</v>
      </c>
      <c r="T512">
        <v>61131067.789999999</v>
      </c>
      <c r="U512" t="str">
        <f>IF(Table1[[#This Row],[AvailabilityTypeCode]]="X","U",IF(Table1[[#This Row],[EndingPeriodOfAvailability]]*1&lt;=2017,"E","U"))</f>
        <v>U</v>
      </c>
    </row>
    <row r="513" spans="2:21" x14ac:dyDescent="0.35">
      <c r="B513" s="65" t="s">
        <v>128</v>
      </c>
      <c r="E513" s="65" t="s">
        <v>129</v>
      </c>
      <c r="F513" s="65" t="s">
        <v>394</v>
      </c>
      <c r="G513" s="65" t="s">
        <v>131</v>
      </c>
      <c r="H513">
        <v>0</v>
      </c>
      <c r="I513">
        <v>0</v>
      </c>
      <c r="J513">
        <v>36028000</v>
      </c>
      <c r="K513">
        <v>0</v>
      </c>
      <c r="L513">
        <v>0</v>
      </c>
      <c r="M513">
        <v>0</v>
      </c>
      <c r="N513">
        <v>0</v>
      </c>
      <c r="O513">
        <v>36028000</v>
      </c>
      <c r="P513">
        <v>-19293632</v>
      </c>
      <c r="Q513">
        <v>36028000</v>
      </c>
      <c r="R513">
        <v>0</v>
      </c>
      <c r="S513">
        <v>0</v>
      </c>
      <c r="T513">
        <v>36028000</v>
      </c>
      <c r="U513" t="str">
        <f>IF(Table1[[#This Row],[AvailabilityTypeCode]]="X","U",IF(Table1[[#This Row],[EndingPeriodOfAvailability]]*1&lt;=2017,"E","U"))</f>
        <v>U</v>
      </c>
    </row>
    <row r="514" spans="2:21" x14ac:dyDescent="0.35">
      <c r="B514" s="65" t="s">
        <v>128</v>
      </c>
      <c r="E514" s="65" t="s">
        <v>129</v>
      </c>
      <c r="F514" s="65" t="s">
        <v>395</v>
      </c>
      <c r="G514" s="65" t="s">
        <v>131</v>
      </c>
      <c r="H514">
        <v>0</v>
      </c>
      <c r="I514">
        <v>0</v>
      </c>
      <c r="J514">
        <v>0</v>
      </c>
      <c r="K514">
        <v>0</v>
      </c>
      <c r="L514">
        <v>0</v>
      </c>
      <c r="M514">
        <v>0</v>
      </c>
      <c r="N514">
        <v>0</v>
      </c>
      <c r="O514">
        <v>0</v>
      </c>
      <c r="P514">
        <v>0</v>
      </c>
      <c r="Q514">
        <v>0</v>
      </c>
      <c r="R514">
        <v>0</v>
      </c>
      <c r="S514">
        <v>0</v>
      </c>
      <c r="T514">
        <v>0</v>
      </c>
      <c r="U514" t="str">
        <f>IF(Table1[[#This Row],[AvailabilityTypeCode]]="X","U",IF(Table1[[#This Row],[EndingPeriodOfAvailability]]*1&lt;=2017,"E","U"))</f>
        <v>U</v>
      </c>
    </row>
    <row r="515" spans="2:21" x14ac:dyDescent="0.35">
      <c r="B515" s="65" t="s">
        <v>128</v>
      </c>
      <c r="C515" s="65" t="s">
        <v>141</v>
      </c>
      <c r="D515" s="65" t="s">
        <v>141</v>
      </c>
      <c r="F515" s="65" t="s">
        <v>395</v>
      </c>
      <c r="G515" s="65" t="s">
        <v>131</v>
      </c>
      <c r="H515">
        <v>218011.27</v>
      </c>
      <c r="I515">
        <v>20090.39</v>
      </c>
      <c r="J515">
        <v>0</v>
      </c>
      <c r="K515">
        <v>0</v>
      </c>
      <c r="L515">
        <v>0</v>
      </c>
      <c r="M515">
        <v>0</v>
      </c>
      <c r="N515">
        <v>0</v>
      </c>
      <c r="O515">
        <v>238101.66</v>
      </c>
      <c r="P515">
        <v>489.39</v>
      </c>
      <c r="Q515">
        <v>0</v>
      </c>
      <c r="R515">
        <v>20090.39</v>
      </c>
      <c r="S515">
        <v>238101.66</v>
      </c>
      <c r="T515">
        <v>238101.66</v>
      </c>
      <c r="U515" t="str">
        <f>IF(Table1[[#This Row],[AvailabilityTypeCode]]="X","U",IF(Table1[[#This Row],[EndingPeriodOfAvailability]]*1&lt;=2017,"E","U"))</f>
        <v>E</v>
      </c>
    </row>
    <row r="516" spans="2:21" x14ac:dyDescent="0.35">
      <c r="B516" s="65" t="s">
        <v>128</v>
      </c>
      <c r="C516" s="65" t="s">
        <v>143</v>
      </c>
      <c r="D516" s="65" t="s">
        <v>143</v>
      </c>
      <c r="F516" s="65" t="s">
        <v>395</v>
      </c>
      <c r="G516" s="65" t="s">
        <v>131</v>
      </c>
      <c r="H516">
        <v>51789.07</v>
      </c>
      <c r="I516">
        <v>0</v>
      </c>
      <c r="J516">
        <v>0</v>
      </c>
      <c r="K516">
        <v>0</v>
      </c>
      <c r="L516">
        <v>0</v>
      </c>
      <c r="M516">
        <v>0</v>
      </c>
      <c r="N516">
        <v>0</v>
      </c>
      <c r="O516">
        <v>51789.07</v>
      </c>
      <c r="P516">
        <v>0</v>
      </c>
      <c r="Q516">
        <v>0</v>
      </c>
      <c r="R516">
        <v>0</v>
      </c>
      <c r="S516">
        <v>51789.07</v>
      </c>
      <c r="T516">
        <v>51789.07</v>
      </c>
      <c r="U516" t="str">
        <f>IF(Table1[[#This Row],[AvailabilityTypeCode]]="X","U",IF(Table1[[#This Row],[EndingPeriodOfAvailability]]*1&lt;=2017,"E","U"))</f>
        <v>E</v>
      </c>
    </row>
    <row r="517" spans="2:21" x14ac:dyDescent="0.35">
      <c r="B517" s="65" t="s">
        <v>128</v>
      </c>
      <c r="C517" s="65" t="s">
        <v>144</v>
      </c>
      <c r="D517" s="65" t="s">
        <v>144</v>
      </c>
      <c r="F517" s="65" t="s">
        <v>395</v>
      </c>
      <c r="G517" s="65" t="s">
        <v>131</v>
      </c>
      <c r="H517">
        <v>359086.8</v>
      </c>
      <c r="I517">
        <v>41118.89</v>
      </c>
      <c r="J517">
        <v>0</v>
      </c>
      <c r="K517">
        <v>0</v>
      </c>
      <c r="L517">
        <v>0</v>
      </c>
      <c r="M517">
        <v>0</v>
      </c>
      <c r="N517">
        <v>0</v>
      </c>
      <c r="O517">
        <v>400205.69</v>
      </c>
      <c r="P517">
        <v>-110015</v>
      </c>
      <c r="Q517">
        <v>0</v>
      </c>
      <c r="R517">
        <v>41118.89</v>
      </c>
      <c r="S517">
        <v>400205.69</v>
      </c>
      <c r="T517">
        <v>400205.69</v>
      </c>
      <c r="U517" t="str">
        <f>IF(Table1[[#This Row],[AvailabilityTypeCode]]="X","U",IF(Table1[[#This Row],[EndingPeriodOfAvailability]]*1&lt;=2017,"E","U"))</f>
        <v>E</v>
      </c>
    </row>
    <row r="518" spans="2:21" x14ac:dyDescent="0.35">
      <c r="B518" s="65" t="s">
        <v>128</v>
      </c>
      <c r="C518" s="65" t="s">
        <v>145</v>
      </c>
      <c r="D518" s="65" t="s">
        <v>145</v>
      </c>
      <c r="F518" s="65" t="s">
        <v>395</v>
      </c>
      <c r="G518" s="65" t="s">
        <v>131</v>
      </c>
      <c r="H518">
        <v>210075.71</v>
      </c>
      <c r="I518">
        <v>30313.38</v>
      </c>
      <c r="J518">
        <v>0</v>
      </c>
      <c r="K518">
        <v>0</v>
      </c>
      <c r="L518">
        <v>0</v>
      </c>
      <c r="M518">
        <v>0</v>
      </c>
      <c r="N518">
        <v>0</v>
      </c>
      <c r="O518">
        <v>240389.09</v>
      </c>
      <c r="P518">
        <v>-393457.43</v>
      </c>
      <c r="Q518">
        <v>103767.07</v>
      </c>
      <c r="R518">
        <v>30313.38</v>
      </c>
      <c r="S518">
        <v>136622.01999999999</v>
      </c>
      <c r="T518">
        <v>240389.09</v>
      </c>
      <c r="U518" t="str">
        <f>IF(Table1[[#This Row],[AvailabilityTypeCode]]="X","U",IF(Table1[[#This Row],[EndingPeriodOfAvailability]]*1&lt;=2017,"E","U"))</f>
        <v>E</v>
      </c>
    </row>
    <row r="519" spans="2:21" x14ac:dyDescent="0.35">
      <c r="B519" s="65" t="s">
        <v>128</v>
      </c>
      <c r="C519" s="65" t="s">
        <v>146</v>
      </c>
      <c r="D519" s="65" t="s">
        <v>146</v>
      </c>
      <c r="F519" s="65" t="s">
        <v>395</v>
      </c>
      <c r="G519" s="65" t="s">
        <v>131</v>
      </c>
      <c r="H519">
        <v>0</v>
      </c>
      <c r="I519">
        <v>0</v>
      </c>
      <c r="J519">
        <v>0</v>
      </c>
      <c r="K519">
        <v>0</v>
      </c>
      <c r="L519">
        <v>0</v>
      </c>
      <c r="M519">
        <v>0</v>
      </c>
      <c r="N519">
        <v>0</v>
      </c>
      <c r="O519">
        <v>0</v>
      </c>
      <c r="P519">
        <v>0</v>
      </c>
      <c r="Q519">
        <v>0</v>
      </c>
      <c r="R519">
        <v>0</v>
      </c>
      <c r="S519">
        <v>0</v>
      </c>
      <c r="T519">
        <v>0</v>
      </c>
      <c r="U519" t="str">
        <f>IF(Table1[[#This Row],[AvailabilityTypeCode]]="X","U",IF(Table1[[#This Row],[EndingPeriodOfAvailability]]*1&lt;=2017,"E","U"))</f>
        <v>E</v>
      </c>
    </row>
    <row r="520" spans="2:21" x14ac:dyDescent="0.35">
      <c r="B520" s="65" t="s">
        <v>128</v>
      </c>
      <c r="E520" s="65" t="s">
        <v>129</v>
      </c>
      <c r="F520" s="65" t="s">
        <v>396</v>
      </c>
      <c r="G520" s="65" t="s">
        <v>131</v>
      </c>
      <c r="H520">
        <v>233299535.55000001</v>
      </c>
      <c r="I520">
        <v>12289027.73</v>
      </c>
      <c r="J520">
        <v>0</v>
      </c>
      <c r="K520">
        <v>0</v>
      </c>
      <c r="L520">
        <v>0</v>
      </c>
      <c r="M520">
        <v>330207906.08999997</v>
      </c>
      <c r="N520">
        <v>330207906.08999997</v>
      </c>
      <c r="O520">
        <v>575796469.37</v>
      </c>
      <c r="P520">
        <v>-235236354.28999999</v>
      </c>
      <c r="Q520">
        <v>276683106.92000002</v>
      </c>
      <c r="R520">
        <v>4943307.99</v>
      </c>
      <c r="S520">
        <v>299113362.44999999</v>
      </c>
      <c r="T520">
        <v>575796469.37</v>
      </c>
      <c r="U520" t="str">
        <f>IF(Table1[[#This Row],[AvailabilityTypeCode]]="X","U",IF(Table1[[#This Row],[EndingPeriodOfAvailability]]*1&lt;=2017,"E","U"))</f>
        <v>U</v>
      </c>
    </row>
    <row r="521" spans="2:21" x14ac:dyDescent="0.35">
      <c r="B521" s="65" t="s">
        <v>128</v>
      </c>
      <c r="E521" s="65" t="s">
        <v>129</v>
      </c>
      <c r="F521" s="65" t="s">
        <v>397</v>
      </c>
      <c r="G521" s="65" t="s">
        <v>131</v>
      </c>
      <c r="H521">
        <v>77705556.849999994</v>
      </c>
      <c r="I521">
        <v>13452254.1</v>
      </c>
      <c r="J521">
        <v>0</v>
      </c>
      <c r="K521">
        <v>0</v>
      </c>
      <c r="L521">
        <v>0</v>
      </c>
      <c r="M521">
        <v>490631827.14999998</v>
      </c>
      <c r="N521">
        <v>490631827.14999998</v>
      </c>
      <c r="O521">
        <v>581789638.10000002</v>
      </c>
      <c r="P521">
        <v>-261331695.03</v>
      </c>
      <c r="Q521">
        <v>268983578.13999999</v>
      </c>
      <c r="R521">
        <v>13452254.1</v>
      </c>
      <c r="S521">
        <v>312806059.95999998</v>
      </c>
      <c r="T521">
        <v>581789638.10000002</v>
      </c>
      <c r="U521" t="str">
        <f>IF(Table1[[#This Row],[AvailabilityTypeCode]]="X","U",IF(Table1[[#This Row],[EndingPeriodOfAvailability]]*1&lt;=2017,"E","U"))</f>
        <v>U</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2" sqref="A12"/>
    </sheetView>
  </sheetViews>
  <sheetFormatPr defaultColWidth="15.36328125" defaultRowHeight="14.5" x14ac:dyDescent="0.35"/>
  <cols>
    <col min="1" max="1" width="16.7265625" bestFit="1" customWidth="1"/>
    <col min="2" max="2" width="18.81640625" bestFit="1" customWidth="1"/>
    <col min="3" max="4" width="15.453125" bestFit="1" customWidth="1"/>
    <col min="5" max="5" width="16.7265625" bestFit="1" customWidth="1"/>
    <col min="6" max="6" width="15.453125" bestFit="1" customWidth="1"/>
    <col min="7" max="7" width="17.81640625" bestFit="1" customWidth="1"/>
    <col min="8" max="9" width="15.453125" bestFit="1" customWidth="1"/>
  </cols>
  <sheetData>
    <row r="1" spans="1:9" ht="208" customHeight="1" x14ac:dyDescent="0.35">
      <c r="A1" s="66" t="s">
        <v>695</v>
      </c>
      <c r="B1" s="66" t="s">
        <v>696</v>
      </c>
      <c r="C1" s="66" t="s">
        <v>697</v>
      </c>
      <c r="D1" s="66" t="s">
        <v>698</v>
      </c>
      <c r="E1" s="66" t="s">
        <v>699</v>
      </c>
      <c r="F1" s="66" t="s">
        <v>700</v>
      </c>
      <c r="G1" s="66" t="s">
        <v>701</v>
      </c>
      <c r="H1" s="66" t="s">
        <v>702</v>
      </c>
      <c r="I1" s="66" t="s">
        <v>703</v>
      </c>
    </row>
    <row r="2" spans="1:9" x14ac:dyDescent="0.35">
      <c r="A2" s="77">
        <v>-8875604579.239994</v>
      </c>
      <c r="B2" s="77">
        <v>-95024687208.130051</v>
      </c>
      <c r="C2" s="76">
        <v>460991.98000000004</v>
      </c>
      <c r="D2" s="76">
        <v>15898532.109999999</v>
      </c>
      <c r="E2" s="79">
        <v>-1465529261.9299991</v>
      </c>
      <c r="F2" s="79">
        <v>0</v>
      </c>
      <c r="G2" s="79">
        <v>-62994192008.029976</v>
      </c>
      <c r="H2" s="79">
        <v>0</v>
      </c>
      <c r="I2" s="79">
        <v>-7630123.4600000009</v>
      </c>
    </row>
    <row r="5" spans="1:9" x14ac:dyDescent="0.35">
      <c r="A5" s="37" t="s">
        <v>102</v>
      </c>
      <c r="B5" s="78">
        <f>GETPIVOTDATA("Sum of USSGL490100_DeliveredOrdersObligationsUnpaid_FYB",$A$1)+GETPIVOTDATA("Sum of USSGL480100_UndeliveredOrdersObligationsUnpaid_FYB",$A$1)</f>
        <v>-103900291787.37004</v>
      </c>
    </row>
    <row r="6" spans="1:9" x14ac:dyDescent="0.35">
      <c r="A6" s="37" t="s">
        <v>103</v>
      </c>
      <c r="B6" s="76">
        <f>SUM(C2:D2)</f>
        <v>16359524.09</v>
      </c>
    </row>
    <row r="7" spans="1:9" ht="14.5" customHeight="1" x14ac:dyDescent="0.35">
      <c r="A7" s="37" t="s">
        <v>104</v>
      </c>
      <c r="B7" s="79">
        <f>SUM(E2:I2)</f>
        <v>-64467351393.419975</v>
      </c>
    </row>
    <row r="8" spans="1:9" ht="14.5" customHeight="1" x14ac:dyDescent="0.35"/>
    <row r="13" spans="1:9" ht="14.5" customHeight="1" x14ac:dyDescent="0.35"/>
    <row r="18" ht="14.5" customHeight="1" x14ac:dyDescent="0.35"/>
    <row r="24" ht="14.5" customHeight="1" x14ac:dyDescent="0.35"/>
    <row r="30" ht="14.5" customHeight="1"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289"/>
  <sheetViews>
    <sheetView workbookViewId="0">
      <selection activeCell="L1" sqref="L1"/>
    </sheetView>
  </sheetViews>
  <sheetFormatPr defaultRowHeight="14.5" x14ac:dyDescent="0.35"/>
  <cols>
    <col min="1" max="1" width="30.08984375" bestFit="1" customWidth="1"/>
    <col min="2" max="2" width="14.453125" bestFit="1" customWidth="1"/>
    <col min="3" max="3" width="25.6328125" bestFit="1" customWidth="1"/>
    <col min="4" max="4" width="23.08984375" bestFit="1" customWidth="1"/>
    <col min="5" max="5" width="18.26953125" bestFit="1" customWidth="1"/>
    <col min="6" max="6" width="16.1796875" bestFit="1" customWidth="1"/>
    <col min="7" max="7" width="15" bestFit="1" customWidth="1"/>
    <col min="8" max="8" width="80.7265625" bestFit="1" customWidth="1"/>
    <col min="9" max="9" width="18.36328125" bestFit="1" customWidth="1"/>
    <col min="10" max="10" width="10.36328125" bestFit="1" customWidth="1"/>
    <col min="11" max="11" width="31.90625" bestFit="1" customWidth="1"/>
    <col min="12" max="12" width="49" bestFit="1" customWidth="1"/>
    <col min="13" max="13" width="49.08984375" bestFit="1" customWidth="1"/>
    <col min="14" max="14" width="59.1796875" bestFit="1" customWidth="1"/>
    <col min="15" max="15" width="76.54296875" bestFit="1" customWidth="1"/>
    <col min="16" max="16" width="40.81640625" bestFit="1" customWidth="1"/>
    <col min="17" max="17" width="40.90625" bestFit="1" customWidth="1"/>
    <col min="18" max="18" width="46.81640625" bestFit="1" customWidth="1"/>
    <col min="19" max="19" width="46.90625" bestFit="1" customWidth="1"/>
    <col min="20" max="20" width="56.90625" bestFit="1" customWidth="1"/>
    <col min="21" max="21" width="74.36328125" bestFit="1" customWidth="1"/>
    <col min="22" max="22" width="38.6328125" bestFit="1" customWidth="1"/>
    <col min="23" max="23" width="38.7265625" bestFit="1" customWidth="1"/>
    <col min="24" max="24" width="57.7265625" bestFit="1" customWidth="1"/>
    <col min="25" max="25" width="57.90625" bestFit="1" customWidth="1"/>
    <col min="26" max="26" width="67.90625" bestFit="1" customWidth="1"/>
    <col min="27" max="27" width="80.7265625" bestFit="1" customWidth="1"/>
    <col min="28" max="28" width="42.90625" bestFit="1" customWidth="1"/>
    <col min="29" max="29" width="43" bestFit="1" customWidth="1"/>
    <col min="30" max="30" width="44.36328125" bestFit="1" customWidth="1"/>
    <col min="31" max="31" width="47.1796875" bestFit="1" customWidth="1"/>
    <col min="32" max="32" width="47.26953125" bestFit="1" customWidth="1"/>
    <col min="33" max="33" width="71.81640625" bestFit="1" customWidth="1"/>
    <col min="34" max="34" width="37.81640625" bestFit="1" customWidth="1"/>
    <col min="35" max="35" width="37.90625" bestFit="1" customWidth="1"/>
    <col min="36" max="36" width="41" bestFit="1" customWidth="1"/>
    <col min="37" max="37" width="41.08984375" bestFit="1" customWidth="1"/>
    <col min="38" max="38" width="40.6328125" bestFit="1" customWidth="1"/>
    <col min="39" max="42" width="80.7265625" bestFit="1" customWidth="1"/>
    <col min="43" max="43" width="62.6328125" bestFit="1" customWidth="1"/>
  </cols>
  <sheetData>
    <row r="1" spans="1:43" x14ac:dyDescent="0.35">
      <c r="A1" s="65" t="s">
        <v>121</v>
      </c>
      <c r="B1" s="65" t="s">
        <v>122</v>
      </c>
      <c r="C1" t="s">
        <v>123</v>
      </c>
      <c r="D1" t="s">
        <v>124</v>
      </c>
      <c r="E1" t="s">
        <v>125</v>
      </c>
      <c r="F1" t="s">
        <v>126</v>
      </c>
      <c r="G1" t="s">
        <v>127</v>
      </c>
      <c r="H1" t="s">
        <v>417</v>
      </c>
      <c r="I1" t="s">
        <v>418</v>
      </c>
      <c r="J1" t="s">
        <v>419</v>
      </c>
      <c r="K1" t="s">
        <v>420</v>
      </c>
      <c r="L1" t="s">
        <v>421</v>
      </c>
      <c r="M1" t="s">
        <v>422</v>
      </c>
      <c r="N1" t="s">
        <v>423</v>
      </c>
      <c r="O1" t="s">
        <v>424</v>
      </c>
      <c r="P1" t="s">
        <v>425</v>
      </c>
      <c r="Q1" t="s">
        <v>426</v>
      </c>
      <c r="R1" t="s">
        <v>427</v>
      </c>
      <c r="S1" t="s">
        <v>428</v>
      </c>
      <c r="T1" t="s">
        <v>429</v>
      </c>
      <c r="U1" t="s">
        <v>430</v>
      </c>
      <c r="V1" t="s">
        <v>431</v>
      </c>
      <c r="W1" t="s">
        <v>432</v>
      </c>
      <c r="X1" t="s">
        <v>433</v>
      </c>
      <c r="Y1" t="s">
        <v>434</v>
      </c>
      <c r="Z1" t="s">
        <v>435</v>
      </c>
      <c r="AA1" t="s">
        <v>436</v>
      </c>
      <c r="AB1" t="s">
        <v>437</v>
      </c>
      <c r="AC1" t="s">
        <v>438</v>
      </c>
      <c r="AD1" t="s">
        <v>439</v>
      </c>
      <c r="AE1" t="s">
        <v>440</v>
      </c>
      <c r="AF1" t="s">
        <v>441</v>
      </c>
      <c r="AG1" t="s">
        <v>442</v>
      </c>
      <c r="AH1" t="s">
        <v>443</v>
      </c>
      <c r="AI1" t="s">
        <v>444</v>
      </c>
      <c r="AJ1" t="s">
        <v>445</v>
      </c>
      <c r="AK1" t="s">
        <v>446</v>
      </c>
      <c r="AL1" t="s">
        <v>447</v>
      </c>
      <c r="AM1" t="s">
        <v>448</v>
      </c>
      <c r="AN1" t="s">
        <v>449</v>
      </c>
      <c r="AO1" t="s">
        <v>450</v>
      </c>
      <c r="AP1" t="s">
        <v>451</v>
      </c>
      <c r="AQ1" t="s">
        <v>452</v>
      </c>
    </row>
    <row r="2" spans="1:43" x14ac:dyDescent="0.35">
      <c r="B2" s="65" t="s">
        <v>128</v>
      </c>
      <c r="E2" t="s">
        <v>129</v>
      </c>
      <c r="F2">
        <v>1301</v>
      </c>
      <c r="G2">
        <v>0</v>
      </c>
      <c r="H2" t="s">
        <v>453</v>
      </c>
      <c r="I2">
        <v>1</v>
      </c>
      <c r="J2">
        <v>0</v>
      </c>
      <c r="K2" t="s">
        <v>66</v>
      </c>
      <c r="L2">
        <v>0</v>
      </c>
      <c r="M2">
        <v>0</v>
      </c>
      <c r="N2">
        <v>0</v>
      </c>
      <c r="O2">
        <v>0</v>
      </c>
      <c r="P2">
        <v>0</v>
      </c>
      <c r="Q2">
        <v>0</v>
      </c>
      <c r="R2">
        <v>-1147719.93</v>
      </c>
      <c r="S2">
        <v>0</v>
      </c>
      <c r="T2">
        <v>0</v>
      </c>
      <c r="U2">
        <v>0</v>
      </c>
      <c r="V2">
        <v>-1147719.93</v>
      </c>
      <c r="W2">
        <v>0</v>
      </c>
      <c r="X2">
        <v>0</v>
      </c>
      <c r="Y2">
        <v>0</v>
      </c>
      <c r="Z2">
        <v>0</v>
      </c>
      <c r="AA2">
        <v>0</v>
      </c>
      <c r="AB2">
        <v>0</v>
      </c>
      <c r="AC2">
        <v>0</v>
      </c>
      <c r="AD2">
        <v>0</v>
      </c>
      <c r="AE2">
        <v>0</v>
      </c>
      <c r="AF2">
        <v>0</v>
      </c>
      <c r="AG2">
        <v>0</v>
      </c>
      <c r="AH2">
        <v>0</v>
      </c>
      <c r="AI2">
        <v>0</v>
      </c>
      <c r="AJ2">
        <v>0</v>
      </c>
      <c r="AK2">
        <v>0</v>
      </c>
      <c r="AL2">
        <v>1147719.93</v>
      </c>
      <c r="AM2">
        <v>0</v>
      </c>
      <c r="AN2">
        <v>0</v>
      </c>
      <c r="AO2">
        <v>0</v>
      </c>
      <c r="AP2">
        <v>0</v>
      </c>
      <c r="AQ2">
        <v>0</v>
      </c>
    </row>
    <row r="3" spans="1:43" x14ac:dyDescent="0.35">
      <c r="B3" s="65" t="s">
        <v>128</v>
      </c>
      <c r="E3" t="s">
        <v>129</v>
      </c>
      <c r="F3">
        <v>1301</v>
      </c>
      <c r="G3">
        <v>0</v>
      </c>
      <c r="H3" t="s">
        <v>453</v>
      </c>
      <c r="I3">
        <v>1</v>
      </c>
      <c r="J3">
        <v>210</v>
      </c>
      <c r="K3" t="s">
        <v>66</v>
      </c>
      <c r="L3">
        <v>0</v>
      </c>
      <c r="M3">
        <v>0</v>
      </c>
      <c r="N3">
        <v>0</v>
      </c>
      <c r="O3">
        <v>0</v>
      </c>
      <c r="P3">
        <v>0</v>
      </c>
      <c r="Q3">
        <v>0</v>
      </c>
      <c r="R3">
        <v>0</v>
      </c>
      <c r="S3">
        <v>-75</v>
      </c>
      <c r="T3">
        <v>0</v>
      </c>
      <c r="U3">
        <v>0</v>
      </c>
      <c r="V3">
        <v>0</v>
      </c>
      <c r="W3">
        <v>-75</v>
      </c>
      <c r="X3">
        <v>0</v>
      </c>
      <c r="Y3">
        <v>0</v>
      </c>
      <c r="Z3">
        <v>0</v>
      </c>
      <c r="AA3">
        <v>0</v>
      </c>
      <c r="AB3">
        <v>0</v>
      </c>
      <c r="AC3">
        <v>0</v>
      </c>
      <c r="AD3">
        <v>75</v>
      </c>
      <c r="AE3">
        <v>0</v>
      </c>
      <c r="AF3">
        <v>0</v>
      </c>
      <c r="AG3">
        <v>0</v>
      </c>
      <c r="AH3">
        <v>0</v>
      </c>
      <c r="AI3">
        <v>75</v>
      </c>
      <c r="AJ3">
        <v>0</v>
      </c>
      <c r="AK3">
        <v>75</v>
      </c>
      <c r="AL3">
        <v>0</v>
      </c>
      <c r="AM3">
        <v>0</v>
      </c>
      <c r="AN3">
        <v>75</v>
      </c>
      <c r="AO3">
        <v>0</v>
      </c>
      <c r="AP3">
        <v>0</v>
      </c>
      <c r="AQ3">
        <v>75</v>
      </c>
    </row>
    <row r="4" spans="1:43" x14ac:dyDescent="0.35">
      <c r="B4" s="65" t="s">
        <v>128</v>
      </c>
      <c r="E4" t="s">
        <v>129</v>
      </c>
      <c r="F4">
        <v>1301</v>
      </c>
      <c r="G4">
        <v>0</v>
      </c>
      <c r="H4" t="s">
        <v>453</v>
      </c>
      <c r="I4">
        <v>1</v>
      </c>
      <c r="J4">
        <v>220</v>
      </c>
      <c r="K4" t="s">
        <v>66</v>
      </c>
      <c r="L4">
        <v>-141086.73000000001</v>
      </c>
      <c r="M4">
        <v>-149429.14000000001</v>
      </c>
      <c r="N4">
        <v>0</v>
      </c>
      <c r="O4">
        <v>0</v>
      </c>
      <c r="P4">
        <v>-141086.73000000001</v>
      </c>
      <c r="Q4">
        <v>-149429.14000000001</v>
      </c>
      <c r="R4">
        <v>-4313.08</v>
      </c>
      <c r="S4">
        <v>1313.21</v>
      </c>
      <c r="T4">
        <v>0</v>
      </c>
      <c r="U4">
        <v>-102.43</v>
      </c>
      <c r="V4">
        <v>-4313.08</v>
      </c>
      <c r="W4">
        <v>1210.78</v>
      </c>
      <c r="X4">
        <v>0</v>
      </c>
      <c r="Y4">
        <v>0</v>
      </c>
      <c r="Z4">
        <v>0</v>
      </c>
      <c r="AA4">
        <v>0</v>
      </c>
      <c r="AB4">
        <v>0</v>
      </c>
      <c r="AC4">
        <v>0</v>
      </c>
      <c r="AD4">
        <v>-31687.46</v>
      </c>
      <c r="AE4">
        <v>0</v>
      </c>
      <c r="AF4">
        <v>0</v>
      </c>
      <c r="AG4">
        <v>0</v>
      </c>
      <c r="AH4">
        <v>0</v>
      </c>
      <c r="AI4">
        <v>-31687.46</v>
      </c>
      <c r="AJ4">
        <v>0</v>
      </c>
      <c r="AK4">
        <v>-31687.46</v>
      </c>
      <c r="AL4">
        <v>-34506.01</v>
      </c>
      <c r="AM4">
        <v>0.01</v>
      </c>
      <c r="AN4">
        <v>0</v>
      </c>
      <c r="AO4">
        <v>0</v>
      </c>
      <c r="AP4">
        <v>0</v>
      </c>
      <c r="AQ4">
        <v>0.01</v>
      </c>
    </row>
    <row r="5" spans="1:43" x14ac:dyDescent="0.35">
      <c r="B5" s="65" t="s">
        <v>128</v>
      </c>
      <c r="E5" t="s">
        <v>129</v>
      </c>
      <c r="F5">
        <v>1301</v>
      </c>
      <c r="G5">
        <v>0</v>
      </c>
      <c r="H5" t="s">
        <v>453</v>
      </c>
      <c r="I5">
        <v>1</v>
      </c>
      <c r="J5">
        <v>233</v>
      </c>
      <c r="K5" t="s">
        <v>66</v>
      </c>
      <c r="L5">
        <v>-169216.86</v>
      </c>
      <c r="M5">
        <v>-168527.64</v>
      </c>
      <c r="N5">
        <v>0</v>
      </c>
      <c r="O5">
        <v>0</v>
      </c>
      <c r="P5">
        <v>-169216.86</v>
      </c>
      <c r="Q5">
        <v>-168527.64</v>
      </c>
      <c r="R5">
        <v>0</v>
      </c>
      <c r="S5">
        <v>0</v>
      </c>
      <c r="T5">
        <v>0</v>
      </c>
      <c r="U5">
        <v>0</v>
      </c>
      <c r="V5">
        <v>0</v>
      </c>
      <c r="W5">
        <v>0</v>
      </c>
      <c r="X5">
        <v>0</v>
      </c>
      <c r="Y5">
        <v>0</v>
      </c>
      <c r="Z5">
        <v>0</v>
      </c>
      <c r="AA5">
        <v>0</v>
      </c>
      <c r="AB5">
        <v>0</v>
      </c>
      <c r="AC5">
        <v>0</v>
      </c>
      <c r="AD5">
        <v>-5756.4</v>
      </c>
      <c r="AE5">
        <v>0</v>
      </c>
      <c r="AF5">
        <v>0</v>
      </c>
      <c r="AG5">
        <v>0</v>
      </c>
      <c r="AH5">
        <v>0</v>
      </c>
      <c r="AI5">
        <v>-5756.4</v>
      </c>
      <c r="AJ5">
        <v>0</v>
      </c>
      <c r="AK5">
        <v>-5756.4</v>
      </c>
      <c r="AL5">
        <v>-5067.18</v>
      </c>
      <c r="AM5">
        <v>91065.82</v>
      </c>
      <c r="AN5">
        <v>0</v>
      </c>
      <c r="AO5">
        <v>0</v>
      </c>
      <c r="AP5">
        <v>0</v>
      </c>
      <c r="AQ5">
        <v>91065.82</v>
      </c>
    </row>
    <row r="6" spans="1:43" x14ac:dyDescent="0.35">
      <c r="B6" s="65" t="s">
        <v>128</v>
      </c>
      <c r="E6" t="s">
        <v>129</v>
      </c>
      <c r="F6">
        <v>1301</v>
      </c>
      <c r="G6">
        <v>0</v>
      </c>
      <c r="H6" t="s">
        <v>453</v>
      </c>
      <c r="I6">
        <v>1</v>
      </c>
      <c r="J6">
        <v>240</v>
      </c>
      <c r="K6" t="s">
        <v>66</v>
      </c>
      <c r="L6">
        <v>-861743.95</v>
      </c>
      <c r="M6">
        <v>-2607584.96</v>
      </c>
      <c r="N6">
        <v>0</v>
      </c>
      <c r="O6">
        <v>-1640.61</v>
      </c>
      <c r="P6">
        <v>-861743.95</v>
      </c>
      <c r="Q6">
        <v>-2609225.5699999998</v>
      </c>
      <c r="R6">
        <v>9923.1</v>
      </c>
      <c r="S6">
        <v>8344.7800000000007</v>
      </c>
      <c r="T6">
        <v>0</v>
      </c>
      <c r="U6">
        <v>-1.34</v>
      </c>
      <c r="V6">
        <v>9923.1</v>
      </c>
      <c r="W6">
        <v>8343.44</v>
      </c>
      <c r="X6">
        <v>0</v>
      </c>
      <c r="Y6">
        <v>0</v>
      </c>
      <c r="Z6">
        <v>0</v>
      </c>
      <c r="AA6">
        <v>0</v>
      </c>
      <c r="AB6">
        <v>0</v>
      </c>
      <c r="AC6">
        <v>0</v>
      </c>
      <c r="AD6">
        <v>-1021678.8</v>
      </c>
      <c r="AE6">
        <v>0</v>
      </c>
      <c r="AF6">
        <v>0</v>
      </c>
      <c r="AG6">
        <v>0</v>
      </c>
      <c r="AH6">
        <v>0</v>
      </c>
      <c r="AI6">
        <v>-1021678.8</v>
      </c>
      <c r="AJ6">
        <v>0</v>
      </c>
      <c r="AK6">
        <v>-1021678.8</v>
      </c>
      <c r="AL6">
        <v>-2770740.08</v>
      </c>
      <c r="AM6">
        <v>126317.21</v>
      </c>
      <c r="AN6">
        <v>1937.84</v>
      </c>
      <c r="AO6">
        <v>0</v>
      </c>
      <c r="AP6">
        <v>0</v>
      </c>
      <c r="AQ6">
        <v>128255.05</v>
      </c>
    </row>
    <row r="7" spans="1:43" x14ac:dyDescent="0.35">
      <c r="B7" s="65" t="s">
        <v>128</v>
      </c>
      <c r="E7" t="s">
        <v>129</v>
      </c>
      <c r="F7">
        <v>1301</v>
      </c>
      <c r="G7">
        <v>0</v>
      </c>
      <c r="H7" t="s">
        <v>453</v>
      </c>
      <c r="I7">
        <v>1</v>
      </c>
      <c r="J7">
        <v>251</v>
      </c>
      <c r="K7" t="s">
        <v>66</v>
      </c>
      <c r="L7">
        <v>-109596.75</v>
      </c>
      <c r="M7">
        <v>-6570.78</v>
      </c>
      <c r="N7">
        <v>0</v>
      </c>
      <c r="O7">
        <v>0</v>
      </c>
      <c r="P7">
        <v>-109596.75</v>
      </c>
      <c r="Q7">
        <v>-6570.78</v>
      </c>
      <c r="R7">
        <v>0</v>
      </c>
      <c r="S7">
        <v>15.21</v>
      </c>
      <c r="T7">
        <v>0</v>
      </c>
      <c r="U7">
        <v>-15.21</v>
      </c>
      <c r="V7">
        <v>0</v>
      </c>
      <c r="W7">
        <v>0</v>
      </c>
      <c r="X7">
        <v>0</v>
      </c>
      <c r="Y7">
        <v>0</v>
      </c>
      <c r="Z7">
        <v>0</v>
      </c>
      <c r="AA7">
        <v>0</v>
      </c>
      <c r="AB7">
        <v>0</v>
      </c>
      <c r="AC7">
        <v>0</v>
      </c>
      <c r="AD7">
        <v>-111871.18</v>
      </c>
      <c r="AE7">
        <v>0</v>
      </c>
      <c r="AF7">
        <v>0</v>
      </c>
      <c r="AG7">
        <v>0</v>
      </c>
      <c r="AH7">
        <v>0</v>
      </c>
      <c r="AI7">
        <v>-111871.18</v>
      </c>
      <c r="AJ7">
        <v>0</v>
      </c>
      <c r="AK7">
        <v>-111871.18</v>
      </c>
      <c r="AL7">
        <v>-8845.2099999999991</v>
      </c>
      <c r="AM7">
        <v>0</v>
      </c>
      <c r="AN7">
        <v>0</v>
      </c>
      <c r="AO7">
        <v>0</v>
      </c>
      <c r="AP7">
        <v>0</v>
      </c>
      <c r="AQ7">
        <v>0</v>
      </c>
    </row>
    <row r="8" spans="1:43" x14ac:dyDescent="0.35">
      <c r="B8" s="65" t="s">
        <v>128</v>
      </c>
      <c r="E8" t="s">
        <v>129</v>
      </c>
      <c r="F8">
        <v>1301</v>
      </c>
      <c r="G8">
        <v>0</v>
      </c>
      <c r="H8" t="s">
        <v>453</v>
      </c>
      <c r="I8">
        <v>1</v>
      </c>
      <c r="J8">
        <v>252</v>
      </c>
      <c r="K8" t="s">
        <v>66</v>
      </c>
      <c r="L8">
        <v>-24639.24</v>
      </c>
      <c r="M8">
        <v>-237855.18</v>
      </c>
      <c r="N8">
        <v>0</v>
      </c>
      <c r="O8">
        <v>0</v>
      </c>
      <c r="P8">
        <v>-24639.24</v>
      </c>
      <c r="Q8">
        <v>-237855.18</v>
      </c>
      <c r="R8">
        <v>-4586754.41</v>
      </c>
      <c r="S8">
        <v>-5514839.1399999997</v>
      </c>
      <c r="T8">
        <v>0</v>
      </c>
      <c r="U8">
        <v>0</v>
      </c>
      <c r="V8">
        <v>-4586754.41</v>
      </c>
      <c r="W8">
        <v>-5514839.1399999997</v>
      </c>
      <c r="X8">
        <v>0</v>
      </c>
      <c r="Y8">
        <v>0</v>
      </c>
      <c r="Z8">
        <v>0</v>
      </c>
      <c r="AA8">
        <v>0</v>
      </c>
      <c r="AB8">
        <v>0</v>
      </c>
      <c r="AC8">
        <v>0</v>
      </c>
      <c r="AD8">
        <v>-31744.26</v>
      </c>
      <c r="AE8">
        <v>0</v>
      </c>
      <c r="AF8">
        <v>0</v>
      </c>
      <c r="AG8">
        <v>0</v>
      </c>
      <c r="AH8">
        <v>0</v>
      </c>
      <c r="AI8">
        <v>-31744.26</v>
      </c>
      <c r="AJ8">
        <v>0</v>
      </c>
      <c r="AK8">
        <v>-31744.26</v>
      </c>
      <c r="AL8">
        <v>-1173044.93</v>
      </c>
      <c r="AM8">
        <v>11850.25</v>
      </c>
      <c r="AN8">
        <v>0</v>
      </c>
      <c r="AO8">
        <v>0</v>
      </c>
      <c r="AP8">
        <v>0</v>
      </c>
      <c r="AQ8">
        <v>11850.25</v>
      </c>
    </row>
    <row r="9" spans="1:43" x14ac:dyDescent="0.35">
      <c r="B9" s="65" t="s">
        <v>128</v>
      </c>
      <c r="E9" t="s">
        <v>129</v>
      </c>
      <c r="F9">
        <v>1301</v>
      </c>
      <c r="G9">
        <v>0</v>
      </c>
      <c r="H9" t="s">
        <v>453</v>
      </c>
      <c r="I9">
        <v>1</v>
      </c>
      <c r="J9">
        <v>253</v>
      </c>
      <c r="K9" t="s">
        <v>66</v>
      </c>
      <c r="L9">
        <v>-3519102.49</v>
      </c>
      <c r="M9">
        <v>-2154132.1</v>
      </c>
      <c r="N9">
        <v>0</v>
      </c>
      <c r="O9">
        <v>0</v>
      </c>
      <c r="P9">
        <v>-3519102.49</v>
      </c>
      <c r="Q9">
        <v>-2154132.1</v>
      </c>
      <c r="R9">
        <v>-140689.13</v>
      </c>
      <c r="S9">
        <v>-1563797.84</v>
      </c>
      <c r="T9">
        <v>0</v>
      </c>
      <c r="U9">
        <v>-203.73</v>
      </c>
      <c r="V9">
        <v>-140689.13</v>
      </c>
      <c r="W9">
        <v>-1564001.57</v>
      </c>
      <c r="X9">
        <v>0</v>
      </c>
      <c r="Y9">
        <v>0</v>
      </c>
      <c r="Z9">
        <v>0</v>
      </c>
      <c r="AA9">
        <v>0</v>
      </c>
      <c r="AB9">
        <v>0</v>
      </c>
      <c r="AC9">
        <v>0</v>
      </c>
      <c r="AD9">
        <v>-1174491.74</v>
      </c>
      <c r="AE9">
        <v>0</v>
      </c>
      <c r="AF9">
        <v>0</v>
      </c>
      <c r="AG9">
        <v>0</v>
      </c>
      <c r="AH9">
        <v>0</v>
      </c>
      <c r="AI9">
        <v>-1174491.74</v>
      </c>
      <c r="AJ9">
        <v>0</v>
      </c>
      <c r="AK9">
        <v>-1174491.74</v>
      </c>
      <c r="AL9">
        <v>-1232833.79</v>
      </c>
      <c r="AM9">
        <v>68980.72</v>
      </c>
      <c r="AN9">
        <v>1296202.6000000001</v>
      </c>
      <c r="AO9">
        <v>0</v>
      </c>
      <c r="AP9">
        <v>0</v>
      </c>
      <c r="AQ9">
        <v>1365183.32</v>
      </c>
    </row>
    <row r="10" spans="1:43" x14ac:dyDescent="0.35">
      <c r="B10" s="65" t="s">
        <v>128</v>
      </c>
      <c r="E10" t="s">
        <v>129</v>
      </c>
      <c r="F10">
        <v>1301</v>
      </c>
      <c r="G10">
        <v>0</v>
      </c>
      <c r="H10" t="s">
        <v>453</v>
      </c>
      <c r="I10">
        <v>1</v>
      </c>
      <c r="J10">
        <v>254</v>
      </c>
      <c r="K10" t="s">
        <v>66</v>
      </c>
      <c r="L10">
        <v>0</v>
      </c>
      <c r="M10">
        <v>7048.72</v>
      </c>
      <c r="N10">
        <v>0</v>
      </c>
      <c r="O10">
        <v>0</v>
      </c>
      <c r="P10">
        <v>0</v>
      </c>
      <c r="Q10">
        <v>7048.72</v>
      </c>
      <c r="R10">
        <v>0</v>
      </c>
      <c r="S10">
        <v>0</v>
      </c>
      <c r="T10">
        <v>0</v>
      </c>
      <c r="U10">
        <v>0</v>
      </c>
      <c r="V10">
        <v>0</v>
      </c>
      <c r="W10">
        <v>0</v>
      </c>
      <c r="X10">
        <v>0</v>
      </c>
      <c r="Y10">
        <v>0</v>
      </c>
      <c r="Z10">
        <v>0</v>
      </c>
      <c r="AA10">
        <v>0</v>
      </c>
      <c r="AB10">
        <v>0</v>
      </c>
      <c r="AC10">
        <v>0</v>
      </c>
      <c r="AD10">
        <v>-7048.72</v>
      </c>
      <c r="AE10">
        <v>0</v>
      </c>
      <c r="AF10">
        <v>0</v>
      </c>
      <c r="AG10">
        <v>0</v>
      </c>
      <c r="AH10">
        <v>0</v>
      </c>
      <c r="AI10">
        <v>-7048.72</v>
      </c>
      <c r="AJ10">
        <v>0</v>
      </c>
      <c r="AK10">
        <v>-7048.72</v>
      </c>
      <c r="AL10">
        <v>0</v>
      </c>
      <c r="AM10">
        <v>0</v>
      </c>
      <c r="AN10">
        <v>0</v>
      </c>
      <c r="AO10">
        <v>0</v>
      </c>
      <c r="AP10">
        <v>0</v>
      </c>
      <c r="AQ10">
        <v>0</v>
      </c>
    </row>
    <row r="11" spans="1:43" x14ac:dyDescent="0.35">
      <c r="B11" s="65" t="s">
        <v>128</v>
      </c>
      <c r="E11" t="s">
        <v>129</v>
      </c>
      <c r="F11">
        <v>1301</v>
      </c>
      <c r="G11">
        <v>0</v>
      </c>
      <c r="H11" t="s">
        <v>453</v>
      </c>
      <c r="I11">
        <v>1</v>
      </c>
      <c r="J11">
        <v>257</v>
      </c>
      <c r="K11" t="s">
        <v>66</v>
      </c>
      <c r="L11">
        <v>-482524.97</v>
      </c>
      <c r="M11">
        <v>-469151.45</v>
      </c>
      <c r="N11">
        <v>0</v>
      </c>
      <c r="O11">
        <v>0</v>
      </c>
      <c r="P11">
        <v>-482524.97</v>
      </c>
      <c r="Q11">
        <v>-469151.45</v>
      </c>
      <c r="R11">
        <v>7783.9</v>
      </c>
      <c r="S11">
        <v>7789.92</v>
      </c>
      <c r="T11">
        <v>0</v>
      </c>
      <c r="U11">
        <v>-6.02</v>
      </c>
      <c r="V11">
        <v>7783.9</v>
      </c>
      <c r="W11">
        <v>7783.9</v>
      </c>
      <c r="X11">
        <v>-475434.29</v>
      </c>
      <c r="Y11">
        <v>-176264.41</v>
      </c>
      <c r="Z11">
        <v>0</v>
      </c>
      <c r="AA11">
        <v>0</v>
      </c>
      <c r="AB11">
        <v>-475434.29</v>
      </c>
      <c r="AC11">
        <v>-176264.41</v>
      </c>
      <c r="AD11">
        <v>-478103.42</v>
      </c>
      <c r="AE11">
        <v>0</v>
      </c>
      <c r="AF11">
        <v>0</v>
      </c>
      <c r="AG11">
        <v>0</v>
      </c>
      <c r="AH11">
        <v>0</v>
      </c>
      <c r="AI11">
        <v>-478103.42</v>
      </c>
      <c r="AJ11">
        <v>-475434.29</v>
      </c>
      <c r="AK11">
        <v>-178933.54</v>
      </c>
      <c r="AL11">
        <v>-165560.01999999999</v>
      </c>
      <c r="AM11">
        <v>0</v>
      </c>
      <c r="AN11">
        <v>0</v>
      </c>
      <c r="AO11">
        <v>0</v>
      </c>
      <c r="AP11">
        <v>0</v>
      </c>
      <c r="AQ11">
        <v>0</v>
      </c>
    </row>
    <row r="12" spans="1:43" x14ac:dyDescent="0.35">
      <c r="B12" s="65" t="s">
        <v>128</v>
      </c>
      <c r="E12" t="s">
        <v>129</v>
      </c>
      <c r="F12">
        <v>1301</v>
      </c>
      <c r="G12">
        <v>0</v>
      </c>
      <c r="H12" t="s">
        <v>453</v>
      </c>
      <c r="I12">
        <v>1</v>
      </c>
      <c r="J12">
        <v>260</v>
      </c>
      <c r="K12" t="s">
        <v>66</v>
      </c>
      <c r="L12">
        <v>-177336.53</v>
      </c>
      <c r="M12">
        <v>-98799.65</v>
      </c>
      <c r="N12">
        <v>0</v>
      </c>
      <c r="O12">
        <v>-6150.26</v>
      </c>
      <c r="P12">
        <v>-177336.53</v>
      </c>
      <c r="Q12">
        <v>-104949.91</v>
      </c>
      <c r="R12">
        <v>-594.5</v>
      </c>
      <c r="S12">
        <v>-6842.78</v>
      </c>
      <c r="T12">
        <v>0</v>
      </c>
      <c r="U12">
        <v>0</v>
      </c>
      <c r="V12">
        <v>-594.5</v>
      </c>
      <c r="W12">
        <v>-6842.78</v>
      </c>
      <c r="X12">
        <v>-9300</v>
      </c>
      <c r="Y12">
        <v>-9300</v>
      </c>
      <c r="Z12">
        <v>0</v>
      </c>
      <c r="AA12">
        <v>0</v>
      </c>
      <c r="AB12">
        <v>-9300</v>
      </c>
      <c r="AC12">
        <v>-9300</v>
      </c>
      <c r="AD12">
        <v>-637150.84</v>
      </c>
      <c r="AE12">
        <v>0</v>
      </c>
      <c r="AF12">
        <v>0</v>
      </c>
      <c r="AG12">
        <v>0</v>
      </c>
      <c r="AH12">
        <v>0</v>
      </c>
      <c r="AI12">
        <v>-637150.84</v>
      </c>
      <c r="AJ12">
        <v>-9300</v>
      </c>
      <c r="AK12">
        <v>-637150.84</v>
      </c>
      <c r="AL12">
        <v>-571012.5</v>
      </c>
      <c r="AM12">
        <v>0</v>
      </c>
      <c r="AN12">
        <v>6248.28</v>
      </c>
      <c r="AO12">
        <v>0</v>
      </c>
      <c r="AP12">
        <v>0</v>
      </c>
      <c r="AQ12">
        <v>6248.28</v>
      </c>
    </row>
    <row r="13" spans="1:43" x14ac:dyDescent="0.35">
      <c r="B13" s="65" t="s">
        <v>128</v>
      </c>
      <c r="E13" t="s">
        <v>129</v>
      </c>
      <c r="F13">
        <v>1301</v>
      </c>
      <c r="G13">
        <v>0</v>
      </c>
      <c r="H13" t="s">
        <v>454</v>
      </c>
      <c r="I13">
        <v>3</v>
      </c>
      <c r="J13">
        <v>111</v>
      </c>
      <c r="K13" t="s">
        <v>66</v>
      </c>
      <c r="L13">
        <v>0</v>
      </c>
      <c r="M13">
        <v>0</v>
      </c>
      <c r="N13">
        <v>0</v>
      </c>
      <c r="O13">
        <v>0</v>
      </c>
      <c r="P13">
        <v>0</v>
      </c>
      <c r="Q13">
        <v>0</v>
      </c>
      <c r="R13">
        <v>-46732.83</v>
      </c>
      <c r="S13">
        <v>0</v>
      </c>
      <c r="T13">
        <v>0</v>
      </c>
      <c r="U13">
        <v>0</v>
      </c>
      <c r="V13">
        <v>-46732.83</v>
      </c>
      <c r="W13">
        <v>0</v>
      </c>
      <c r="X13">
        <v>0</v>
      </c>
      <c r="Y13">
        <v>0</v>
      </c>
      <c r="Z13">
        <v>0</v>
      </c>
      <c r="AA13">
        <v>0</v>
      </c>
      <c r="AB13">
        <v>0</v>
      </c>
      <c r="AC13">
        <v>0</v>
      </c>
      <c r="AD13">
        <v>-46732.84</v>
      </c>
      <c r="AE13">
        <v>0</v>
      </c>
      <c r="AF13">
        <v>0</v>
      </c>
      <c r="AG13">
        <v>0</v>
      </c>
      <c r="AH13">
        <v>0</v>
      </c>
      <c r="AI13">
        <v>-46732.84</v>
      </c>
      <c r="AJ13">
        <v>0</v>
      </c>
      <c r="AK13">
        <v>-46732.84</v>
      </c>
      <c r="AL13">
        <v>-0.01</v>
      </c>
      <c r="AM13">
        <v>0</v>
      </c>
      <c r="AN13">
        <v>0</v>
      </c>
      <c r="AO13">
        <v>0</v>
      </c>
      <c r="AP13">
        <v>0</v>
      </c>
      <c r="AQ13">
        <v>0</v>
      </c>
    </row>
    <row r="14" spans="1:43" x14ac:dyDescent="0.35">
      <c r="B14" s="65" t="s">
        <v>128</v>
      </c>
      <c r="E14" t="s">
        <v>129</v>
      </c>
      <c r="F14">
        <v>1301</v>
      </c>
      <c r="G14">
        <v>0</v>
      </c>
      <c r="H14" t="s">
        <v>454</v>
      </c>
      <c r="I14">
        <v>3</v>
      </c>
      <c r="J14">
        <v>121</v>
      </c>
      <c r="K14" t="s">
        <v>66</v>
      </c>
      <c r="L14">
        <v>0</v>
      </c>
      <c r="M14">
        <v>0</v>
      </c>
      <c r="N14">
        <v>0</v>
      </c>
      <c r="O14">
        <v>0</v>
      </c>
      <c r="P14">
        <v>0</v>
      </c>
      <c r="Q14">
        <v>0</v>
      </c>
      <c r="R14">
        <v>-15094.41</v>
      </c>
      <c r="S14">
        <v>0</v>
      </c>
      <c r="T14">
        <v>0</v>
      </c>
      <c r="U14">
        <v>0</v>
      </c>
      <c r="V14">
        <v>-15094.41</v>
      </c>
      <c r="W14">
        <v>0</v>
      </c>
      <c r="X14">
        <v>0</v>
      </c>
      <c r="Y14">
        <v>0</v>
      </c>
      <c r="Z14">
        <v>0</v>
      </c>
      <c r="AA14">
        <v>0</v>
      </c>
      <c r="AB14">
        <v>0</v>
      </c>
      <c r="AC14">
        <v>0</v>
      </c>
      <c r="AD14">
        <v>-14978.02</v>
      </c>
      <c r="AE14">
        <v>0</v>
      </c>
      <c r="AF14">
        <v>0</v>
      </c>
      <c r="AG14">
        <v>0</v>
      </c>
      <c r="AH14">
        <v>0</v>
      </c>
      <c r="AI14">
        <v>-14978.02</v>
      </c>
      <c r="AJ14">
        <v>0</v>
      </c>
      <c r="AK14">
        <v>-14978.02</v>
      </c>
      <c r="AL14">
        <v>116.39</v>
      </c>
      <c r="AM14">
        <v>0</v>
      </c>
      <c r="AN14">
        <v>0</v>
      </c>
      <c r="AO14">
        <v>0</v>
      </c>
      <c r="AP14">
        <v>0</v>
      </c>
      <c r="AQ14">
        <v>0</v>
      </c>
    </row>
    <row r="15" spans="1:43" x14ac:dyDescent="0.35">
      <c r="B15" s="65" t="s">
        <v>128</v>
      </c>
      <c r="E15" t="s">
        <v>129</v>
      </c>
      <c r="F15">
        <v>1301</v>
      </c>
      <c r="G15">
        <v>0</v>
      </c>
      <c r="H15" t="s">
        <v>454</v>
      </c>
      <c r="I15">
        <v>3</v>
      </c>
      <c r="J15">
        <v>210</v>
      </c>
      <c r="K15" t="s">
        <v>66</v>
      </c>
      <c r="L15">
        <v>0</v>
      </c>
      <c r="M15">
        <v>0</v>
      </c>
      <c r="N15">
        <v>0</v>
      </c>
      <c r="O15">
        <v>0</v>
      </c>
      <c r="P15">
        <v>0</v>
      </c>
      <c r="Q15">
        <v>0</v>
      </c>
      <c r="R15">
        <v>0</v>
      </c>
      <c r="S15">
        <v>0</v>
      </c>
      <c r="T15">
        <v>0</v>
      </c>
      <c r="U15">
        <v>0</v>
      </c>
      <c r="V15">
        <v>0</v>
      </c>
      <c r="W15">
        <v>0</v>
      </c>
      <c r="X15">
        <v>0</v>
      </c>
      <c r="Y15">
        <v>0</v>
      </c>
      <c r="Z15">
        <v>0</v>
      </c>
      <c r="AA15">
        <v>0</v>
      </c>
      <c r="AB15">
        <v>0</v>
      </c>
      <c r="AC15">
        <v>0</v>
      </c>
      <c r="AD15">
        <v>-3321.26</v>
      </c>
      <c r="AE15">
        <v>0</v>
      </c>
      <c r="AF15">
        <v>0</v>
      </c>
      <c r="AG15">
        <v>0</v>
      </c>
      <c r="AH15">
        <v>0</v>
      </c>
      <c r="AI15">
        <v>-3321.26</v>
      </c>
      <c r="AJ15">
        <v>0</v>
      </c>
      <c r="AK15">
        <v>-3321.26</v>
      </c>
      <c r="AL15">
        <v>-3321.26</v>
      </c>
      <c r="AM15">
        <v>0</v>
      </c>
      <c r="AN15">
        <v>0</v>
      </c>
      <c r="AO15">
        <v>0</v>
      </c>
      <c r="AP15">
        <v>0</v>
      </c>
      <c r="AQ15">
        <v>0</v>
      </c>
    </row>
    <row r="16" spans="1:43" x14ac:dyDescent="0.35">
      <c r="B16" s="65" t="s">
        <v>128</v>
      </c>
      <c r="E16" t="s">
        <v>129</v>
      </c>
      <c r="F16">
        <v>1301</v>
      </c>
      <c r="G16">
        <v>0</v>
      </c>
      <c r="H16" t="s">
        <v>454</v>
      </c>
      <c r="I16">
        <v>3</v>
      </c>
      <c r="J16">
        <v>251</v>
      </c>
      <c r="K16" t="s">
        <v>66</v>
      </c>
      <c r="L16">
        <v>-140000</v>
      </c>
      <c r="M16">
        <v>0</v>
      </c>
      <c r="N16">
        <v>0</v>
      </c>
      <c r="O16">
        <v>0</v>
      </c>
      <c r="P16">
        <v>-140000</v>
      </c>
      <c r="Q16">
        <v>0</v>
      </c>
      <c r="R16">
        <v>0</v>
      </c>
      <c r="S16">
        <v>676712.66</v>
      </c>
      <c r="T16">
        <v>0</v>
      </c>
      <c r="U16">
        <v>-676712.66</v>
      </c>
      <c r="V16">
        <v>0</v>
      </c>
      <c r="W16">
        <v>0</v>
      </c>
      <c r="X16">
        <v>0</v>
      </c>
      <c r="Y16">
        <v>0</v>
      </c>
      <c r="Z16">
        <v>0</v>
      </c>
      <c r="AA16">
        <v>0</v>
      </c>
      <c r="AB16">
        <v>0</v>
      </c>
      <c r="AC16">
        <v>0</v>
      </c>
      <c r="AD16">
        <v>-816712.66</v>
      </c>
      <c r="AE16">
        <v>0</v>
      </c>
      <c r="AF16">
        <v>0</v>
      </c>
      <c r="AG16">
        <v>0</v>
      </c>
      <c r="AH16">
        <v>0</v>
      </c>
      <c r="AI16">
        <v>-816712.66</v>
      </c>
      <c r="AJ16">
        <v>0</v>
      </c>
      <c r="AK16">
        <v>-816712.66</v>
      </c>
      <c r="AL16">
        <v>-676712.66</v>
      </c>
      <c r="AM16">
        <v>0</v>
      </c>
      <c r="AN16">
        <v>0</v>
      </c>
      <c r="AO16">
        <v>0</v>
      </c>
      <c r="AP16">
        <v>0</v>
      </c>
      <c r="AQ16">
        <v>0</v>
      </c>
    </row>
    <row r="17" spans="2:43" x14ac:dyDescent="0.35">
      <c r="B17" s="65" t="s">
        <v>128</v>
      </c>
      <c r="E17" t="s">
        <v>129</v>
      </c>
      <c r="F17">
        <v>1301</v>
      </c>
      <c r="G17">
        <v>0</v>
      </c>
      <c r="H17" t="s">
        <v>454</v>
      </c>
      <c r="I17">
        <v>3</v>
      </c>
      <c r="J17">
        <v>252</v>
      </c>
      <c r="K17" t="s">
        <v>66</v>
      </c>
      <c r="L17">
        <v>-35648.97</v>
      </c>
      <c r="M17">
        <v>-456057.84</v>
      </c>
      <c r="N17">
        <v>0</v>
      </c>
      <c r="O17">
        <v>0</v>
      </c>
      <c r="P17">
        <v>-35648.97</v>
      </c>
      <c r="Q17">
        <v>-456057.84</v>
      </c>
      <c r="R17">
        <v>0</v>
      </c>
      <c r="S17">
        <v>0</v>
      </c>
      <c r="T17">
        <v>0</v>
      </c>
      <c r="U17">
        <v>0</v>
      </c>
      <c r="V17">
        <v>0</v>
      </c>
      <c r="W17">
        <v>0</v>
      </c>
      <c r="X17">
        <v>-162825</v>
      </c>
      <c r="Y17">
        <v>0</v>
      </c>
      <c r="Z17">
        <v>0</v>
      </c>
      <c r="AA17">
        <v>0</v>
      </c>
      <c r="AB17">
        <v>-162825</v>
      </c>
      <c r="AC17">
        <v>0</v>
      </c>
      <c r="AD17">
        <v>-290195.92</v>
      </c>
      <c r="AE17">
        <v>0</v>
      </c>
      <c r="AF17">
        <v>0</v>
      </c>
      <c r="AG17">
        <v>0</v>
      </c>
      <c r="AH17">
        <v>0</v>
      </c>
      <c r="AI17">
        <v>-290195.92</v>
      </c>
      <c r="AJ17">
        <v>-162825</v>
      </c>
      <c r="AK17">
        <v>-127370.92</v>
      </c>
      <c r="AL17">
        <v>-547779.79</v>
      </c>
      <c r="AM17">
        <v>0</v>
      </c>
      <c r="AN17">
        <v>0</v>
      </c>
      <c r="AO17">
        <v>0</v>
      </c>
      <c r="AP17">
        <v>0</v>
      </c>
      <c r="AQ17">
        <v>0</v>
      </c>
    </row>
    <row r="18" spans="2:43" x14ac:dyDescent="0.35">
      <c r="B18" s="65" t="s">
        <v>128</v>
      </c>
      <c r="E18" t="s">
        <v>129</v>
      </c>
      <c r="F18">
        <v>1301</v>
      </c>
      <c r="G18">
        <v>0</v>
      </c>
      <c r="H18" t="s">
        <v>454</v>
      </c>
      <c r="I18">
        <v>3</v>
      </c>
      <c r="J18">
        <v>253</v>
      </c>
      <c r="K18" t="s">
        <v>66</v>
      </c>
      <c r="L18">
        <v>-807500</v>
      </c>
      <c r="M18">
        <v>-297526.34999999998</v>
      </c>
      <c r="N18">
        <v>0</v>
      </c>
      <c r="O18">
        <v>0</v>
      </c>
      <c r="P18">
        <v>-807500</v>
      </c>
      <c r="Q18">
        <v>-297526.34999999998</v>
      </c>
      <c r="R18">
        <v>0</v>
      </c>
      <c r="S18">
        <v>-192689.26</v>
      </c>
      <c r="T18">
        <v>0</v>
      </c>
      <c r="U18">
        <v>0</v>
      </c>
      <c r="V18">
        <v>0</v>
      </c>
      <c r="W18">
        <v>-192689.26</v>
      </c>
      <c r="X18">
        <v>2745.25</v>
      </c>
      <c r="Y18">
        <v>-1250788.8400000001</v>
      </c>
      <c r="Z18">
        <v>0</v>
      </c>
      <c r="AA18">
        <v>0</v>
      </c>
      <c r="AB18">
        <v>2745.25</v>
      </c>
      <c r="AC18">
        <v>-1250788.8400000001</v>
      </c>
      <c r="AD18">
        <v>-1566745.42</v>
      </c>
      <c r="AE18">
        <v>0</v>
      </c>
      <c r="AF18">
        <v>0</v>
      </c>
      <c r="AG18">
        <v>0</v>
      </c>
      <c r="AH18">
        <v>0</v>
      </c>
      <c r="AI18">
        <v>-1566745.42</v>
      </c>
      <c r="AJ18">
        <v>2745.25</v>
      </c>
      <c r="AK18">
        <v>-2820279.51</v>
      </c>
      <c r="AL18">
        <v>-2502995.12</v>
      </c>
      <c r="AM18">
        <v>0</v>
      </c>
      <c r="AN18">
        <v>0</v>
      </c>
      <c r="AO18">
        <v>0</v>
      </c>
      <c r="AP18">
        <v>0</v>
      </c>
      <c r="AQ18">
        <v>0</v>
      </c>
    </row>
    <row r="19" spans="2:43" x14ac:dyDescent="0.35">
      <c r="B19" s="65" t="s">
        <v>128</v>
      </c>
      <c r="E19" t="s">
        <v>129</v>
      </c>
      <c r="F19">
        <v>1301</v>
      </c>
      <c r="G19">
        <v>0</v>
      </c>
      <c r="H19" t="s">
        <v>454</v>
      </c>
      <c r="I19">
        <v>3</v>
      </c>
      <c r="J19">
        <v>257</v>
      </c>
      <c r="K19" t="s">
        <v>66</v>
      </c>
      <c r="L19">
        <v>-1470499.44</v>
      </c>
      <c r="M19">
        <v>-198371.03</v>
      </c>
      <c r="N19">
        <v>0</v>
      </c>
      <c r="O19">
        <v>0</v>
      </c>
      <c r="P19">
        <v>-1470499.44</v>
      </c>
      <c r="Q19">
        <v>-198371.03</v>
      </c>
      <c r="R19">
        <v>0</v>
      </c>
      <c r="S19">
        <v>31.07</v>
      </c>
      <c r="T19">
        <v>0</v>
      </c>
      <c r="U19">
        <v>-31.07</v>
      </c>
      <c r="V19">
        <v>0</v>
      </c>
      <c r="W19">
        <v>0</v>
      </c>
      <c r="X19">
        <v>0</v>
      </c>
      <c r="Y19">
        <v>0</v>
      </c>
      <c r="Z19">
        <v>0</v>
      </c>
      <c r="AA19">
        <v>0</v>
      </c>
      <c r="AB19">
        <v>0</v>
      </c>
      <c r="AC19">
        <v>0</v>
      </c>
      <c r="AD19">
        <v>-1560759.48</v>
      </c>
      <c r="AE19">
        <v>0</v>
      </c>
      <c r="AF19">
        <v>0</v>
      </c>
      <c r="AG19">
        <v>0</v>
      </c>
      <c r="AH19">
        <v>0</v>
      </c>
      <c r="AI19">
        <v>-1560759.48</v>
      </c>
      <c r="AJ19">
        <v>0</v>
      </c>
      <c r="AK19">
        <v>-1560759.48</v>
      </c>
      <c r="AL19">
        <v>-288631.07</v>
      </c>
      <c r="AM19">
        <v>0</v>
      </c>
      <c r="AN19">
        <v>0</v>
      </c>
      <c r="AO19">
        <v>0</v>
      </c>
      <c r="AP19">
        <v>0</v>
      </c>
      <c r="AQ19">
        <v>0</v>
      </c>
    </row>
    <row r="20" spans="2:43" x14ac:dyDescent="0.35">
      <c r="B20" s="65" t="s">
        <v>128</v>
      </c>
      <c r="E20" t="s">
        <v>129</v>
      </c>
      <c r="F20">
        <v>1301</v>
      </c>
      <c r="G20">
        <v>0</v>
      </c>
      <c r="H20" t="s">
        <v>454</v>
      </c>
      <c r="I20">
        <v>3</v>
      </c>
      <c r="J20">
        <v>310</v>
      </c>
      <c r="K20" t="s">
        <v>66</v>
      </c>
      <c r="L20">
        <v>-642197.62</v>
      </c>
      <c r="M20">
        <v>-242201.66</v>
      </c>
      <c r="N20">
        <v>0</v>
      </c>
      <c r="O20">
        <v>0</v>
      </c>
      <c r="P20">
        <v>-642197.62</v>
      </c>
      <c r="Q20">
        <v>-242201.66</v>
      </c>
      <c r="R20">
        <v>0</v>
      </c>
      <c r="S20">
        <v>0</v>
      </c>
      <c r="T20">
        <v>0</v>
      </c>
      <c r="U20">
        <v>0</v>
      </c>
      <c r="V20">
        <v>0</v>
      </c>
      <c r="W20">
        <v>0</v>
      </c>
      <c r="X20">
        <v>0</v>
      </c>
      <c r="Y20">
        <v>0</v>
      </c>
      <c r="Z20">
        <v>0</v>
      </c>
      <c r="AA20">
        <v>0</v>
      </c>
      <c r="AB20">
        <v>0</v>
      </c>
      <c r="AC20">
        <v>0</v>
      </c>
      <c r="AD20">
        <v>-399995.96</v>
      </c>
      <c r="AE20">
        <v>0</v>
      </c>
      <c r="AF20">
        <v>0</v>
      </c>
      <c r="AG20">
        <v>0</v>
      </c>
      <c r="AH20">
        <v>0</v>
      </c>
      <c r="AI20">
        <v>-399995.96</v>
      </c>
      <c r="AJ20">
        <v>0</v>
      </c>
      <c r="AK20">
        <v>-399995.96</v>
      </c>
      <c r="AL20">
        <v>0</v>
      </c>
      <c r="AM20">
        <v>0</v>
      </c>
      <c r="AN20">
        <v>0</v>
      </c>
      <c r="AO20">
        <v>0</v>
      </c>
      <c r="AP20">
        <v>0</v>
      </c>
      <c r="AQ20">
        <v>0</v>
      </c>
    </row>
    <row r="21" spans="2:43" x14ac:dyDescent="0.35">
      <c r="B21" s="65" t="s">
        <v>128</v>
      </c>
      <c r="E21" t="s">
        <v>129</v>
      </c>
      <c r="F21">
        <v>1301</v>
      </c>
      <c r="G21">
        <v>0</v>
      </c>
      <c r="H21" t="s">
        <v>454</v>
      </c>
      <c r="I21">
        <v>3</v>
      </c>
      <c r="J21">
        <v>430</v>
      </c>
      <c r="K21" t="s">
        <v>66</v>
      </c>
      <c r="L21">
        <v>0</v>
      </c>
      <c r="M21">
        <v>0</v>
      </c>
      <c r="N21">
        <v>0</v>
      </c>
      <c r="O21">
        <v>0</v>
      </c>
      <c r="P21">
        <v>0</v>
      </c>
      <c r="Q21">
        <v>0</v>
      </c>
      <c r="R21">
        <v>0</v>
      </c>
      <c r="S21">
        <v>102.69</v>
      </c>
      <c r="T21">
        <v>0</v>
      </c>
      <c r="U21">
        <v>-102.69</v>
      </c>
      <c r="V21">
        <v>0</v>
      </c>
      <c r="W21">
        <v>0</v>
      </c>
      <c r="X21">
        <v>0</v>
      </c>
      <c r="Y21">
        <v>0</v>
      </c>
      <c r="Z21">
        <v>0</v>
      </c>
      <c r="AA21">
        <v>0</v>
      </c>
      <c r="AB21">
        <v>0</v>
      </c>
      <c r="AC21">
        <v>0</v>
      </c>
      <c r="AD21">
        <v>-5184.99</v>
      </c>
      <c r="AE21">
        <v>0</v>
      </c>
      <c r="AF21">
        <v>0</v>
      </c>
      <c r="AG21">
        <v>0</v>
      </c>
      <c r="AH21">
        <v>0</v>
      </c>
      <c r="AI21">
        <v>-5184.99</v>
      </c>
      <c r="AJ21">
        <v>0</v>
      </c>
      <c r="AK21">
        <v>-5184.99</v>
      </c>
      <c r="AL21">
        <v>-5184.99</v>
      </c>
      <c r="AM21">
        <v>0</v>
      </c>
      <c r="AN21">
        <v>0</v>
      </c>
      <c r="AO21">
        <v>0</v>
      </c>
      <c r="AP21">
        <v>0</v>
      </c>
      <c r="AQ21">
        <v>0</v>
      </c>
    </row>
    <row r="22" spans="2:43" x14ac:dyDescent="0.35">
      <c r="B22" s="65" t="s">
        <v>128</v>
      </c>
      <c r="E22" t="s">
        <v>129</v>
      </c>
      <c r="F22">
        <v>1301</v>
      </c>
      <c r="G22">
        <v>0</v>
      </c>
      <c r="H22" t="s">
        <v>454</v>
      </c>
      <c r="I22">
        <v>3</v>
      </c>
      <c r="J22">
        <v>440</v>
      </c>
      <c r="K22" t="s">
        <v>66</v>
      </c>
      <c r="L22">
        <v>-3187835.21</v>
      </c>
      <c r="M22">
        <v>-838524.83</v>
      </c>
      <c r="N22">
        <v>0</v>
      </c>
      <c r="O22">
        <v>0</v>
      </c>
      <c r="P22">
        <v>-3187835.21</v>
      </c>
      <c r="Q22">
        <v>-838524.83</v>
      </c>
      <c r="R22">
        <v>277434.56</v>
      </c>
      <c r="S22">
        <v>-315699.34000000003</v>
      </c>
      <c r="T22">
        <v>0</v>
      </c>
      <c r="U22">
        <v>-297280.43</v>
      </c>
      <c r="V22">
        <v>277434.56</v>
      </c>
      <c r="W22">
        <v>-612979.77</v>
      </c>
      <c r="X22">
        <v>-219552.01</v>
      </c>
      <c r="Y22">
        <v>-176061.23</v>
      </c>
      <c r="Z22">
        <v>0</v>
      </c>
      <c r="AA22">
        <v>0</v>
      </c>
      <c r="AB22">
        <v>-219552.01</v>
      </c>
      <c r="AC22">
        <v>-176061.23</v>
      </c>
      <c r="AD22">
        <v>4710057.4000000004</v>
      </c>
      <c r="AE22">
        <v>0</v>
      </c>
      <c r="AF22">
        <v>0</v>
      </c>
      <c r="AG22">
        <v>0</v>
      </c>
      <c r="AH22">
        <v>0</v>
      </c>
      <c r="AI22">
        <v>4710057.4000000004</v>
      </c>
      <c r="AJ22">
        <v>-219552.01</v>
      </c>
      <c r="AK22">
        <v>4753548.18</v>
      </c>
      <c r="AL22">
        <v>6212444.2300000004</v>
      </c>
      <c r="AM22">
        <v>126504.03</v>
      </c>
      <c r="AN22">
        <v>351803.87</v>
      </c>
      <c r="AO22">
        <v>0</v>
      </c>
      <c r="AP22">
        <v>0</v>
      </c>
      <c r="AQ22">
        <v>478307.9</v>
      </c>
    </row>
    <row r="23" spans="2:43" x14ac:dyDescent="0.35">
      <c r="B23" s="65" t="s">
        <v>128</v>
      </c>
      <c r="E23" t="s">
        <v>129</v>
      </c>
      <c r="F23">
        <v>1301</v>
      </c>
      <c r="G23">
        <v>0</v>
      </c>
      <c r="H23" t="s">
        <v>455</v>
      </c>
      <c r="I23">
        <v>4</v>
      </c>
      <c r="J23">
        <v>251</v>
      </c>
      <c r="K23" t="s">
        <v>66</v>
      </c>
      <c r="L23">
        <v>-731228</v>
      </c>
      <c r="M23">
        <v>-440079.27</v>
      </c>
      <c r="N23">
        <v>0</v>
      </c>
      <c r="O23">
        <v>0</v>
      </c>
      <c r="P23">
        <v>-731228</v>
      </c>
      <c r="Q23">
        <v>-440079.27</v>
      </c>
      <c r="R23">
        <v>0</v>
      </c>
      <c r="S23">
        <v>0</v>
      </c>
      <c r="T23">
        <v>0</v>
      </c>
      <c r="U23">
        <v>0</v>
      </c>
      <c r="V23">
        <v>0</v>
      </c>
      <c r="W23">
        <v>0</v>
      </c>
      <c r="X23">
        <v>0</v>
      </c>
      <c r="Y23">
        <v>0</v>
      </c>
      <c r="Z23">
        <v>0</v>
      </c>
      <c r="AA23">
        <v>0</v>
      </c>
      <c r="AB23">
        <v>0</v>
      </c>
      <c r="AC23">
        <v>0</v>
      </c>
      <c r="AD23">
        <v>-291148.73</v>
      </c>
      <c r="AE23">
        <v>0</v>
      </c>
      <c r="AF23">
        <v>0</v>
      </c>
      <c r="AG23">
        <v>0</v>
      </c>
      <c r="AH23">
        <v>0</v>
      </c>
      <c r="AI23">
        <v>-291148.73</v>
      </c>
      <c r="AJ23">
        <v>0</v>
      </c>
      <c r="AK23">
        <v>-291148.73</v>
      </c>
      <c r="AL23">
        <v>0</v>
      </c>
      <c r="AM23">
        <v>0</v>
      </c>
      <c r="AN23">
        <v>0</v>
      </c>
      <c r="AO23">
        <v>0</v>
      </c>
      <c r="AP23">
        <v>0</v>
      </c>
      <c r="AQ23">
        <v>0</v>
      </c>
    </row>
    <row r="24" spans="2:43" x14ac:dyDescent="0.35">
      <c r="B24" s="65" t="s">
        <v>128</v>
      </c>
      <c r="E24" t="s">
        <v>129</v>
      </c>
      <c r="F24">
        <v>1301</v>
      </c>
      <c r="G24">
        <v>0</v>
      </c>
      <c r="H24" t="s">
        <v>455</v>
      </c>
      <c r="I24">
        <v>4</v>
      </c>
      <c r="J24">
        <v>252</v>
      </c>
      <c r="K24" t="s">
        <v>66</v>
      </c>
      <c r="L24">
        <v>-3126087.06</v>
      </c>
      <c r="M24">
        <v>-1070354.1299999999</v>
      </c>
      <c r="N24">
        <v>0</v>
      </c>
      <c r="O24">
        <v>0</v>
      </c>
      <c r="P24">
        <v>-3126087.06</v>
      </c>
      <c r="Q24">
        <v>-1070354.1299999999</v>
      </c>
      <c r="R24">
        <v>-549279.92000000004</v>
      </c>
      <c r="S24">
        <v>-105050.38</v>
      </c>
      <c r="T24">
        <v>0</v>
      </c>
      <c r="U24">
        <v>-290.13</v>
      </c>
      <c r="V24">
        <v>-549279.92000000004</v>
      </c>
      <c r="W24">
        <v>-105340.51</v>
      </c>
      <c r="X24">
        <v>-425482.06</v>
      </c>
      <c r="Y24">
        <v>-116934.69</v>
      </c>
      <c r="Z24">
        <v>0</v>
      </c>
      <c r="AA24">
        <v>0</v>
      </c>
      <c r="AB24">
        <v>-425482.06</v>
      </c>
      <c r="AC24">
        <v>-116934.69</v>
      </c>
      <c r="AD24">
        <v>-3164509.84</v>
      </c>
      <c r="AE24">
        <v>0</v>
      </c>
      <c r="AF24">
        <v>0</v>
      </c>
      <c r="AG24">
        <v>0</v>
      </c>
      <c r="AH24">
        <v>0</v>
      </c>
      <c r="AI24">
        <v>-3164509.84</v>
      </c>
      <c r="AJ24">
        <v>-425482.06</v>
      </c>
      <c r="AK24">
        <v>-2855962.47</v>
      </c>
      <c r="AL24">
        <v>-356290.13</v>
      </c>
      <c r="AM24">
        <v>148.58000000000001</v>
      </c>
      <c r="AN24">
        <v>0</v>
      </c>
      <c r="AO24">
        <v>0</v>
      </c>
      <c r="AP24">
        <v>0</v>
      </c>
      <c r="AQ24">
        <v>148.58000000000001</v>
      </c>
    </row>
    <row r="25" spans="2:43" x14ac:dyDescent="0.35">
      <c r="B25" s="65" t="s">
        <v>128</v>
      </c>
      <c r="E25" t="s">
        <v>129</v>
      </c>
      <c r="F25">
        <v>1301</v>
      </c>
      <c r="G25">
        <v>0</v>
      </c>
      <c r="H25" t="s">
        <v>455</v>
      </c>
      <c r="I25">
        <v>4</v>
      </c>
      <c r="J25">
        <v>253</v>
      </c>
      <c r="K25" t="s">
        <v>66</v>
      </c>
      <c r="L25">
        <v>-1500000</v>
      </c>
      <c r="M25">
        <v>0</v>
      </c>
      <c r="N25">
        <v>0</v>
      </c>
      <c r="O25">
        <v>0</v>
      </c>
      <c r="P25">
        <v>-1500000</v>
      </c>
      <c r="Q25">
        <v>0</v>
      </c>
      <c r="R25">
        <v>0</v>
      </c>
      <c r="S25">
        <v>999.63</v>
      </c>
      <c r="T25">
        <v>0</v>
      </c>
      <c r="U25">
        <v>-999.63</v>
      </c>
      <c r="V25">
        <v>0</v>
      </c>
      <c r="W25">
        <v>0</v>
      </c>
      <c r="X25">
        <v>0</v>
      </c>
      <c r="Y25">
        <v>0</v>
      </c>
      <c r="Z25">
        <v>0</v>
      </c>
      <c r="AA25">
        <v>0</v>
      </c>
      <c r="AB25">
        <v>0</v>
      </c>
      <c r="AC25">
        <v>0</v>
      </c>
      <c r="AD25">
        <v>-1500999.63</v>
      </c>
      <c r="AE25">
        <v>0</v>
      </c>
      <c r="AF25">
        <v>0</v>
      </c>
      <c r="AG25">
        <v>0</v>
      </c>
      <c r="AH25">
        <v>0</v>
      </c>
      <c r="AI25">
        <v>-1500999.63</v>
      </c>
      <c r="AJ25">
        <v>0</v>
      </c>
      <c r="AK25">
        <v>-1500999.63</v>
      </c>
      <c r="AL25">
        <v>-999.63</v>
      </c>
      <c r="AM25">
        <v>0</v>
      </c>
      <c r="AN25">
        <v>0</v>
      </c>
      <c r="AO25">
        <v>0</v>
      </c>
      <c r="AP25">
        <v>0</v>
      </c>
      <c r="AQ25">
        <v>0</v>
      </c>
    </row>
    <row r="26" spans="2:43" x14ac:dyDescent="0.35">
      <c r="B26" s="65" t="s">
        <v>128</v>
      </c>
      <c r="E26" t="s">
        <v>129</v>
      </c>
      <c r="F26">
        <v>1301</v>
      </c>
      <c r="G26">
        <v>0</v>
      </c>
      <c r="H26" t="s">
        <v>455</v>
      </c>
      <c r="I26">
        <v>4</v>
      </c>
      <c r="J26">
        <v>257</v>
      </c>
      <c r="K26" t="s">
        <v>66</v>
      </c>
      <c r="L26">
        <v>-4248300.04</v>
      </c>
      <c r="M26">
        <v>-1840070.57</v>
      </c>
      <c r="N26">
        <v>0</v>
      </c>
      <c r="O26">
        <v>0</v>
      </c>
      <c r="P26">
        <v>-4248300.04</v>
      </c>
      <c r="Q26">
        <v>-1840070.57</v>
      </c>
      <c r="R26">
        <v>0</v>
      </c>
      <c r="S26">
        <v>351.04</v>
      </c>
      <c r="T26">
        <v>0</v>
      </c>
      <c r="U26">
        <v>-351.04</v>
      </c>
      <c r="V26">
        <v>0</v>
      </c>
      <c r="W26">
        <v>0</v>
      </c>
      <c r="X26">
        <v>-133000</v>
      </c>
      <c r="Y26">
        <v>-5374.98</v>
      </c>
      <c r="Z26">
        <v>0</v>
      </c>
      <c r="AA26">
        <v>0</v>
      </c>
      <c r="AB26">
        <v>-133000</v>
      </c>
      <c r="AC26">
        <v>-5374.98</v>
      </c>
      <c r="AD26">
        <v>-2536205.5299999998</v>
      </c>
      <c r="AE26">
        <v>0</v>
      </c>
      <c r="AF26">
        <v>0</v>
      </c>
      <c r="AG26">
        <v>0</v>
      </c>
      <c r="AH26">
        <v>0</v>
      </c>
      <c r="AI26">
        <v>-2536205.5299999998</v>
      </c>
      <c r="AJ26">
        <v>-133000</v>
      </c>
      <c r="AK26">
        <v>-2408580.5099999998</v>
      </c>
      <c r="AL26">
        <v>-351.04</v>
      </c>
      <c r="AM26">
        <v>0.04</v>
      </c>
      <c r="AN26">
        <v>0</v>
      </c>
      <c r="AO26">
        <v>0</v>
      </c>
      <c r="AP26">
        <v>0</v>
      </c>
      <c r="AQ26">
        <v>0.04</v>
      </c>
    </row>
    <row r="27" spans="2:43" x14ac:dyDescent="0.35">
      <c r="B27" s="65" t="s">
        <v>128</v>
      </c>
      <c r="E27" t="s">
        <v>129</v>
      </c>
      <c r="F27">
        <v>1301</v>
      </c>
      <c r="G27">
        <v>0</v>
      </c>
      <c r="H27" t="s">
        <v>455</v>
      </c>
      <c r="I27">
        <v>4</v>
      </c>
      <c r="J27">
        <v>310</v>
      </c>
      <c r="K27" t="s">
        <v>66</v>
      </c>
      <c r="L27">
        <v>-303900.2</v>
      </c>
      <c r="M27">
        <v>-26255.9</v>
      </c>
      <c r="N27">
        <v>0</v>
      </c>
      <c r="O27">
        <v>0</v>
      </c>
      <c r="P27">
        <v>-303900.2</v>
      </c>
      <c r="Q27">
        <v>-26255.9</v>
      </c>
      <c r="R27">
        <v>0</v>
      </c>
      <c r="S27">
        <v>0</v>
      </c>
      <c r="T27">
        <v>0</v>
      </c>
      <c r="U27">
        <v>0</v>
      </c>
      <c r="V27">
        <v>0</v>
      </c>
      <c r="W27">
        <v>0</v>
      </c>
      <c r="X27">
        <v>0</v>
      </c>
      <c r="Y27">
        <v>0</v>
      </c>
      <c r="Z27">
        <v>0</v>
      </c>
      <c r="AA27">
        <v>0</v>
      </c>
      <c r="AB27">
        <v>0</v>
      </c>
      <c r="AC27">
        <v>0</v>
      </c>
      <c r="AD27">
        <v>-277644.3</v>
      </c>
      <c r="AE27">
        <v>0</v>
      </c>
      <c r="AF27">
        <v>0</v>
      </c>
      <c r="AG27">
        <v>0</v>
      </c>
      <c r="AH27">
        <v>0</v>
      </c>
      <c r="AI27">
        <v>-277644.3</v>
      </c>
      <c r="AJ27">
        <v>0</v>
      </c>
      <c r="AK27">
        <v>-277644.3</v>
      </c>
      <c r="AL27">
        <v>0</v>
      </c>
      <c r="AM27">
        <v>0</v>
      </c>
      <c r="AN27">
        <v>0</v>
      </c>
      <c r="AO27">
        <v>0</v>
      </c>
      <c r="AP27">
        <v>0</v>
      </c>
      <c r="AQ27">
        <v>0</v>
      </c>
    </row>
    <row r="28" spans="2:43" x14ac:dyDescent="0.35">
      <c r="B28" s="65" t="s">
        <v>128</v>
      </c>
      <c r="E28" t="s">
        <v>129</v>
      </c>
      <c r="F28">
        <v>1301</v>
      </c>
      <c r="G28">
        <v>0</v>
      </c>
      <c r="H28" t="s">
        <v>456</v>
      </c>
      <c r="I28">
        <v>801</v>
      </c>
      <c r="J28">
        <v>0</v>
      </c>
      <c r="K28" t="s">
        <v>457</v>
      </c>
      <c r="L28">
        <v>105419.25</v>
      </c>
      <c r="M28">
        <v>-500000</v>
      </c>
      <c r="N28">
        <v>0</v>
      </c>
      <c r="O28">
        <v>0</v>
      </c>
      <c r="P28">
        <v>105419.25</v>
      </c>
      <c r="Q28">
        <v>-500000</v>
      </c>
      <c r="R28">
        <v>0</v>
      </c>
      <c r="S28">
        <v>6.87</v>
      </c>
      <c r="T28">
        <v>0</v>
      </c>
      <c r="U28">
        <v>-6.87</v>
      </c>
      <c r="V28">
        <v>0</v>
      </c>
      <c r="W28">
        <v>0</v>
      </c>
      <c r="X28">
        <v>0</v>
      </c>
      <c r="Y28">
        <v>0</v>
      </c>
      <c r="Z28">
        <v>0</v>
      </c>
      <c r="AA28">
        <v>0</v>
      </c>
      <c r="AB28">
        <v>0</v>
      </c>
      <c r="AC28">
        <v>0</v>
      </c>
      <c r="AD28">
        <v>-1623085.37</v>
      </c>
      <c r="AE28">
        <v>0</v>
      </c>
      <c r="AF28">
        <v>0</v>
      </c>
      <c r="AG28">
        <v>0</v>
      </c>
      <c r="AH28">
        <v>0</v>
      </c>
      <c r="AI28">
        <v>-1623085.37</v>
      </c>
      <c r="AJ28">
        <v>0</v>
      </c>
      <c r="AK28">
        <v>-1623085.37</v>
      </c>
      <c r="AL28">
        <v>-2228504.62</v>
      </c>
      <c r="AM28">
        <v>0</v>
      </c>
      <c r="AN28">
        <v>0</v>
      </c>
      <c r="AO28">
        <v>0</v>
      </c>
      <c r="AP28">
        <v>0</v>
      </c>
      <c r="AQ28">
        <v>0</v>
      </c>
    </row>
    <row r="29" spans="2:43" x14ac:dyDescent="0.35">
      <c r="B29" s="65" t="s">
        <v>128</v>
      </c>
      <c r="E29" t="s">
        <v>129</v>
      </c>
      <c r="F29">
        <v>1301</v>
      </c>
      <c r="G29">
        <v>0</v>
      </c>
      <c r="H29" t="s">
        <v>456</v>
      </c>
      <c r="I29">
        <v>801</v>
      </c>
      <c r="J29">
        <v>111</v>
      </c>
      <c r="K29" t="s">
        <v>457</v>
      </c>
      <c r="L29">
        <v>0</v>
      </c>
      <c r="M29">
        <v>-8677.5300000000007</v>
      </c>
      <c r="N29">
        <v>0</v>
      </c>
      <c r="O29">
        <v>0</v>
      </c>
      <c r="P29">
        <v>0</v>
      </c>
      <c r="Q29">
        <v>-8677.5300000000007</v>
      </c>
      <c r="R29">
        <v>-8677.5300000000007</v>
      </c>
      <c r="S29">
        <v>-66830.09</v>
      </c>
      <c r="T29">
        <v>0</v>
      </c>
      <c r="U29">
        <v>-68906.77</v>
      </c>
      <c r="V29">
        <v>-8677.5300000000007</v>
      </c>
      <c r="W29">
        <v>-135736.85999999999</v>
      </c>
      <c r="X29">
        <v>0</v>
      </c>
      <c r="Y29">
        <v>0</v>
      </c>
      <c r="Z29">
        <v>0</v>
      </c>
      <c r="AA29">
        <v>0</v>
      </c>
      <c r="AB29">
        <v>0</v>
      </c>
      <c r="AC29">
        <v>0</v>
      </c>
      <c r="AD29">
        <v>-2390000.2599999998</v>
      </c>
      <c r="AE29">
        <v>0</v>
      </c>
      <c r="AF29">
        <v>0</v>
      </c>
      <c r="AG29">
        <v>0</v>
      </c>
      <c r="AH29">
        <v>0</v>
      </c>
      <c r="AI29">
        <v>-2390000.2599999998</v>
      </c>
      <c r="AJ29">
        <v>0</v>
      </c>
      <c r="AK29">
        <v>-2390000.2599999998</v>
      </c>
      <c r="AL29">
        <v>-2525737.12</v>
      </c>
      <c r="AM29">
        <v>8677.5300000000007</v>
      </c>
      <c r="AN29">
        <v>0</v>
      </c>
      <c r="AO29">
        <v>0</v>
      </c>
      <c r="AP29">
        <v>0</v>
      </c>
      <c r="AQ29">
        <v>8677.5300000000007</v>
      </c>
    </row>
    <row r="30" spans="2:43" x14ac:dyDescent="0.35">
      <c r="B30" s="65" t="s">
        <v>128</v>
      </c>
      <c r="E30" t="s">
        <v>129</v>
      </c>
      <c r="F30">
        <v>1301</v>
      </c>
      <c r="G30">
        <v>0</v>
      </c>
      <c r="H30" t="s">
        <v>456</v>
      </c>
      <c r="I30">
        <v>801</v>
      </c>
      <c r="J30">
        <v>113</v>
      </c>
      <c r="K30" t="s">
        <v>457</v>
      </c>
      <c r="L30">
        <v>0</v>
      </c>
      <c r="M30">
        <v>0</v>
      </c>
      <c r="N30">
        <v>0</v>
      </c>
      <c r="O30">
        <v>0</v>
      </c>
      <c r="P30">
        <v>0</v>
      </c>
      <c r="Q30">
        <v>0</v>
      </c>
      <c r="R30">
        <v>0</v>
      </c>
      <c r="S30">
        <v>-5980.8</v>
      </c>
      <c r="T30">
        <v>0</v>
      </c>
      <c r="U30">
        <v>0</v>
      </c>
      <c r="V30">
        <v>0</v>
      </c>
      <c r="W30">
        <v>-5980.8</v>
      </c>
      <c r="X30">
        <v>0</v>
      </c>
      <c r="Y30">
        <v>0</v>
      </c>
      <c r="Z30">
        <v>0</v>
      </c>
      <c r="AA30">
        <v>0</v>
      </c>
      <c r="AB30">
        <v>0</v>
      </c>
      <c r="AC30">
        <v>0</v>
      </c>
      <c r="AD30">
        <v>-62041.84</v>
      </c>
      <c r="AE30">
        <v>0</v>
      </c>
      <c r="AF30">
        <v>0</v>
      </c>
      <c r="AG30">
        <v>0</v>
      </c>
      <c r="AH30">
        <v>0</v>
      </c>
      <c r="AI30">
        <v>-62041.84</v>
      </c>
      <c r="AJ30">
        <v>0</v>
      </c>
      <c r="AK30">
        <v>-62041.84</v>
      </c>
      <c r="AL30">
        <v>-68022.64</v>
      </c>
      <c r="AM30">
        <v>0</v>
      </c>
      <c r="AN30">
        <v>0</v>
      </c>
      <c r="AO30">
        <v>0</v>
      </c>
      <c r="AP30">
        <v>0</v>
      </c>
      <c r="AQ30">
        <v>0</v>
      </c>
    </row>
    <row r="31" spans="2:43" x14ac:dyDescent="0.35">
      <c r="B31" s="65" t="s">
        <v>128</v>
      </c>
      <c r="E31" t="s">
        <v>129</v>
      </c>
      <c r="F31">
        <v>1301</v>
      </c>
      <c r="G31">
        <v>0</v>
      </c>
      <c r="H31" t="s">
        <v>456</v>
      </c>
      <c r="I31">
        <v>801</v>
      </c>
      <c r="J31">
        <v>115</v>
      </c>
      <c r="K31" t="s">
        <v>457</v>
      </c>
      <c r="L31">
        <v>0</v>
      </c>
      <c r="M31">
        <v>0</v>
      </c>
      <c r="N31">
        <v>0</v>
      </c>
      <c r="O31">
        <v>0</v>
      </c>
      <c r="P31">
        <v>0</v>
      </c>
      <c r="Q31">
        <v>0</v>
      </c>
      <c r="R31">
        <v>0</v>
      </c>
      <c r="S31">
        <v>20047.72</v>
      </c>
      <c r="T31">
        <v>0</v>
      </c>
      <c r="U31">
        <v>-34273.56</v>
      </c>
      <c r="V31">
        <v>0</v>
      </c>
      <c r="W31">
        <v>-14225.84</v>
      </c>
      <c r="X31">
        <v>0</v>
      </c>
      <c r="Y31">
        <v>0</v>
      </c>
      <c r="Z31">
        <v>0</v>
      </c>
      <c r="AA31">
        <v>0</v>
      </c>
      <c r="AB31">
        <v>0</v>
      </c>
      <c r="AC31">
        <v>0</v>
      </c>
      <c r="AD31">
        <v>-288870.92</v>
      </c>
      <c r="AE31">
        <v>0</v>
      </c>
      <c r="AF31">
        <v>0</v>
      </c>
      <c r="AG31">
        <v>0</v>
      </c>
      <c r="AH31">
        <v>0</v>
      </c>
      <c r="AI31">
        <v>-288870.92</v>
      </c>
      <c r="AJ31">
        <v>0</v>
      </c>
      <c r="AK31">
        <v>-288870.92</v>
      </c>
      <c r="AL31">
        <v>-303096.76</v>
      </c>
      <c r="AM31">
        <v>0</v>
      </c>
      <c r="AN31">
        <v>14225.84</v>
      </c>
      <c r="AO31">
        <v>0</v>
      </c>
      <c r="AP31">
        <v>0</v>
      </c>
      <c r="AQ31">
        <v>14225.84</v>
      </c>
    </row>
    <row r="32" spans="2:43" x14ac:dyDescent="0.35">
      <c r="B32" s="65" t="s">
        <v>128</v>
      </c>
      <c r="E32" t="s">
        <v>129</v>
      </c>
      <c r="F32">
        <v>1301</v>
      </c>
      <c r="G32">
        <v>0</v>
      </c>
      <c r="H32" t="s">
        <v>456</v>
      </c>
      <c r="I32">
        <v>801</v>
      </c>
      <c r="J32">
        <v>121</v>
      </c>
      <c r="K32" t="s">
        <v>457</v>
      </c>
      <c r="L32">
        <v>0</v>
      </c>
      <c r="M32">
        <v>0</v>
      </c>
      <c r="N32">
        <v>0</v>
      </c>
      <c r="O32">
        <v>0</v>
      </c>
      <c r="P32">
        <v>0</v>
      </c>
      <c r="Q32">
        <v>0</v>
      </c>
      <c r="R32">
        <v>-292.91000000000003</v>
      </c>
      <c r="S32">
        <v>-44870.94</v>
      </c>
      <c r="T32">
        <v>0</v>
      </c>
      <c r="U32">
        <v>0</v>
      </c>
      <c r="V32">
        <v>-292.91000000000003</v>
      </c>
      <c r="W32">
        <v>-44870.94</v>
      </c>
      <c r="X32">
        <v>0</v>
      </c>
      <c r="Y32">
        <v>0</v>
      </c>
      <c r="Z32">
        <v>0</v>
      </c>
      <c r="AA32">
        <v>0</v>
      </c>
      <c r="AB32">
        <v>0</v>
      </c>
      <c r="AC32">
        <v>0</v>
      </c>
      <c r="AD32">
        <v>-539010.82999999996</v>
      </c>
      <c r="AE32">
        <v>0</v>
      </c>
      <c r="AF32">
        <v>0</v>
      </c>
      <c r="AG32">
        <v>0</v>
      </c>
      <c r="AH32">
        <v>0</v>
      </c>
      <c r="AI32">
        <v>-539010.82999999996</v>
      </c>
      <c r="AJ32">
        <v>0</v>
      </c>
      <c r="AK32">
        <v>-539010.82999999996</v>
      </c>
      <c r="AL32">
        <v>-583588.86</v>
      </c>
      <c r="AM32">
        <v>0</v>
      </c>
      <c r="AN32">
        <v>0</v>
      </c>
      <c r="AO32">
        <v>0</v>
      </c>
      <c r="AP32">
        <v>0</v>
      </c>
      <c r="AQ32">
        <v>0</v>
      </c>
    </row>
    <row r="33" spans="2:43" x14ac:dyDescent="0.35">
      <c r="B33" s="65" t="s">
        <v>128</v>
      </c>
      <c r="E33" t="s">
        <v>129</v>
      </c>
      <c r="F33">
        <v>1301</v>
      </c>
      <c r="G33">
        <v>0</v>
      </c>
      <c r="H33" t="s">
        <v>456</v>
      </c>
      <c r="I33">
        <v>801</v>
      </c>
      <c r="J33">
        <v>210</v>
      </c>
      <c r="K33" t="s">
        <v>457</v>
      </c>
      <c r="L33">
        <v>-10547.48</v>
      </c>
      <c r="M33">
        <v>-123075.04</v>
      </c>
      <c r="N33">
        <v>0</v>
      </c>
      <c r="O33">
        <v>-1886.47</v>
      </c>
      <c r="P33">
        <v>-10547.48</v>
      </c>
      <c r="Q33">
        <v>-124961.51</v>
      </c>
      <c r="R33">
        <v>95.7</v>
      </c>
      <c r="S33">
        <v>985.21</v>
      </c>
      <c r="T33">
        <v>0</v>
      </c>
      <c r="U33">
        <v>-674.56</v>
      </c>
      <c r="V33">
        <v>95.7</v>
      </c>
      <c r="W33">
        <v>310.64999999999998</v>
      </c>
      <c r="X33">
        <v>0</v>
      </c>
      <c r="Y33">
        <v>0</v>
      </c>
      <c r="Z33">
        <v>0</v>
      </c>
      <c r="AA33">
        <v>0</v>
      </c>
      <c r="AB33">
        <v>0</v>
      </c>
      <c r="AC33">
        <v>0</v>
      </c>
      <c r="AD33">
        <v>-397048.11</v>
      </c>
      <c r="AE33">
        <v>0</v>
      </c>
      <c r="AF33">
        <v>0</v>
      </c>
      <c r="AG33">
        <v>0</v>
      </c>
      <c r="AH33">
        <v>0</v>
      </c>
      <c r="AI33">
        <v>-397048.11</v>
      </c>
      <c r="AJ33">
        <v>0</v>
      </c>
      <c r="AK33">
        <v>-397048.11</v>
      </c>
      <c r="AL33">
        <v>-511247.19</v>
      </c>
      <c r="AM33">
        <v>3364.83</v>
      </c>
      <c r="AN33">
        <v>0</v>
      </c>
      <c r="AO33">
        <v>0</v>
      </c>
      <c r="AP33">
        <v>0</v>
      </c>
      <c r="AQ33">
        <v>3364.83</v>
      </c>
    </row>
    <row r="34" spans="2:43" x14ac:dyDescent="0.35">
      <c r="B34" s="65" t="s">
        <v>128</v>
      </c>
      <c r="E34" t="s">
        <v>129</v>
      </c>
      <c r="F34">
        <v>1301</v>
      </c>
      <c r="G34">
        <v>0</v>
      </c>
      <c r="H34" t="s">
        <v>456</v>
      </c>
      <c r="I34">
        <v>801</v>
      </c>
      <c r="J34">
        <v>220</v>
      </c>
      <c r="K34" t="s">
        <v>457</v>
      </c>
      <c r="L34">
        <v>0</v>
      </c>
      <c r="M34">
        <v>-15840</v>
      </c>
      <c r="N34">
        <v>0</v>
      </c>
      <c r="O34">
        <v>0</v>
      </c>
      <c r="P34">
        <v>0</v>
      </c>
      <c r="Q34">
        <v>-15840</v>
      </c>
      <c r="R34">
        <v>-15840</v>
      </c>
      <c r="S34">
        <v>2200</v>
      </c>
      <c r="T34">
        <v>0</v>
      </c>
      <c r="U34">
        <v>-2200</v>
      </c>
      <c r="V34">
        <v>-15840</v>
      </c>
      <c r="W34">
        <v>0</v>
      </c>
      <c r="X34">
        <v>0</v>
      </c>
      <c r="Y34">
        <v>0</v>
      </c>
      <c r="Z34">
        <v>0</v>
      </c>
      <c r="AA34">
        <v>0</v>
      </c>
      <c r="AB34">
        <v>0</v>
      </c>
      <c r="AC34">
        <v>0</v>
      </c>
      <c r="AD34">
        <v>-20608</v>
      </c>
      <c r="AE34">
        <v>0</v>
      </c>
      <c r="AF34">
        <v>0</v>
      </c>
      <c r="AG34">
        <v>0</v>
      </c>
      <c r="AH34">
        <v>0</v>
      </c>
      <c r="AI34">
        <v>-20608</v>
      </c>
      <c r="AJ34">
        <v>0</v>
      </c>
      <c r="AK34">
        <v>-20608</v>
      </c>
      <c r="AL34">
        <v>-20608</v>
      </c>
      <c r="AM34">
        <v>15840</v>
      </c>
      <c r="AN34">
        <v>0</v>
      </c>
      <c r="AO34">
        <v>0</v>
      </c>
      <c r="AP34">
        <v>0</v>
      </c>
      <c r="AQ34">
        <v>15840</v>
      </c>
    </row>
    <row r="35" spans="2:43" x14ac:dyDescent="0.35">
      <c r="B35" s="65" t="s">
        <v>128</v>
      </c>
      <c r="E35" t="s">
        <v>129</v>
      </c>
      <c r="F35">
        <v>1301</v>
      </c>
      <c r="G35">
        <v>0</v>
      </c>
      <c r="H35" t="s">
        <v>456</v>
      </c>
      <c r="I35">
        <v>801</v>
      </c>
      <c r="J35">
        <v>232</v>
      </c>
      <c r="K35" t="s">
        <v>457</v>
      </c>
      <c r="L35">
        <v>-54169.3</v>
      </c>
      <c r="M35">
        <v>-481440.47</v>
      </c>
      <c r="N35">
        <v>0</v>
      </c>
      <c r="O35">
        <v>0</v>
      </c>
      <c r="P35">
        <v>-54169.3</v>
      </c>
      <c r="Q35">
        <v>-481440.47</v>
      </c>
      <c r="R35">
        <v>0</v>
      </c>
      <c r="S35">
        <v>0</v>
      </c>
      <c r="T35">
        <v>0</v>
      </c>
      <c r="U35">
        <v>0</v>
      </c>
      <c r="V35">
        <v>0</v>
      </c>
      <c r="W35">
        <v>0</v>
      </c>
      <c r="X35">
        <v>0</v>
      </c>
      <c r="Y35">
        <v>0</v>
      </c>
      <c r="Z35">
        <v>0</v>
      </c>
      <c r="AA35">
        <v>0</v>
      </c>
      <c r="AB35">
        <v>0</v>
      </c>
      <c r="AC35">
        <v>0</v>
      </c>
      <c r="AD35">
        <v>-560392.82999999996</v>
      </c>
      <c r="AE35">
        <v>0</v>
      </c>
      <c r="AF35">
        <v>0</v>
      </c>
      <c r="AG35">
        <v>0</v>
      </c>
      <c r="AH35">
        <v>0</v>
      </c>
      <c r="AI35">
        <v>-560392.82999999996</v>
      </c>
      <c r="AJ35">
        <v>0</v>
      </c>
      <c r="AK35">
        <v>-560392.82999999996</v>
      </c>
      <c r="AL35">
        <v>-987664</v>
      </c>
      <c r="AM35">
        <v>380</v>
      </c>
      <c r="AN35">
        <v>0</v>
      </c>
      <c r="AO35">
        <v>0</v>
      </c>
      <c r="AP35">
        <v>0</v>
      </c>
      <c r="AQ35">
        <v>380</v>
      </c>
    </row>
    <row r="36" spans="2:43" x14ac:dyDescent="0.35">
      <c r="B36" s="65" t="s">
        <v>128</v>
      </c>
      <c r="E36" t="s">
        <v>129</v>
      </c>
      <c r="F36">
        <v>1301</v>
      </c>
      <c r="G36">
        <v>0</v>
      </c>
      <c r="H36" t="s">
        <v>456</v>
      </c>
      <c r="I36">
        <v>801</v>
      </c>
      <c r="J36">
        <v>233</v>
      </c>
      <c r="K36" t="s">
        <v>457</v>
      </c>
      <c r="L36">
        <v>-40215.72</v>
      </c>
      <c r="M36">
        <v>-128779.44</v>
      </c>
      <c r="N36">
        <v>0</v>
      </c>
      <c r="O36">
        <v>0</v>
      </c>
      <c r="P36">
        <v>-40215.72</v>
      </c>
      <c r="Q36">
        <v>-128779.44</v>
      </c>
      <c r="R36">
        <v>-105037.2</v>
      </c>
      <c r="S36">
        <v>96620.42</v>
      </c>
      <c r="T36">
        <v>0</v>
      </c>
      <c r="U36">
        <v>-108126.05</v>
      </c>
      <c r="V36">
        <v>-105037.2</v>
      </c>
      <c r="W36">
        <v>-11505.63</v>
      </c>
      <c r="X36">
        <v>0</v>
      </c>
      <c r="Y36">
        <v>0</v>
      </c>
      <c r="Z36">
        <v>0</v>
      </c>
      <c r="AA36">
        <v>0</v>
      </c>
      <c r="AB36">
        <v>0</v>
      </c>
      <c r="AC36">
        <v>0</v>
      </c>
      <c r="AD36">
        <v>-438571.7</v>
      </c>
      <c r="AE36">
        <v>0</v>
      </c>
      <c r="AF36">
        <v>0</v>
      </c>
      <c r="AG36">
        <v>0</v>
      </c>
      <c r="AH36">
        <v>0</v>
      </c>
      <c r="AI36">
        <v>-438571.7</v>
      </c>
      <c r="AJ36">
        <v>0</v>
      </c>
      <c r="AK36">
        <v>-438571.7</v>
      </c>
      <c r="AL36">
        <v>-433603.85</v>
      </c>
      <c r="AM36">
        <v>105037.2</v>
      </c>
      <c r="AN36">
        <v>11505.63</v>
      </c>
      <c r="AO36">
        <v>0</v>
      </c>
      <c r="AP36">
        <v>0</v>
      </c>
      <c r="AQ36">
        <v>116542.83</v>
      </c>
    </row>
    <row r="37" spans="2:43" x14ac:dyDescent="0.35">
      <c r="B37" s="65" t="s">
        <v>128</v>
      </c>
      <c r="E37" t="s">
        <v>129</v>
      </c>
      <c r="F37">
        <v>1301</v>
      </c>
      <c r="G37">
        <v>0</v>
      </c>
      <c r="H37" t="s">
        <v>456</v>
      </c>
      <c r="I37">
        <v>801</v>
      </c>
      <c r="J37">
        <v>251</v>
      </c>
      <c r="K37" t="s">
        <v>457</v>
      </c>
      <c r="L37">
        <v>-827128.48</v>
      </c>
      <c r="M37">
        <v>-502263.36</v>
      </c>
      <c r="N37">
        <v>0</v>
      </c>
      <c r="O37">
        <v>0</v>
      </c>
      <c r="P37">
        <v>-827128.48</v>
      </c>
      <c r="Q37">
        <v>-502263.36</v>
      </c>
      <c r="R37">
        <v>-87764.89</v>
      </c>
      <c r="S37">
        <v>0</v>
      </c>
      <c r="T37">
        <v>0</v>
      </c>
      <c r="U37">
        <v>-401.82</v>
      </c>
      <c r="V37">
        <v>-87764.89</v>
      </c>
      <c r="W37">
        <v>-401.82</v>
      </c>
      <c r="X37">
        <v>-406.6</v>
      </c>
      <c r="Y37">
        <v>0</v>
      </c>
      <c r="Z37">
        <v>0</v>
      </c>
      <c r="AA37">
        <v>0</v>
      </c>
      <c r="AB37">
        <v>-406.6</v>
      </c>
      <c r="AC37">
        <v>0</v>
      </c>
      <c r="AD37">
        <v>-1276049.43</v>
      </c>
      <c r="AE37">
        <v>0</v>
      </c>
      <c r="AF37">
        <v>0</v>
      </c>
      <c r="AG37">
        <v>0</v>
      </c>
      <c r="AH37">
        <v>0</v>
      </c>
      <c r="AI37">
        <v>-1276049.43</v>
      </c>
      <c r="AJ37">
        <v>-406.6</v>
      </c>
      <c r="AK37">
        <v>-1275642.83</v>
      </c>
      <c r="AL37">
        <v>-863414.64</v>
      </c>
      <c r="AM37">
        <v>95146.559999999998</v>
      </c>
      <c r="AN37">
        <v>401.82</v>
      </c>
      <c r="AO37">
        <v>0</v>
      </c>
      <c r="AP37">
        <v>0</v>
      </c>
      <c r="AQ37">
        <v>95548.38</v>
      </c>
    </row>
    <row r="38" spans="2:43" x14ac:dyDescent="0.35">
      <c r="B38" s="65" t="s">
        <v>128</v>
      </c>
      <c r="E38" t="s">
        <v>129</v>
      </c>
      <c r="F38">
        <v>1301</v>
      </c>
      <c r="G38">
        <v>0</v>
      </c>
      <c r="H38" t="s">
        <v>456</v>
      </c>
      <c r="I38">
        <v>801</v>
      </c>
      <c r="J38">
        <v>252</v>
      </c>
      <c r="K38" t="s">
        <v>457</v>
      </c>
      <c r="L38">
        <v>-266546.75</v>
      </c>
      <c r="M38">
        <v>-42777.03</v>
      </c>
      <c r="N38">
        <v>0</v>
      </c>
      <c r="O38">
        <v>-37140</v>
      </c>
      <c r="P38">
        <v>-266546.75</v>
      </c>
      <c r="Q38">
        <v>-79917.03</v>
      </c>
      <c r="R38">
        <v>-1135</v>
      </c>
      <c r="S38">
        <v>-15087.4</v>
      </c>
      <c r="T38">
        <v>0</v>
      </c>
      <c r="U38">
        <v>-64332.25</v>
      </c>
      <c r="V38">
        <v>-1135</v>
      </c>
      <c r="W38">
        <v>-79419.649999999994</v>
      </c>
      <c r="X38">
        <v>-6485.49</v>
      </c>
      <c r="Y38">
        <v>-6760.59</v>
      </c>
      <c r="Z38">
        <v>0</v>
      </c>
      <c r="AA38">
        <v>0</v>
      </c>
      <c r="AB38">
        <v>-6485.49</v>
      </c>
      <c r="AC38">
        <v>-6760.59</v>
      </c>
      <c r="AD38">
        <v>-182451.97</v>
      </c>
      <c r="AE38">
        <v>0</v>
      </c>
      <c r="AF38">
        <v>0</v>
      </c>
      <c r="AG38">
        <v>0</v>
      </c>
      <c r="AH38">
        <v>0</v>
      </c>
      <c r="AI38">
        <v>-182451.97</v>
      </c>
      <c r="AJ38">
        <v>-6485.49</v>
      </c>
      <c r="AK38">
        <v>-182727.07</v>
      </c>
      <c r="AL38">
        <v>-74382</v>
      </c>
      <c r="AM38">
        <v>1045</v>
      </c>
      <c r="AN38">
        <v>63285.35</v>
      </c>
      <c r="AO38">
        <v>0</v>
      </c>
      <c r="AP38">
        <v>0</v>
      </c>
      <c r="AQ38">
        <v>64330.35</v>
      </c>
    </row>
    <row r="39" spans="2:43" x14ac:dyDescent="0.35">
      <c r="B39" s="65" t="s">
        <v>128</v>
      </c>
      <c r="E39" t="s">
        <v>129</v>
      </c>
      <c r="F39">
        <v>1301</v>
      </c>
      <c r="G39">
        <v>0</v>
      </c>
      <c r="H39" t="s">
        <v>456</v>
      </c>
      <c r="I39">
        <v>801</v>
      </c>
      <c r="J39">
        <v>253</v>
      </c>
      <c r="K39" t="s">
        <v>457</v>
      </c>
      <c r="L39">
        <v>-685859.39</v>
      </c>
      <c r="M39">
        <v>-655988.37</v>
      </c>
      <c r="N39">
        <v>0</v>
      </c>
      <c r="O39">
        <v>0</v>
      </c>
      <c r="P39">
        <v>-685859.39</v>
      </c>
      <c r="Q39">
        <v>-655988.37</v>
      </c>
      <c r="R39">
        <v>-744668.4</v>
      </c>
      <c r="S39">
        <v>-12547.41</v>
      </c>
      <c r="T39">
        <v>0</v>
      </c>
      <c r="U39">
        <v>-10831.92</v>
      </c>
      <c r="V39">
        <v>-744668.4</v>
      </c>
      <c r="W39">
        <v>-23379.33</v>
      </c>
      <c r="X39">
        <v>0</v>
      </c>
      <c r="Y39">
        <v>0</v>
      </c>
      <c r="Z39">
        <v>0</v>
      </c>
      <c r="AA39">
        <v>0</v>
      </c>
      <c r="AB39">
        <v>0</v>
      </c>
      <c r="AC39">
        <v>0</v>
      </c>
      <c r="AD39">
        <v>-995488.68</v>
      </c>
      <c r="AE39">
        <v>0</v>
      </c>
      <c r="AF39">
        <v>0</v>
      </c>
      <c r="AG39">
        <v>0</v>
      </c>
      <c r="AH39">
        <v>0</v>
      </c>
      <c r="AI39">
        <v>-995488.68</v>
      </c>
      <c r="AJ39">
        <v>0</v>
      </c>
      <c r="AK39">
        <v>-995488.68</v>
      </c>
      <c r="AL39">
        <v>-244328.59</v>
      </c>
      <c r="AM39">
        <v>299</v>
      </c>
      <c r="AN39">
        <v>22379.33</v>
      </c>
      <c r="AO39">
        <v>0</v>
      </c>
      <c r="AP39">
        <v>0</v>
      </c>
      <c r="AQ39">
        <v>22678.33</v>
      </c>
    </row>
    <row r="40" spans="2:43" x14ac:dyDescent="0.35">
      <c r="B40" s="65" t="s">
        <v>128</v>
      </c>
      <c r="E40" t="s">
        <v>129</v>
      </c>
      <c r="F40">
        <v>1301</v>
      </c>
      <c r="G40">
        <v>0</v>
      </c>
      <c r="H40" t="s">
        <v>456</v>
      </c>
      <c r="I40">
        <v>801</v>
      </c>
      <c r="J40">
        <v>254</v>
      </c>
      <c r="K40" t="s">
        <v>457</v>
      </c>
      <c r="L40">
        <v>-2047455.61</v>
      </c>
      <c r="M40">
        <v>-4863138.83</v>
      </c>
      <c r="N40">
        <v>0</v>
      </c>
      <c r="O40">
        <v>0</v>
      </c>
      <c r="P40">
        <v>-2047455.61</v>
      </c>
      <c r="Q40">
        <v>-4863138.83</v>
      </c>
      <c r="R40">
        <v>-0.01</v>
      </c>
      <c r="S40">
        <v>-2708.29</v>
      </c>
      <c r="T40">
        <v>0</v>
      </c>
      <c r="U40">
        <v>-34.5</v>
      </c>
      <c r="V40">
        <v>-0.01</v>
      </c>
      <c r="W40">
        <v>-2742.79</v>
      </c>
      <c r="X40">
        <v>0</v>
      </c>
      <c r="Y40">
        <v>0</v>
      </c>
      <c r="Z40">
        <v>0</v>
      </c>
      <c r="AA40">
        <v>0</v>
      </c>
      <c r="AB40">
        <v>0</v>
      </c>
      <c r="AC40">
        <v>0</v>
      </c>
      <c r="AD40">
        <v>-4379226.6100000003</v>
      </c>
      <c r="AE40">
        <v>0</v>
      </c>
      <c r="AF40">
        <v>0</v>
      </c>
      <c r="AG40">
        <v>0</v>
      </c>
      <c r="AH40">
        <v>0</v>
      </c>
      <c r="AI40">
        <v>-4379226.6100000003</v>
      </c>
      <c r="AJ40">
        <v>0</v>
      </c>
      <c r="AK40">
        <v>-4379226.6100000003</v>
      </c>
      <c r="AL40">
        <v>-7197652.6100000003</v>
      </c>
      <c r="AM40">
        <v>35667.19</v>
      </c>
      <c r="AN40">
        <v>40.9</v>
      </c>
      <c r="AO40">
        <v>0</v>
      </c>
      <c r="AP40">
        <v>0</v>
      </c>
      <c r="AQ40">
        <v>35708.089999999997</v>
      </c>
    </row>
    <row r="41" spans="2:43" x14ac:dyDescent="0.35">
      <c r="B41" s="65" t="s">
        <v>128</v>
      </c>
      <c r="E41" t="s">
        <v>129</v>
      </c>
      <c r="F41">
        <v>1301</v>
      </c>
      <c r="G41">
        <v>0</v>
      </c>
      <c r="H41" t="s">
        <v>456</v>
      </c>
      <c r="I41">
        <v>801</v>
      </c>
      <c r="J41">
        <v>257</v>
      </c>
      <c r="K41" t="s">
        <v>457</v>
      </c>
      <c r="L41">
        <v>0</v>
      </c>
      <c r="M41">
        <v>-7130</v>
      </c>
      <c r="N41">
        <v>0</v>
      </c>
      <c r="O41">
        <v>0</v>
      </c>
      <c r="P41">
        <v>0</v>
      </c>
      <c r="Q41">
        <v>-7130</v>
      </c>
      <c r="R41">
        <v>811.2</v>
      </c>
      <c r="S41">
        <v>47766.2</v>
      </c>
      <c r="T41">
        <v>0</v>
      </c>
      <c r="U41">
        <v>-46955</v>
      </c>
      <c r="V41">
        <v>811.2</v>
      </c>
      <c r="W41">
        <v>811.2</v>
      </c>
      <c r="X41">
        <v>0</v>
      </c>
      <c r="Y41">
        <v>0</v>
      </c>
      <c r="Z41">
        <v>0</v>
      </c>
      <c r="AA41">
        <v>0</v>
      </c>
      <c r="AB41">
        <v>0</v>
      </c>
      <c r="AC41">
        <v>0</v>
      </c>
      <c r="AD41">
        <v>-831233.79</v>
      </c>
      <c r="AE41">
        <v>0</v>
      </c>
      <c r="AF41">
        <v>0</v>
      </c>
      <c r="AG41">
        <v>0</v>
      </c>
      <c r="AH41">
        <v>0</v>
      </c>
      <c r="AI41">
        <v>-831233.79</v>
      </c>
      <c r="AJ41">
        <v>0</v>
      </c>
      <c r="AK41">
        <v>-831233.79</v>
      </c>
      <c r="AL41">
        <v>-838363.79</v>
      </c>
      <c r="AM41">
        <v>0</v>
      </c>
      <c r="AN41">
        <v>0</v>
      </c>
      <c r="AO41">
        <v>0</v>
      </c>
      <c r="AP41">
        <v>0</v>
      </c>
      <c r="AQ41">
        <v>0</v>
      </c>
    </row>
    <row r="42" spans="2:43" x14ac:dyDescent="0.35">
      <c r="B42" s="65" t="s">
        <v>128</v>
      </c>
      <c r="E42" t="s">
        <v>129</v>
      </c>
      <c r="F42">
        <v>1301</v>
      </c>
      <c r="G42">
        <v>0</v>
      </c>
      <c r="H42" t="s">
        <v>456</v>
      </c>
      <c r="I42">
        <v>801</v>
      </c>
      <c r="J42">
        <v>260</v>
      </c>
      <c r="K42" t="s">
        <v>457</v>
      </c>
      <c r="L42">
        <v>0</v>
      </c>
      <c r="M42">
        <v>-425.79</v>
      </c>
      <c r="N42">
        <v>0</v>
      </c>
      <c r="O42">
        <v>0</v>
      </c>
      <c r="P42">
        <v>0</v>
      </c>
      <c r="Q42">
        <v>-425.79</v>
      </c>
      <c r="R42">
        <v>-64.290000000000006</v>
      </c>
      <c r="S42">
        <v>2036.88</v>
      </c>
      <c r="T42">
        <v>0</v>
      </c>
      <c r="U42">
        <v>-1686.48</v>
      </c>
      <c r="V42">
        <v>-64.290000000000006</v>
      </c>
      <c r="W42">
        <v>350.4</v>
      </c>
      <c r="X42">
        <v>0</v>
      </c>
      <c r="Y42">
        <v>0</v>
      </c>
      <c r="Z42">
        <v>0</v>
      </c>
      <c r="AA42">
        <v>0</v>
      </c>
      <c r="AB42">
        <v>0</v>
      </c>
      <c r="AC42">
        <v>0</v>
      </c>
      <c r="AD42">
        <v>-36625.519999999997</v>
      </c>
      <c r="AE42">
        <v>0</v>
      </c>
      <c r="AF42">
        <v>0</v>
      </c>
      <c r="AG42">
        <v>0</v>
      </c>
      <c r="AH42">
        <v>0</v>
      </c>
      <c r="AI42">
        <v>-36625.519999999997</v>
      </c>
      <c r="AJ42">
        <v>0</v>
      </c>
      <c r="AK42">
        <v>-36625.519999999997</v>
      </c>
      <c r="AL42">
        <v>-36636.620000000003</v>
      </c>
      <c r="AM42">
        <v>425.79</v>
      </c>
      <c r="AN42">
        <v>0</v>
      </c>
      <c r="AO42">
        <v>0</v>
      </c>
      <c r="AP42">
        <v>0</v>
      </c>
      <c r="AQ42">
        <v>425.79</v>
      </c>
    </row>
    <row r="43" spans="2:43" x14ac:dyDescent="0.35">
      <c r="B43" s="65" t="s">
        <v>128</v>
      </c>
      <c r="E43" t="s">
        <v>129</v>
      </c>
      <c r="F43">
        <v>1301</v>
      </c>
      <c r="G43">
        <v>0</v>
      </c>
      <c r="H43" t="s">
        <v>456</v>
      </c>
      <c r="I43">
        <v>801</v>
      </c>
      <c r="J43">
        <v>310</v>
      </c>
      <c r="K43" t="s">
        <v>457</v>
      </c>
      <c r="L43">
        <v>-36562.949999999997</v>
      </c>
      <c r="M43">
        <v>-3174.09</v>
      </c>
      <c r="N43">
        <v>0</v>
      </c>
      <c r="O43">
        <v>0</v>
      </c>
      <c r="P43">
        <v>-36562.949999999997</v>
      </c>
      <c r="Q43">
        <v>-3174.09</v>
      </c>
      <c r="R43">
        <v>-2594.85</v>
      </c>
      <c r="S43">
        <v>2594.85</v>
      </c>
      <c r="T43">
        <v>0</v>
      </c>
      <c r="U43">
        <v>-2594.85</v>
      </c>
      <c r="V43">
        <v>-2594.85</v>
      </c>
      <c r="W43">
        <v>0</v>
      </c>
      <c r="X43">
        <v>0</v>
      </c>
      <c r="Y43">
        <v>0</v>
      </c>
      <c r="Z43">
        <v>0</v>
      </c>
      <c r="AA43">
        <v>0</v>
      </c>
      <c r="AB43">
        <v>0</v>
      </c>
      <c r="AC43">
        <v>0</v>
      </c>
      <c r="AD43">
        <v>-67089.37</v>
      </c>
      <c r="AE43">
        <v>0</v>
      </c>
      <c r="AF43">
        <v>0</v>
      </c>
      <c r="AG43">
        <v>0</v>
      </c>
      <c r="AH43">
        <v>0</v>
      </c>
      <c r="AI43">
        <v>-67089.37</v>
      </c>
      <c r="AJ43">
        <v>0</v>
      </c>
      <c r="AK43">
        <v>-67089.37</v>
      </c>
      <c r="AL43">
        <v>-31105.66</v>
      </c>
      <c r="AM43">
        <v>2594.85</v>
      </c>
      <c r="AN43">
        <v>0</v>
      </c>
      <c r="AO43">
        <v>0</v>
      </c>
      <c r="AP43">
        <v>0</v>
      </c>
      <c r="AQ43">
        <v>2594.85</v>
      </c>
    </row>
    <row r="44" spans="2:43" x14ac:dyDescent="0.35">
      <c r="B44" s="65" t="s">
        <v>128</v>
      </c>
      <c r="E44" t="s">
        <v>129</v>
      </c>
      <c r="F44">
        <v>1301</v>
      </c>
      <c r="G44">
        <v>0</v>
      </c>
      <c r="H44" t="s">
        <v>456</v>
      </c>
      <c r="I44">
        <v>801</v>
      </c>
      <c r="J44">
        <v>320</v>
      </c>
      <c r="K44" t="s">
        <v>457</v>
      </c>
      <c r="L44">
        <v>-1242305</v>
      </c>
      <c r="M44">
        <v>-138203</v>
      </c>
      <c r="N44">
        <v>0</v>
      </c>
      <c r="O44">
        <v>0</v>
      </c>
      <c r="P44">
        <v>-1242305</v>
      </c>
      <c r="Q44">
        <v>-138203</v>
      </c>
      <c r="R44">
        <v>0</v>
      </c>
      <c r="S44">
        <v>0</v>
      </c>
      <c r="T44">
        <v>0</v>
      </c>
      <c r="U44">
        <v>0</v>
      </c>
      <c r="V44">
        <v>0</v>
      </c>
      <c r="W44">
        <v>0</v>
      </c>
      <c r="X44">
        <v>0</v>
      </c>
      <c r="Y44">
        <v>0</v>
      </c>
      <c r="Z44">
        <v>0</v>
      </c>
      <c r="AA44">
        <v>0</v>
      </c>
      <c r="AB44">
        <v>0</v>
      </c>
      <c r="AC44">
        <v>0</v>
      </c>
      <c r="AD44">
        <v>-1104102</v>
      </c>
      <c r="AE44">
        <v>0</v>
      </c>
      <c r="AF44">
        <v>0</v>
      </c>
      <c r="AG44">
        <v>0</v>
      </c>
      <c r="AH44">
        <v>0</v>
      </c>
      <c r="AI44">
        <v>-1104102</v>
      </c>
      <c r="AJ44">
        <v>0</v>
      </c>
      <c r="AK44">
        <v>-1104102</v>
      </c>
      <c r="AL44">
        <v>0</v>
      </c>
      <c r="AM44">
        <v>0</v>
      </c>
      <c r="AN44">
        <v>0</v>
      </c>
      <c r="AO44">
        <v>0</v>
      </c>
      <c r="AP44">
        <v>0</v>
      </c>
      <c r="AQ44">
        <v>0</v>
      </c>
    </row>
    <row r="45" spans="2:43" x14ac:dyDescent="0.35">
      <c r="B45" s="65" t="s">
        <v>128</v>
      </c>
      <c r="E45" t="s">
        <v>129</v>
      </c>
      <c r="F45">
        <v>1301</v>
      </c>
      <c r="G45">
        <v>0</v>
      </c>
      <c r="H45" t="s">
        <v>456</v>
      </c>
      <c r="I45">
        <v>801</v>
      </c>
      <c r="J45">
        <v>440</v>
      </c>
      <c r="K45" t="s">
        <v>457</v>
      </c>
      <c r="L45">
        <v>0</v>
      </c>
      <c r="M45">
        <v>0</v>
      </c>
      <c r="N45">
        <v>0</v>
      </c>
      <c r="O45">
        <v>0</v>
      </c>
      <c r="P45">
        <v>0</v>
      </c>
      <c r="Q45">
        <v>0</v>
      </c>
      <c r="R45">
        <v>0</v>
      </c>
      <c r="S45">
        <v>0</v>
      </c>
      <c r="T45">
        <v>0</v>
      </c>
      <c r="U45">
        <v>0</v>
      </c>
      <c r="V45">
        <v>0</v>
      </c>
      <c r="W45">
        <v>0</v>
      </c>
      <c r="X45">
        <v>0</v>
      </c>
      <c r="Y45">
        <v>0</v>
      </c>
      <c r="Z45">
        <v>0</v>
      </c>
      <c r="AA45">
        <v>0</v>
      </c>
      <c r="AB45">
        <v>0</v>
      </c>
      <c r="AC45">
        <v>0</v>
      </c>
      <c r="AD45">
        <v>-618893.75</v>
      </c>
      <c r="AE45">
        <v>0</v>
      </c>
      <c r="AF45">
        <v>0</v>
      </c>
      <c r="AG45">
        <v>0</v>
      </c>
      <c r="AH45">
        <v>0</v>
      </c>
      <c r="AI45">
        <v>-618893.75</v>
      </c>
      <c r="AJ45">
        <v>0</v>
      </c>
      <c r="AK45">
        <v>-618893.75</v>
      </c>
      <c r="AL45">
        <v>-618893.75</v>
      </c>
      <c r="AM45">
        <v>0</v>
      </c>
      <c r="AN45">
        <v>0</v>
      </c>
      <c r="AO45">
        <v>0</v>
      </c>
      <c r="AP45">
        <v>0</v>
      </c>
      <c r="AQ45">
        <v>0</v>
      </c>
    </row>
    <row r="46" spans="2:43" x14ac:dyDescent="0.35">
      <c r="B46" s="65" t="s">
        <v>128</v>
      </c>
      <c r="E46" t="s">
        <v>129</v>
      </c>
      <c r="F46">
        <v>1303</v>
      </c>
      <c r="G46">
        <v>0</v>
      </c>
      <c r="H46" t="s">
        <v>458</v>
      </c>
      <c r="I46">
        <v>6011</v>
      </c>
      <c r="J46">
        <v>0</v>
      </c>
      <c r="K46" t="s">
        <v>66</v>
      </c>
      <c r="L46">
        <v>0</v>
      </c>
      <c r="M46">
        <v>0</v>
      </c>
      <c r="N46">
        <v>0</v>
      </c>
      <c r="O46">
        <v>0</v>
      </c>
      <c r="P46">
        <v>0</v>
      </c>
      <c r="Q46">
        <v>0</v>
      </c>
      <c r="R46">
        <v>-627.5</v>
      </c>
      <c r="S46">
        <v>0</v>
      </c>
      <c r="T46">
        <v>0</v>
      </c>
      <c r="U46">
        <v>0</v>
      </c>
      <c r="V46">
        <v>-627.5</v>
      </c>
      <c r="W46">
        <v>0</v>
      </c>
      <c r="X46">
        <v>0</v>
      </c>
      <c r="Y46">
        <v>0</v>
      </c>
      <c r="Z46">
        <v>0</v>
      </c>
      <c r="AA46">
        <v>0</v>
      </c>
      <c r="AB46">
        <v>0</v>
      </c>
      <c r="AC46">
        <v>0</v>
      </c>
      <c r="AD46">
        <v>0</v>
      </c>
      <c r="AE46">
        <v>0</v>
      </c>
      <c r="AF46">
        <v>0</v>
      </c>
      <c r="AG46">
        <v>0</v>
      </c>
      <c r="AH46">
        <v>0</v>
      </c>
      <c r="AI46">
        <v>0</v>
      </c>
      <c r="AJ46">
        <v>0</v>
      </c>
      <c r="AK46">
        <v>0</v>
      </c>
      <c r="AL46">
        <v>627.5</v>
      </c>
      <c r="AM46">
        <v>0</v>
      </c>
      <c r="AN46">
        <v>0</v>
      </c>
      <c r="AO46">
        <v>0</v>
      </c>
      <c r="AP46">
        <v>0</v>
      </c>
      <c r="AQ46">
        <v>0</v>
      </c>
    </row>
    <row r="47" spans="2:43" x14ac:dyDescent="0.35">
      <c r="B47" s="65" t="s">
        <v>128</v>
      </c>
      <c r="E47" t="s">
        <v>129</v>
      </c>
      <c r="F47">
        <v>1303</v>
      </c>
      <c r="G47">
        <v>0</v>
      </c>
      <c r="H47" t="s">
        <v>458</v>
      </c>
      <c r="I47">
        <v>6011</v>
      </c>
      <c r="J47">
        <v>252</v>
      </c>
      <c r="K47" t="s">
        <v>66</v>
      </c>
      <c r="L47">
        <v>0</v>
      </c>
      <c r="M47">
        <v>0</v>
      </c>
      <c r="N47">
        <v>0</v>
      </c>
      <c r="O47">
        <v>0</v>
      </c>
      <c r="P47">
        <v>0</v>
      </c>
      <c r="Q47">
        <v>0</v>
      </c>
      <c r="R47">
        <v>0</v>
      </c>
      <c r="S47">
        <v>-627.5</v>
      </c>
      <c r="T47">
        <v>0</v>
      </c>
      <c r="U47">
        <v>0</v>
      </c>
      <c r="V47">
        <v>0</v>
      </c>
      <c r="W47">
        <v>-627.5</v>
      </c>
      <c r="X47">
        <v>0</v>
      </c>
      <c r="Y47">
        <v>0</v>
      </c>
      <c r="Z47">
        <v>0</v>
      </c>
      <c r="AA47">
        <v>0</v>
      </c>
      <c r="AB47">
        <v>0</v>
      </c>
      <c r="AC47">
        <v>0</v>
      </c>
      <c r="AD47">
        <v>0</v>
      </c>
      <c r="AE47">
        <v>0</v>
      </c>
      <c r="AF47">
        <v>0</v>
      </c>
      <c r="AG47">
        <v>0</v>
      </c>
      <c r="AH47">
        <v>0</v>
      </c>
      <c r="AI47">
        <v>0</v>
      </c>
      <c r="AJ47">
        <v>0</v>
      </c>
      <c r="AK47">
        <v>0</v>
      </c>
      <c r="AL47">
        <v>-627.5</v>
      </c>
      <c r="AM47">
        <v>0</v>
      </c>
      <c r="AN47">
        <v>0</v>
      </c>
      <c r="AO47">
        <v>0</v>
      </c>
      <c r="AP47">
        <v>0</v>
      </c>
      <c r="AQ47">
        <v>0</v>
      </c>
    </row>
    <row r="48" spans="2:43" x14ac:dyDescent="0.35">
      <c r="B48" s="65" t="s">
        <v>128</v>
      </c>
      <c r="E48" t="s">
        <v>129</v>
      </c>
      <c r="F48">
        <v>4120</v>
      </c>
      <c r="G48">
        <v>0</v>
      </c>
      <c r="H48" t="s">
        <v>459</v>
      </c>
      <c r="I48">
        <v>0</v>
      </c>
      <c r="J48">
        <v>0</v>
      </c>
      <c r="K48" t="s">
        <v>460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row>
    <row r="49" spans="2:43" x14ac:dyDescent="0.35">
      <c r="B49" s="65" t="s">
        <v>128</v>
      </c>
      <c r="E49" t="s">
        <v>129</v>
      </c>
      <c r="F49">
        <v>4120</v>
      </c>
      <c r="G49">
        <v>0</v>
      </c>
      <c r="H49" t="s">
        <v>461</v>
      </c>
      <c r="I49">
        <v>801</v>
      </c>
      <c r="J49">
        <v>0</v>
      </c>
      <c r="K49" t="s">
        <v>66</v>
      </c>
      <c r="L49">
        <v>0</v>
      </c>
      <c r="M49">
        <v>0</v>
      </c>
      <c r="N49">
        <v>0</v>
      </c>
      <c r="O49">
        <v>0</v>
      </c>
      <c r="P49">
        <v>0</v>
      </c>
      <c r="Q49">
        <v>0</v>
      </c>
      <c r="R49">
        <v>-531994.22</v>
      </c>
      <c r="S49">
        <v>0</v>
      </c>
      <c r="T49">
        <v>0</v>
      </c>
      <c r="U49">
        <v>0</v>
      </c>
      <c r="V49">
        <v>-531994.22</v>
      </c>
      <c r="W49">
        <v>0</v>
      </c>
      <c r="X49">
        <v>0</v>
      </c>
      <c r="Y49">
        <v>0</v>
      </c>
      <c r="Z49">
        <v>0</v>
      </c>
      <c r="AA49">
        <v>0</v>
      </c>
      <c r="AB49">
        <v>0</v>
      </c>
      <c r="AC49">
        <v>0</v>
      </c>
      <c r="AD49">
        <v>0</v>
      </c>
      <c r="AE49">
        <v>0</v>
      </c>
      <c r="AF49">
        <v>0</v>
      </c>
      <c r="AG49">
        <v>0</v>
      </c>
      <c r="AH49">
        <v>0</v>
      </c>
      <c r="AI49">
        <v>0</v>
      </c>
      <c r="AJ49">
        <v>0</v>
      </c>
      <c r="AK49">
        <v>0</v>
      </c>
      <c r="AL49">
        <v>531994.22</v>
      </c>
      <c r="AM49">
        <v>0</v>
      </c>
      <c r="AN49">
        <v>0</v>
      </c>
      <c r="AO49">
        <v>0</v>
      </c>
      <c r="AP49">
        <v>0</v>
      </c>
      <c r="AQ49">
        <v>0</v>
      </c>
    </row>
    <row r="50" spans="2:43" x14ac:dyDescent="0.35">
      <c r="B50" s="65" t="s">
        <v>128</v>
      </c>
      <c r="E50" t="s">
        <v>129</v>
      </c>
      <c r="F50">
        <v>4120</v>
      </c>
      <c r="G50">
        <v>0</v>
      </c>
      <c r="H50" t="s">
        <v>461</v>
      </c>
      <c r="I50">
        <v>801</v>
      </c>
      <c r="J50">
        <v>111</v>
      </c>
      <c r="K50" t="s">
        <v>66</v>
      </c>
      <c r="L50">
        <v>0</v>
      </c>
      <c r="M50">
        <v>0</v>
      </c>
      <c r="N50">
        <v>0</v>
      </c>
      <c r="O50">
        <v>0</v>
      </c>
      <c r="P50">
        <v>0</v>
      </c>
      <c r="Q50">
        <v>0</v>
      </c>
      <c r="R50">
        <v>0</v>
      </c>
      <c r="S50">
        <v>-23326.799999999999</v>
      </c>
      <c r="T50">
        <v>0</v>
      </c>
      <c r="U50">
        <v>0</v>
      </c>
      <c r="V50">
        <v>0</v>
      </c>
      <c r="W50">
        <v>-23326.799999999999</v>
      </c>
      <c r="X50">
        <v>0</v>
      </c>
      <c r="Y50">
        <v>0</v>
      </c>
      <c r="Z50">
        <v>0</v>
      </c>
      <c r="AA50">
        <v>0</v>
      </c>
      <c r="AB50">
        <v>0</v>
      </c>
      <c r="AC50">
        <v>0</v>
      </c>
      <c r="AD50">
        <v>-278082.44</v>
      </c>
      <c r="AE50">
        <v>0</v>
      </c>
      <c r="AF50">
        <v>0</v>
      </c>
      <c r="AG50">
        <v>0</v>
      </c>
      <c r="AH50">
        <v>0</v>
      </c>
      <c r="AI50">
        <v>-278082.44</v>
      </c>
      <c r="AJ50">
        <v>0</v>
      </c>
      <c r="AK50">
        <v>-278082.44</v>
      </c>
      <c r="AL50">
        <v>-301409.24</v>
      </c>
      <c r="AM50">
        <v>0</v>
      </c>
      <c r="AN50">
        <v>0</v>
      </c>
      <c r="AO50">
        <v>0</v>
      </c>
      <c r="AP50">
        <v>0</v>
      </c>
      <c r="AQ50">
        <v>0</v>
      </c>
    </row>
    <row r="51" spans="2:43" x14ac:dyDescent="0.35">
      <c r="B51" s="65" t="s">
        <v>128</v>
      </c>
      <c r="E51" t="s">
        <v>129</v>
      </c>
      <c r="F51">
        <v>4120</v>
      </c>
      <c r="G51">
        <v>0</v>
      </c>
      <c r="H51" t="s">
        <v>461</v>
      </c>
      <c r="I51">
        <v>801</v>
      </c>
      <c r="J51">
        <v>115</v>
      </c>
      <c r="K51" t="s">
        <v>66</v>
      </c>
      <c r="L51">
        <v>0</v>
      </c>
      <c r="M51">
        <v>0</v>
      </c>
      <c r="N51">
        <v>0</v>
      </c>
      <c r="O51">
        <v>0</v>
      </c>
      <c r="P51">
        <v>0</v>
      </c>
      <c r="Q51">
        <v>0</v>
      </c>
      <c r="R51">
        <v>0</v>
      </c>
      <c r="S51">
        <v>0</v>
      </c>
      <c r="T51">
        <v>0</v>
      </c>
      <c r="U51">
        <v>0</v>
      </c>
      <c r="V51">
        <v>0</v>
      </c>
      <c r="W51">
        <v>0</v>
      </c>
      <c r="X51">
        <v>0</v>
      </c>
      <c r="Y51">
        <v>0</v>
      </c>
      <c r="Z51">
        <v>0</v>
      </c>
      <c r="AA51">
        <v>0</v>
      </c>
      <c r="AB51">
        <v>0</v>
      </c>
      <c r="AC51">
        <v>0</v>
      </c>
      <c r="AD51">
        <v>-5417</v>
      </c>
      <c r="AE51">
        <v>0</v>
      </c>
      <c r="AF51">
        <v>0</v>
      </c>
      <c r="AG51">
        <v>0</v>
      </c>
      <c r="AH51">
        <v>0</v>
      </c>
      <c r="AI51">
        <v>-5417</v>
      </c>
      <c r="AJ51">
        <v>0</v>
      </c>
      <c r="AK51">
        <v>-5417</v>
      </c>
      <c r="AL51">
        <v>-5417</v>
      </c>
      <c r="AM51">
        <v>0</v>
      </c>
      <c r="AN51">
        <v>0</v>
      </c>
      <c r="AO51">
        <v>0</v>
      </c>
      <c r="AP51">
        <v>0</v>
      </c>
      <c r="AQ51">
        <v>0</v>
      </c>
    </row>
    <row r="52" spans="2:43" x14ac:dyDescent="0.35">
      <c r="B52" s="65" t="s">
        <v>128</v>
      </c>
      <c r="E52" t="s">
        <v>129</v>
      </c>
      <c r="F52">
        <v>4120</v>
      </c>
      <c r="G52">
        <v>0</v>
      </c>
      <c r="H52" t="s">
        <v>461</v>
      </c>
      <c r="I52">
        <v>801</v>
      </c>
      <c r="J52">
        <v>121</v>
      </c>
      <c r="K52" t="s">
        <v>66</v>
      </c>
      <c r="L52">
        <v>0</v>
      </c>
      <c r="M52">
        <v>0</v>
      </c>
      <c r="N52">
        <v>0</v>
      </c>
      <c r="O52">
        <v>0</v>
      </c>
      <c r="P52">
        <v>0</v>
      </c>
      <c r="Q52">
        <v>0</v>
      </c>
      <c r="R52">
        <v>0</v>
      </c>
      <c r="S52">
        <v>-7912.41</v>
      </c>
      <c r="T52">
        <v>0</v>
      </c>
      <c r="U52">
        <v>0</v>
      </c>
      <c r="V52">
        <v>0</v>
      </c>
      <c r="W52">
        <v>-7912.41</v>
      </c>
      <c r="X52">
        <v>0</v>
      </c>
      <c r="Y52">
        <v>0</v>
      </c>
      <c r="Z52">
        <v>0</v>
      </c>
      <c r="AA52">
        <v>0</v>
      </c>
      <c r="AB52">
        <v>0</v>
      </c>
      <c r="AC52">
        <v>0</v>
      </c>
      <c r="AD52">
        <v>-96088.38</v>
      </c>
      <c r="AE52">
        <v>0</v>
      </c>
      <c r="AF52">
        <v>0</v>
      </c>
      <c r="AG52">
        <v>0</v>
      </c>
      <c r="AH52">
        <v>0</v>
      </c>
      <c r="AI52">
        <v>-96088.38</v>
      </c>
      <c r="AJ52">
        <v>0</v>
      </c>
      <c r="AK52">
        <v>-96088.38</v>
      </c>
      <c r="AL52">
        <v>-104000.79</v>
      </c>
      <c r="AM52">
        <v>0</v>
      </c>
      <c r="AN52">
        <v>0</v>
      </c>
      <c r="AO52">
        <v>0</v>
      </c>
      <c r="AP52">
        <v>0</v>
      </c>
      <c r="AQ52">
        <v>0</v>
      </c>
    </row>
    <row r="53" spans="2:43" x14ac:dyDescent="0.35">
      <c r="B53" s="65" t="s">
        <v>128</v>
      </c>
      <c r="E53" t="s">
        <v>129</v>
      </c>
      <c r="F53">
        <v>4120</v>
      </c>
      <c r="G53">
        <v>0</v>
      </c>
      <c r="H53" t="s">
        <v>461</v>
      </c>
      <c r="I53">
        <v>801</v>
      </c>
      <c r="J53">
        <v>210</v>
      </c>
      <c r="K53" t="s">
        <v>66</v>
      </c>
      <c r="L53">
        <v>0</v>
      </c>
      <c r="M53">
        <v>0</v>
      </c>
      <c r="N53">
        <v>0</v>
      </c>
      <c r="O53">
        <v>0</v>
      </c>
      <c r="P53">
        <v>0</v>
      </c>
      <c r="Q53">
        <v>0</v>
      </c>
      <c r="R53">
        <v>0</v>
      </c>
      <c r="S53">
        <v>0</v>
      </c>
      <c r="T53">
        <v>0</v>
      </c>
      <c r="U53">
        <v>0</v>
      </c>
      <c r="V53">
        <v>0</v>
      </c>
      <c r="W53">
        <v>0</v>
      </c>
      <c r="X53">
        <v>0</v>
      </c>
      <c r="Y53">
        <v>0</v>
      </c>
      <c r="Z53">
        <v>0</v>
      </c>
      <c r="AA53">
        <v>0</v>
      </c>
      <c r="AB53">
        <v>0</v>
      </c>
      <c r="AC53">
        <v>0</v>
      </c>
      <c r="AD53">
        <v>-9417.6200000000008</v>
      </c>
      <c r="AE53">
        <v>0</v>
      </c>
      <c r="AF53">
        <v>0</v>
      </c>
      <c r="AG53">
        <v>0</v>
      </c>
      <c r="AH53">
        <v>0</v>
      </c>
      <c r="AI53">
        <v>-9417.6200000000008</v>
      </c>
      <c r="AJ53">
        <v>0</v>
      </c>
      <c r="AK53">
        <v>-9417.6200000000008</v>
      </c>
      <c r="AL53">
        <v>-9417.6200000000008</v>
      </c>
      <c r="AM53">
        <v>0</v>
      </c>
      <c r="AN53">
        <v>0</v>
      </c>
      <c r="AO53">
        <v>0</v>
      </c>
      <c r="AP53">
        <v>0</v>
      </c>
      <c r="AQ53">
        <v>0</v>
      </c>
    </row>
    <row r="54" spans="2:43" x14ac:dyDescent="0.35">
      <c r="B54" s="65" t="s">
        <v>128</v>
      </c>
      <c r="E54" t="s">
        <v>129</v>
      </c>
      <c r="F54">
        <v>4120</v>
      </c>
      <c r="G54">
        <v>0</v>
      </c>
      <c r="H54" t="s">
        <v>461</v>
      </c>
      <c r="I54">
        <v>801</v>
      </c>
      <c r="J54">
        <v>220</v>
      </c>
      <c r="K54" t="s">
        <v>66</v>
      </c>
      <c r="L54">
        <v>0</v>
      </c>
      <c r="M54">
        <v>0</v>
      </c>
      <c r="N54">
        <v>0</v>
      </c>
      <c r="O54">
        <v>0</v>
      </c>
      <c r="P54">
        <v>0</v>
      </c>
      <c r="Q54">
        <v>0</v>
      </c>
      <c r="R54">
        <v>0</v>
      </c>
      <c r="S54">
        <v>0</v>
      </c>
      <c r="T54">
        <v>0</v>
      </c>
      <c r="U54">
        <v>0</v>
      </c>
      <c r="V54">
        <v>0</v>
      </c>
      <c r="W54">
        <v>0</v>
      </c>
      <c r="X54">
        <v>0</v>
      </c>
      <c r="Y54">
        <v>0</v>
      </c>
      <c r="Z54">
        <v>0</v>
      </c>
      <c r="AA54">
        <v>0</v>
      </c>
      <c r="AB54">
        <v>0</v>
      </c>
      <c r="AC54">
        <v>0</v>
      </c>
      <c r="AD54">
        <v>-261.52999999999997</v>
      </c>
      <c r="AE54">
        <v>0</v>
      </c>
      <c r="AF54">
        <v>0</v>
      </c>
      <c r="AG54">
        <v>0</v>
      </c>
      <c r="AH54">
        <v>0</v>
      </c>
      <c r="AI54">
        <v>-261.52999999999997</v>
      </c>
      <c r="AJ54">
        <v>0</v>
      </c>
      <c r="AK54">
        <v>-261.52999999999997</v>
      </c>
      <c r="AL54">
        <v>-261.52999999999997</v>
      </c>
      <c r="AM54">
        <v>0</v>
      </c>
      <c r="AN54">
        <v>0</v>
      </c>
      <c r="AO54">
        <v>0</v>
      </c>
      <c r="AP54">
        <v>0</v>
      </c>
      <c r="AQ54">
        <v>0</v>
      </c>
    </row>
    <row r="55" spans="2:43" x14ac:dyDescent="0.35">
      <c r="B55" s="65" t="s">
        <v>128</v>
      </c>
      <c r="E55" t="s">
        <v>129</v>
      </c>
      <c r="F55">
        <v>4120</v>
      </c>
      <c r="G55">
        <v>0</v>
      </c>
      <c r="H55" t="s">
        <v>461</v>
      </c>
      <c r="I55">
        <v>801</v>
      </c>
      <c r="J55">
        <v>252</v>
      </c>
      <c r="K55" t="s">
        <v>66</v>
      </c>
      <c r="L55">
        <v>0</v>
      </c>
      <c r="M55">
        <v>-91950</v>
      </c>
      <c r="N55">
        <v>0</v>
      </c>
      <c r="O55">
        <v>0</v>
      </c>
      <c r="P55">
        <v>0</v>
      </c>
      <c r="Q55">
        <v>-91950</v>
      </c>
      <c r="R55">
        <v>-4473834.1900000004</v>
      </c>
      <c r="S55">
        <v>-5005828.41</v>
      </c>
      <c r="T55">
        <v>0</v>
      </c>
      <c r="U55">
        <v>0</v>
      </c>
      <c r="V55">
        <v>-4473834.1900000004</v>
      </c>
      <c r="W55">
        <v>-5005828.41</v>
      </c>
      <c r="X55">
        <v>0</v>
      </c>
      <c r="Y55">
        <v>0</v>
      </c>
      <c r="Z55">
        <v>0</v>
      </c>
      <c r="AA55">
        <v>0</v>
      </c>
      <c r="AB55">
        <v>0</v>
      </c>
      <c r="AC55">
        <v>0</v>
      </c>
      <c r="AD55">
        <v>0</v>
      </c>
      <c r="AE55">
        <v>0</v>
      </c>
      <c r="AF55">
        <v>0</v>
      </c>
      <c r="AG55">
        <v>0</v>
      </c>
      <c r="AH55">
        <v>0</v>
      </c>
      <c r="AI55">
        <v>0</v>
      </c>
      <c r="AJ55">
        <v>0</v>
      </c>
      <c r="AK55">
        <v>0</v>
      </c>
      <c r="AL55">
        <v>-623944.22</v>
      </c>
      <c r="AM55">
        <v>0</v>
      </c>
      <c r="AN55">
        <v>0</v>
      </c>
      <c r="AO55">
        <v>0</v>
      </c>
      <c r="AP55">
        <v>0</v>
      </c>
      <c r="AQ55">
        <v>0</v>
      </c>
    </row>
    <row r="56" spans="2:43" x14ac:dyDescent="0.35">
      <c r="B56" s="65" t="s">
        <v>128</v>
      </c>
      <c r="E56" t="s">
        <v>129</v>
      </c>
      <c r="F56">
        <v>4120</v>
      </c>
      <c r="G56">
        <v>0</v>
      </c>
      <c r="H56" t="s">
        <v>461</v>
      </c>
      <c r="I56">
        <v>801</v>
      </c>
      <c r="J56">
        <v>260</v>
      </c>
      <c r="K56" t="s">
        <v>66</v>
      </c>
      <c r="L56">
        <v>0</v>
      </c>
      <c r="M56">
        <v>0</v>
      </c>
      <c r="N56">
        <v>0</v>
      </c>
      <c r="O56">
        <v>0</v>
      </c>
      <c r="P56">
        <v>0</v>
      </c>
      <c r="Q56">
        <v>0</v>
      </c>
      <c r="R56">
        <v>0</v>
      </c>
      <c r="S56">
        <v>0</v>
      </c>
      <c r="T56">
        <v>0</v>
      </c>
      <c r="U56">
        <v>0</v>
      </c>
      <c r="V56">
        <v>0</v>
      </c>
      <c r="W56">
        <v>0</v>
      </c>
      <c r="X56">
        <v>0</v>
      </c>
      <c r="Y56">
        <v>0</v>
      </c>
      <c r="Z56">
        <v>0</v>
      </c>
      <c r="AA56">
        <v>0</v>
      </c>
      <c r="AB56">
        <v>0</v>
      </c>
      <c r="AC56">
        <v>0</v>
      </c>
      <c r="AD56">
        <v>-463.94</v>
      </c>
      <c r="AE56">
        <v>0</v>
      </c>
      <c r="AF56">
        <v>0</v>
      </c>
      <c r="AG56">
        <v>0</v>
      </c>
      <c r="AH56">
        <v>0</v>
      </c>
      <c r="AI56">
        <v>-463.94</v>
      </c>
      <c r="AJ56">
        <v>0</v>
      </c>
      <c r="AK56">
        <v>-463.94</v>
      </c>
      <c r="AL56">
        <v>-463.94</v>
      </c>
      <c r="AM56">
        <v>0</v>
      </c>
      <c r="AN56">
        <v>0</v>
      </c>
      <c r="AO56">
        <v>0</v>
      </c>
      <c r="AP56">
        <v>0</v>
      </c>
      <c r="AQ56">
        <v>0</v>
      </c>
    </row>
    <row r="57" spans="2:43" x14ac:dyDescent="0.35">
      <c r="B57" s="65" t="s">
        <v>128</v>
      </c>
      <c r="E57" t="s">
        <v>129</v>
      </c>
      <c r="F57">
        <v>4120</v>
      </c>
      <c r="G57">
        <v>0</v>
      </c>
      <c r="H57" t="s">
        <v>461</v>
      </c>
      <c r="I57">
        <v>801</v>
      </c>
      <c r="J57">
        <v>310</v>
      </c>
      <c r="K57" t="s">
        <v>66</v>
      </c>
      <c r="L57">
        <v>0</v>
      </c>
      <c r="M57">
        <v>0</v>
      </c>
      <c r="N57">
        <v>0</v>
      </c>
      <c r="O57">
        <v>0</v>
      </c>
      <c r="P57">
        <v>0</v>
      </c>
      <c r="Q57">
        <v>0</v>
      </c>
      <c r="R57">
        <v>0</v>
      </c>
      <c r="S57">
        <v>0</v>
      </c>
      <c r="T57">
        <v>0</v>
      </c>
      <c r="U57">
        <v>0</v>
      </c>
      <c r="V57">
        <v>0</v>
      </c>
      <c r="W57">
        <v>0</v>
      </c>
      <c r="X57">
        <v>0</v>
      </c>
      <c r="Y57">
        <v>0</v>
      </c>
      <c r="Z57">
        <v>0</v>
      </c>
      <c r="AA57">
        <v>0</v>
      </c>
      <c r="AB57">
        <v>0</v>
      </c>
      <c r="AC57">
        <v>0</v>
      </c>
      <c r="AD57">
        <v>-9860</v>
      </c>
      <c r="AE57">
        <v>0</v>
      </c>
      <c r="AF57">
        <v>0</v>
      </c>
      <c r="AG57">
        <v>0</v>
      </c>
      <c r="AH57">
        <v>0</v>
      </c>
      <c r="AI57">
        <v>-9860</v>
      </c>
      <c r="AJ57">
        <v>0</v>
      </c>
      <c r="AK57">
        <v>-9860</v>
      </c>
      <c r="AL57">
        <v>-9860</v>
      </c>
      <c r="AM57">
        <v>0</v>
      </c>
      <c r="AN57">
        <v>0</v>
      </c>
      <c r="AO57">
        <v>0</v>
      </c>
      <c r="AP57">
        <v>0</v>
      </c>
      <c r="AQ57">
        <v>0</v>
      </c>
    </row>
    <row r="58" spans="2:43" x14ac:dyDescent="0.35">
      <c r="B58" s="65" t="s">
        <v>128</v>
      </c>
      <c r="E58" t="s">
        <v>129</v>
      </c>
      <c r="F58">
        <v>4120</v>
      </c>
      <c r="G58">
        <v>0</v>
      </c>
      <c r="H58" t="s">
        <v>461</v>
      </c>
      <c r="I58">
        <v>801</v>
      </c>
      <c r="J58">
        <v>330</v>
      </c>
      <c r="K58" t="s">
        <v>66</v>
      </c>
      <c r="L58">
        <v>0</v>
      </c>
      <c r="M58">
        <v>0</v>
      </c>
      <c r="N58">
        <v>0</v>
      </c>
      <c r="O58">
        <v>0</v>
      </c>
      <c r="P58">
        <v>0</v>
      </c>
      <c r="Q58">
        <v>0</v>
      </c>
      <c r="R58">
        <v>4473834.1900000004</v>
      </c>
      <c r="S58">
        <v>4473834.1900000004</v>
      </c>
      <c r="T58">
        <v>0</v>
      </c>
      <c r="U58">
        <v>0</v>
      </c>
      <c r="V58">
        <v>4473834.1900000004</v>
      </c>
      <c r="W58">
        <v>4473834.1900000004</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row>
    <row r="59" spans="2:43" x14ac:dyDescent="0.35">
      <c r="B59" s="65" t="s">
        <v>128</v>
      </c>
      <c r="E59" t="s">
        <v>129</v>
      </c>
      <c r="F59">
        <v>4120</v>
      </c>
      <c r="G59">
        <v>0</v>
      </c>
      <c r="H59" t="s">
        <v>462</v>
      </c>
      <c r="I59">
        <v>802</v>
      </c>
      <c r="J59">
        <v>420</v>
      </c>
      <c r="K59" t="s">
        <v>66</v>
      </c>
      <c r="L59">
        <v>0</v>
      </c>
      <c r="M59">
        <v>0</v>
      </c>
      <c r="N59">
        <v>0</v>
      </c>
      <c r="O59">
        <v>0</v>
      </c>
      <c r="P59">
        <v>0</v>
      </c>
      <c r="Q59">
        <v>0</v>
      </c>
      <c r="R59">
        <v>0</v>
      </c>
      <c r="S59">
        <v>0</v>
      </c>
      <c r="T59">
        <v>0</v>
      </c>
      <c r="U59">
        <v>0</v>
      </c>
      <c r="V59">
        <v>0</v>
      </c>
      <c r="W59">
        <v>0</v>
      </c>
      <c r="X59">
        <v>0</v>
      </c>
      <c r="Y59">
        <v>0</v>
      </c>
      <c r="Z59">
        <v>0</v>
      </c>
      <c r="AA59">
        <v>0</v>
      </c>
      <c r="AB59">
        <v>0</v>
      </c>
      <c r="AC59">
        <v>0</v>
      </c>
      <c r="AD59">
        <v>-1219.93</v>
      </c>
      <c r="AE59">
        <v>0</v>
      </c>
      <c r="AF59">
        <v>0</v>
      </c>
      <c r="AG59">
        <v>0</v>
      </c>
      <c r="AH59">
        <v>0</v>
      </c>
      <c r="AI59">
        <v>-1219.93</v>
      </c>
      <c r="AJ59">
        <v>0</v>
      </c>
      <c r="AK59">
        <v>-1219.93</v>
      </c>
      <c r="AL59">
        <v>-1219.93</v>
      </c>
      <c r="AM59">
        <v>0</v>
      </c>
      <c r="AN59">
        <v>0</v>
      </c>
      <c r="AO59">
        <v>0</v>
      </c>
      <c r="AP59">
        <v>0</v>
      </c>
      <c r="AQ59">
        <v>0</v>
      </c>
    </row>
    <row r="60" spans="2:43" x14ac:dyDescent="0.35">
      <c r="B60" s="65" t="s">
        <v>128</v>
      </c>
      <c r="E60" t="s">
        <v>129</v>
      </c>
      <c r="F60">
        <v>4120</v>
      </c>
      <c r="G60">
        <v>0</v>
      </c>
      <c r="H60" t="s">
        <v>463</v>
      </c>
      <c r="I60">
        <v>803</v>
      </c>
      <c r="J60">
        <v>0</v>
      </c>
      <c r="K60" t="s">
        <v>66</v>
      </c>
      <c r="L60">
        <v>-19486.16</v>
      </c>
      <c r="M60">
        <v>0</v>
      </c>
      <c r="N60">
        <v>0</v>
      </c>
      <c r="O60">
        <v>0</v>
      </c>
      <c r="P60">
        <v>-19486.16</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19486.16</v>
      </c>
      <c r="AM60">
        <v>0</v>
      </c>
      <c r="AN60">
        <v>0</v>
      </c>
      <c r="AO60">
        <v>0</v>
      </c>
      <c r="AP60">
        <v>0</v>
      </c>
      <c r="AQ60">
        <v>0</v>
      </c>
    </row>
    <row r="61" spans="2:43" x14ac:dyDescent="0.35">
      <c r="B61" s="65" t="s">
        <v>128</v>
      </c>
      <c r="E61" t="s">
        <v>129</v>
      </c>
      <c r="F61">
        <v>4120</v>
      </c>
      <c r="G61">
        <v>0</v>
      </c>
      <c r="H61" t="s">
        <v>463</v>
      </c>
      <c r="I61">
        <v>803</v>
      </c>
      <c r="J61">
        <v>111</v>
      </c>
      <c r="K61" t="s">
        <v>66</v>
      </c>
      <c r="L61">
        <v>0</v>
      </c>
      <c r="M61">
        <v>0</v>
      </c>
      <c r="N61">
        <v>0</v>
      </c>
      <c r="O61">
        <v>0</v>
      </c>
      <c r="P61">
        <v>0</v>
      </c>
      <c r="Q61">
        <v>0</v>
      </c>
      <c r="R61">
        <v>-6951.2</v>
      </c>
      <c r="S61">
        <v>0</v>
      </c>
      <c r="T61">
        <v>0</v>
      </c>
      <c r="U61">
        <v>0</v>
      </c>
      <c r="V61">
        <v>-6951.2</v>
      </c>
      <c r="W61">
        <v>0</v>
      </c>
      <c r="X61">
        <v>0</v>
      </c>
      <c r="Y61">
        <v>0</v>
      </c>
      <c r="Z61">
        <v>0</v>
      </c>
      <c r="AA61">
        <v>0</v>
      </c>
      <c r="AB61">
        <v>0</v>
      </c>
      <c r="AC61">
        <v>0</v>
      </c>
      <c r="AD61">
        <v>0</v>
      </c>
      <c r="AE61">
        <v>0</v>
      </c>
      <c r="AF61">
        <v>0</v>
      </c>
      <c r="AG61">
        <v>0</v>
      </c>
      <c r="AH61">
        <v>0</v>
      </c>
      <c r="AI61">
        <v>0</v>
      </c>
      <c r="AJ61">
        <v>0</v>
      </c>
      <c r="AK61">
        <v>0</v>
      </c>
      <c r="AL61">
        <v>6951.2</v>
      </c>
      <c r="AM61">
        <v>0</v>
      </c>
      <c r="AN61">
        <v>0</v>
      </c>
      <c r="AO61">
        <v>0</v>
      </c>
      <c r="AP61">
        <v>0</v>
      </c>
      <c r="AQ61">
        <v>0</v>
      </c>
    </row>
    <row r="62" spans="2:43" x14ac:dyDescent="0.35">
      <c r="B62" s="65" t="s">
        <v>128</v>
      </c>
      <c r="E62" t="s">
        <v>129</v>
      </c>
      <c r="F62">
        <v>4120</v>
      </c>
      <c r="G62">
        <v>0</v>
      </c>
      <c r="H62" t="s">
        <v>463</v>
      </c>
      <c r="I62">
        <v>803</v>
      </c>
      <c r="J62">
        <v>113</v>
      </c>
      <c r="K62" t="s">
        <v>66</v>
      </c>
      <c r="L62">
        <v>0</v>
      </c>
      <c r="M62">
        <v>0</v>
      </c>
      <c r="N62">
        <v>0</v>
      </c>
      <c r="O62">
        <v>0</v>
      </c>
      <c r="P62">
        <v>0</v>
      </c>
      <c r="Q62">
        <v>0</v>
      </c>
      <c r="R62">
        <v>-3420.8</v>
      </c>
      <c r="S62">
        <v>0</v>
      </c>
      <c r="T62">
        <v>0</v>
      </c>
      <c r="U62">
        <v>0</v>
      </c>
      <c r="V62">
        <v>-3420.8</v>
      </c>
      <c r="W62">
        <v>0</v>
      </c>
      <c r="X62">
        <v>0</v>
      </c>
      <c r="Y62">
        <v>0</v>
      </c>
      <c r="Z62">
        <v>0</v>
      </c>
      <c r="AA62">
        <v>0</v>
      </c>
      <c r="AB62">
        <v>0</v>
      </c>
      <c r="AC62">
        <v>0</v>
      </c>
      <c r="AD62">
        <v>-3420.8</v>
      </c>
      <c r="AE62">
        <v>0</v>
      </c>
      <c r="AF62">
        <v>0</v>
      </c>
      <c r="AG62">
        <v>0</v>
      </c>
      <c r="AH62">
        <v>0</v>
      </c>
      <c r="AI62">
        <v>-3420.8</v>
      </c>
      <c r="AJ62">
        <v>0</v>
      </c>
      <c r="AK62">
        <v>-3420.8</v>
      </c>
      <c r="AL62">
        <v>0</v>
      </c>
      <c r="AM62">
        <v>0</v>
      </c>
      <c r="AN62">
        <v>0</v>
      </c>
      <c r="AO62">
        <v>0</v>
      </c>
      <c r="AP62">
        <v>0</v>
      </c>
      <c r="AQ62">
        <v>0</v>
      </c>
    </row>
    <row r="63" spans="2:43" x14ac:dyDescent="0.35">
      <c r="B63" s="65" t="s">
        <v>128</v>
      </c>
      <c r="E63" t="s">
        <v>129</v>
      </c>
      <c r="F63">
        <v>4120</v>
      </c>
      <c r="G63">
        <v>0</v>
      </c>
      <c r="H63" t="s">
        <v>463</v>
      </c>
      <c r="I63">
        <v>803</v>
      </c>
      <c r="J63">
        <v>121</v>
      </c>
      <c r="K63" t="s">
        <v>66</v>
      </c>
      <c r="L63">
        <v>0</v>
      </c>
      <c r="M63">
        <v>0</v>
      </c>
      <c r="N63">
        <v>0</v>
      </c>
      <c r="O63">
        <v>0</v>
      </c>
      <c r="P63">
        <v>0</v>
      </c>
      <c r="Q63">
        <v>0</v>
      </c>
      <c r="R63">
        <v>-3620.62</v>
      </c>
      <c r="S63">
        <v>0</v>
      </c>
      <c r="T63">
        <v>0</v>
      </c>
      <c r="U63">
        <v>0</v>
      </c>
      <c r="V63">
        <v>-3620.62</v>
      </c>
      <c r="W63">
        <v>0</v>
      </c>
      <c r="X63">
        <v>0</v>
      </c>
      <c r="Y63">
        <v>0</v>
      </c>
      <c r="Z63">
        <v>0</v>
      </c>
      <c r="AA63">
        <v>0</v>
      </c>
      <c r="AB63">
        <v>0</v>
      </c>
      <c r="AC63">
        <v>0</v>
      </c>
      <c r="AD63">
        <v>-839.8</v>
      </c>
      <c r="AE63">
        <v>0</v>
      </c>
      <c r="AF63">
        <v>0</v>
      </c>
      <c r="AG63">
        <v>0</v>
      </c>
      <c r="AH63">
        <v>0</v>
      </c>
      <c r="AI63">
        <v>-839.8</v>
      </c>
      <c r="AJ63">
        <v>0</v>
      </c>
      <c r="AK63">
        <v>-839.8</v>
      </c>
      <c r="AL63">
        <v>2780.82</v>
      </c>
      <c r="AM63">
        <v>0</v>
      </c>
      <c r="AN63">
        <v>0</v>
      </c>
      <c r="AO63">
        <v>0</v>
      </c>
      <c r="AP63">
        <v>0</v>
      </c>
      <c r="AQ63">
        <v>0</v>
      </c>
    </row>
    <row r="64" spans="2:43" x14ac:dyDescent="0.35">
      <c r="B64" s="65" t="s">
        <v>128</v>
      </c>
      <c r="E64" t="s">
        <v>129</v>
      </c>
      <c r="F64">
        <v>4120</v>
      </c>
      <c r="G64">
        <v>0</v>
      </c>
      <c r="H64" t="s">
        <v>463</v>
      </c>
      <c r="I64">
        <v>803</v>
      </c>
      <c r="J64">
        <v>210</v>
      </c>
      <c r="K64" t="s">
        <v>66</v>
      </c>
      <c r="L64">
        <v>-9043.84</v>
      </c>
      <c r="M64">
        <v>-6367.88</v>
      </c>
      <c r="N64">
        <v>0</v>
      </c>
      <c r="O64">
        <v>0</v>
      </c>
      <c r="P64">
        <v>-9043.84</v>
      </c>
      <c r="Q64">
        <v>-6367.88</v>
      </c>
      <c r="R64">
        <v>164</v>
      </c>
      <c r="S64">
        <v>164</v>
      </c>
      <c r="T64">
        <v>0</v>
      </c>
      <c r="U64">
        <v>0</v>
      </c>
      <c r="V64">
        <v>164</v>
      </c>
      <c r="W64">
        <v>164</v>
      </c>
      <c r="X64">
        <v>0</v>
      </c>
      <c r="Y64">
        <v>0</v>
      </c>
      <c r="Z64">
        <v>0</v>
      </c>
      <c r="AA64">
        <v>0</v>
      </c>
      <c r="AB64">
        <v>0</v>
      </c>
      <c r="AC64">
        <v>0</v>
      </c>
      <c r="AD64">
        <v>-2856.04</v>
      </c>
      <c r="AE64">
        <v>0</v>
      </c>
      <c r="AF64">
        <v>0</v>
      </c>
      <c r="AG64">
        <v>0</v>
      </c>
      <c r="AH64">
        <v>0</v>
      </c>
      <c r="AI64">
        <v>-2856.04</v>
      </c>
      <c r="AJ64">
        <v>0</v>
      </c>
      <c r="AK64">
        <v>-2856.04</v>
      </c>
      <c r="AL64">
        <v>-180.08</v>
      </c>
      <c r="AM64">
        <v>0</v>
      </c>
      <c r="AN64">
        <v>0</v>
      </c>
      <c r="AO64">
        <v>0</v>
      </c>
      <c r="AP64">
        <v>0</v>
      </c>
      <c r="AQ64">
        <v>0</v>
      </c>
    </row>
    <row r="65" spans="2:43" x14ac:dyDescent="0.35">
      <c r="B65" s="65" t="s">
        <v>128</v>
      </c>
      <c r="E65" t="s">
        <v>129</v>
      </c>
      <c r="F65">
        <v>4120</v>
      </c>
      <c r="G65">
        <v>0</v>
      </c>
      <c r="H65" t="s">
        <v>463</v>
      </c>
      <c r="I65">
        <v>803</v>
      </c>
      <c r="J65">
        <v>220</v>
      </c>
      <c r="K65" t="s">
        <v>66</v>
      </c>
      <c r="L65">
        <v>0</v>
      </c>
      <c r="M65">
        <v>0</v>
      </c>
      <c r="N65">
        <v>0</v>
      </c>
      <c r="O65">
        <v>0</v>
      </c>
      <c r="P65">
        <v>0</v>
      </c>
      <c r="Q65">
        <v>0</v>
      </c>
      <c r="R65">
        <v>-1165.51</v>
      </c>
      <c r="S65">
        <v>-1165.51</v>
      </c>
      <c r="T65">
        <v>0</v>
      </c>
      <c r="U65">
        <v>0</v>
      </c>
      <c r="V65">
        <v>-1165.51</v>
      </c>
      <c r="W65">
        <v>-1165.51</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row>
    <row r="66" spans="2:43" x14ac:dyDescent="0.35">
      <c r="B66" s="65" t="s">
        <v>128</v>
      </c>
      <c r="E66" t="s">
        <v>129</v>
      </c>
      <c r="F66">
        <v>4120</v>
      </c>
      <c r="G66">
        <v>0</v>
      </c>
      <c r="H66" t="s">
        <v>463</v>
      </c>
      <c r="I66">
        <v>803</v>
      </c>
      <c r="J66">
        <v>233</v>
      </c>
      <c r="K66" t="s">
        <v>66</v>
      </c>
      <c r="L66">
        <v>-0.32</v>
      </c>
      <c r="M66">
        <v>0</v>
      </c>
      <c r="N66">
        <v>0</v>
      </c>
      <c r="O66">
        <v>0</v>
      </c>
      <c r="P66">
        <v>-0.32</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0.32</v>
      </c>
      <c r="AM66">
        <v>0</v>
      </c>
      <c r="AN66">
        <v>0</v>
      </c>
      <c r="AO66">
        <v>0</v>
      </c>
      <c r="AP66">
        <v>0</v>
      </c>
      <c r="AQ66">
        <v>0</v>
      </c>
    </row>
    <row r="67" spans="2:43" x14ac:dyDescent="0.35">
      <c r="B67" s="65" t="s">
        <v>128</v>
      </c>
      <c r="E67" t="s">
        <v>129</v>
      </c>
      <c r="F67">
        <v>4120</v>
      </c>
      <c r="G67">
        <v>0</v>
      </c>
      <c r="H67" t="s">
        <v>463</v>
      </c>
      <c r="I67">
        <v>803</v>
      </c>
      <c r="J67">
        <v>252</v>
      </c>
      <c r="K67" t="s">
        <v>66</v>
      </c>
      <c r="L67">
        <v>-782934.27</v>
      </c>
      <c r="M67">
        <v>-541083.29</v>
      </c>
      <c r="N67">
        <v>0</v>
      </c>
      <c r="O67">
        <v>0</v>
      </c>
      <c r="P67">
        <v>-782934.27</v>
      </c>
      <c r="Q67">
        <v>-541083.29</v>
      </c>
      <c r="R67">
        <v>0</v>
      </c>
      <c r="S67">
        <v>-130151.27</v>
      </c>
      <c r="T67">
        <v>0</v>
      </c>
      <c r="U67">
        <v>0</v>
      </c>
      <c r="V67">
        <v>0</v>
      </c>
      <c r="W67">
        <v>-130151.27</v>
      </c>
      <c r="X67">
        <v>0</v>
      </c>
      <c r="Y67">
        <v>0</v>
      </c>
      <c r="Z67">
        <v>0</v>
      </c>
      <c r="AA67">
        <v>0</v>
      </c>
      <c r="AB67">
        <v>0</v>
      </c>
      <c r="AC67">
        <v>0</v>
      </c>
      <c r="AD67">
        <v>-131230.35</v>
      </c>
      <c r="AE67">
        <v>0</v>
      </c>
      <c r="AF67">
        <v>0</v>
      </c>
      <c r="AG67">
        <v>0</v>
      </c>
      <c r="AH67">
        <v>0</v>
      </c>
      <c r="AI67">
        <v>-131230.35</v>
      </c>
      <c r="AJ67">
        <v>0</v>
      </c>
      <c r="AK67">
        <v>-131230.35</v>
      </c>
      <c r="AL67">
        <v>-19530.64</v>
      </c>
      <c r="AM67">
        <v>0</v>
      </c>
      <c r="AN67">
        <v>0</v>
      </c>
      <c r="AO67">
        <v>0</v>
      </c>
      <c r="AP67">
        <v>0</v>
      </c>
      <c r="AQ67">
        <v>0</v>
      </c>
    </row>
    <row r="68" spans="2:43" x14ac:dyDescent="0.35">
      <c r="B68" s="65" t="s">
        <v>128</v>
      </c>
      <c r="E68" t="s">
        <v>129</v>
      </c>
      <c r="F68">
        <v>4120</v>
      </c>
      <c r="G68">
        <v>0</v>
      </c>
      <c r="H68" t="s">
        <v>463</v>
      </c>
      <c r="I68">
        <v>803</v>
      </c>
      <c r="J68">
        <v>310</v>
      </c>
      <c r="K68" t="s">
        <v>66</v>
      </c>
      <c r="L68">
        <v>-1823</v>
      </c>
      <c r="M68">
        <v>-1823</v>
      </c>
      <c r="N68">
        <v>0</v>
      </c>
      <c r="O68">
        <v>0</v>
      </c>
      <c r="P68">
        <v>-1823</v>
      </c>
      <c r="Q68">
        <v>-1823</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row>
    <row r="69" spans="2:43" x14ac:dyDescent="0.35">
      <c r="B69" s="65" t="s">
        <v>128</v>
      </c>
      <c r="E69" t="s">
        <v>129</v>
      </c>
      <c r="F69">
        <v>4562</v>
      </c>
      <c r="G69">
        <v>0</v>
      </c>
      <c r="H69" t="s">
        <v>464</v>
      </c>
      <c r="I69">
        <v>801</v>
      </c>
      <c r="J69">
        <v>0</v>
      </c>
      <c r="K69" t="s">
        <v>457</v>
      </c>
      <c r="L69">
        <v>0</v>
      </c>
      <c r="M69">
        <v>0</v>
      </c>
      <c r="N69">
        <v>0</v>
      </c>
      <c r="O69">
        <v>0</v>
      </c>
      <c r="P69">
        <v>0</v>
      </c>
      <c r="Q69">
        <v>0</v>
      </c>
      <c r="R69">
        <v>807.44</v>
      </c>
      <c r="S69">
        <v>807.44</v>
      </c>
      <c r="T69">
        <v>0</v>
      </c>
      <c r="U69">
        <v>0</v>
      </c>
      <c r="V69">
        <v>807.44</v>
      </c>
      <c r="W69">
        <v>807.44</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row>
    <row r="70" spans="2:43" x14ac:dyDescent="0.35">
      <c r="B70" s="65" t="s">
        <v>128</v>
      </c>
      <c r="E70" t="s">
        <v>129</v>
      </c>
      <c r="F70">
        <v>4562</v>
      </c>
      <c r="G70">
        <v>0</v>
      </c>
      <c r="H70" t="s">
        <v>464</v>
      </c>
      <c r="I70">
        <v>801</v>
      </c>
      <c r="J70">
        <v>111</v>
      </c>
      <c r="K70" t="s">
        <v>457</v>
      </c>
      <c r="L70">
        <v>0</v>
      </c>
      <c r="M70">
        <v>-126.42</v>
      </c>
      <c r="N70">
        <v>0</v>
      </c>
      <c r="O70">
        <v>0</v>
      </c>
      <c r="P70">
        <v>0</v>
      </c>
      <c r="Q70">
        <v>-126.42</v>
      </c>
      <c r="R70">
        <v>-1346071.27</v>
      </c>
      <c r="S70">
        <v>-1935627.44</v>
      </c>
      <c r="T70">
        <v>0</v>
      </c>
      <c r="U70">
        <v>0</v>
      </c>
      <c r="V70">
        <v>-1346071.27</v>
      </c>
      <c r="W70">
        <v>-1935627.44</v>
      </c>
      <c r="X70">
        <v>0</v>
      </c>
      <c r="Y70">
        <v>0</v>
      </c>
      <c r="Z70">
        <v>0</v>
      </c>
      <c r="AA70">
        <v>0</v>
      </c>
      <c r="AB70">
        <v>0</v>
      </c>
      <c r="AC70">
        <v>0</v>
      </c>
      <c r="AD70">
        <v>-15992136.619999999</v>
      </c>
      <c r="AE70">
        <v>0</v>
      </c>
      <c r="AF70">
        <v>0</v>
      </c>
      <c r="AG70">
        <v>0</v>
      </c>
      <c r="AH70">
        <v>0</v>
      </c>
      <c r="AI70">
        <v>-15992136.619999999</v>
      </c>
      <c r="AJ70">
        <v>0</v>
      </c>
      <c r="AK70">
        <v>-15992136.619999999</v>
      </c>
      <c r="AL70">
        <v>-16581819.210000001</v>
      </c>
      <c r="AM70">
        <v>0</v>
      </c>
      <c r="AN70">
        <v>0</v>
      </c>
      <c r="AO70">
        <v>0</v>
      </c>
      <c r="AP70">
        <v>1548.52</v>
      </c>
      <c r="AQ70">
        <v>1548.52</v>
      </c>
    </row>
    <row r="71" spans="2:43" x14ac:dyDescent="0.35">
      <c r="B71" s="65" t="s">
        <v>128</v>
      </c>
      <c r="E71" t="s">
        <v>129</v>
      </c>
      <c r="F71">
        <v>4562</v>
      </c>
      <c r="G71">
        <v>0</v>
      </c>
      <c r="H71" t="s">
        <v>464</v>
      </c>
      <c r="I71">
        <v>801</v>
      </c>
      <c r="J71">
        <v>113</v>
      </c>
      <c r="K71" t="s">
        <v>457</v>
      </c>
      <c r="L71">
        <v>0</v>
      </c>
      <c r="M71">
        <v>0</v>
      </c>
      <c r="N71">
        <v>0</v>
      </c>
      <c r="O71">
        <v>0</v>
      </c>
      <c r="P71">
        <v>0</v>
      </c>
      <c r="Q71">
        <v>0</v>
      </c>
      <c r="R71">
        <v>97413.45</v>
      </c>
      <c r="S71">
        <v>118689.92</v>
      </c>
      <c r="T71">
        <v>0</v>
      </c>
      <c r="U71">
        <v>0</v>
      </c>
      <c r="V71">
        <v>97413.45</v>
      </c>
      <c r="W71">
        <v>118689.92</v>
      </c>
      <c r="X71">
        <v>0</v>
      </c>
      <c r="Y71">
        <v>0</v>
      </c>
      <c r="Z71">
        <v>0</v>
      </c>
      <c r="AA71">
        <v>0</v>
      </c>
      <c r="AB71">
        <v>0</v>
      </c>
      <c r="AC71">
        <v>0</v>
      </c>
      <c r="AD71">
        <v>-27371.11</v>
      </c>
      <c r="AE71">
        <v>0</v>
      </c>
      <c r="AF71">
        <v>0</v>
      </c>
      <c r="AG71">
        <v>0</v>
      </c>
      <c r="AH71">
        <v>0</v>
      </c>
      <c r="AI71">
        <v>-27371.11</v>
      </c>
      <c r="AJ71">
        <v>0</v>
      </c>
      <c r="AK71">
        <v>-27371.11</v>
      </c>
      <c r="AL71">
        <v>-6094.64</v>
      </c>
      <c r="AM71">
        <v>0</v>
      </c>
      <c r="AN71">
        <v>0</v>
      </c>
      <c r="AO71">
        <v>0</v>
      </c>
      <c r="AP71">
        <v>0</v>
      </c>
      <c r="AQ71">
        <v>0</v>
      </c>
    </row>
    <row r="72" spans="2:43" x14ac:dyDescent="0.35">
      <c r="B72" s="65" t="s">
        <v>128</v>
      </c>
      <c r="E72" t="s">
        <v>129</v>
      </c>
      <c r="F72">
        <v>4562</v>
      </c>
      <c r="G72">
        <v>0</v>
      </c>
      <c r="H72" t="s">
        <v>464</v>
      </c>
      <c r="I72">
        <v>801</v>
      </c>
      <c r="J72">
        <v>115</v>
      </c>
      <c r="K72" t="s">
        <v>457</v>
      </c>
      <c r="L72">
        <v>0</v>
      </c>
      <c r="M72">
        <v>0</v>
      </c>
      <c r="N72">
        <v>0</v>
      </c>
      <c r="O72">
        <v>0</v>
      </c>
      <c r="P72">
        <v>0</v>
      </c>
      <c r="Q72">
        <v>0</v>
      </c>
      <c r="R72">
        <v>-1373.52</v>
      </c>
      <c r="S72">
        <v>16011.05</v>
      </c>
      <c r="T72">
        <v>0</v>
      </c>
      <c r="U72">
        <v>0</v>
      </c>
      <c r="V72">
        <v>-1373.52</v>
      </c>
      <c r="W72">
        <v>16011.05</v>
      </c>
      <c r="X72">
        <v>0</v>
      </c>
      <c r="Y72">
        <v>0</v>
      </c>
      <c r="Z72">
        <v>0</v>
      </c>
      <c r="AA72">
        <v>0</v>
      </c>
      <c r="AB72">
        <v>0</v>
      </c>
      <c r="AC72">
        <v>0</v>
      </c>
      <c r="AD72">
        <v>-453723.9</v>
      </c>
      <c r="AE72">
        <v>0</v>
      </c>
      <c r="AF72">
        <v>0</v>
      </c>
      <c r="AG72">
        <v>0</v>
      </c>
      <c r="AH72">
        <v>0</v>
      </c>
      <c r="AI72">
        <v>-453723.9</v>
      </c>
      <c r="AJ72">
        <v>0</v>
      </c>
      <c r="AK72">
        <v>-453723.9</v>
      </c>
      <c r="AL72">
        <v>-436339.33</v>
      </c>
      <c r="AM72">
        <v>0</v>
      </c>
      <c r="AN72">
        <v>0</v>
      </c>
      <c r="AO72">
        <v>0</v>
      </c>
      <c r="AP72">
        <v>0</v>
      </c>
      <c r="AQ72">
        <v>0</v>
      </c>
    </row>
    <row r="73" spans="2:43" x14ac:dyDescent="0.35">
      <c r="B73" s="65" t="s">
        <v>128</v>
      </c>
      <c r="E73" t="s">
        <v>129</v>
      </c>
      <c r="F73">
        <v>4562</v>
      </c>
      <c r="G73">
        <v>0</v>
      </c>
      <c r="H73" t="s">
        <v>464</v>
      </c>
      <c r="I73">
        <v>801</v>
      </c>
      <c r="J73">
        <v>118</v>
      </c>
      <c r="K73" t="s">
        <v>457</v>
      </c>
      <c r="L73">
        <v>0</v>
      </c>
      <c r="M73">
        <v>0</v>
      </c>
      <c r="N73">
        <v>0</v>
      </c>
      <c r="O73">
        <v>0</v>
      </c>
      <c r="P73">
        <v>0</v>
      </c>
      <c r="Q73">
        <v>0</v>
      </c>
      <c r="R73">
        <v>0</v>
      </c>
      <c r="S73">
        <v>-330.05</v>
      </c>
      <c r="T73">
        <v>0</v>
      </c>
      <c r="U73">
        <v>0</v>
      </c>
      <c r="V73">
        <v>0</v>
      </c>
      <c r="W73">
        <v>-330.05</v>
      </c>
      <c r="X73">
        <v>0</v>
      </c>
      <c r="Y73">
        <v>0</v>
      </c>
      <c r="Z73">
        <v>0</v>
      </c>
      <c r="AA73">
        <v>0</v>
      </c>
      <c r="AB73">
        <v>0</v>
      </c>
      <c r="AC73">
        <v>0</v>
      </c>
      <c r="AD73">
        <v>371477.66</v>
      </c>
      <c r="AE73">
        <v>0</v>
      </c>
      <c r="AF73">
        <v>0</v>
      </c>
      <c r="AG73">
        <v>0</v>
      </c>
      <c r="AH73">
        <v>0</v>
      </c>
      <c r="AI73">
        <v>371477.66</v>
      </c>
      <c r="AJ73">
        <v>0</v>
      </c>
      <c r="AK73">
        <v>371477.66</v>
      </c>
      <c r="AL73">
        <v>371147.61</v>
      </c>
      <c r="AM73">
        <v>0</v>
      </c>
      <c r="AN73">
        <v>0</v>
      </c>
      <c r="AO73">
        <v>0</v>
      </c>
      <c r="AP73">
        <v>0</v>
      </c>
      <c r="AQ73">
        <v>0</v>
      </c>
    </row>
    <row r="74" spans="2:43" x14ac:dyDescent="0.35">
      <c r="B74" s="65" t="s">
        <v>128</v>
      </c>
      <c r="E74" t="s">
        <v>129</v>
      </c>
      <c r="F74">
        <v>4562</v>
      </c>
      <c r="G74">
        <v>0</v>
      </c>
      <c r="H74" t="s">
        <v>464</v>
      </c>
      <c r="I74">
        <v>801</v>
      </c>
      <c r="J74">
        <v>121</v>
      </c>
      <c r="K74" t="s">
        <v>457</v>
      </c>
      <c r="L74">
        <v>0</v>
      </c>
      <c r="M74">
        <v>0</v>
      </c>
      <c r="N74">
        <v>0</v>
      </c>
      <c r="O74">
        <v>0</v>
      </c>
      <c r="P74">
        <v>0</v>
      </c>
      <c r="Q74">
        <v>0</v>
      </c>
      <c r="R74">
        <v>-245868.37</v>
      </c>
      <c r="S74">
        <v>-433144.47</v>
      </c>
      <c r="T74">
        <v>0</v>
      </c>
      <c r="U74">
        <v>0</v>
      </c>
      <c r="V74">
        <v>-245868.37</v>
      </c>
      <c r="W74">
        <v>-433144.47</v>
      </c>
      <c r="X74">
        <v>0</v>
      </c>
      <c r="Y74">
        <v>0</v>
      </c>
      <c r="Z74">
        <v>0</v>
      </c>
      <c r="AA74">
        <v>0</v>
      </c>
      <c r="AB74">
        <v>0</v>
      </c>
      <c r="AC74">
        <v>0</v>
      </c>
      <c r="AD74">
        <v>-6295911.5700000003</v>
      </c>
      <c r="AE74">
        <v>0</v>
      </c>
      <c r="AF74">
        <v>0</v>
      </c>
      <c r="AG74">
        <v>0</v>
      </c>
      <c r="AH74">
        <v>0</v>
      </c>
      <c r="AI74">
        <v>-6295911.5700000003</v>
      </c>
      <c r="AJ74">
        <v>0</v>
      </c>
      <c r="AK74">
        <v>-6295911.5700000003</v>
      </c>
      <c r="AL74">
        <v>-6483187.6699999999</v>
      </c>
      <c r="AM74">
        <v>0</v>
      </c>
      <c r="AN74">
        <v>0</v>
      </c>
      <c r="AO74">
        <v>0</v>
      </c>
      <c r="AP74">
        <v>0</v>
      </c>
      <c r="AQ74">
        <v>0</v>
      </c>
    </row>
    <row r="75" spans="2:43" x14ac:dyDescent="0.35">
      <c r="B75" s="65" t="s">
        <v>128</v>
      </c>
      <c r="E75" t="s">
        <v>129</v>
      </c>
      <c r="F75">
        <v>4562</v>
      </c>
      <c r="G75">
        <v>0</v>
      </c>
      <c r="H75" t="s">
        <v>464</v>
      </c>
      <c r="I75">
        <v>801</v>
      </c>
      <c r="J75">
        <v>210</v>
      </c>
      <c r="K75" t="s">
        <v>457</v>
      </c>
      <c r="L75">
        <v>-18793.21</v>
      </c>
      <c r="M75">
        <v>-12058.25</v>
      </c>
      <c r="N75">
        <v>0</v>
      </c>
      <c r="O75">
        <v>-982</v>
      </c>
      <c r="P75">
        <v>-18793.21</v>
      </c>
      <c r="Q75">
        <v>-13040.25</v>
      </c>
      <c r="R75">
        <v>-807.44</v>
      </c>
      <c r="S75">
        <v>-1889.14</v>
      </c>
      <c r="T75">
        <v>0</v>
      </c>
      <c r="U75">
        <v>-142.66999999999999</v>
      </c>
      <c r="V75">
        <v>-807.44</v>
      </c>
      <c r="W75">
        <v>-2031.81</v>
      </c>
      <c r="X75">
        <v>1727</v>
      </c>
      <c r="Y75">
        <v>4010</v>
      </c>
      <c r="Z75">
        <v>0</v>
      </c>
      <c r="AA75">
        <v>0</v>
      </c>
      <c r="AB75">
        <v>1727</v>
      </c>
      <c r="AC75">
        <v>4010</v>
      </c>
      <c r="AD75">
        <v>-158610.35</v>
      </c>
      <c r="AE75">
        <v>0</v>
      </c>
      <c r="AF75">
        <v>0</v>
      </c>
      <c r="AG75">
        <v>0</v>
      </c>
      <c r="AH75">
        <v>0</v>
      </c>
      <c r="AI75">
        <v>-158610.35</v>
      </c>
      <c r="AJ75">
        <v>1727</v>
      </c>
      <c r="AK75">
        <v>-156327.35</v>
      </c>
      <c r="AL75">
        <v>-151798.76</v>
      </c>
      <c r="AM75">
        <v>1214.96</v>
      </c>
      <c r="AN75">
        <v>0</v>
      </c>
      <c r="AO75">
        <v>0</v>
      </c>
      <c r="AP75">
        <v>0</v>
      </c>
      <c r="AQ75">
        <v>1214.96</v>
      </c>
    </row>
    <row r="76" spans="2:43" x14ac:dyDescent="0.35">
      <c r="B76" s="65" t="s">
        <v>128</v>
      </c>
      <c r="E76" t="s">
        <v>129</v>
      </c>
      <c r="F76">
        <v>4562</v>
      </c>
      <c r="G76">
        <v>0</v>
      </c>
      <c r="H76" t="s">
        <v>464</v>
      </c>
      <c r="I76">
        <v>801</v>
      </c>
      <c r="J76">
        <v>220</v>
      </c>
      <c r="K76" t="s">
        <v>457</v>
      </c>
      <c r="L76">
        <v>0</v>
      </c>
      <c r="M76">
        <v>0</v>
      </c>
      <c r="N76">
        <v>0</v>
      </c>
      <c r="O76">
        <v>0</v>
      </c>
      <c r="P76">
        <v>0</v>
      </c>
      <c r="Q76">
        <v>0</v>
      </c>
      <c r="R76">
        <v>2175.08</v>
      </c>
      <c r="S76">
        <v>2540.6799999999998</v>
      </c>
      <c r="T76">
        <v>0</v>
      </c>
      <c r="U76">
        <v>-365.6</v>
      </c>
      <c r="V76">
        <v>2175.08</v>
      </c>
      <c r="W76">
        <v>2175.08</v>
      </c>
      <c r="X76">
        <v>0</v>
      </c>
      <c r="Y76">
        <v>0</v>
      </c>
      <c r="Z76">
        <v>0</v>
      </c>
      <c r="AA76">
        <v>0</v>
      </c>
      <c r="AB76">
        <v>0</v>
      </c>
      <c r="AC76">
        <v>0</v>
      </c>
      <c r="AD76">
        <v>-4658.3599999999997</v>
      </c>
      <c r="AE76">
        <v>0</v>
      </c>
      <c r="AF76">
        <v>0</v>
      </c>
      <c r="AG76">
        <v>0</v>
      </c>
      <c r="AH76">
        <v>0</v>
      </c>
      <c r="AI76">
        <v>-4658.3599999999997</v>
      </c>
      <c r="AJ76">
        <v>0</v>
      </c>
      <c r="AK76">
        <v>-4658.3599999999997</v>
      </c>
      <c r="AL76">
        <v>-4658.3599999999997</v>
      </c>
      <c r="AM76">
        <v>0</v>
      </c>
      <c r="AN76">
        <v>0</v>
      </c>
      <c r="AO76">
        <v>0</v>
      </c>
      <c r="AP76">
        <v>0</v>
      </c>
      <c r="AQ76">
        <v>0</v>
      </c>
    </row>
    <row r="77" spans="2:43" x14ac:dyDescent="0.35">
      <c r="B77" s="65" t="s">
        <v>128</v>
      </c>
      <c r="E77" t="s">
        <v>129</v>
      </c>
      <c r="F77">
        <v>4562</v>
      </c>
      <c r="G77">
        <v>0</v>
      </c>
      <c r="H77" t="s">
        <v>464</v>
      </c>
      <c r="I77">
        <v>801</v>
      </c>
      <c r="J77">
        <v>233</v>
      </c>
      <c r="K77" t="s">
        <v>457</v>
      </c>
      <c r="L77">
        <v>0</v>
      </c>
      <c r="M77">
        <v>0</v>
      </c>
      <c r="N77">
        <v>0</v>
      </c>
      <c r="O77">
        <v>0</v>
      </c>
      <c r="P77">
        <v>0</v>
      </c>
      <c r="Q77">
        <v>0</v>
      </c>
      <c r="R77">
        <v>383.88</v>
      </c>
      <c r="S77">
        <v>383.88</v>
      </c>
      <c r="T77">
        <v>0</v>
      </c>
      <c r="U77">
        <v>0</v>
      </c>
      <c r="V77">
        <v>383.88</v>
      </c>
      <c r="W77">
        <v>383.88</v>
      </c>
      <c r="X77">
        <v>0</v>
      </c>
      <c r="Y77">
        <v>0</v>
      </c>
      <c r="Z77">
        <v>0</v>
      </c>
      <c r="AA77">
        <v>0</v>
      </c>
      <c r="AB77">
        <v>0</v>
      </c>
      <c r="AC77">
        <v>0</v>
      </c>
      <c r="AD77">
        <v>-12056</v>
      </c>
      <c r="AE77">
        <v>0</v>
      </c>
      <c r="AF77">
        <v>0</v>
      </c>
      <c r="AG77">
        <v>0</v>
      </c>
      <c r="AH77">
        <v>0</v>
      </c>
      <c r="AI77">
        <v>-12056</v>
      </c>
      <c r="AJ77">
        <v>0</v>
      </c>
      <c r="AK77">
        <v>-12056</v>
      </c>
      <c r="AL77">
        <v>-12056</v>
      </c>
      <c r="AM77">
        <v>0</v>
      </c>
      <c r="AN77">
        <v>0</v>
      </c>
      <c r="AO77">
        <v>0</v>
      </c>
      <c r="AP77">
        <v>0</v>
      </c>
      <c r="AQ77">
        <v>0</v>
      </c>
    </row>
    <row r="78" spans="2:43" x14ac:dyDescent="0.35">
      <c r="B78" s="65" t="s">
        <v>128</v>
      </c>
      <c r="E78" t="s">
        <v>129</v>
      </c>
      <c r="F78">
        <v>4562</v>
      </c>
      <c r="G78">
        <v>0</v>
      </c>
      <c r="H78" t="s">
        <v>464</v>
      </c>
      <c r="I78">
        <v>801</v>
      </c>
      <c r="J78">
        <v>240</v>
      </c>
      <c r="K78" t="s">
        <v>457</v>
      </c>
      <c r="L78">
        <v>0</v>
      </c>
      <c r="M78">
        <v>0</v>
      </c>
      <c r="N78">
        <v>0</v>
      </c>
      <c r="O78">
        <v>0</v>
      </c>
      <c r="P78">
        <v>0</v>
      </c>
      <c r="Q78">
        <v>0</v>
      </c>
      <c r="R78">
        <v>0</v>
      </c>
      <c r="S78">
        <v>0</v>
      </c>
      <c r="T78">
        <v>0</v>
      </c>
      <c r="U78">
        <v>0</v>
      </c>
      <c r="V78">
        <v>0</v>
      </c>
      <c r="W78">
        <v>0</v>
      </c>
      <c r="X78">
        <v>0</v>
      </c>
      <c r="Y78">
        <v>-11507.65</v>
      </c>
      <c r="Z78">
        <v>0</v>
      </c>
      <c r="AA78">
        <v>0</v>
      </c>
      <c r="AB78">
        <v>0</v>
      </c>
      <c r="AC78">
        <v>-11507.65</v>
      </c>
      <c r="AD78">
        <v>-14449.87</v>
      </c>
      <c r="AE78">
        <v>0</v>
      </c>
      <c r="AF78">
        <v>0</v>
      </c>
      <c r="AG78">
        <v>0</v>
      </c>
      <c r="AH78">
        <v>0</v>
      </c>
      <c r="AI78">
        <v>-14449.87</v>
      </c>
      <c r="AJ78">
        <v>0</v>
      </c>
      <c r="AK78">
        <v>-25957.52</v>
      </c>
      <c r="AL78">
        <v>-25957.52</v>
      </c>
      <c r="AM78">
        <v>0</v>
      </c>
      <c r="AN78">
        <v>0</v>
      </c>
      <c r="AO78">
        <v>0</v>
      </c>
      <c r="AP78">
        <v>0</v>
      </c>
      <c r="AQ78">
        <v>0</v>
      </c>
    </row>
    <row r="79" spans="2:43" x14ac:dyDescent="0.35">
      <c r="B79" s="65" t="s">
        <v>128</v>
      </c>
      <c r="E79" t="s">
        <v>129</v>
      </c>
      <c r="F79">
        <v>4562</v>
      </c>
      <c r="G79">
        <v>0</v>
      </c>
      <c r="H79" t="s">
        <v>464</v>
      </c>
      <c r="I79">
        <v>801</v>
      </c>
      <c r="J79">
        <v>251</v>
      </c>
      <c r="K79" t="s">
        <v>457</v>
      </c>
      <c r="L79">
        <v>-34658.82</v>
      </c>
      <c r="M79">
        <v>-1977.36</v>
      </c>
      <c r="N79">
        <v>0</v>
      </c>
      <c r="O79">
        <v>0</v>
      </c>
      <c r="P79">
        <v>-34658.82</v>
      </c>
      <c r="Q79">
        <v>-1977.36</v>
      </c>
      <c r="R79">
        <v>-5427.2</v>
      </c>
      <c r="S79">
        <v>0</v>
      </c>
      <c r="T79">
        <v>0</v>
      </c>
      <c r="U79">
        <v>0</v>
      </c>
      <c r="V79">
        <v>-5427.2</v>
      </c>
      <c r="W79">
        <v>0</v>
      </c>
      <c r="X79">
        <v>0</v>
      </c>
      <c r="Y79">
        <v>0</v>
      </c>
      <c r="Z79">
        <v>0</v>
      </c>
      <c r="AA79">
        <v>0</v>
      </c>
      <c r="AB79">
        <v>0</v>
      </c>
      <c r="AC79">
        <v>0</v>
      </c>
      <c r="AD79">
        <v>-55616.160000000003</v>
      </c>
      <c r="AE79">
        <v>0</v>
      </c>
      <c r="AF79">
        <v>0</v>
      </c>
      <c r="AG79">
        <v>0</v>
      </c>
      <c r="AH79">
        <v>0</v>
      </c>
      <c r="AI79">
        <v>-55616.160000000003</v>
      </c>
      <c r="AJ79">
        <v>0</v>
      </c>
      <c r="AK79">
        <v>-55616.160000000003</v>
      </c>
      <c r="AL79">
        <v>-17507.5</v>
      </c>
      <c r="AM79">
        <v>0</v>
      </c>
      <c r="AN79">
        <v>0</v>
      </c>
      <c r="AO79">
        <v>0</v>
      </c>
      <c r="AP79">
        <v>0</v>
      </c>
      <c r="AQ79">
        <v>0</v>
      </c>
    </row>
    <row r="80" spans="2:43" x14ac:dyDescent="0.35">
      <c r="B80" s="65" t="s">
        <v>128</v>
      </c>
      <c r="E80" t="s">
        <v>129</v>
      </c>
      <c r="F80">
        <v>4562</v>
      </c>
      <c r="G80">
        <v>0</v>
      </c>
      <c r="H80" t="s">
        <v>464</v>
      </c>
      <c r="I80">
        <v>801</v>
      </c>
      <c r="J80">
        <v>252</v>
      </c>
      <c r="K80" t="s">
        <v>457</v>
      </c>
      <c r="L80">
        <v>-427429.43</v>
      </c>
      <c r="M80">
        <v>-134094.1</v>
      </c>
      <c r="N80">
        <v>0</v>
      </c>
      <c r="O80">
        <v>-71015</v>
      </c>
      <c r="P80">
        <v>-427429.43</v>
      </c>
      <c r="Q80">
        <v>-205109.1</v>
      </c>
      <c r="R80">
        <v>-195525.77</v>
      </c>
      <c r="S80">
        <v>-39497.760000000002</v>
      </c>
      <c r="T80">
        <v>0</v>
      </c>
      <c r="U80">
        <v>-20911.580000000002</v>
      </c>
      <c r="V80">
        <v>-195525.77</v>
      </c>
      <c r="W80">
        <v>-60409.34</v>
      </c>
      <c r="X80">
        <v>0</v>
      </c>
      <c r="Y80">
        <v>0</v>
      </c>
      <c r="Z80">
        <v>0</v>
      </c>
      <c r="AA80">
        <v>0</v>
      </c>
      <c r="AB80">
        <v>0</v>
      </c>
      <c r="AC80">
        <v>0</v>
      </c>
      <c r="AD80">
        <v>-3021588.07</v>
      </c>
      <c r="AE80">
        <v>0</v>
      </c>
      <c r="AF80">
        <v>0</v>
      </c>
      <c r="AG80">
        <v>0</v>
      </c>
      <c r="AH80">
        <v>0</v>
      </c>
      <c r="AI80">
        <v>-3021588.07</v>
      </c>
      <c r="AJ80">
        <v>0</v>
      </c>
      <c r="AK80">
        <v>-3021588.07</v>
      </c>
      <c r="AL80">
        <v>-2664151.31</v>
      </c>
      <c r="AM80">
        <v>1261.0999999999999</v>
      </c>
      <c r="AN80">
        <v>4731</v>
      </c>
      <c r="AO80">
        <v>0</v>
      </c>
      <c r="AP80">
        <v>0</v>
      </c>
      <c r="AQ80">
        <v>5992.1</v>
      </c>
    </row>
    <row r="81" spans="2:43" x14ac:dyDescent="0.35">
      <c r="B81" s="65" t="s">
        <v>128</v>
      </c>
      <c r="E81" t="s">
        <v>129</v>
      </c>
      <c r="F81">
        <v>4562</v>
      </c>
      <c r="G81">
        <v>0</v>
      </c>
      <c r="H81" t="s">
        <v>464</v>
      </c>
      <c r="I81">
        <v>801</v>
      </c>
      <c r="J81">
        <v>253</v>
      </c>
      <c r="K81" t="s">
        <v>457</v>
      </c>
      <c r="L81">
        <v>-2434066.2400000002</v>
      </c>
      <c r="M81">
        <v>-2700828.59</v>
      </c>
      <c r="N81">
        <v>0</v>
      </c>
      <c r="O81">
        <v>-4441.25</v>
      </c>
      <c r="P81">
        <v>-2434066.2400000002</v>
      </c>
      <c r="Q81">
        <v>-2705269.84</v>
      </c>
      <c r="R81">
        <v>-505758.68</v>
      </c>
      <c r="S81">
        <v>-155601.96</v>
      </c>
      <c r="T81">
        <v>0</v>
      </c>
      <c r="U81">
        <v>0</v>
      </c>
      <c r="V81">
        <v>-505758.68</v>
      </c>
      <c r="W81">
        <v>-155601.96</v>
      </c>
      <c r="X81">
        <v>0</v>
      </c>
      <c r="Y81">
        <v>-182398.9</v>
      </c>
      <c r="Z81">
        <v>0</v>
      </c>
      <c r="AA81">
        <v>0</v>
      </c>
      <c r="AB81">
        <v>0</v>
      </c>
      <c r="AC81">
        <v>-182398.9</v>
      </c>
      <c r="AD81">
        <v>-4603133.5999999996</v>
      </c>
      <c r="AE81">
        <v>0</v>
      </c>
      <c r="AF81">
        <v>0</v>
      </c>
      <c r="AG81">
        <v>0</v>
      </c>
      <c r="AH81">
        <v>0</v>
      </c>
      <c r="AI81">
        <v>-4603133.5999999996</v>
      </c>
      <c r="AJ81">
        <v>0</v>
      </c>
      <c r="AK81">
        <v>-4785532.5</v>
      </c>
      <c r="AL81">
        <v>-4706579.38</v>
      </c>
      <c r="AM81">
        <v>243909.6</v>
      </c>
      <c r="AN81">
        <v>0</v>
      </c>
      <c r="AO81">
        <v>0</v>
      </c>
      <c r="AP81">
        <v>0</v>
      </c>
      <c r="AQ81">
        <v>243909.6</v>
      </c>
    </row>
    <row r="82" spans="2:43" x14ac:dyDescent="0.35">
      <c r="B82" s="65" t="s">
        <v>128</v>
      </c>
      <c r="E82" t="s">
        <v>129</v>
      </c>
      <c r="F82">
        <v>4562</v>
      </c>
      <c r="G82">
        <v>0</v>
      </c>
      <c r="H82" t="s">
        <v>464</v>
      </c>
      <c r="I82">
        <v>801</v>
      </c>
      <c r="J82">
        <v>254</v>
      </c>
      <c r="K82" t="s">
        <v>457</v>
      </c>
      <c r="L82">
        <v>-1026.73</v>
      </c>
      <c r="M82">
        <v>-2468.09</v>
      </c>
      <c r="N82">
        <v>0</v>
      </c>
      <c r="O82">
        <v>0</v>
      </c>
      <c r="P82">
        <v>-1026.73</v>
      </c>
      <c r="Q82">
        <v>-2468.09</v>
      </c>
      <c r="R82">
        <v>331.33</v>
      </c>
      <c r="S82">
        <v>516.08000000000004</v>
      </c>
      <c r="T82">
        <v>0</v>
      </c>
      <c r="U82">
        <v>-184.75</v>
      </c>
      <c r="V82">
        <v>331.33</v>
      </c>
      <c r="W82">
        <v>331.33</v>
      </c>
      <c r="X82">
        <v>0</v>
      </c>
      <c r="Y82">
        <v>0</v>
      </c>
      <c r="Z82">
        <v>0</v>
      </c>
      <c r="AA82">
        <v>0</v>
      </c>
      <c r="AB82">
        <v>0</v>
      </c>
      <c r="AC82">
        <v>0</v>
      </c>
      <c r="AD82">
        <v>-180612.47</v>
      </c>
      <c r="AE82">
        <v>0</v>
      </c>
      <c r="AF82">
        <v>0</v>
      </c>
      <c r="AG82">
        <v>0</v>
      </c>
      <c r="AH82">
        <v>0</v>
      </c>
      <c r="AI82">
        <v>-180612.47</v>
      </c>
      <c r="AJ82">
        <v>0</v>
      </c>
      <c r="AK82">
        <v>-180612.47</v>
      </c>
      <c r="AL82">
        <v>-182053.83</v>
      </c>
      <c r="AM82">
        <v>352.66</v>
      </c>
      <c r="AN82">
        <v>0</v>
      </c>
      <c r="AO82">
        <v>0</v>
      </c>
      <c r="AP82">
        <v>0</v>
      </c>
      <c r="AQ82">
        <v>352.66</v>
      </c>
    </row>
    <row r="83" spans="2:43" x14ac:dyDescent="0.35">
      <c r="B83" s="65" t="s">
        <v>128</v>
      </c>
      <c r="E83" t="s">
        <v>129</v>
      </c>
      <c r="F83">
        <v>4562</v>
      </c>
      <c r="G83">
        <v>0</v>
      </c>
      <c r="H83" t="s">
        <v>464</v>
      </c>
      <c r="I83">
        <v>801</v>
      </c>
      <c r="J83">
        <v>257</v>
      </c>
      <c r="K83" t="s">
        <v>457</v>
      </c>
      <c r="L83">
        <v>-18105</v>
      </c>
      <c r="M83">
        <v>408915.67</v>
      </c>
      <c r="N83">
        <v>0</v>
      </c>
      <c r="O83">
        <v>0</v>
      </c>
      <c r="P83">
        <v>-18105</v>
      </c>
      <c r="Q83">
        <v>408915.67</v>
      </c>
      <c r="R83">
        <v>3495.79</v>
      </c>
      <c r="S83">
        <v>-423779.43</v>
      </c>
      <c r="T83">
        <v>0</v>
      </c>
      <c r="U83">
        <v>-148</v>
      </c>
      <c r="V83">
        <v>3495.79</v>
      </c>
      <c r="W83">
        <v>-423927.43</v>
      </c>
      <c r="X83">
        <v>-352935</v>
      </c>
      <c r="Y83">
        <v>-124311.64</v>
      </c>
      <c r="Z83">
        <v>0</v>
      </c>
      <c r="AA83">
        <v>0</v>
      </c>
      <c r="AB83">
        <v>-352935</v>
      </c>
      <c r="AC83">
        <v>-124311.64</v>
      </c>
      <c r="AD83">
        <v>-265077.75</v>
      </c>
      <c r="AE83">
        <v>0</v>
      </c>
      <c r="AF83">
        <v>0</v>
      </c>
      <c r="AG83">
        <v>0</v>
      </c>
      <c r="AH83">
        <v>0</v>
      </c>
      <c r="AI83">
        <v>-265077.75</v>
      </c>
      <c r="AJ83">
        <v>-352935</v>
      </c>
      <c r="AK83">
        <v>-36454.39</v>
      </c>
      <c r="AL83">
        <v>-36856.94</v>
      </c>
      <c r="AM83">
        <v>42.59</v>
      </c>
      <c r="AN83">
        <v>0</v>
      </c>
      <c r="AO83">
        <v>0</v>
      </c>
      <c r="AP83">
        <v>0</v>
      </c>
      <c r="AQ83">
        <v>42.59</v>
      </c>
    </row>
    <row r="84" spans="2:43" x14ac:dyDescent="0.35">
      <c r="B84" s="65" t="s">
        <v>128</v>
      </c>
      <c r="E84" t="s">
        <v>129</v>
      </c>
      <c r="F84">
        <v>4562</v>
      </c>
      <c r="G84">
        <v>0</v>
      </c>
      <c r="H84" t="s">
        <v>464</v>
      </c>
      <c r="I84">
        <v>801</v>
      </c>
      <c r="J84">
        <v>260</v>
      </c>
      <c r="K84" t="s">
        <v>457</v>
      </c>
      <c r="L84">
        <v>0</v>
      </c>
      <c r="M84">
        <v>0</v>
      </c>
      <c r="N84">
        <v>0</v>
      </c>
      <c r="O84">
        <v>0</v>
      </c>
      <c r="P84">
        <v>0</v>
      </c>
      <c r="Q84">
        <v>0</v>
      </c>
      <c r="R84">
        <v>38612.300000000003</v>
      </c>
      <c r="S84">
        <v>49358.9</v>
      </c>
      <c r="T84">
        <v>0</v>
      </c>
      <c r="U84">
        <v>-10887.48</v>
      </c>
      <c r="V84">
        <v>38612.300000000003</v>
      </c>
      <c r="W84">
        <v>38471.42</v>
      </c>
      <c r="X84">
        <v>0</v>
      </c>
      <c r="Y84">
        <v>0</v>
      </c>
      <c r="Z84">
        <v>0</v>
      </c>
      <c r="AA84">
        <v>0</v>
      </c>
      <c r="AB84">
        <v>0</v>
      </c>
      <c r="AC84">
        <v>0</v>
      </c>
      <c r="AD84">
        <v>-68416.31</v>
      </c>
      <c r="AE84">
        <v>0</v>
      </c>
      <c r="AF84">
        <v>0</v>
      </c>
      <c r="AG84">
        <v>0</v>
      </c>
      <c r="AH84">
        <v>0</v>
      </c>
      <c r="AI84">
        <v>-68416.31</v>
      </c>
      <c r="AJ84">
        <v>0</v>
      </c>
      <c r="AK84">
        <v>-68416.31</v>
      </c>
      <c r="AL84">
        <v>-68557.19</v>
      </c>
      <c r="AM84">
        <v>0</v>
      </c>
      <c r="AN84">
        <v>455.21</v>
      </c>
      <c r="AO84">
        <v>0</v>
      </c>
      <c r="AP84">
        <v>0</v>
      </c>
      <c r="AQ84">
        <v>455.21</v>
      </c>
    </row>
    <row r="85" spans="2:43" x14ac:dyDescent="0.35">
      <c r="B85" s="65" t="s">
        <v>128</v>
      </c>
      <c r="E85" t="s">
        <v>129</v>
      </c>
      <c r="F85">
        <v>4562</v>
      </c>
      <c r="G85">
        <v>0</v>
      </c>
      <c r="H85" t="s">
        <v>464</v>
      </c>
      <c r="I85">
        <v>801</v>
      </c>
      <c r="J85">
        <v>310</v>
      </c>
      <c r="K85" t="s">
        <v>457</v>
      </c>
      <c r="L85">
        <v>-0.01</v>
      </c>
      <c r="M85">
        <v>-311670.01</v>
      </c>
      <c r="N85">
        <v>0</v>
      </c>
      <c r="O85">
        <v>0</v>
      </c>
      <c r="P85">
        <v>-0.01</v>
      </c>
      <c r="Q85">
        <v>-311670.01</v>
      </c>
      <c r="R85">
        <v>32677.43</v>
      </c>
      <c r="S85">
        <v>86817.18</v>
      </c>
      <c r="T85">
        <v>0</v>
      </c>
      <c r="U85">
        <v>-54139.75</v>
      </c>
      <c r="V85">
        <v>32677.43</v>
      </c>
      <c r="W85">
        <v>32677.43</v>
      </c>
      <c r="X85">
        <v>0</v>
      </c>
      <c r="Y85">
        <v>0</v>
      </c>
      <c r="Z85">
        <v>0</v>
      </c>
      <c r="AA85">
        <v>0</v>
      </c>
      <c r="AB85">
        <v>0</v>
      </c>
      <c r="AC85">
        <v>0</v>
      </c>
      <c r="AD85">
        <v>-66098.710000000006</v>
      </c>
      <c r="AE85">
        <v>0</v>
      </c>
      <c r="AF85">
        <v>0</v>
      </c>
      <c r="AG85">
        <v>0</v>
      </c>
      <c r="AH85">
        <v>0</v>
      </c>
      <c r="AI85">
        <v>-66098.710000000006</v>
      </c>
      <c r="AJ85">
        <v>0</v>
      </c>
      <c r="AK85">
        <v>-66098.710000000006</v>
      </c>
      <c r="AL85">
        <v>-377768.71</v>
      </c>
      <c r="AM85">
        <v>0</v>
      </c>
      <c r="AN85">
        <v>0</v>
      </c>
      <c r="AO85">
        <v>0</v>
      </c>
      <c r="AP85">
        <v>0</v>
      </c>
      <c r="AQ85">
        <v>0</v>
      </c>
    </row>
    <row r="86" spans="2:43" x14ac:dyDescent="0.35">
      <c r="B86" s="65" t="s">
        <v>128</v>
      </c>
      <c r="E86" t="s">
        <v>129</v>
      </c>
      <c r="F86">
        <v>4562</v>
      </c>
      <c r="G86">
        <v>0</v>
      </c>
      <c r="H86" t="s">
        <v>464</v>
      </c>
      <c r="I86">
        <v>801</v>
      </c>
      <c r="J86">
        <v>420</v>
      </c>
      <c r="K86" t="s">
        <v>457</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306.08999999999997</v>
      </c>
      <c r="AQ86">
        <v>306.08999999999997</v>
      </c>
    </row>
    <row r="87" spans="2:43" x14ac:dyDescent="0.35">
      <c r="B87" s="65" t="s">
        <v>128</v>
      </c>
      <c r="E87" t="s">
        <v>129</v>
      </c>
      <c r="F87">
        <v>4562</v>
      </c>
      <c r="G87">
        <v>0</v>
      </c>
      <c r="H87" t="s">
        <v>464</v>
      </c>
      <c r="I87">
        <v>801</v>
      </c>
      <c r="J87">
        <v>440</v>
      </c>
      <c r="K87" t="s">
        <v>457</v>
      </c>
      <c r="L87">
        <v>0</v>
      </c>
      <c r="M87">
        <v>0</v>
      </c>
      <c r="N87">
        <v>0</v>
      </c>
      <c r="O87">
        <v>0</v>
      </c>
      <c r="P87">
        <v>0</v>
      </c>
      <c r="Q87">
        <v>0</v>
      </c>
      <c r="R87">
        <v>0</v>
      </c>
      <c r="S87">
        <v>0</v>
      </c>
      <c r="T87">
        <v>0</v>
      </c>
      <c r="U87">
        <v>0</v>
      </c>
      <c r="V87">
        <v>0</v>
      </c>
      <c r="W87">
        <v>0</v>
      </c>
      <c r="X87">
        <v>0</v>
      </c>
      <c r="Y87">
        <v>0</v>
      </c>
      <c r="Z87">
        <v>0</v>
      </c>
      <c r="AA87">
        <v>0</v>
      </c>
      <c r="AB87">
        <v>0</v>
      </c>
      <c r="AC87">
        <v>0</v>
      </c>
      <c r="AD87">
        <v>1917890.64</v>
      </c>
      <c r="AE87">
        <v>0</v>
      </c>
      <c r="AF87">
        <v>0</v>
      </c>
      <c r="AG87">
        <v>0</v>
      </c>
      <c r="AH87">
        <v>0</v>
      </c>
      <c r="AI87">
        <v>1917890.64</v>
      </c>
      <c r="AJ87">
        <v>0</v>
      </c>
      <c r="AK87">
        <v>1917890.64</v>
      </c>
      <c r="AL87">
        <v>1917890.64</v>
      </c>
      <c r="AM87">
        <v>0</v>
      </c>
      <c r="AN87">
        <v>0</v>
      </c>
      <c r="AO87">
        <v>0</v>
      </c>
      <c r="AP87">
        <v>0</v>
      </c>
      <c r="AQ87">
        <v>0</v>
      </c>
    </row>
    <row r="88" spans="2:43" x14ac:dyDescent="0.35">
      <c r="B88" s="65" t="s">
        <v>128</v>
      </c>
      <c r="E88" t="s">
        <v>129</v>
      </c>
      <c r="F88">
        <v>4562</v>
      </c>
      <c r="G88">
        <v>0</v>
      </c>
      <c r="H88" t="s">
        <v>465</v>
      </c>
      <c r="I88">
        <v>804</v>
      </c>
      <c r="J88">
        <v>111</v>
      </c>
      <c r="K88" t="s">
        <v>457</v>
      </c>
      <c r="L88">
        <v>0</v>
      </c>
      <c r="M88">
        <v>0</v>
      </c>
      <c r="N88">
        <v>0</v>
      </c>
      <c r="O88">
        <v>0</v>
      </c>
      <c r="P88">
        <v>0</v>
      </c>
      <c r="Q88">
        <v>0</v>
      </c>
      <c r="R88">
        <v>-2375008.11</v>
      </c>
      <c r="S88">
        <v>-3078393.85</v>
      </c>
      <c r="T88">
        <v>0</v>
      </c>
      <c r="U88">
        <v>-70.84</v>
      </c>
      <c r="V88">
        <v>-2375008.11</v>
      </c>
      <c r="W88">
        <v>-3078464.69</v>
      </c>
      <c r="X88">
        <v>0</v>
      </c>
      <c r="Y88">
        <v>0</v>
      </c>
      <c r="Z88">
        <v>0</v>
      </c>
      <c r="AA88">
        <v>0</v>
      </c>
      <c r="AB88">
        <v>0</v>
      </c>
      <c r="AC88">
        <v>0</v>
      </c>
      <c r="AD88">
        <v>-23086643.350000001</v>
      </c>
      <c r="AE88">
        <v>0</v>
      </c>
      <c r="AF88">
        <v>0</v>
      </c>
      <c r="AG88">
        <v>0</v>
      </c>
      <c r="AH88">
        <v>0</v>
      </c>
      <c r="AI88">
        <v>-23086643.350000001</v>
      </c>
      <c r="AJ88">
        <v>0</v>
      </c>
      <c r="AK88">
        <v>-23086643.350000001</v>
      </c>
      <c r="AL88">
        <v>-23790099.93</v>
      </c>
      <c r="AM88">
        <v>0</v>
      </c>
      <c r="AN88">
        <v>0</v>
      </c>
      <c r="AO88">
        <v>0</v>
      </c>
      <c r="AP88">
        <v>1965.41</v>
      </c>
      <c r="AQ88">
        <v>1965.41</v>
      </c>
    </row>
    <row r="89" spans="2:43" x14ac:dyDescent="0.35">
      <c r="B89" s="65" t="s">
        <v>128</v>
      </c>
      <c r="E89" t="s">
        <v>129</v>
      </c>
      <c r="F89">
        <v>4562</v>
      </c>
      <c r="G89">
        <v>0</v>
      </c>
      <c r="H89" t="s">
        <v>465</v>
      </c>
      <c r="I89">
        <v>804</v>
      </c>
      <c r="J89">
        <v>113</v>
      </c>
      <c r="K89" t="s">
        <v>457</v>
      </c>
      <c r="L89">
        <v>0</v>
      </c>
      <c r="M89">
        <v>0</v>
      </c>
      <c r="N89">
        <v>0</v>
      </c>
      <c r="O89">
        <v>0</v>
      </c>
      <c r="P89">
        <v>0</v>
      </c>
      <c r="Q89">
        <v>0</v>
      </c>
      <c r="R89">
        <v>53091.86</v>
      </c>
      <c r="S89">
        <v>65705.539999999994</v>
      </c>
      <c r="T89">
        <v>0</v>
      </c>
      <c r="U89">
        <v>0</v>
      </c>
      <c r="V89">
        <v>53091.86</v>
      </c>
      <c r="W89">
        <v>65705.539999999994</v>
      </c>
      <c r="X89">
        <v>0</v>
      </c>
      <c r="Y89">
        <v>0</v>
      </c>
      <c r="Z89">
        <v>0</v>
      </c>
      <c r="AA89">
        <v>0</v>
      </c>
      <c r="AB89">
        <v>0</v>
      </c>
      <c r="AC89">
        <v>0</v>
      </c>
      <c r="AD89">
        <v>-57228.49</v>
      </c>
      <c r="AE89">
        <v>0</v>
      </c>
      <c r="AF89">
        <v>0</v>
      </c>
      <c r="AG89">
        <v>0</v>
      </c>
      <c r="AH89">
        <v>0</v>
      </c>
      <c r="AI89">
        <v>-57228.49</v>
      </c>
      <c r="AJ89">
        <v>0</v>
      </c>
      <c r="AK89">
        <v>-57228.49</v>
      </c>
      <c r="AL89">
        <v>-44614.81</v>
      </c>
      <c r="AM89">
        <v>0</v>
      </c>
      <c r="AN89">
        <v>0</v>
      </c>
      <c r="AO89">
        <v>0</v>
      </c>
      <c r="AP89">
        <v>0</v>
      </c>
      <c r="AQ89">
        <v>0</v>
      </c>
    </row>
    <row r="90" spans="2:43" x14ac:dyDescent="0.35">
      <c r="B90" s="65" t="s">
        <v>128</v>
      </c>
      <c r="E90" t="s">
        <v>129</v>
      </c>
      <c r="F90">
        <v>4562</v>
      </c>
      <c r="G90">
        <v>0</v>
      </c>
      <c r="H90" t="s">
        <v>465</v>
      </c>
      <c r="I90">
        <v>804</v>
      </c>
      <c r="J90">
        <v>115</v>
      </c>
      <c r="K90" t="s">
        <v>457</v>
      </c>
      <c r="L90">
        <v>0</v>
      </c>
      <c r="M90">
        <v>0</v>
      </c>
      <c r="N90">
        <v>0</v>
      </c>
      <c r="O90">
        <v>0</v>
      </c>
      <c r="P90">
        <v>0</v>
      </c>
      <c r="Q90">
        <v>0</v>
      </c>
      <c r="R90">
        <v>-4544.76</v>
      </c>
      <c r="S90">
        <v>-30063.599999999999</v>
      </c>
      <c r="T90">
        <v>0</v>
      </c>
      <c r="U90">
        <v>0</v>
      </c>
      <c r="V90">
        <v>-4544.76</v>
      </c>
      <c r="W90">
        <v>-30063.599999999999</v>
      </c>
      <c r="X90">
        <v>0</v>
      </c>
      <c r="Y90">
        <v>0</v>
      </c>
      <c r="Z90">
        <v>0</v>
      </c>
      <c r="AA90">
        <v>0</v>
      </c>
      <c r="AB90">
        <v>0</v>
      </c>
      <c r="AC90">
        <v>0</v>
      </c>
      <c r="AD90">
        <v>-665477.04</v>
      </c>
      <c r="AE90">
        <v>0</v>
      </c>
      <c r="AF90">
        <v>0</v>
      </c>
      <c r="AG90">
        <v>0</v>
      </c>
      <c r="AH90">
        <v>0</v>
      </c>
      <c r="AI90">
        <v>-665477.04</v>
      </c>
      <c r="AJ90">
        <v>0</v>
      </c>
      <c r="AK90">
        <v>-665477.04</v>
      </c>
      <c r="AL90">
        <v>-690995.88</v>
      </c>
      <c r="AM90">
        <v>0</v>
      </c>
      <c r="AN90">
        <v>0</v>
      </c>
      <c r="AO90">
        <v>0</v>
      </c>
      <c r="AP90">
        <v>0</v>
      </c>
      <c r="AQ90">
        <v>0</v>
      </c>
    </row>
    <row r="91" spans="2:43" x14ac:dyDescent="0.35">
      <c r="B91" s="65" t="s">
        <v>128</v>
      </c>
      <c r="E91" t="s">
        <v>129</v>
      </c>
      <c r="F91">
        <v>4562</v>
      </c>
      <c r="G91">
        <v>0</v>
      </c>
      <c r="H91" t="s">
        <v>465</v>
      </c>
      <c r="I91">
        <v>804</v>
      </c>
      <c r="J91">
        <v>121</v>
      </c>
      <c r="K91" t="s">
        <v>457</v>
      </c>
      <c r="L91">
        <v>0</v>
      </c>
      <c r="M91">
        <v>0</v>
      </c>
      <c r="N91">
        <v>0</v>
      </c>
      <c r="O91">
        <v>0</v>
      </c>
      <c r="P91">
        <v>0</v>
      </c>
      <c r="Q91">
        <v>0</v>
      </c>
      <c r="R91">
        <v>-335765.42</v>
      </c>
      <c r="S91">
        <v>-551801.09</v>
      </c>
      <c r="T91">
        <v>0</v>
      </c>
      <c r="U91">
        <v>0</v>
      </c>
      <c r="V91">
        <v>-335765.42</v>
      </c>
      <c r="W91">
        <v>-551801.09</v>
      </c>
      <c r="X91">
        <v>0</v>
      </c>
      <c r="Y91">
        <v>0</v>
      </c>
      <c r="Z91">
        <v>0</v>
      </c>
      <c r="AA91">
        <v>0</v>
      </c>
      <c r="AB91">
        <v>0</v>
      </c>
      <c r="AC91">
        <v>0</v>
      </c>
      <c r="AD91">
        <v>-8321203.3700000001</v>
      </c>
      <c r="AE91">
        <v>0</v>
      </c>
      <c r="AF91">
        <v>0</v>
      </c>
      <c r="AG91">
        <v>0</v>
      </c>
      <c r="AH91">
        <v>0</v>
      </c>
      <c r="AI91">
        <v>-8321203.3700000001</v>
      </c>
      <c r="AJ91">
        <v>0</v>
      </c>
      <c r="AK91">
        <v>-8321203.3700000001</v>
      </c>
      <c r="AL91">
        <v>-8537239.0399999991</v>
      </c>
      <c r="AM91">
        <v>0</v>
      </c>
      <c r="AN91">
        <v>0</v>
      </c>
      <c r="AO91">
        <v>0</v>
      </c>
      <c r="AP91">
        <v>0</v>
      </c>
      <c r="AQ91">
        <v>0</v>
      </c>
    </row>
    <row r="92" spans="2:43" x14ac:dyDescent="0.35">
      <c r="B92" s="65" t="s">
        <v>128</v>
      </c>
      <c r="E92" t="s">
        <v>129</v>
      </c>
      <c r="F92">
        <v>4562</v>
      </c>
      <c r="G92">
        <v>0</v>
      </c>
      <c r="H92" t="s">
        <v>465</v>
      </c>
      <c r="I92">
        <v>804</v>
      </c>
      <c r="J92">
        <v>210</v>
      </c>
      <c r="K92" t="s">
        <v>457</v>
      </c>
      <c r="L92">
        <v>-14955.46</v>
      </c>
      <c r="M92">
        <v>-27072</v>
      </c>
      <c r="N92">
        <v>0</v>
      </c>
      <c r="O92">
        <v>-2015.18</v>
      </c>
      <c r="P92">
        <v>-14955.46</v>
      </c>
      <c r="Q92">
        <v>-29087.18</v>
      </c>
      <c r="R92">
        <v>11459.88</v>
      </c>
      <c r="S92">
        <v>8618.1200000000008</v>
      </c>
      <c r="T92">
        <v>0</v>
      </c>
      <c r="U92">
        <v>-15.1</v>
      </c>
      <c r="V92">
        <v>11459.88</v>
      </c>
      <c r="W92">
        <v>8603.02</v>
      </c>
      <c r="X92">
        <v>0</v>
      </c>
      <c r="Y92">
        <v>0</v>
      </c>
      <c r="Z92">
        <v>0</v>
      </c>
      <c r="AA92">
        <v>0</v>
      </c>
      <c r="AB92">
        <v>0</v>
      </c>
      <c r="AC92">
        <v>0</v>
      </c>
      <c r="AD92">
        <v>-218094.58</v>
      </c>
      <c r="AE92">
        <v>0</v>
      </c>
      <c r="AF92">
        <v>0</v>
      </c>
      <c r="AG92">
        <v>-301.94</v>
      </c>
      <c r="AH92">
        <v>0</v>
      </c>
      <c r="AI92">
        <v>-218396.52</v>
      </c>
      <c r="AJ92">
        <v>0</v>
      </c>
      <c r="AK92">
        <v>-218396.52</v>
      </c>
      <c r="AL92">
        <v>-235385.1</v>
      </c>
      <c r="AM92">
        <v>8085.79</v>
      </c>
      <c r="AN92">
        <v>0</v>
      </c>
      <c r="AO92">
        <v>0</v>
      </c>
      <c r="AP92">
        <v>472.9</v>
      </c>
      <c r="AQ92">
        <v>8558.69</v>
      </c>
    </row>
    <row r="93" spans="2:43" x14ac:dyDescent="0.35">
      <c r="B93" s="65" t="s">
        <v>128</v>
      </c>
      <c r="E93" t="s">
        <v>129</v>
      </c>
      <c r="F93">
        <v>4562</v>
      </c>
      <c r="G93">
        <v>0</v>
      </c>
      <c r="H93" t="s">
        <v>465</v>
      </c>
      <c r="I93">
        <v>804</v>
      </c>
      <c r="J93">
        <v>220</v>
      </c>
      <c r="K93" t="s">
        <v>457</v>
      </c>
      <c r="L93">
        <v>-65995.3</v>
      </c>
      <c r="M93">
        <v>-18367.080000000002</v>
      </c>
      <c r="N93">
        <v>0</v>
      </c>
      <c r="O93">
        <v>0</v>
      </c>
      <c r="P93">
        <v>-65995.3</v>
      </c>
      <c r="Q93">
        <v>-18367.080000000002</v>
      </c>
      <c r="R93">
        <v>1653.99</v>
      </c>
      <c r="S93">
        <v>5307.87</v>
      </c>
      <c r="T93">
        <v>0</v>
      </c>
      <c r="U93">
        <v>-2134.2399999999998</v>
      </c>
      <c r="V93">
        <v>1653.99</v>
      </c>
      <c r="W93">
        <v>3173.63</v>
      </c>
      <c r="X93">
        <v>0</v>
      </c>
      <c r="Y93">
        <v>0</v>
      </c>
      <c r="Z93">
        <v>0</v>
      </c>
      <c r="AA93">
        <v>0</v>
      </c>
      <c r="AB93">
        <v>0</v>
      </c>
      <c r="AC93">
        <v>0</v>
      </c>
      <c r="AD93">
        <v>-85806.23</v>
      </c>
      <c r="AE93">
        <v>0</v>
      </c>
      <c r="AF93">
        <v>0</v>
      </c>
      <c r="AG93">
        <v>0</v>
      </c>
      <c r="AH93">
        <v>0</v>
      </c>
      <c r="AI93">
        <v>-85806.23</v>
      </c>
      <c r="AJ93">
        <v>0</v>
      </c>
      <c r="AK93">
        <v>-85806.23</v>
      </c>
      <c r="AL93">
        <v>-36658.370000000003</v>
      </c>
      <c r="AM93">
        <v>18367.080000000002</v>
      </c>
      <c r="AN93">
        <v>0</v>
      </c>
      <c r="AO93">
        <v>0</v>
      </c>
      <c r="AP93">
        <v>0</v>
      </c>
      <c r="AQ93">
        <v>18367.080000000002</v>
      </c>
    </row>
    <row r="94" spans="2:43" x14ac:dyDescent="0.35">
      <c r="B94" s="65" t="s">
        <v>128</v>
      </c>
      <c r="E94" t="s">
        <v>129</v>
      </c>
      <c r="F94">
        <v>4562</v>
      </c>
      <c r="G94">
        <v>0</v>
      </c>
      <c r="H94" t="s">
        <v>465</v>
      </c>
      <c r="I94">
        <v>804</v>
      </c>
      <c r="J94">
        <v>233</v>
      </c>
      <c r="K94" t="s">
        <v>457</v>
      </c>
      <c r="L94">
        <v>-465275.95</v>
      </c>
      <c r="M94">
        <v>-906381.31</v>
      </c>
      <c r="N94">
        <v>0</v>
      </c>
      <c r="O94">
        <v>-524164.52</v>
      </c>
      <c r="P94">
        <v>-465275.95</v>
      </c>
      <c r="Q94">
        <v>-1430545.83</v>
      </c>
      <c r="R94">
        <v>-972301.31</v>
      </c>
      <c r="S94">
        <v>-1782495.64</v>
      </c>
      <c r="T94">
        <v>0</v>
      </c>
      <c r="U94">
        <v>0</v>
      </c>
      <c r="V94">
        <v>-972301.31</v>
      </c>
      <c r="W94">
        <v>-1782495.64</v>
      </c>
      <c r="X94">
        <v>0</v>
      </c>
      <c r="Y94">
        <v>0</v>
      </c>
      <c r="Z94">
        <v>0</v>
      </c>
      <c r="AA94">
        <v>0</v>
      </c>
      <c r="AB94">
        <v>0</v>
      </c>
      <c r="AC94">
        <v>0</v>
      </c>
      <c r="AD94">
        <v>-6167653.9100000001</v>
      </c>
      <c r="AE94">
        <v>0</v>
      </c>
      <c r="AF94">
        <v>0</v>
      </c>
      <c r="AG94">
        <v>0</v>
      </c>
      <c r="AH94">
        <v>0</v>
      </c>
      <c r="AI94">
        <v>-6167653.9100000001</v>
      </c>
      <c r="AJ94">
        <v>0</v>
      </c>
      <c r="AK94">
        <v>-6167653.9100000001</v>
      </c>
      <c r="AL94">
        <v>-7943118.1200000001</v>
      </c>
      <c r="AM94">
        <v>77703.3</v>
      </c>
      <c r="AN94">
        <v>4164.5200000000004</v>
      </c>
      <c r="AO94">
        <v>0</v>
      </c>
      <c r="AP94">
        <v>8678</v>
      </c>
      <c r="AQ94">
        <v>90545.82</v>
      </c>
    </row>
    <row r="95" spans="2:43" x14ac:dyDescent="0.35">
      <c r="B95" s="65" t="s">
        <v>128</v>
      </c>
      <c r="E95" t="s">
        <v>129</v>
      </c>
      <c r="F95">
        <v>4562</v>
      </c>
      <c r="G95">
        <v>0</v>
      </c>
      <c r="H95" t="s">
        <v>465</v>
      </c>
      <c r="I95">
        <v>804</v>
      </c>
      <c r="J95">
        <v>240</v>
      </c>
      <c r="K95" t="s">
        <v>457</v>
      </c>
      <c r="L95">
        <v>-122804.69</v>
      </c>
      <c r="M95">
        <v>-14558.57</v>
      </c>
      <c r="N95">
        <v>0</v>
      </c>
      <c r="O95">
        <v>-272.24</v>
      </c>
      <c r="P95">
        <v>-122804.69</v>
      </c>
      <c r="Q95">
        <v>-14830.81</v>
      </c>
      <c r="R95">
        <v>-192.79</v>
      </c>
      <c r="S95">
        <v>-283.93</v>
      </c>
      <c r="T95">
        <v>0</v>
      </c>
      <c r="U95">
        <v>0</v>
      </c>
      <c r="V95">
        <v>-192.79</v>
      </c>
      <c r="W95">
        <v>-283.93</v>
      </c>
      <c r="X95">
        <v>0</v>
      </c>
      <c r="Y95">
        <v>0</v>
      </c>
      <c r="Z95">
        <v>0</v>
      </c>
      <c r="AA95">
        <v>0</v>
      </c>
      <c r="AB95">
        <v>0</v>
      </c>
      <c r="AC95">
        <v>0</v>
      </c>
      <c r="AD95">
        <v>-233695.02</v>
      </c>
      <c r="AE95">
        <v>0</v>
      </c>
      <c r="AF95">
        <v>0</v>
      </c>
      <c r="AG95">
        <v>0</v>
      </c>
      <c r="AH95">
        <v>0</v>
      </c>
      <c r="AI95">
        <v>-233695.02</v>
      </c>
      <c r="AJ95">
        <v>0</v>
      </c>
      <c r="AK95">
        <v>-233695.02</v>
      </c>
      <c r="AL95">
        <v>-125812.28</v>
      </c>
      <c r="AM95">
        <v>5197.33</v>
      </c>
      <c r="AN95">
        <v>0</v>
      </c>
      <c r="AO95">
        <v>0</v>
      </c>
      <c r="AP95">
        <v>0</v>
      </c>
      <c r="AQ95">
        <v>5197.33</v>
      </c>
    </row>
    <row r="96" spans="2:43" x14ac:dyDescent="0.35">
      <c r="B96" s="65" t="s">
        <v>128</v>
      </c>
      <c r="E96" t="s">
        <v>129</v>
      </c>
      <c r="F96">
        <v>4562</v>
      </c>
      <c r="G96">
        <v>0</v>
      </c>
      <c r="H96" t="s">
        <v>465</v>
      </c>
      <c r="I96">
        <v>804</v>
      </c>
      <c r="J96">
        <v>251</v>
      </c>
      <c r="K96" t="s">
        <v>457</v>
      </c>
      <c r="L96">
        <v>-62969.68</v>
      </c>
      <c r="M96">
        <v>-146566.87</v>
      </c>
      <c r="N96">
        <v>0</v>
      </c>
      <c r="O96">
        <v>0</v>
      </c>
      <c r="P96">
        <v>-62969.68</v>
      </c>
      <c r="Q96">
        <v>-146566.87</v>
      </c>
      <c r="R96">
        <v>-29454.69</v>
      </c>
      <c r="S96">
        <v>336.9</v>
      </c>
      <c r="T96">
        <v>0</v>
      </c>
      <c r="U96">
        <v>0</v>
      </c>
      <c r="V96">
        <v>-29454.69</v>
      </c>
      <c r="W96">
        <v>336.9</v>
      </c>
      <c r="X96">
        <v>0</v>
      </c>
      <c r="Y96">
        <v>0</v>
      </c>
      <c r="Z96">
        <v>0</v>
      </c>
      <c r="AA96">
        <v>0</v>
      </c>
      <c r="AB96">
        <v>0</v>
      </c>
      <c r="AC96">
        <v>0</v>
      </c>
      <c r="AD96">
        <v>-53839.74</v>
      </c>
      <c r="AE96">
        <v>0</v>
      </c>
      <c r="AF96">
        <v>0</v>
      </c>
      <c r="AG96">
        <v>0</v>
      </c>
      <c r="AH96">
        <v>0</v>
      </c>
      <c r="AI96">
        <v>-53839.74</v>
      </c>
      <c r="AJ96">
        <v>0</v>
      </c>
      <c r="AK96">
        <v>-53839.74</v>
      </c>
      <c r="AL96">
        <v>-107645.34</v>
      </c>
      <c r="AM96">
        <v>62969.62</v>
      </c>
      <c r="AN96">
        <v>0</v>
      </c>
      <c r="AO96">
        <v>0</v>
      </c>
      <c r="AP96">
        <v>0</v>
      </c>
      <c r="AQ96">
        <v>62969.62</v>
      </c>
    </row>
    <row r="97" spans="2:43" x14ac:dyDescent="0.35">
      <c r="B97" s="65" t="s">
        <v>128</v>
      </c>
      <c r="E97" t="s">
        <v>129</v>
      </c>
      <c r="F97">
        <v>4562</v>
      </c>
      <c r="G97">
        <v>0</v>
      </c>
      <c r="H97" t="s">
        <v>465</v>
      </c>
      <c r="I97">
        <v>804</v>
      </c>
      <c r="J97">
        <v>252</v>
      </c>
      <c r="K97" t="s">
        <v>457</v>
      </c>
      <c r="L97">
        <v>-4621646.72</v>
      </c>
      <c r="M97">
        <v>-4571389.9400000004</v>
      </c>
      <c r="N97">
        <v>0</v>
      </c>
      <c r="O97">
        <v>0</v>
      </c>
      <c r="P97">
        <v>-4621646.72</v>
      </c>
      <c r="Q97">
        <v>-4571389.9400000004</v>
      </c>
      <c r="R97">
        <v>-301758.19</v>
      </c>
      <c r="S97">
        <v>-1030105.43</v>
      </c>
      <c r="T97">
        <v>0</v>
      </c>
      <c r="U97">
        <v>-4367.7700000000004</v>
      </c>
      <c r="V97">
        <v>-301758.19</v>
      </c>
      <c r="W97">
        <v>-1034473.2</v>
      </c>
      <c r="X97">
        <v>-72109.899999999994</v>
      </c>
      <c r="Y97">
        <v>-459066.59</v>
      </c>
      <c r="Z97">
        <v>0</v>
      </c>
      <c r="AA97">
        <v>0</v>
      </c>
      <c r="AB97">
        <v>-72109.899999999994</v>
      </c>
      <c r="AC97">
        <v>-459066.59</v>
      </c>
      <c r="AD97">
        <v>-7369671.3099999996</v>
      </c>
      <c r="AE97">
        <v>0</v>
      </c>
      <c r="AF97">
        <v>0</v>
      </c>
      <c r="AG97">
        <v>0</v>
      </c>
      <c r="AH97">
        <v>0</v>
      </c>
      <c r="AI97">
        <v>-7369671.3099999996</v>
      </c>
      <c r="AJ97">
        <v>-72109.899999999994</v>
      </c>
      <c r="AK97">
        <v>-7756628</v>
      </c>
      <c r="AL97">
        <v>-8439086.2300000004</v>
      </c>
      <c r="AM97">
        <v>6054.95</v>
      </c>
      <c r="AN97">
        <v>0</v>
      </c>
      <c r="AO97">
        <v>0</v>
      </c>
      <c r="AP97">
        <v>120.82</v>
      </c>
      <c r="AQ97">
        <v>6175.77</v>
      </c>
    </row>
    <row r="98" spans="2:43" x14ac:dyDescent="0.35">
      <c r="B98" s="65" t="s">
        <v>128</v>
      </c>
      <c r="E98" t="s">
        <v>129</v>
      </c>
      <c r="F98">
        <v>4562</v>
      </c>
      <c r="G98">
        <v>0</v>
      </c>
      <c r="H98" t="s">
        <v>465</v>
      </c>
      <c r="I98">
        <v>804</v>
      </c>
      <c r="J98">
        <v>253</v>
      </c>
      <c r="K98" t="s">
        <v>457</v>
      </c>
      <c r="L98">
        <v>-3786507.74</v>
      </c>
      <c r="M98">
        <v>-2591718.59</v>
      </c>
      <c r="N98">
        <v>0</v>
      </c>
      <c r="O98">
        <v>-3423.5</v>
      </c>
      <c r="P98">
        <v>-3786507.74</v>
      </c>
      <c r="Q98">
        <v>-2595142.09</v>
      </c>
      <c r="R98">
        <v>-468699.08</v>
      </c>
      <c r="S98">
        <v>-232653.82</v>
      </c>
      <c r="T98">
        <v>0</v>
      </c>
      <c r="U98">
        <v>-5.7</v>
      </c>
      <c r="V98">
        <v>-468699.08</v>
      </c>
      <c r="W98">
        <v>-232659.52</v>
      </c>
      <c r="X98">
        <v>0</v>
      </c>
      <c r="Y98">
        <v>-6657.94</v>
      </c>
      <c r="Z98">
        <v>0</v>
      </c>
      <c r="AA98">
        <v>0</v>
      </c>
      <c r="AB98">
        <v>0</v>
      </c>
      <c r="AC98">
        <v>-6657.94</v>
      </c>
      <c r="AD98">
        <v>-3016509.78</v>
      </c>
      <c r="AE98">
        <v>0</v>
      </c>
      <c r="AF98">
        <v>0</v>
      </c>
      <c r="AG98">
        <v>0</v>
      </c>
      <c r="AH98">
        <v>0</v>
      </c>
      <c r="AI98">
        <v>-3016509.78</v>
      </c>
      <c r="AJ98">
        <v>0</v>
      </c>
      <c r="AK98">
        <v>-3023167.72</v>
      </c>
      <c r="AL98">
        <v>-1595762.51</v>
      </c>
      <c r="AM98">
        <v>620037.17000000004</v>
      </c>
      <c r="AN98">
        <v>87.55</v>
      </c>
      <c r="AO98">
        <v>0</v>
      </c>
      <c r="AP98">
        <v>0</v>
      </c>
      <c r="AQ98">
        <v>620124.72</v>
      </c>
    </row>
    <row r="99" spans="2:43" x14ac:dyDescent="0.35">
      <c r="B99" s="65" t="s">
        <v>128</v>
      </c>
      <c r="E99" t="s">
        <v>129</v>
      </c>
      <c r="F99">
        <v>4562</v>
      </c>
      <c r="G99">
        <v>0</v>
      </c>
      <c r="H99" t="s">
        <v>465</v>
      </c>
      <c r="I99">
        <v>804</v>
      </c>
      <c r="J99">
        <v>254</v>
      </c>
      <c r="K99" t="s">
        <v>457</v>
      </c>
      <c r="L99">
        <v>-24315</v>
      </c>
      <c r="M99">
        <v>-23536.11</v>
      </c>
      <c r="N99">
        <v>0</v>
      </c>
      <c r="O99">
        <v>0</v>
      </c>
      <c r="P99">
        <v>-24315</v>
      </c>
      <c r="Q99">
        <v>-23536.11</v>
      </c>
      <c r="R99">
        <v>-940028.79</v>
      </c>
      <c r="S99">
        <v>-194049.02</v>
      </c>
      <c r="T99">
        <v>0</v>
      </c>
      <c r="U99">
        <v>-15462.5</v>
      </c>
      <c r="V99">
        <v>-940028.79</v>
      </c>
      <c r="W99">
        <v>-209511.52</v>
      </c>
      <c r="X99">
        <v>0</v>
      </c>
      <c r="Y99">
        <v>0</v>
      </c>
      <c r="Z99">
        <v>0</v>
      </c>
      <c r="AA99">
        <v>0</v>
      </c>
      <c r="AB99">
        <v>0</v>
      </c>
      <c r="AC99">
        <v>0</v>
      </c>
      <c r="AD99">
        <v>-942769.26</v>
      </c>
      <c r="AE99">
        <v>0</v>
      </c>
      <c r="AF99">
        <v>0</v>
      </c>
      <c r="AG99">
        <v>0</v>
      </c>
      <c r="AH99">
        <v>0</v>
      </c>
      <c r="AI99">
        <v>-942769.26</v>
      </c>
      <c r="AJ99">
        <v>0</v>
      </c>
      <c r="AK99">
        <v>-942769.26</v>
      </c>
      <c r="AL99">
        <v>-211473.1</v>
      </c>
      <c r="AM99">
        <v>1129.47</v>
      </c>
      <c r="AN99">
        <v>0</v>
      </c>
      <c r="AO99">
        <v>0</v>
      </c>
      <c r="AP99">
        <v>0</v>
      </c>
      <c r="AQ99">
        <v>1129.47</v>
      </c>
    </row>
    <row r="100" spans="2:43" x14ac:dyDescent="0.35">
      <c r="B100" s="65" t="s">
        <v>128</v>
      </c>
      <c r="E100" t="s">
        <v>129</v>
      </c>
      <c r="F100">
        <v>4562</v>
      </c>
      <c r="G100">
        <v>0</v>
      </c>
      <c r="H100" t="s">
        <v>465</v>
      </c>
      <c r="I100">
        <v>804</v>
      </c>
      <c r="J100">
        <v>257</v>
      </c>
      <c r="K100" t="s">
        <v>457</v>
      </c>
      <c r="L100">
        <v>-14756556.210000001</v>
      </c>
      <c r="M100">
        <v>-30095188.16</v>
      </c>
      <c r="N100">
        <v>0</v>
      </c>
      <c r="O100">
        <v>-1390258.8</v>
      </c>
      <c r="P100">
        <v>-14756556.210000001</v>
      </c>
      <c r="Q100">
        <v>-31485446.960000001</v>
      </c>
      <c r="R100">
        <v>-3608088.05</v>
      </c>
      <c r="S100">
        <v>-7867307.1900000004</v>
      </c>
      <c r="T100">
        <v>0</v>
      </c>
      <c r="U100">
        <v>-33617.93</v>
      </c>
      <c r="V100">
        <v>-3608088.05</v>
      </c>
      <c r="W100">
        <v>-7900925.1200000001</v>
      </c>
      <c r="X100">
        <v>-0.01</v>
      </c>
      <c r="Y100">
        <v>-0.01</v>
      </c>
      <c r="Z100">
        <v>0</v>
      </c>
      <c r="AA100">
        <v>0</v>
      </c>
      <c r="AB100">
        <v>-0.01</v>
      </c>
      <c r="AC100">
        <v>-0.01</v>
      </c>
      <c r="AD100">
        <v>-27935978.66</v>
      </c>
      <c r="AE100">
        <v>0</v>
      </c>
      <c r="AF100">
        <v>0</v>
      </c>
      <c r="AG100">
        <v>0</v>
      </c>
      <c r="AH100">
        <v>0</v>
      </c>
      <c r="AI100">
        <v>-27935978.66</v>
      </c>
      <c r="AJ100">
        <v>-0.01</v>
      </c>
      <c r="AK100">
        <v>-27935978.66</v>
      </c>
      <c r="AL100">
        <v>-48957706.479999997</v>
      </c>
      <c r="AM100">
        <v>6703981.0099999998</v>
      </c>
      <c r="AN100">
        <v>0</v>
      </c>
      <c r="AO100">
        <v>0</v>
      </c>
      <c r="AP100">
        <v>0</v>
      </c>
      <c r="AQ100">
        <v>6703981.0099999998</v>
      </c>
    </row>
    <row r="101" spans="2:43" x14ac:dyDescent="0.35">
      <c r="B101" s="65" t="s">
        <v>128</v>
      </c>
      <c r="E101" t="s">
        <v>129</v>
      </c>
      <c r="F101">
        <v>4562</v>
      </c>
      <c r="G101">
        <v>0</v>
      </c>
      <c r="H101" t="s">
        <v>465</v>
      </c>
      <c r="I101">
        <v>804</v>
      </c>
      <c r="J101">
        <v>258</v>
      </c>
      <c r="K101" t="s">
        <v>457</v>
      </c>
      <c r="L101">
        <v>-8845.81</v>
      </c>
      <c r="M101">
        <v>-8845.81</v>
      </c>
      <c r="N101">
        <v>0</v>
      </c>
      <c r="O101">
        <v>0</v>
      </c>
      <c r="P101">
        <v>-8845.81</v>
      </c>
      <c r="Q101">
        <v>-8845.81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3.47</v>
      </c>
      <c r="AN101">
        <v>0</v>
      </c>
      <c r="AO101">
        <v>0</v>
      </c>
      <c r="AP101">
        <v>0</v>
      </c>
      <c r="AQ101">
        <v>3.47</v>
      </c>
    </row>
    <row r="102" spans="2:43" x14ac:dyDescent="0.35">
      <c r="B102" s="65" t="s">
        <v>128</v>
      </c>
      <c r="E102" t="s">
        <v>129</v>
      </c>
      <c r="F102">
        <v>4562</v>
      </c>
      <c r="G102">
        <v>0</v>
      </c>
      <c r="H102" t="s">
        <v>465</v>
      </c>
      <c r="I102">
        <v>804</v>
      </c>
      <c r="J102">
        <v>260</v>
      </c>
      <c r="K102" t="s">
        <v>457</v>
      </c>
      <c r="L102">
        <v>-3786.31</v>
      </c>
      <c r="M102">
        <v>-7760.86</v>
      </c>
      <c r="N102">
        <v>0</v>
      </c>
      <c r="O102">
        <v>0</v>
      </c>
      <c r="P102">
        <v>-3786.31</v>
      </c>
      <c r="Q102">
        <v>-7760.86</v>
      </c>
      <c r="R102">
        <v>-227731.55</v>
      </c>
      <c r="S102">
        <v>-353764.89</v>
      </c>
      <c r="T102">
        <v>0</v>
      </c>
      <c r="U102">
        <v>-116875.91</v>
      </c>
      <c r="V102">
        <v>-227731.55</v>
      </c>
      <c r="W102">
        <v>-470640.8</v>
      </c>
      <c r="X102">
        <v>0</v>
      </c>
      <c r="Y102">
        <v>0</v>
      </c>
      <c r="Z102">
        <v>0</v>
      </c>
      <c r="AA102">
        <v>0</v>
      </c>
      <c r="AB102">
        <v>0</v>
      </c>
      <c r="AC102">
        <v>0</v>
      </c>
      <c r="AD102">
        <v>-348717.24</v>
      </c>
      <c r="AE102">
        <v>0</v>
      </c>
      <c r="AF102">
        <v>0</v>
      </c>
      <c r="AG102">
        <v>0</v>
      </c>
      <c r="AH102">
        <v>0</v>
      </c>
      <c r="AI102">
        <v>-348717.24</v>
      </c>
      <c r="AJ102">
        <v>0</v>
      </c>
      <c r="AK102">
        <v>-348717.24</v>
      </c>
      <c r="AL102">
        <v>-595601.04</v>
      </c>
      <c r="AM102">
        <v>0</v>
      </c>
      <c r="AN102">
        <v>219430.11</v>
      </c>
      <c r="AO102">
        <v>0</v>
      </c>
      <c r="AP102">
        <v>0</v>
      </c>
      <c r="AQ102">
        <v>219430.11</v>
      </c>
    </row>
    <row r="103" spans="2:43" x14ac:dyDescent="0.35">
      <c r="B103" s="65" t="s">
        <v>128</v>
      </c>
      <c r="E103" t="s">
        <v>129</v>
      </c>
      <c r="F103">
        <v>4562</v>
      </c>
      <c r="G103">
        <v>0</v>
      </c>
      <c r="H103" t="s">
        <v>465</v>
      </c>
      <c r="I103">
        <v>804</v>
      </c>
      <c r="J103">
        <v>310</v>
      </c>
      <c r="K103" t="s">
        <v>457</v>
      </c>
      <c r="L103">
        <v>-1739720.15</v>
      </c>
      <c r="M103">
        <v>-1251098.72</v>
      </c>
      <c r="N103">
        <v>0</v>
      </c>
      <c r="O103">
        <v>0</v>
      </c>
      <c r="P103">
        <v>-1739720.15</v>
      </c>
      <c r="Q103">
        <v>-1251098.72</v>
      </c>
      <c r="R103">
        <v>-145602.95000000001</v>
      </c>
      <c r="S103">
        <v>-1790464.52</v>
      </c>
      <c r="T103">
        <v>0</v>
      </c>
      <c r="U103">
        <v>-49792.66</v>
      </c>
      <c r="V103">
        <v>-145602.95000000001</v>
      </c>
      <c r="W103">
        <v>-1840257.18</v>
      </c>
      <c r="X103">
        <v>0</v>
      </c>
      <c r="Y103">
        <v>-2398.89</v>
      </c>
      <c r="Z103">
        <v>0</v>
      </c>
      <c r="AA103">
        <v>0</v>
      </c>
      <c r="AB103">
        <v>0</v>
      </c>
      <c r="AC103">
        <v>-2398.89</v>
      </c>
      <c r="AD103">
        <v>-3032740.96</v>
      </c>
      <c r="AE103">
        <v>0</v>
      </c>
      <c r="AF103">
        <v>0</v>
      </c>
      <c r="AG103">
        <v>0</v>
      </c>
      <c r="AH103">
        <v>0</v>
      </c>
      <c r="AI103">
        <v>-3032740.96</v>
      </c>
      <c r="AJ103">
        <v>0</v>
      </c>
      <c r="AK103">
        <v>-3035139.85</v>
      </c>
      <c r="AL103">
        <v>-4241172.6500000004</v>
      </c>
      <c r="AM103">
        <v>909137.04</v>
      </c>
      <c r="AN103">
        <v>0</v>
      </c>
      <c r="AO103">
        <v>0</v>
      </c>
      <c r="AP103">
        <v>0</v>
      </c>
      <c r="AQ103">
        <v>909137.04</v>
      </c>
    </row>
    <row r="104" spans="2:43" x14ac:dyDescent="0.35">
      <c r="B104" s="65" t="s">
        <v>128</v>
      </c>
      <c r="E104" t="s">
        <v>129</v>
      </c>
      <c r="F104">
        <v>4562</v>
      </c>
      <c r="G104">
        <v>0</v>
      </c>
      <c r="H104" t="s">
        <v>465</v>
      </c>
      <c r="I104">
        <v>804</v>
      </c>
      <c r="J104">
        <v>420</v>
      </c>
      <c r="K104" t="s">
        <v>457</v>
      </c>
      <c r="L104">
        <v>0.01</v>
      </c>
      <c r="M104">
        <v>0.01</v>
      </c>
      <c r="N104">
        <v>0</v>
      </c>
      <c r="O104">
        <v>0</v>
      </c>
      <c r="P104">
        <v>0.01</v>
      </c>
      <c r="Q104">
        <v>0.01</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row>
    <row r="105" spans="2:43" x14ac:dyDescent="0.35">
      <c r="B105" s="65" t="s">
        <v>128</v>
      </c>
      <c r="E105" t="s">
        <v>129</v>
      </c>
      <c r="F105">
        <v>4562</v>
      </c>
      <c r="G105">
        <v>0</v>
      </c>
      <c r="H105" t="s">
        <v>466</v>
      </c>
      <c r="I105">
        <v>807</v>
      </c>
      <c r="J105">
        <v>111</v>
      </c>
      <c r="K105" t="s">
        <v>457</v>
      </c>
      <c r="L105">
        <v>0</v>
      </c>
      <c r="M105">
        <v>0</v>
      </c>
      <c r="N105">
        <v>0</v>
      </c>
      <c r="O105">
        <v>0</v>
      </c>
      <c r="P105">
        <v>0</v>
      </c>
      <c r="Q105">
        <v>0</v>
      </c>
      <c r="R105">
        <v>-80363.05</v>
      </c>
      <c r="S105">
        <v>-137142.04999999999</v>
      </c>
      <c r="T105">
        <v>0</v>
      </c>
      <c r="U105">
        <v>0</v>
      </c>
      <c r="V105">
        <v>-80363.05</v>
      </c>
      <c r="W105">
        <v>-137142.04999999999</v>
      </c>
      <c r="X105">
        <v>0</v>
      </c>
      <c r="Y105">
        <v>0</v>
      </c>
      <c r="Z105">
        <v>0</v>
      </c>
      <c r="AA105">
        <v>0</v>
      </c>
      <c r="AB105">
        <v>0</v>
      </c>
      <c r="AC105">
        <v>0</v>
      </c>
      <c r="AD105">
        <v>-910984.69</v>
      </c>
      <c r="AE105">
        <v>0</v>
      </c>
      <c r="AF105">
        <v>0</v>
      </c>
      <c r="AG105">
        <v>0</v>
      </c>
      <c r="AH105">
        <v>0</v>
      </c>
      <c r="AI105">
        <v>-910984.69</v>
      </c>
      <c r="AJ105">
        <v>0</v>
      </c>
      <c r="AK105">
        <v>-910984.69</v>
      </c>
      <c r="AL105">
        <v>-967763.69</v>
      </c>
      <c r="AM105">
        <v>0</v>
      </c>
      <c r="AN105">
        <v>0</v>
      </c>
      <c r="AO105">
        <v>0</v>
      </c>
      <c r="AP105">
        <v>0</v>
      </c>
      <c r="AQ105">
        <v>0</v>
      </c>
    </row>
    <row r="106" spans="2:43" x14ac:dyDescent="0.35">
      <c r="B106" s="65" t="s">
        <v>128</v>
      </c>
      <c r="E106" t="s">
        <v>129</v>
      </c>
      <c r="F106">
        <v>4562</v>
      </c>
      <c r="G106">
        <v>0</v>
      </c>
      <c r="H106" t="s">
        <v>466</v>
      </c>
      <c r="I106">
        <v>807</v>
      </c>
      <c r="J106">
        <v>113</v>
      </c>
      <c r="K106" t="s">
        <v>457</v>
      </c>
      <c r="L106">
        <v>0</v>
      </c>
      <c r="M106">
        <v>0</v>
      </c>
      <c r="N106">
        <v>0</v>
      </c>
      <c r="O106">
        <v>0</v>
      </c>
      <c r="P106">
        <v>0</v>
      </c>
      <c r="Q106">
        <v>0</v>
      </c>
      <c r="R106">
        <v>1282.8800000000001</v>
      </c>
      <c r="S106">
        <v>801.93</v>
      </c>
      <c r="T106">
        <v>0</v>
      </c>
      <c r="U106">
        <v>0</v>
      </c>
      <c r="V106">
        <v>1282.8800000000001</v>
      </c>
      <c r="W106">
        <v>801.93</v>
      </c>
      <c r="X106">
        <v>0</v>
      </c>
      <c r="Y106">
        <v>0</v>
      </c>
      <c r="Z106">
        <v>0</v>
      </c>
      <c r="AA106">
        <v>0</v>
      </c>
      <c r="AB106">
        <v>0</v>
      </c>
      <c r="AC106">
        <v>0</v>
      </c>
      <c r="AD106">
        <v>0</v>
      </c>
      <c r="AE106">
        <v>0</v>
      </c>
      <c r="AF106">
        <v>0</v>
      </c>
      <c r="AG106">
        <v>0</v>
      </c>
      <c r="AH106">
        <v>0</v>
      </c>
      <c r="AI106">
        <v>0</v>
      </c>
      <c r="AJ106">
        <v>0</v>
      </c>
      <c r="AK106">
        <v>0</v>
      </c>
      <c r="AL106">
        <v>-480.95</v>
      </c>
      <c r="AM106">
        <v>0</v>
      </c>
      <c r="AN106">
        <v>0</v>
      </c>
      <c r="AO106">
        <v>0</v>
      </c>
      <c r="AP106">
        <v>0</v>
      </c>
      <c r="AQ106">
        <v>0</v>
      </c>
    </row>
    <row r="107" spans="2:43" x14ac:dyDescent="0.35">
      <c r="B107" s="65" t="s">
        <v>128</v>
      </c>
      <c r="E107" t="s">
        <v>129</v>
      </c>
      <c r="F107">
        <v>4562</v>
      </c>
      <c r="G107">
        <v>0</v>
      </c>
      <c r="H107" t="s">
        <v>466</v>
      </c>
      <c r="I107">
        <v>807</v>
      </c>
      <c r="J107">
        <v>115</v>
      </c>
      <c r="K107" t="s">
        <v>457</v>
      </c>
      <c r="L107">
        <v>0</v>
      </c>
      <c r="M107">
        <v>0</v>
      </c>
      <c r="N107">
        <v>0</v>
      </c>
      <c r="O107">
        <v>0</v>
      </c>
      <c r="P107">
        <v>0</v>
      </c>
      <c r="Q107">
        <v>0</v>
      </c>
      <c r="R107">
        <v>0</v>
      </c>
      <c r="S107">
        <v>0</v>
      </c>
      <c r="T107">
        <v>0</v>
      </c>
      <c r="U107">
        <v>0</v>
      </c>
      <c r="V107">
        <v>0</v>
      </c>
      <c r="W107">
        <v>0</v>
      </c>
      <c r="X107">
        <v>0</v>
      </c>
      <c r="Y107">
        <v>0</v>
      </c>
      <c r="Z107">
        <v>0</v>
      </c>
      <c r="AA107">
        <v>0</v>
      </c>
      <c r="AB107">
        <v>0</v>
      </c>
      <c r="AC107">
        <v>0</v>
      </c>
      <c r="AD107">
        <v>-10127</v>
      </c>
      <c r="AE107">
        <v>0</v>
      </c>
      <c r="AF107">
        <v>0</v>
      </c>
      <c r="AG107">
        <v>0</v>
      </c>
      <c r="AH107">
        <v>0</v>
      </c>
      <c r="AI107">
        <v>-10127</v>
      </c>
      <c r="AJ107">
        <v>0</v>
      </c>
      <c r="AK107">
        <v>-10127</v>
      </c>
      <c r="AL107">
        <v>-10127</v>
      </c>
      <c r="AM107">
        <v>0</v>
      </c>
      <c r="AN107">
        <v>0</v>
      </c>
      <c r="AO107">
        <v>0</v>
      </c>
      <c r="AP107">
        <v>0</v>
      </c>
      <c r="AQ107">
        <v>0</v>
      </c>
    </row>
    <row r="108" spans="2:43" x14ac:dyDescent="0.35">
      <c r="B108" s="65" t="s">
        <v>128</v>
      </c>
      <c r="E108" t="s">
        <v>129</v>
      </c>
      <c r="F108">
        <v>4562</v>
      </c>
      <c r="G108">
        <v>0</v>
      </c>
      <c r="H108" t="s">
        <v>466</v>
      </c>
      <c r="I108">
        <v>807</v>
      </c>
      <c r="J108">
        <v>121</v>
      </c>
      <c r="K108" t="s">
        <v>457</v>
      </c>
      <c r="L108">
        <v>0</v>
      </c>
      <c r="M108">
        <v>0</v>
      </c>
      <c r="N108">
        <v>0</v>
      </c>
      <c r="O108">
        <v>0</v>
      </c>
      <c r="P108">
        <v>0</v>
      </c>
      <c r="Q108">
        <v>0</v>
      </c>
      <c r="R108">
        <v>-11478.06</v>
      </c>
      <c r="S108">
        <v>-23517.33</v>
      </c>
      <c r="T108">
        <v>0</v>
      </c>
      <c r="U108">
        <v>0</v>
      </c>
      <c r="V108">
        <v>-11478.06</v>
      </c>
      <c r="W108">
        <v>-23517.33</v>
      </c>
      <c r="X108">
        <v>0</v>
      </c>
      <c r="Y108">
        <v>0</v>
      </c>
      <c r="Z108">
        <v>0</v>
      </c>
      <c r="AA108">
        <v>0</v>
      </c>
      <c r="AB108">
        <v>0</v>
      </c>
      <c r="AC108">
        <v>0</v>
      </c>
      <c r="AD108">
        <v>-262381.53000000003</v>
      </c>
      <c r="AE108">
        <v>0</v>
      </c>
      <c r="AF108">
        <v>0</v>
      </c>
      <c r="AG108">
        <v>0</v>
      </c>
      <c r="AH108">
        <v>0</v>
      </c>
      <c r="AI108">
        <v>-262381.53000000003</v>
      </c>
      <c r="AJ108">
        <v>0</v>
      </c>
      <c r="AK108">
        <v>-262381.53000000003</v>
      </c>
      <c r="AL108">
        <v>-274420.8</v>
      </c>
      <c r="AM108">
        <v>0</v>
      </c>
      <c r="AN108">
        <v>0</v>
      </c>
      <c r="AO108">
        <v>0</v>
      </c>
      <c r="AP108">
        <v>0</v>
      </c>
      <c r="AQ108">
        <v>0</v>
      </c>
    </row>
    <row r="109" spans="2:43" x14ac:dyDescent="0.35">
      <c r="B109" s="65" t="s">
        <v>128</v>
      </c>
      <c r="E109" t="s">
        <v>129</v>
      </c>
      <c r="F109">
        <v>4562</v>
      </c>
      <c r="G109">
        <v>0</v>
      </c>
      <c r="H109" t="s">
        <v>466</v>
      </c>
      <c r="I109">
        <v>807</v>
      </c>
      <c r="J109">
        <v>210</v>
      </c>
      <c r="K109" t="s">
        <v>457</v>
      </c>
      <c r="L109">
        <v>-3580.49</v>
      </c>
      <c r="M109">
        <v>-9074.98</v>
      </c>
      <c r="N109">
        <v>0</v>
      </c>
      <c r="O109">
        <v>-1299.51</v>
      </c>
      <c r="P109">
        <v>-3580.49</v>
      </c>
      <c r="Q109">
        <v>-10374.49</v>
      </c>
      <c r="R109">
        <v>0</v>
      </c>
      <c r="S109">
        <v>-3418.83</v>
      </c>
      <c r="T109">
        <v>0</v>
      </c>
      <c r="U109">
        <v>-30.2</v>
      </c>
      <c r="V109">
        <v>0</v>
      </c>
      <c r="W109">
        <v>-3449.03</v>
      </c>
      <c r="X109">
        <v>0</v>
      </c>
      <c r="Y109">
        <v>0</v>
      </c>
      <c r="Z109">
        <v>0</v>
      </c>
      <c r="AA109">
        <v>0</v>
      </c>
      <c r="AB109">
        <v>0</v>
      </c>
      <c r="AC109">
        <v>0</v>
      </c>
      <c r="AD109">
        <v>-158641.45000000001</v>
      </c>
      <c r="AE109">
        <v>0</v>
      </c>
      <c r="AF109">
        <v>0</v>
      </c>
      <c r="AG109">
        <v>0</v>
      </c>
      <c r="AH109">
        <v>0</v>
      </c>
      <c r="AI109">
        <v>-158641.45000000001</v>
      </c>
      <c r="AJ109">
        <v>0</v>
      </c>
      <c r="AK109">
        <v>-158641.45000000001</v>
      </c>
      <c r="AL109">
        <v>-168884.48000000001</v>
      </c>
      <c r="AM109">
        <v>430.22</v>
      </c>
      <c r="AN109">
        <v>0</v>
      </c>
      <c r="AO109">
        <v>0</v>
      </c>
      <c r="AP109">
        <v>416.22</v>
      </c>
      <c r="AQ109">
        <v>846.44</v>
      </c>
    </row>
    <row r="110" spans="2:43" x14ac:dyDescent="0.35">
      <c r="B110" s="65" t="s">
        <v>128</v>
      </c>
      <c r="E110" t="s">
        <v>129</v>
      </c>
      <c r="F110">
        <v>4562</v>
      </c>
      <c r="G110">
        <v>0</v>
      </c>
      <c r="H110" t="s">
        <v>466</v>
      </c>
      <c r="I110">
        <v>807</v>
      </c>
      <c r="J110">
        <v>220</v>
      </c>
      <c r="K110" t="s">
        <v>457</v>
      </c>
      <c r="L110">
        <v>-218.85</v>
      </c>
      <c r="M110">
        <v>-218.85</v>
      </c>
      <c r="N110">
        <v>0</v>
      </c>
      <c r="O110">
        <v>0</v>
      </c>
      <c r="P110">
        <v>-218.85</v>
      </c>
      <c r="Q110">
        <v>-218.85</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9.15</v>
      </c>
      <c r="AN110">
        <v>0</v>
      </c>
      <c r="AO110">
        <v>0</v>
      </c>
      <c r="AP110">
        <v>0</v>
      </c>
      <c r="AQ110">
        <v>9.15</v>
      </c>
    </row>
    <row r="111" spans="2:43" x14ac:dyDescent="0.35">
      <c r="B111" s="65" t="s">
        <v>128</v>
      </c>
      <c r="E111" t="s">
        <v>129</v>
      </c>
      <c r="F111">
        <v>4562</v>
      </c>
      <c r="G111">
        <v>0</v>
      </c>
      <c r="H111" t="s">
        <v>466</v>
      </c>
      <c r="I111">
        <v>807</v>
      </c>
      <c r="J111">
        <v>231</v>
      </c>
      <c r="K111" t="s">
        <v>457</v>
      </c>
      <c r="L111">
        <v>0</v>
      </c>
      <c r="M111">
        <v>-25493.81</v>
      </c>
      <c r="N111">
        <v>0</v>
      </c>
      <c r="O111">
        <v>0</v>
      </c>
      <c r="P111">
        <v>0</v>
      </c>
      <c r="Q111">
        <v>-25493.81</v>
      </c>
      <c r="R111">
        <v>0</v>
      </c>
      <c r="S111">
        <v>0</v>
      </c>
      <c r="T111">
        <v>0</v>
      </c>
      <c r="U111">
        <v>0</v>
      </c>
      <c r="V111">
        <v>0</v>
      </c>
      <c r="W111">
        <v>0</v>
      </c>
      <c r="X111">
        <v>0</v>
      </c>
      <c r="Y111">
        <v>0</v>
      </c>
      <c r="Z111">
        <v>0</v>
      </c>
      <c r="AA111">
        <v>0</v>
      </c>
      <c r="AB111">
        <v>0</v>
      </c>
      <c r="AC111">
        <v>0</v>
      </c>
      <c r="AD111">
        <v>-297836.19</v>
      </c>
      <c r="AE111">
        <v>0</v>
      </c>
      <c r="AF111">
        <v>0</v>
      </c>
      <c r="AG111">
        <v>0</v>
      </c>
      <c r="AH111">
        <v>0</v>
      </c>
      <c r="AI111">
        <v>-297836.19</v>
      </c>
      <c r="AJ111">
        <v>0</v>
      </c>
      <c r="AK111">
        <v>-297836.19</v>
      </c>
      <c r="AL111">
        <v>-323330</v>
      </c>
      <c r="AM111">
        <v>0</v>
      </c>
      <c r="AN111">
        <v>0</v>
      </c>
      <c r="AO111">
        <v>0</v>
      </c>
      <c r="AP111">
        <v>0</v>
      </c>
      <c r="AQ111">
        <v>0</v>
      </c>
    </row>
    <row r="112" spans="2:43" x14ac:dyDescent="0.35">
      <c r="B112" s="65" t="s">
        <v>128</v>
      </c>
      <c r="E112" t="s">
        <v>129</v>
      </c>
      <c r="F112">
        <v>4562</v>
      </c>
      <c r="G112">
        <v>0</v>
      </c>
      <c r="H112" t="s">
        <v>466</v>
      </c>
      <c r="I112">
        <v>807</v>
      </c>
      <c r="J112">
        <v>240</v>
      </c>
      <c r="K112" t="s">
        <v>457</v>
      </c>
      <c r="L112">
        <v>0</v>
      </c>
      <c r="M112">
        <v>0</v>
      </c>
      <c r="N112">
        <v>0</v>
      </c>
      <c r="O112">
        <v>0</v>
      </c>
      <c r="P112">
        <v>0</v>
      </c>
      <c r="Q112">
        <v>0</v>
      </c>
      <c r="R112">
        <v>0</v>
      </c>
      <c r="S112">
        <v>0</v>
      </c>
      <c r="T112">
        <v>0</v>
      </c>
      <c r="U112">
        <v>0</v>
      </c>
      <c r="V112">
        <v>0</v>
      </c>
      <c r="W112">
        <v>0</v>
      </c>
      <c r="X112">
        <v>0</v>
      </c>
      <c r="Y112">
        <v>0</v>
      </c>
      <c r="Z112">
        <v>0</v>
      </c>
      <c r="AA112">
        <v>0</v>
      </c>
      <c r="AB112">
        <v>0</v>
      </c>
      <c r="AC112">
        <v>0</v>
      </c>
      <c r="AD112">
        <v>-1457.08</v>
      </c>
      <c r="AE112">
        <v>0</v>
      </c>
      <c r="AF112">
        <v>0</v>
      </c>
      <c r="AG112">
        <v>0</v>
      </c>
      <c r="AH112">
        <v>0</v>
      </c>
      <c r="AI112">
        <v>-1457.08</v>
      </c>
      <c r="AJ112">
        <v>0</v>
      </c>
      <c r="AK112">
        <v>-1457.08</v>
      </c>
      <c r="AL112">
        <v>-1457.08</v>
      </c>
      <c r="AM112">
        <v>0</v>
      </c>
      <c r="AN112">
        <v>0</v>
      </c>
      <c r="AO112">
        <v>0</v>
      </c>
      <c r="AP112">
        <v>0</v>
      </c>
      <c r="AQ112">
        <v>0</v>
      </c>
    </row>
    <row r="113" spans="2:43" x14ac:dyDescent="0.35">
      <c r="B113" s="65" t="s">
        <v>128</v>
      </c>
      <c r="E113" t="s">
        <v>129</v>
      </c>
      <c r="F113">
        <v>4562</v>
      </c>
      <c r="G113">
        <v>0</v>
      </c>
      <c r="H113" t="s">
        <v>466</v>
      </c>
      <c r="I113">
        <v>807</v>
      </c>
      <c r="J113">
        <v>251</v>
      </c>
      <c r="K113" t="s">
        <v>457</v>
      </c>
      <c r="L113">
        <v>-0.01</v>
      </c>
      <c r="M113">
        <v>-0.01</v>
      </c>
      <c r="N113">
        <v>0</v>
      </c>
      <c r="O113">
        <v>0</v>
      </c>
      <c r="P113">
        <v>-0.01</v>
      </c>
      <c r="Q113">
        <v>-0.01</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row>
    <row r="114" spans="2:43" x14ac:dyDescent="0.35">
      <c r="B114" s="65" t="s">
        <v>128</v>
      </c>
      <c r="E114" t="s">
        <v>129</v>
      </c>
      <c r="F114">
        <v>4562</v>
      </c>
      <c r="G114">
        <v>0</v>
      </c>
      <c r="H114" t="s">
        <v>466</v>
      </c>
      <c r="I114">
        <v>807</v>
      </c>
      <c r="J114">
        <v>252</v>
      </c>
      <c r="K114" t="s">
        <v>457</v>
      </c>
      <c r="L114">
        <v>-1509909.19</v>
      </c>
      <c r="M114">
        <v>-1972737.65</v>
      </c>
      <c r="N114">
        <v>0</v>
      </c>
      <c r="O114">
        <v>-502000</v>
      </c>
      <c r="P114">
        <v>-1509909.19</v>
      </c>
      <c r="Q114">
        <v>-2474737.65</v>
      </c>
      <c r="R114">
        <v>-1126002.22</v>
      </c>
      <c r="S114">
        <v>-452195.59</v>
      </c>
      <c r="T114">
        <v>0</v>
      </c>
      <c r="U114">
        <v>-104.9</v>
      </c>
      <c r="V114">
        <v>-1126002.22</v>
      </c>
      <c r="W114">
        <v>-452300.49</v>
      </c>
      <c r="X114">
        <v>-490156.72</v>
      </c>
      <c r="Y114">
        <v>-211.72</v>
      </c>
      <c r="Z114">
        <v>0</v>
      </c>
      <c r="AA114">
        <v>0</v>
      </c>
      <c r="AB114">
        <v>-490156.72</v>
      </c>
      <c r="AC114">
        <v>-211.72</v>
      </c>
      <c r="AD114">
        <v>-6259738.79</v>
      </c>
      <c r="AE114">
        <v>0</v>
      </c>
      <c r="AF114">
        <v>0</v>
      </c>
      <c r="AG114">
        <v>0</v>
      </c>
      <c r="AH114">
        <v>0</v>
      </c>
      <c r="AI114">
        <v>-6259738.79</v>
      </c>
      <c r="AJ114">
        <v>-490156.72</v>
      </c>
      <c r="AK114">
        <v>-5769793.79</v>
      </c>
      <c r="AL114">
        <v>-6060920.5199999996</v>
      </c>
      <c r="AM114">
        <v>108712.06</v>
      </c>
      <c r="AN114">
        <v>0</v>
      </c>
      <c r="AO114">
        <v>0</v>
      </c>
      <c r="AP114">
        <v>0</v>
      </c>
      <c r="AQ114">
        <v>108712.06</v>
      </c>
    </row>
    <row r="115" spans="2:43" x14ac:dyDescent="0.35">
      <c r="B115" s="65" t="s">
        <v>128</v>
      </c>
      <c r="E115" t="s">
        <v>129</v>
      </c>
      <c r="F115">
        <v>4562</v>
      </c>
      <c r="G115">
        <v>0</v>
      </c>
      <c r="H115" t="s">
        <v>466</v>
      </c>
      <c r="I115">
        <v>807</v>
      </c>
      <c r="J115">
        <v>253</v>
      </c>
      <c r="K115" t="s">
        <v>457</v>
      </c>
      <c r="L115">
        <v>0</v>
      </c>
      <c r="M115">
        <v>-15579</v>
      </c>
      <c r="N115">
        <v>0</v>
      </c>
      <c r="O115">
        <v>0</v>
      </c>
      <c r="P115">
        <v>0</v>
      </c>
      <c r="Q115">
        <v>-15579</v>
      </c>
      <c r="R115">
        <v>0</v>
      </c>
      <c r="S115">
        <v>0</v>
      </c>
      <c r="T115">
        <v>0</v>
      </c>
      <c r="U115">
        <v>0</v>
      </c>
      <c r="V115">
        <v>0</v>
      </c>
      <c r="W115">
        <v>0</v>
      </c>
      <c r="X115">
        <v>0</v>
      </c>
      <c r="Y115">
        <v>0</v>
      </c>
      <c r="Z115">
        <v>0</v>
      </c>
      <c r="AA115">
        <v>0</v>
      </c>
      <c r="AB115">
        <v>0</v>
      </c>
      <c r="AC115">
        <v>0</v>
      </c>
      <c r="AD115">
        <v>-15317.71</v>
      </c>
      <c r="AE115">
        <v>0</v>
      </c>
      <c r="AF115">
        <v>0</v>
      </c>
      <c r="AG115">
        <v>0</v>
      </c>
      <c r="AH115">
        <v>0</v>
      </c>
      <c r="AI115">
        <v>-15317.71</v>
      </c>
      <c r="AJ115">
        <v>0</v>
      </c>
      <c r="AK115">
        <v>-15317.71</v>
      </c>
      <c r="AL115">
        <v>-30896.71</v>
      </c>
      <c r="AM115">
        <v>0</v>
      </c>
      <c r="AN115">
        <v>0</v>
      </c>
      <c r="AO115">
        <v>0</v>
      </c>
      <c r="AP115">
        <v>0</v>
      </c>
      <c r="AQ115">
        <v>0</v>
      </c>
    </row>
    <row r="116" spans="2:43" x14ac:dyDescent="0.35">
      <c r="B116" s="65" t="s">
        <v>128</v>
      </c>
      <c r="E116" t="s">
        <v>129</v>
      </c>
      <c r="F116">
        <v>4562</v>
      </c>
      <c r="G116">
        <v>0</v>
      </c>
      <c r="H116" t="s">
        <v>466</v>
      </c>
      <c r="I116">
        <v>807</v>
      </c>
      <c r="J116">
        <v>260</v>
      </c>
      <c r="K116" t="s">
        <v>457</v>
      </c>
      <c r="L116">
        <v>0</v>
      </c>
      <c r="M116">
        <v>0</v>
      </c>
      <c r="N116">
        <v>0</v>
      </c>
      <c r="O116">
        <v>0</v>
      </c>
      <c r="P116">
        <v>0</v>
      </c>
      <c r="Q116">
        <v>0</v>
      </c>
      <c r="R116">
        <v>0</v>
      </c>
      <c r="S116">
        <v>-44.23</v>
      </c>
      <c r="T116">
        <v>0</v>
      </c>
      <c r="U116">
        <v>-354.68</v>
      </c>
      <c r="V116">
        <v>0</v>
      </c>
      <c r="W116">
        <v>-398.91</v>
      </c>
      <c r="X116">
        <v>0</v>
      </c>
      <c r="Y116">
        <v>0</v>
      </c>
      <c r="Z116">
        <v>0</v>
      </c>
      <c r="AA116">
        <v>0</v>
      </c>
      <c r="AB116">
        <v>0</v>
      </c>
      <c r="AC116">
        <v>0</v>
      </c>
      <c r="AD116">
        <v>-34589.480000000003</v>
      </c>
      <c r="AE116">
        <v>0</v>
      </c>
      <c r="AF116">
        <v>0</v>
      </c>
      <c r="AG116">
        <v>0</v>
      </c>
      <c r="AH116">
        <v>0</v>
      </c>
      <c r="AI116">
        <v>-34589.480000000003</v>
      </c>
      <c r="AJ116">
        <v>0</v>
      </c>
      <c r="AK116">
        <v>-34589.480000000003</v>
      </c>
      <c r="AL116">
        <v>-34988.39</v>
      </c>
      <c r="AM116">
        <v>0</v>
      </c>
      <c r="AN116">
        <v>398.91</v>
      </c>
      <c r="AO116">
        <v>0</v>
      </c>
      <c r="AP116">
        <v>0</v>
      </c>
      <c r="AQ116">
        <v>398.91</v>
      </c>
    </row>
    <row r="117" spans="2:43" x14ac:dyDescent="0.35">
      <c r="B117" s="65" t="s">
        <v>128</v>
      </c>
      <c r="E117" t="s">
        <v>129</v>
      </c>
      <c r="F117">
        <v>4562</v>
      </c>
      <c r="G117">
        <v>0</v>
      </c>
      <c r="H117" t="s">
        <v>467</v>
      </c>
      <c r="I117">
        <v>808</v>
      </c>
      <c r="J117">
        <v>0</v>
      </c>
      <c r="K117" t="s">
        <v>457</v>
      </c>
      <c r="L117">
        <v>0</v>
      </c>
      <c r="M117">
        <v>0</v>
      </c>
      <c r="N117">
        <v>0</v>
      </c>
      <c r="O117">
        <v>0</v>
      </c>
      <c r="P117">
        <v>0</v>
      </c>
      <c r="Q117">
        <v>0</v>
      </c>
      <c r="R117">
        <v>-104209.07</v>
      </c>
      <c r="S117">
        <v>-104209.07</v>
      </c>
      <c r="T117">
        <v>0</v>
      </c>
      <c r="U117">
        <v>0</v>
      </c>
      <c r="V117">
        <v>-104209.07</v>
      </c>
      <c r="W117">
        <v>-104209.07</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row>
    <row r="118" spans="2:43" x14ac:dyDescent="0.35">
      <c r="B118" s="65" t="s">
        <v>128</v>
      </c>
      <c r="E118" t="s">
        <v>129</v>
      </c>
      <c r="F118">
        <v>4562</v>
      </c>
      <c r="G118">
        <v>0</v>
      </c>
      <c r="H118" t="s">
        <v>467</v>
      </c>
      <c r="I118">
        <v>808</v>
      </c>
      <c r="J118">
        <v>111</v>
      </c>
      <c r="K118" t="s">
        <v>457</v>
      </c>
      <c r="L118">
        <v>0</v>
      </c>
      <c r="M118">
        <v>0</v>
      </c>
      <c r="N118">
        <v>0</v>
      </c>
      <c r="O118">
        <v>0</v>
      </c>
      <c r="P118">
        <v>0</v>
      </c>
      <c r="Q118">
        <v>0</v>
      </c>
      <c r="R118">
        <v>-169095.04000000001</v>
      </c>
      <c r="S118">
        <v>-171588.67</v>
      </c>
      <c r="T118">
        <v>0</v>
      </c>
      <c r="U118">
        <v>0</v>
      </c>
      <c r="V118">
        <v>-169095.04000000001</v>
      </c>
      <c r="W118">
        <v>-171588.67</v>
      </c>
      <c r="X118">
        <v>0</v>
      </c>
      <c r="Y118">
        <v>0</v>
      </c>
      <c r="Z118">
        <v>0</v>
      </c>
      <c r="AA118">
        <v>0</v>
      </c>
      <c r="AB118">
        <v>0</v>
      </c>
      <c r="AC118">
        <v>0</v>
      </c>
      <c r="AD118">
        <v>-986028.29</v>
      </c>
      <c r="AE118">
        <v>0</v>
      </c>
      <c r="AF118">
        <v>0</v>
      </c>
      <c r="AG118">
        <v>0</v>
      </c>
      <c r="AH118">
        <v>0</v>
      </c>
      <c r="AI118">
        <v>-986028.29</v>
      </c>
      <c r="AJ118">
        <v>0</v>
      </c>
      <c r="AK118">
        <v>-986028.29</v>
      </c>
      <c r="AL118">
        <v>-988521.92</v>
      </c>
      <c r="AM118">
        <v>0</v>
      </c>
      <c r="AN118">
        <v>0</v>
      </c>
      <c r="AO118">
        <v>0</v>
      </c>
      <c r="AP118">
        <v>0</v>
      </c>
      <c r="AQ118">
        <v>0</v>
      </c>
    </row>
    <row r="119" spans="2:43" x14ac:dyDescent="0.35">
      <c r="B119" s="65" t="s">
        <v>128</v>
      </c>
      <c r="E119" t="s">
        <v>129</v>
      </c>
      <c r="F119">
        <v>4562</v>
      </c>
      <c r="G119">
        <v>0</v>
      </c>
      <c r="H119" t="s">
        <v>467</v>
      </c>
      <c r="I119">
        <v>808</v>
      </c>
      <c r="J119">
        <v>113</v>
      </c>
      <c r="K119" t="s">
        <v>457</v>
      </c>
      <c r="L119">
        <v>0</v>
      </c>
      <c r="M119">
        <v>0</v>
      </c>
      <c r="N119">
        <v>0</v>
      </c>
      <c r="O119">
        <v>0</v>
      </c>
      <c r="P119">
        <v>0</v>
      </c>
      <c r="Q119">
        <v>0</v>
      </c>
      <c r="R119">
        <v>3803.96</v>
      </c>
      <c r="S119">
        <v>15485.57</v>
      </c>
      <c r="T119">
        <v>0</v>
      </c>
      <c r="U119">
        <v>0</v>
      </c>
      <c r="V119">
        <v>3803.96</v>
      </c>
      <c r="W119">
        <v>15485.57</v>
      </c>
      <c r="X119">
        <v>0</v>
      </c>
      <c r="Y119">
        <v>0</v>
      </c>
      <c r="Z119">
        <v>0</v>
      </c>
      <c r="AA119">
        <v>0</v>
      </c>
      <c r="AB119">
        <v>0</v>
      </c>
      <c r="AC119">
        <v>0</v>
      </c>
      <c r="AD119">
        <v>0</v>
      </c>
      <c r="AE119">
        <v>0</v>
      </c>
      <c r="AF119">
        <v>0</v>
      </c>
      <c r="AG119">
        <v>0</v>
      </c>
      <c r="AH119">
        <v>0</v>
      </c>
      <c r="AI119">
        <v>0</v>
      </c>
      <c r="AJ119">
        <v>0</v>
      </c>
      <c r="AK119">
        <v>0</v>
      </c>
      <c r="AL119">
        <v>11681.61</v>
      </c>
      <c r="AM119">
        <v>0</v>
      </c>
      <c r="AN119">
        <v>0</v>
      </c>
      <c r="AO119">
        <v>0</v>
      </c>
      <c r="AP119">
        <v>0</v>
      </c>
      <c r="AQ119">
        <v>0</v>
      </c>
    </row>
    <row r="120" spans="2:43" x14ac:dyDescent="0.35">
      <c r="B120" s="65" t="s">
        <v>128</v>
      </c>
      <c r="E120" t="s">
        <v>129</v>
      </c>
      <c r="F120">
        <v>4562</v>
      </c>
      <c r="G120">
        <v>0</v>
      </c>
      <c r="H120" t="s">
        <v>467</v>
      </c>
      <c r="I120">
        <v>808</v>
      </c>
      <c r="J120">
        <v>115</v>
      </c>
      <c r="K120" t="s">
        <v>457</v>
      </c>
      <c r="L120">
        <v>0</v>
      </c>
      <c r="M120">
        <v>0</v>
      </c>
      <c r="N120">
        <v>0</v>
      </c>
      <c r="O120">
        <v>0</v>
      </c>
      <c r="P120">
        <v>0</v>
      </c>
      <c r="Q120">
        <v>0</v>
      </c>
      <c r="R120">
        <v>13.95</v>
      </c>
      <c r="S120">
        <v>-116.5</v>
      </c>
      <c r="T120">
        <v>0</v>
      </c>
      <c r="U120">
        <v>0</v>
      </c>
      <c r="V120">
        <v>13.95</v>
      </c>
      <c r="W120">
        <v>-116.5</v>
      </c>
      <c r="X120">
        <v>0</v>
      </c>
      <c r="Y120">
        <v>0</v>
      </c>
      <c r="Z120">
        <v>0</v>
      </c>
      <c r="AA120">
        <v>0</v>
      </c>
      <c r="AB120">
        <v>0</v>
      </c>
      <c r="AC120">
        <v>0</v>
      </c>
      <c r="AD120">
        <v>-6052</v>
      </c>
      <c r="AE120">
        <v>0</v>
      </c>
      <c r="AF120">
        <v>0</v>
      </c>
      <c r="AG120">
        <v>0</v>
      </c>
      <c r="AH120">
        <v>0</v>
      </c>
      <c r="AI120">
        <v>-6052</v>
      </c>
      <c r="AJ120">
        <v>0</v>
      </c>
      <c r="AK120">
        <v>-6052</v>
      </c>
      <c r="AL120">
        <v>-6182.45</v>
      </c>
      <c r="AM120">
        <v>0</v>
      </c>
      <c r="AN120">
        <v>0</v>
      </c>
      <c r="AO120">
        <v>0</v>
      </c>
      <c r="AP120">
        <v>0</v>
      </c>
      <c r="AQ120">
        <v>0</v>
      </c>
    </row>
    <row r="121" spans="2:43" x14ac:dyDescent="0.35">
      <c r="B121" s="65" t="s">
        <v>128</v>
      </c>
      <c r="E121" t="s">
        <v>129</v>
      </c>
      <c r="F121">
        <v>4562</v>
      </c>
      <c r="G121">
        <v>0</v>
      </c>
      <c r="H121" t="s">
        <v>467</v>
      </c>
      <c r="I121">
        <v>808</v>
      </c>
      <c r="J121">
        <v>121</v>
      </c>
      <c r="K121" t="s">
        <v>457</v>
      </c>
      <c r="L121">
        <v>0</v>
      </c>
      <c r="M121">
        <v>-399.85</v>
      </c>
      <c r="N121">
        <v>0</v>
      </c>
      <c r="O121">
        <v>0</v>
      </c>
      <c r="P121">
        <v>0</v>
      </c>
      <c r="Q121">
        <v>-399.85</v>
      </c>
      <c r="R121">
        <v>-13238.7</v>
      </c>
      <c r="S121">
        <v>-21581.279999999999</v>
      </c>
      <c r="T121">
        <v>0</v>
      </c>
      <c r="U121">
        <v>0</v>
      </c>
      <c r="V121">
        <v>-13238.7</v>
      </c>
      <c r="W121">
        <v>-21581.279999999999</v>
      </c>
      <c r="X121">
        <v>0</v>
      </c>
      <c r="Y121">
        <v>0</v>
      </c>
      <c r="Z121">
        <v>0</v>
      </c>
      <c r="AA121">
        <v>0</v>
      </c>
      <c r="AB121">
        <v>0</v>
      </c>
      <c r="AC121">
        <v>0</v>
      </c>
      <c r="AD121">
        <v>-327011.39</v>
      </c>
      <c r="AE121">
        <v>0</v>
      </c>
      <c r="AF121">
        <v>0</v>
      </c>
      <c r="AG121">
        <v>0</v>
      </c>
      <c r="AH121">
        <v>0</v>
      </c>
      <c r="AI121">
        <v>-327011.39</v>
      </c>
      <c r="AJ121">
        <v>0</v>
      </c>
      <c r="AK121">
        <v>-327011.39</v>
      </c>
      <c r="AL121">
        <v>-335753.82</v>
      </c>
      <c r="AM121">
        <v>0</v>
      </c>
      <c r="AN121">
        <v>0</v>
      </c>
      <c r="AO121">
        <v>0</v>
      </c>
      <c r="AP121">
        <v>0</v>
      </c>
      <c r="AQ121">
        <v>0</v>
      </c>
    </row>
    <row r="122" spans="2:43" x14ac:dyDescent="0.35">
      <c r="B122" s="65" t="s">
        <v>128</v>
      </c>
      <c r="E122" t="s">
        <v>129</v>
      </c>
      <c r="F122">
        <v>4562</v>
      </c>
      <c r="G122">
        <v>0</v>
      </c>
      <c r="H122" t="s">
        <v>467</v>
      </c>
      <c r="I122">
        <v>808</v>
      </c>
      <c r="J122">
        <v>210</v>
      </c>
      <c r="K122" t="s">
        <v>457</v>
      </c>
      <c r="L122">
        <v>-126273.48</v>
      </c>
      <c r="M122">
        <v>-143329.53</v>
      </c>
      <c r="N122">
        <v>0</v>
      </c>
      <c r="O122">
        <v>-22225.43</v>
      </c>
      <c r="P122">
        <v>-126273.48</v>
      </c>
      <c r="Q122">
        <v>-165554.96</v>
      </c>
      <c r="R122">
        <v>0</v>
      </c>
      <c r="S122">
        <v>-15.1</v>
      </c>
      <c r="T122">
        <v>0</v>
      </c>
      <c r="U122">
        <v>-30.2</v>
      </c>
      <c r="V122">
        <v>0</v>
      </c>
      <c r="W122">
        <v>-45.3</v>
      </c>
      <c r="X122">
        <v>0</v>
      </c>
      <c r="Y122">
        <v>0</v>
      </c>
      <c r="Z122">
        <v>0</v>
      </c>
      <c r="AA122">
        <v>0</v>
      </c>
      <c r="AB122">
        <v>0</v>
      </c>
      <c r="AC122">
        <v>0</v>
      </c>
      <c r="AD122">
        <v>-435110.71</v>
      </c>
      <c r="AE122">
        <v>0</v>
      </c>
      <c r="AF122">
        <v>0</v>
      </c>
      <c r="AG122">
        <v>0</v>
      </c>
      <c r="AH122">
        <v>0</v>
      </c>
      <c r="AI122">
        <v>-435110.71</v>
      </c>
      <c r="AJ122">
        <v>0</v>
      </c>
      <c r="AK122">
        <v>-435110.71</v>
      </c>
      <c r="AL122">
        <v>-474437.49</v>
      </c>
      <c r="AM122">
        <v>49138.48</v>
      </c>
      <c r="AN122">
        <v>0</v>
      </c>
      <c r="AO122">
        <v>0</v>
      </c>
      <c r="AP122">
        <v>5133.46</v>
      </c>
      <c r="AQ122">
        <v>54271.94</v>
      </c>
    </row>
    <row r="123" spans="2:43" x14ac:dyDescent="0.35">
      <c r="B123" s="65" t="s">
        <v>128</v>
      </c>
      <c r="E123" t="s">
        <v>129</v>
      </c>
      <c r="F123">
        <v>4562</v>
      </c>
      <c r="G123">
        <v>0</v>
      </c>
      <c r="H123" t="s">
        <v>467</v>
      </c>
      <c r="I123">
        <v>808</v>
      </c>
      <c r="J123">
        <v>220</v>
      </c>
      <c r="K123" t="s">
        <v>457</v>
      </c>
      <c r="L123">
        <v>0</v>
      </c>
      <c r="M123">
        <v>-5727.62</v>
      </c>
      <c r="N123">
        <v>0</v>
      </c>
      <c r="O123">
        <v>0</v>
      </c>
      <c r="P123">
        <v>0</v>
      </c>
      <c r="Q123">
        <v>-5727.62</v>
      </c>
      <c r="R123">
        <v>0</v>
      </c>
      <c r="S123">
        <v>0</v>
      </c>
      <c r="T123">
        <v>0</v>
      </c>
      <c r="U123">
        <v>0</v>
      </c>
      <c r="V123">
        <v>0</v>
      </c>
      <c r="W123">
        <v>0</v>
      </c>
      <c r="X123">
        <v>0</v>
      </c>
      <c r="Y123">
        <v>0</v>
      </c>
      <c r="Z123">
        <v>0</v>
      </c>
      <c r="AA123">
        <v>0</v>
      </c>
      <c r="AB123">
        <v>0</v>
      </c>
      <c r="AC123">
        <v>0</v>
      </c>
      <c r="AD123">
        <v>-44940.25</v>
      </c>
      <c r="AE123">
        <v>0</v>
      </c>
      <c r="AF123">
        <v>0</v>
      </c>
      <c r="AG123">
        <v>0</v>
      </c>
      <c r="AH123">
        <v>0</v>
      </c>
      <c r="AI123">
        <v>-44940.25</v>
      </c>
      <c r="AJ123">
        <v>0</v>
      </c>
      <c r="AK123">
        <v>-44940.25</v>
      </c>
      <c r="AL123">
        <v>-50667.87</v>
      </c>
      <c r="AM123">
        <v>0</v>
      </c>
      <c r="AN123">
        <v>0</v>
      </c>
      <c r="AO123">
        <v>0</v>
      </c>
      <c r="AP123">
        <v>0</v>
      </c>
      <c r="AQ123">
        <v>0</v>
      </c>
    </row>
    <row r="124" spans="2:43" x14ac:dyDescent="0.35">
      <c r="B124" s="65" t="s">
        <v>128</v>
      </c>
      <c r="E124" t="s">
        <v>129</v>
      </c>
      <c r="F124">
        <v>4562</v>
      </c>
      <c r="G124">
        <v>0</v>
      </c>
      <c r="H124" t="s">
        <v>467</v>
      </c>
      <c r="I124">
        <v>808</v>
      </c>
      <c r="J124">
        <v>233</v>
      </c>
      <c r="K124" t="s">
        <v>457</v>
      </c>
      <c r="L124">
        <v>0</v>
      </c>
      <c r="M124">
        <v>0</v>
      </c>
      <c r="N124">
        <v>0</v>
      </c>
      <c r="O124">
        <v>0</v>
      </c>
      <c r="P124">
        <v>0</v>
      </c>
      <c r="Q124">
        <v>0</v>
      </c>
      <c r="R124">
        <v>4503.28</v>
      </c>
      <c r="S124">
        <v>7544.27</v>
      </c>
      <c r="T124">
        <v>0</v>
      </c>
      <c r="U124">
        <v>-3040.99</v>
      </c>
      <c r="V124">
        <v>4503.28</v>
      </c>
      <c r="W124">
        <v>4503.28</v>
      </c>
      <c r="X124">
        <v>0</v>
      </c>
      <c r="Y124">
        <v>0</v>
      </c>
      <c r="Z124">
        <v>0</v>
      </c>
      <c r="AA124">
        <v>0</v>
      </c>
      <c r="AB124">
        <v>0</v>
      </c>
      <c r="AC124">
        <v>0</v>
      </c>
      <c r="AD124">
        <v>-9894.7900000000009</v>
      </c>
      <c r="AE124">
        <v>0</v>
      </c>
      <c r="AF124">
        <v>0</v>
      </c>
      <c r="AG124">
        <v>0</v>
      </c>
      <c r="AH124">
        <v>0</v>
      </c>
      <c r="AI124">
        <v>-9894.7900000000009</v>
      </c>
      <c r="AJ124">
        <v>0</v>
      </c>
      <c r="AK124">
        <v>-9894.7900000000009</v>
      </c>
      <c r="AL124">
        <v>-9894.7900000000009</v>
      </c>
      <c r="AM124">
        <v>0</v>
      </c>
      <c r="AN124">
        <v>0</v>
      </c>
      <c r="AO124">
        <v>0</v>
      </c>
      <c r="AP124">
        <v>0</v>
      </c>
      <c r="AQ124">
        <v>0</v>
      </c>
    </row>
    <row r="125" spans="2:43" x14ac:dyDescent="0.35">
      <c r="B125" s="65" t="s">
        <v>128</v>
      </c>
      <c r="E125" t="s">
        <v>129</v>
      </c>
      <c r="F125">
        <v>4562</v>
      </c>
      <c r="G125">
        <v>0</v>
      </c>
      <c r="H125" t="s">
        <v>467</v>
      </c>
      <c r="I125">
        <v>808</v>
      </c>
      <c r="J125">
        <v>240</v>
      </c>
      <c r="K125" t="s">
        <v>457</v>
      </c>
      <c r="L125">
        <v>0</v>
      </c>
      <c r="M125">
        <v>0</v>
      </c>
      <c r="N125">
        <v>0</v>
      </c>
      <c r="O125">
        <v>0</v>
      </c>
      <c r="P125">
        <v>0</v>
      </c>
      <c r="Q125">
        <v>0</v>
      </c>
      <c r="R125">
        <v>0</v>
      </c>
      <c r="S125">
        <v>0</v>
      </c>
      <c r="T125">
        <v>0</v>
      </c>
      <c r="U125">
        <v>0</v>
      </c>
      <c r="V125">
        <v>0</v>
      </c>
      <c r="W125">
        <v>0</v>
      </c>
      <c r="X125">
        <v>0</v>
      </c>
      <c r="Y125">
        <v>0</v>
      </c>
      <c r="Z125">
        <v>0</v>
      </c>
      <c r="AA125">
        <v>0</v>
      </c>
      <c r="AB125">
        <v>0</v>
      </c>
      <c r="AC125">
        <v>0</v>
      </c>
      <c r="AD125">
        <v>-14505.1</v>
      </c>
      <c r="AE125">
        <v>0</v>
      </c>
      <c r="AF125">
        <v>0</v>
      </c>
      <c r="AG125">
        <v>0</v>
      </c>
      <c r="AH125">
        <v>0</v>
      </c>
      <c r="AI125">
        <v>-14505.1</v>
      </c>
      <c r="AJ125">
        <v>0</v>
      </c>
      <c r="AK125">
        <v>-14505.1</v>
      </c>
      <c r="AL125">
        <v>-14505.1</v>
      </c>
      <c r="AM125">
        <v>0</v>
      </c>
      <c r="AN125">
        <v>0</v>
      </c>
      <c r="AO125">
        <v>0</v>
      </c>
      <c r="AP125">
        <v>0</v>
      </c>
      <c r="AQ125">
        <v>0</v>
      </c>
    </row>
    <row r="126" spans="2:43" x14ac:dyDescent="0.35">
      <c r="B126" s="65" t="s">
        <v>128</v>
      </c>
      <c r="E126" t="s">
        <v>129</v>
      </c>
      <c r="F126">
        <v>4562</v>
      </c>
      <c r="G126">
        <v>0</v>
      </c>
      <c r="H126" t="s">
        <v>467</v>
      </c>
      <c r="I126">
        <v>808</v>
      </c>
      <c r="J126">
        <v>251</v>
      </c>
      <c r="K126" t="s">
        <v>457</v>
      </c>
      <c r="L126">
        <v>0</v>
      </c>
      <c r="M126">
        <v>0</v>
      </c>
      <c r="N126">
        <v>0</v>
      </c>
      <c r="O126">
        <v>0</v>
      </c>
      <c r="P126">
        <v>0</v>
      </c>
      <c r="Q126">
        <v>0</v>
      </c>
      <c r="R126">
        <v>10110</v>
      </c>
      <c r="S126">
        <v>10385</v>
      </c>
      <c r="T126">
        <v>0</v>
      </c>
      <c r="U126">
        <v>-330</v>
      </c>
      <c r="V126">
        <v>10110</v>
      </c>
      <c r="W126">
        <v>10055</v>
      </c>
      <c r="X126">
        <v>0</v>
      </c>
      <c r="Y126">
        <v>0</v>
      </c>
      <c r="Z126">
        <v>0</v>
      </c>
      <c r="AA126">
        <v>0</v>
      </c>
      <c r="AB126">
        <v>0</v>
      </c>
      <c r="AC126">
        <v>0</v>
      </c>
      <c r="AD126">
        <v>-275</v>
      </c>
      <c r="AE126">
        <v>0</v>
      </c>
      <c r="AF126">
        <v>0</v>
      </c>
      <c r="AG126">
        <v>0</v>
      </c>
      <c r="AH126">
        <v>0</v>
      </c>
      <c r="AI126">
        <v>-275</v>
      </c>
      <c r="AJ126">
        <v>0</v>
      </c>
      <c r="AK126">
        <v>-275</v>
      </c>
      <c r="AL126">
        <v>-330</v>
      </c>
      <c r="AM126">
        <v>0</v>
      </c>
      <c r="AN126">
        <v>55</v>
      </c>
      <c r="AO126">
        <v>0</v>
      </c>
      <c r="AP126">
        <v>0</v>
      </c>
      <c r="AQ126">
        <v>55</v>
      </c>
    </row>
    <row r="127" spans="2:43" x14ac:dyDescent="0.35">
      <c r="B127" s="65" t="s">
        <v>128</v>
      </c>
      <c r="E127" t="s">
        <v>129</v>
      </c>
      <c r="F127">
        <v>4562</v>
      </c>
      <c r="G127">
        <v>0</v>
      </c>
      <c r="H127" t="s">
        <v>467</v>
      </c>
      <c r="I127">
        <v>808</v>
      </c>
      <c r="J127">
        <v>252</v>
      </c>
      <c r="K127" t="s">
        <v>457</v>
      </c>
      <c r="L127">
        <v>-44404</v>
      </c>
      <c r="M127">
        <v>-25480.35</v>
      </c>
      <c r="N127">
        <v>0</v>
      </c>
      <c r="O127">
        <v>0</v>
      </c>
      <c r="P127">
        <v>-44404</v>
      </c>
      <c r="Q127">
        <v>-25480.35</v>
      </c>
      <c r="R127">
        <v>-20329.8</v>
      </c>
      <c r="S127">
        <v>-20624.64</v>
      </c>
      <c r="T127">
        <v>0</v>
      </c>
      <c r="U127">
        <v>-121.96</v>
      </c>
      <c r="V127">
        <v>-20329.8</v>
      </c>
      <c r="W127">
        <v>-20746.599999999999</v>
      </c>
      <c r="X127">
        <v>0</v>
      </c>
      <c r="Y127">
        <v>0</v>
      </c>
      <c r="Z127">
        <v>0</v>
      </c>
      <c r="AA127">
        <v>0</v>
      </c>
      <c r="AB127">
        <v>0</v>
      </c>
      <c r="AC127">
        <v>0</v>
      </c>
      <c r="AD127">
        <v>-22204.44</v>
      </c>
      <c r="AE127">
        <v>0</v>
      </c>
      <c r="AF127">
        <v>0</v>
      </c>
      <c r="AG127">
        <v>0</v>
      </c>
      <c r="AH127">
        <v>0</v>
      </c>
      <c r="AI127">
        <v>-22204.44</v>
      </c>
      <c r="AJ127">
        <v>0</v>
      </c>
      <c r="AK127">
        <v>-22204.44</v>
      </c>
      <c r="AL127">
        <v>-3697.59</v>
      </c>
      <c r="AM127">
        <v>0</v>
      </c>
      <c r="AN127">
        <v>0</v>
      </c>
      <c r="AO127">
        <v>0</v>
      </c>
      <c r="AP127">
        <v>0</v>
      </c>
      <c r="AQ127">
        <v>0</v>
      </c>
    </row>
    <row r="128" spans="2:43" x14ac:dyDescent="0.35">
      <c r="B128" s="65" t="s">
        <v>128</v>
      </c>
      <c r="E128" t="s">
        <v>129</v>
      </c>
      <c r="F128">
        <v>4562</v>
      </c>
      <c r="G128">
        <v>0</v>
      </c>
      <c r="H128" t="s">
        <v>467</v>
      </c>
      <c r="I128">
        <v>808</v>
      </c>
      <c r="J128">
        <v>253</v>
      </c>
      <c r="K128" t="s">
        <v>457</v>
      </c>
      <c r="L128">
        <v>-52289.36</v>
      </c>
      <c r="M128">
        <v>-186981.26</v>
      </c>
      <c r="N128">
        <v>0</v>
      </c>
      <c r="O128">
        <v>0</v>
      </c>
      <c r="P128">
        <v>-52289.36</v>
      </c>
      <c r="Q128">
        <v>-186981.26</v>
      </c>
      <c r="R128">
        <v>-28994.58</v>
      </c>
      <c r="S128">
        <v>-0.09</v>
      </c>
      <c r="T128">
        <v>0</v>
      </c>
      <c r="U128">
        <v>0</v>
      </c>
      <c r="V128">
        <v>-28994.58</v>
      </c>
      <c r="W128">
        <v>-0.09</v>
      </c>
      <c r="X128">
        <v>-21683.22</v>
      </c>
      <c r="Y128">
        <v>-22130.58</v>
      </c>
      <c r="Z128">
        <v>0</v>
      </c>
      <c r="AA128">
        <v>0</v>
      </c>
      <c r="AB128">
        <v>-21683.22</v>
      </c>
      <c r="AC128">
        <v>-22130.58</v>
      </c>
      <c r="AD128">
        <v>-481879.41</v>
      </c>
      <c r="AE128">
        <v>0</v>
      </c>
      <c r="AF128">
        <v>0</v>
      </c>
      <c r="AG128">
        <v>0</v>
      </c>
      <c r="AH128">
        <v>0</v>
      </c>
      <c r="AI128">
        <v>-481879.41</v>
      </c>
      <c r="AJ128">
        <v>-21683.22</v>
      </c>
      <c r="AK128">
        <v>-482326.77</v>
      </c>
      <c r="AL128">
        <v>-588024.18000000005</v>
      </c>
      <c r="AM128">
        <v>2142.0300000000002</v>
      </c>
      <c r="AN128">
        <v>0</v>
      </c>
      <c r="AO128">
        <v>0</v>
      </c>
      <c r="AP128">
        <v>0</v>
      </c>
      <c r="AQ128">
        <v>2142.0300000000002</v>
      </c>
    </row>
    <row r="129" spans="2:43" x14ac:dyDescent="0.35">
      <c r="B129" s="65" t="s">
        <v>128</v>
      </c>
      <c r="E129" t="s">
        <v>129</v>
      </c>
      <c r="F129">
        <v>4562</v>
      </c>
      <c r="G129">
        <v>0</v>
      </c>
      <c r="H129" t="s">
        <v>467</v>
      </c>
      <c r="I129">
        <v>808</v>
      </c>
      <c r="J129">
        <v>257</v>
      </c>
      <c r="K129" t="s">
        <v>457</v>
      </c>
      <c r="L129">
        <v>-31849</v>
      </c>
      <c r="M129">
        <v>-43573.5</v>
      </c>
      <c r="N129">
        <v>0</v>
      </c>
      <c r="O129">
        <v>0</v>
      </c>
      <c r="P129">
        <v>-31849</v>
      </c>
      <c r="Q129">
        <v>-43573.5</v>
      </c>
      <c r="R129">
        <v>0</v>
      </c>
      <c r="S129">
        <v>1845.59</v>
      </c>
      <c r="T129">
        <v>0</v>
      </c>
      <c r="U129">
        <v>-1845.59</v>
      </c>
      <c r="V129">
        <v>0</v>
      </c>
      <c r="W129">
        <v>0</v>
      </c>
      <c r="X129">
        <v>0</v>
      </c>
      <c r="Y129">
        <v>0</v>
      </c>
      <c r="Z129">
        <v>0</v>
      </c>
      <c r="AA129">
        <v>0</v>
      </c>
      <c r="AB129">
        <v>0</v>
      </c>
      <c r="AC129">
        <v>0</v>
      </c>
      <c r="AD129">
        <v>-13255.15</v>
      </c>
      <c r="AE129">
        <v>0</v>
      </c>
      <c r="AF129">
        <v>0</v>
      </c>
      <c r="AG129">
        <v>0</v>
      </c>
      <c r="AH129">
        <v>0</v>
      </c>
      <c r="AI129">
        <v>-13255.15</v>
      </c>
      <c r="AJ129">
        <v>0</v>
      </c>
      <c r="AK129">
        <v>-13255.15</v>
      </c>
      <c r="AL129">
        <v>-24979.65</v>
      </c>
      <c r="AM129">
        <v>13685.2</v>
      </c>
      <c r="AN129">
        <v>0</v>
      </c>
      <c r="AO129">
        <v>0</v>
      </c>
      <c r="AP129">
        <v>0</v>
      </c>
      <c r="AQ129">
        <v>13685.2</v>
      </c>
    </row>
    <row r="130" spans="2:43" x14ac:dyDescent="0.35">
      <c r="B130" s="65" t="s">
        <v>128</v>
      </c>
      <c r="E130" t="s">
        <v>129</v>
      </c>
      <c r="F130">
        <v>4562</v>
      </c>
      <c r="G130">
        <v>0</v>
      </c>
      <c r="H130" t="s">
        <v>467</v>
      </c>
      <c r="I130">
        <v>808</v>
      </c>
      <c r="J130">
        <v>260</v>
      </c>
      <c r="K130" t="s">
        <v>457</v>
      </c>
      <c r="L130">
        <v>0</v>
      </c>
      <c r="M130">
        <v>0</v>
      </c>
      <c r="N130">
        <v>0</v>
      </c>
      <c r="O130">
        <v>0</v>
      </c>
      <c r="P130">
        <v>0</v>
      </c>
      <c r="Q130">
        <v>0</v>
      </c>
      <c r="R130">
        <v>-17813.849999999999</v>
      </c>
      <c r="S130">
        <v>-14728.56</v>
      </c>
      <c r="T130">
        <v>0</v>
      </c>
      <c r="U130">
        <v>-9465.9599999999991</v>
      </c>
      <c r="V130">
        <v>-17813.849999999999</v>
      </c>
      <c r="W130">
        <v>-24194.52</v>
      </c>
      <c r="X130">
        <v>0</v>
      </c>
      <c r="Y130">
        <v>0</v>
      </c>
      <c r="Z130">
        <v>0</v>
      </c>
      <c r="AA130">
        <v>0</v>
      </c>
      <c r="AB130">
        <v>0</v>
      </c>
      <c r="AC130">
        <v>0</v>
      </c>
      <c r="AD130">
        <v>-46710.68</v>
      </c>
      <c r="AE130">
        <v>0</v>
      </c>
      <c r="AF130">
        <v>0</v>
      </c>
      <c r="AG130">
        <v>0</v>
      </c>
      <c r="AH130">
        <v>0</v>
      </c>
      <c r="AI130">
        <v>-46710.68</v>
      </c>
      <c r="AJ130">
        <v>0</v>
      </c>
      <c r="AK130">
        <v>-46710.68</v>
      </c>
      <c r="AL130">
        <v>-53091.35</v>
      </c>
      <c r="AM130">
        <v>0</v>
      </c>
      <c r="AN130">
        <v>6380.67</v>
      </c>
      <c r="AO130">
        <v>0</v>
      </c>
      <c r="AP130">
        <v>0</v>
      </c>
      <c r="AQ130">
        <v>6380.67</v>
      </c>
    </row>
    <row r="131" spans="2:43" x14ac:dyDescent="0.35">
      <c r="B131" s="65" t="s">
        <v>128</v>
      </c>
      <c r="E131" t="s">
        <v>129</v>
      </c>
      <c r="F131">
        <v>4562</v>
      </c>
      <c r="G131">
        <v>0</v>
      </c>
      <c r="H131" t="s">
        <v>467</v>
      </c>
      <c r="I131">
        <v>808</v>
      </c>
      <c r="J131">
        <v>310</v>
      </c>
      <c r="K131" t="s">
        <v>457</v>
      </c>
      <c r="L131">
        <v>0</v>
      </c>
      <c r="M131">
        <v>-71687.460000000006</v>
      </c>
      <c r="N131">
        <v>0</v>
      </c>
      <c r="O131">
        <v>0</v>
      </c>
      <c r="P131">
        <v>0</v>
      </c>
      <c r="Q131">
        <v>-71687.460000000006</v>
      </c>
      <c r="R131">
        <v>2913.92</v>
      </c>
      <c r="S131">
        <v>2913.92</v>
      </c>
      <c r="T131">
        <v>0</v>
      </c>
      <c r="U131">
        <v>0</v>
      </c>
      <c r="V131">
        <v>2913.92</v>
      </c>
      <c r="W131">
        <v>2913.92</v>
      </c>
      <c r="X131">
        <v>0</v>
      </c>
      <c r="Y131">
        <v>0</v>
      </c>
      <c r="Z131">
        <v>0</v>
      </c>
      <c r="AA131">
        <v>0</v>
      </c>
      <c r="AB131">
        <v>0</v>
      </c>
      <c r="AC131">
        <v>0</v>
      </c>
      <c r="AD131">
        <v>0</v>
      </c>
      <c r="AE131">
        <v>0</v>
      </c>
      <c r="AF131">
        <v>0</v>
      </c>
      <c r="AG131">
        <v>0</v>
      </c>
      <c r="AH131">
        <v>0</v>
      </c>
      <c r="AI131">
        <v>0</v>
      </c>
      <c r="AJ131">
        <v>0</v>
      </c>
      <c r="AK131">
        <v>0</v>
      </c>
      <c r="AL131">
        <v>-71687.460000000006</v>
      </c>
      <c r="AM131">
        <v>0</v>
      </c>
      <c r="AN131">
        <v>0</v>
      </c>
      <c r="AO131">
        <v>0</v>
      </c>
      <c r="AP131">
        <v>0</v>
      </c>
      <c r="AQ131">
        <v>0</v>
      </c>
    </row>
    <row r="132" spans="2:43" x14ac:dyDescent="0.35">
      <c r="B132" s="65" t="s">
        <v>128</v>
      </c>
      <c r="E132" t="s">
        <v>129</v>
      </c>
      <c r="F132">
        <v>4562</v>
      </c>
      <c r="G132">
        <v>0</v>
      </c>
      <c r="H132" t="s">
        <v>468</v>
      </c>
      <c r="I132">
        <v>810</v>
      </c>
      <c r="J132">
        <v>0</v>
      </c>
      <c r="K132" t="s">
        <v>457</v>
      </c>
      <c r="L132">
        <v>-6219.55</v>
      </c>
      <c r="M132">
        <v>-2908.2</v>
      </c>
      <c r="N132">
        <v>0</v>
      </c>
      <c r="O132">
        <v>0</v>
      </c>
      <c r="P132">
        <v>-6219.55</v>
      </c>
      <c r="Q132">
        <v>-2908.2</v>
      </c>
      <c r="R132">
        <v>-2093308.4</v>
      </c>
      <c r="S132">
        <v>-2093308.4</v>
      </c>
      <c r="T132">
        <v>0</v>
      </c>
      <c r="U132">
        <v>-2160.17</v>
      </c>
      <c r="V132">
        <v>-2093308.4</v>
      </c>
      <c r="W132">
        <v>-2095468.57</v>
      </c>
      <c r="X132">
        <v>-4010</v>
      </c>
      <c r="Y132">
        <v>-4010</v>
      </c>
      <c r="Z132">
        <v>0</v>
      </c>
      <c r="AA132">
        <v>0</v>
      </c>
      <c r="AB132">
        <v>-4010</v>
      </c>
      <c r="AC132">
        <v>-4010</v>
      </c>
      <c r="AD132">
        <v>-3311.35</v>
      </c>
      <c r="AE132">
        <v>0</v>
      </c>
      <c r="AF132">
        <v>0</v>
      </c>
      <c r="AG132">
        <v>0</v>
      </c>
      <c r="AH132">
        <v>0</v>
      </c>
      <c r="AI132">
        <v>-3311.35</v>
      </c>
      <c r="AJ132">
        <v>-4010</v>
      </c>
      <c r="AK132">
        <v>-3311.35</v>
      </c>
      <c r="AL132">
        <v>-2160.17</v>
      </c>
      <c r="AM132">
        <v>0</v>
      </c>
      <c r="AN132">
        <v>2160.17</v>
      </c>
      <c r="AO132">
        <v>0</v>
      </c>
      <c r="AP132">
        <v>0</v>
      </c>
      <c r="AQ132">
        <v>2160.17</v>
      </c>
    </row>
    <row r="133" spans="2:43" x14ac:dyDescent="0.35">
      <c r="B133" s="65" t="s">
        <v>128</v>
      </c>
      <c r="E133" t="s">
        <v>129</v>
      </c>
      <c r="F133">
        <v>4562</v>
      </c>
      <c r="G133">
        <v>0</v>
      </c>
      <c r="H133" t="s">
        <v>468</v>
      </c>
      <c r="I133">
        <v>810</v>
      </c>
      <c r="J133">
        <v>111</v>
      </c>
      <c r="K133" t="s">
        <v>457</v>
      </c>
      <c r="L133">
        <v>0</v>
      </c>
      <c r="M133">
        <v>0</v>
      </c>
      <c r="N133">
        <v>0</v>
      </c>
      <c r="O133">
        <v>0</v>
      </c>
      <c r="P133">
        <v>0</v>
      </c>
      <c r="Q133">
        <v>0</v>
      </c>
      <c r="R133">
        <v>-7063769.1200000001</v>
      </c>
      <c r="S133">
        <v>-8117900.1299999999</v>
      </c>
      <c r="T133">
        <v>0</v>
      </c>
      <c r="U133">
        <v>-3.7</v>
      </c>
      <c r="V133">
        <v>-7063769.1200000001</v>
      </c>
      <c r="W133">
        <v>-8117903.8300000001</v>
      </c>
      <c r="X133">
        <v>0</v>
      </c>
      <c r="Y133">
        <v>0</v>
      </c>
      <c r="Z133">
        <v>0</v>
      </c>
      <c r="AA133">
        <v>0</v>
      </c>
      <c r="AB133">
        <v>0</v>
      </c>
      <c r="AC133">
        <v>0</v>
      </c>
      <c r="AD133">
        <v>-32027179.41</v>
      </c>
      <c r="AE133">
        <v>0</v>
      </c>
      <c r="AF133">
        <v>0</v>
      </c>
      <c r="AG133">
        <v>0</v>
      </c>
      <c r="AH133">
        <v>0</v>
      </c>
      <c r="AI133">
        <v>-32027179.41</v>
      </c>
      <c r="AJ133">
        <v>0</v>
      </c>
      <c r="AK133">
        <v>-32027179.41</v>
      </c>
      <c r="AL133">
        <v>-33081314.120000001</v>
      </c>
      <c r="AM133">
        <v>0</v>
      </c>
      <c r="AN133">
        <v>0</v>
      </c>
      <c r="AO133">
        <v>0</v>
      </c>
      <c r="AP133">
        <v>22556.52</v>
      </c>
      <c r="AQ133">
        <v>22556.52</v>
      </c>
    </row>
    <row r="134" spans="2:43" x14ac:dyDescent="0.35">
      <c r="B134" s="65" t="s">
        <v>128</v>
      </c>
      <c r="E134" t="s">
        <v>129</v>
      </c>
      <c r="F134">
        <v>4562</v>
      </c>
      <c r="G134">
        <v>0</v>
      </c>
      <c r="H134" t="s">
        <v>468</v>
      </c>
      <c r="I134">
        <v>810</v>
      </c>
      <c r="J134">
        <v>113</v>
      </c>
      <c r="K134" t="s">
        <v>457</v>
      </c>
      <c r="L134">
        <v>0</v>
      </c>
      <c r="M134">
        <v>0</v>
      </c>
      <c r="N134">
        <v>0</v>
      </c>
      <c r="O134">
        <v>0</v>
      </c>
      <c r="P134">
        <v>0</v>
      </c>
      <c r="Q134">
        <v>0</v>
      </c>
      <c r="R134">
        <v>-713367.08</v>
      </c>
      <c r="S134">
        <v>-738723.98</v>
      </c>
      <c r="T134">
        <v>0</v>
      </c>
      <c r="U134">
        <v>0</v>
      </c>
      <c r="V134">
        <v>-713367.08</v>
      </c>
      <c r="W134">
        <v>-738723.98</v>
      </c>
      <c r="X134">
        <v>0</v>
      </c>
      <c r="Y134">
        <v>0</v>
      </c>
      <c r="Z134">
        <v>0</v>
      </c>
      <c r="AA134">
        <v>0</v>
      </c>
      <c r="AB134">
        <v>0</v>
      </c>
      <c r="AC134">
        <v>0</v>
      </c>
      <c r="AD134">
        <v>-631103.34</v>
      </c>
      <c r="AE134">
        <v>0</v>
      </c>
      <c r="AF134">
        <v>0</v>
      </c>
      <c r="AG134">
        <v>0</v>
      </c>
      <c r="AH134">
        <v>0</v>
      </c>
      <c r="AI134">
        <v>-631103.34</v>
      </c>
      <c r="AJ134">
        <v>0</v>
      </c>
      <c r="AK134">
        <v>-631103.34</v>
      </c>
      <c r="AL134">
        <v>-656460.24</v>
      </c>
      <c r="AM134">
        <v>0</v>
      </c>
      <c r="AN134">
        <v>0</v>
      </c>
      <c r="AO134">
        <v>0</v>
      </c>
      <c r="AP134">
        <v>0</v>
      </c>
      <c r="AQ134">
        <v>0</v>
      </c>
    </row>
    <row r="135" spans="2:43" x14ac:dyDescent="0.35">
      <c r="B135" s="65" t="s">
        <v>128</v>
      </c>
      <c r="E135" t="s">
        <v>129</v>
      </c>
      <c r="F135">
        <v>4562</v>
      </c>
      <c r="G135">
        <v>0</v>
      </c>
      <c r="H135" t="s">
        <v>468</v>
      </c>
      <c r="I135">
        <v>810</v>
      </c>
      <c r="J135">
        <v>115</v>
      </c>
      <c r="K135" t="s">
        <v>457</v>
      </c>
      <c r="L135">
        <v>0</v>
      </c>
      <c r="M135">
        <v>0</v>
      </c>
      <c r="N135">
        <v>0</v>
      </c>
      <c r="O135">
        <v>0</v>
      </c>
      <c r="P135">
        <v>0</v>
      </c>
      <c r="Q135">
        <v>0</v>
      </c>
      <c r="R135">
        <v>-135104.09</v>
      </c>
      <c r="S135">
        <v>-182018.42</v>
      </c>
      <c r="T135">
        <v>0</v>
      </c>
      <c r="U135">
        <v>-83.5</v>
      </c>
      <c r="V135">
        <v>-135104.09</v>
      </c>
      <c r="W135">
        <v>-182101.92</v>
      </c>
      <c r="X135">
        <v>0</v>
      </c>
      <c r="Y135">
        <v>0</v>
      </c>
      <c r="Z135">
        <v>0</v>
      </c>
      <c r="AA135">
        <v>0</v>
      </c>
      <c r="AB135">
        <v>0</v>
      </c>
      <c r="AC135">
        <v>0</v>
      </c>
      <c r="AD135">
        <v>-2820579.37</v>
      </c>
      <c r="AE135">
        <v>0</v>
      </c>
      <c r="AF135">
        <v>0</v>
      </c>
      <c r="AG135">
        <v>0</v>
      </c>
      <c r="AH135">
        <v>0</v>
      </c>
      <c r="AI135">
        <v>-2820579.37</v>
      </c>
      <c r="AJ135">
        <v>0</v>
      </c>
      <c r="AK135">
        <v>-2820579.37</v>
      </c>
      <c r="AL135">
        <v>-2867577.2</v>
      </c>
      <c r="AM135">
        <v>0</v>
      </c>
      <c r="AN135">
        <v>0</v>
      </c>
      <c r="AO135">
        <v>0</v>
      </c>
      <c r="AP135">
        <v>0</v>
      </c>
      <c r="AQ135">
        <v>0</v>
      </c>
    </row>
    <row r="136" spans="2:43" x14ac:dyDescent="0.35">
      <c r="B136" s="65" t="s">
        <v>128</v>
      </c>
      <c r="E136" t="s">
        <v>129</v>
      </c>
      <c r="F136">
        <v>4562</v>
      </c>
      <c r="G136">
        <v>0</v>
      </c>
      <c r="H136" t="s">
        <v>468</v>
      </c>
      <c r="I136">
        <v>810</v>
      </c>
      <c r="J136">
        <v>118</v>
      </c>
      <c r="K136" t="s">
        <v>457</v>
      </c>
      <c r="L136">
        <v>0</v>
      </c>
      <c r="M136">
        <v>0</v>
      </c>
      <c r="N136">
        <v>0</v>
      </c>
      <c r="O136">
        <v>0</v>
      </c>
      <c r="P136">
        <v>0</v>
      </c>
      <c r="Q136">
        <v>0</v>
      </c>
      <c r="R136">
        <v>-550.88</v>
      </c>
      <c r="S136">
        <v>-910.88</v>
      </c>
      <c r="T136">
        <v>0</v>
      </c>
      <c r="U136">
        <v>0</v>
      </c>
      <c r="V136">
        <v>-550.88</v>
      </c>
      <c r="W136">
        <v>-910.88</v>
      </c>
      <c r="X136">
        <v>0</v>
      </c>
      <c r="Y136">
        <v>0</v>
      </c>
      <c r="Z136">
        <v>0</v>
      </c>
      <c r="AA136">
        <v>0</v>
      </c>
      <c r="AB136">
        <v>0</v>
      </c>
      <c r="AC136">
        <v>0</v>
      </c>
      <c r="AD136">
        <v>-13680</v>
      </c>
      <c r="AE136">
        <v>0</v>
      </c>
      <c r="AF136">
        <v>0</v>
      </c>
      <c r="AG136">
        <v>0</v>
      </c>
      <c r="AH136">
        <v>0</v>
      </c>
      <c r="AI136">
        <v>-13680</v>
      </c>
      <c r="AJ136">
        <v>0</v>
      </c>
      <c r="AK136">
        <v>-13680</v>
      </c>
      <c r="AL136">
        <v>-14040</v>
      </c>
      <c r="AM136">
        <v>0</v>
      </c>
      <c r="AN136">
        <v>0</v>
      </c>
      <c r="AO136">
        <v>0</v>
      </c>
      <c r="AP136">
        <v>0</v>
      </c>
      <c r="AQ136">
        <v>0</v>
      </c>
    </row>
    <row r="137" spans="2:43" x14ac:dyDescent="0.35">
      <c r="B137" s="65" t="s">
        <v>128</v>
      </c>
      <c r="E137" t="s">
        <v>129</v>
      </c>
      <c r="F137">
        <v>4562</v>
      </c>
      <c r="G137">
        <v>0</v>
      </c>
      <c r="H137" t="s">
        <v>468</v>
      </c>
      <c r="I137">
        <v>810</v>
      </c>
      <c r="J137">
        <v>121</v>
      </c>
      <c r="K137" t="s">
        <v>457</v>
      </c>
      <c r="L137">
        <v>-23252.400000000001</v>
      </c>
      <c r="M137">
        <v>0</v>
      </c>
      <c r="N137">
        <v>0</v>
      </c>
      <c r="O137">
        <v>0</v>
      </c>
      <c r="P137">
        <v>-23252.400000000001</v>
      </c>
      <c r="Q137">
        <v>0</v>
      </c>
      <c r="R137">
        <v>-371922.3</v>
      </c>
      <c r="S137">
        <v>-718047.56</v>
      </c>
      <c r="T137">
        <v>0</v>
      </c>
      <c r="U137">
        <v>0</v>
      </c>
      <c r="V137">
        <v>-371922.3</v>
      </c>
      <c r="W137">
        <v>-718047.56</v>
      </c>
      <c r="X137">
        <v>0</v>
      </c>
      <c r="Y137">
        <v>0</v>
      </c>
      <c r="Z137">
        <v>0</v>
      </c>
      <c r="AA137">
        <v>0</v>
      </c>
      <c r="AB137">
        <v>0</v>
      </c>
      <c r="AC137">
        <v>0</v>
      </c>
      <c r="AD137">
        <v>-12338738.17</v>
      </c>
      <c r="AE137">
        <v>0</v>
      </c>
      <c r="AF137">
        <v>0</v>
      </c>
      <c r="AG137">
        <v>0</v>
      </c>
      <c r="AH137">
        <v>0</v>
      </c>
      <c r="AI137">
        <v>-12338738.17</v>
      </c>
      <c r="AJ137">
        <v>0</v>
      </c>
      <c r="AK137">
        <v>-12338738.17</v>
      </c>
      <c r="AL137">
        <v>-12661611.029999999</v>
      </c>
      <c r="AM137">
        <v>0</v>
      </c>
      <c r="AN137">
        <v>0</v>
      </c>
      <c r="AO137">
        <v>0</v>
      </c>
      <c r="AP137">
        <v>0</v>
      </c>
      <c r="AQ137">
        <v>0</v>
      </c>
    </row>
    <row r="138" spans="2:43" x14ac:dyDescent="0.35">
      <c r="B138" s="65" t="s">
        <v>128</v>
      </c>
      <c r="E138" t="s">
        <v>129</v>
      </c>
      <c r="F138">
        <v>4562</v>
      </c>
      <c r="G138">
        <v>0</v>
      </c>
      <c r="H138" t="s">
        <v>468</v>
      </c>
      <c r="I138">
        <v>810</v>
      </c>
      <c r="J138">
        <v>210</v>
      </c>
      <c r="K138" t="s">
        <v>457</v>
      </c>
      <c r="L138">
        <v>-605537</v>
      </c>
      <c r="M138">
        <v>-1646575.09</v>
      </c>
      <c r="N138">
        <v>0</v>
      </c>
      <c r="O138">
        <v>-32532.95</v>
      </c>
      <c r="P138">
        <v>-605537</v>
      </c>
      <c r="Q138">
        <v>-1679108.04</v>
      </c>
      <c r="R138">
        <v>-4937.9399999999996</v>
      </c>
      <c r="S138">
        <v>-11863.92</v>
      </c>
      <c r="T138">
        <v>0</v>
      </c>
      <c r="U138">
        <v>-6016.25</v>
      </c>
      <c r="V138">
        <v>-4937.9399999999996</v>
      </c>
      <c r="W138">
        <v>-17880.169999999998</v>
      </c>
      <c r="X138">
        <v>0</v>
      </c>
      <c r="Y138">
        <v>0</v>
      </c>
      <c r="Z138">
        <v>0</v>
      </c>
      <c r="AA138">
        <v>0</v>
      </c>
      <c r="AB138">
        <v>0</v>
      </c>
      <c r="AC138">
        <v>0</v>
      </c>
      <c r="AD138">
        <v>-2733669.09</v>
      </c>
      <c r="AE138">
        <v>0</v>
      </c>
      <c r="AF138">
        <v>0</v>
      </c>
      <c r="AG138">
        <v>-315.88</v>
      </c>
      <c r="AH138">
        <v>0</v>
      </c>
      <c r="AI138">
        <v>-2733984.97</v>
      </c>
      <c r="AJ138">
        <v>0</v>
      </c>
      <c r="AK138">
        <v>-2733984.97</v>
      </c>
      <c r="AL138">
        <v>-3820498.24</v>
      </c>
      <c r="AM138">
        <v>270492.32</v>
      </c>
      <c r="AN138">
        <v>1229.73</v>
      </c>
      <c r="AO138">
        <v>0</v>
      </c>
      <c r="AP138">
        <v>9427.48</v>
      </c>
      <c r="AQ138">
        <v>281149.53000000003</v>
      </c>
    </row>
    <row r="139" spans="2:43" x14ac:dyDescent="0.35">
      <c r="B139" s="65" t="s">
        <v>128</v>
      </c>
      <c r="E139" t="s">
        <v>129</v>
      </c>
      <c r="F139">
        <v>4562</v>
      </c>
      <c r="G139">
        <v>0</v>
      </c>
      <c r="H139" t="s">
        <v>468</v>
      </c>
      <c r="I139">
        <v>810</v>
      </c>
      <c r="J139">
        <v>220</v>
      </c>
      <c r="K139" t="s">
        <v>457</v>
      </c>
      <c r="L139">
        <v>-5757286.2300000004</v>
      </c>
      <c r="M139">
        <v>-4211406.29</v>
      </c>
      <c r="N139">
        <v>0</v>
      </c>
      <c r="O139">
        <v>0</v>
      </c>
      <c r="P139">
        <v>-5757286.2300000004</v>
      </c>
      <c r="Q139">
        <v>-4211406.29</v>
      </c>
      <c r="R139">
        <v>-29577.59</v>
      </c>
      <c r="S139">
        <v>253584.74</v>
      </c>
      <c r="T139">
        <v>0</v>
      </c>
      <c r="U139">
        <v>-361846.27</v>
      </c>
      <c r="V139">
        <v>-29577.59</v>
      </c>
      <c r="W139">
        <v>-108261.53</v>
      </c>
      <c r="X139">
        <v>0</v>
      </c>
      <c r="Y139">
        <v>0</v>
      </c>
      <c r="Z139">
        <v>0</v>
      </c>
      <c r="AA139">
        <v>0</v>
      </c>
      <c r="AB139">
        <v>0</v>
      </c>
      <c r="AC139">
        <v>0</v>
      </c>
      <c r="AD139">
        <v>-4084282.78</v>
      </c>
      <c r="AE139">
        <v>0</v>
      </c>
      <c r="AF139">
        <v>0</v>
      </c>
      <c r="AG139">
        <v>0</v>
      </c>
      <c r="AH139">
        <v>0</v>
      </c>
      <c r="AI139">
        <v>-4084282.78</v>
      </c>
      <c r="AJ139">
        <v>0</v>
      </c>
      <c r="AK139">
        <v>-4084282.78</v>
      </c>
      <c r="AL139">
        <v>-2617086.7799999998</v>
      </c>
      <c r="AM139">
        <v>586116.88</v>
      </c>
      <c r="AN139">
        <v>77873.210000000006</v>
      </c>
      <c r="AO139">
        <v>0</v>
      </c>
      <c r="AP139">
        <v>71.25</v>
      </c>
      <c r="AQ139">
        <v>664061.34</v>
      </c>
    </row>
    <row r="140" spans="2:43" x14ac:dyDescent="0.35">
      <c r="B140" s="65" t="s">
        <v>128</v>
      </c>
      <c r="E140" t="s">
        <v>129</v>
      </c>
      <c r="F140">
        <v>4562</v>
      </c>
      <c r="G140">
        <v>0</v>
      </c>
      <c r="H140" t="s">
        <v>468</v>
      </c>
      <c r="I140">
        <v>810</v>
      </c>
      <c r="J140">
        <v>233</v>
      </c>
      <c r="K140" t="s">
        <v>457</v>
      </c>
      <c r="L140">
        <v>-67373.289999999994</v>
      </c>
      <c r="M140">
        <v>-5393.51</v>
      </c>
      <c r="N140">
        <v>0</v>
      </c>
      <c r="O140">
        <v>-41747.29</v>
      </c>
      <c r="P140">
        <v>-67373.289999999994</v>
      </c>
      <c r="Q140">
        <v>-47140.800000000003</v>
      </c>
      <c r="R140">
        <v>0</v>
      </c>
      <c r="S140">
        <v>-1651.39</v>
      </c>
      <c r="T140">
        <v>0</v>
      </c>
      <c r="U140">
        <v>-5549.52</v>
      </c>
      <c r="V140">
        <v>0</v>
      </c>
      <c r="W140">
        <v>-7200.91</v>
      </c>
      <c r="X140">
        <v>0</v>
      </c>
      <c r="Y140">
        <v>0</v>
      </c>
      <c r="Z140">
        <v>0</v>
      </c>
      <c r="AA140">
        <v>0</v>
      </c>
      <c r="AB140">
        <v>0</v>
      </c>
      <c r="AC140">
        <v>0</v>
      </c>
      <c r="AD140">
        <v>-225121.85</v>
      </c>
      <c r="AE140">
        <v>0</v>
      </c>
      <c r="AF140">
        <v>0</v>
      </c>
      <c r="AG140">
        <v>0</v>
      </c>
      <c r="AH140">
        <v>0</v>
      </c>
      <c r="AI140">
        <v>-225121.85</v>
      </c>
      <c r="AJ140">
        <v>0</v>
      </c>
      <c r="AK140">
        <v>-225121.85</v>
      </c>
      <c r="AL140">
        <v>-212090.27</v>
      </c>
      <c r="AM140">
        <v>13200</v>
      </c>
      <c r="AN140">
        <v>1549.52</v>
      </c>
      <c r="AO140">
        <v>0</v>
      </c>
      <c r="AP140">
        <v>0</v>
      </c>
      <c r="AQ140">
        <v>14749.52</v>
      </c>
    </row>
    <row r="141" spans="2:43" x14ac:dyDescent="0.35">
      <c r="B141" s="65" t="s">
        <v>128</v>
      </c>
      <c r="E141" t="s">
        <v>129</v>
      </c>
      <c r="F141">
        <v>4562</v>
      </c>
      <c r="G141">
        <v>0</v>
      </c>
      <c r="H141" t="s">
        <v>468</v>
      </c>
      <c r="I141">
        <v>810</v>
      </c>
      <c r="J141">
        <v>240</v>
      </c>
      <c r="K141" t="s">
        <v>457</v>
      </c>
      <c r="L141">
        <v>95</v>
      </c>
      <c r="M141">
        <v>95</v>
      </c>
      <c r="N141">
        <v>0</v>
      </c>
      <c r="O141">
        <v>0</v>
      </c>
      <c r="P141">
        <v>95</v>
      </c>
      <c r="Q141">
        <v>95</v>
      </c>
      <c r="R141">
        <v>0</v>
      </c>
      <c r="S141">
        <v>0</v>
      </c>
      <c r="T141">
        <v>0</v>
      </c>
      <c r="U141">
        <v>0</v>
      </c>
      <c r="V141">
        <v>0</v>
      </c>
      <c r="W141">
        <v>0</v>
      </c>
      <c r="X141">
        <v>-2455.39</v>
      </c>
      <c r="Y141">
        <v>-2455.39</v>
      </c>
      <c r="Z141">
        <v>0</v>
      </c>
      <c r="AA141">
        <v>0</v>
      </c>
      <c r="AB141">
        <v>-2455.39</v>
      </c>
      <c r="AC141">
        <v>-2455.39</v>
      </c>
      <c r="AD141">
        <v>-1608.92</v>
      </c>
      <c r="AE141">
        <v>0</v>
      </c>
      <c r="AF141">
        <v>0</v>
      </c>
      <c r="AG141">
        <v>0</v>
      </c>
      <c r="AH141">
        <v>0</v>
      </c>
      <c r="AI141">
        <v>-1608.92</v>
      </c>
      <c r="AJ141">
        <v>-2455.39</v>
      </c>
      <c r="AK141">
        <v>-1608.92</v>
      </c>
      <c r="AL141">
        <v>-1608.92</v>
      </c>
      <c r="AM141">
        <v>0</v>
      </c>
      <c r="AN141">
        <v>0</v>
      </c>
      <c r="AO141">
        <v>0</v>
      </c>
      <c r="AP141">
        <v>0</v>
      </c>
      <c r="AQ141">
        <v>0</v>
      </c>
    </row>
    <row r="142" spans="2:43" x14ac:dyDescent="0.35">
      <c r="B142" s="65" t="s">
        <v>128</v>
      </c>
      <c r="E142" t="s">
        <v>129</v>
      </c>
      <c r="F142">
        <v>4562</v>
      </c>
      <c r="G142">
        <v>0</v>
      </c>
      <c r="H142" t="s">
        <v>468</v>
      </c>
      <c r="I142">
        <v>810</v>
      </c>
      <c r="J142">
        <v>251</v>
      </c>
      <c r="K142" t="s">
        <v>457</v>
      </c>
      <c r="L142">
        <v>-24321891.59</v>
      </c>
      <c r="M142">
        <v>-36838319.789999999</v>
      </c>
      <c r="N142">
        <v>0</v>
      </c>
      <c r="O142">
        <v>-402063</v>
      </c>
      <c r="P142">
        <v>-24321891.59</v>
      </c>
      <c r="Q142">
        <v>-37240382.789999999</v>
      </c>
      <c r="R142">
        <v>-329020.76</v>
      </c>
      <c r="S142">
        <v>738245.92</v>
      </c>
      <c r="T142">
        <v>0</v>
      </c>
      <c r="U142">
        <v>-4162.09</v>
      </c>
      <c r="V142">
        <v>-329020.76</v>
      </c>
      <c r="W142">
        <v>734083.83</v>
      </c>
      <c r="X142">
        <v>0</v>
      </c>
      <c r="Y142">
        <v>0</v>
      </c>
      <c r="Z142">
        <v>0</v>
      </c>
      <c r="AA142">
        <v>0</v>
      </c>
      <c r="AB142">
        <v>0</v>
      </c>
      <c r="AC142">
        <v>0</v>
      </c>
      <c r="AD142">
        <v>-29067253.460000001</v>
      </c>
      <c r="AE142">
        <v>0</v>
      </c>
      <c r="AF142">
        <v>0</v>
      </c>
      <c r="AG142">
        <v>0</v>
      </c>
      <c r="AH142">
        <v>0</v>
      </c>
      <c r="AI142">
        <v>-29067253.460000001</v>
      </c>
      <c r="AJ142">
        <v>0</v>
      </c>
      <c r="AK142">
        <v>-29067253.460000001</v>
      </c>
      <c r="AL142">
        <v>-40922640.07</v>
      </c>
      <c r="AM142">
        <v>6715859.75</v>
      </c>
      <c r="AN142">
        <v>53.84</v>
      </c>
      <c r="AO142">
        <v>0</v>
      </c>
      <c r="AP142">
        <v>0</v>
      </c>
      <c r="AQ142">
        <v>6715913.5899999999</v>
      </c>
    </row>
    <row r="143" spans="2:43" x14ac:dyDescent="0.35">
      <c r="B143" s="65" t="s">
        <v>128</v>
      </c>
      <c r="E143" t="s">
        <v>129</v>
      </c>
      <c r="F143">
        <v>4562</v>
      </c>
      <c r="G143">
        <v>0</v>
      </c>
      <c r="H143" t="s">
        <v>468</v>
      </c>
      <c r="I143">
        <v>810</v>
      </c>
      <c r="J143">
        <v>252</v>
      </c>
      <c r="K143" t="s">
        <v>457</v>
      </c>
      <c r="L143">
        <v>-10862158.369999999</v>
      </c>
      <c r="M143">
        <v>-23246605.760000002</v>
      </c>
      <c r="N143">
        <v>0</v>
      </c>
      <c r="O143">
        <v>-223916.01</v>
      </c>
      <c r="P143">
        <v>-10862158.369999999</v>
      </c>
      <c r="Q143">
        <v>-23470521.77</v>
      </c>
      <c r="R143">
        <v>-919714.76</v>
      </c>
      <c r="S143">
        <v>-1418135.26</v>
      </c>
      <c r="T143">
        <v>0</v>
      </c>
      <c r="U143">
        <v>-11975.13</v>
      </c>
      <c r="V143">
        <v>-919714.76</v>
      </c>
      <c r="W143">
        <v>-1430110.39</v>
      </c>
      <c r="X143">
        <v>-1434</v>
      </c>
      <c r="Y143">
        <v>-7800</v>
      </c>
      <c r="Z143">
        <v>0</v>
      </c>
      <c r="AA143">
        <v>0</v>
      </c>
      <c r="AB143">
        <v>-1434</v>
      </c>
      <c r="AC143">
        <v>-7800</v>
      </c>
      <c r="AD143">
        <v>-11916164.66</v>
      </c>
      <c r="AE143">
        <v>0</v>
      </c>
      <c r="AF143">
        <v>0</v>
      </c>
      <c r="AG143">
        <v>0</v>
      </c>
      <c r="AH143">
        <v>0</v>
      </c>
      <c r="AI143">
        <v>-11916164.66</v>
      </c>
      <c r="AJ143">
        <v>-1434</v>
      </c>
      <c r="AK143">
        <v>-11922530.66</v>
      </c>
      <c r="AL143">
        <v>-25041289.690000001</v>
      </c>
      <c r="AM143">
        <v>222048.02</v>
      </c>
      <c r="AN143">
        <v>0</v>
      </c>
      <c r="AO143">
        <v>0</v>
      </c>
      <c r="AP143">
        <v>0</v>
      </c>
      <c r="AQ143">
        <v>222048.02</v>
      </c>
    </row>
    <row r="144" spans="2:43" x14ac:dyDescent="0.35">
      <c r="B144" s="65" t="s">
        <v>128</v>
      </c>
      <c r="E144" t="s">
        <v>129</v>
      </c>
      <c r="F144">
        <v>4562</v>
      </c>
      <c r="G144">
        <v>0</v>
      </c>
      <c r="H144" t="s">
        <v>468</v>
      </c>
      <c r="I144">
        <v>810</v>
      </c>
      <c r="J144">
        <v>253</v>
      </c>
      <c r="K144" t="s">
        <v>457</v>
      </c>
      <c r="L144">
        <v>-157400.18</v>
      </c>
      <c r="M144">
        <v>-666893.44999999995</v>
      </c>
      <c r="N144">
        <v>0</v>
      </c>
      <c r="O144">
        <v>-2598.5</v>
      </c>
      <c r="P144">
        <v>-157400.18</v>
      </c>
      <c r="Q144">
        <v>-669491.94999999995</v>
      </c>
      <c r="R144">
        <v>520106.38</v>
      </c>
      <c r="S144">
        <v>512000.44</v>
      </c>
      <c r="T144">
        <v>0</v>
      </c>
      <c r="U144">
        <v>0</v>
      </c>
      <c r="V144">
        <v>520106.38</v>
      </c>
      <c r="W144">
        <v>512000.44</v>
      </c>
      <c r="X144">
        <v>-515687.35</v>
      </c>
      <c r="Y144">
        <v>-1321811.3400000001</v>
      </c>
      <c r="Z144">
        <v>0</v>
      </c>
      <c r="AA144">
        <v>0</v>
      </c>
      <c r="AB144">
        <v>-515687.35</v>
      </c>
      <c r="AC144">
        <v>-1321811.3400000001</v>
      </c>
      <c r="AD144">
        <v>-2609881.7999999998</v>
      </c>
      <c r="AE144">
        <v>0</v>
      </c>
      <c r="AF144">
        <v>0</v>
      </c>
      <c r="AG144">
        <v>0</v>
      </c>
      <c r="AH144">
        <v>0</v>
      </c>
      <c r="AI144">
        <v>-2609881.7999999998</v>
      </c>
      <c r="AJ144">
        <v>-515687.35</v>
      </c>
      <c r="AK144">
        <v>-3416005.79</v>
      </c>
      <c r="AL144">
        <v>-3936203.5</v>
      </c>
      <c r="AM144">
        <v>148510.79</v>
      </c>
      <c r="AN144">
        <v>0</v>
      </c>
      <c r="AO144">
        <v>0</v>
      </c>
      <c r="AP144">
        <v>0</v>
      </c>
      <c r="AQ144">
        <v>148510.79</v>
      </c>
    </row>
    <row r="145" spans="2:43" x14ac:dyDescent="0.35">
      <c r="B145" s="65" t="s">
        <v>128</v>
      </c>
      <c r="E145" t="s">
        <v>129</v>
      </c>
      <c r="F145">
        <v>4562</v>
      </c>
      <c r="G145">
        <v>0</v>
      </c>
      <c r="H145" t="s">
        <v>468</v>
      </c>
      <c r="I145">
        <v>810</v>
      </c>
      <c r="J145">
        <v>254</v>
      </c>
      <c r="K145" t="s">
        <v>457</v>
      </c>
      <c r="L145">
        <v>-521496.79</v>
      </c>
      <c r="M145">
        <v>-432404.89</v>
      </c>
      <c r="N145">
        <v>0</v>
      </c>
      <c r="O145">
        <v>0</v>
      </c>
      <c r="P145">
        <v>-521496.79</v>
      </c>
      <c r="Q145">
        <v>-432404.89</v>
      </c>
      <c r="R145">
        <v>-28325.98</v>
      </c>
      <c r="S145">
        <v>22871.38</v>
      </c>
      <c r="T145">
        <v>0</v>
      </c>
      <c r="U145">
        <v>-140.55000000000001</v>
      </c>
      <c r="V145">
        <v>-28325.98</v>
      </c>
      <c r="W145">
        <v>22730.83</v>
      </c>
      <c r="X145">
        <v>-13505.1</v>
      </c>
      <c r="Y145">
        <v>-4898.26</v>
      </c>
      <c r="Z145">
        <v>0</v>
      </c>
      <c r="AA145">
        <v>0</v>
      </c>
      <c r="AB145">
        <v>-13505.1</v>
      </c>
      <c r="AC145">
        <v>-4898.26</v>
      </c>
      <c r="AD145">
        <v>-907709.63</v>
      </c>
      <c r="AE145">
        <v>0</v>
      </c>
      <c r="AF145">
        <v>0</v>
      </c>
      <c r="AG145">
        <v>0</v>
      </c>
      <c r="AH145">
        <v>0</v>
      </c>
      <c r="AI145">
        <v>-907709.63</v>
      </c>
      <c r="AJ145">
        <v>-13505.1</v>
      </c>
      <c r="AK145">
        <v>-899102.79</v>
      </c>
      <c r="AL145">
        <v>-758954.08</v>
      </c>
      <c r="AM145">
        <v>290812.98</v>
      </c>
      <c r="AN145">
        <v>140.55000000000001</v>
      </c>
      <c r="AO145">
        <v>0</v>
      </c>
      <c r="AP145">
        <v>0</v>
      </c>
      <c r="AQ145">
        <v>290953.53000000003</v>
      </c>
    </row>
    <row r="146" spans="2:43" x14ac:dyDescent="0.35">
      <c r="B146" s="65" t="s">
        <v>128</v>
      </c>
      <c r="E146" t="s">
        <v>129</v>
      </c>
      <c r="F146">
        <v>4562</v>
      </c>
      <c r="G146">
        <v>0</v>
      </c>
      <c r="H146" t="s">
        <v>468</v>
      </c>
      <c r="I146">
        <v>810</v>
      </c>
      <c r="J146">
        <v>256</v>
      </c>
      <c r="K146" t="s">
        <v>457</v>
      </c>
      <c r="L146">
        <v>0</v>
      </c>
      <c r="M146">
        <v>0</v>
      </c>
      <c r="N146">
        <v>0</v>
      </c>
      <c r="O146">
        <v>0</v>
      </c>
      <c r="P146">
        <v>0</v>
      </c>
      <c r="Q146">
        <v>0</v>
      </c>
      <c r="R146">
        <v>-450</v>
      </c>
      <c r="S146">
        <v>-356</v>
      </c>
      <c r="T146">
        <v>0</v>
      </c>
      <c r="U146">
        <v>-94</v>
      </c>
      <c r="V146">
        <v>-450</v>
      </c>
      <c r="W146">
        <v>-450</v>
      </c>
      <c r="X146">
        <v>0</v>
      </c>
      <c r="Y146">
        <v>0</v>
      </c>
      <c r="Z146">
        <v>0</v>
      </c>
      <c r="AA146">
        <v>0</v>
      </c>
      <c r="AB146">
        <v>0</v>
      </c>
      <c r="AC146">
        <v>0</v>
      </c>
      <c r="AD146">
        <v>-1514.31</v>
      </c>
      <c r="AE146">
        <v>0</v>
      </c>
      <c r="AF146">
        <v>0</v>
      </c>
      <c r="AG146">
        <v>0</v>
      </c>
      <c r="AH146">
        <v>0</v>
      </c>
      <c r="AI146">
        <v>-1514.31</v>
      </c>
      <c r="AJ146">
        <v>0</v>
      </c>
      <c r="AK146">
        <v>-1514.31</v>
      </c>
      <c r="AL146">
        <v>-1514.31</v>
      </c>
      <c r="AM146">
        <v>0</v>
      </c>
      <c r="AN146">
        <v>0</v>
      </c>
      <c r="AO146">
        <v>0</v>
      </c>
      <c r="AP146">
        <v>0</v>
      </c>
      <c r="AQ146">
        <v>0</v>
      </c>
    </row>
    <row r="147" spans="2:43" x14ac:dyDescent="0.35">
      <c r="B147" s="65" t="s">
        <v>128</v>
      </c>
      <c r="E147" t="s">
        <v>129</v>
      </c>
      <c r="F147">
        <v>4562</v>
      </c>
      <c r="G147">
        <v>0</v>
      </c>
      <c r="H147" t="s">
        <v>468</v>
      </c>
      <c r="I147">
        <v>810</v>
      </c>
      <c r="J147">
        <v>257</v>
      </c>
      <c r="K147" t="s">
        <v>457</v>
      </c>
      <c r="L147">
        <v>-10507702.869999999</v>
      </c>
      <c r="M147">
        <v>-9145558.1199999992</v>
      </c>
      <c r="N147">
        <v>0</v>
      </c>
      <c r="O147">
        <v>0</v>
      </c>
      <c r="P147">
        <v>-10507702.869999999</v>
      </c>
      <c r="Q147">
        <v>-9145558.1199999992</v>
      </c>
      <c r="R147">
        <v>-1762478.1</v>
      </c>
      <c r="S147">
        <v>-603307.26</v>
      </c>
      <c r="T147">
        <v>0</v>
      </c>
      <c r="U147">
        <v>-5954.54</v>
      </c>
      <c r="V147">
        <v>-1762478.1</v>
      </c>
      <c r="W147">
        <v>-609261.80000000005</v>
      </c>
      <c r="X147">
        <v>-410809.59999999998</v>
      </c>
      <c r="Y147">
        <v>-400921.33</v>
      </c>
      <c r="Z147">
        <v>0</v>
      </c>
      <c r="AA147">
        <v>0</v>
      </c>
      <c r="AB147">
        <v>-410809.59999999998</v>
      </c>
      <c r="AC147">
        <v>-400921.33</v>
      </c>
      <c r="AD147">
        <v>-11358158.92</v>
      </c>
      <c r="AE147">
        <v>0</v>
      </c>
      <c r="AF147">
        <v>0</v>
      </c>
      <c r="AG147">
        <v>0</v>
      </c>
      <c r="AH147">
        <v>0</v>
      </c>
      <c r="AI147">
        <v>-11358158.92</v>
      </c>
      <c r="AJ147">
        <v>-410809.59999999998</v>
      </c>
      <c r="AK147">
        <v>-11348270.65</v>
      </c>
      <c r="AL147">
        <v>-8832909.5999999996</v>
      </c>
      <c r="AM147">
        <v>149731.1</v>
      </c>
      <c r="AN147">
        <v>10.19</v>
      </c>
      <c r="AO147">
        <v>0</v>
      </c>
      <c r="AP147">
        <v>0</v>
      </c>
      <c r="AQ147">
        <v>149741.29</v>
      </c>
    </row>
    <row r="148" spans="2:43" x14ac:dyDescent="0.35">
      <c r="B148" s="65" t="s">
        <v>128</v>
      </c>
      <c r="E148" t="s">
        <v>129</v>
      </c>
      <c r="F148">
        <v>4562</v>
      </c>
      <c r="G148">
        <v>0</v>
      </c>
      <c r="H148" t="s">
        <v>468</v>
      </c>
      <c r="I148">
        <v>810</v>
      </c>
      <c r="J148">
        <v>260</v>
      </c>
      <c r="K148" t="s">
        <v>457</v>
      </c>
      <c r="L148">
        <v>-23903314.379999999</v>
      </c>
      <c r="M148">
        <v>-34162338.020000003</v>
      </c>
      <c r="N148">
        <v>0</v>
      </c>
      <c r="O148">
        <v>-129720.63</v>
      </c>
      <c r="P148">
        <v>-23903314.379999999</v>
      </c>
      <c r="Q148">
        <v>-34292058.649999999</v>
      </c>
      <c r="R148">
        <v>-7019150.5300000003</v>
      </c>
      <c r="S148">
        <v>-7122586.0899999999</v>
      </c>
      <c r="T148">
        <v>0</v>
      </c>
      <c r="U148">
        <v>-255893.96</v>
      </c>
      <c r="V148">
        <v>-7019150.5300000003</v>
      </c>
      <c r="W148">
        <v>-7378480.0499999998</v>
      </c>
      <c r="X148">
        <v>-32045.24</v>
      </c>
      <c r="Y148">
        <v>-37548.39</v>
      </c>
      <c r="Z148">
        <v>0</v>
      </c>
      <c r="AA148">
        <v>0</v>
      </c>
      <c r="AB148">
        <v>-32045.24</v>
      </c>
      <c r="AC148">
        <v>-37548.39</v>
      </c>
      <c r="AD148">
        <v>-41247365.07</v>
      </c>
      <c r="AE148">
        <v>0</v>
      </c>
      <c r="AF148">
        <v>0</v>
      </c>
      <c r="AG148">
        <v>0</v>
      </c>
      <c r="AH148">
        <v>0</v>
      </c>
      <c r="AI148">
        <v>-41247365.07</v>
      </c>
      <c r="AJ148">
        <v>-32045.24</v>
      </c>
      <c r="AK148">
        <v>-41252868.219999999</v>
      </c>
      <c r="AL148">
        <v>-52000942.009999998</v>
      </c>
      <c r="AM148">
        <v>2001613.01</v>
      </c>
      <c r="AN148">
        <v>305054.92</v>
      </c>
      <c r="AO148">
        <v>0</v>
      </c>
      <c r="AP148">
        <v>7008</v>
      </c>
      <c r="AQ148">
        <v>2313675.9300000002</v>
      </c>
    </row>
    <row r="149" spans="2:43" x14ac:dyDescent="0.35">
      <c r="B149" s="65" t="s">
        <v>128</v>
      </c>
      <c r="E149" t="s">
        <v>129</v>
      </c>
      <c r="F149">
        <v>4562</v>
      </c>
      <c r="G149">
        <v>0</v>
      </c>
      <c r="H149" t="s">
        <v>468</v>
      </c>
      <c r="I149">
        <v>810</v>
      </c>
      <c r="J149">
        <v>310</v>
      </c>
      <c r="K149" t="s">
        <v>457</v>
      </c>
      <c r="L149">
        <v>-292247.42</v>
      </c>
      <c r="M149">
        <v>-184979.79</v>
      </c>
      <c r="N149">
        <v>0</v>
      </c>
      <c r="O149">
        <v>0</v>
      </c>
      <c r="P149">
        <v>-292247.42</v>
      </c>
      <c r="Q149">
        <v>-184979.79</v>
      </c>
      <c r="R149">
        <v>33239.74</v>
      </c>
      <c r="S149">
        <v>-135336.35</v>
      </c>
      <c r="T149">
        <v>0</v>
      </c>
      <c r="U149">
        <v>-49315.16</v>
      </c>
      <c r="V149">
        <v>33239.74</v>
      </c>
      <c r="W149">
        <v>-184651.51</v>
      </c>
      <c r="X149">
        <v>0</v>
      </c>
      <c r="Y149">
        <v>0</v>
      </c>
      <c r="Z149">
        <v>0</v>
      </c>
      <c r="AA149">
        <v>0</v>
      </c>
      <c r="AB149">
        <v>0</v>
      </c>
      <c r="AC149">
        <v>0</v>
      </c>
      <c r="AD149">
        <v>-968465.31</v>
      </c>
      <c r="AE149">
        <v>0</v>
      </c>
      <c r="AF149">
        <v>0</v>
      </c>
      <c r="AG149">
        <v>0</v>
      </c>
      <c r="AH149">
        <v>0</v>
      </c>
      <c r="AI149">
        <v>-968465.31</v>
      </c>
      <c r="AJ149">
        <v>0</v>
      </c>
      <c r="AK149">
        <v>-968465.31</v>
      </c>
      <c r="AL149">
        <v>-1079088.93</v>
      </c>
      <c r="AM149">
        <v>90.63</v>
      </c>
      <c r="AN149">
        <v>0</v>
      </c>
      <c r="AO149">
        <v>0</v>
      </c>
      <c r="AP149">
        <v>0</v>
      </c>
      <c r="AQ149">
        <v>90.63</v>
      </c>
    </row>
    <row r="150" spans="2:43" x14ac:dyDescent="0.35">
      <c r="B150" s="65" t="s">
        <v>128</v>
      </c>
      <c r="E150" t="s">
        <v>129</v>
      </c>
      <c r="F150">
        <v>4562</v>
      </c>
      <c r="G150">
        <v>0</v>
      </c>
      <c r="H150" t="s">
        <v>468</v>
      </c>
      <c r="I150">
        <v>810</v>
      </c>
      <c r="J150">
        <v>320</v>
      </c>
      <c r="K150" t="s">
        <v>457</v>
      </c>
      <c r="L150">
        <v>-1463336.55</v>
      </c>
      <c r="M150">
        <v>-271761.43</v>
      </c>
      <c r="N150">
        <v>0</v>
      </c>
      <c r="O150">
        <v>0</v>
      </c>
      <c r="P150">
        <v>-1463336.55</v>
      </c>
      <c r="Q150">
        <v>-271761.43</v>
      </c>
      <c r="R150">
        <v>0</v>
      </c>
      <c r="S150">
        <v>774.35</v>
      </c>
      <c r="T150">
        <v>0</v>
      </c>
      <c r="U150">
        <v>-774.35</v>
      </c>
      <c r="V150">
        <v>0</v>
      </c>
      <c r="W150">
        <v>0</v>
      </c>
      <c r="X150">
        <v>0</v>
      </c>
      <c r="Y150">
        <v>0</v>
      </c>
      <c r="Z150">
        <v>0</v>
      </c>
      <c r="AA150">
        <v>0</v>
      </c>
      <c r="AB150">
        <v>0</v>
      </c>
      <c r="AC150">
        <v>0</v>
      </c>
      <c r="AD150">
        <v>-1317003.77</v>
      </c>
      <c r="AE150">
        <v>0</v>
      </c>
      <c r="AF150">
        <v>0</v>
      </c>
      <c r="AG150">
        <v>0</v>
      </c>
      <c r="AH150">
        <v>0</v>
      </c>
      <c r="AI150">
        <v>-1317003.77</v>
      </c>
      <c r="AJ150">
        <v>0</v>
      </c>
      <c r="AK150">
        <v>-1317003.77</v>
      </c>
      <c r="AL150">
        <v>-125428.65</v>
      </c>
      <c r="AM150">
        <v>0</v>
      </c>
      <c r="AN150">
        <v>0</v>
      </c>
      <c r="AO150">
        <v>0</v>
      </c>
      <c r="AP150">
        <v>0</v>
      </c>
      <c r="AQ150">
        <v>0</v>
      </c>
    </row>
    <row r="151" spans="2:43" x14ac:dyDescent="0.35">
      <c r="B151" s="65" t="s">
        <v>128</v>
      </c>
      <c r="E151" t="s">
        <v>129</v>
      </c>
      <c r="F151">
        <v>4562</v>
      </c>
      <c r="G151">
        <v>0</v>
      </c>
      <c r="H151" t="s">
        <v>469</v>
      </c>
      <c r="I151">
        <v>811</v>
      </c>
      <c r="J151">
        <v>111</v>
      </c>
      <c r="K151" t="s">
        <v>457</v>
      </c>
      <c r="L151">
        <v>0</v>
      </c>
      <c r="M151">
        <v>0</v>
      </c>
      <c r="N151">
        <v>0</v>
      </c>
      <c r="O151">
        <v>0</v>
      </c>
      <c r="P151">
        <v>0</v>
      </c>
      <c r="Q151">
        <v>0</v>
      </c>
      <c r="R151">
        <v>-2828968.2</v>
      </c>
      <c r="S151">
        <v>-3237729.57</v>
      </c>
      <c r="T151">
        <v>0</v>
      </c>
      <c r="U151">
        <v>-4.66</v>
      </c>
      <c r="V151">
        <v>-2828968.2</v>
      </c>
      <c r="W151">
        <v>-3237734.23</v>
      </c>
      <c r="X151">
        <v>0</v>
      </c>
      <c r="Y151">
        <v>0</v>
      </c>
      <c r="Z151">
        <v>0</v>
      </c>
      <c r="AA151">
        <v>0</v>
      </c>
      <c r="AB151">
        <v>0</v>
      </c>
      <c r="AC151">
        <v>0</v>
      </c>
      <c r="AD151">
        <v>-16929755.260000002</v>
      </c>
      <c r="AE151">
        <v>0</v>
      </c>
      <c r="AF151">
        <v>0</v>
      </c>
      <c r="AG151">
        <v>0</v>
      </c>
      <c r="AH151">
        <v>0</v>
      </c>
      <c r="AI151">
        <v>-16929755.260000002</v>
      </c>
      <c r="AJ151">
        <v>0</v>
      </c>
      <c r="AK151">
        <v>-16929755.260000002</v>
      </c>
      <c r="AL151">
        <v>-17338521.289999999</v>
      </c>
      <c r="AM151">
        <v>0</v>
      </c>
      <c r="AN151">
        <v>0</v>
      </c>
      <c r="AO151">
        <v>0</v>
      </c>
      <c r="AP151">
        <v>6096.41</v>
      </c>
      <c r="AQ151">
        <v>6096.41</v>
      </c>
    </row>
    <row r="152" spans="2:43" x14ac:dyDescent="0.35">
      <c r="B152" s="65" t="s">
        <v>128</v>
      </c>
      <c r="E152" t="s">
        <v>129</v>
      </c>
      <c r="F152">
        <v>4562</v>
      </c>
      <c r="G152">
        <v>0</v>
      </c>
      <c r="H152" t="s">
        <v>469</v>
      </c>
      <c r="I152">
        <v>811</v>
      </c>
      <c r="J152">
        <v>113</v>
      </c>
      <c r="K152" t="s">
        <v>457</v>
      </c>
      <c r="L152">
        <v>0</v>
      </c>
      <c r="M152">
        <v>0</v>
      </c>
      <c r="N152">
        <v>0</v>
      </c>
      <c r="O152">
        <v>0</v>
      </c>
      <c r="P152">
        <v>0</v>
      </c>
      <c r="Q152">
        <v>0</v>
      </c>
      <c r="R152">
        <v>-31809.38</v>
      </c>
      <c r="S152">
        <v>-11076.99</v>
      </c>
      <c r="T152">
        <v>0</v>
      </c>
      <c r="U152">
        <v>0</v>
      </c>
      <c r="V152">
        <v>-31809.38</v>
      </c>
      <c r="W152">
        <v>-11076.99</v>
      </c>
      <c r="X152">
        <v>0</v>
      </c>
      <c r="Y152">
        <v>0</v>
      </c>
      <c r="Z152">
        <v>0</v>
      </c>
      <c r="AA152">
        <v>0</v>
      </c>
      <c r="AB152">
        <v>0</v>
      </c>
      <c r="AC152">
        <v>0</v>
      </c>
      <c r="AD152">
        <v>-255450.25</v>
      </c>
      <c r="AE152">
        <v>0</v>
      </c>
      <c r="AF152">
        <v>0</v>
      </c>
      <c r="AG152">
        <v>0</v>
      </c>
      <c r="AH152">
        <v>0</v>
      </c>
      <c r="AI152">
        <v>-255450.25</v>
      </c>
      <c r="AJ152">
        <v>0</v>
      </c>
      <c r="AK152">
        <v>-255450.25</v>
      </c>
      <c r="AL152">
        <v>-234717.86</v>
      </c>
      <c r="AM152">
        <v>0</v>
      </c>
      <c r="AN152">
        <v>0</v>
      </c>
      <c r="AO152">
        <v>0</v>
      </c>
      <c r="AP152">
        <v>0</v>
      </c>
      <c r="AQ152">
        <v>0</v>
      </c>
    </row>
    <row r="153" spans="2:43" x14ac:dyDescent="0.35">
      <c r="B153" s="65" t="s">
        <v>128</v>
      </c>
      <c r="E153" t="s">
        <v>129</v>
      </c>
      <c r="F153">
        <v>4562</v>
      </c>
      <c r="G153">
        <v>0</v>
      </c>
      <c r="H153" t="s">
        <v>469</v>
      </c>
      <c r="I153">
        <v>811</v>
      </c>
      <c r="J153">
        <v>115</v>
      </c>
      <c r="K153" t="s">
        <v>457</v>
      </c>
      <c r="L153">
        <v>0</v>
      </c>
      <c r="M153">
        <v>0</v>
      </c>
      <c r="N153">
        <v>0</v>
      </c>
      <c r="O153">
        <v>0</v>
      </c>
      <c r="P153">
        <v>0</v>
      </c>
      <c r="Q153">
        <v>0</v>
      </c>
      <c r="R153">
        <v>-14968.4</v>
      </c>
      <c r="S153">
        <v>-21884.18</v>
      </c>
      <c r="T153">
        <v>0</v>
      </c>
      <c r="U153">
        <v>0</v>
      </c>
      <c r="V153">
        <v>-14968.4</v>
      </c>
      <c r="W153">
        <v>-21884.18</v>
      </c>
      <c r="X153">
        <v>0</v>
      </c>
      <c r="Y153">
        <v>0</v>
      </c>
      <c r="Z153">
        <v>0</v>
      </c>
      <c r="AA153">
        <v>0</v>
      </c>
      <c r="AB153">
        <v>0</v>
      </c>
      <c r="AC153">
        <v>0</v>
      </c>
      <c r="AD153">
        <v>-477999.09</v>
      </c>
      <c r="AE153">
        <v>0</v>
      </c>
      <c r="AF153">
        <v>0</v>
      </c>
      <c r="AG153">
        <v>0</v>
      </c>
      <c r="AH153">
        <v>0</v>
      </c>
      <c r="AI153">
        <v>-477999.09</v>
      </c>
      <c r="AJ153">
        <v>0</v>
      </c>
      <c r="AK153">
        <v>-477999.09</v>
      </c>
      <c r="AL153">
        <v>-484914.87</v>
      </c>
      <c r="AM153">
        <v>0</v>
      </c>
      <c r="AN153">
        <v>0</v>
      </c>
      <c r="AO153">
        <v>0</v>
      </c>
      <c r="AP153">
        <v>0</v>
      </c>
      <c r="AQ153">
        <v>0</v>
      </c>
    </row>
    <row r="154" spans="2:43" x14ac:dyDescent="0.35">
      <c r="B154" s="65" t="s">
        <v>128</v>
      </c>
      <c r="E154" t="s">
        <v>129</v>
      </c>
      <c r="F154">
        <v>4562</v>
      </c>
      <c r="G154">
        <v>0</v>
      </c>
      <c r="H154" t="s">
        <v>469</v>
      </c>
      <c r="I154">
        <v>811</v>
      </c>
      <c r="J154">
        <v>118</v>
      </c>
      <c r="K154" t="s">
        <v>457</v>
      </c>
      <c r="L154">
        <v>0</v>
      </c>
      <c r="M154">
        <v>0</v>
      </c>
      <c r="N154">
        <v>0</v>
      </c>
      <c r="O154">
        <v>0</v>
      </c>
      <c r="P154">
        <v>0</v>
      </c>
      <c r="Q154">
        <v>0</v>
      </c>
      <c r="R154">
        <v>-724.8</v>
      </c>
      <c r="S154">
        <v>-1087.2</v>
      </c>
      <c r="T154">
        <v>0</v>
      </c>
      <c r="U154">
        <v>0</v>
      </c>
      <c r="V154">
        <v>-724.8</v>
      </c>
      <c r="W154">
        <v>-1087.2</v>
      </c>
      <c r="X154">
        <v>0</v>
      </c>
      <c r="Y154">
        <v>0</v>
      </c>
      <c r="Z154">
        <v>0</v>
      </c>
      <c r="AA154">
        <v>0</v>
      </c>
      <c r="AB154">
        <v>0</v>
      </c>
      <c r="AC154">
        <v>0</v>
      </c>
      <c r="AD154">
        <v>-13771.2</v>
      </c>
      <c r="AE154">
        <v>0</v>
      </c>
      <c r="AF154">
        <v>0</v>
      </c>
      <c r="AG154">
        <v>0</v>
      </c>
      <c r="AH154">
        <v>0</v>
      </c>
      <c r="AI154">
        <v>-13771.2</v>
      </c>
      <c r="AJ154">
        <v>0</v>
      </c>
      <c r="AK154">
        <v>-13771.2</v>
      </c>
      <c r="AL154">
        <v>-14133.6</v>
      </c>
      <c r="AM154">
        <v>0</v>
      </c>
      <c r="AN154">
        <v>0</v>
      </c>
      <c r="AO154">
        <v>0</v>
      </c>
      <c r="AP154">
        <v>0</v>
      </c>
      <c r="AQ154">
        <v>0</v>
      </c>
    </row>
    <row r="155" spans="2:43" x14ac:dyDescent="0.35">
      <c r="B155" s="65" t="s">
        <v>128</v>
      </c>
      <c r="E155" t="s">
        <v>129</v>
      </c>
      <c r="F155">
        <v>4562</v>
      </c>
      <c r="G155">
        <v>0</v>
      </c>
      <c r="H155" t="s">
        <v>469</v>
      </c>
      <c r="I155">
        <v>811</v>
      </c>
      <c r="J155">
        <v>121</v>
      </c>
      <c r="K155" t="s">
        <v>457</v>
      </c>
      <c r="L155">
        <v>0</v>
      </c>
      <c r="M155">
        <v>0</v>
      </c>
      <c r="N155">
        <v>0</v>
      </c>
      <c r="O155">
        <v>0</v>
      </c>
      <c r="P155">
        <v>0</v>
      </c>
      <c r="Q155">
        <v>0</v>
      </c>
      <c r="R155">
        <v>-199207.31</v>
      </c>
      <c r="S155">
        <v>-346515.03</v>
      </c>
      <c r="T155">
        <v>0</v>
      </c>
      <c r="U155">
        <v>0</v>
      </c>
      <c r="V155">
        <v>-199207.31</v>
      </c>
      <c r="W155">
        <v>-346515.03</v>
      </c>
      <c r="X155">
        <v>0</v>
      </c>
      <c r="Y155">
        <v>0</v>
      </c>
      <c r="Z155">
        <v>0</v>
      </c>
      <c r="AA155">
        <v>0</v>
      </c>
      <c r="AB155">
        <v>0</v>
      </c>
      <c r="AC155">
        <v>0</v>
      </c>
      <c r="AD155">
        <v>-6032398.0899999999</v>
      </c>
      <c r="AE155">
        <v>0</v>
      </c>
      <c r="AF155">
        <v>0</v>
      </c>
      <c r="AG155">
        <v>0</v>
      </c>
      <c r="AH155">
        <v>0</v>
      </c>
      <c r="AI155">
        <v>-6032398.0899999999</v>
      </c>
      <c r="AJ155">
        <v>0</v>
      </c>
      <c r="AK155">
        <v>-6032398.0899999999</v>
      </c>
      <c r="AL155">
        <v>-6179705.8099999996</v>
      </c>
      <c r="AM155">
        <v>0</v>
      </c>
      <c r="AN155">
        <v>0</v>
      </c>
      <c r="AO155">
        <v>0</v>
      </c>
      <c r="AP155">
        <v>0</v>
      </c>
      <c r="AQ155">
        <v>0</v>
      </c>
    </row>
    <row r="156" spans="2:43" x14ac:dyDescent="0.35">
      <c r="B156" s="65" t="s">
        <v>128</v>
      </c>
      <c r="E156" t="s">
        <v>129</v>
      </c>
      <c r="F156">
        <v>4562</v>
      </c>
      <c r="G156">
        <v>0</v>
      </c>
      <c r="H156" t="s">
        <v>469</v>
      </c>
      <c r="I156">
        <v>811</v>
      </c>
      <c r="J156">
        <v>210</v>
      </c>
      <c r="K156" t="s">
        <v>457</v>
      </c>
      <c r="L156">
        <v>-7363.2</v>
      </c>
      <c r="M156">
        <v>-43825.61</v>
      </c>
      <c r="N156">
        <v>0</v>
      </c>
      <c r="O156">
        <v>-1547.27</v>
      </c>
      <c r="P156">
        <v>-7363.2</v>
      </c>
      <c r="Q156">
        <v>-45372.88</v>
      </c>
      <c r="R156">
        <v>0</v>
      </c>
      <c r="S156">
        <v>-2792.57</v>
      </c>
      <c r="T156">
        <v>0</v>
      </c>
      <c r="U156">
        <v>-45.3</v>
      </c>
      <c r="V156">
        <v>0</v>
      </c>
      <c r="W156">
        <v>-2837.87</v>
      </c>
      <c r="X156">
        <v>0</v>
      </c>
      <c r="Y156">
        <v>0</v>
      </c>
      <c r="Z156">
        <v>0</v>
      </c>
      <c r="AA156">
        <v>0</v>
      </c>
      <c r="AB156">
        <v>0</v>
      </c>
      <c r="AC156">
        <v>0</v>
      </c>
      <c r="AD156">
        <v>-341647.78</v>
      </c>
      <c r="AE156">
        <v>0</v>
      </c>
      <c r="AF156">
        <v>0</v>
      </c>
      <c r="AG156">
        <v>0</v>
      </c>
      <c r="AH156">
        <v>0</v>
      </c>
      <c r="AI156">
        <v>-341647.78</v>
      </c>
      <c r="AJ156">
        <v>0</v>
      </c>
      <c r="AK156">
        <v>-341647.78</v>
      </c>
      <c r="AL156">
        <v>-382495.33</v>
      </c>
      <c r="AM156">
        <v>2916.05</v>
      </c>
      <c r="AN156">
        <v>0</v>
      </c>
      <c r="AO156">
        <v>0</v>
      </c>
      <c r="AP156">
        <v>474.43</v>
      </c>
      <c r="AQ156">
        <v>3390.48</v>
      </c>
    </row>
    <row r="157" spans="2:43" x14ac:dyDescent="0.35">
      <c r="B157" s="65" t="s">
        <v>128</v>
      </c>
      <c r="E157" t="s">
        <v>129</v>
      </c>
      <c r="F157">
        <v>4562</v>
      </c>
      <c r="G157">
        <v>0</v>
      </c>
      <c r="H157" t="s">
        <v>469</v>
      </c>
      <c r="I157">
        <v>811</v>
      </c>
      <c r="J157">
        <v>220</v>
      </c>
      <c r="K157" t="s">
        <v>457</v>
      </c>
      <c r="L157">
        <v>0</v>
      </c>
      <c r="M157">
        <v>-300</v>
      </c>
      <c r="N157">
        <v>0</v>
      </c>
      <c r="O157">
        <v>0</v>
      </c>
      <c r="P157">
        <v>0</v>
      </c>
      <c r="Q157">
        <v>-300</v>
      </c>
      <c r="R157">
        <v>18170.189999999999</v>
      </c>
      <c r="S157">
        <v>21714.62</v>
      </c>
      <c r="T157">
        <v>0</v>
      </c>
      <c r="U157">
        <v>-3730.32</v>
      </c>
      <c r="V157">
        <v>18170.189999999999</v>
      </c>
      <c r="W157">
        <v>17984.3</v>
      </c>
      <c r="X157">
        <v>0</v>
      </c>
      <c r="Y157">
        <v>0</v>
      </c>
      <c r="Z157">
        <v>0</v>
      </c>
      <c r="AA157">
        <v>0</v>
      </c>
      <c r="AB157">
        <v>0</v>
      </c>
      <c r="AC157">
        <v>0</v>
      </c>
      <c r="AD157">
        <v>-264737.3</v>
      </c>
      <c r="AE157">
        <v>0</v>
      </c>
      <c r="AF157">
        <v>0</v>
      </c>
      <c r="AG157">
        <v>0</v>
      </c>
      <c r="AH157">
        <v>0</v>
      </c>
      <c r="AI157">
        <v>-264737.3</v>
      </c>
      <c r="AJ157">
        <v>0</v>
      </c>
      <c r="AK157">
        <v>-264737.3</v>
      </c>
      <c r="AL157">
        <v>-265223.19</v>
      </c>
      <c r="AM157">
        <v>0</v>
      </c>
      <c r="AN157">
        <v>185.89</v>
      </c>
      <c r="AO157">
        <v>0</v>
      </c>
      <c r="AP157">
        <v>0</v>
      </c>
      <c r="AQ157">
        <v>185.89</v>
      </c>
    </row>
    <row r="158" spans="2:43" x14ac:dyDescent="0.35">
      <c r="B158" s="65" t="s">
        <v>128</v>
      </c>
      <c r="E158" t="s">
        <v>129</v>
      </c>
      <c r="F158">
        <v>4562</v>
      </c>
      <c r="G158">
        <v>0</v>
      </c>
      <c r="H158" t="s">
        <v>469</v>
      </c>
      <c r="I158">
        <v>811</v>
      </c>
      <c r="J158">
        <v>232</v>
      </c>
      <c r="K158" t="s">
        <v>457</v>
      </c>
      <c r="L158">
        <v>0</v>
      </c>
      <c r="M158">
        <v>-295802.64</v>
      </c>
      <c r="N158">
        <v>0</v>
      </c>
      <c r="O158">
        <v>0</v>
      </c>
      <c r="P158">
        <v>0</v>
      </c>
      <c r="Q158">
        <v>-295802.64</v>
      </c>
      <c r="R158">
        <v>0</v>
      </c>
      <c r="S158">
        <v>0</v>
      </c>
      <c r="T158">
        <v>0</v>
      </c>
      <c r="U158">
        <v>0</v>
      </c>
      <c r="V158">
        <v>0</v>
      </c>
      <c r="W158">
        <v>0</v>
      </c>
      <c r="X158">
        <v>0</v>
      </c>
      <c r="Y158">
        <v>0</v>
      </c>
      <c r="Z158">
        <v>0</v>
      </c>
      <c r="AA158">
        <v>0</v>
      </c>
      <c r="AB158">
        <v>0</v>
      </c>
      <c r="AC158">
        <v>0</v>
      </c>
      <c r="AD158">
        <v>-804967.92</v>
      </c>
      <c r="AE158">
        <v>0</v>
      </c>
      <c r="AF158">
        <v>0</v>
      </c>
      <c r="AG158">
        <v>0</v>
      </c>
      <c r="AH158">
        <v>0</v>
      </c>
      <c r="AI158">
        <v>-804967.92</v>
      </c>
      <c r="AJ158">
        <v>0</v>
      </c>
      <c r="AK158">
        <v>-804967.92</v>
      </c>
      <c r="AL158">
        <v>-1100770.56</v>
      </c>
      <c r="AM158">
        <v>0</v>
      </c>
      <c r="AN158">
        <v>0</v>
      </c>
      <c r="AO158">
        <v>0</v>
      </c>
      <c r="AP158">
        <v>0</v>
      </c>
      <c r="AQ158">
        <v>0</v>
      </c>
    </row>
    <row r="159" spans="2:43" x14ac:dyDescent="0.35">
      <c r="B159" s="65" t="s">
        <v>128</v>
      </c>
      <c r="E159" t="s">
        <v>129</v>
      </c>
      <c r="F159">
        <v>4562</v>
      </c>
      <c r="G159">
        <v>0</v>
      </c>
      <c r="H159" t="s">
        <v>469</v>
      </c>
      <c r="I159">
        <v>811</v>
      </c>
      <c r="J159">
        <v>233</v>
      </c>
      <c r="K159" t="s">
        <v>457</v>
      </c>
      <c r="L159">
        <v>-46750</v>
      </c>
      <c r="M159">
        <v>-44790</v>
      </c>
      <c r="N159">
        <v>0</v>
      </c>
      <c r="O159">
        <v>0</v>
      </c>
      <c r="P159">
        <v>-46750</v>
      </c>
      <c r="Q159">
        <v>-44790</v>
      </c>
      <c r="R159">
        <v>2834.64</v>
      </c>
      <c r="S159">
        <v>6648</v>
      </c>
      <c r="T159">
        <v>0</v>
      </c>
      <c r="U159">
        <v>-3813.36</v>
      </c>
      <c r="V159">
        <v>2834.64</v>
      </c>
      <c r="W159">
        <v>2834.64</v>
      </c>
      <c r="X159">
        <v>0</v>
      </c>
      <c r="Y159">
        <v>0</v>
      </c>
      <c r="Z159">
        <v>0</v>
      </c>
      <c r="AA159">
        <v>0</v>
      </c>
      <c r="AB159">
        <v>0</v>
      </c>
      <c r="AC159">
        <v>0</v>
      </c>
      <c r="AD159">
        <v>-91638.11</v>
      </c>
      <c r="AE159">
        <v>0</v>
      </c>
      <c r="AF159">
        <v>0</v>
      </c>
      <c r="AG159">
        <v>0</v>
      </c>
      <c r="AH159">
        <v>0</v>
      </c>
      <c r="AI159">
        <v>-91638.11</v>
      </c>
      <c r="AJ159">
        <v>0</v>
      </c>
      <c r="AK159">
        <v>-91638.11</v>
      </c>
      <c r="AL159">
        <v>-89678.11</v>
      </c>
      <c r="AM159">
        <v>0</v>
      </c>
      <c r="AN159">
        <v>0</v>
      </c>
      <c r="AO159">
        <v>0</v>
      </c>
      <c r="AP159">
        <v>0</v>
      </c>
      <c r="AQ159">
        <v>0</v>
      </c>
    </row>
    <row r="160" spans="2:43" x14ac:dyDescent="0.35">
      <c r="B160" s="65" t="s">
        <v>128</v>
      </c>
      <c r="E160" t="s">
        <v>129</v>
      </c>
      <c r="F160">
        <v>4562</v>
      </c>
      <c r="G160">
        <v>0</v>
      </c>
      <c r="H160" t="s">
        <v>469</v>
      </c>
      <c r="I160">
        <v>811</v>
      </c>
      <c r="J160">
        <v>251</v>
      </c>
      <c r="K160" t="s">
        <v>457</v>
      </c>
      <c r="L160">
        <v>-204543.02</v>
      </c>
      <c r="M160">
        <v>-125078.91</v>
      </c>
      <c r="N160">
        <v>0</v>
      </c>
      <c r="O160">
        <v>0</v>
      </c>
      <c r="P160">
        <v>-204543.02</v>
      </c>
      <c r="Q160">
        <v>-125078.91</v>
      </c>
      <c r="R160">
        <v>2974.24</v>
      </c>
      <c r="S160">
        <v>2974.24</v>
      </c>
      <c r="T160">
        <v>0</v>
      </c>
      <c r="U160">
        <v>0</v>
      </c>
      <c r="V160">
        <v>2974.24</v>
      </c>
      <c r="W160">
        <v>2974.24</v>
      </c>
      <c r="X160">
        <v>0</v>
      </c>
      <c r="Y160">
        <v>0</v>
      </c>
      <c r="Z160">
        <v>0</v>
      </c>
      <c r="AA160">
        <v>0</v>
      </c>
      <c r="AB160">
        <v>0</v>
      </c>
      <c r="AC160">
        <v>0</v>
      </c>
      <c r="AD160">
        <v>-79464.11</v>
      </c>
      <c r="AE160">
        <v>0</v>
      </c>
      <c r="AF160">
        <v>0</v>
      </c>
      <c r="AG160">
        <v>0</v>
      </c>
      <c r="AH160">
        <v>0</v>
      </c>
      <c r="AI160">
        <v>-79464.11</v>
      </c>
      <c r="AJ160">
        <v>0</v>
      </c>
      <c r="AK160">
        <v>-79464.11</v>
      </c>
      <c r="AL160">
        <v>0</v>
      </c>
      <c r="AM160">
        <v>21543.01</v>
      </c>
      <c r="AN160">
        <v>0</v>
      </c>
      <c r="AO160">
        <v>0</v>
      </c>
      <c r="AP160">
        <v>0</v>
      </c>
      <c r="AQ160">
        <v>21543.01</v>
      </c>
    </row>
    <row r="161" spans="2:43" x14ac:dyDescent="0.35">
      <c r="B161" s="65" t="s">
        <v>128</v>
      </c>
      <c r="E161" t="s">
        <v>129</v>
      </c>
      <c r="F161">
        <v>4562</v>
      </c>
      <c r="G161">
        <v>0</v>
      </c>
      <c r="H161" t="s">
        <v>469</v>
      </c>
      <c r="I161">
        <v>811</v>
      </c>
      <c r="J161">
        <v>252</v>
      </c>
      <c r="K161" t="s">
        <v>457</v>
      </c>
      <c r="L161">
        <v>-162714.44</v>
      </c>
      <c r="M161">
        <v>-33072</v>
      </c>
      <c r="N161">
        <v>0</v>
      </c>
      <c r="O161">
        <v>0</v>
      </c>
      <c r="P161">
        <v>-162714.44</v>
      </c>
      <c r="Q161">
        <v>-33072</v>
      </c>
      <c r="R161">
        <v>365.22</v>
      </c>
      <c r="S161">
        <v>916</v>
      </c>
      <c r="T161">
        <v>0</v>
      </c>
      <c r="U161">
        <v>-800</v>
      </c>
      <c r="V161">
        <v>365.22</v>
      </c>
      <c r="W161">
        <v>116</v>
      </c>
      <c r="X161">
        <v>-400</v>
      </c>
      <c r="Y161">
        <v>-55413.34</v>
      </c>
      <c r="Z161">
        <v>0</v>
      </c>
      <c r="AA161">
        <v>0</v>
      </c>
      <c r="AB161">
        <v>-400</v>
      </c>
      <c r="AC161">
        <v>-55413.34</v>
      </c>
      <c r="AD161">
        <v>-531948.77</v>
      </c>
      <c r="AE161">
        <v>0</v>
      </c>
      <c r="AF161">
        <v>0</v>
      </c>
      <c r="AG161">
        <v>0</v>
      </c>
      <c r="AH161">
        <v>0</v>
      </c>
      <c r="AI161">
        <v>-531948.77</v>
      </c>
      <c r="AJ161">
        <v>-400</v>
      </c>
      <c r="AK161">
        <v>-586962.11</v>
      </c>
      <c r="AL161">
        <v>-457568.89</v>
      </c>
      <c r="AM161">
        <v>6535.93</v>
      </c>
      <c r="AN161">
        <v>0</v>
      </c>
      <c r="AO161">
        <v>0</v>
      </c>
      <c r="AP161">
        <v>0</v>
      </c>
      <c r="AQ161">
        <v>6535.93</v>
      </c>
    </row>
    <row r="162" spans="2:43" x14ac:dyDescent="0.35">
      <c r="B162" s="65" t="s">
        <v>128</v>
      </c>
      <c r="E162" t="s">
        <v>129</v>
      </c>
      <c r="F162">
        <v>4562</v>
      </c>
      <c r="G162">
        <v>0</v>
      </c>
      <c r="H162" t="s">
        <v>469</v>
      </c>
      <c r="I162">
        <v>811</v>
      </c>
      <c r="J162">
        <v>253</v>
      </c>
      <c r="K162" t="s">
        <v>457</v>
      </c>
      <c r="L162">
        <v>-667107.88</v>
      </c>
      <c r="M162">
        <v>-448124.23</v>
      </c>
      <c r="N162">
        <v>0</v>
      </c>
      <c r="O162">
        <v>0</v>
      </c>
      <c r="P162">
        <v>-667107.88</v>
      </c>
      <c r="Q162">
        <v>-448124.23</v>
      </c>
      <c r="R162">
        <v>-2297.92</v>
      </c>
      <c r="S162">
        <v>-2297.92</v>
      </c>
      <c r="T162">
        <v>0</v>
      </c>
      <c r="U162">
        <v>0</v>
      </c>
      <c r="V162">
        <v>-2297.92</v>
      </c>
      <c r="W162">
        <v>-2297.92</v>
      </c>
      <c r="X162">
        <v>0</v>
      </c>
      <c r="Y162">
        <v>0</v>
      </c>
      <c r="Z162">
        <v>0</v>
      </c>
      <c r="AA162">
        <v>0</v>
      </c>
      <c r="AB162">
        <v>0</v>
      </c>
      <c r="AC162">
        <v>0</v>
      </c>
      <c r="AD162">
        <v>-242311.78</v>
      </c>
      <c r="AE162">
        <v>0</v>
      </c>
      <c r="AF162">
        <v>0</v>
      </c>
      <c r="AG162">
        <v>0</v>
      </c>
      <c r="AH162">
        <v>0</v>
      </c>
      <c r="AI162">
        <v>-242311.78</v>
      </c>
      <c r="AJ162">
        <v>0</v>
      </c>
      <c r="AK162">
        <v>-242311.78</v>
      </c>
      <c r="AL162">
        <v>-23328.13</v>
      </c>
      <c r="AM162">
        <v>269727.21999999997</v>
      </c>
      <c r="AN162">
        <v>0</v>
      </c>
      <c r="AO162">
        <v>0</v>
      </c>
      <c r="AP162">
        <v>0</v>
      </c>
      <c r="AQ162">
        <v>269727.21999999997</v>
      </c>
    </row>
    <row r="163" spans="2:43" x14ac:dyDescent="0.35">
      <c r="B163" s="65" t="s">
        <v>128</v>
      </c>
      <c r="E163" t="s">
        <v>129</v>
      </c>
      <c r="F163">
        <v>4562</v>
      </c>
      <c r="G163">
        <v>0</v>
      </c>
      <c r="H163" t="s">
        <v>469</v>
      </c>
      <c r="I163">
        <v>811</v>
      </c>
      <c r="J163">
        <v>254</v>
      </c>
      <c r="K163" t="s">
        <v>457</v>
      </c>
      <c r="L163">
        <v>-63492.07</v>
      </c>
      <c r="M163">
        <v>-192858.32</v>
      </c>
      <c r="N163">
        <v>0</v>
      </c>
      <c r="O163">
        <v>0</v>
      </c>
      <c r="P163">
        <v>-63492.07</v>
      </c>
      <c r="Q163">
        <v>-192858.32</v>
      </c>
      <c r="R163">
        <v>-57043.74</v>
      </c>
      <c r="S163">
        <v>-2466.6</v>
      </c>
      <c r="T163">
        <v>0</v>
      </c>
      <c r="U163">
        <v>-254.62</v>
      </c>
      <c r="V163">
        <v>-57043.74</v>
      </c>
      <c r="W163">
        <v>-2721.22</v>
      </c>
      <c r="X163">
        <v>0</v>
      </c>
      <c r="Y163">
        <v>0</v>
      </c>
      <c r="Z163">
        <v>0</v>
      </c>
      <c r="AA163">
        <v>0</v>
      </c>
      <c r="AB163">
        <v>0</v>
      </c>
      <c r="AC163">
        <v>0</v>
      </c>
      <c r="AD163">
        <v>-756085.27</v>
      </c>
      <c r="AE163">
        <v>0</v>
      </c>
      <c r="AF163">
        <v>0</v>
      </c>
      <c r="AG163">
        <v>0</v>
      </c>
      <c r="AH163">
        <v>0</v>
      </c>
      <c r="AI163">
        <v>-756085.27</v>
      </c>
      <c r="AJ163">
        <v>0</v>
      </c>
      <c r="AK163">
        <v>-756085.27</v>
      </c>
      <c r="AL163">
        <v>-831129</v>
      </c>
      <c r="AM163">
        <v>0</v>
      </c>
      <c r="AN163">
        <v>0</v>
      </c>
      <c r="AO163">
        <v>0</v>
      </c>
      <c r="AP163">
        <v>0</v>
      </c>
      <c r="AQ163">
        <v>0</v>
      </c>
    </row>
    <row r="164" spans="2:43" x14ac:dyDescent="0.35">
      <c r="B164" s="65" t="s">
        <v>128</v>
      </c>
      <c r="E164" t="s">
        <v>129</v>
      </c>
      <c r="F164">
        <v>4562</v>
      </c>
      <c r="G164">
        <v>0</v>
      </c>
      <c r="H164" t="s">
        <v>469</v>
      </c>
      <c r="I164">
        <v>811</v>
      </c>
      <c r="J164">
        <v>256</v>
      </c>
      <c r="K164" t="s">
        <v>457</v>
      </c>
      <c r="L164">
        <v>0</v>
      </c>
      <c r="M164">
        <v>0</v>
      </c>
      <c r="N164">
        <v>0</v>
      </c>
      <c r="O164">
        <v>0</v>
      </c>
      <c r="P164">
        <v>0</v>
      </c>
      <c r="Q164">
        <v>0</v>
      </c>
      <c r="R164">
        <v>675</v>
      </c>
      <c r="S164">
        <v>675</v>
      </c>
      <c r="T164">
        <v>0</v>
      </c>
      <c r="U164">
        <v>0</v>
      </c>
      <c r="V164">
        <v>675</v>
      </c>
      <c r="W164">
        <v>675</v>
      </c>
      <c r="X164">
        <v>0</v>
      </c>
      <c r="Y164">
        <v>0</v>
      </c>
      <c r="Z164">
        <v>0</v>
      </c>
      <c r="AA164">
        <v>0</v>
      </c>
      <c r="AB164">
        <v>0</v>
      </c>
      <c r="AC164">
        <v>0</v>
      </c>
      <c r="AD164">
        <v>-715</v>
      </c>
      <c r="AE164">
        <v>0</v>
      </c>
      <c r="AF164">
        <v>0</v>
      </c>
      <c r="AG164">
        <v>0</v>
      </c>
      <c r="AH164">
        <v>0</v>
      </c>
      <c r="AI164">
        <v>-715</v>
      </c>
      <c r="AJ164">
        <v>0</v>
      </c>
      <c r="AK164">
        <v>-715</v>
      </c>
      <c r="AL164">
        <v>-715</v>
      </c>
      <c r="AM164">
        <v>0</v>
      </c>
      <c r="AN164">
        <v>0</v>
      </c>
      <c r="AO164">
        <v>0</v>
      </c>
      <c r="AP164">
        <v>0</v>
      </c>
      <c r="AQ164">
        <v>0</v>
      </c>
    </row>
    <row r="165" spans="2:43" x14ac:dyDescent="0.35">
      <c r="B165" s="65" t="s">
        <v>128</v>
      </c>
      <c r="E165" t="s">
        <v>129</v>
      </c>
      <c r="F165">
        <v>4562</v>
      </c>
      <c r="G165">
        <v>0</v>
      </c>
      <c r="H165" t="s">
        <v>469</v>
      </c>
      <c r="I165">
        <v>811</v>
      </c>
      <c r="J165">
        <v>257</v>
      </c>
      <c r="K165" t="s">
        <v>457</v>
      </c>
      <c r="L165">
        <v>-7400198.7199999997</v>
      </c>
      <c r="M165">
        <v>-8837283.8900000006</v>
      </c>
      <c r="N165">
        <v>0</v>
      </c>
      <c r="O165">
        <v>0</v>
      </c>
      <c r="P165">
        <v>-7400198.7199999997</v>
      </c>
      <c r="Q165">
        <v>-8837283.8900000006</v>
      </c>
      <c r="R165">
        <v>-86393.55</v>
      </c>
      <c r="S165">
        <v>-590431.86</v>
      </c>
      <c r="T165">
        <v>0</v>
      </c>
      <c r="U165">
        <v>-35555.839999999997</v>
      </c>
      <c r="V165">
        <v>-86393.55</v>
      </c>
      <c r="W165">
        <v>-625987.69999999995</v>
      </c>
      <c r="X165">
        <v>0</v>
      </c>
      <c r="Y165">
        <v>0</v>
      </c>
      <c r="Z165">
        <v>0</v>
      </c>
      <c r="AA165">
        <v>0</v>
      </c>
      <c r="AB165">
        <v>0</v>
      </c>
      <c r="AC165">
        <v>0</v>
      </c>
      <c r="AD165">
        <v>-5553245.3700000001</v>
      </c>
      <c r="AE165">
        <v>0</v>
      </c>
      <c r="AF165">
        <v>0</v>
      </c>
      <c r="AG165">
        <v>0</v>
      </c>
      <c r="AH165">
        <v>0</v>
      </c>
      <c r="AI165">
        <v>-5553245.3700000001</v>
      </c>
      <c r="AJ165">
        <v>0</v>
      </c>
      <c r="AK165">
        <v>-5553245.3700000001</v>
      </c>
      <c r="AL165">
        <v>-7529924.6900000004</v>
      </c>
      <c r="AM165">
        <v>760792.72</v>
      </c>
      <c r="AN165">
        <v>0</v>
      </c>
      <c r="AO165">
        <v>0</v>
      </c>
      <c r="AP165">
        <v>0</v>
      </c>
      <c r="AQ165">
        <v>760792.72</v>
      </c>
    </row>
    <row r="166" spans="2:43" x14ac:dyDescent="0.35">
      <c r="B166" s="65" t="s">
        <v>128</v>
      </c>
      <c r="E166" t="s">
        <v>129</v>
      </c>
      <c r="F166">
        <v>4562</v>
      </c>
      <c r="G166">
        <v>0</v>
      </c>
      <c r="H166" t="s">
        <v>469</v>
      </c>
      <c r="I166">
        <v>811</v>
      </c>
      <c r="J166">
        <v>258</v>
      </c>
      <c r="K166" t="s">
        <v>457</v>
      </c>
      <c r="L166">
        <v>0</v>
      </c>
      <c r="M166">
        <v>0</v>
      </c>
      <c r="N166">
        <v>0</v>
      </c>
      <c r="O166">
        <v>0</v>
      </c>
      <c r="P166">
        <v>0</v>
      </c>
      <c r="Q166">
        <v>0</v>
      </c>
      <c r="R166">
        <v>-17845.43</v>
      </c>
      <c r="S166">
        <v>-17845.43</v>
      </c>
      <c r="T166">
        <v>0</v>
      </c>
      <c r="U166">
        <v>0</v>
      </c>
      <c r="V166">
        <v>-17845.43</v>
      </c>
      <c r="W166">
        <v>-17845.43</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row>
    <row r="167" spans="2:43" x14ac:dyDescent="0.35">
      <c r="B167" s="65" t="s">
        <v>128</v>
      </c>
      <c r="E167" t="s">
        <v>129</v>
      </c>
      <c r="F167">
        <v>4562</v>
      </c>
      <c r="G167">
        <v>0</v>
      </c>
      <c r="H167" t="s">
        <v>469</v>
      </c>
      <c r="I167">
        <v>811</v>
      </c>
      <c r="J167">
        <v>260</v>
      </c>
      <c r="K167" t="s">
        <v>457</v>
      </c>
      <c r="L167">
        <v>-1233596.3400000001</v>
      </c>
      <c r="M167">
        <v>-1284761.95</v>
      </c>
      <c r="N167">
        <v>0</v>
      </c>
      <c r="O167">
        <v>0</v>
      </c>
      <c r="P167">
        <v>-1233596.3400000001</v>
      </c>
      <c r="Q167">
        <v>-1284761.95</v>
      </c>
      <c r="R167">
        <v>-174689.13</v>
      </c>
      <c r="S167">
        <v>-107438.13</v>
      </c>
      <c r="T167">
        <v>0</v>
      </c>
      <c r="U167">
        <v>-39733.07</v>
      </c>
      <c r="V167">
        <v>-174689.13</v>
      </c>
      <c r="W167">
        <v>-147171.20000000001</v>
      </c>
      <c r="X167">
        <v>0</v>
      </c>
      <c r="Y167">
        <v>0</v>
      </c>
      <c r="Z167">
        <v>0</v>
      </c>
      <c r="AA167">
        <v>0</v>
      </c>
      <c r="AB167">
        <v>0</v>
      </c>
      <c r="AC167">
        <v>0</v>
      </c>
      <c r="AD167">
        <v>-6059629.7300000004</v>
      </c>
      <c r="AE167">
        <v>0</v>
      </c>
      <c r="AF167">
        <v>0</v>
      </c>
      <c r="AG167">
        <v>0</v>
      </c>
      <c r="AH167">
        <v>0</v>
      </c>
      <c r="AI167">
        <v>-6059629.7300000004</v>
      </c>
      <c r="AJ167">
        <v>0</v>
      </c>
      <c r="AK167">
        <v>-6059629.7300000004</v>
      </c>
      <c r="AL167">
        <v>-6083277.4100000001</v>
      </c>
      <c r="AM167">
        <v>531606.98</v>
      </c>
      <c r="AN167">
        <v>72838.58</v>
      </c>
      <c r="AO167">
        <v>0</v>
      </c>
      <c r="AP167">
        <v>0</v>
      </c>
      <c r="AQ167">
        <v>604445.56000000006</v>
      </c>
    </row>
    <row r="168" spans="2:43" x14ac:dyDescent="0.35">
      <c r="B168" s="65" t="s">
        <v>128</v>
      </c>
      <c r="E168" t="s">
        <v>129</v>
      </c>
      <c r="F168">
        <v>4562</v>
      </c>
      <c r="G168">
        <v>0</v>
      </c>
      <c r="H168" t="s">
        <v>469</v>
      </c>
      <c r="I168">
        <v>811</v>
      </c>
      <c r="J168">
        <v>310</v>
      </c>
      <c r="K168" t="s">
        <v>457</v>
      </c>
      <c r="L168">
        <v>-21092.080000000002</v>
      </c>
      <c r="M168">
        <v>-13169.28</v>
      </c>
      <c r="N168">
        <v>0</v>
      </c>
      <c r="O168">
        <v>0</v>
      </c>
      <c r="P168">
        <v>-21092.080000000002</v>
      </c>
      <c r="Q168">
        <v>-13169.28</v>
      </c>
      <c r="R168">
        <v>4532.8</v>
      </c>
      <c r="S168">
        <v>4532.8</v>
      </c>
      <c r="T168">
        <v>0</v>
      </c>
      <c r="U168">
        <v>0</v>
      </c>
      <c r="V168">
        <v>4532.8</v>
      </c>
      <c r="W168">
        <v>4532.8</v>
      </c>
      <c r="X168">
        <v>0</v>
      </c>
      <c r="Y168">
        <v>0</v>
      </c>
      <c r="Z168">
        <v>0</v>
      </c>
      <c r="AA168">
        <v>0</v>
      </c>
      <c r="AB168">
        <v>0</v>
      </c>
      <c r="AC168">
        <v>0</v>
      </c>
      <c r="AD168">
        <v>-80959.7</v>
      </c>
      <c r="AE168">
        <v>0</v>
      </c>
      <c r="AF168">
        <v>0</v>
      </c>
      <c r="AG168">
        <v>0</v>
      </c>
      <c r="AH168">
        <v>0</v>
      </c>
      <c r="AI168">
        <v>-80959.7</v>
      </c>
      <c r="AJ168">
        <v>0</v>
      </c>
      <c r="AK168">
        <v>-80959.7</v>
      </c>
      <c r="AL168">
        <v>-73036.899999999994</v>
      </c>
      <c r="AM168">
        <v>5087.9799999999996</v>
      </c>
      <c r="AN168">
        <v>0</v>
      </c>
      <c r="AO168">
        <v>0</v>
      </c>
      <c r="AP168">
        <v>0</v>
      </c>
      <c r="AQ168">
        <v>5087.9799999999996</v>
      </c>
    </row>
    <row r="169" spans="2:43" x14ac:dyDescent="0.35">
      <c r="B169" s="65" t="s">
        <v>128</v>
      </c>
      <c r="E169" t="s">
        <v>129</v>
      </c>
      <c r="F169">
        <v>4562</v>
      </c>
      <c r="G169">
        <v>0</v>
      </c>
      <c r="H169" t="s">
        <v>469</v>
      </c>
      <c r="I169">
        <v>811</v>
      </c>
      <c r="J169">
        <v>420</v>
      </c>
      <c r="K169" t="s">
        <v>457</v>
      </c>
      <c r="L169">
        <v>0</v>
      </c>
      <c r="M169">
        <v>0</v>
      </c>
      <c r="N169">
        <v>0</v>
      </c>
      <c r="O169">
        <v>0</v>
      </c>
      <c r="P169">
        <v>0</v>
      </c>
      <c r="Q169">
        <v>0</v>
      </c>
      <c r="R169">
        <v>0</v>
      </c>
      <c r="S169">
        <v>0</v>
      </c>
      <c r="T169">
        <v>0</v>
      </c>
      <c r="U169">
        <v>0</v>
      </c>
      <c r="V169">
        <v>0</v>
      </c>
      <c r="W169">
        <v>0</v>
      </c>
      <c r="X169">
        <v>0</v>
      </c>
      <c r="Y169">
        <v>0</v>
      </c>
      <c r="Z169">
        <v>0</v>
      </c>
      <c r="AA169">
        <v>0</v>
      </c>
      <c r="AB169">
        <v>0</v>
      </c>
      <c r="AC169">
        <v>0</v>
      </c>
      <c r="AD169">
        <v>-5505.34</v>
      </c>
      <c r="AE169">
        <v>0</v>
      </c>
      <c r="AF169">
        <v>0</v>
      </c>
      <c r="AG169">
        <v>0</v>
      </c>
      <c r="AH169">
        <v>0</v>
      </c>
      <c r="AI169">
        <v>-5505.34</v>
      </c>
      <c r="AJ169">
        <v>0</v>
      </c>
      <c r="AK169">
        <v>-5505.34</v>
      </c>
      <c r="AL169">
        <v>-5505.34</v>
      </c>
      <c r="AM169">
        <v>0</v>
      </c>
      <c r="AN169">
        <v>0</v>
      </c>
      <c r="AO169">
        <v>0</v>
      </c>
      <c r="AP169">
        <v>0</v>
      </c>
      <c r="AQ169">
        <v>0</v>
      </c>
    </row>
    <row r="170" spans="2:43" x14ac:dyDescent="0.35">
      <c r="B170" s="65" t="s">
        <v>128</v>
      </c>
      <c r="E170" t="s">
        <v>129</v>
      </c>
      <c r="F170">
        <v>4562</v>
      </c>
      <c r="G170">
        <v>0</v>
      </c>
      <c r="H170" t="s">
        <v>470</v>
      </c>
      <c r="I170">
        <v>812</v>
      </c>
      <c r="J170">
        <v>111</v>
      </c>
      <c r="K170" t="s">
        <v>457</v>
      </c>
      <c r="L170">
        <v>0</v>
      </c>
      <c r="M170">
        <v>0</v>
      </c>
      <c r="N170">
        <v>0</v>
      </c>
      <c r="O170">
        <v>0</v>
      </c>
      <c r="P170">
        <v>0</v>
      </c>
      <c r="Q170">
        <v>0</v>
      </c>
      <c r="R170">
        <v>-366439.47</v>
      </c>
      <c r="S170">
        <v>-416204.3</v>
      </c>
      <c r="T170">
        <v>0</v>
      </c>
      <c r="U170">
        <v>0</v>
      </c>
      <c r="V170">
        <v>-366439.47</v>
      </c>
      <c r="W170">
        <v>-416204.3</v>
      </c>
      <c r="X170">
        <v>0</v>
      </c>
      <c r="Y170">
        <v>0</v>
      </c>
      <c r="Z170">
        <v>0</v>
      </c>
      <c r="AA170">
        <v>0</v>
      </c>
      <c r="AB170">
        <v>0</v>
      </c>
      <c r="AC170">
        <v>0</v>
      </c>
      <c r="AD170">
        <v>-1899842.16</v>
      </c>
      <c r="AE170">
        <v>0</v>
      </c>
      <c r="AF170">
        <v>0</v>
      </c>
      <c r="AG170">
        <v>0</v>
      </c>
      <c r="AH170">
        <v>0</v>
      </c>
      <c r="AI170">
        <v>-1899842.16</v>
      </c>
      <c r="AJ170">
        <v>0</v>
      </c>
      <c r="AK170">
        <v>-1899842.16</v>
      </c>
      <c r="AL170">
        <v>-1949606.99</v>
      </c>
      <c r="AM170">
        <v>0</v>
      </c>
      <c r="AN170">
        <v>0</v>
      </c>
      <c r="AO170">
        <v>0</v>
      </c>
      <c r="AP170">
        <v>5171.5</v>
      </c>
      <c r="AQ170">
        <v>5171.5</v>
      </c>
    </row>
    <row r="171" spans="2:43" x14ac:dyDescent="0.35">
      <c r="B171" s="65" t="s">
        <v>128</v>
      </c>
      <c r="E171" t="s">
        <v>129</v>
      </c>
      <c r="F171">
        <v>4562</v>
      </c>
      <c r="G171">
        <v>0</v>
      </c>
      <c r="H171" t="s">
        <v>470</v>
      </c>
      <c r="I171">
        <v>812</v>
      </c>
      <c r="J171">
        <v>113</v>
      </c>
      <c r="K171" t="s">
        <v>457</v>
      </c>
      <c r="L171">
        <v>0</v>
      </c>
      <c r="M171">
        <v>0</v>
      </c>
      <c r="N171">
        <v>0</v>
      </c>
      <c r="O171">
        <v>0</v>
      </c>
      <c r="P171">
        <v>0</v>
      </c>
      <c r="Q171">
        <v>0</v>
      </c>
      <c r="R171">
        <v>-11946.95</v>
      </c>
      <c r="S171">
        <v>-13597.6</v>
      </c>
      <c r="T171">
        <v>0</v>
      </c>
      <c r="U171">
        <v>0</v>
      </c>
      <c r="V171">
        <v>-11946.95</v>
      </c>
      <c r="W171">
        <v>-13597.6</v>
      </c>
      <c r="X171">
        <v>0</v>
      </c>
      <c r="Y171">
        <v>0</v>
      </c>
      <c r="Z171">
        <v>0</v>
      </c>
      <c r="AA171">
        <v>0</v>
      </c>
      <c r="AB171">
        <v>0</v>
      </c>
      <c r="AC171">
        <v>0</v>
      </c>
      <c r="AD171">
        <v>0</v>
      </c>
      <c r="AE171">
        <v>0</v>
      </c>
      <c r="AF171">
        <v>0</v>
      </c>
      <c r="AG171">
        <v>0</v>
      </c>
      <c r="AH171">
        <v>0</v>
      </c>
      <c r="AI171">
        <v>0</v>
      </c>
      <c r="AJ171">
        <v>0</v>
      </c>
      <c r="AK171">
        <v>0</v>
      </c>
      <c r="AL171">
        <v>-1650.65</v>
      </c>
      <c r="AM171">
        <v>0</v>
      </c>
      <c r="AN171">
        <v>0</v>
      </c>
      <c r="AO171">
        <v>0</v>
      </c>
      <c r="AP171">
        <v>0</v>
      </c>
      <c r="AQ171">
        <v>0</v>
      </c>
    </row>
    <row r="172" spans="2:43" x14ac:dyDescent="0.35">
      <c r="B172" s="65" t="s">
        <v>128</v>
      </c>
      <c r="E172" t="s">
        <v>129</v>
      </c>
      <c r="F172">
        <v>4562</v>
      </c>
      <c r="G172">
        <v>0</v>
      </c>
      <c r="H172" t="s">
        <v>470</v>
      </c>
      <c r="I172">
        <v>812</v>
      </c>
      <c r="J172">
        <v>115</v>
      </c>
      <c r="K172" t="s">
        <v>457</v>
      </c>
      <c r="L172">
        <v>0</v>
      </c>
      <c r="M172">
        <v>0</v>
      </c>
      <c r="N172">
        <v>0</v>
      </c>
      <c r="O172">
        <v>0</v>
      </c>
      <c r="P172">
        <v>0</v>
      </c>
      <c r="Q172">
        <v>0</v>
      </c>
      <c r="R172">
        <v>-2827.25</v>
      </c>
      <c r="S172">
        <v>0</v>
      </c>
      <c r="T172">
        <v>0</v>
      </c>
      <c r="U172">
        <v>0</v>
      </c>
      <c r="V172">
        <v>-2827.25</v>
      </c>
      <c r="W172">
        <v>0</v>
      </c>
      <c r="X172">
        <v>0</v>
      </c>
      <c r="Y172">
        <v>0</v>
      </c>
      <c r="Z172">
        <v>0</v>
      </c>
      <c r="AA172">
        <v>0</v>
      </c>
      <c r="AB172">
        <v>0</v>
      </c>
      <c r="AC172">
        <v>0</v>
      </c>
      <c r="AD172">
        <v>-54743.57</v>
      </c>
      <c r="AE172">
        <v>0</v>
      </c>
      <c r="AF172">
        <v>0</v>
      </c>
      <c r="AG172">
        <v>0</v>
      </c>
      <c r="AH172">
        <v>0</v>
      </c>
      <c r="AI172">
        <v>-54743.57</v>
      </c>
      <c r="AJ172">
        <v>0</v>
      </c>
      <c r="AK172">
        <v>-54743.57</v>
      </c>
      <c r="AL172">
        <v>-51916.32</v>
      </c>
      <c r="AM172">
        <v>0</v>
      </c>
      <c r="AN172">
        <v>0</v>
      </c>
      <c r="AO172">
        <v>0</v>
      </c>
      <c r="AP172">
        <v>0</v>
      </c>
      <c r="AQ172">
        <v>0</v>
      </c>
    </row>
    <row r="173" spans="2:43" x14ac:dyDescent="0.35">
      <c r="B173" s="65" t="s">
        <v>128</v>
      </c>
      <c r="E173" t="s">
        <v>129</v>
      </c>
      <c r="F173">
        <v>4562</v>
      </c>
      <c r="G173">
        <v>0</v>
      </c>
      <c r="H173" t="s">
        <v>470</v>
      </c>
      <c r="I173">
        <v>812</v>
      </c>
      <c r="J173">
        <v>121</v>
      </c>
      <c r="K173" t="s">
        <v>457</v>
      </c>
      <c r="L173">
        <v>800</v>
      </c>
      <c r="M173">
        <v>100</v>
      </c>
      <c r="N173">
        <v>0</v>
      </c>
      <c r="O173">
        <v>0</v>
      </c>
      <c r="P173">
        <v>800</v>
      </c>
      <c r="Q173">
        <v>100</v>
      </c>
      <c r="R173">
        <v>-35369.14</v>
      </c>
      <c r="S173">
        <v>-52229.11</v>
      </c>
      <c r="T173">
        <v>0</v>
      </c>
      <c r="U173">
        <v>0</v>
      </c>
      <c r="V173">
        <v>-35369.14</v>
      </c>
      <c r="W173">
        <v>-52229.11</v>
      </c>
      <c r="X173">
        <v>0</v>
      </c>
      <c r="Y173">
        <v>0</v>
      </c>
      <c r="Z173">
        <v>0</v>
      </c>
      <c r="AA173">
        <v>0</v>
      </c>
      <c r="AB173">
        <v>0</v>
      </c>
      <c r="AC173">
        <v>0</v>
      </c>
      <c r="AD173">
        <v>-668541.87</v>
      </c>
      <c r="AE173">
        <v>0</v>
      </c>
      <c r="AF173">
        <v>0</v>
      </c>
      <c r="AG173">
        <v>0</v>
      </c>
      <c r="AH173">
        <v>0</v>
      </c>
      <c r="AI173">
        <v>-668541.87</v>
      </c>
      <c r="AJ173">
        <v>0</v>
      </c>
      <c r="AK173">
        <v>-668541.87</v>
      </c>
      <c r="AL173">
        <v>-686101.84</v>
      </c>
      <c r="AM173">
        <v>800</v>
      </c>
      <c r="AN173">
        <v>0</v>
      </c>
      <c r="AO173">
        <v>0</v>
      </c>
      <c r="AP173">
        <v>900</v>
      </c>
      <c r="AQ173">
        <v>1700</v>
      </c>
    </row>
    <row r="174" spans="2:43" x14ac:dyDescent="0.35">
      <c r="B174" s="65" t="s">
        <v>128</v>
      </c>
      <c r="E174" t="s">
        <v>129</v>
      </c>
      <c r="F174">
        <v>4562</v>
      </c>
      <c r="G174">
        <v>0</v>
      </c>
      <c r="H174" t="s">
        <v>470</v>
      </c>
      <c r="I174">
        <v>812</v>
      </c>
      <c r="J174">
        <v>210</v>
      </c>
      <c r="K174" t="s">
        <v>457</v>
      </c>
      <c r="L174">
        <v>0</v>
      </c>
      <c r="M174">
        <v>0</v>
      </c>
      <c r="N174">
        <v>0</v>
      </c>
      <c r="O174">
        <v>0</v>
      </c>
      <c r="P174">
        <v>0</v>
      </c>
      <c r="Q174">
        <v>0</v>
      </c>
      <c r="R174">
        <v>0</v>
      </c>
      <c r="S174">
        <v>0</v>
      </c>
      <c r="T174">
        <v>0</v>
      </c>
      <c r="U174">
        <v>0</v>
      </c>
      <c r="V174">
        <v>0</v>
      </c>
      <c r="W174">
        <v>0</v>
      </c>
      <c r="X174">
        <v>0</v>
      </c>
      <c r="Y174">
        <v>0</v>
      </c>
      <c r="Z174">
        <v>0</v>
      </c>
      <c r="AA174">
        <v>0</v>
      </c>
      <c r="AB174">
        <v>0</v>
      </c>
      <c r="AC174">
        <v>0</v>
      </c>
      <c r="AD174">
        <v>-1549.41</v>
      </c>
      <c r="AE174">
        <v>0</v>
      </c>
      <c r="AF174">
        <v>0</v>
      </c>
      <c r="AG174">
        <v>0</v>
      </c>
      <c r="AH174">
        <v>0</v>
      </c>
      <c r="AI174">
        <v>-1549.41</v>
      </c>
      <c r="AJ174">
        <v>0</v>
      </c>
      <c r="AK174">
        <v>-1549.41</v>
      </c>
      <c r="AL174">
        <v>-1549.41</v>
      </c>
      <c r="AM174">
        <v>0</v>
      </c>
      <c r="AN174">
        <v>0</v>
      </c>
      <c r="AO174">
        <v>0</v>
      </c>
      <c r="AP174">
        <v>0</v>
      </c>
      <c r="AQ174">
        <v>0</v>
      </c>
    </row>
    <row r="175" spans="2:43" x14ac:dyDescent="0.35">
      <c r="B175" s="65" t="s">
        <v>128</v>
      </c>
      <c r="E175" t="s">
        <v>129</v>
      </c>
      <c r="F175">
        <v>4562</v>
      </c>
      <c r="G175">
        <v>0</v>
      </c>
      <c r="H175" t="s">
        <v>470</v>
      </c>
      <c r="I175">
        <v>812</v>
      </c>
      <c r="J175">
        <v>240</v>
      </c>
      <c r="K175" t="s">
        <v>457</v>
      </c>
      <c r="L175">
        <v>0</v>
      </c>
      <c r="M175">
        <v>0</v>
      </c>
      <c r="N175">
        <v>0</v>
      </c>
      <c r="O175">
        <v>0</v>
      </c>
      <c r="P175">
        <v>0</v>
      </c>
      <c r="Q175">
        <v>0</v>
      </c>
      <c r="R175">
        <v>0</v>
      </c>
      <c r="S175">
        <v>0</v>
      </c>
      <c r="T175">
        <v>0</v>
      </c>
      <c r="U175">
        <v>0</v>
      </c>
      <c r="V175">
        <v>0</v>
      </c>
      <c r="W175">
        <v>0</v>
      </c>
      <c r="X175">
        <v>0</v>
      </c>
      <c r="Y175">
        <v>0</v>
      </c>
      <c r="Z175">
        <v>0</v>
      </c>
      <c r="AA175">
        <v>0</v>
      </c>
      <c r="AB175">
        <v>0</v>
      </c>
      <c r="AC175">
        <v>0</v>
      </c>
      <c r="AD175">
        <v>-15</v>
      </c>
      <c r="AE175">
        <v>0</v>
      </c>
      <c r="AF175">
        <v>0</v>
      </c>
      <c r="AG175">
        <v>0</v>
      </c>
      <c r="AH175">
        <v>0</v>
      </c>
      <c r="AI175">
        <v>-15</v>
      </c>
      <c r="AJ175">
        <v>0</v>
      </c>
      <c r="AK175">
        <v>-15</v>
      </c>
      <c r="AL175">
        <v>-15</v>
      </c>
      <c r="AM175">
        <v>0</v>
      </c>
      <c r="AN175">
        <v>0</v>
      </c>
      <c r="AO175">
        <v>0</v>
      </c>
      <c r="AP175">
        <v>0</v>
      </c>
      <c r="AQ175">
        <v>0</v>
      </c>
    </row>
    <row r="176" spans="2:43" x14ac:dyDescent="0.35">
      <c r="B176" s="65" t="s">
        <v>128</v>
      </c>
      <c r="E176" t="s">
        <v>129</v>
      </c>
      <c r="F176">
        <v>4562</v>
      </c>
      <c r="G176">
        <v>0</v>
      </c>
      <c r="H176" t="s">
        <v>470</v>
      </c>
      <c r="I176">
        <v>812</v>
      </c>
      <c r="J176">
        <v>252</v>
      </c>
      <c r="K176" t="s">
        <v>457</v>
      </c>
      <c r="L176">
        <v>0</v>
      </c>
      <c r="M176">
        <v>0</v>
      </c>
      <c r="N176">
        <v>0</v>
      </c>
      <c r="O176">
        <v>0</v>
      </c>
      <c r="P176">
        <v>0</v>
      </c>
      <c r="Q176">
        <v>0</v>
      </c>
      <c r="R176">
        <v>-84.55</v>
      </c>
      <c r="S176">
        <v>-6488.95</v>
      </c>
      <c r="T176">
        <v>0</v>
      </c>
      <c r="U176">
        <v>0</v>
      </c>
      <c r="V176">
        <v>-84.55</v>
      </c>
      <c r="W176">
        <v>-6488.95</v>
      </c>
      <c r="X176">
        <v>0</v>
      </c>
      <c r="Y176">
        <v>-16294.69</v>
      </c>
      <c r="Z176">
        <v>0</v>
      </c>
      <c r="AA176">
        <v>0</v>
      </c>
      <c r="AB176">
        <v>0</v>
      </c>
      <c r="AC176">
        <v>-16294.69</v>
      </c>
      <c r="AD176">
        <v>-56622.38</v>
      </c>
      <c r="AE176">
        <v>0</v>
      </c>
      <c r="AF176">
        <v>0</v>
      </c>
      <c r="AG176">
        <v>0</v>
      </c>
      <c r="AH176">
        <v>0</v>
      </c>
      <c r="AI176">
        <v>-56622.38</v>
      </c>
      <c r="AJ176">
        <v>0</v>
      </c>
      <c r="AK176">
        <v>-72917.070000000007</v>
      </c>
      <c r="AL176">
        <v>-79321.47</v>
      </c>
      <c r="AM176">
        <v>0</v>
      </c>
      <c r="AN176">
        <v>3202.2</v>
      </c>
      <c r="AO176">
        <v>0</v>
      </c>
      <c r="AP176">
        <v>0</v>
      </c>
      <c r="AQ176">
        <v>3202.2</v>
      </c>
    </row>
    <row r="177" spans="2:43" x14ac:dyDescent="0.35">
      <c r="B177" s="65" t="s">
        <v>128</v>
      </c>
      <c r="E177" t="s">
        <v>129</v>
      </c>
      <c r="F177">
        <v>4562</v>
      </c>
      <c r="G177">
        <v>0</v>
      </c>
      <c r="H177" t="s">
        <v>470</v>
      </c>
      <c r="I177">
        <v>812</v>
      </c>
      <c r="J177">
        <v>253</v>
      </c>
      <c r="K177" t="s">
        <v>457</v>
      </c>
      <c r="L177">
        <v>-10000</v>
      </c>
      <c r="M177">
        <v>-276297.09000000003</v>
      </c>
      <c r="N177">
        <v>0</v>
      </c>
      <c r="O177">
        <v>0</v>
      </c>
      <c r="P177">
        <v>-10000</v>
      </c>
      <c r="Q177">
        <v>-276297.09000000003</v>
      </c>
      <c r="R177">
        <v>0</v>
      </c>
      <c r="S177">
        <v>0</v>
      </c>
      <c r="T177">
        <v>0</v>
      </c>
      <c r="U177">
        <v>0</v>
      </c>
      <c r="V177">
        <v>0</v>
      </c>
      <c r="W177">
        <v>0</v>
      </c>
      <c r="X177">
        <v>0</v>
      </c>
      <c r="Y177">
        <v>0</v>
      </c>
      <c r="Z177">
        <v>0</v>
      </c>
      <c r="AA177">
        <v>0</v>
      </c>
      <c r="AB177">
        <v>0</v>
      </c>
      <c r="AC177">
        <v>0</v>
      </c>
      <c r="AD177">
        <v>-81671.710000000006</v>
      </c>
      <c r="AE177">
        <v>0</v>
      </c>
      <c r="AF177">
        <v>0</v>
      </c>
      <c r="AG177">
        <v>0</v>
      </c>
      <c r="AH177">
        <v>0</v>
      </c>
      <c r="AI177">
        <v>-81671.710000000006</v>
      </c>
      <c r="AJ177">
        <v>0</v>
      </c>
      <c r="AK177">
        <v>-81671.710000000006</v>
      </c>
      <c r="AL177">
        <v>-347968.8</v>
      </c>
      <c r="AM177">
        <v>0</v>
      </c>
      <c r="AN177">
        <v>0</v>
      </c>
      <c r="AO177">
        <v>0</v>
      </c>
      <c r="AP177">
        <v>0</v>
      </c>
      <c r="AQ177">
        <v>0</v>
      </c>
    </row>
    <row r="178" spans="2:43" x14ac:dyDescent="0.35">
      <c r="B178" s="65" t="s">
        <v>128</v>
      </c>
      <c r="E178" t="s">
        <v>129</v>
      </c>
      <c r="F178">
        <v>4562</v>
      </c>
      <c r="G178">
        <v>0</v>
      </c>
      <c r="H178" t="s">
        <v>470</v>
      </c>
      <c r="I178">
        <v>812</v>
      </c>
      <c r="J178">
        <v>257</v>
      </c>
      <c r="K178" t="s">
        <v>457</v>
      </c>
      <c r="L178">
        <v>-2977.09</v>
      </c>
      <c r="M178">
        <v>-5379.21</v>
      </c>
      <c r="N178">
        <v>0</v>
      </c>
      <c r="O178">
        <v>0</v>
      </c>
      <c r="P178">
        <v>-2977.09</v>
      </c>
      <c r="Q178">
        <v>-5379.21</v>
      </c>
      <c r="R178">
        <v>-211.29</v>
      </c>
      <c r="S178">
        <v>0</v>
      </c>
      <c r="T178">
        <v>0</v>
      </c>
      <c r="U178">
        <v>0</v>
      </c>
      <c r="V178">
        <v>-211.29</v>
      </c>
      <c r="W178">
        <v>0</v>
      </c>
      <c r="X178">
        <v>0</v>
      </c>
      <c r="Y178">
        <v>0</v>
      </c>
      <c r="Z178">
        <v>0</v>
      </c>
      <c r="AA178">
        <v>0</v>
      </c>
      <c r="AB178">
        <v>0</v>
      </c>
      <c r="AC178">
        <v>0</v>
      </c>
      <c r="AD178">
        <v>-545.01</v>
      </c>
      <c r="AE178">
        <v>0</v>
      </c>
      <c r="AF178">
        <v>0</v>
      </c>
      <c r="AG178">
        <v>0</v>
      </c>
      <c r="AH178">
        <v>0</v>
      </c>
      <c r="AI178">
        <v>-545.01</v>
      </c>
      <c r="AJ178">
        <v>0</v>
      </c>
      <c r="AK178">
        <v>-545.01</v>
      </c>
      <c r="AL178">
        <v>-2735.84</v>
      </c>
      <c r="AM178">
        <v>0</v>
      </c>
      <c r="AN178">
        <v>0</v>
      </c>
      <c r="AO178">
        <v>0</v>
      </c>
      <c r="AP178">
        <v>0</v>
      </c>
      <c r="AQ178">
        <v>0</v>
      </c>
    </row>
    <row r="179" spans="2:43" x14ac:dyDescent="0.35">
      <c r="B179" s="65" t="s">
        <v>128</v>
      </c>
      <c r="E179" t="s">
        <v>129</v>
      </c>
      <c r="F179">
        <v>4562</v>
      </c>
      <c r="G179">
        <v>0</v>
      </c>
      <c r="H179" t="s">
        <v>470</v>
      </c>
      <c r="I179">
        <v>812</v>
      </c>
      <c r="J179">
        <v>260</v>
      </c>
      <c r="K179" t="s">
        <v>457</v>
      </c>
      <c r="L179">
        <v>0</v>
      </c>
      <c r="M179">
        <v>0</v>
      </c>
      <c r="N179">
        <v>0</v>
      </c>
      <c r="O179">
        <v>0</v>
      </c>
      <c r="P179">
        <v>0</v>
      </c>
      <c r="Q179">
        <v>0</v>
      </c>
      <c r="R179">
        <v>0</v>
      </c>
      <c r="S179">
        <v>0</v>
      </c>
      <c r="T179">
        <v>0</v>
      </c>
      <c r="U179">
        <v>0</v>
      </c>
      <c r="V179">
        <v>0</v>
      </c>
      <c r="W179">
        <v>0</v>
      </c>
      <c r="X179">
        <v>0</v>
      </c>
      <c r="Y179">
        <v>0</v>
      </c>
      <c r="Z179">
        <v>0</v>
      </c>
      <c r="AA179">
        <v>0</v>
      </c>
      <c r="AB179">
        <v>0</v>
      </c>
      <c r="AC179">
        <v>0</v>
      </c>
      <c r="AD179">
        <v>-1487.06</v>
      </c>
      <c r="AE179">
        <v>0</v>
      </c>
      <c r="AF179">
        <v>0</v>
      </c>
      <c r="AG179">
        <v>0</v>
      </c>
      <c r="AH179">
        <v>0</v>
      </c>
      <c r="AI179">
        <v>-1487.06</v>
      </c>
      <c r="AJ179">
        <v>0</v>
      </c>
      <c r="AK179">
        <v>-1487.06</v>
      </c>
      <c r="AL179">
        <v>-1487.06</v>
      </c>
      <c r="AM179">
        <v>0</v>
      </c>
      <c r="AN179">
        <v>0</v>
      </c>
      <c r="AO179">
        <v>0</v>
      </c>
      <c r="AP179">
        <v>0</v>
      </c>
      <c r="AQ179">
        <v>0</v>
      </c>
    </row>
    <row r="180" spans="2:43" x14ac:dyDescent="0.35">
      <c r="B180" s="65" t="s">
        <v>128</v>
      </c>
      <c r="E180" t="s">
        <v>129</v>
      </c>
      <c r="F180">
        <v>4562</v>
      </c>
      <c r="G180">
        <v>0</v>
      </c>
      <c r="H180" t="s">
        <v>470</v>
      </c>
      <c r="I180">
        <v>812</v>
      </c>
      <c r="J180">
        <v>310</v>
      </c>
      <c r="K180" t="s">
        <v>457</v>
      </c>
      <c r="L180">
        <v>-549545.29</v>
      </c>
      <c r="M180">
        <v>-549545.29</v>
      </c>
      <c r="N180">
        <v>0</v>
      </c>
      <c r="O180">
        <v>0</v>
      </c>
      <c r="P180">
        <v>-549545.29</v>
      </c>
      <c r="Q180">
        <v>-549545.29</v>
      </c>
      <c r="R180">
        <v>84.55</v>
      </c>
      <c r="S180">
        <v>3286.75</v>
      </c>
      <c r="T180">
        <v>0</v>
      </c>
      <c r="U180">
        <v>0</v>
      </c>
      <c r="V180">
        <v>84.55</v>
      </c>
      <c r="W180">
        <v>3286.75</v>
      </c>
      <c r="X180">
        <v>0</v>
      </c>
      <c r="Y180">
        <v>0</v>
      </c>
      <c r="Z180">
        <v>0</v>
      </c>
      <c r="AA180">
        <v>0</v>
      </c>
      <c r="AB180">
        <v>0</v>
      </c>
      <c r="AC180">
        <v>0</v>
      </c>
      <c r="AD180">
        <v>-3202.2</v>
      </c>
      <c r="AE180">
        <v>0</v>
      </c>
      <c r="AF180">
        <v>0</v>
      </c>
      <c r="AG180">
        <v>0</v>
      </c>
      <c r="AH180">
        <v>0</v>
      </c>
      <c r="AI180">
        <v>-3202.2</v>
      </c>
      <c r="AJ180">
        <v>0</v>
      </c>
      <c r="AK180">
        <v>-3202.2</v>
      </c>
      <c r="AL180">
        <v>0</v>
      </c>
      <c r="AM180">
        <v>0</v>
      </c>
      <c r="AN180">
        <v>0</v>
      </c>
      <c r="AO180">
        <v>0</v>
      </c>
      <c r="AP180">
        <v>0</v>
      </c>
      <c r="AQ180">
        <v>0</v>
      </c>
    </row>
    <row r="181" spans="2:43" x14ac:dyDescent="0.35">
      <c r="B181" s="65" t="s">
        <v>128</v>
      </c>
      <c r="E181" t="s">
        <v>129</v>
      </c>
      <c r="F181">
        <v>5422</v>
      </c>
      <c r="G181">
        <v>0</v>
      </c>
      <c r="H181" t="s">
        <v>471</v>
      </c>
      <c r="I181">
        <v>1</v>
      </c>
      <c r="J181">
        <v>251</v>
      </c>
      <c r="K181" t="s">
        <v>66</v>
      </c>
      <c r="L181">
        <v>-1011539.73</v>
      </c>
      <c r="M181">
        <v>-938035.76</v>
      </c>
      <c r="N181">
        <v>0</v>
      </c>
      <c r="O181">
        <v>0</v>
      </c>
      <c r="P181">
        <v>-1011539.73</v>
      </c>
      <c r="Q181">
        <v>-938035.76</v>
      </c>
      <c r="R181">
        <v>0</v>
      </c>
      <c r="S181">
        <v>0</v>
      </c>
      <c r="T181">
        <v>0</v>
      </c>
      <c r="U181">
        <v>0</v>
      </c>
      <c r="V181">
        <v>0</v>
      </c>
      <c r="W181">
        <v>0</v>
      </c>
      <c r="X181">
        <v>0</v>
      </c>
      <c r="Y181">
        <v>0</v>
      </c>
      <c r="Z181">
        <v>0</v>
      </c>
      <c r="AA181">
        <v>0</v>
      </c>
      <c r="AB181">
        <v>0</v>
      </c>
      <c r="AC181">
        <v>0</v>
      </c>
      <c r="AD181">
        <v>-680838.58</v>
      </c>
      <c r="AE181">
        <v>0</v>
      </c>
      <c r="AF181">
        <v>0</v>
      </c>
      <c r="AG181">
        <v>0</v>
      </c>
      <c r="AH181">
        <v>0</v>
      </c>
      <c r="AI181">
        <v>-680838.58</v>
      </c>
      <c r="AJ181">
        <v>0</v>
      </c>
      <c r="AK181">
        <v>-680838.58</v>
      </c>
      <c r="AL181">
        <v>-607334.61</v>
      </c>
      <c r="AM181">
        <v>0</v>
      </c>
      <c r="AN181">
        <v>0</v>
      </c>
      <c r="AO181">
        <v>0</v>
      </c>
      <c r="AP181">
        <v>0</v>
      </c>
      <c r="AQ181">
        <v>0</v>
      </c>
    </row>
    <row r="182" spans="2:43" x14ac:dyDescent="0.35">
      <c r="B182" s="65" t="s">
        <v>128</v>
      </c>
      <c r="E182" t="s">
        <v>129</v>
      </c>
      <c r="F182">
        <v>5422</v>
      </c>
      <c r="G182">
        <v>0</v>
      </c>
      <c r="H182" t="s">
        <v>471</v>
      </c>
      <c r="I182">
        <v>1</v>
      </c>
      <c r="J182">
        <v>252</v>
      </c>
      <c r="K182" t="s">
        <v>66</v>
      </c>
      <c r="L182">
        <v>-5331.25</v>
      </c>
      <c r="M182">
        <v>-5331.25</v>
      </c>
      <c r="N182">
        <v>0</v>
      </c>
      <c r="O182">
        <v>0</v>
      </c>
      <c r="P182">
        <v>-5331.25</v>
      </c>
      <c r="Q182">
        <v>-5331.25</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row>
    <row r="183" spans="2:43" x14ac:dyDescent="0.35">
      <c r="B183" s="65" t="s">
        <v>128</v>
      </c>
      <c r="E183" t="s">
        <v>129</v>
      </c>
      <c r="F183">
        <v>8103</v>
      </c>
      <c r="G183">
        <v>0</v>
      </c>
      <c r="H183" t="s">
        <v>472</v>
      </c>
      <c r="I183">
        <v>9999</v>
      </c>
      <c r="J183">
        <v>940</v>
      </c>
      <c r="K183" t="s">
        <v>66</v>
      </c>
      <c r="L183">
        <v>0</v>
      </c>
      <c r="M183">
        <v>0</v>
      </c>
      <c r="N183">
        <v>0</v>
      </c>
      <c r="O183">
        <v>0</v>
      </c>
      <c r="P183">
        <v>0</v>
      </c>
      <c r="Q183">
        <v>0</v>
      </c>
      <c r="R183">
        <v>0</v>
      </c>
      <c r="S183">
        <v>0</v>
      </c>
      <c r="T183">
        <v>0</v>
      </c>
      <c r="U183">
        <v>0</v>
      </c>
      <c r="V183">
        <v>0</v>
      </c>
      <c r="W183">
        <v>0</v>
      </c>
      <c r="X183">
        <v>0</v>
      </c>
      <c r="Y183">
        <v>0</v>
      </c>
      <c r="Z183">
        <v>0</v>
      </c>
      <c r="AA183">
        <v>0</v>
      </c>
      <c r="AB183">
        <v>0</v>
      </c>
      <c r="AC183">
        <v>0</v>
      </c>
      <c r="AD183">
        <v>-14271</v>
      </c>
      <c r="AE183">
        <v>0</v>
      </c>
      <c r="AF183">
        <v>0</v>
      </c>
      <c r="AG183">
        <v>0</v>
      </c>
      <c r="AH183">
        <v>0</v>
      </c>
      <c r="AI183">
        <v>-14271</v>
      </c>
      <c r="AJ183">
        <v>0</v>
      </c>
      <c r="AK183">
        <v>-14271</v>
      </c>
      <c r="AL183">
        <v>-14271</v>
      </c>
      <c r="AM183">
        <v>0</v>
      </c>
      <c r="AN183">
        <v>0</v>
      </c>
      <c r="AO183">
        <v>0</v>
      </c>
      <c r="AP183">
        <v>0</v>
      </c>
      <c r="AQ183">
        <v>0</v>
      </c>
    </row>
    <row r="184" spans="2:43" x14ac:dyDescent="0.35">
      <c r="B184" s="65" t="s">
        <v>128</v>
      </c>
      <c r="E184" t="s">
        <v>129</v>
      </c>
      <c r="F184">
        <v>8106</v>
      </c>
      <c r="G184">
        <v>0</v>
      </c>
      <c r="H184" t="s">
        <v>473</v>
      </c>
      <c r="I184">
        <v>1</v>
      </c>
      <c r="J184">
        <v>0</v>
      </c>
      <c r="K184" t="s">
        <v>66</v>
      </c>
      <c r="L184">
        <v>0.65</v>
      </c>
      <c r="M184">
        <v>0</v>
      </c>
      <c r="N184">
        <v>0</v>
      </c>
      <c r="O184">
        <v>0</v>
      </c>
      <c r="P184">
        <v>0.65</v>
      </c>
      <c r="Q184">
        <v>0</v>
      </c>
      <c r="R184">
        <v>-306386506.35000002</v>
      </c>
      <c r="S184">
        <v>0</v>
      </c>
      <c r="T184">
        <v>0</v>
      </c>
      <c r="U184">
        <v>0</v>
      </c>
      <c r="V184">
        <v>-306386506.35000002</v>
      </c>
      <c r="W184">
        <v>0</v>
      </c>
      <c r="X184">
        <v>0</v>
      </c>
      <c r="Y184">
        <v>0</v>
      </c>
      <c r="Z184">
        <v>0</v>
      </c>
      <c r="AA184">
        <v>0</v>
      </c>
      <c r="AB184">
        <v>0</v>
      </c>
      <c r="AC184">
        <v>0</v>
      </c>
      <c r="AD184">
        <v>0</v>
      </c>
      <c r="AE184">
        <v>0</v>
      </c>
      <c r="AF184">
        <v>0</v>
      </c>
      <c r="AG184">
        <v>0</v>
      </c>
      <c r="AH184">
        <v>0</v>
      </c>
      <c r="AI184">
        <v>0</v>
      </c>
      <c r="AJ184">
        <v>0</v>
      </c>
      <c r="AK184">
        <v>0</v>
      </c>
      <c r="AL184">
        <v>306386505.69999999</v>
      </c>
      <c r="AM184">
        <v>0</v>
      </c>
      <c r="AN184">
        <v>0</v>
      </c>
      <c r="AO184">
        <v>0</v>
      </c>
      <c r="AP184">
        <v>0</v>
      </c>
      <c r="AQ184">
        <v>0</v>
      </c>
    </row>
    <row r="185" spans="2:43" x14ac:dyDescent="0.35">
      <c r="B185" s="65" t="s">
        <v>128</v>
      </c>
      <c r="E185" t="s">
        <v>129</v>
      </c>
      <c r="F185">
        <v>8106</v>
      </c>
      <c r="G185">
        <v>0</v>
      </c>
      <c r="H185" t="s">
        <v>473</v>
      </c>
      <c r="I185">
        <v>1</v>
      </c>
      <c r="J185">
        <v>111</v>
      </c>
      <c r="K185" t="s">
        <v>66</v>
      </c>
      <c r="L185">
        <v>-0.06</v>
      </c>
      <c r="M185">
        <v>-0.06</v>
      </c>
      <c r="N185">
        <v>0</v>
      </c>
      <c r="O185">
        <v>0</v>
      </c>
      <c r="P185">
        <v>-0.06</v>
      </c>
      <c r="Q185">
        <v>-0.06</v>
      </c>
      <c r="R185">
        <v>-2545790.94</v>
      </c>
      <c r="S185">
        <v>-3731692.5</v>
      </c>
      <c r="T185">
        <v>0</v>
      </c>
      <c r="U185">
        <v>0</v>
      </c>
      <c r="V185">
        <v>-2545790.94</v>
      </c>
      <c r="W185">
        <v>-3731692.5</v>
      </c>
      <c r="X185">
        <v>0</v>
      </c>
      <c r="Y185">
        <v>0</v>
      </c>
      <c r="Z185">
        <v>0</v>
      </c>
      <c r="AA185">
        <v>0</v>
      </c>
      <c r="AB185">
        <v>0</v>
      </c>
      <c r="AC185">
        <v>0</v>
      </c>
      <c r="AD185">
        <v>-47020086.869999997</v>
      </c>
      <c r="AE185">
        <v>0</v>
      </c>
      <c r="AF185">
        <v>0</v>
      </c>
      <c r="AG185">
        <v>-4005.99</v>
      </c>
      <c r="AH185">
        <v>0</v>
      </c>
      <c r="AI185">
        <v>-47024092.859999999</v>
      </c>
      <c r="AJ185">
        <v>0</v>
      </c>
      <c r="AK185">
        <v>-47024092.859999999</v>
      </c>
      <c r="AL185">
        <v>-48209994.420000002</v>
      </c>
      <c r="AM185">
        <v>0</v>
      </c>
      <c r="AN185">
        <v>0</v>
      </c>
      <c r="AO185">
        <v>0</v>
      </c>
      <c r="AP185">
        <v>2243.7600000000002</v>
      </c>
      <c r="AQ185">
        <v>2243.7600000000002</v>
      </c>
    </row>
    <row r="186" spans="2:43" x14ac:dyDescent="0.35">
      <c r="B186" s="65" t="s">
        <v>128</v>
      </c>
      <c r="E186" t="s">
        <v>129</v>
      </c>
      <c r="F186">
        <v>8106</v>
      </c>
      <c r="G186">
        <v>0</v>
      </c>
      <c r="H186" t="s">
        <v>473</v>
      </c>
      <c r="I186">
        <v>1</v>
      </c>
      <c r="J186">
        <v>113</v>
      </c>
      <c r="K186" t="s">
        <v>66</v>
      </c>
      <c r="L186">
        <v>0</v>
      </c>
      <c r="M186">
        <v>0</v>
      </c>
      <c r="N186">
        <v>0</v>
      </c>
      <c r="O186">
        <v>0</v>
      </c>
      <c r="P186">
        <v>0</v>
      </c>
      <c r="Q186">
        <v>0</v>
      </c>
      <c r="R186">
        <v>-31620.47</v>
      </c>
      <c r="S186">
        <v>-30450.42</v>
      </c>
      <c r="T186">
        <v>0</v>
      </c>
      <c r="U186">
        <v>0</v>
      </c>
      <c r="V186">
        <v>-31620.47</v>
      </c>
      <c r="W186">
        <v>-30450.42</v>
      </c>
      <c r="X186">
        <v>0</v>
      </c>
      <c r="Y186">
        <v>0</v>
      </c>
      <c r="Z186">
        <v>0</v>
      </c>
      <c r="AA186">
        <v>0</v>
      </c>
      <c r="AB186">
        <v>0</v>
      </c>
      <c r="AC186">
        <v>0</v>
      </c>
      <c r="AD186">
        <v>-488659.94</v>
      </c>
      <c r="AE186">
        <v>0</v>
      </c>
      <c r="AF186">
        <v>0</v>
      </c>
      <c r="AG186">
        <v>0</v>
      </c>
      <c r="AH186">
        <v>0</v>
      </c>
      <c r="AI186">
        <v>-488659.94</v>
      </c>
      <c r="AJ186">
        <v>0</v>
      </c>
      <c r="AK186">
        <v>-488659.94</v>
      </c>
      <c r="AL186">
        <v>-487489.89</v>
      </c>
      <c r="AM186">
        <v>0</v>
      </c>
      <c r="AN186">
        <v>0</v>
      </c>
      <c r="AO186">
        <v>0</v>
      </c>
      <c r="AP186">
        <v>0</v>
      </c>
      <c r="AQ186">
        <v>0</v>
      </c>
    </row>
    <row r="187" spans="2:43" x14ac:dyDescent="0.35">
      <c r="B187" s="65" t="s">
        <v>128</v>
      </c>
      <c r="E187" t="s">
        <v>129</v>
      </c>
      <c r="F187">
        <v>8106</v>
      </c>
      <c r="G187">
        <v>0</v>
      </c>
      <c r="H187" t="s">
        <v>473</v>
      </c>
      <c r="I187">
        <v>1</v>
      </c>
      <c r="J187">
        <v>115</v>
      </c>
      <c r="K187" t="s">
        <v>66</v>
      </c>
      <c r="L187">
        <v>0</v>
      </c>
      <c r="M187">
        <v>0</v>
      </c>
      <c r="N187">
        <v>0</v>
      </c>
      <c r="O187">
        <v>0</v>
      </c>
      <c r="P187">
        <v>0</v>
      </c>
      <c r="Q187">
        <v>0</v>
      </c>
      <c r="R187">
        <v>-5218.99</v>
      </c>
      <c r="S187">
        <v>-743.11</v>
      </c>
      <c r="T187">
        <v>0</v>
      </c>
      <c r="U187">
        <v>0</v>
      </c>
      <c r="V187">
        <v>-5218.99</v>
      </c>
      <c r="W187">
        <v>-743.11</v>
      </c>
      <c r="X187">
        <v>0</v>
      </c>
      <c r="Y187">
        <v>0</v>
      </c>
      <c r="Z187">
        <v>0</v>
      </c>
      <c r="AA187">
        <v>0</v>
      </c>
      <c r="AB187">
        <v>0</v>
      </c>
      <c r="AC187">
        <v>0</v>
      </c>
      <c r="AD187">
        <v>-251669.28</v>
      </c>
      <c r="AE187">
        <v>0</v>
      </c>
      <c r="AF187">
        <v>0</v>
      </c>
      <c r="AG187">
        <v>0</v>
      </c>
      <c r="AH187">
        <v>0</v>
      </c>
      <c r="AI187">
        <v>-251669.28</v>
      </c>
      <c r="AJ187">
        <v>0</v>
      </c>
      <c r="AK187">
        <v>-251669.28</v>
      </c>
      <c r="AL187">
        <v>-247193.4</v>
      </c>
      <c r="AM187">
        <v>0</v>
      </c>
      <c r="AN187">
        <v>0</v>
      </c>
      <c r="AO187">
        <v>0</v>
      </c>
      <c r="AP187">
        <v>0</v>
      </c>
      <c r="AQ187">
        <v>0</v>
      </c>
    </row>
    <row r="188" spans="2:43" x14ac:dyDescent="0.35">
      <c r="B188" s="65" t="s">
        <v>128</v>
      </c>
      <c r="E188" t="s">
        <v>129</v>
      </c>
      <c r="F188">
        <v>8106</v>
      </c>
      <c r="G188">
        <v>0</v>
      </c>
      <c r="H188" t="s">
        <v>473</v>
      </c>
      <c r="I188">
        <v>1</v>
      </c>
      <c r="J188">
        <v>118</v>
      </c>
      <c r="K188" t="s">
        <v>66</v>
      </c>
      <c r="L188">
        <v>0</v>
      </c>
      <c r="M188">
        <v>0</v>
      </c>
      <c r="N188">
        <v>0</v>
      </c>
      <c r="O188">
        <v>0</v>
      </c>
      <c r="P188">
        <v>0</v>
      </c>
      <c r="Q188">
        <v>0</v>
      </c>
      <c r="R188">
        <v>-614.4</v>
      </c>
      <c r="S188">
        <v>-922.85</v>
      </c>
      <c r="T188">
        <v>0</v>
      </c>
      <c r="U188">
        <v>0</v>
      </c>
      <c r="V188">
        <v>-614.4</v>
      </c>
      <c r="W188">
        <v>-922.85</v>
      </c>
      <c r="X188">
        <v>0</v>
      </c>
      <c r="Y188">
        <v>0</v>
      </c>
      <c r="Z188">
        <v>0</v>
      </c>
      <c r="AA188">
        <v>0</v>
      </c>
      <c r="AB188">
        <v>0</v>
      </c>
      <c r="AC188">
        <v>0</v>
      </c>
      <c r="AD188">
        <v>-11684.82</v>
      </c>
      <c r="AE188">
        <v>0</v>
      </c>
      <c r="AF188">
        <v>0</v>
      </c>
      <c r="AG188">
        <v>0</v>
      </c>
      <c r="AH188">
        <v>0</v>
      </c>
      <c r="AI188">
        <v>-11684.82</v>
      </c>
      <c r="AJ188">
        <v>0</v>
      </c>
      <c r="AK188">
        <v>-11684.82</v>
      </c>
      <c r="AL188">
        <v>-11993.27</v>
      </c>
      <c r="AM188">
        <v>0</v>
      </c>
      <c r="AN188">
        <v>0</v>
      </c>
      <c r="AO188">
        <v>0</v>
      </c>
      <c r="AP188">
        <v>0</v>
      </c>
      <c r="AQ188">
        <v>0</v>
      </c>
    </row>
    <row r="189" spans="2:43" x14ac:dyDescent="0.35">
      <c r="B189" s="65" t="s">
        <v>128</v>
      </c>
      <c r="E189" t="s">
        <v>129</v>
      </c>
      <c r="F189">
        <v>8106</v>
      </c>
      <c r="G189">
        <v>0</v>
      </c>
      <c r="H189" t="s">
        <v>473</v>
      </c>
      <c r="I189">
        <v>1</v>
      </c>
      <c r="J189">
        <v>121</v>
      </c>
      <c r="K189" t="s">
        <v>66</v>
      </c>
      <c r="L189">
        <v>-121089.98</v>
      </c>
      <c r="M189">
        <v>-98059.3</v>
      </c>
      <c r="N189">
        <v>0</v>
      </c>
      <c r="O189">
        <v>-56846.55</v>
      </c>
      <c r="P189">
        <v>-121089.98</v>
      </c>
      <c r="Q189">
        <v>-154905.85</v>
      </c>
      <c r="R189">
        <v>-854201.89</v>
      </c>
      <c r="S189">
        <v>-1223395.24</v>
      </c>
      <c r="T189">
        <v>0</v>
      </c>
      <c r="U189">
        <v>0</v>
      </c>
      <c r="V189">
        <v>-854201.89</v>
      </c>
      <c r="W189">
        <v>-1223395.24</v>
      </c>
      <c r="X189">
        <v>0</v>
      </c>
      <c r="Y189">
        <v>0</v>
      </c>
      <c r="Z189">
        <v>0</v>
      </c>
      <c r="AA189">
        <v>0</v>
      </c>
      <c r="AB189">
        <v>0</v>
      </c>
      <c r="AC189">
        <v>0</v>
      </c>
      <c r="AD189">
        <v>-15471495.720000001</v>
      </c>
      <c r="AE189">
        <v>0</v>
      </c>
      <c r="AF189">
        <v>0</v>
      </c>
      <c r="AG189">
        <v>0</v>
      </c>
      <c r="AH189">
        <v>0</v>
      </c>
      <c r="AI189">
        <v>-15471495.720000001</v>
      </c>
      <c r="AJ189">
        <v>0</v>
      </c>
      <c r="AK189">
        <v>-15471495.720000001</v>
      </c>
      <c r="AL189">
        <v>-15874504.939999999</v>
      </c>
      <c r="AM189">
        <v>10075</v>
      </c>
      <c r="AN189">
        <v>0</v>
      </c>
      <c r="AO189">
        <v>0</v>
      </c>
      <c r="AP189">
        <v>0</v>
      </c>
      <c r="AQ189">
        <v>10075</v>
      </c>
    </row>
    <row r="190" spans="2:43" x14ac:dyDescent="0.35">
      <c r="B190" s="65" t="s">
        <v>128</v>
      </c>
      <c r="E190" t="s">
        <v>129</v>
      </c>
      <c r="F190">
        <v>8106</v>
      </c>
      <c r="G190">
        <v>0</v>
      </c>
      <c r="H190" t="s">
        <v>473</v>
      </c>
      <c r="I190">
        <v>1</v>
      </c>
      <c r="J190">
        <v>210</v>
      </c>
      <c r="K190" t="s">
        <v>66</v>
      </c>
      <c r="L190">
        <v>-248785.79</v>
      </c>
      <c r="M190">
        <v>-322619.44</v>
      </c>
      <c r="N190">
        <v>0</v>
      </c>
      <c r="O190">
        <v>-10645.85</v>
      </c>
      <c r="P190">
        <v>-248785.79</v>
      </c>
      <c r="Q190">
        <v>-333265.28999999998</v>
      </c>
      <c r="R190">
        <v>-1313.97</v>
      </c>
      <c r="S190">
        <v>-12851.6</v>
      </c>
      <c r="T190">
        <v>0</v>
      </c>
      <c r="U190">
        <v>0</v>
      </c>
      <c r="V190">
        <v>-1313.97</v>
      </c>
      <c r="W190">
        <v>-12851.6</v>
      </c>
      <c r="X190">
        <v>0</v>
      </c>
      <c r="Y190">
        <v>-65.239999999999995</v>
      </c>
      <c r="Z190">
        <v>0</v>
      </c>
      <c r="AA190">
        <v>0</v>
      </c>
      <c r="AB190">
        <v>0</v>
      </c>
      <c r="AC190">
        <v>-65.239999999999995</v>
      </c>
      <c r="AD190">
        <v>-2106212.9500000002</v>
      </c>
      <c r="AE190">
        <v>0</v>
      </c>
      <c r="AF190">
        <v>0</v>
      </c>
      <c r="AG190">
        <v>-305.10000000000002</v>
      </c>
      <c r="AH190">
        <v>0</v>
      </c>
      <c r="AI190">
        <v>-2106518.0499999998</v>
      </c>
      <c r="AJ190">
        <v>0</v>
      </c>
      <c r="AK190">
        <v>-2106583.29</v>
      </c>
      <c r="AL190">
        <v>-2202600.42</v>
      </c>
      <c r="AM190">
        <v>28282.51</v>
      </c>
      <c r="AN190">
        <v>0</v>
      </c>
      <c r="AO190">
        <v>0</v>
      </c>
      <c r="AP190">
        <v>3603.21</v>
      </c>
      <c r="AQ190">
        <v>31885.72</v>
      </c>
    </row>
    <row r="191" spans="2:43" x14ac:dyDescent="0.35">
      <c r="B191" s="65" t="s">
        <v>128</v>
      </c>
      <c r="E191" t="s">
        <v>129</v>
      </c>
      <c r="F191">
        <v>8106</v>
      </c>
      <c r="G191">
        <v>0</v>
      </c>
      <c r="H191" t="s">
        <v>473</v>
      </c>
      <c r="I191">
        <v>1</v>
      </c>
      <c r="J191">
        <v>220</v>
      </c>
      <c r="K191" t="s">
        <v>66</v>
      </c>
      <c r="L191">
        <v>-500</v>
      </c>
      <c r="M191">
        <v>2860.25</v>
      </c>
      <c r="N191">
        <v>0</v>
      </c>
      <c r="O191">
        <v>-2860.25</v>
      </c>
      <c r="P191">
        <v>-500</v>
      </c>
      <c r="Q191">
        <v>0</v>
      </c>
      <c r="R191">
        <v>-2795.73</v>
      </c>
      <c r="S191">
        <v>1161.26</v>
      </c>
      <c r="T191">
        <v>0</v>
      </c>
      <c r="U191">
        <v>0</v>
      </c>
      <c r="V191">
        <v>-2795.73</v>
      </c>
      <c r="W191">
        <v>1161.26</v>
      </c>
      <c r="X191">
        <v>0</v>
      </c>
      <c r="Y191">
        <v>0</v>
      </c>
      <c r="Z191">
        <v>0</v>
      </c>
      <c r="AA191">
        <v>0</v>
      </c>
      <c r="AB191">
        <v>0</v>
      </c>
      <c r="AC191">
        <v>0</v>
      </c>
      <c r="AD191">
        <v>-62339.83</v>
      </c>
      <c r="AE191">
        <v>0</v>
      </c>
      <c r="AF191">
        <v>0</v>
      </c>
      <c r="AG191">
        <v>0</v>
      </c>
      <c r="AH191">
        <v>0</v>
      </c>
      <c r="AI191">
        <v>-62339.83</v>
      </c>
      <c r="AJ191">
        <v>0</v>
      </c>
      <c r="AK191">
        <v>-62339.83</v>
      </c>
      <c r="AL191">
        <v>-57882.84</v>
      </c>
      <c r="AM191">
        <v>0</v>
      </c>
      <c r="AN191">
        <v>0</v>
      </c>
      <c r="AO191">
        <v>0</v>
      </c>
      <c r="AP191">
        <v>5178.6400000000003</v>
      </c>
      <c r="AQ191">
        <v>5178.6400000000003</v>
      </c>
    </row>
    <row r="192" spans="2:43" x14ac:dyDescent="0.35">
      <c r="B192" s="65" t="s">
        <v>128</v>
      </c>
      <c r="E192" t="s">
        <v>129</v>
      </c>
      <c r="F192">
        <v>8106</v>
      </c>
      <c r="G192">
        <v>0</v>
      </c>
      <c r="H192" t="s">
        <v>473</v>
      </c>
      <c r="I192">
        <v>1</v>
      </c>
      <c r="J192">
        <v>232</v>
      </c>
      <c r="K192" t="s">
        <v>66</v>
      </c>
      <c r="L192">
        <v>-42791.86</v>
      </c>
      <c r="M192">
        <v>-160859.29</v>
      </c>
      <c r="N192">
        <v>0</v>
      </c>
      <c r="O192">
        <v>0</v>
      </c>
      <c r="P192">
        <v>-42791.86</v>
      </c>
      <c r="Q192">
        <v>-160859.29</v>
      </c>
      <c r="R192">
        <v>988.01</v>
      </c>
      <c r="S192">
        <v>988.01</v>
      </c>
      <c r="T192">
        <v>0</v>
      </c>
      <c r="U192">
        <v>0</v>
      </c>
      <c r="V192">
        <v>988.01</v>
      </c>
      <c r="W192">
        <v>988.01</v>
      </c>
      <c r="X192">
        <v>-13131.46</v>
      </c>
      <c r="Y192">
        <v>0</v>
      </c>
      <c r="Z192">
        <v>0</v>
      </c>
      <c r="AA192">
        <v>0</v>
      </c>
      <c r="AB192">
        <v>-13131.46</v>
      </c>
      <c r="AC192">
        <v>0</v>
      </c>
      <c r="AD192">
        <v>-650157.6</v>
      </c>
      <c r="AE192">
        <v>0</v>
      </c>
      <c r="AF192">
        <v>0</v>
      </c>
      <c r="AG192">
        <v>0</v>
      </c>
      <c r="AH192">
        <v>0</v>
      </c>
      <c r="AI192">
        <v>-650157.6</v>
      </c>
      <c r="AJ192">
        <v>-13131.46</v>
      </c>
      <c r="AK192">
        <v>-637026.14</v>
      </c>
      <c r="AL192">
        <v>-755093.57</v>
      </c>
      <c r="AM192">
        <v>0</v>
      </c>
      <c r="AN192">
        <v>0</v>
      </c>
      <c r="AO192">
        <v>0</v>
      </c>
      <c r="AP192">
        <v>0</v>
      </c>
      <c r="AQ192">
        <v>0</v>
      </c>
    </row>
    <row r="193" spans="2:43" x14ac:dyDescent="0.35">
      <c r="B193" s="65" t="s">
        <v>128</v>
      </c>
      <c r="E193" t="s">
        <v>129</v>
      </c>
      <c r="F193">
        <v>8106</v>
      </c>
      <c r="G193">
        <v>0</v>
      </c>
      <c r="H193" t="s">
        <v>473</v>
      </c>
      <c r="I193">
        <v>1</v>
      </c>
      <c r="J193">
        <v>233</v>
      </c>
      <c r="K193" t="s">
        <v>66</v>
      </c>
      <c r="L193">
        <v>-38234.410000000003</v>
      </c>
      <c r="M193">
        <v>-19970.22</v>
      </c>
      <c r="N193">
        <v>0</v>
      </c>
      <c r="O193">
        <v>0</v>
      </c>
      <c r="P193">
        <v>-38234.410000000003</v>
      </c>
      <c r="Q193">
        <v>-19970.22</v>
      </c>
      <c r="R193">
        <v>10456.91</v>
      </c>
      <c r="S193">
        <v>13401.51</v>
      </c>
      <c r="T193">
        <v>0</v>
      </c>
      <c r="U193">
        <v>0</v>
      </c>
      <c r="V193">
        <v>10456.91</v>
      </c>
      <c r="W193">
        <v>13401.51</v>
      </c>
      <c r="X193">
        <v>-15724.01</v>
      </c>
      <c r="Y193">
        <v>-49599.839999999997</v>
      </c>
      <c r="Z193">
        <v>0</v>
      </c>
      <c r="AA193">
        <v>0</v>
      </c>
      <c r="AB193">
        <v>-15724.01</v>
      </c>
      <c r="AC193">
        <v>-49599.839999999997</v>
      </c>
      <c r="AD193">
        <v>-90946.02</v>
      </c>
      <c r="AE193">
        <v>0</v>
      </c>
      <c r="AF193">
        <v>0</v>
      </c>
      <c r="AG193">
        <v>0</v>
      </c>
      <c r="AH193">
        <v>0</v>
      </c>
      <c r="AI193">
        <v>-90946.02</v>
      </c>
      <c r="AJ193">
        <v>-15724.01</v>
      </c>
      <c r="AK193">
        <v>-124821.85</v>
      </c>
      <c r="AL193">
        <v>-103613.06</v>
      </c>
      <c r="AM193">
        <v>0</v>
      </c>
      <c r="AN193">
        <v>0</v>
      </c>
      <c r="AO193">
        <v>0</v>
      </c>
      <c r="AP193">
        <v>0</v>
      </c>
      <c r="AQ193">
        <v>0</v>
      </c>
    </row>
    <row r="194" spans="2:43" x14ac:dyDescent="0.35">
      <c r="B194" s="65" t="s">
        <v>128</v>
      </c>
      <c r="E194" t="s">
        <v>129</v>
      </c>
      <c r="F194">
        <v>8106</v>
      </c>
      <c r="G194">
        <v>0</v>
      </c>
      <c r="H194" t="s">
        <v>473</v>
      </c>
      <c r="I194">
        <v>1</v>
      </c>
      <c r="J194">
        <v>240</v>
      </c>
      <c r="K194" t="s">
        <v>66</v>
      </c>
      <c r="L194">
        <v>0</v>
      </c>
      <c r="M194">
        <v>0</v>
      </c>
      <c r="N194">
        <v>0</v>
      </c>
      <c r="O194">
        <v>0</v>
      </c>
      <c r="P194">
        <v>0</v>
      </c>
      <c r="Q194">
        <v>0</v>
      </c>
      <c r="R194">
        <v>-1305</v>
      </c>
      <c r="S194">
        <v>0</v>
      </c>
      <c r="T194">
        <v>0</v>
      </c>
      <c r="U194">
        <v>0</v>
      </c>
      <c r="V194">
        <v>-1305</v>
      </c>
      <c r="W194">
        <v>0</v>
      </c>
      <c r="X194">
        <v>0</v>
      </c>
      <c r="Y194">
        <v>-1084.68</v>
      </c>
      <c r="Z194">
        <v>0</v>
      </c>
      <c r="AA194">
        <v>0</v>
      </c>
      <c r="AB194">
        <v>0</v>
      </c>
      <c r="AC194">
        <v>-1084.68</v>
      </c>
      <c r="AD194">
        <v>-5782.54</v>
      </c>
      <c r="AE194">
        <v>0</v>
      </c>
      <c r="AF194">
        <v>0</v>
      </c>
      <c r="AG194">
        <v>0</v>
      </c>
      <c r="AH194">
        <v>0</v>
      </c>
      <c r="AI194">
        <v>-5782.54</v>
      </c>
      <c r="AJ194">
        <v>0</v>
      </c>
      <c r="AK194">
        <v>-6867.22</v>
      </c>
      <c r="AL194">
        <v>-5562.22</v>
      </c>
      <c r="AM194">
        <v>0</v>
      </c>
      <c r="AN194">
        <v>0</v>
      </c>
      <c r="AO194">
        <v>0</v>
      </c>
      <c r="AP194">
        <v>0</v>
      </c>
      <c r="AQ194">
        <v>0</v>
      </c>
    </row>
    <row r="195" spans="2:43" x14ac:dyDescent="0.35">
      <c r="B195" s="65" t="s">
        <v>128</v>
      </c>
      <c r="E195" t="s">
        <v>129</v>
      </c>
      <c r="F195">
        <v>8106</v>
      </c>
      <c r="G195">
        <v>0</v>
      </c>
      <c r="H195" t="s">
        <v>473</v>
      </c>
      <c r="I195">
        <v>1</v>
      </c>
      <c r="J195">
        <v>251</v>
      </c>
      <c r="K195" t="s">
        <v>66</v>
      </c>
      <c r="L195">
        <v>-8990265.5500000007</v>
      </c>
      <c r="M195">
        <v>-7911634.46</v>
      </c>
      <c r="N195">
        <v>0</v>
      </c>
      <c r="O195">
        <v>0</v>
      </c>
      <c r="P195">
        <v>-8990265.5500000007</v>
      </c>
      <c r="Q195">
        <v>-7911634.46</v>
      </c>
      <c r="R195">
        <v>-212673.36</v>
      </c>
      <c r="S195">
        <v>-234937.16</v>
      </c>
      <c r="T195">
        <v>0</v>
      </c>
      <c r="U195">
        <v>0</v>
      </c>
      <c r="V195">
        <v>-212673.36</v>
      </c>
      <c r="W195">
        <v>-234937.16</v>
      </c>
      <c r="X195">
        <v>-87931.28</v>
      </c>
      <c r="Y195">
        <v>-45200.98</v>
      </c>
      <c r="Z195">
        <v>0</v>
      </c>
      <c r="AA195">
        <v>0</v>
      </c>
      <c r="AB195">
        <v>-87931.28</v>
      </c>
      <c r="AC195">
        <v>-45200.98</v>
      </c>
      <c r="AD195">
        <v>-3690307.02</v>
      </c>
      <c r="AE195">
        <v>0</v>
      </c>
      <c r="AF195">
        <v>0</v>
      </c>
      <c r="AG195">
        <v>0</v>
      </c>
      <c r="AH195">
        <v>0</v>
      </c>
      <c r="AI195">
        <v>-3690307.02</v>
      </c>
      <c r="AJ195">
        <v>-87931.28</v>
      </c>
      <c r="AK195">
        <v>-3647576.72</v>
      </c>
      <c r="AL195">
        <v>-2591209.4300000002</v>
      </c>
      <c r="AM195">
        <v>2683.42</v>
      </c>
      <c r="AN195">
        <v>0</v>
      </c>
      <c r="AO195">
        <v>0</v>
      </c>
      <c r="AP195">
        <v>0</v>
      </c>
      <c r="AQ195">
        <v>2683.42</v>
      </c>
    </row>
    <row r="196" spans="2:43" x14ac:dyDescent="0.35">
      <c r="B196" s="65" t="s">
        <v>128</v>
      </c>
      <c r="E196" t="s">
        <v>129</v>
      </c>
      <c r="F196">
        <v>8106</v>
      </c>
      <c r="G196">
        <v>0</v>
      </c>
      <c r="H196" t="s">
        <v>473</v>
      </c>
      <c r="I196">
        <v>1</v>
      </c>
      <c r="J196">
        <v>252</v>
      </c>
      <c r="K196" t="s">
        <v>66</v>
      </c>
      <c r="L196">
        <v>-1964173.94</v>
      </c>
      <c r="M196">
        <v>-894831.99</v>
      </c>
      <c r="N196">
        <v>0</v>
      </c>
      <c r="O196">
        <v>0</v>
      </c>
      <c r="P196">
        <v>-1964173.94</v>
      </c>
      <c r="Q196">
        <v>-894831.99</v>
      </c>
      <c r="R196">
        <v>-28670.55</v>
      </c>
      <c r="S196">
        <v>2693.4</v>
      </c>
      <c r="T196">
        <v>0</v>
      </c>
      <c r="U196">
        <v>0</v>
      </c>
      <c r="V196">
        <v>-28670.55</v>
      </c>
      <c r="W196">
        <v>2693.4</v>
      </c>
      <c r="X196">
        <v>-615642.64</v>
      </c>
      <c r="Y196">
        <v>-382684.8</v>
      </c>
      <c r="Z196">
        <v>0</v>
      </c>
      <c r="AA196">
        <v>0</v>
      </c>
      <c r="AB196">
        <v>-615642.64</v>
      </c>
      <c r="AC196">
        <v>-382684.8</v>
      </c>
      <c r="AD196">
        <v>-1742643.1</v>
      </c>
      <c r="AE196">
        <v>0</v>
      </c>
      <c r="AF196">
        <v>0</v>
      </c>
      <c r="AG196">
        <v>0</v>
      </c>
      <c r="AH196">
        <v>0</v>
      </c>
      <c r="AI196">
        <v>-1742643.1</v>
      </c>
      <c r="AJ196">
        <v>-615642.64</v>
      </c>
      <c r="AK196">
        <v>-1509685.26</v>
      </c>
      <c r="AL196">
        <v>-408979.36</v>
      </c>
      <c r="AM196">
        <v>48780.45</v>
      </c>
      <c r="AN196">
        <v>0</v>
      </c>
      <c r="AO196">
        <v>0</v>
      </c>
      <c r="AP196">
        <v>4711.1499999999996</v>
      </c>
      <c r="AQ196">
        <v>53491.6</v>
      </c>
    </row>
    <row r="197" spans="2:43" x14ac:dyDescent="0.35">
      <c r="B197" s="65" t="s">
        <v>128</v>
      </c>
      <c r="E197" t="s">
        <v>129</v>
      </c>
      <c r="F197">
        <v>8106</v>
      </c>
      <c r="G197">
        <v>0</v>
      </c>
      <c r="H197" t="s">
        <v>473</v>
      </c>
      <c r="I197">
        <v>1</v>
      </c>
      <c r="J197">
        <v>253</v>
      </c>
      <c r="K197" t="s">
        <v>66</v>
      </c>
      <c r="L197">
        <v>-2891805.98</v>
      </c>
      <c r="M197">
        <v>-888956.39</v>
      </c>
      <c r="N197">
        <v>0</v>
      </c>
      <c r="O197">
        <v>-146816.75</v>
      </c>
      <c r="P197">
        <v>-2891805.98</v>
      </c>
      <c r="Q197">
        <v>-1035773.14</v>
      </c>
      <c r="R197">
        <v>-605909.86</v>
      </c>
      <c r="S197">
        <v>-62278.98</v>
      </c>
      <c r="T197">
        <v>0</v>
      </c>
      <c r="U197">
        <v>0</v>
      </c>
      <c r="V197">
        <v>-605909.86</v>
      </c>
      <c r="W197">
        <v>-62278.98</v>
      </c>
      <c r="X197">
        <v>-167252.14000000001</v>
      </c>
      <c r="Y197">
        <v>-261499.62</v>
      </c>
      <c r="Z197">
        <v>0</v>
      </c>
      <c r="AA197">
        <v>0</v>
      </c>
      <c r="AB197">
        <v>-167252.14000000001</v>
      </c>
      <c r="AC197">
        <v>-261499.62</v>
      </c>
      <c r="AD197">
        <v>-2943352.5</v>
      </c>
      <c r="AE197">
        <v>0</v>
      </c>
      <c r="AF197">
        <v>0</v>
      </c>
      <c r="AG197">
        <v>0</v>
      </c>
      <c r="AH197">
        <v>0</v>
      </c>
      <c r="AI197">
        <v>-2943352.5</v>
      </c>
      <c r="AJ197">
        <v>-167252.14000000001</v>
      </c>
      <c r="AK197">
        <v>-3037599.98</v>
      </c>
      <c r="AL197">
        <v>-637936.26</v>
      </c>
      <c r="AM197">
        <v>45557.25</v>
      </c>
      <c r="AN197">
        <v>0</v>
      </c>
      <c r="AO197">
        <v>0</v>
      </c>
      <c r="AP197">
        <v>0</v>
      </c>
      <c r="AQ197">
        <v>45557.25</v>
      </c>
    </row>
    <row r="198" spans="2:43" x14ac:dyDescent="0.35">
      <c r="B198" s="65" t="s">
        <v>128</v>
      </c>
      <c r="E198" t="s">
        <v>129</v>
      </c>
      <c r="F198">
        <v>8106</v>
      </c>
      <c r="G198">
        <v>0</v>
      </c>
      <c r="H198" t="s">
        <v>473</v>
      </c>
      <c r="I198">
        <v>1</v>
      </c>
      <c r="J198">
        <v>254</v>
      </c>
      <c r="K198" t="s">
        <v>66</v>
      </c>
      <c r="L198">
        <v>-37057.33</v>
      </c>
      <c r="M198">
        <v>-230573.93</v>
      </c>
      <c r="N198">
        <v>0</v>
      </c>
      <c r="O198">
        <v>0</v>
      </c>
      <c r="P198">
        <v>-37057.33</v>
      </c>
      <c r="Q198">
        <v>-230573.93</v>
      </c>
      <c r="R198">
        <v>-104</v>
      </c>
      <c r="S198">
        <v>-104.01</v>
      </c>
      <c r="T198">
        <v>0</v>
      </c>
      <c r="U198">
        <v>0</v>
      </c>
      <c r="V198">
        <v>-104</v>
      </c>
      <c r="W198">
        <v>-104.01</v>
      </c>
      <c r="X198">
        <v>0</v>
      </c>
      <c r="Y198">
        <v>0</v>
      </c>
      <c r="Z198">
        <v>0</v>
      </c>
      <c r="AA198">
        <v>0</v>
      </c>
      <c r="AB198">
        <v>0</v>
      </c>
      <c r="AC198">
        <v>0</v>
      </c>
      <c r="AD198">
        <v>-21102.87</v>
      </c>
      <c r="AE198">
        <v>0</v>
      </c>
      <c r="AF198">
        <v>0</v>
      </c>
      <c r="AG198">
        <v>0</v>
      </c>
      <c r="AH198">
        <v>0</v>
      </c>
      <c r="AI198">
        <v>-21102.87</v>
      </c>
      <c r="AJ198">
        <v>0</v>
      </c>
      <c r="AK198">
        <v>-21102.87</v>
      </c>
      <c r="AL198">
        <v>-214619.48</v>
      </c>
      <c r="AM198">
        <v>314.83999999999997</v>
      </c>
      <c r="AN198">
        <v>0</v>
      </c>
      <c r="AO198">
        <v>0</v>
      </c>
      <c r="AP198">
        <v>0</v>
      </c>
      <c r="AQ198">
        <v>314.83999999999997</v>
      </c>
    </row>
    <row r="199" spans="2:43" x14ac:dyDescent="0.35">
      <c r="B199" s="65" t="s">
        <v>128</v>
      </c>
      <c r="E199" t="s">
        <v>129</v>
      </c>
      <c r="F199">
        <v>8106</v>
      </c>
      <c r="G199">
        <v>0</v>
      </c>
      <c r="H199" t="s">
        <v>473</v>
      </c>
      <c r="I199">
        <v>1</v>
      </c>
      <c r="J199">
        <v>257</v>
      </c>
      <c r="K199" t="s">
        <v>66</v>
      </c>
      <c r="L199">
        <v>-4426482.62</v>
      </c>
      <c r="M199">
        <v>-2661072.2599999998</v>
      </c>
      <c r="N199">
        <v>0</v>
      </c>
      <c r="O199">
        <v>0</v>
      </c>
      <c r="P199">
        <v>-4426482.62</v>
      </c>
      <c r="Q199">
        <v>-2661072.2599999998</v>
      </c>
      <c r="R199">
        <v>-26878.51</v>
      </c>
      <c r="S199">
        <v>-3549.17</v>
      </c>
      <c r="T199">
        <v>0</v>
      </c>
      <c r="U199">
        <v>0</v>
      </c>
      <c r="V199">
        <v>-26878.51</v>
      </c>
      <c r="W199">
        <v>-3549.17</v>
      </c>
      <c r="X199">
        <v>0</v>
      </c>
      <c r="Y199">
        <v>0</v>
      </c>
      <c r="Z199">
        <v>0</v>
      </c>
      <c r="AA199">
        <v>0</v>
      </c>
      <c r="AB199">
        <v>0</v>
      </c>
      <c r="AC199">
        <v>0</v>
      </c>
      <c r="AD199">
        <v>-2293108.66</v>
      </c>
      <c r="AE199">
        <v>0</v>
      </c>
      <c r="AF199">
        <v>0</v>
      </c>
      <c r="AG199">
        <v>0</v>
      </c>
      <c r="AH199">
        <v>0</v>
      </c>
      <c r="AI199">
        <v>-2293108.66</v>
      </c>
      <c r="AJ199">
        <v>0</v>
      </c>
      <c r="AK199">
        <v>-2293108.66</v>
      </c>
      <c r="AL199">
        <v>-504368.96</v>
      </c>
      <c r="AM199">
        <v>9223.07</v>
      </c>
      <c r="AN199">
        <v>0</v>
      </c>
      <c r="AO199">
        <v>0</v>
      </c>
      <c r="AP199">
        <v>0</v>
      </c>
      <c r="AQ199">
        <v>9223.07</v>
      </c>
    </row>
    <row r="200" spans="2:43" x14ac:dyDescent="0.35">
      <c r="B200" s="65" t="s">
        <v>128</v>
      </c>
      <c r="E200" t="s">
        <v>129</v>
      </c>
      <c r="F200">
        <v>8106</v>
      </c>
      <c r="G200">
        <v>0</v>
      </c>
      <c r="H200" t="s">
        <v>473</v>
      </c>
      <c r="I200">
        <v>1</v>
      </c>
      <c r="J200">
        <v>260</v>
      </c>
      <c r="K200" t="s">
        <v>66</v>
      </c>
      <c r="L200">
        <v>-588</v>
      </c>
      <c r="M200">
        <v>0</v>
      </c>
      <c r="N200">
        <v>0</v>
      </c>
      <c r="O200">
        <v>0</v>
      </c>
      <c r="P200">
        <v>-588</v>
      </c>
      <c r="Q200">
        <v>0</v>
      </c>
      <c r="R200">
        <v>-15544.21</v>
      </c>
      <c r="S200">
        <v>-488.25</v>
      </c>
      <c r="T200">
        <v>0</v>
      </c>
      <c r="U200">
        <v>0</v>
      </c>
      <c r="V200">
        <v>-15544.21</v>
      </c>
      <c r="W200">
        <v>-488.25</v>
      </c>
      <c r="X200">
        <v>0</v>
      </c>
      <c r="Y200">
        <v>0</v>
      </c>
      <c r="Z200">
        <v>0</v>
      </c>
      <c r="AA200">
        <v>0</v>
      </c>
      <c r="AB200">
        <v>0</v>
      </c>
      <c r="AC200">
        <v>0</v>
      </c>
      <c r="AD200">
        <v>-74634.47</v>
      </c>
      <c r="AE200">
        <v>0</v>
      </c>
      <c r="AF200">
        <v>0</v>
      </c>
      <c r="AG200">
        <v>0</v>
      </c>
      <c r="AH200">
        <v>0</v>
      </c>
      <c r="AI200">
        <v>-74634.47</v>
      </c>
      <c r="AJ200">
        <v>0</v>
      </c>
      <c r="AK200">
        <v>-74634.47</v>
      </c>
      <c r="AL200">
        <v>-58990.51</v>
      </c>
      <c r="AM200">
        <v>0</v>
      </c>
      <c r="AN200">
        <v>0</v>
      </c>
      <c r="AO200">
        <v>0</v>
      </c>
      <c r="AP200">
        <v>0</v>
      </c>
      <c r="AQ200">
        <v>0</v>
      </c>
    </row>
    <row r="201" spans="2:43" x14ac:dyDescent="0.35">
      <c r="B201" s="65" t="s">
        <v>128</v>
      </c>
      <c r="E201" t="s">
        <v>129</v>
      </c>
      <c r="F201">
        <v>8106</v>
      </c>
      <c r="G201">
        <v>0</v>
      </c>
      <c r="H201" t="s">
        <v>473</v>
      </c>
      <c r="I201">
        <v>1</v>
      </c>
      <c r="J201">
        <v>310</v>
      </c>
      <c r="K201" t="s">
        <v>66</v>
      </c>
      <c r="L201">
        <v>-734562.43</v>
      </c>
      <c r="M201">
        <v>-494287.06</v>
      </c>
      <c r="N201">
        <v>0</v>
      </c>
      <c r="O201">
        <v>0</v>
      </c>
      <c r="P201">
        <v>-734562.43</v>
      </c>
      <c r="Q201">
        <v>-494287.06</v>
      </c>
      <c r="R201">
        <v>-5438.76</v>
      </c>
      <c r="S201">
        <v>-28274.25</v>
      </c>
      <c r="T201">
        <v>0</v>
      </c>
      <c r="U201">
        <v>0</v>
      </c>
      <c r="V201">
        <v>-5438.76</v>
      </c>
      <c r="W201">
        <v>-28274.25</v>
      </c>
      <c r="X201">
        <v>0</v>
      </c>
      <c r="Y201">
        <v>0</v>
      </c>
      <c r="Z201">
        <v>0</v>
      </c>
      <c r="AA201">
        <v>0</v>
      </c>
      <c r="AB201">
        <v>0</v>
      </c>
      <c r="AC201">
        <v>0</v>
      </c>
      <c r="AD201">
        <v>-293157.28999999998</v>
      </c>
      <c r="AE201">
        <v>0</v>
      </c>
      <c r="AF201">
        <v>0</v>
      </c>
      <c r="AG201">
        <v>0</v>
      </c>
      <c r="AH201">
        <v>0</v>
      </c>
      <c r="AI201">
        <v>-293157.28999999998</v>
      </c>
      <c r="AJ201">
        <v>0</v>
      </c>
      <c r="AK201">
        <v>-293157.28999999998</v>
      </c>
      <c r="AL201">
        <v>-75717.41</v>
      </c>
      <c r="AM201">
        <v>616.15</v>
      </c>
      <c r="AN201">
        <v>0</v>
      </c>
      <c r="AO201">
        <v>0</v>
      </c>
      <c r="AP201">
        <v>0</v>
      </c>
      <c r="AQ201">
        <v>616.15</v>
      </c>
    </row>
    <row r="202" spans="2:43" x14ac:dyDescent="0.35">
      <c r="B202" s="65" t="s">
        <v>128</v>
      </c>
      <c r="E202" t="s">
        <v>129</v>
      </c>
      <c r="F202">
        <v>8106</v>
      </c>
      <c r="G202">
        <v>0</v>
      </c>
      <c r="H202" t="s">
        <v>473</v>
      </c>
      <c r="I202">
        <v>1</v>
      </c>
      <c r="J202">
        <v>320</v>
      </c>
      <c r="K202" t="s">
        <v>66</v>
      </c>
      <c r="L202">
        <v>-29400</v>
      </c>
      <c r="M202">
        <v>-27797.67</v>
      </c>
      <c r="N202">
        <v>0</v>
      </c>
      <c r="O202">
        <v>0</v>
      </c>
      <c r="P202">
        <v>-29400</v>
      </c>
      <c r="Q202">
        <v>-27797.67</v>
      </c>
      <c r="R202">
        <v>-48411.44</v>
      </c>
      <c r="S202">
        <v>-48411.44</v>
      </c>
      <c r="T202">
        <v>0</v>
      </c>
      <c r="U202">
        <v>0</v>
      </c>
      <c r="V202">
        <v>-48411.44</v>
      </c>
      <c r="W202">
        <v>-48411.44</v>
      </c>
      <c r="X202">
        <v>0</v>
      </c>
      <c r="Y202">
        <v>0</v>
      </c>
      <c r="Z202">
        <v>0</v>
      </c>
      <c r="AA202">
        <v>0</v>
      </c>
      <c r="AB202">
        <v>0</v>
      </c>
      <c r="AC202">
        <v>0</v>
      </c>
      <c r="AD202">
        <v>-1614.8</v>
      </c>
      <c r="AE202">
        <v>0</v>
      </c>
      <c r="AF202">
        <v>0</v>
      </c>
      <c r="AG202">
        <v>0</v>
      </c>
      <c r="AH202">
        <v>0</v>
      </c>
      <c r="AI202">
        <v>-1614.8</v>
      </c>
      <c r="AJ202">
        <v>0</v>
      </c>
      <c r="AK202">
        <v>-1614.8</v>
      </c>
      <c r="AL202">
        <v>-12.47</v>
      </c>
      <c r="AM202">
        <v>0</v>
      </c>
      <c r="AN202">
        <v>0</v>
      </c>
      <c r="AO202">
        <v>0</v>
      </c>
      <c r="AP202">
        <v>0</v>
      </c>
      <c r="AQ202">
        <v>0</v>
      </c>
    </row>
    <row r="203" spans="2:43" x14ac:dyDescent="0.35">
      <c r="B203" s="65" t="s">
        <v>128</v>
      </c>
      <c r="E203" t="s">
        <v>129</v>
      </c>
      <c r="F203">
        <v>8106</v>
      </c>
      <c r="G203">
        <v>0</v>
      </c>
      <c r="H203" t="s">
        <v>473</v>
      </c>
      <c r="I203">
        <v>1</v>
      </c>
      <c r="J203">
        <v>410</v>
      </c>
      <c r="K203" t="s">
        <v>66</v>
      </c>
      <c r="L203">
        <v>-4830992527.5</v>
      </c>
      <c r="M203">
        <v>-2828485322.2800002</v>
      </c>
      <c r="N203">
        <v>0</v>
      </c>
      <c r="O203">
        <v>-2491666</v>
      </c>
      <c r="P203">
        <v>-4830992527.5</v>
      </c>
      <c r="Q203">
        <v>-2830976988.2800002</v>
      </c>
      <c r="R203">
        <v>-410957481.5</v>
      </c>
      <c r="S203">
        <v>-722653994.98000002</v>
      </c>
      <c r="T203">
        <v>0</v>
      </c>
      <c r="U203">
        <v>0</v>
      </c>
      <c r="V203">
        <v>-410957481.5</v>
      </c>
      <c r="W203">
        <v>-722653994.98000002</v>
      </c>
      <c r="X203">
        <v>0</v>
      </c>
      <c r="Y203">
        <v>0</v>
      </c>
      <c r="Z203">
        <v>0</v>
      </c>
      <c r="AA203">
        <v>0</v>
      </c>
      <c r="AB203">
        <v>0</v>
      </c>
      <c r="AC203">
        <v>0</v>
      </c>
      <c r="AD203">
        <v>-2219974585.2600002</v>
      </c>
      <c r="AE203">
        <v>0</v>
      </c>
      <c r="AF203">
        <v>0</v>
      </c>
      <c r="AG203">
        <v>-2706</v>
      </c>
      <c r="AH203">
        <v>0</v>
      </c>
      <c r="AI203">
        <v>-2219977291.2600002</v>
      </c>
      <c r="AJ203">
        <v>0</v>
      </c>
      <c r="AK203">
        <v>-2219977291.2600002</v>
      </c>
      <c r="AL203">
        <v>-531658265.51999998</v>
      </c>
      <c r="AM203">
        <v>124737794.95999999</v>
      </c>
      <c r="AN203">
        <v>0</v>
      </c>
      <c r="AO203">
        <v>0</v>
      </c>
      <c r="AP203">
        <v>4739500.54</v>
      </c>
      <c r="AQ203">
        <v>129477295.5</v>
      </c>
    </row>
    <row r="204" spans="2:43" x14ac:dyDescent="0.35">
      <c r="B204" s="65" t="s">
        <v>128</v>
      </c>
      <c r="E204" t="s">
        <v>129</v>
      </c>
      <c r="F204">
        <v>8106</v>
      </c>
      <c r="G204">
        <v>0</v>
      </c>
      <c r="H204" t="s">
        <v>473</v>
      </c>
      <c r="I204">
        <v>1</v>
      </c>
      <c r="J204">
        <v>420</v>
      </c>
      <c r="K204" t="s">
        <v>66</v>
      </c>
      <c r="L204">
        <v>0</v>
      </c>
      <c r="M204">
        <v>0</v>
      </c>
      <c r="N204">
        <v>0</v>
      </c>
      <c r="O204">
        <v>0</v>
      </c>
      <c r="P204">
        <v>0</v>
      </c>
      <c r="Q204">
        <v>0</v>
      </c>
      <c r="R204">
        <v>0</v>
      </c>
      <c r="S204">
        <v>0</v>
      </c>
      <c r="T204">
        <v>0</v>
      </c>
      <c r="U204">
        <v>0</v>
      </c>
      <c r="V204">
        <v>0</v>
      </c>
      <c r="W204">
        <v>0</v>
      </c>
      <c r="X204">
        <v>0</v>
      </c>
      <c r="Y204">
        <v>0</v>
      </c>
      <c r="Z204">
        <v>0</v>
      </c>
      <c r="AA204">
        <v>0</v>
      </c>
      <c r="AB204">
        <v>0</v>
      </c>
      <c r="AC204">
        <v>0</v>
      </c>
      <c r="AD204">
        <v>141.54</v>
      </c>
      <c r="AE204">
        <v>0</v>
      </c>
      <c r="AF204">
        <v>0</v>
      </c>
      <c r="AG204">
        <v>0</v>
      </c>
      <c r="AH204">
        <v>0</v>
      </c>
      <c r="AI204">
        <v>141.54</v>
      </c>
      <c r="AJ204">
        <v>0</v>
      </c>
      <c r="AK204">
        <v>141.54</v>
      </c>
      <c r="AL204">
        <v>141.54</v>
      </c>
      <c r="AM204">
        <v>0</v>
      </c>
      <c r="AN204">
        <v>0</v>
      </c>
      <c r="AO204">
        <v>0</v>
      </c>
      <c r="AP204">
        <v>0</v>
      </c>
      <c r="AQ204">
        <v>0</v>
      </c>
    </row>
    <row r="205" spans="2:43" x14ac:dyDescent="0.35">
      <c r="B205" s="65" t="s">
        <v>128</v>
      </c>
      <c r="E205" t="s">
        <v>129</v>
      </c>
      <c r="F205">
        <v>8106</v>
      </c>
      <c r="G205">
        <v>0</v>
      </c>
      <c r="H205" t="s">
        <v>473</v>
      </c>
      <c r="I205">
        <v>1</v>
      </c>
      <c r="J205">
        <v>430</v>
      </c>
      <c r="K205" t="s">
        <v>66</v>
      </c>
      <c r="L205">
        <v>0</v>
      </c>
      <c r="M205">
        <v>-3780.35</v>
      </c>
      <c r="N205">
        <v>0</v>
      </c>
      <c r="O205">
        <v>0</v>
      </c>
      <c r="P205">
        <v>0</v>
      </c>
      <c r="Q205">
        <v>-3780.35</v>
      </c>
      <c r="R205">
        <v>0</v>
      </c>
      <c r="S205">
        <v>0</v>
      </c>
      <c r="T205">
        <v>0</v>
      </c>
      <c r="U205">
        <v>0</v>
      </c>
      <c r="V205">
        <v>0</v>
      </c>
      <c r="W205">
        <v>0</v>
      </c>
      <c r="X205">
        <v>0</v>
      </c>
      <c r="Y205">
        <v>0</v>
      </c>
      <c r="Z205">
        <v>0</v>
      </c>
      <c r="AA205">
        <v>0</v>
      </c>
      <c r="AB205">
        <v>0</v>
      </c>
      <c r="AC205">
        <v>0</v>
      </c>
      <c r="AD205">
        <v>-12933.36</v>
      </c>
      <c r="AE205">
        <v>0</v>
      </c>
      <c r="AF205">
        <v>0</v>
      </c>
      <c r="AG205">
        <v>0</v>
      </c>
      <c r="AH205">
        <v>0</v>
      </c>
      <c r="AI205">
        <v>-12933.36</v>
      </c>
      <c r="AJ205">
        <v>0</v>
      </c>
      <c r="AK205">
        <v>-12933.36</v>
      </c>
      <c r="AL205">
        <v>-16713.71</v>
      </c>
      <c r="AM205">
        <v>0</v>
      </c>
      <c r="AN205">
        <v>0</v>
      </c>
      <c r="AO205">
        <v>0</v>
      </c>
      <c r="AP205">
        <v>0</v>
      </c>
      <c r="AQ205">
        <v>0</v>
      </c>
    </row>
    <row r="206" spans="2:43" x14ac:dyDescent="0.35">
      <c r="B206" s="65" t="s">
        <v>128</v>
      </c>
      <c r="E206" t="s">
        <v>129</v>
      </c>
      <c r="F206">
        <v>8106</v>
      </c>
      <c r="G206">
        <v>0</v>
      </c>
      <c r="H206" t="s">
        <v>474</v>
      </c>
      <c r="I206">
        <v>3</v>
      </c>
      <c r="J206">
        <v>111</v>
      </c>
      <c r="K206" t="s">
        <v>66</v>
      </c>
      <c r="L206">
        <v>0</v>
      </c>
      <c r="M206">
        <v>-40000</v>
      </c>
      <c r="N206">
        <v>0</v>
      </c>
      <c r="O206">
        <v>0</v>
      </c>
      <c r="P206">
        <v>0</v>
      </c>
      <c r="Q206">
        <v>-40000</v>
      </c>
      <c r="R206">
        <v>-147372.82999999999</v>
      </c>
      <c r="S206">
        <v>-168844.83</v>
      </c>
      <c r="T206">
        <v>0</v>
      </c>
      <c r="U206">
        <v>0</v>
      </c>
      <c r="V206">
        <v>-147372.82999999999</v>
      </c>
      <c r="W206">
        <v>-168844.83</v>
      </c>
      <c r="X206">
        <v>0</v>
      </c>
      <c r="Y206">
        <v>0</v>
      </c>
      <c r="Z206">
        <v>0</v>
      </c>
      <c r="AA206">
        <v>0</v>
      </c>
      <c r="AB206">
        <v>0</v>
      </c>
      <c r="AC206">
        <v>0</v>
      </c>
      <c r="AD206">
        <v>-2095411.41</v>
      </c>
      <c r="AE206">
        <v>0</v>
      </c>
      <c r="AF206">
        <v>0</v>
      </c>
      <c r="AG206">
        <v>0</v>
      </c>
      <c r="AH206">
        <v>0</v>
      </c>
      <c r="AI206">
        <v>-2095411.41</v>
      </c>
      <c r="AJ206">
        <v>0</v>
      </c>
      <c r="AK206">
        <v>-2095411.41</v>
      </c>
      <c r="AL206">
        <v>-2156883.41</v>
      </c>
      <c r="AM206">
        <v>0</v>
      </c>
      <c r="AN206">
        <v>0</v>
      </c>
      <c r="AO206">
        <v>0</v>
      </c>
      <c r="AP206">
        <v>0</v>
      </c>
      <c r="AQ206">
        <v>0</v>
      </c>
    </row>
    <row r="207" spans="2:43" x14ac:dyDescent="0.35">
      <c r="B207" s="65" t="s">
        <v>128</v>
      </c>
      <c r="E207" t="s">
        <v>129</v>
      </c>
      <c r="F207">
        <v>8106</v>
      </c>
      <c r="G207">
        <v>0</v>
      </c>
      <c r="H207" t="s">
        <v>474</v>
      </c>
      <c r="I207">
        <v>3</v>
      </c>
      <c r="J207">
        <v>115</v>
      </c>
      <c r="K207" t="s">
        <v>66</v>
      </c>
      <c r="L207">
        <v>0</v>
      </c>
      <c r="M207">
        <v>0</v>
      </c>
      <c r="N207">
        <v>0</v>
      </c>
      <c r="O207">
        <v>0</v>
      </c>
      <c r="P207">
        <v>0</v>
      </c>
      <c r="Q207">
        <v>0</v>
      </c>
      <c r="R207">
        <v>0</v>
      </c>
      <c r="S207">
        <v>0</v>
      </c>
      <c r="T207">
        <v>0</v>
      </c>
      <c r="U207">
        <v>0</v>
      </c>
      <c r="V207">
        <v>0</v>
      </c>
      <c r="W207">
        <v>0</v>
      </c>
      <c r="X207">
        <v>0</v>
      </c>
      <c r="Y207">
        <v>0</v>
      </c>
      <c r="Z207">
        <v>0</v>
      </c>
      <c r="AA207">
        <v>0</v>
      </c>
      <c r="AB207">
        <v>0</v>
      </c>
      <c r="AC207">
        <v>0</v>
      </c>
      <c r="AD207">
        <v>-3770</v>
      </c>
      <c r="AE207">
        <v>0</v>
      </c>
      <c r="AF207">
        <v>0</v>
      </c>
      <c r="AG207">
        <v>0</v>
      </c>
      <c r="AH207">
        <v>0</v>
      </c>
      <c r="AI207">
        <v>-3770</v>
      </c>
      <c r="AJ207">
        <v>0</v>
      </c>
      <c r="AK207">
        <v>-3770</v>
      </c>
      <c r="AL207">
        <v>-3770</v>
      </c>
      <c r="AM207">
        <v>0</v>
      </c>
      <c r="AN207">
        <v>0</v>
      </c>
      <c r="AO207">
        <v>0</v>
      </c>
      <c r="AP207">
        <v>0</v>
      </c>
      <c r="AQ207">
        <v>0</v>
      </c>
    </row>
    <row r="208" spans="2:43" x14ac:dyDescent="0.35">
      <c r="B208" s="65" t="s">
        <v>128</v>
      </c>
      <c r="E208" t="s">
        <v>129</v>
      </c>
      <c r="F208">
        <v>8106</v>
      </c>
      <c r="G208">
        <v>0</v>
      </c>
      <c r="H208" t="s">
        <v>474</v>
      </c>
      <c r="I208">
        <v>3</v>
      </c>
      <c r="J208">
        <v>121</v>
      </c>
      <c r="K208" t="s">
        <v>66</v>
      </c>
      <c r="L208">
        <v>-4306</v>
      </c>
      <c r="M208">
        <v>0</v>
      </c>
      <c r="N208">
        <v>0</v>
      </c>
      <c r="O208">
        <v>0</v>
      </c>
      <c r="P208">
        <v>-4306</v>
      </c>
      <c r="Q208">
        <v>0</v>
      </c>
      <c r="R208">
        <v>-32131.99</v>
      </c>
      <c r="S208">
        <v>-51504.7</v>
      </c>
      <c r="T208">
        <v>0</v>
      </c>
      <c r="U208">
        <v>0</v>
      </c>
      <c r="V208">
        <v>-32131.99</v>
      </c>
      <c r="W208">
        <v>-51504.7</v>
      </c>
      <c r="X208">
        <v>0</v>
      </c>
      <c r="Y208">
        <v>0</v>
      </c>
      <c r="Z208">
        <v>0</v>
      </c>
      <c r="AA208">
        <v>0</v>
      </c>
      <c r="AB208">
        <v>0</v>
      </c>
      <c r="AC208">
        <v>0</v>
      </c>
      <c r="AD208">
        <v>-631932.84</v>
      </c>
      <c r="AE208">
        <v>0</v>
      </c>
      <c r="AF208">
        <v>0</v>
      </c>
      <c r="AG208">
        <v>0</v>
      </c>
      <c r="AH208">
        <v>0</v>
      </c>
      <c r="AI208">
        <v>-631932.84</v>
      </c>
      <c r="AJ208">
        <v>0</v>
      </c>
      <c r="AK208">
        <v>-631932.84</v>
      </c>
      <c r="AL208">
        <v>-646999.55000000005</v>
      </c>
      <c r="AM208">
        <v>0</v>
      </c>
      <c r="AN208">
        <v>0</v>
      </c>
      <c r="AO208">
        <v>0</v>
      </c>
      <c r="AP208">
        <v>0</v>
      </c>
      <c r="AQ208">
        <v>0</v>
      </c>
    </row>
    <row r="209" spans="2:43" x14ac:dyDescent="0.35">
      <c r="B209" s="65" t="s">
        <v>128</v>
      </c>
      <c r="E209" t="s">
        <v>129</v>
      </c>
      <c r="F209">
        <v>8106</v>
      </c>
      <c r="G209">
        <v>0</v>
      </c>
      <c r="H209" t="s">
        <v>474</v>
      </c>
      <c r="I209">
        <v>3</v>
      </c>
      <c r="J209">
        <v>210</v>
      </c>
      <c r="K209" t="s">
        <v>66</v>
      </c>
      <c r="L209">
        <v>-25592.59</v>
      </c>
      <c r="M209">
        <v>-26983.1</v>
      </c>
      <c r="N209">
        <v>0</v>
      </c>
      <c r="O209">
        <v>-238.18</v>
      </c>
      <c r="P209">
        <v>-25592.59</v>
      </c>
      <c r="Q209">
        <v>-27221.279999999999</v>
      </c>
      <c r="R209">
        <v>0</v>
      </c>
      <c r="S209">
        <v>0</v>
      </c>
      <c r="T209">
        <v>0</v>
      </c>
      <c r="U209">
        <v>0</v>
      </c>
      <c r="V209">
        <v>0</v>
      </c>
      <c r="W209">
        <v>0</v>
      </c>
      <c r="X209">
        <v>0</v>
      </c>
      <c r="Y209">
        <v>0</v>
      </c>
      <c r="Z209">
        <v>0</v>
      </c>
      <c r="AA209">
        <v>0</v>
      </c>
      <c r="AB209">
        <v>0</v>
      </c>
      <c r="AC209">
        <v>0</v>
      </c>
      <c r="AD209">
        <v>-177920.94</v>
      </c>
      <c r="AE209">
        <v>0</v>
      </c>
      <c r="AF209">
        <v>0</v>
      </c>
      <c r="AG209">
        <v>0</v>
      </c>
      <c r="AH209">
        <v>0</v>
      </c>
      <c r="AI209">
        <v>-177920.94</v>
      </c>
      <c r="AJ209">
        <v>0</v>
      </c>
      <c r="AK209">
        <v>-177920.94</v>
      </c>
      <c r="AL209">
        <v>-179549.63</v>
      </c>
      <c r="AM209">
        <v>3878.8</v>
      </c>
      <c r="AN209">
        <v>0</v>
      </c>
      <c r="AO209">
        <v>0</v>
      </c>
      <c r="AP209">
        <v>825.44</v>
      </c>
      <c r="AQ209">
        <v>4704.24</v>
      </c>
    </row>
    <row r="210" spans="2:43" x14ac:dyDescent="0.35">
      <c r="B210" s="65" t="s">
        <v>128</v>
      </c>
      <c r="E210" t="s">
        <v>129</v>
      </c>
      <c r="F210">
        <v>8106</v>
      </c>
      <c r="G210">
        <v>0</v>
      </c>
      <c r="H210" t="s">
        <v>474</v>
      </c>
      <c r="I210">
        <v>3</v>
      </c>
      <c r="J210">
        <v>220</v>
      </c>
      <c r="K210" t="s">
        <v>66</v>
      </c>
      <c r="L210">
        <v>0</v>
      </c>
      <c r="M210">
        <v>0</v>
      </c>
      <c r="N210">
        <v>0</v>
      </c>
      <c r="O210">
        <v>0</v>
      </c>
      <c r="P210">
        <v>0</v>
      </c>
      <c r="Q210">
        <v>0</v>
      </c>
      <c r="R210">
        <v>0</v>
      </c>
      <c r="S210">
        <v>0</v>
      </c>
      <c r="T210">
        <v>0</v>
      </c>
      <c r="U210">
        <v>0</v>
      </c>
      <c r="V210">
        <v>0</v>
      </c>
      <c r="W210">
        <v>0</v>
      </c>
      <c r="X210">
        <v>0</v>
      </c>
      <c r="Y210">
        <v>0</v>
      </c>
      <c r="Z210">
        <v>0</v>
      </c>
      <c r="AA210">
        <v>0</v>
      </c>
      <c r="AB210">
        <v>0</v>
      </c>
      <c r="AC210">
        <v>0</v>
      </c>
      <c r="AD210">
        <v>-30649.33</v>
      </c>
      <c r="AE210">
        <v>0</v>
      </c>
      <c r="AF210">
        <v>0</v>
      </c>
      <c r="AG210">
        <v>0</v>
      </c>
      <c r="AH210">
        <v>0</v>
      </c>
      <c r="AI210">
        <v>-30649.33</v>
      </c>
      <c r="AJ210">
        <v>0</v>
      </c>
      <c r="AK210">
        <v>-30649.33</v>
      </c>
      <c r="AL210">
        <v>-30649.33</v>
      </c>
      <c r="AM210">
        <v>0</v>
      </c>
      <c r="AN210">
        <v>0</v>
      </c>
      <c r="AO210">
        <v>0</v>
      </c>
      <c r="AP210">
        <v>0</v>
      </c>
      <c r="AQ210">
        <v>0</v>
      </c>
    </row>
    <row r="211" spans="2:43" x14ac:dyDescent="0.35">
      <c r="B211" s="65" t="s">
        <v>128</v>
      </c>
      <c r="E211" t="s">
        <v>129</v>
      </c>
      <c r="F211">
        <v>8106</v>
      </c>
      <c r="G211">
        <v>0</v>
      </c>
      <c r="H211" t="s">
        <v>474</v>
      </c>
      <c r="I211">
        <v>3</v>
      </c>
      <c r="J211">
        <v>233</v>
      </c>
      <c r="K211" t="s">
        <v>66</v>
      </c>
      <c r="L211">
        <v>-3757.97</v>
      </c>
      <c r="M211">
        <v>-5507.86</v>
      </c>
      <c r="N211">
        <v>0</v>
      </c>
      <c r="O211">
        <v>0</v>
      </c>
      <c r="P211">
        <v>-3757.97</v>
      </c>
      <c r="Q211">
        <v>-5507.86</v>
      </c>
      <c r="R211">
        <v>0</v>
      </c>
      <c r="S211">
        <v>-286.04000000000002</v>
      </c>
      <c r="T211">
        <v>0</v>
      </c>
      <c r="U211">
        <v>0</v>
      </c>
      <c r="V211">
        <v>0</v>
      </c>
      <c r="W211">
        <v>-286.04000000000002</v>
      </c>
      <c r="X211">
        <v>0</v>
      </c>
      <c r="Y211">
        <v>-1819.14</v>
      </c>
      <c r="Z211">
        <v>0</v>
      </c>
      <c r="AA211">
        <v>0</v>
      </c>
      <c r="AB211">
        <v>0</v>
      </c>
      <c r="AC211">
        <v>-1819.14</v>
      </c>
      <c r="AD211">
        <v>-78643.429999999993</v>
      </c>
      <c r="AE211">
        <v>0</v>
      </c>
      <c r="AF211">
        <v>0</v>
      </c>
      <c r="AG211">
        <v>0</v>
      </c>
      <c r="AH211">
        <v>0</v>
      </c>
      <c r="AI211">
        <v>-78643.429999999993</v>
      </c>
      <c r="AJ211">
        <v>0</v>
      </c>
      <c r="AK211">
        <v>-80462.570000000007</v>
      </c>
      <c r="AL211">
        <v>-82498.5</v>
      </c>
      <c r="AM211">
        <v>100</v>
      </c>
      <c r="AN211">
        <v>0</v>
      </c>
      <c r="AO211">
        <v>0</v>
      </c>
      <c r="AP211">
        <v>0</v>
      </c>
      <c r="AQ211">
        <v>100</v>
      </c>
    </row>
    <row r="212" spans="2:43" x14ac:dyDescent="0.35">
      <c r="B212" s="65" t="s">
        <v>128</v>
      </c>
      <c r="E212" t="s">
        <v>129</v>
      </c>
      <c r="F212">
        <v>8106</v>
      </c>
      <c r="G212">
        <v>0</v>
      </c>
      <c r="H212" t="s">
        <v>474</v>
      </c>
      <c r="I212">
        <v>3</v>
      </c>
      <c r="J212">
        <v>251</v>
      </c>
      <c r="K212" t="s">
        <v>66</v>
      </c>
      <c r="L212">
        <v>-25197240.760000002</v>
      </c>
      <c r="M212">
        <v>-15926241.119999999</v>
      </c>
      <c r="N212">
        <v>0</v>
      </c>
      <c r="O212">
        <v>0</v>
      </c>
      <c r="P212">
        <v>-25197240.760000002</v>
      </c>
      <c r="Q212">
        <v>-15926241.119999999</v>
      </c>
      <c r="R212">
        <v>-434932.33</v>
      </c>
      <c r="S212">
        <v>-341302.85</v>
      </c>
      <c r="T212">
        <v>0</v>
      </c>
      <c r="U212">
        <v>0</v>
      </c>
      <c r="V212">
        <v>-434932.33</v>
      </c>
      <c r="W212">
        <v>-341302.85</v>
      </c>
      <c r="X212">
        <v>0</v>
      </c>
      <c r="Y212">
        <v>0</v>
      </c>
      <c r="Z212">
        <v>0</v>
      </c>
      <c r="AA212">
        <v>0</v>
      </c>
      <c r="AB212">
        <v>0</v>
      </c>
      <c r="AC212">
        <v>0</v>
      </c>
      <c r="AD212">
        <v>-21515491.02</v>
      </c>
      <c r="AE212">
        <v>0</v>
      </c>
      <c r="AF212">
        <v>0</v>
      </c>
      <c r="AG212">
        <v>0</v>
      </c>
      <c r="AH212">
        <v>0</v>
      </c>
      <c r="AI212">
        <v>-21515491.02</v>
      </c>
      <c r="AJ212">
        <v>0</v>
      </c>
      <c r="AK212">
        <v>-21515491.02</v>
      </c>
      <c r="AL212">
        <v>-12150861.9</v>
      </c>
      <c r="AM212">
        <v>540.74</v>
      </c>
      <c r="AN212">
        <v>0</v>
      </c>
      <c r="AO212">
        <v>0</v>
      </c>
      <c r="AP212">
        <v>1009588.22</v>
      </c>
      <c r="AQ212">
        <v>1010128.96</v>
      </c>
    </row>
    <row r="213" spans="2:43" x14ac:dyDescent="0.35">
      <c r="B213" s="65" t="s">
        <v>128</v>
      </c>
      <c r="E213" t="s">
        <v>129</v>
      </c>
      <c r="F213">
        <v>8106</v>
      </c>
      <c r="G213">
        <v>0</v>
      </c>
      <c r="H213" t="s">
        <v>474</v>
      </c>
      <c r="I213">
        <v>3</v>
      </c>
      <c r="J213">
        <v>252</v>
      </c>
      <c r="K213" t="s">
        <v>66</v>
      </c>
      <c r="L213">
        <v>-1143662.48</v>
      </c>
      <c r="M213">
        <v>-233543.01</v>
      </c>
      <c r="N213">
        <v>0</v>
      </c>
      <c r="O213">
        <v>0</v>
      </c>
      <c r="P213">
        <v>-1143662.48</v>
      </c>
      <c r="Q213">
        <v>-233543.01</v>
      </c>
      <c r="R213">
        <v>-13518</v>
      </c>
      <c r="S213">
        <v>0</v>
      </c>
      <c r="T213">
        <v>0</v>
      </c>
      <c r="U213">
        <v>0</v>
      </c>
      <c r="V213">
        <v>-13518</v>
      </c>
      <c r="W213">
        <v>0</v>
      </c>
      <c r="X213">
        <v>0</v>
      </c>
      <c r="Y213">
        <v>0</v>
      </c>
      <c r="Z213">
        <v>0</v>
      </c>
      <c r="AA213">
        <v>0</v>
      </c>
      <c r="AB213">
        <v>0</v>
      </c>
      <c r="AC213">
        <v>0</v>
      </c>
      <c r="AD213">
        <v>-1015083.13</v>
      </c>
      <c r="AE213">
        <v>0</v>
      </c>
      <c r="AF213">
        <v>0</v>
      </c>
      <c r="AG213">
        <v>0</v>
      </c>
      <c r="AH213">
        <v>0</v>
      </c>
      <c r="AI213">
        <v>-1015083.13</v>
      </c>
      <c r="AJ213">
        <v>0</v>
      </c>
      <c r="AK213">
        <v>-1015083.13</v>
      </c>
      <c r="AL213">
        <v>-91445.66</v>
      </c>
      <c r="AM213">
        <v>4282.2</v>
      </c>
      <c r="AN213">
        <v>0</v>
      </c>
      <c r="AO213">
        <v>0</v>
      </c>
      <c r="AP213">
        <v>0</v>
      </c>
      <c r="AQ213">
        <v>4282.2</v>
      </c>
    </row>
    <row r="214" spans="2:43" x14ac:dyDescent="0.35">
      <c r="B214" s="65" t="s">
        <v>128</v>
      </c>
      <c r="E214" t="s">
        <v>129</v>
      </c>
      <c r="F214">
        <v>8106</v>
      </c>
      <c r="G214">
        <v>0</v>
      </c>
      <c r="H214" t="s">
        <v>474</v>
      </c>
      <c r="I214">
        <v>3</v>
      </c>
      <c r="J214">
        <v>253</v>
      </c>
      <c r="K214" t="s">
        <v>66</v>
      </c>
      <c r="L214">
        <v>-1521.75</v>
      </c>
      <c r="M214">
        <v>-949.75</v>
      </c>
      <c r="N214">
        <v>0</v>
      </c>
      <c r="O214">
        <v>-364</v>
      </c>
      <c r="P214">
        <v>-1521.75</v>
      </c>
      <c r="Q214">
        <v>-1313.75</v>
      </c>
      <c r="R214">
        <v>-6200</v>
      </c>
      <c r="S214">
        <v>0</v>
      </c>
      <c r="T214">
        <v>0</v>
      </c>
      <c r="U214">
        <v>0</v>
      </c>
      <c r="V214">
        <v>-6200</v>
      </c>
      <c r="W214">
        <v>0</v>
      </c>
      <c r="X214">
        <v>0</v>
      </c>
      <c r="Y214">
        <v>0</v>
      </c>
      <c r="Z214">
        <v>0</v>
      </c>
      <c r="AA214">
        <v>0</v>
      </c>
      <c r="AB214">
        <v>0</v>
      </c>
      <c r="AC214">
        <v>0</v>
      </c>
      <c r="AD214">
        <v>-6260</v>
      </c>
      <c r="AE214">
        <v>0</v>
      </c>
      <c r="AF214">
        <v>0</v>
      </c>
      <c r="AG214">
        <v>0</v>
      </c>
      <c r="AH214">
        <v>0</v>
      </c>
      <c r="AI214">
        <v>-6260</v>
      </c>
      <c r="AJ214">
        <v>0</v>
      </c>
      <c r="AK214">
        <v>-6260</v>
      </c>
      <c r="AL214">
        <v>148</v>
      </c>
      <c r="AM214">
        <v>395</v>
      </c>
      <c r="AN214">
        <v>0</v>
      </c>
      <c r="AO214">
        <v>0</v>
      </c>
      <c r="AP214">
        <v>0</v>
      </c>
      <c r="AQ214">
        <v>395</v>
      </c>
    </row>
    <row r="215" spans="2:43" x14ac:dyDescent="0.35">
      <c r="B215" s="65" t="s">
        <v>128</v>
      </c>
      <c r="E215" t="s">
        <v>129</v>
      </c>
      <c r="F215">
        <v>8106</v>
      </c>
      <c r="G215">
        <v>0</v>
      </c>
      <c r="H215" t="s">
        <v>474</v>
      </c>
      <c r="I215">
        <v>3</v>
      </c>
      <c r="J215">
        <v>254</v>
      </c>
      <c r="K215" t="s">
        <v>66</v>
      </c>
      <c r="L215">
        <v>-92785.279999999999</v>
      </c>
      <c r="M215">
        <v>-70735.14</v>
      </c>
      <c r="N215">
        <v>0</v>
      </c>
      <c r="O215">
        <v>0</v>
      </c>
      <c r="P215">
        <v>-92785.279999999999</v>
      </c>
      <c r="Q215">
        <v>-70735.14</v>
      </c>
      <c r="R215">
        <v>0</v>
      </c>
      <c r="S215">
        <v>0</v>
      </c>
      <c r="T215">
        <v>0</v>
      </c>
      <c r="U215">
        <v>0</v>
      </c>
      <c r="V215">
        <v>0</v>
      </c>
      <c r="W215">
        <v>0</v>
      </c>
      <c r="X215">
        <v>0</v>
      </c>
      <c r="Y215">
        <v>0</v>
      </c>
      <c r="Z215">
        <v>0</v>
      </c>
      <c r="AA215">
        <v>0</v>
      </c>
      <c r="AB215">
        <v>0</v>
      </c>
      <c r="AC215">
        <v>0</v>
      </c>
      <c r="AD215">
        <v>-112506.97</v>
      </c>
      <c r="AE215">
        <v>0</v>
      </c>
      <c r="AF215">
        <v>0</v>
      </c>
      <c r="AG215">
        <v>0</v>
      </c>
      <c r="AH215">
        <v>0</v>
      </c>
      <c r="AI215">
        <v>-112506.97</v>
      </c>
      <c r="AJ215">
        <v>0</v>
      </c>
      <c r="AK215">
        <v>-112506.97</v>
      </c>
      <c r="AL215">
        <v>-90456.83</v>
      </c>
      <c r="AM215">
        <v>158.5</v>
      </c>
      <c r="AN215">
        <v>0</v>
      </c>
      <c r="AO215">
        <v>0</v>
      </c>
      <c r="AP215">
        <v>0</v>
      </c>
      <c r="AQ215">
        <v>158.5</v>
      </c>
    </row>
    <row r="216" spans="2:43" x14ac:dyDescent="0.35">
      <c r="B216" s="65" t="s">
        <v>128</v>
      </c>
      <c r="E216" t="s">
        <v>129</v>
      </c>
      <c r="F216">
        <v>8106</v>
      </c>
      <c r="G216">
        <v>0</v>
      </c>
      <c r="H216" t="s">
        <v>474</v>
      </c>
      <c r="I216">
        <v>3</v>
      </c>
      <c r="J216">
        <v>257</v>
      </c>
      <c r="K216" t="s">
        <v>66</v>
      </c>
      <c r="L216">
        <v>0</v>
      </c>
      <c r="M216">
        <v>-5540</v>
      </c>
      <c r="N216">
        <v>0</v>
      </c>
      <c r="O216">
        <v>0</v>
      </c>
      <c r="P216">
        <v>0</v>
      </c>
      <c r="Q216">
        <v>-5540</v>
      </c>
      <c r="R216">
        <v>-2200</v>
      </c>
      <c r="S216">
        <v>0</v>
      </c>
      <c r="T216">
        <v>0</v>
      </c>
      <c r="U216">
        <v>0</v>
      </c>
      <c r="V216">
        <v>-2200</v>
      </c>
      <c r="W216">
        <v>0</v>
      </c>
      <c r="X216">
        <v>0</v>
      </c>
      <c r="Y216">
        <v>0</v>
      </c>
      <c r="Z216">
        <v>0</v>
      </c>
      <c r="AA216">
        <v>0</v>
      </c>
      <c r="AB216">
        <v>0</v>
      </c>
      <c r="AC216">
        <v>0</v>
      </c>
      <c r="AD216">
        <v>-26162.51</v>
      </c>
      <c r="AE216">
        <v>0</v>
      </c>
      <c r="AF216">
        <v>0</v>
      </c>
      <c r="AG216">
        <v>0</v>
      </c>
      <c r="AH216">
        <v>0</v>
      </c>
      <c r="AI216">
        <v>-26162.51</v>
      </c>
      <c r="AJ216">
        <v>0</v>
      </c>
      <c r="AK216">
        <v>-26162.51</v>
      </c>
      <c r="AL216">
        <v>-29502.51</v>
      </c>
      <c r="AM216">
        <v>0</v>
      </c>
      <c r="AN216">
        <v>0</v>
      </c>
      <c r="AO216">
        <v>0</v>
      </c>
      <c r="AP216">
        <v>0</v>
      </c>
      <c r="AQ216">
        <v>0</v>
      </c>
    </row>
    <row r="217" spans="2:43" x14ac:dyDescent="0.35">
      <c r="B217" s="65" t="s">
        <v>128</v>
      </c>
      <c r="E217" t="s">
        <v>129</v>
      </c>
      <c r="F217">
        <v>8106</v>
      </c>
      <c r="G217">
        <v>0</v>
      </c>
      <c r="H217" t="s">
        <v>474</v>
      </c>
      <c r="I217">
        <v>3</v>
      </c>
      <c r="J217">
        <v>260</v>
      </c>
      <c r="K217" t="s">
        <v>66</v>
      </c>
      <c r="L217">
        <v>0</v>
      </c>
      <c r="M217">
        <v>-38565.33</v>
      </c>
      <c r="N217">
        <v>0</v>
      </c>
      <c r="O217">
        <v>0</v>
      </c>
      <c r="P217">
        <v>0</v>
      </c>
      <c r="Q217">
        <v>-38565.33</v>
      </c>
      <c r="R217">
        <v>-37767</v>
      </c>
      <c r="S217">
        <v>-10108</v>
      </c>
      <c r="T217">
        <v>0</v>
      </c>
      <c r="U217">
        <v>0</v>
      </c>
      <c r="V217">
        <v>-37767</v>
      </c>
      <c r="W217">
        <v>-10108</v>
      </c>
      <c r="X217">
        <v>-39321.56</v>
      </c>
      <c r="Y217">
        <v>-1706.47</v>
      </c>
      <c r="Z217">
        <v>0</v>
      </c>
      <c r="AA217">
        <v>0</v>
      </c>
      <c r="AB217">
        <v>-39321.56</v>
      </c>
      <c r="AC217">
        <v>-1706.47</v>
      </c>
      <c r="AD217">
        <v>-289730.95</v>
      </c>
      <c r="AE217">
        <v>0</v>
      </c>
      <c r="AF217">
        <v>0</v>
      </c>
      <c r="AG217">
        <v>0</v>
      </c>
      <c r="AH217">
        <v>0</v>
      </c>
      <c r="AI217">
        <v>-289730.95</v>
      </c>
      <c r="AJ217">
        <v>-39321.56</v>
      </c>
      <c r="AK217">
        <v>-252115.86</v>
      </c>
      <c r="AL217">
        <v>-263022.19</v>
      </c>
      <c r="AM217">
        <v>3935.09</v>
      </c>
      <c r="AN217">
        <v>0</v>
      </c>
      <c r="AO217">
        <v>0</v>
      </c>
      <c r="AP217">
        <v>0</v>
      </c>
      <c r="AQ217">
        <v>3935.09</v>
      </c>
    </row>
    <row r="218" spans="2:43" x14ac:dyDescent="0.35">
      <c r="B218" s="65" t="s">
        <v>128</v>
      </c>
      <c r="E218" t="s">
        <v>129</v>
      </c>
      <c r="F218">
        <v>8106</v>
      </c>
      <c r="G218">
        <v>0</v>
      </c>
      <c r="H218" t="s">
        <v>474</v>
      </c>
      <c r="I218">
        <v>3</v>
      </c>
      <c r="J218">
        <v>310</v>
      </c>
      <c r="K218" t="s">
        <v>66</v>
      </c>
      <c r="L218">
        <v>-176165.47</v>
      </c>
      <c r="M218">
        <v>-31987.69</v>
      </c>
      <c r="N218">
        <v>0</v>
      </c>
      <c r="O218">
        <v>0</v>
      </c>
      <c r="P218">
        <v>-176165.47</v>
      </c>
      <c r="Q218">
        <v>-31987.69</v>
      </c>
      <c r="R218">
        <v>0</v>
      </c>
      <c r="S218">
        <v>0</v>
      </c>
      <c r="T218">
        <v>0</v>
      </c>
      <c r="U218">
        <v>0</v>
      </c>
      <c r="V218">
        <v>0</v>
      </c>
      <c r="W218">
        <v>0</v>
      </c>
      <c r="X218">
        <v>0</v>
      </c>
      <c r="Y218">
        <v>0</v>
      </c>
      <c r="Z218">
        <v>0</v>
      </c>
      <c r="AA218">
        <v>0</v>
      </c>
      <c r="AB218">
        <v>0</v>
      </c>
      <c r="AC218">
        <v>0</v>
      </c>
      <c r="AD218">
        <v>-242759.59</v>
      </c>
      <c r="AE218">
        <v>0</v>
      </c>
      <c r="AF218">
        <v>0</v>
      </c>
      <c r="AG218">
        <v>0</v>
      </c>
      <c r="AH218">
        <v>0</v>
      </c>
      <c r="AI218">
        <v>-242759.59</v>
      </c>
      <c r="AJ218">
        <v>0</v>
      </c>
      <c r="AK218">
        <v>-242759.59</v>
      </c>
      <c r="AL218">
        <v>-98581.81</v>
      </c>
      <c r="AM218">
        <v>0.1</v>
      </c>
      <c r="AN218">
        <v>0</v>
      </c>
      <c r="AO218">
        <v>0</v>
      </c>
      <c r="AP218">
        <v>0</v>
      </c>
      <c r="AQ218">
        <v>0.1</v>
      </c>
    </row>
    <row r="219" spans="2:43" x14ac:dyDescent="0.35">
      <c r="B219" s="65" t="s">
        <v>128</v>
      </c>
      <c r="E219" t="s">
        <v>129</v>
      </c>
      <c r="F219">
        <v>8106</v>
      </c>
      <c r="G219">
        <v>0</v>
      </c>
      <c r="H219" t="s">
        <v>474</v>
      </c>
      <c r="I219">
        <v>3</v>
      </c>
      <c r="J219">
        <v>320</v>
      </c>
      <c r="K219" t="s">
        <v>66</v>
      </c>
      <c r="L219">
        <v>-409483.62</v>
      </c>
      <c r="M219">
        <v>-6498.05</v>
      </c>
      <c r="N219">
        <v>0</v>
      </c>
      <c r="O219">
        <v>0</v>
      </c>
      <c r="P219">
        <v>-409483.62</v>
      </c>
      <c r="Q219">
        <v>-6498.05</v>
      </c>
      <c r="R219">
        <v>0</v>
      </c>
      <c r="S219">
        <v>0</v>
      </c>
      <c r="T219">
        <v>0</v>
      </c>
      <c r="U219">
        <v>0</v>
      </c>
      <c r="V219">
        <v>0</v>
      </c>
      <c r="W219">
        <v>0</v>
      </c>
      <c r="X219">
        <v>0</v>
      </c>
      <c r="Y219">
        <v>0</v>
      </c>
      <c r="Z219">
        <v>0</v>
      </c>
      <c r="AA219">
        <v>0</v>
      </c>
      <c r="AB219">
        <v>0</v>
      </c>
      <c r="AC219">
        <v>0</v>
      </c>
      <c r="AD219">
        <v>-409486.69</v>
      </c>
      <c r="AE219">
        <v>0</v>
      </c>
      <c r="AF219">
        <v>0</v>
      </c>
      <c r="AG219">
        <v>0</v>
      </c>
      <c r="AH219">
        <v>0</v>
      </c>
      <c r="AI219">
        <v>-409486.69</v>
      </c>
      <c r="AJ219">
        <v>0</v>
      </c>
      <c r="AK219">
        <v>-409486.69</v>
      </c>
      <c r="AL219">
        <v>-6501.12</v>
      </c>
      <c r="AM219">
        <v>0</v>
      </c>
      <c r="AN219">
        <v>0</v>
      </c>
      <c r="AO219">
        <v>0</v>
      </c>
      <c r="AP219">
        <v>0</v>
      </c>
      <c r="AQ219">
        <v>0</v>
      </c>
    </row>
    <row r="220" spans="2:43" x14ac:dyDescent="0.35">
      <c r="B220" s="65" t="s">
        <v>128</v>
      </c>
      <c r="E220" t="s">
        <v>129</v>
      </c>
      <c r="F220">
        <v>8106</v>
      </c>
      <c r="G220">
        <v>0</v>
      </c>
      <c r="H220" t="s">
        <v>474</v>
      </c>
      <c r="I220">
        <v>3</v>
      </c>
      <c r="J220">
        <v>410</v>
      </c>
      <c r="K220" t="s">
        <v>66</v>
      </c>
      <c r="L220">
        <v>-5740971.6600000001</v>
      </c>
      <c r="M220">
        <v>-2970154.86</v>
      </c>
      <c r="N220">
        <v>0</v>
      </c>
      <c r="O220">
        <v>0</v>
      </c>
      <c r="P220">
        <v>-5740971.6600000001</v>
      </c>
      <c r="Q220">
        <v>-2970154.86</v>
      </c>
      <c r="R220">
        <v>0</v>
      </c>
      <c r="S220">
        <v>-159584.23000000001</v>
      </c>
      <c r="T220">
        <v>0</v>
      </c>
      <c r="U220">
        <v>0</v>
      </c>
      <c r="V220">
        <v>0</v>
      </c>
      <c r="W220">
        <v>-159584.23000000001</v>
      </c>
      <c r="X220">
        <v>0</v>
      </c>
      <c r="Y220">
        <v>0</v>
      </c>
      <c r="Z220">
        <v>0</v>
      </c>
      <c r="AA220">
        <v>0</v>
      </c>
      <c r="AB220">
        <v>0</v>
      </c>
      <c r="AC220">
        <v>0</v>
      </c>
      <c r="AD220">
        <v>-3197000.73</v>
      </c>
      <c r="AE220">
        <v>0</v>
      </c>
      <c r="AF220">
        <v>0</v>
      </c>
      <c r="AG220">
        <v>0</v>
      </c>
      <c r="AH220">
        <v>0</v>
      </c>
      <c r="AI220">
        <v>-3197000.73</v>
      </c>
      <c r="AJ220">
        <v>0</v>
      </c>
      <c r="AK220">
        <v>-3197000.73</v>
      </c>
      <c r="AL220">
        <v>-585768.16</v>
      </c>
      <c r="AM220">
        <v>17213.23</v>
      </c>
      <c r="AN220">
        <v>0</v>
      </c>
      <c r="AO220">
        <v>0</v>
      </c>
      <c r="AP220">
        <v>0</v>
      </c>
      <c r="AQ220">
        <v>17213.23</v>
      </c>
    </row>
    <row r="221" spans="2:43" x14ac:dyDescent="0.35">
      <c r="B221" s="65" t="s">
        <v>128</v>
      </c>
      <c r="E221" t="s">
        <v>129</v>
      </c>
      <c r="F221">
        <v>8106</v>
      </c>
      <c r="G221">
        <v>0</v>
      </c>
      <c r="H221" t="s">
        <v>475</v>
      </c>
      <c r="I221">
        <v>5</v>
      </c>
      <c r="J221">
        <v>0</v>
      </c>
      <c r="K221" t="s">
        <v>66</v>
      </c>
      <c r="L221">
        <v>0</v>
      </c>
      <c r="M221">
        <v>0</v>
      </c>
      <c r="N221">
        <v>0</v>
      </c>
      <c r="O221">
        <v>0</v>
      </c>
      <c r="P221">
        <v>0</v>
      </c>
      <c r="Q221">
        <v>0</v>
      </c>
      <c r="R221">
        <v>-56988000</v>
      </c>
      <c r="S221">
        <v>0</v>
      </c>
      <c r="T221">
        <v>0</v>
      </c>
      <c r="U221">
        <v>0</v>
      </c>
      <c r="V221">
        <v>-56988000</v>
      </c>
      <c r="W221">
        <v>0</v>
      </c>
      <c r="X221">
        <v>0</v>
      </c>
      <c r="Y221">
        <v>0</v>
      </c>
      <c r="Z221">
        <v>0</v>
      </c>
      <c r="AA221">
        <v>0</v>
      </c>
      <c r="AB221">
        <v>0</v>
      </c>
      <c r="AC221">
        <v>0</v>
      </c>
      <c r="AD221">
        <v>0</v>
      </c>
      <c r="AE221">
        <v>0</v>
      </c>
      <c r="AF221">
        <v>0</v>
      </c>
      <c r="AG221">
        <v>0</v>
      </c>
      <c r="AH221">
        <v>0</v>
      </c>
      <c r="AI221">
        <v>0</v>
      </c>
      <c r="AJ221">
        <v>0</v>
      </c>
      <c r="AK221">
        <v>0</v>
      </c>
      <c r="AL221">
        <v>56988000</v>
      </c>
      <c r="AM221">
        <v>0</v>
      </c>
      <c r="AN221">
        <v>0</v>
      </c>
      <c r="AO221">
        <v>0</v>
      </c>
      <c r="AP221">
        <v>0</v>
      </c>
      <c r="AQ221">
        <v>0</v>
      </c>
    </row>
    <row r="222" spans="2:43" x14ac:dyDescent="0.35">
      <c r="B222" s="65" t="s">
        <v>128</v>
      </c>
      <c r="E222" t="s">
        <v>129</v>
      </c>
      <c r="F222">
        <v>8106</v>
      </c>
      <c r="G222">
        <v>0</v>
      </c>
      <c r="H222" t="s">
        <v>475</v>
      </c>
      <c r="I222">
        <v>5</v>
      </c>
      <c r="J222">
        <v>410</v>
      </c>
      <c r="K222" t="s">
        <v>66</v>
      </c>
      <c r="L222">
        <v>-11401871.58</v>
      </c>
      <c r="M222">
        <v>-10712582.84</v>
      </c>
      <c r="N222">
        <v>0</v>
      </c>
      <c r="O222">
        <v>0</v>
      </c>
      <c r="P222">
        <v>-11401871.58</v>
      </c>
      <c r="Q222">
        <v>-10712582.84</v>
      </c>
      <c r="R222">
        <v>0</v>
      </c>
      <c r="S222">
        <v>0</v>
      </c>
      <c r="T222">
        <v>0</v>
      </c>
      <c r="U222">
        <v>0</v>
      </c>
      <c r="V222">
        <v>0</v>
      </c>
      <c r="W222">
        <v>0</v>
      </c>
      <c r="X222">
        <v>0</v>
      </c>
      <c r="Y222">
        <v>0</v>
      </c>
      <c r="Z222">
        <v>0</v>
      </c>
      <c r="AA222">
        <v>0</v>
      </c>
      <c r="AB222">
        <v>0</v>
      </c>
      <c r="AC222">
        <v>0</v>
      </c>
      <c r="AD222">
        <v>-689288.74</v>
      </c>
      <c r="AE222">
        <v>0</v>
      </c>
      <c r="AF222">
        <v>0</v>
      </c>
      <c r="AG222">
        <v>0</v>
      </c>
      <c r="AH222">
        <v>0</v>
      </c>
      <c r="AI222">
        <v>-689288.74</v>
      </c>
      <c r="AJ222">
        <v>0</v>
      </c>
      <c r="AK222">
        <v>-689288.74</v>
      </c>
      <c r="AL222">
        <v>0</v>
      </c>
      <c r="AM222">
        <v>0</v>
      </c>
      <c r="AN222">
        <v>0</v>
      </c>
      <c r="AO222">
        <v>0</v>
      </c>
      <c r="AP222">
        <v>0</v>
      </c>
      <c r="AQ222">
        <v>0</v>
      </c>
    </row>
    <row r="223" spans="2:43" x14ac:dyDescent="0.35">
      <c r="B223" s="65" t="s">
        <v>128</v>
      </c>
      <c r="E223" t="s">
        <v>129</v>
      </c>
      <c r="F223">
        <v>8106</v>
      </c>
      <c r="G223">
        <v>0</v>
      </c>
      <c r="H223" t="s">
        <v>475</v>
      </c>
      <c r="I223">
        <v>5</v>
      </c>
      <c r="J223">
        <v>940</v>
      </c>
      <c r="K223" t="s">
        <v>66</v>
      </c>
      <c r="L223">
        <v>0</v>
      </c>
      <c r="M223">
        <v>0</v>
      </c>
      <c r="N223">
        <v>0</v>
      </c>
      <c r="O223">
        <v>0</v>
      </c>
      <c r="P223">
        <v>0</v>
      </c>
      <c r="Q223">
        <v>0</v>
      </c>
      <c r="R223">
        <v>56988000</v>
      </c>
      <c r="S223">
        <v>0</v>
      </c>
      <c r="T223">
        <v>0</v>
      </c>
      <c r="U223">
        <v>0</v>
      </c>
      <c r="V223">
        <v>56988000</v>
      </c>
      <c r="W223">
        <v>0</v>
      </c>
      <c r="X223">
        <v>0</v>
      </c>
      <c r="Y223">
        <v>0</v>
      </c>
      <c r="Z223">
        <v>0</v>
      </c>
      <c r="AA223">
        <v>0</v>
      </c>
      <c r="AB223">
        <v>0</v>
      </c>
      <c r="AC223">
        <v>0</v>
      </c>
      <c r="AD223">
        <v>-10000000</v>
      </c>
      <c r="AE223">
        <v>0</v>
      </c>
      <c r="AF223">
        <v>0</v>
      </c>
      <c r="AG223">
        <v>0</v>
      </c>
      <c r="AH223">
        <v>0</v>
      </c>
      <c r="AI223">
        <v>-10000000</v>
      </c>
      <c r="AJ223">
        <v>0</v>
      </c>
      <c r="AK223">
        <v>-10000000</v>
      </c>
      <c r="AL223">
        <v>-66988000</v>
      </c>
      <c r="AM223">
        <v>0</v>
      </c>
      <c r="AN223">
        <v>0</v>
      </c>
      <c r="AO223">
        <v>0</v>
      </c>
      <c r="AP223">
        <v>0</v>
      </c>
      <c r="AQ223">
        <v>0</v>
      </c>
    </row>
    <row r="224" spans="2:43" x14ac:dyDescent="0.35">
      <c r="B224" s="65" t="s">
        <v>128</v>
      </c>
      <c r="E224" t="s">
        <v>129</v>
      </c>
      <c r="F224">
        <v>8106</v>
      </c>
      <c r="G224">
        <v>0</v>
      </c>
      <c r="H224" t="s">
        <v>476</v>
      </c>
      <c r="I224">
        <v>6</v>
      </c>
      <c r="J224">
        <v>0</v>
      </c>
      <c r="K224" t="s">
        <v>66</v>
      </c>
      <c r="L224">
        <v>-688.36</v>
      </c>
      <c r="M224">
        <v>0</v>
      </c>
      <c r="N224">
        <v>0</v>
      </c>
      <c r="O224">
        <v>0</v>
      </c>
      <c r="P224">
        <v>-688.36</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688.36</v>
      </c>
      <c r="AM224">
        <v>0</v>
      </c>
      <c r="AN224">
        <v>0</v>
      </c>
      <c r="AO224">
        <v>0</v>
      </c>
      <c r="AP224">
        <v>0</v>
      </c>
      <c r="AQ224">
        <v>0</v>
      </c>
    </row>
    <row r="225" spans="2:43" x14ac:dyDescent="0.35">
      <c r="B225" s="65" t="s">
        <v>128</v>
      </c>
      <c r="E225" t="s">
        <v>129</v>
      </c>
      <c r="F225">
        <v>8106</v>
      </c>
      <c r="G225">
        <v>0</v>
      </c>
      <c r="H225" t="s">
        <v>476</v>
      </c>
      <c r="I225">
        <v>6</v>
      </c>
      <c r="J225">
        <v>111</v>
      </c>
      <c r="K225" t="s">
        <v>66</v>
      </c>
      <c r="L225">
        <v>0</v>
      </c>
      <c r="M225">
        <v>0</v>
      </c>
      <c r="N225">
        <v>0</v>
      </c>
      <c r="O225">
        <v>0</v>
      </c>
      <c r="P225">
        <v>0</v>
      </c>
      <c r="Q225">
        <v>0</v>
      </c>
      <c r="R225">
        <v>-4910.3999999999996</v>
      </c>
      <c r="S225">
        <v>-7578</v>
      </c>
      <c r="T225">
        <v>0</v>
      </c>
      <c r="U225">
        <v>0</v>
      </c>
      <c r="V225">
        <v>-4910.3999999999996</v>
      </c>
      <c r="W225">
        <v>-7578</v>
      </c>
      <c r="X225">
        <v>0</v>
      </c>
      <c r="Y225">
        <v>0</v>
      </c>
      <c r="Z225">
        <v>0</v>
      </c>
      <c r="AA225">
        <v>0</v>
      </c>
      <c r="AB225">
        <v>0</v>
      </c>
      <c r="AC225">
        <v>0</v>
      </c>
      <c r="AD225">
        <v>-94855.2</v>
      </c>
      <c r="AE225">
        <v>0</v>
      </c>
      <c r="AF225">
        <v>0</v>
      </c>
      <c r="AG225">
        <v>0</v>
      </c>
      <c r="AH225">
        <v>0</v>
      </c>
      <c r="AI225">
        <v>-94855.2</v>
      </c>
      <c r="AJ225">
        <v>0</v>
      </c>
      <c r="AK225">
        <v>-94855.2</v>
      </c>
      <c r="AL225">
        <v>-97522.8</v>
      </c>
      <c r="AM225">
        <v>0</v>
      </c>
      <c r="AN225">
        <v>0</v>
      </c>
      <c r="AO225">
        <v>0</v>
      </c>
      <c r="AP225">
        <v>0</v>
      </c>
      <c r="AQ225">
        <v>0</v>
      </c>
    </row>
    <row r="226" spans="2:43" x14ac:dyDescent="0.35">
      <c r="B226" s="65" t="s">
        <v>128</v>
      </c>
      <c r="E226" t="s">
        <v>129</v>
      </c>
      <c r="F226">
        <v>8106</v>
      </c>
      <c r="G226">
        <v>0</v>
      </c>
      <c r="H226" t="s">
        <v>476</v>
      </c>
      <c r="I226">
        <v>6</v>
      </c>
      <c r="J226">
        <v>121</v>
      </c>
      <c r="K226" t="s">
        <v>66</v>
      </c>
      <c r="L226">
        <v>0</v>
      </c>
      <c r="M226">
        <v>0</v>
      </c>
      <c r="N226">
        <v>0</v>
      </c>
      <c r="O226">
        <v>0</v>
      </c>
      <c r="P226">
        <v>0</v>
      </c>
      <c r="Q226">
        <v>0</v>
      </c>
      <c r="R226">
        <v>60243.69</v>
      </c>
      <c r="S226">
        <v>59515.74</v>
      </c>
      <c r="T226">
        <v>0</v>
      </c>
      <c r="U226">
        <v>0</v>
      </c>
      <c r="V226">
        <v>60243.69</v>
      </c>
      <c r="W226">
        <v>59515.74</v>
      </c>
      <c r="X226">
        <v>0</v>
      </c>
      <c r="Y226">
        <v>0</v>
      </c>
      <c r="Z226">
        <v>0</v>
      </c>
      <c r="AA226">
        <v>0</v>
      </c>
      <c r="AB226">
        <v>0</v>
      </c>
      <c r="AC226">
        <v>0</v>
      </c>
      <c r="AD226">
        <v>-27688.21</v>
      </c>
      <c r="AE226">
        <v>0</v>
      </c>
      <c r="AF226">
        <v>0</v>
      </c>
      <c r="AG226">
        <v>0</v>
      </c>
      <c r="AH226">
        <v>0</v>
      </c>
      <c r="AI226">
        <v>-27688.21</v>
      </c>
      <c r="AJ226">
        <v>0</v>
      </c>
      <c r="AK226">
        <v>-27688.21</v>
      </c>
      <c r="AL226">
        <v>-28416.16</v>
      </c>
      <c r="AM226">
        <v>0</v>
      </c>
      <c r="AN226">
        <v>0</v>
      </c>
      <c r="AO226">
        <v>0</v>
      </c>
      <c r="AP226">
        <v>0</v>
      </c>
      <c r="AQ226">
        <v>0</v>
      </c>
    </row>
    <row r="227" spans="2:43" x14ac:dyDescent="0.35">
      <c r="B227" s="65" t="s">
        <v>128</v>
      </c>
      <c r="E227" t="s">
        <v>129</v>
      </c>
      <c r="F227">
        <v>8106</v>
      </c>
      <c r="G227">
        <v>0</v>
      </c>
      <c r="H227" t="s">
        <v>476</v>
      </c>
      <c r="I227">
        <v>6</v>
      </c>
      <c r="J227">
        <v>210</v>
      </c>
      <c r="K227" t="s">
        <v>66</v>
      </c>
      <c r="L227">
        <v>0</v>
      </c>
      <c r="M227">
        <v>0</v>
      </c>
      <c r="N227">
        <v>0</v>
      </c>
      <c r="O227">
        <v>0</v>
      </c>
      <c r="P227">
        <v>0</v>
      </c>
      <c r="Q227">
        <v>0</v>
      </c>
      <c r="R227">
        <v>0</v>
      </c>
      <c r="S227">
        <v>-80.900000000000006</v>
      </c>
      <c r="T227">
        <v>0</v>
      </c>
      <c r="U227">
        <v>0</v>
      </c>
      <c r="V227">
        <v>0</v>
      </c>
      <c r="W227">
        <v>-80.900000000000006</v>
      </c>
      <c r="X227">
        <v>0</v>
      </c>
      <c r="Y227">
        <v>0</v>
      </c>
      <c r="Z227">
        <v>0</v>
      </c>
      <c r="AA227">
        <v>0</v>
      </c>
      <c r="AB227">
        <v>0</v>
      </c>
      <c r="AC227">
        <v>0</v>
      </c>
      <c r="AD227">
        <v>-32232.82</v>
      </c>
      <c r="AE227">
        <v>0</v>
      </c>
      <c r="AF227">
        <v>0</v>
      </c>
      <c r="AG227">
        <v>0</v>
      </c>
      <c r="AH227">
        <v>0</v>
      </c>
      <c r="AI227">
        <v>-32232.82</v>
      </c>
      <c r="AJ227">
        <v>0</v>
      </c>
      <c r="AK227">
        <v>-32232.82</v>
      </c>
      <c r="AL227">
        <v>-32313.72</v>
      </c>
      <c r="AM227">
        <v>0</v>
      </c>
      <c r="AN227">
        <v>0</v>
      </c>
      <c r="AO227">
        <v>0</v>
      </c>
      <c r="AP227">
        <v>0</v>
      </c>
      <c r="AQ227">
        <v>0</v>
      </c>
    </row>
    <row r="228" spans="2:43" x14ac:dyDescent="0.35">
      <c r="B228" s="65" t="s">
        <v>128</v>
      </c>
      <c r="E228" t="s">
        <v>129</v>
      </c>
      <c r="F228">
        <v>8106</v>
      </c>
      <c r="G228">
        <v>0</v>
      </c>
      <c r="H228" t="s">
        <v>476</v>
      </c>
      <c r="I228">
        <v>6</v>
      </c>
      <c r="J228">
        <v>253</v>
      </c>
      <c r="K228" t="s">
        <v>66</v>
      </c>
      <c r="L228">
        <v>-25530218.460000001</v>
      </c>
      <c r="M228">
        <v>-22755563.699999999</v>
      </c>
      <c r="N228">
        <v>0</v>
      </c>
      <c r="O228">
        <v>0</v>
      </c>
      <c r="P228">
        <v>-25530218.460000001</v>
      </c>
      <c r="Q228">
        <v>-22755563.699999999</v>
      </c>
      <c r="R228">
        <v>-5000</v>
      </c>
      <c r="S228">
        <v>-878662.03</v>
      </c>
      <c r="T228">
        <v>0</v>
      </c>
      <c r="U228">
        <v>0</v>
      </c>
      <c r="V228">
        <v>-5000</v>
      </c>
      <c r="W228">
        <v>-878662.03</v>
      </c>
      <c r="X228">
        <v>0</v>
      </c>
      <c r="Y228">
        <v>0</v>
      </c>
      <c r="Z228">
        <v>0</v>
      </c>
      <c r="AA228">
        <v>0</v>
      </c>
      <c r="AB228">
        <v>0</v>
      </c>
      <c r="AC228">
        <v>0</v>
      </c>
      <c r="AD228">
        <v>-9902813.2400000002</v>
      </c>
      <c r="AE228">
        <v>0</v>
      </c>
      <c r="AF228">
        <v>0</v>
      </c>
      <c r="AG228">
        <v>0</v>
      </c>
      <c r="AH228">
        <v>0</v>
      </c>
      <c r="AI228">
        <v>-9902813.2400000002</v>
      </c>
      <c r="AJ228">
        <v>0</v>
      </c>
      <c r="AK228">
        <v>-9902813.2400000002</v>
      </c>
      <c r="AL228">
        <v>-8001820.5099999998</v>
      </c>
      <c r="AM228">
        <v>0</v>
      </c>
      <c r="AN228">
        <v>0</v>
      </c>
      <c r="AO228">
        <v>0</v>
      </c>
      <c r="AP228">
        <v>0</v>
      </c>
      <c r="AQ228">
        <v>0</v>
      </c>
    </row>
    <row r="229" spans="2:43" x14ac:dyDescent="0.35">
      <c r="B229" s="65" t="s">
        <v>128</v>
      </c>
      <c r="E229" t="s">
        <v>129</v>
      </c>
      <c r="F229">
        <v>8106</v>
      </c>
      <c r="G229">
        <v>0</v>
      </c>
      <c r="H229" t="s">
        <v>476</v>
      </c>
      <c r="I229">
        <v>6</v>
      </c>
      <c r="J229">
        <v>310</v>
      </c>
      <c r="K229" t="s">
        <v>66</v>
      </c>
      <c r="L229">
        <v>1937.6</v>
      </c>
      <c r="M229">
        <v>1937.6</v>
      </c>
      <c r="N229">
        <v>0</v>
      </c>
      <c r="O229">
        <v>0</v>
      </c>
      <c r="P229">
        <v>1937.6</v>
      </c>
      <c r="Q229">
        <v>1937.6</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row>
    <row r="230" spans="2:43" x14ac:dyDescent="0.35">
      <c r="B230" s="65" t="s">
        <v>128</v>
      </c>
      <c r="E230" t="s">
        <v>129</v>
      </c>
      <c r="F230">
        <v>8106</v>
      </c>
      <c r="G230">
        <v>0</v>
      </c>
      <c r="H230" t="s">
        <v>476</v>
      </c>
      <c r="I230">
        <v>6</v>
      </c>
      <c r="J230">
        <v>410</v>
      </c>
      <c r="K230" t="s">
        <v>66</v>
      </c>
      <c r="L230">
        <v>0</v>
      </c>
      <c r="M230">
        <v>-688.36</v>
      </c>
      <c r="N230">
        <v>0</v>
      </c>
      <c r="O230">
        <v>0</v>
      </c>
      <c r="P230">
        <v>0</v>
      </c>
      <c r="Q230">
        <v>-688.36</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-688.36</v>
      </c>
      <c r="AM230">
        <v>0</v>
      </c>
      <c r="AN230">
        <v>0</v>
      </c>
      <c r="AO230">
        <v>0</v>
      </c>
      <c r="AP230">
        <v>0</v>
      </c>
      <c r="AQ230">
        <v>0</v>
      </c>
    </row>
    <row r="231" spans="2:43" x14ac:dyDescent="0.35">
      <c r="B231" s="65" t="s">
        <v>128</v>
      </c>
      <c r="E231" t="s">
        <v>129</v>
      </c>
      <c r="F231">
        <v>8106</v>
      </c>
      <c r="G231">
        <v>0</v>
      </c>
      <c r="H231" t="s">
        <v>477</v>
      </c>
      <c r="I231">
        <v>801</v>
      </c>
      <c r="J231">
        <v>0</v>
      </c>
      <c r="K231" t="s">
        <v>457</v>
      </c>
      <c r="L231">
        <v>0</v>
      </c>
      <c r="M231">
        <v>0</v>
      </c>
      <c r="N231">
        <v>0</v>
      </c>
      <c r="O231">
        <v>0</v>
      </c>
      <c r="P231">
        <v>0</v>
      </c>
      <c r="Q231">
        <v>0</v>
      </c>
      <c r="R231">
        <v>-4444.24</v>
      </c>
      <c r="S231">
        <v>0</v>
      </c>
      <c r="T231">
        <v>0</v>
      </c>
      <c r="U231">
        <v>0</v>
      </c>
      <c r="V231">
        <v>-4444.24</v>
      </c>
      <c r="W231">
        <v>0</v>
      </c>
      <c r="X231">
        <v>0</v>
      </c>
      <c r="Y231">
        <v>0</v>
      </c>
      <c r="Z231">
        <v>0</v>
      </c>
      <c r="AA231">
        <v>0</v>
      </c>
      <c r="AB231">
        <v>0</v>
      </c>
      <c r="AC231">
        <v>0</v>
      </c>
      <c r="AD231">
        <v>0</v>
      </c>
      <c r="AE231">
        <v>0</v>
      </c>
      <c r="AF231">
        <v>0</v>
      </c>
      <c r="AG231">
        <v>0</v>
      </c>
      <c r="AH231">
        <v>0</v>
      </c>
      <c r="AI231">
        <v>0</v>
      </c>
      <c r="AJ231">
        <v>0</v>
      </c>
      <c r="AK231">
        <v>0</v>
      </c>
      <c r="AL231">
        <v>4444.24</v>
      </c>
      <c r="AM231">
        <v>0</v>
      </c>
      <c r="AN231">
        <v>0</v>
      </c>
      <c r="AO231">
        <v>0</v>
      </c>
      <c r="AP231">
        <v>0</v>
      </c>
      <c r="AQ231">
        <v>0</v>
      </c>
    </row>
    <row r="232" spans="2:43" x14ac:dyDescent="0.35">
      <c r="B232" s="65" t="s">
        <v>128</v>
      </c>
      <c r="E232" t="s">
        <v>129</v>
      </c>
      <c r="F232">
        <v>8106</v>
      </c>
      <c r="G232">
        <v>0</v>
      </c>
      <c r="H232" t="s">
        <v>477</v>
      </c>
      <c r="I232">
        <v>801</v>
      </c>
      <c r="J232">
        <v>113</v>
      </c>
      <c r="K232" t="s">
        <v>457</v>
      </c>
      <c r="L232">
        <v>0</v>
      </c>
      <c r="M232">
        <v>0</v>
      </c>
      <c r="N232">
        <v>0</v>
      </c>
      <c r="O232">
        <v>0</v>
      </c>
      <c r="P232">
        <v>0</v>
      </c>
      <c r="Q232">
        <v>0</v>
      </c>
      <c r="R232">
        <v>0</v>
      </c>
      <c r="S232">
        <v>0</v>
      </c>
      <c r="T232">
        <v>0</v>
      </c>
      <c r="U232">
        <v>0</v>
      </c>
      <c r="V232">
        <v>0</v>
      </c>
      <c r="W232">
        <v>0</v>
      </c>
      <c r="X232">
        <v>0</v>
      </c>
      <c r="Y232">
        <v>0</v>
      </c>
      <c r="Z232">
        <v>0</v>
      </c>
      <c r="AA232">
        <v>0</v>
      </c>
      <c r="AB232">
        <v>0</v>
      </c>
      <c r="AC232">
        <v>0</v>
      </c>
      <c r="AD232">
        <v>-3538.64</v>
      </c>
      <c r="AE232">
        <v>0</v>
      </c>
      <c r="AF232">
        <v>0</v>
      </c>
      <c r="AG232">
        <v>0</v>
      </c>
      <c r="AH232">
        <v>0</v>
      </c>
      <c r="AI232">
        <v>-3538.64</v>
      </c>
      <c r="AJ232">
        <v>0</v>
      </c>
      <c r="AK232">
        <v>-3538.64</v>
      </c>
      <c r="AL232">
        <v>-3538.64</v>
      </c>
      <c r="AM232">
        <v>0</v>
      </c>
      <c r="AN232">
        <v>0</v>
      </c>
      <c r="AO232">
        <v>0</v>
      </c>
      <c r="AP232">
        <v>0</v>
      </c>
      <c r="AQ232">
        <v>0</v>
      </c>
    </row>
    <row r="233" spans="2:43" x14ac:dyDescent="0.35">
      <c r="B233" s="65" t="s">
        <v>128</v>
      </c>
      <c r="E233" t="s">
        <v>129</v>
      </c>
      <c r="F233">
        <v>8106</v>
      </c>
      <c r="G233">
        <v>0</v>
      </c>
      <c r="H233" t="s">
        <v>477</v>
      </c>
      <c r="I233">
        <v>801</v>
      </c>
      <c r="J233">
        <v>121</v>
      </c>
      <c r="K233" t="s">
        <v>457</v>
      </c>
      <c r="L233">
        <v>0</v>
      </c>
      <c r="M233">
        <v>0</v>
      </c>
      <c r="N233">
        <v>0</v>
      </c>
      <c r="O233">
        <v>0</v>
      </c>
      <c r="P233">
        <v>0</v>
      </c>
      <c r="Q233">
        <v>0</v>
      </c>
      <c r="R233">
        <v>0</v>
      </c>
      <c r="S233">
        <v>0</v>
      </c>
      <c r="T233">
        <v>0</v>
      </c>
      <c r="U233">
        <v>0</v>
      </c>
      <c r="V233">
        <v>0</v>
      </c>
      <c r="W233">
        <v>0</v>
      </c>
      <c r="X233">
        <v>0</v>
      </c>
      <c r="Y233">
        <v>0</v>
      </c>
      <c r="Z233">
        <v>0</v>
      </c>
      <c r="AA233">
        <v>0</v>
      </c>
      <c r="AB233">
        <v>0</v>
      </c>
      <c r="AC233">
        <v>0</v>
      </c>
      <c r="AD233">
        <v>-870.89</v>
      </c>
      <c r="AE233">
        <v>0</v>
      </c>
      <c r="AF233">
        <v>0</v>
      </c>
      <c r="AG233">
        <v>0</v>
      </c>
      <c r="AH233">
        <v>0</v>
      </c>
      <c r="AI233">
        <v>-870.89</v>
      </c>
      <c r="AJ233">
        <v>0</v>
      </c>
      <c r="AK233">
        <v>-870.89</v>
      </c>
      <c r="AL233">
        <v>-870.89</v>
      </c>
      <c r="AM233">
        <v>0</v>
      </c>
      <c r="AN233">
        <v>0</v>
      </c>
      <c r="AO233">
        <v>0</v>
      </c>
      <c r="AP233">
        <v>0</v>
      </c>
      <c r="AQ233">
        <v>0</v>
      </c>
    </row>
    <row r="234" spans="2:43" x14ac:dyDescent="0.35">
      <c r="B234" s="65" t="s">
        <v>128</v>
      </c>
      <c r="E234" t="s">
        <v>129</v>
      </c>
      <c r="F234">
        <v>8106</v>
      </c>
      <c r="G234">
        <v>0</v>
      </c>
      <c r="H234" t="s">
        <v>477</v>
      </c>
      <c r="I234">
        <v>801</v>
      </c>
      <c r="J234">
        <v>252</v>
      </c>
      <c r="K234" t="s">
        <v>457</v>
      </c>
      <c r="L234">
        <v>0</v>
      </c>
      <c r="M234">
        <v>0</v>
      </c>
      <c r="N234">
        <v>0</v>
      </c>
      <c r="O234">
        <v>0</v>
      </c>
      <c r="P234">
        <v>0</v>
      </c>
      <c r="Q234">
        <v>0</v>
      </c>
      <c r="R234">
        <v>0</v>
      </c>
      <c r="S234">
        <v>-4444.24</v>
      </c>
      <c r="T234">
        <v>0</v>
      </c>
      <c r="U234">
        <v>0</v>
      </c>
      <c r="V234">
        <v>0</v>
      </c>
      <c r="W234">
        <v>-4444.24</v>
      </c>
      <c r="X234">
        <v>0</v>
      </c>
      <c r="Y234">
        <v>0</v>
      </c>
      <c r="Z234">
        <v>0</v>
      </c>
      <c r="AA234">
        <v>0</v>
      </c>
      <c r="AB234">
        <v>0</v>
      </c>
      <c r="AC234">
        <v>0</v>
      </c>
      <c r="AD234">
        <v>0</v>
      </c>
      <c r="AE234">
        <v>0</v>
      </c>
      <c r="AF234">
        <v>0</v>
      </c>
      <c r="AG234">
        <v>0</v>
      </c>
      <c r="AH234">
        <v>0</v>
      </c>
      <c r="AI234">
        <v>0</v>
      </c>
      <c r="AJ234">
        <v>0</v>
      </c>
      <c r="AK234">
        <v>0</v>
      </c>
      <c r="AL234">
        <v>-4444.24</v>
      </c>
      <c r="AM234">
        <v>0</v>
      </c>
      <c r="AN234">
        <v>0</v>
      </c>
      <c r="AO234">
        <v>0</v>
      </c>
      <c r="AP234">
        <v>0</v>
      </c>
      <c r="AQ234">
        <v>0</v>
      </c>
    </row>
    <row r="235" spans="2:43" x14ac:dyDescent="0.35">
      <c r="B235" s="65" t="s">
        <v>128</v>
      </c>
      <c r="E235" t="s">
        <v>129</v>
      </c>
      <c r="F235">
        <v>8107</v>
      </c>
      <c r="G235">
        <v>0</v>
      </c>
      <c r="H235" t="s">
        <v>478</v>
      </c>
      <c r="I235">
        <v>2</v>
      </c>
      <c r="J235">
        <v>0</v>
      </c>
      <c r="K235" t="s">
        <v>66</v>
      </c>
      <c r="L235">
        <v>0</v>
      </c>
      <c r="M235">
        <v>0</v>
      </c>
      <c r="N235">
        <v>0</v>
      </c>
      <c r="O235">
        <v>0</v>
      </c>
      <c r="P235">
        <v>0</v>
      </c>
      <c r="Q235">
        <v>0</v>
      </c>
      <c r="R235">
        <v>7219781.9900000002</v>
      </c>
      <c r="S235">
        <v>0</v>
      </c>
      <c r="T235">
        <v>0</v>
      </c>
      <c r="U235">
        <v>0</v>
      </c>
      <c r="V235">
        <v>7219781.9900000002</v>
      </c>
      <c r="W235">
        <v>0</v>
      </c>
      <c r="X235">
        <v>0</v>
      </c>
      <c r="Y235">
        <v>0</v>
      </c>
      <c r="Z235">
        <v>0</v>
      </c>
      <c r="AA235">
        <v>0</v>
      </c>
      <c r="AB235">
        <v>0</v>
      </c>
      <c r="AC235">
        <v>0</v>
      </c>
      <c r="AD235">
        <v>0</v>
      </c>
      <c r="AE235">
        <v>0</v>
      </c>
      <c r="AF235">
        <v>0</v>
      </c>
      <c r="AG235">
        <v>0</v>
      </c>
      <c r="AH235">
        <v>0</v>
      </c>
      <c r="AI235">
        <v>0</v>
      </c>
      <c r="AJ235">
        <v>0</v>
      </c>
      <c r="AK235">
        <v>0</v>
      </c>
      <c r="AL235">
        <v>-7219781.9900000002</v>
      </c>
      <c r="AM235">
        <v>0</v>
      </c>
      <c r="AN235">
        <v>0</v>
      </c>
      <c r="AO235">
        <v>0</v>
      </c>
      <c r="AP235">
        <v>0</v>
      </c>
      <c r="AQ235">
        <v>0</v>
      </c>
    </row>
    <row r="236" spans="2:43" x14ac:dyDescent="0.35">
      <c r="B236" s="65" t="s">
        <v>128</v>
      </c>
      <c r="E236" t="s">
        <v>129</v>
      </c>
      <c r="F236">
        <v>8107</v>
      </c>
      <c r="G236">
        <v>0</v>
      </c>
      <c r="H236" t="s">
        <v>478</v>
      </c>
      <c r="I236">
        <v>2</v>
      </c>
      <c r="J236">
        <v>233</v>
      </c>
      <c r="K236" t="s">
        <v>66</v>
      </c>
      <c r="L236">
        <v>-1793.57</v>
      </c>
      <c r="M236">
        <v>-932.79</v>
      </c>
      <c r="N236">
        <v>0</v>
      </c>
      <c r="O236">
        <v>0</v>
      </c>
      <c r="P236">
        <v>-1793.57</v>
      </c>
      <c r="Q236">
        <v>-932.79</v>
      </c>
      <c r="R236">
        <v>0</v>
      </c>
      <c r="S236">
        <v>0</v>
      </c>
      <c r="T236">
        <v>0</v>
      </c>
      <c r="U236">
        <v>0</v>
      </c>
      <c r="V236">
        <v>0</v>
      </c>
      <c r="W236">
        <v>0</v>
      </c>
      <c r="X236">
        <v>0</v>
      </c>
      <c r="Y236">
        <v>0</v>
      </c>
      <c r="Z236">
        <v>0</v>
      </c>
      <c r="AA236">
        <v>0</v>
      </c>
      <c r="AB236">
        <v>0</v>
      </c>
      <c r="AC236">
        <v>0</v>
      </c>
      <c r="AD236">
        <v>-860.78</v>
      </c>
      <c r="AE236">
        <v>0</v>
      </c>
      <c r="AF236">
        <v>0</v>
      </c>
      <c r="AG236">
        <v>0</v>
      </c>
      <c r="AH236">
        <v>0</v>
      </c>
      <c r="AI236">
        <v>-860.78</v>
      </c>
      <c r="AJ236">
        <v>0</v>
      </c>
      <c r="AK236">
        <v>-860.78</v>
      </c>
      <c r="AL236">
        <v>0</v>
      </c>
      <c r="AM236">
        <v>0</v>
      </c>
      <c r="AN236">
        <v>0</v>
      </c>
      <c r="AO236">
        <v>0</v>
      </c>
      <c r="AP236">
        <v>0</v>
      </c>
      <c r="AQ236">
        <v>0</v>
      </c>
    </row>
    <row r="237" spans="2:43" x14ac:dyDescent="0.35">
      <c r="B237" s="65" t="s">
        <v>128</v>
      </c>
      <c r="E237" t="s">
        <v>129</v>
      </c>
      <c r="F237">
        <v>8107</v>
      </c>
      <c r="G237">
        <v>0</v>
      </c>
      <c r="H237" t="s">
        <v>478</v>
      </c>
      <c r="I237">
        <v>2</v>
      </c>
      <c r="J237">
        <v>251</v>
      </c>
      <c r="K237" t="s">
        <v>66</v>
      </c>
      <c r="L237">
        <v>-30887.1</v>
      </c>
      <c r="M237">
        <v>-12447.88</v>
      </c>
      <c r="N237">
        <v>0</v>
      </c>
      <c r="O237">
        <v>0</v>
      </c>
      <c r="P237">
        <v>-30887.1</v>
      </c>
      <c r="Q237">
        <v>-12447.88</v>
      </c>
      <c r="R237">
        <v>0</v>
      </c>
      <c r="S237">
        <v>0</v>
      </c>
      <c r="T237">
        <v>0</v>
      </c>
      <c r="U237">
        <v>0</v>
      </c>
      <c r="V237">
        <v>0</v>
      </c>
      <c r="W237">
        <v>0</v>
      </c>
      <c r="X237">
        <v>-186329.4</v>
      </c>
      <c r="Y237">
        <v>-168937.48</v>
      </c>
      <c r="Z237">
        <v>0</v>
      </c>
      <c r="AA237">
        <v>0</v>
      </c>
      <c r="AB237">
        <v>-186329.4</v>
      </c>
      <c r="AC237">
        <v>-168937.48</v>
      </c>
      <c r="AD237">
        <v>-35831.14</v>
      </c>
      <c r="AE237">
        <v>0</v>
      </c>
      <c r="AF237">
        <v>0</v>
      </c>
      <c r="AG237">
        <v>0</v>
      </c>
      <c r="AH237">
        <v>0</v>
      </c>
      <c r="AI237">
        <v>-35831.14</v>
      </c>
      <c r="AJ237">
        <v>-186329.4</v>
      </c>
      <c r="AK237">
        <v>-18439.22</v>
      </c>
      <c r="AL237">
        <v>0</v>
      </c>
      <c r="AM237">
        <v>0</v>
      </c>
      <c r="AN237">
        <v>0</v>
      </c>
      <c r="AO237">
        <v>0</v>
      </c>
      <c r="AP237">
        <v>0</v>
      </c>
      <c r="AQ237">
        <v>0</v>
      </c>
    </row>
    <row r="238" spans="2:43" x14ac:dyDescent="0.35">
      <c r="B238" s="65" t="s">
        <v>128</v>
      </c>
      <c r="E238" t="s">
        <v>129</v>
      </c>
      <c r="F238">
        <v>8107</v>
      </c>
      <c r="G238">
        <v>0</v>
      </c>
      <c r="H238" t="s">
        <v>478</v>
      </c>
      <c r="I238">
        <v>2</v>
      </c>
      <c r="J238">
        <v>252</v>
      </c>
      <c r="K238" t="s">
        <v>66</v>
      </c>
      <c r="L238">
        <v>0</v>
      </c>
      <c r="M238">
        <v>0</v>
      </c>
      <c r="N238">
        <v>0</v>
      </c>
      <c r="O238">
        <v>0</v>
      </c>
      <c r="P238">
        <v>0</v>
      </c>
      <c r="Q238">
        <v>0</v>
      </c>
      <c r="R238">
        <v>748399.26</v>
      </c>
      <c r="S238">
        <v>7997183.8899999997</v>
      </c>
      <c r="T238">
        <v>0</v>
      </c>
      <c r="U238">
        <v>0</v>
      </c>
      <c r="V238">
        <v>748399.26</v>
      </c>
      <c r="W238">
        <v>7997183.8899999997</v>
      </c>
      <c r="X238">
        <v>0</v>
      </c>
      <c r="Y238">
        <v>0</v>
      </c>
      <c r="Z238">
        <v>0</v>
      </c>
      <c r="AA238">
        <v>0</v>
      </c>
      <c r="AB238">
        <v>0</v>
      </c>
      <c r="AC238">
        <v>0</v>
      </c>
      <c r="AD238">
        <v>-29002.639999999999</v>
      </c>
      <c r="AE238">
        <v>0</v>
      </c>
      <c r="AF238">
        <v>0</v>
      </c>
      <c r="AG238">
        <v>0</v>
      </c>
      <c r="AH238">
        <v>0</v>
      </c>
      <c r="AI238">
        <v>-29002.639999999999</v>
      </c>
      <c r="AJ238">
        <v>0</v>
      </c>
      <c r="AK238">
        <v>-29002.639999999999</v>
      </c>
      <c r="AL238">
        <v>7219781.9900000002</v>
      </c>
      <c r="AM238">
        <v>0</v>
      </c>
      <c r="AN238">
        <v>0</v>
      </c>
      <c r="AO238">
        <v>0</v>
      </c>
      <c r="AP238">
        <v>0</v>
      </c>
      <c r="AQ238">
        <v>0</v>
      </c>
    </row>
    <row r="239" spans="2:43" x14ac:dyDescent="0.35">
      <c r="B239" s="65" t="s">
        <v>128</v>
      </c>
      <c r="E239" t="s">
        <v>129</v>
      </c>
      <c r="F239">
        <v>8107</v>
      </c>
      <c r="G239">
        <v>0</v>
      </c>
      <c r="H239" t="s">
        <v>478</v>
      </c>
      <c r="I239">
        <v>2</v>
      </c>
      <c r="J239">
        <v>254</v>
      </c>
      <c r="K239" t="s">
        <v>66</v>
      </c>
      <c r="L239">
        <v>0</v>
      </c>
      <c r="M239">
        <v>0</v>
      </c>
      <c r="N239">
        <v>0</v>
      </c>
      <c r="O239">
        <v>0</v>
      </c>
      <c r="P239">
        <v>0</v>
      </c>
      <c r="Q239">
        <v>0</v>
      </c>
      <c r="R239">
        <v>-11.26</v>
      </c>
      <c r="S239">
        <v>-11.26</v>
      </c>
      <c r="T239">
        <v>0</v>
      </c>
      <c r="U239">
        <v>0</v>
      </c>
      <c r="V239">
        <v>-11.26</v>
      </c>
      <c r="W239">
        <v>-11.26</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row>
    <row r="240" spans="2:43" x14ac:dyDescent="0.35">
      <c r="B240" s="65" t="s">
        <v>128</v>
      </c>
      <c r="E240" t="s">
        <v>129</v>
      </c>
      <c r="F240">
        <v>8107</v>
      </c>
      <c r="G240">
        <v>0</v>
      </c>
      <c r="H240" t="s">
        <v>479</v>
      </c>
      <c r="I240">
        <v>6</v>
      </c>
      <c r="J240">
        <v>220</v>
      </c>
      <c r="K240" t="s">
        <v>66</v>
      </c>
      <c r="L240">
        <v>-133200</v>
      </c>
      <c r="M240">
        <v>0</v>
      </c>
      <c r="N240">
        <v>0</v>
      </c>
      <c r="O240">
        <v>0</v>
      </c>
      <c r="P240">
        <v>-133200</v>
      </c>
      <c r="Q240">
        <v>0</v>
      </c>
      <c r="R240">
        <v>0</v>
      </c>
      <c r="S240">
        <v>0</v>
      </c>
      <c r="T240">
        <v>0</v>
      </c>
      <c r="U240">
        <v>0</v>
      </c>
      <c r="V240">
        <v>0</v>
      </c>
      <c r="W240">
        <v>0</v>
      </c>
      <c r="X240">
        <v>0</v>
      </c>
      <c r="Y240">
        <v>0</v>
      </c>
      <c r="Z240">
        <v>0</v>
      </c>
      <c r="AA240">
        <v>0</v>
      </c>
      <c r="AB240">
        <v>0</v>
      </c>
      <c r="AC240">
        <v>0</v>
      </c>
      <c r="AD240">
        <v>-133210.78</v>
      </c>
      <c r="AE240">
        <v>0</v>
      </c>
      <c r="AF240">
        <v>0</v>
      </c>
      <c r="AG240">
        <v>0</v>
      </c>
      <c r="AH240">
        <v>0</v>
      </c>
      <c r="AI240">
        <v>-133210.78</v>
      </c>
      <c r="AJ240">
        <v>0</v>
      </c>
      <c r="AK240">
        <v>-133210.78</v>
      </c>
      <c r="AL240">
        <v>-10.78</v>
      </c>
      <c r="AM240">
        <v>0</v>
      </c>
      <c r="AN240">
        <v>0</v>
      </c>
      <c r="AO240">
        <v>0</v>
      </c>
      <c r="AP240">
        <v>0</v>
      </c>
      <c r="AQ240">
        <v>0</v>
      </c>
    </row>
    <row r="241" spans="2:43" x14ac:dyDescent="0.35">
      <c r="B241" s="65" t="s">
        <v>128</v>
      </c>
      <c r="E241" t="s">
        <v>129</v>
      </c>
      <c r="F241">
        <v>8107</v>
      </c>
      <c r="G241">
        <v>0</v>
      </c>
      <c r="H241" t="s">
        <v>479</v>
      </c>
      <c r="I241">
        <v>6</v>
      </c>
      <c r="J241">
        <v>233</v>
      </c>
      <c r="K241" t="s">
        <v>66</v>
      </c>
      <c r="L241">
        <v>-176.86</v>
      </c>
      <c r="M241">
        <v>0</v>
      </c>
      <c r="N241">
        <v>0</v>
      </c>
      <c r="O241">
        <v>0</v>
      </c>
      <c r="P241">
        <v>-176.86</v>
      </c>
      <c r="Q241">
        <v>0</v>
      </c>
      <c r="R241">
        <v>0</v>
      </c>
      <c r="S241">
        <v>1296.3800000000001</v>
      </c>
      <c r="T241">
        <v>0</v>
      </c>
      <c r="U241">
        <v>-1586.38</v>
      </c>
      <c r="V241">
        <v>0</v>
      </c>
      <c r="W241">
        <v>-290</v>
      </c>
      <c r="X241">
        <v>0</v>
      </c>
      <c r="Y241">
        <v>0</v>
      </c>
      <c r="Z241">
        <v>0</v>
      </c>
      <c r="AA241">
        <v>0</v>
      </c>
      <c r="AB241">
        <v>0</v>
      </c>
      <c r="AC241">
        <v>0</v>
      </c>
      <c r="AD241">
        <v>-5893.45</v>
      </c>
      <c r="AE241">
        <v>0</v>
      </c>
      <c r="AF241">
        <v>0</v>
      </c>
      <c r="AG241">
        <v>0</v>
      </c>
      <c r="AH241">
        <v>0</v>
      </c>
      <c r="AI241">
        <v>-5893.45</v>
      </c>
      <c r="AJ241">
        <v>0</v>
      </c>
      <c r="AK241">
        <v>-5893.45</v>
      </c>
      <c r="AL241">
        <v>-6006.59</v>
      </c>
      <c r="AM241">
        <v>0</v>
      </c>
      <c r="AN241">
        <v>290</v>
      </c>
      <c r="AO241">
        <v>0</v>
      </c>
      <c r="AP241">
        <v>0</v>
      </c>
      <c r="AQ241">
        <v>290</v>
      </c>
    </row>
    <row r="242" spans="2:43" x14ac:dyDescent="0.35">
      <c r="B242" s="65" t="s">
        <v>128</v>
      </c>
      <c r="E242" t="s">
        <v>129</v>
      </c>
      <c r="F242">
        <v>8107</v>
      </c>
      <c r="G242">
        <v>0</v>
      </c>
      <c r="H242" t="s">
        <v>479</v>
      </c>
      <c r="I242">
        <v>6</v>
      </c>
      <c r="J242">
        <v>251</v>
      </c>
      <c r="K242" t="s">
        <v>66</v>
      </c>
      <c r="L242">
        <v>-2196259.6</v>
      </c>
      <c r="M242">
        <v>-1465605.25</v>
      </c>
      <c r="N242">
        <v>0</v>
      </c>
      <c r="O242">
        <v>0</v>
      </c>
      <c r="P242">
        <v>-2196259.6</v>
      </c>
      <c r="Q242">
        <v>-1465605.25</v>
      </c>
      <c r="R242">
        <v>0</v>
      </c>
      <c r="S242">
        <v>0</v>
      </c>
      <c r="T242">
        <v>0</v>
      </c>
      <c r="U242">
        <v>0</v>
      </c>
      <c r="V242">
        <v>0</v>
      </c>
      <c r="W242">
        <v>0</v>
      </c>
      <c r="X242">
        <v>0</v>
      </c>
      <c r="Y242">
        <v>0</v>
      </c>
      <c r="Z242">
        <v>0</v>
      </c>
      <c r="AA242">
        <v>0</v>
      </c>
      <c r="AB242">
        <v>0</v>
      </c>
      <c r="AC242">
        <v>0</v>
      </c>
      <c r="AD242">
        <v>-752214.35</v>
      </c>
      <c r="AE242">
        <v>0</v>
      </c>
      <c r="AF242">
        <v>0</v>
      </c>
      <c r="AG242">
        <v>0</v>
      </c>
      <c r="AH242">
        <v>0</v>
      </c>
      <c r="AI242">
        <v>-752214.35</v>
      </c>
      <c r="AJ242">
        <v>0</v>
      </c>
      <c r="AK242">
        <v>-752214.35</v>
      </c>
      <c r="AL242">
        <v>-21560</v>
      </c>
      <c r="AM242">
        <v>45039.62</v>
      </c>
      <c r="AN242">
        <v>0</v>
      </c>
      <c r="AO242">
        <v>0</v>
      </c>
      <c r="AP242">
        <v>0</v>
      </c>
      <c r="AQ242">
        <v>45039.62</v>
      </c>
    </row>
    <row r="243" spans="2:43" x14ac:dyDescent="0.35">
      <c r="B243" s="65" t="s">
        <v>128</v>
      </c>
      <c r="E243" t="s">
        <v>129</v>
      </c>
      <c r="F243">
        <v>8107</v>
      </c>
      <c r="G243">
        <v>0</v>
      </c>
      <c r="H243" t="s">
        <v>479</v>
      </c>
      <c r="I243">
        <v>6</v>
      </c>
      <c r="J243">
        <v>260</v>
      </c>
      <c r="K243" t="s">
        <v>66</v>
      </c>
      <c r="L243">
        <v>-5770</v>
      </c>
      <c r="M243">
        <v>-5770</v>
      </c>
      <c r="N243">
        <v>0</v>
      </c>
      <c r="O243">
        <v>0</v>
      </c>
      <c r="P243">
        <v>-5770</v>
      </c>
      <c r="Q243">
        <v>-5770</v>
      </c>
      <c r="R243">
        <v>0</v>
      </c>
      <c r="S243">
        <v>0</v>
      </c>
      <c r="T243">
        <v>0</v>
      </c>
      <c r="U243">
        <v>0</v>
      </c>
      <c r="V243">
        <v>0</v>
      </c>
      <c r="W243">
        <v>0</v>
      </c>
      <c r="X243">
        <v>0</v>
      </c>
      <c r="Y243">
        <v>0</v>
      </c>
      <c r="Z243">
        <v>0</v>
      </c>
      <c r="AA243">
        <v>0</v>
      </c>
      <c r="AB243">
        <v>0</v>
      </c>
      <c r="AC243">
        <v>0</v>
      </c>
      <c r="AD243">
        <v>-4103.0600000000004</v>
      </c>
      <c r="AE243">
        <v>0</v>
      </c>
      <c r="AF243">
        <v>0</v>
      </c>
      <c r="AG243">
        <v>0</v>
      </c>
      <c r="AH243">
        <v>0</v>
      </c>
      <c r="AI243">
        <v>-4103.0600000000004</v>
      </c>
      <c r="AJ243">
        <v>0</v>
      </c>
      <c r="AK243">
        <v>-4103.0600000000004</v>
      </c>
      <c r="AL243">
        <v>-4103.0600000000004</v>
      </c>
      <c r="AM243">
        <v>0</v>
      </c>
      <c r="AN243">
        <v>0</v>
      </c>
      <c r="AO243">
        <v>0</v>
      </c>
      <c r="AP243">
        <v>0</v>
      </c>
      <c r="AQ243">
        <v>0</v>
      </c>
    </row>
    <row r="244" spans="2:43" x14ac:dyDescent="0.35">
      <c r="B244" s="65" t="s">
        <v>128</v>
      </c>
      <c r="E244" t="s">
        <v>129</v>
      </c>
      <c r="F244">
        <v>8107</v>
      </c>
      <c r="G244">
        <v>0</v>
      </c>
      <c r="H244" t="s">
        <v>479</v>
      </c>
      <c r="I244">
        <v>6</v>
      </c>
      <c r="J244">
        <v>310</v>
      </c>
      <c r="K244" t="s">
        <v>66</v>
      </c>
      <c r="L244">
        <v>-214877.52</v>
      </c>
      <c r="M244">
        <v>-86442.66</v>
      </c>
      <c r="N244">
        <v>0</v>
      </c>
      <c r="O244">
        <v>0</v>
      </c>
      <c r="P244">
        <v>-214877.52</v>
      </c>
      <c r="Q244">
        <v>-86442.66</v>
      </c>
      <c r="R244">
        <v>0</v>
      </c>
      <c r="S244">
        <v>7275.27</v>
      </c>
      <c r="T244">
        <v>0</v>
      </c>
      <c r="U244">
        <v>-7275.27</v>
      </c>
      <c r="V244">
        <v>0</v>
      </c>
      <c r="W244">
        <v>0</v>
      </c>
      <c r="X244">
        <v>0</v>
      </c>
      <c r="Y244">
        <v>0</v>
      </c>
      <c r="Z244">
        <v>0</v>
      </c>
      <c r="AA244">
        <v>0</v>
      </c>
      <c r="AB244">
        <v>0</v>
      </c>
      <c r="AC244">
        <v>0</v>
      </c>
      <c r="AD244">
        <v>-158871.92000000001</v>
      </c>
      <c r="AE244">
        <v>0</v>
      </c>
      <c r="AF244">
        <v>0</v>
      </c>
      <c r="AG244">
        <v>0</v>
      </c>
      <c r="AH244">
        <v>0</v>
      </c>
      <c r="AI244">
        <v>-158871.92000000001</v>
      </c>
      <c r="AJ244">
        <v>0</v>
      </c>
      <c r="AK244">
        <v>-158871.92000000001</v>
      </c>
      <c r="AL244">
        <v>-30437.06</v>
      </c>
      <c r="AM244">
        <v>0</v>
      </c>
      <c r="AN244">
        <v>0</v>
      </c>
      <c r="AO244">
        <v>0</v>
      </c>
      <c r="AP244">
        <v>0</v>
      </c>
      <c r="AQ244">
        <v>0</v>
      </c>
    </row>
    <row r="245" spans="2:43" x14ac:dyDescent="0.35">
      <c r="B245" s="65" t="s">
        <v>128</v>
      </c>
      <c r="E245" t="s">
        <v>129</v>
      </c>
      <c r="F245">
        <v>8107</v>
      </c>
      <c r="G245">
        <v>0</v>
      </c>
      <c r="H245" t="s">
        <v>479</v>
      </c>
      <c r="I245">
        <v>6</v>
      </c>
      <c r="J245">
        <v>320</v>
      </c>
      <c r="K245" t="s">
        <v>66</v>
      </c>
      <c r="L245">
        <v>-55721.52</v>
      </c>
      <c r="M245">
        <v>-481478.08</v>
      </c>
      <c r="N245">
        <v>0</v>
      </c>
      <c r="O245">
        <v>0</v>
      </c>
      <c r="P245">
        <v>-55721.52</v>
      </c>
      <c r="Q245">
        <v>-481478.08</v>
      </c>
      <c r="R245">
        <v>0</v>
      </c>
      <c r="S245">
        <v>0</v>
      </c>
      <c r="T245">
        <v>0</v>
      </c>
      <c r="U245">
        <v>0</v>
      </c>
      <c r="V245">
        <v>0</v>
      </c>
      <c r="W245">
        <v>0</v>
      </c>
      <c r="X245">
        <v>0</v>
      </c>
      <c r="Y245">
        <v>0</v>
      </c>
      <c r="Z245">
        <v>0</v>
      </c>
      <c r="AA245">
        <v>0</v>
      </c>
      <c r="AB245">
        <v>0</v>
      </c>
      <c r="AC245">
        <v>0</v>
      </c>
      <c r="AD245">
        <v>-51543.05</v>
      </c>
      <c r="AE245">
        <v>0</v>
      </c>
      <c r="AF245">
        <v>0</v>
      </c>
      <c r="AG245">
        <v>0</v>
      </c>
      <c r="AH245">
        <v>0</v>
      </c>
      <c r="AI245">
        <v>-51543.05</v>
      </c>
      <c r="AJ245">
        <v>0</v>
      </c>
      <c r="AK245">
        <v>-51543.05</v>
      </c>
      <c r="AL245">
        <v>-477299.61</v>
      </c>
      <c r="AM245">
        <v>4177.97</v>
      </c>
      <c r="AN245">
        <v>0</v>
      </c>
      <c r="AO245">
        <v>0</v>
      </c>
      <c r="AP245">
        <v>0</v>
      </c>
      <c r="AQ245">
        <v>4177.97</v>
      </c>
    </row>
    <row r="246" spans="2:43" x14ac:dyDescent="0.35">
      <c r="B246" s="65" t="s">
        <v>128</v>
      </c>
      <c r="E246" t="s">
        <v>129</v>
      </c>
      <c r="F246">
        <v>8107</v>
      </c>
      <c r="G246">
        <v>0</v>
      </c>
      <c r="H246" t="s">
        <v>480</v>
      </c>
      <c r="I246">
        <v>801</v>
      </c>
      <c r="J246">
        <v>0</v>
      </c>
      <c r="K246" t="s">
        <v>457</v>
      </c>
      <c r="L246">
        <v>0</v>
      </c>
      <c r="M246">
        <v>0</v>
      </c>
      <c r="N246">
        <v>0</v>
      </c>
      <c r="O246">
        <v>0</v>
      </c>
      <c r="P246">
        <v>0</v>
      </c>
      <c r="Q246">
        <v>0</v>
      </c>
      <c r="R246">
        <v>-4188.8900000000003</v>
      </c>
      <c r="S246">
        <v>0</v>
      </c>
      <c r="T246">
        <v>0</v>
      </c>
      <c r="U246">
        <v>0</v>
      </c>
      <c r="V246">
        <v>-4188.8900000000003</v>
      </c>
      <c r="W246">
        <v>0</v>
      </c>
      <c r="X246">
        <v>0</v>
      </c>
      <c r="Y246">
        <v>0</v>
      </c>
      <c r="Z246">
        <v>0</v>
      </c>
      <c r="AA246">
        <v>0</v>
      </c>
      <c r="AB246">
        <v>0</v>
      </c>
      <c r="AC246">
        <v>0</v>
      </c>
      <c r="AD246">
        <v>-5184004.3099999996</v>
      </c>
      <c r="AE246">
        <v>0</v>
      </c>
      <c r="AF246">
        <v>0</v>
      </c>
      <c r="AG246">
        <v>0</v>
      </c>
      <c r="AH246">
        <v>0</v>
      </c>
      <c r="AI246">
        <v>-5184004.3099999996</v>
      </c>
      <c r="AJ246">
        <v>0</v>
      </c>
      <c r="AK246">
        <v>-5184004.3099999996</v>
      </c>
      <c r="AL246">
        <v>-5179815.42</v>
      </c>
      <c r="AM246">
        <v>0</v>
      </c>
      <c r="AN246">
        <v>0</v>
      </c>
      <c r="AO246">
        <v>0</v>
      </c>
      <c r="AP246">
        <v>0</v>
      </c>
      <c r="AQ246">
        <v>0</v>
      </c>
    </row>
    <row r="247" spans="2:43" x14ac:dyDescent="0.35">
      <c r="B247" s="65" t="s">
        <v>128</v>
      </c>
      <c r="E247" t="s">
        <v>129</v>
      </c>
      <c r="F247">
        <v>8107</v>
      </c>
      <c r="G247">
        <v>0</v>
      </c>
      <c r="H247" t="s">
        <v>480</v>
      </c>
      <c r="I247">
        <v>801</v>
      </c>
      <c r="J247">
        <v>111</v>
      </c>
      <c r="K247" t="s">
        <v>457</v>
      </c>
      <c r="L247">
        <v>0</v>
      </c>
      <c r="M247">
        <v>0</v>
      </c>
      <c r="N247">
        <v>0</v>
      </c>
      <c r="O247">
        <v>0</v>
      </c>
      <c r="P247">
        <v>0</v>
      </c>
      <c r="Q247">
        <v>0</v>
      </c>
      <c r="R247">
        <v>-93173.52</v>
      </c>
      <c r="S247">
        <v>-3381.57</v>
      </c>
      <c r="T247">
        <v>0</v>
      </c>
      <c r="U247">
        <v>-16959.53</v>
      </c>
      <c r="V247">
        <v>-93173.52</v>
      </c>
      <c r="W247">
        <v>-20341.099999999999</v>
      </c>
      <c r="X247">
        <v>0</v>
      </c>
      <c r="Y247">
        <v>0</v>
      </c>
      <c r="Z247">
        <v>0</v>
      </c>
      <c r="AA247">
        <v>0</v>
      </c>
      <c r="AB247">
        <v>0</v>
      </c>
      <c r="AC247">
        <v>0</v>
      </c>
      <c r="AD247">
        <v>-3982460.82</v>
      </c>
      <c r="AE247">
        <v>0</v>
      </c>
      <c r="AF247">
        <v>0</v>
      </c>
      <c r="AG247">
        <v>0</v>
      </c>
      <c r="AH247">
        <v>0</v>
      </c>
      <c r="AI247">
        <v>-3982460.82</v>
      </c>
      <c r="AJ247">
        <v>0</v>
      </c>
      <c r="AK247">
        <v>-3982460.82</v>
      </c>
      <c r="AL247">
        <v>-3909628.4</v>
      </c>
      <c r="AM247">
        <v>0</v>
      </c>
      <c r="AN247">
        <v>20543.599999999999</v>
      </c>
      <c r="AO247">
        <v>0</v>
      </c>
      <c r="AP247">
        <v>0</v>
      </c>
      <c r="AQ247">
        <v>20543.599999999999</v>
      </c>
    </row>
    <row r="248" spans="2:43" x14ac:dyDescent="0.35">
      <c r="B248" s="65" t="s">
        <v>128</v>
      </c>
      <c r="E248" t="s">
        <v>129</v>
      </c>
      <c r="F248">
        <v>8107</v>
      </c>
      <c r="G248">
        <v>0</v>
      </c>
      <c r="H248" t="s">
        <v>480</v>
      </c>
      <c r="I248">
        <v>801</v>
      </c>
      <c r="J248">
        <v>113</v>
      </c>
      <c r="K248" t="s">
        <v>457</v>
      </c>
      <c r="L248">
        <v>0</v>
      </c>
      <c r="M248">
        <v>0</v>
      </c>
      <c r="N248">
        <v>0</v>
      </c>
      <c r="O248">
        <v>0</v>
      </c>
      <c r="P248">
        <v>0</v>
      </c>
      <c r="Q248">
        <v>0</v>
      </c>
      <c r="R248">
        <v>0</v>
      </c>
      <c r="S248">
        <v>0</v>
      </c>
      <c r="T248">
        <v>0</v>
      </c>
      <c r="U248">
        <v>0</v>
      </c>
      <c r="V248">
        <v>0</v>
      </c>
      <c r="W248">
        <v>0</v>
      </c>
      <c r="X248">
        <v>0</v>
      </c>
      <c r="Y248">
        <v>0</v>
      </c>
      <c r="Z248">
        <v>0</v>
      </c>
      <c r="AA248">
        <v>0</v>
      </c>
      <c r="AB248">
        <v>0</v>
      </c>
      <c r="AC248">
        <v>0</v>
      </c>
      <c r="AD248">
        <v>-5220.6000000000004</v>
      </c>
      <c r="AE248">
        <v>0</v>
      </c>
      <c r="AF248">
        <v>0</v>
      </c>
      <c r="AG248">
        <v>0</v>
      </c>
      <c r="AH248">
        <v>0</v>
      </c>
      <c r="AI248">
        <v>-5220.6000000000004</v>
      </c>
      <c r="AJ248">
        <v>0</v>
      </c>
      <c r="AK248">
        <v>-5220.6000000000004</v>
      </c>
      <c r="AL248">
        <v>-5220.6000000000004</v>
      </c>
      <c r="AM248">
        <v>0</v>
      </c>
      <c r="AN248">
        <v>0</v>
      </c>
      <c r="AO248">
        <v>0</v>
      </c>
      <c r="AP248">
        <v>0</v>
      </c>
      <c r="AQ248">
        <v>0</v>
      </c>
    </row>
    <row r="249" spans="2:43" x14ac:dyDescent="0.35">
      <c r="B249" s="65" t="s">
        <v>128</v>
      </c>
      <c r="E249" t="s">
        <v>129</v>
      </c>
      <c r="F249">
        <v>8107</v>
      </c>
      <c r="G249">
        <v>0</v>
      </c>
      <c r="H249" t="s">
        <v>480</v>
      </c>
      <c r="I249">
        <v>801</v>
      </c>
      <c r="J249">
        <v>115</v>
      </c>
      <c r="K249" t="s">
        <v>457</v>
      </c>
      <c r="L249">
        <v>0</v>
      </c>
      <c r="M249">
        <v>0</v>
      </c>
      <c r="N249">
        <v>0</v>
      </c>
      <c r="O249">
        <v>0</v>
      </c>
      <c r="P249">
        <v>0</v>
      </c>
      <c r="Q249">
        <v>0</v>
      </c>
      <c r="R249">
        <v>-8772.9699999999993</v>
      </c>
      <c r="S249">
        <v>0</v>
      </c>
      <c r="T249">
        <v>0</v>
      </c>
      <c r="U249">
        <v>0</v>
      </c>
      <c r="V249">
        <v>-8772.9699999999993</v>
      </c>
      <c r="W249">
        <v>0</v>
      </c>
      <c r="X249">
        <v>0</v>
      </c>
      <c r="Y249">
        <v>0</v>
      </c>
      <c r="Z249">
        <v>0</v>
      </c>
      <c r="AA249">
        <v>0</v>
      </c>
      <c r="AB249">
        <v>0</v>
      </c>
      <c r="AC249">
        <v>0</v>
      </c>
      <c r="AD249">
        <v>-439715.79</v>
      </c>
      <c r="AE249">
        <v>0</v>
      </c>
      <c r="AF249">
        <v>0</v>
      </c>
      <c r="AG249">
        <v>0</v>
      </c>
      <c r="AH249">
        <v>0</v>
      </c>
      <c r="AI249">
        <v>-439715.79</v>
      </c>
      <c r="AJ249">
        <v>0</v>
      </c>
      <c r="AK249">
        <v>-439715.79</v>
      </c>
      <c r="AL249">
        <v>-430942.82</v>
      </c>
      <c r="AM249">
        <v>0</v>
      </c>
      <c r="AN249">
        <v>0</v>
      </c>
      <c r="AO249">
        <v>0</v>
      </c>
      <c r="AP249">
        <v>0</v>
      </c>
      <c r="AQ249">
        <v>0</v>
      </c>
    </row>
    <row r="250" spans="2:43" x14ac:dyDescent="0.35">
      <c r="B250" s="65" t="s">
        <v>128</v>
      </c>
      <c r="E250" t="s">
        <v>129</v>
      </c>
      <c r="F250">
        <v>8107</v>
      </c>
      <c r="G250">
        <v>0</v>
      </c>
      <c r="H250" t="s">
        <v>480</v>
      </c>
      <c r="I250">
        <v>801</v>
      </c>
      <c r="J250">
        <v>118</v>
      </c>
      <c r="K250" t="s">
        <v>457</v>
      </c>
      <c r="L250">
        <v>0</v>
      </c>
      <c r="M250">
        <v>0</v>
      </c>
      <c r="N250">
        <v>0</v>
      </c>
      <c r="O250">
        <v>0</v>
      </c>
      <c r="P250">
        <v>0</v>
      </c>
      <c r="Q250">
        <v>0</v>
      </c>
      <c r="R250">
        <v>-12469.1</v>
      </c>
      <c r="S250">
        <v>-12469.1</v>
      </c>
      <c r="T250">
        <v>0</v>
      </c>
      <c r="U250">
        <v>0</v>
      </c>
      <c r="V250">
        <v>-12469.1</v>
      </c>
      <c r="W250">
        <v>-12469.1</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row>
    <row r="251" spans="2:43" x14ac:dyDescent="0.35">
      <c r="B251" s="65" t="s">
        <v>128</v>
      </c>
      <c r="E251" t="s">
        <v>129</v>
      </c>
      <c r="F251">
        <v>8107</v>
      </c>
      <c r="G251">
        <v>0</v>
      </c>
      <c r="H251" t="s">
        <v>480</v>
      </c>
      <c r="I251">
        <v>801</v>
      </c>
      <c r="J251">
        <v>121</v>
      </c>
      <c r="K251" t="s">
        <v>457</v>
      </c>
      <c r="L251">
        <v>0</v>
      </c>
      <c r="M251">
        <v>0</v>
      </c>
      <c r="N251">
        <v>0</v>
      </c>
      <c r="O251">
        <v>0</v>
      </c>
      <c r="P251">
        <v>0</v>
      </c>
      <c r="Q251">
        <v>0</v>
      </c>
      <c r="R251">
        <v>-30275.86</v>
      </c>
      <c r="S251">
        <v>0</v>
      </c>
      <c r="T251">
        <v>0</v>
      </c>
      <c r="U251">
        <v>0</v>
      </c>
      <c r="V251">
        <v>-30275.86</v>
      </c>
      <c r="W251">
        <v>0</v>
      </c>
      <c r="X251">
        <v>0</v>
      </c>
      <c r="Y251">
        <v>0</v>
      </c>
      <c r="Z251">
        <v>0</v>
      </c>
      <c r="AA251">
        <v>0</v>
      </c>
      <c r="AB251">
        <v>0</v>
      </c>
      <c r="AC251">
        <v>0</v>
      </c>
      <c r="AD251">
        <v>-1374566.01</v>
      </c>
      <c r="AE251">
        <v>0</v>
      </c>
      <c r="AF251">
        <v>0</v>
      </c>
      <c r="AG251">
        <v>0</v>
      </c>
      <c r="AH251">
        <v>0</v>
      </c>
      <c r="AI251">
        <v>-1374566.01</v>
      </c>
      <c r="AJ251">
        <v>0</v>
      </c>
      <c r="AK251">
        <v>-1374566.01</v>
      </c>
      <c r="AL251">
        <v>-1344290.15</v>
      </c>
      <c r="AM251">
        <v>0</v>
      </c>
      <c r="AN251">
        <v>0</v>
      </c>
      <c r="AO251">
        <v>0</v>
      </c>
      <c r="AP251">
        <v>0</v>
      </c>
      <c r="AQ251">
        <v>0</v>
      </c>
    </row>
    <row r="252" spans="2:43" x14ac:dyDescent="0.35">
      <c r="B252" s="65" t="s">
        <v>128</v>
      </c>
      <c r="E252" t="s">
        <v>129</v>
      </c>
      <c r="F252">
        <v>8107</v>
      </c>
      <c r="G252">
        <v>0</v>
      </c>
      <c r="H252" t="s">
        <v>480</v>
      </c>
      <c r="I252">
        <v>801</v>
      </c>
      <c r="J252">
        <v>210</v>
      </c>
      <c r="K252" t="s">
        <v>457</v>
      </c>
      <c r="L252">
        <v>-75340.2</v>
      </c>
      <c r="M252">
        <v>-175334.89</v>
      </c>
      <c r="N252">
        <v>0</v>
      </c>
      <c r="O252">
        <v>-15168.61</v>
      </c>
      <c r="P252">
        <v>-75340.2</v>
      </c>
      <c r="Q252">
        <v>-190503.5</v>
      </c>
      <c r="R252">
        <v>-1298.8800000000001</v>
      </c>
      <c r="S252">
        <v>-3680.92</v>
      </c>
      <c r="T252">
        <v>0</v>
      </c>
      <c r="U252">
        <v>-1703.61</v>
      </c>
      <c r="V252">
        <v>-1298.8800000000001</v>
      </c>
      <c r="W252">
        <v>-5384.53</v>
      </c>
      <c r="X252">
        <v>0</v>
      </c>
      <c r="Y252">
        <v>0</v>
      </c>
      <c r="Z252">
        <v>0</v>
      </c>
      <c r="AA252">
        <v>0</v>
      </c>
      <c r="AB252">
        <v>0</v>
      </c>
      <c r="AC252">
        <v>0</v>
      </c>
      <c r="AD252">
        <v>-1226815.0900000001</v>
      </c>
      <c r="AE252">
        <v>0</v>
      </c>
      <c r="AF252">
        <v>0</v>
      </c>
      <c r="AG252">
        <v>0</v>
      </c>
      <c r="AH252">
        <v>0</v>
      </c>
      <c r="AI252">
        <v>-1226815.0900000001</v>
      </c>
      <c r="AJ252">
        <v>0</v>
      </c>
      <c r="AK252">
        <v>-1226815.0900000001</v>
      </c>
      <c r="AL252">
        <v>-1346064.04</v>
      </c>
      <c r="AM252">
        <v>36900.79</v>
      </c>
      <c r="AN252">
        <v>15</v>
      </c>
      <c r="AO252">
        <v>0</v>
      </c>
      <c r="AP252">
        <v>1481</v>
      </c>
      <c r="AQ252">
        <v>38396.79</v>
      </c>
    </row>
    <row r="253" spans="2:43" x14ac:dyDescent="0.35">
      <c r="B253" s="65" t="s">
        <v>128</v>
      </c>
      <c r="E253" t="s">
        <v>129</v>
      </c>
      <c r="F253">
        <v>8107</v>
      </c>
      <c r="G253">
        <v>0</v>
      </c>
      <c r="H253" t="s">
        <v>480</v>
      </c>
      <c r="I253">
        <v>801</v>
      </c>
      <c r="J253">
        <v>220</v>
      </c>
      <c r="K253" t="s">
        <v>457</v>
      </c>
      <c r="L253">
        <v>0</v>
      </c>
      <c r="M253">
        <v>0</v>
      </c>
      <c r="N253">
        <v>0</v>
      </c>
      <c r="O253">
        <v>0</v>
      </c>
      <c r="P253">
        <v>0</v>
      </c>
      <c r="Q253">
        <v>0</v>
      </c>
      <c r="R253">
        <v>0</v>
      </c>
      <c r="S253">
        <v>21.41</v>
      </c>
      <c r="T253">
        <v>0</v>
      </c>
      <c r="U253">
        <v>-21.41</v>
      </c>
      <c r="V253">
        <v>0</v>
      </c>
      <c r="W253">
        <v>0</v>
      </c>
      <c r="X253">
        <v>0</v>
      </c>
      <c r="Y253">
        <v>0</v>
      </c>
      <c r="Z253">
        <v>0</v>
      </c>
      <c r="AA253">
        <v>0</v>
      </c>
      <c r="AB253">
        <v>0</v>
      </c>
      <c r="AC253">
        <v>0</v>
      </c>
      <c r="AD253">
        <v>-7410.36</v>
      </c>
      <c r="AE253">
        <v>0</v>
      </c>
      <c r="AF253">
        <v>0</v>
      </c>
      <c r="AG253">
        <v>0</v>
      </c>
      <c r="AH253">
        <v>0</v>
      </c>
      <c r="AI253">
        <v>-7410.36</v>
      </c>
      <c r="AJ253">
        <v>0</v>
      </c>
      <c r="AK253">
        <v>-7410.36</v>
      </c>
      <c r="AL253">
        <v>-7410.36</v>
      </c>
      <c r="AM253">
        <v>0</v>
      </c>
      <c r="AN253">
        <v>0</v>
      </c>
      <c r="AO253">
        <v>0</v>
      </c>
      <c r="AP253">
        <v>0</v>
      </c>
      <c r="AQ253">
        <v>0</v>
      </c>
    </row>
    <row r="254" spans="2:43" x14ac:dyDescent="0.35">
      <c r="B254" s="65" t="s">
        <v>128</v>
      </c>
      <c r="E254" t="s">
        <v>129</v>
      </c>
      <c r="F254">
        <v>8107</v>
      </c>
      <c r="G254">
        <v>0</v>
      </c>
      <c r="H254" t="s">
        <v>480</v>
      </c>
      <c r="I254">
        <v>801</v>
      </c>
      <c r="J254">
        <v>231</v>
      </c>
      <c r="K254" t="s">
        <v>457</v>
      </c>
      <c r="L254">
        <v>0</v>
      </c>
      <c r="M254">
        <v>0</v>
      </c>
      <c r="N254">
        <v>0</v>
      </c>
      <c r="O254">
        <v>0</v>
      </c>
      <c r="P254">
        <v>0</v>
      </c>
      <c r="Q254">
        <v>0</v>
      </c>
      <c r="R254">
        <v>0</v>
      </c>
      <c r="S254">
        <v>0</v>
      </c>
      <c r="T254">
        <v>0</v>
      </c>
      <c r="U254">
        <v>0</v>
      </c>
      <c r="V254">
        <v>0</v>
      </c>
      <c r="W254">
        <v>0</v>
      </c>
      <c r="X254">
        <v>0</v>
      </c>
      <c r="Y254">
        <v>0</v>
      </c>
      <c r="Z254">
        <v>0</v>
      </c>
      <c r="AA254">
        <v>0</v>
      </c>
      <c r="AB254">
        <v>0</v>
      </c>
      <c r="AC254">
        <v>0</v>
      </c>
      <c r="AD254">
        <v>-46744.97</v>
      </c>
      <c r="AE254">
        <v>0</v>
      </c>
      <c r="AF254">
        <v>0</v>
      </c>
      <c r="AG254">
        <v>0</v>
      </c>
      <c r="AH254">
        <v>0</v>
      </c>
      <c r="AI254">
        <v>-46744.97</v>
      </c>
      <c r="AJ254">
        <v>0</v>
      </c>
      <c r="AK254">
        <v>-46744.97</v>
      </c>
      <c r="AL254">
        <v>-46744.97</v>
      </c>
      <c r="AM254">
        <v>0</v>
      </c>
      <c r="AN254">
        <v>0</v>
      </c>
      <c r="AO254">
        <v>0</v>
      </c>
      <c r="AP254">
        <v>0</v>
      </c>
      <c r="AQ254">
        <v>0</v>
      </c>
    </row>
    <row r="255" spans="2:43" x14ac:dyDescent="0.35">
      <c r="B255" s="65" t="s">
        <v>128</v>
      </c>
      <c r="E255" t="s">
        <v>129</v>
      </c>
      <c r="F255">
        <v>8107</v>
      </c>
      <c r="G255">
        <v>0</v>
      </c>
      <c r="H255" t="s">
        <v>480</v>
      </c>
      <c r="I255">
        <v>801</v>
      </c>
      <c r="J255">
        <v>233</v>
      </c>
      <c r="K255" t="s">
        <v>457</v>
      </c>
      <c r="L255">
        <v>-340757.89</v>
      </c>
      <c r="M255">
        <v>-634141.89</v>
      </c>
      <c r="N255">
        <v>0</v>
      </c>
      <c r="O255">
        <v>0</v>
      </c>
      <c r="P255">
        <v>-340757.89</v>
      </c>
      <c r="Q255">
        <v>-634141.89</v>
      </c>
      <c r="R255">
        <v>0</v>
      </c>
      <c r="S255">
        <v>-4.79</v>
      </c>
      <c r="T255">
        <v>0</v>
      </c>
      <c r="U255">
        <v>-17.11</v>
      </c>
      <c r="V255">
        <v>0</v>
      </c>
      <c r="W255">
        <v>-21.9</v>
      </c>
      <c r="X255">
        <v>0</v>
      </c>
      <c r="Y255">
        <v>0</v>
      </c>
      <c r="Z255">
        <v>0</v>
      </c>
      <c r="AA255">
        <v>0</v>
      </c>
      <c r="AB255">
        <v>0</v>
      </c>
      <c r="AC255">
        <v>0</v>
      </c>
      <c r="AD255">
        <v>-363400.09</v>
      </c>
      <c r="AE255">
        <v>0</v>
      </c>
      <c r="AF255">
        <v>0</v>
      </c>
      <c r="AG255">
        <v>0</v>
      </c>
      <c r="AH255">
        <v>0</v>
      </c>
      <c r="AI255">
        <v>-363400.09</v>
      </c>
      <c r="AJ255">
        <v>0</v>
      </c>
      <c r="AK255">
        <v>-363400.09</v>
      </c>
      <c r="AL255">
        <v>-656805.99</v>
      </c>
      <c r="AM255">
        <v>126.21</v>
      </c>
      <c r="AN255">
        <v>21.9</v>
      </c>
      <c r="AO255">
        <v>0</v>
      </c>
      <c r="AP255">
        <v>0</v>
      </c>
      <c r="AQ255">
        <v>148.11000000000001</v>
      </c>
    </row>
    <row r="256" spans="2:43" x14ac:dyDescent="0.35">
      <c r="B256" s="65" t="s">
        <v>128</v>
      </c>
      <c r="E256" t="s">
        <v>129</v>
      </c>
      <c r="F256">
        <v>8107</v>
      </c>
      <c r="G256">
        <v>0</v>
      </c>
      <c r="H256" t="s">
        <v>480</v>
      </c>
      <c r="I256">
        <v>801</v>
      </c>
      <c r="J256">
        <v>251</v>
      </c>
      <c r="K256" t="s">
        <v>457</v>
      </c>
      <c r="L256">
        <v>-4700388.08</v>
      </c>
      <c r="M256">
        <v>-4745150.87</v>
      </c>
      <c r="N256">
        <v>0</v>
      </c>
      <c r="O256">
        <v>0</v>
      </c>
      <c r="P256">
        <v>-4700388.08</v>
      </c>
      <c r="Q256">
        <v>-4745150.87</v>
      </c>
      <c r="R256">
        <v>93670.88</v>
      </c>
      <c r="S256">
        <v>-177011.51</v>
      </c>
      <c r="T256">
        <v>0</v>
      </c>
      <c r="U256">
        <v>-25011.57</v>
      </c>
      <c r="V256">
        <v>93670.88</v>
      </c>
      <c r="W256">
        <v>-202023.08</v>
      </c>
      <c r="X256">
        <v>-772436.09</v>
      </c>
      <c r="Y256">
        <v>-718834.22</v>
      </c>
      <c r="Z256">
        <v>0</v>
      </c>
      <c r="AA256">
        <v>0</v>
      </c>
      <c r="AB256">
        <v>-772436.09</v>
      </c>
      <c r="AC256">
        <v>-718834.22</v>
      </c>
      <c r="AD256">
        <v>-2556134.59</v>
      </c>
      <c r="AE256">
        <v>0</v>
      </c>
      <c r="AF256">
        <v>0</v>
      </c>
      <c r="AG256">
        <v>0</v>
      </c>
      <c r="AH256">
        <v>0</v>
      </c>
      <c r="AI256">
        <v>-2556134.59</v>
      </c>
      <c r="AJ256">
        <v>-772436.09</v>
      </c>
      <c r="AK256">
        <v>-2502532.7200000002</v>
      </c>
      <c r="AL256">
        <v>-2842989.47</v>
      </c>
      <c r="AM256">
        <v>311241.87</v>
      </c>
      <c r="AN256">
        <v>12540.57</v>
      </c>
      <c r="AO256">
        <v>0</v>
      </c>
      <c r="AP256">
        <v>0</v>
      </c>
      <c r="AQ256">
        <v>323782.44</v>
      </c>
    </row>
    <row r="257" spans="2:43" x14ac:dyDescent="0.35">
      <c r="B257" s="65" t="s">
        <v>128</v>
      </c>
      <c r="E257" t="s">
        <v>129</v>
      </c>
      <c r="F257">
        <v>8107</v>
      </c>
      <c r="G257">
        <v>0</v>
      </c>
      <c r="H257" t="s">
        <v>480</v>
      </c>
      <c r="I257">
        <v>801</v>
      </c>
      <c r="J257">
        <v>252</v>
      </c>
      <c r="K257" t="s">
        <v>457</v>
      </c>
      <c r="L257">
        <v>-2453579.4500000002</v>
      </c>
      <c r="M257">
        <v>-1179996.82</v>
      </c>
      <c r="N257">
        <v>0</v>
      </c>
      <c r="O257">
        <v>0</v>
      </c>
      <c r="P257">
        <v>-2453579.4500000002</v>
      </c>
      <c r="Q257">
        <v>-1179996.82</v>
      </c>
      <c r="R257">
        <v>-5380.23</v>
      </c>
      <c r="S257">
        <v>-128706.65</v>
      </c>
      <c r="T257">
        <v>0</v>
      </c>
      <c r="U257">
        <v>-9401.23</v>
      </c>
      <c r="V257">
        <v>-5380.23</v>
      </c>
      <c r="W257">
        <v>-138107.88</v>
      </c>
      <c r="X257">
        <v>-22.47</v>
      </c>
      <c r="Y257">
        <v>-22.47</v>
      </c>
      <c r="Z257">
        <v>0</v>
      </c>
      <c r="AA257">
        <v>0</v>
      </c>
      <c r="AB257">
        <v>-22.47</v>
      </c>
      <c r="AC257">
        <v>-22.47</v>
      </c>
      <c r="AD257">
        <v>-1916859.12</v>
      </c>
      <c r="AE257">
        <v>0</v>
      </c>
      <c r="AF257">
        <v>0</v>
      </c>
      <c r="AG257">
        <v>0</v>
      </c>
      <c r="AH257">
        <v>0</v>
      </c>
      <c r="AI257">
        <v>-1916859.12</v>
      </c>
      <c r="AJ257">
        <v>-22.47</v>
      </c>
      <c r="AK257">
        <v>-1916859.12</v>
      </c>
      <c r="AL257">
        <v>-776004.14</v>
      </c>
      <c r="AM257">
        <v>20285.87</v>
      </c>
      <c r="AN257">
        <v>1.23</v>
      </c>
      <c r="AO257">
        <v>0</v>
      </c>
      <c r="AP257">
        <v>0</v>
      </c>
      <c r="AQ257">
        <v>20287.099999999999</v>
      </c>
    </row>
    <row r="258" spans="2:43" x14ac:dyDescent="0.35">
      <c r="B258" s="65" t="s">
        <v>128</v>
      </c>
      <c r="E258" t="s">
        <v>129</v>
      </c>
      <c r="F258">
        <v>8107</v>
      </c>
      <c r="G258">
        <v>0</v>
      </c>
      <c r="H258" t="s">
        <v>480</v>
      </c>
      <c r="I258">
        <v>801</v>
      </c>
      <c r="J258">
        <v>253</v>
      </c>
      <c r="K258" t="s">
        <v>457</v>
      </c>
      <c r="L258">
        <v>0</v>
      </c>
      <c r="M258">
        <v>0</v>
      </c>
      <c r="N258">
        <v>0</v>
      </c>
      <c r="O258">
        <v>0</v>
      </c>
      <c r="P258">
        <v>0</v>
      </c>
      <c r="Q258">
        <v>0</v>
      </c>
      <c r="R258">
        <v>0</v>
      </c>
      <c r="S258">
        <v>0</v>
      </c>
      <c r="T258">
        <v>0</v>
      </c>
      <c r="U258">
        <v>0</v>
      </c>
      <c r="V258">
        <v>0</v>
      </c>
      <c r="W258">
        <v>0</v>
      </c>
      <c r="X258">
        <v>3888</v>
      </c>
      <c r="Y258">
        <v>105979.74</v>
      </c>
      <c r="Z258">
        <v>0</v>
      </c>
      <c r="AA258">
        <v>0</v>
      </c>
      <c r="AB258">
        <v>3888</v>
      </c>
      <c r="AC258">
        <v>105979.74</v>
      </c>
      <c r="AD258">
        <v>-102091.74</v>
      </c>
      <c r="AE258">
        <v>0</v>
      </c>
      <c r="AF258">
        <v>0</v>
      </c>
      <c r="AG258">
        <v>0</v>
      </c>
      <c r="AH258">
        <v>0</v>
      </c>
      <c r="AI258">
        <v>-102091.74</v>
      </c>
      <c r="AJ258">
        <v>3888</v>
      </c>
      <c r="AK258">
        <v>0</v>
      </c>
      <c r="AL258">
        <v>0</v>
      </c>
      <c r="AM258">
        <v>0</v>
      </c>
      <c r="AN258">
        <v>0</v>
      </c>
      <c r="AO258">
        <v>0</v>
      </c>
      <c r="AP258">
        <v>0</v>
      </c>
      <c r="AQ258">
        <v>0</v>
      </c>
    </row>
    <row r="259" spans="2:43" x14ac:dyDescent="0.35">
      <c r="B259" s="65" t="s">
        <v>128</v>
      </c>
      <c r="E259" t="s">
        <v>129</v>
      </c>
      <c r="F259">
        <v>8107</v>
      </c>
      <c r="G259">
        <v>0</v>
      </c>
      <c r="H259" t="s">
        <v>480</v>
      </c>
      <c r="I259">
        <v>801</v>
      </c>
      <c r="J259">
        <v>254</v>
      </c>
      <c r="K259" t="s">
        <v>457</v>
      </c>
      <c r="L259">
        <v>-38495.06</v>
      </c>
      <c r="M259">
        <v>-64550.05</v>
      </c>
      <c r="N259">
        <v>0</v>
      </c>
      <c r="O259">
        <v>0</v>
      </c>
      <c r="P259">
        <v>-38495.06</v>
      </c>
      <c r="Q259">
        <v>-64550.05</v>
      </c>
      <c r="R259">
        <v>-7063.84</v>
      </c>
      <c r="S259">
        <v>-685.85</v>
      </c>
      <c r="T259">
        <v>0</v>
      </c>
      <c r="U259">
        <v>-3843.19</v>
      </c>
      <c r="V259">
        <v>-7063.84</v>
      </c>
      <c r="W259">
        <v>-4529.04</v>
      </c>
      <c r="X259">
        <v>-23285.56</v>
      </c>
      <c r="Y259">
        <v>-20469.09</v>
      </c>
      <c r="Z259">
        <v>0</v>
      </c>
      <c r="AA259">
        <v>0</v>
      </c>
      <c r="AB259">
        <v>-23285.56</v>
      </c>
      <c r="AC259">
        <v>-20469.09</v>
      </c>
      <c r="AD259">
        <v>-85215.5</v>
      </c>
      <c r="AE259">
        <v>0</v>
      </c>
      <c r="AF259">
        <v>0</v>
      </c>
      <c r="AG259">
        <v>0</v>
      </c>
      <c r="AH259">
        <v>0</v>
      </c>
      <c r="AI259">
        <v>-85215.5</v>
      </c>
      <c r="AJ259">
        <v>-23285.56</v>
      </c>
      <c r="AK259">
        <v>-82399.03</v>
      </c>
      <c r="AL259">
        <v>-105919.22</v>
      </c>
      <c r="AM259">
        <v>239.99</v>
      </c>
      <c r="AN259">
        <v>3.69</v>
      </c>
      <c r="AO259">
        <v>0</v>
      </c>
      <c r="AP259">
        <v>0</v>
      </c>
      <c r="AQ259">
        <v>243.68</v>
      </c>
    </row>
    <row r="260" spans="2:43" x14ac:dyDescent="0.35">
      <c r="B260" s="65" t="s">
        <v>128</v>
      </c>
      <c r="E260" t="s">
        <v>129</v>
      </c>
      <c r="F260">
        <v>8107</v>
      </c>
      <c r="G260">
        <v>0</v>
      </c>
      <c r="H260" t="s">
        <v>480</v>
      </c>
      <c r="I260">
        <v>801</v>
      </c>
      <c r="J260">
        <v>257</v>
      </c>
      <c r="K260" t="s">
        <v>457</v>
      </c>
      <c r="L260">
        <v>-883502.69</v>
      </c>
      <c r="M260">
        <v>-976477.71</v>
      </c>
      <c r="N260">
        <v>0</v>
      </c>
      <c r="O260">
        <v>-7.0000000000000007E-2</v>
      </c>
      <c r="P260">
        <v>-883502.69</v>
      </c>
      <c r="Q260">
        <v>-976477.78</v>
      </c>
      <c r="R260">
        <v>-63463.5</v>
      </c>
      <c r="S260">
        <v>-63464.1</v>
      </c>
      <c r="T260">
        <v>0</v>
      </c>
      <c r="U260">
        <v>0</v>
      </c>
      <c r="V260">
        <v>-63463.5</v>
      </c>
      <c r="W260">
        <v>-63464.1</v>
      </c>
      <c r="X260">
        <v>0</v>
      </c>
      <c r="Y260">
        <v>0</v>
      </c>
      <c r="Z260">
        <v>0</v>
      </c>
      <c r="AA260">
        <v>0</v>
      </c>
      <c r="AB260">
        <v>0</v>
      </c>
      <c r="AC260">
        <v>0</v>
      </c>
      <c r="AD260">
        <v>-465193.5</v>
      </c>
      <c r="AE260">
        <v>0</v>
      </c>
      <c r="AF260">
        <v>0</v>
      </c>
      <c r="AG260">
        <v>0</v>
      </c>
      <c r="AH260">
        <v>0</v>
      </c>
      <c r="AI260">
        <v>-465193.5</v>
      </c>
      <c r="AJ260">
        <v>0</v>
      </c>
      <c r="AK260">
        <v>-465193.5</v>
      </c>
      <c r="AL260">
        <v>-558169.18999999994</v>
      </c>
      <c r="AM260">
        <v>414988.09</v>
      </c>
      <c r="AN260">
        <v>0</v>
      </c>
      <c r="AO260">
        <v>0</v>
      </c>
      <c r="AP260">
        <v>0</v>
      </c>
      <c r="AQ260">
        <v>414988.09</v>
      </c>
    </row>
    <row r="261" spans="2:43" x14ac:dyDescent="0.35">
      <c r="B261" s="65" t="s">
        <v>128</v>
      </c>
      <c r="E261" t="s">
        <v>129</v>
      </c>
      <c r="F261">
        <v>8107</v>
      </c>
      <c r="G261">
        <v>0</v>
      </c>
      <c r="H261" t="s">
        <v>480</v>
      </c>
      <c r="I261">
        <v>801</v>
      </c>
      <c r="J261">
        <v>260</v>
      </c>
      <c r="K261" t="s">
        <v>457</v>
      </c>
      <c r="L261">
        <v>-847453.41</v>
      </c>
      <c r="M261">
        <v>-475235.09</v>
      </c>
      <c r="N261">
        <v>0</v>
      </c>
      <c r="O261">
        <v>0</v>
      </c>
      <c r="P261">
        <v>-847453.41</v>
      </c>
      <c r="Q261">
        <v>-475235.09</v>
      </c>
      <c r="R261">
        <v>-28228.22</v>
      </c>
      <c r="S261">
        <v>11778.35</v>
      </c>
      <c r="T261">
        <v>0</v>
      </c>
      <c r="U261">
        <v>-151432.78</v>
      </c>
      <c r="V261">
        <v>-28228.22</v>
      </c>
      <c r="W261">
        <v>-139654.43</v>
      </c>
      <c r="X261">
        <v>-2116.17</v>
      </c>
      <c r="Y261">
        <v>-41803.58</v>
      </c>
      <c r="Z261">
        <v>0</v>
      </c>
      <c r="AA261">
        <v>0</v>
      </c>
      <c r="AB261">
        <v>-2116.17</v>
      </c>
      <c r="AC261">
        <v>-41803.58</v>
      </c>
      <c r="AD261">
        <v>-1212834.79</v>
      </c>
      <c r="AE261">
        <v>0</v>
      </c>
      <c r="AF261">
        <v>0</v>
      </c>
      <c r="AG261">
        <v>0</v>
      </c>
      <c r="AH261">
        <v>0</v>
      </c>
      <c r="AI261">
        <v>-1212834.79</v>
      </c>
      <c r="AJ261">
        <v>-2116.17</v>
      </c>
      <c r="AK261">
        <v>-1252522.2</v>
      </c>
      <c r="AL261">
        <v>-991730.09</v>
      </c>
      <c r="AM261">
        <v>7533.8</v>
      </c>
      <c r="AN261">
        <v>5550.68</v>
      </c>
      <c r="AO261">
        <v>0</v>
      </c>
      <c r="AP261">
        <v>0</v>
      </c>
      <c r="AQ261">
        <v>13084.48</v>
      </c>
    </row>
    <row r="262" spans="2:43" x14ac:dyDescent="0.35">
      <c r="B262" s="65" t="s">
        <v>128</v>
      </c>
      <c r="E262" t="s">
        <v>129</v>
      </c>
      <c r="F262">
        <v>8107</v>
      </c>
      <c r="G262">
        <v>0</v>
      </c>
      <c r="H262" t="s">
        <v>480</v>
      </c>
      <c r="I262">
        <v>801</v>
      </c>
      <c r="J262">
        <v>310</v>
      </c>
      <c r="K262" t="s">
        <v>457</v>
      </c>
      <c r="L262">
        <v>-530800.02</v>
      </c>
      <c r="M262">
        <v>-160897.68</v>
      </c>
      <c r="N262">
        <v>0</v>
      </c>
      <c r="O262">
        <v>0</v>
      </c>
      <c r="P262">
        <v>-530800.02</v>
      </c>
      <c r="Q262">
        <v>-160897.68</v>
      </c>
      <c r="R262">
        <v>-9030.4500000000007</v>
      </c>
      <c r="S262">
        <v>-31511.5</v>
      </c>
      <c r="T262">
        <v>0</v>
      </c>
      <c r="U262">
        <v>-6998.66</v>
      </c>
      <c r="V262">
        <v>-9030.4500000000007</v>
      </c>
      <c r="W262">
        <v>-38510.160000000003</v>
      </c>
      <c r="X262">
        <v>-15015.43</v>
      </c>
      <c r="Y262">
        <v>0</v>
      </c>
      <c r="Z262">
        <v>0</v>
      </c>
      <c r="AA262">
        <v>0</v>
      </c>
      <c r="AB262">
        <v>-15015.43</v>
      </c>
      <c r="AC262">
        <v>0</v>
      </c>
      <c r="AD262">
        <v>-526968.93999999994</v>
      </c>
      <c r="AE262">
        <v>0</v>
      </c>
      <c r="AF262">
        <v>0</v>
      </c>
      <c r="AG262">
        <v>0</v>
      </c>
      <c r="AH262">
        <v>0</v>
      </c>
      <c r="AI262">
        <v>-526968.93999999994</v>
      </c>
      <c r="AJ262">
        <v>-15015.43</v>
      </c>
      <c r="AK262">
        <v>-511953.51</v>
      </c>
      <c r="AL262">
        <v>-171530.88</v>
      </c>
      <c r="AM262">
        <v>16866.02</v>
      </c>
      <c r="AN262">
        <v>1671.3</v>
      </c>
      <c r="AO262">
        <v>0</v>
      </c>
      <c r="AP262">
        <v>0</v>
      </c>
      <c r="AQ262">
        <v>18537.32</v>
      </c>
    </row>
    <row r="263" spans="2:43" x14ac:dyDescent="0.35">
      <c r="B263" s="65" t="s">
        <v>128</v>
      </c>
      <c r="E263" t="s">
        <v>129</v>
      </c>
      <c r="F263">
        <v>8107</v>
      </c>
      <c r="G263">
        <v>0</v>
      </c>
      <c r="H263" t="s">
        <v>480</v>
      </c>
      <c r="I263">
        <v>801</v>
      </c>
      <c r="J263">
        <v>320</v>
      </c>
      <c r="K263" t="s">
        <v>457</v>
      </c>
      <c r="L263">
        <v>-795739.55</v>
      </c>
      <c r="M263">
        <v>-1070975.19</v>
      </c>
      <c r="N263">
        <v>0</v>
      </c>
      <c r="O263">
        <v>0</v>
      </c>
      <c r="P263">
        <v>-795739.55</v>
      </c>
      <c r="Q263">
        <v>-1070975.19</v>
      </c>
      <c r="R263">
        <v>0</v>
      </c>
      <c r="S263">
        <v>0</v>
      </c>
      <c r="T263">
        <v>0</v>
      </c>
      <c r="U263">
        <v>-201848.01</v>
      </c>
      <c r="V263">
        <v>0</v>
      </c>
      <c r="W263">
        <v>-201848.01</v>
      </c>
      <c r="X263">
        <v>-865455.12</v>
      </c>
      <c r="Y263">
        <v>-284308.03999999998</v>
      </c>
      <c r="Z263">
        <v>0</v>
      </c>
      <c r="AA263">
        <v>0</v>
      </c>
      <c r="AB263">
        <v>-865455.12</v>
      </c>
      <c r="AC263">
        <v>-284308.03999999998</v>
      </c>
      <c r="AD263">
        <v>-1637952.42</v>
      </c>
      <c r="AE263">
        <v>0</v>
      </c>
      <c r="AF263">
        <v>0</v>
      </c>
      <c r="AG263">
        <v>0</v>
      </c>
      <c r="AH263">
        <v>0</v>
      </c>
      <c r="AI263">
        <v>-1637952.42</v>
      </c>
      <c r="AJ263">
        <v>-865455.12</v>
      </c>
      <c r="AK263">
        <v>-1056805.3400000001</v>
      </c>
      <c r="AL263">
        <v>-1533888.99</v>
      </c>
      <c r="AM263">
        <v>66.11</v>
      </c>
      <c r="AN263">
        <v>201848.01</v>
      </c>
      <c r="AO263">
        <v>0</v>
      </c>
      <c r="AP263">
        <v>0</v>
      </c>
      <c r="AQ263">
        <v>201914.12</v>
      </c>
    </row>
    <row r="264" spans="2:43" x14ac:dyDescent="0.35">
      <c r="B264" s="65" t="s">
        <v>128</v>
      </c>
      <c r="E264" t="s">
        <v>129</v>
      </c>
      <c r="F264">
        <v>8107</v>
      </c>
      <c r="G264">
        <v>0</v>
      </c>
      <c r="H264" t="s">
        <v>480</v>
      </c>
      <c r="I264">
        <v>801</v>
      </c>
      <c r="J264">
        <v>440</v>
      </c>
      <c r="K264" t="s">
        <v>457</v>
      </c>
      <c r="L264">
        <v>0</v>
      </c>
      <c r="M264">
        <v>0</v>
      </c>
      <c r="N264">
        <v>0</v>
      </c>
      <c r="O264">
        <v>0</v>
      </c>
      <c r="P264">
        <v>0</v>
      </c>
      <c r="Q264">
        <v>0</v>
      </c>
      <c r="R264">
        <v>0</v>
      </c>
      <c r="S264">
        <v>4855.26</v>
      </c>
      <c r="T264">
        <v>0</v>
      </c>
      <c r="U264">
        <v>0</v>
      </c>
      <c r="V264">
        <v>0</v>
      </c>
      <c r="W264">
        <v>4855.26</v>
      </c>
      <c r="X264">
        <v>0</v>
      </c>
      <c r="Y264">
        <v>0</v>
      </c>
      <c r="Z264">
        <v>0</v>
      </c>
      <c r="AA264">
        <v>0</v>
      </c>
      <c r="AB264">
        <v>0</v>
      </c>
      <c r="AC264">
        <v>0</v>
      </c>
      <c r="AD264">
        <v>-2478385.42</v>
      </c>
      <c r="AE264">
        <v>0</v>
      </c>
      <c r="AF264">
        <v>0</v>
      </c>
      <c r="AG264">
        <v>0</v>
      </c>
      <c r="AH264">
        <v>0</v>
      </c>
      <c r="AI264">
        <v>-2478385.42</v>
      </c>
      <c r="AJ264">
        <v>0</v>
      </c>
      <c r="AK264">
        <v>-2478385.42</v>
      </c>
      <c r="AL264">
        <v>-2473530.16</v>
      </c>
      <c r="AM264">
        <v>0</v>
      </c>
      <c r="AN264">
        <v>0</v>
      </c>
      <c r="AO264">
        <v>0</v>
      </c>
      <c r="AP264">
        <v>0</v>
      </c>
      <c r="AQ264">
        <v>0</v>
      </c>
    </row>
    <row r="265" spans="2:43" x14ac:dyDescent="0.35">
      <c r="B265" s="65" t="s">
        <v>128</v>
      </c>
      <c r="E265" t="s">
        <v>129</v>
      </c>
      <c r="F265">
        <v>8107</v>
      </c>
      <c r="G265">
        <v>0</v>
      </c>
      <c r="H265" t="s">
        <v>458</v>
      </c>
      <c r="I265">
        <v>6011</v>
      </c>
      <c r="J265">
        <v>251</v>
      </c>
      <c r="K265" t="s">
        <v>66</v>
      </c>
      <c r="L265">
        <v>0</v>
      </c>
      <c r="M265">
        <v>-673066</v>
      </c>
      <c r="N265">
        <v>0</v>
      </c>
      <c r="O265">
        <v>0</v>
      </c>
      <c r="P265">
        <v>0</v>
      </c>
      <c r="Q265">
        <v>-673066</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-673066</v>
      </c>
      <c r="AM265">
        <v>0</v>
      </c>
      <c r="AN265">
        <v>0</v>
      </c>
      <c r="AO265">
        <v>0</v>
      </c>
      <c r="AP265">
        <v>0</v>
      </c>
      <c r="AQ265">
        <v>0</v>
      </c>
    </row>
    <row r="266" spans="2:43" x14ac:dyDescent="0.35">
      <c r="B266" s="65" t="s">
        <v>128</v>
      </c>
      <c r="E266" t="s">
        <v>129</v>
      </c>
      <c r="F266">
        <v>8108</v>
      </c>
      <c r="G266">
        <v>0</v>
      </c>
      <c r="H266" t="s">
        <v>481</v>
      </c>
      <c r="I266">
        <v>11</v>
      </c>
      <c r="J266">
        <v>0</v>
      </c>
      <c r="K266" t="s">
        <v>66</v>
      </c>
      <c r="L266">
        <v>-525</v>
      </c>
      <c r="M266">
        <v>0</v>
      </c>
      <c r="N266">
        <v>0</v>
      </c>
      <c r="O266">
        <v>0</v>
      </c>
      <c r="P266">
        <v>-525</v>
      </c>
      <c r="Q266">
        <v>0</v>
      </c>
      <c r="R266">
        <v>-5716989.3899999997</v>
      </c>
      <c r="S266">
        <v>0</v>
      </c>
      <c r="T266">
        <v>0</v>
      </c>
      <c r="U266">
        <v>0</v>
      </c>
      <c r="V266">
        <v>-5716989.3899999997</v>
      </c>
      <c r="W266">
        <v>0</v>
      </c>
      <c r="X266">
        <v>525</v>
      </c>
      <c r="Y266">
        <v>0</v>
      </c>
      <c r="Z266">
        <v>0</v>
      </c>
      <c r="AA266">
        <v>0</v>
      </c>
      <c r="AB266">
        <v>525</v>
      </c>
      <c r="AC266">
        <v>0</v>
      </c>
      <c r="AD266">
        <v>0</v>
      </c>
      <c r="AE266">
        <v>0</v>
      </c>
      <c r="AF266">
        <v>0</v>
      </c>
      <c r="AG266">
        <v>0</v>
      </c>
      <c r="AH266">
        <v>0</v>
      </c>
      <c r="AI266">
        <v>0</v>
      </c>
      <c r="AJ266">
        <v>525</v>
      </c>
      <c r="AK266">
        <v>-525</v>
      </c>
      <c r="AL266">
        <v>5716989.3899999997</v>
      </c>
      <c r="AM266">
        <v>0</v>
      </c>
      <c r="AN266">
        <v>0</v>
      </c>
      <c r="AO266">
        <v>0</v>
      </c>
      <c r="AP266">
        <v>0</v>
      </c>
      <c r="AQ266">
        <v>0</v>
      </c>
    </row>
    <row r="267" spans="2:43" x14ac:dyDescent="0.35">
      <c r="B267" s="65" t="s">
        <v>128</v>
      </c>
      <c r="E267" t="s">
        <v>129</v>
      </c>
      <c r="F267">
        <v>8108</v>
      </c>
      <c r="G267">
        <v>0</v>
      </c>
      <c r="H267" t="s">
        <v>481</v>
      </c>
      <c r="I267">
        <v>11</v>
      </c>
      <c r="J267">
        <v>252</v>
      </c>
      <c r="K267" t="s">
        <v>66</v>
      </c>
      <c r="L267">
        <v>43325.08</v>
      </c>
      <c r="M267">
        <v>42800.08</v>
      </c>
      <c r="N267">
        <v>0</v>
      </c>
      <c r="O267">
        <v>0</v>
      </c>
      <c r="P267">
        <v>43325.08</v>
      </c>
      <c r="Q267">
        <v>42800.08</v>
      </c>
      <c r="R267">
        <v>79.180000000000007</v>
      </c>
      <c r="S267">
        <v>-5716910.21</v>
      </c>
      <c r="T267">
        <v>0</v>
      </c>
      <c r="U267">
        <v>0</v>
      </c>
      <c r="V267">
        <v>79.180000000000007</v>
      </c>
      <c r="W267">
        <v>-5716910.21</v>
      </c>
      <c r="X267">
        <v>-62597.1</v>
      </c>
      <c r="Y267">
        <v>-62072.1</v>
      </c>
      <c r="Z267">
        <v>0</v>
      </c>
      <c r="AA267">
        <v>0</v>
      </c>
      <c r="AB267">
        <v>-62597.1</v>
      </c>
      <c r="AC267">
        <v>-62072.1</v>
      </c>
      <c r="AD267">
        <v>0</v>
      </c>
      <c r="AE267">
        <v>0</v>
      </c>
      <c r="AF267">
        <v>0</v>
      </c>
      <c r="AG267">
        <v>0</v>
      </c>
      <c r="AH267">
        <v>0</v>
      </c>
      <c r="AI267">
        <v>0</v>
      </c>
      <c r="AJ267">
        <v>-62597.1</v>
      </c>
      <c r="AK267">
        <v>525</v>
      </c>
      <c r="AL267">
        <v>-5716989.3899999997</v>
      </c>
      <c r="AM267">
        <v>0</v>
      </c>
      <c r="AN267">
        <v>0</v>
      </c>
      <c r="AO267">
        <v>0</v>
      </c>
      <c r="AP267">
        <v>0</v>
      </c>
      <c r="AQ267">
        <v>0</v>
      </c>
    </row>
    <row r="268" spans="2:43" x14ac:dyDescent="0.35">
      <c r="B268" s="65" t="s">
        <v>128</v>
      </c>
      <c r="E268" t="s">
        <v>129</v>
      </c>
      <c r="F268">
        <v>8108</v>
      </c>
      <c r="G268">
        <v>0</v>
      </c>
      <c r="H268" t="s">
        <v>481</v>
      </c>
      <c r="I268">
        <v>11</v>
      </c>
      <c r="J268">
        <v>410</v>
      </c>
      <c r="K268" t="s">
        <v>66</v>
      </c>
      <c r="L268">
        <v>-3192.56</v>
      </c>
      <c r="M268">
        <v>-3192.56</v>
      </c>
      <c r="N268">
        <v>0</v>
      </c>
      <c r="O268">
        <v>0</v>
      </c>
      <c r="P268">
        <v>-3192.56</v>
      </c>
      <c r="Q268">
        <v>-3192.56</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row>
    <row r="269" spans="2:43" x14ac:dyDescent="0.35">
      <c r="B269" s="65" t="s">
        <v>128</v>
      </c>
      <c r="E269" t="s">
        <v>129</v>
      </c>
      <c r="F269">
        <v>8108</v>
      </c>
      <c r="G269">
        <v>0</v>
      </c>
      <c r="H269" t="s">
        <v>482</v>
      </c>
      <c r="I269">
        <v>801</v>
      </c>
      <c r="J269">
        <v>0</v>
      </c>
      <c r="K269" t="s">
        <v>457</v>
      </c>
      <c r="L269">
        <v>0</v>
      </c>
      <c r="M269">
        <v>0</v>
      </c>
      <c r="N269">
        <v>0</v>
      </c>
      <c r="O269">
        <v>0</v>
      </c>
      <c r="P269">
        <v>0</v>
      </c>
      <c r="Q269">
        <v>0</v>
      </c>
      <c r="R269">
        <v>0</v>
      </c>
      <c r="S269">
        <v>0</v>
      </c>
      <c r="T269">
        <v>0</v>
      </c>
      <c r="U269">
        <v>0</v>
      </c>
      <c r="V269">
        <v>0</v>
      </c>
      <c r="W269">
        <v>0</v>
      </c>
      <c r="X269">
        <v>0</v>
      </c>
      <c r="Y269">
        <v>0</v>
      </c>
      <c r="Z269">
        <v>0</v>
      </c>
      <c r="AA269">
        <v>0</v>
      </c>
      <c r="AB269">
        <v>0</v>
      </c>
      <c r="AC269">
        <v>0</v>
      </c>
      <c r="AD269">
        <v>-237699.07</v>
      </c>
      <c r="AE269">
        <v>0</v>
      </c>
      <c r="AF269">
        <v>0</v>
      </c>
      <c r="AG269">
        <v>0</v>
      </c>
      <c r="AH269">
        <v>0</v>
      </c>
      <c r="AI269">
        <v>-237699.07</v>
      </c>
      <c r="AJ269">
        <v>0</v>
      </c>
      <c r="AK269">
        <v>-237699.07</v>
      </c>
      <c r="AL269">
        <v>-237699.07</v>
      </c>
      <c r="AM269">
        <v>0</v>
      </c>
      <c r="AN269">
        <v>0</v>
      </c>
      <c r="AO269">
        <v>0</v>
      </c>
      <c r="AP269">
        <v>0</v>
      </c>
      <c r="AQ269">
        <v>0</v>
      </c>
    </row>
    <row r="270" spans="2:43" x14ac:dyDescent="0.35">
      <c r="B270" s="65" t="s">
        <v>128</v>
      </c>
      <c r="E270" t="s">
        <v>129</v>
      </c>
      <c r="F270">
        <v>8108</v>
      </c>
      <c r="G270">
        <v>0</v>
      </c>
      <c r="H270" t="s">
        <v>482</v>
      </c>
      <c r="I270">
        <v>801</v>
      </c>
      <c r="J270">
        <v>220</v>
      </c>
      <c r="K270" t="s">
        <v>457</v>
      </c>
      <c r="L270">
        <v>0</v>
      </c>
      <c r="M270">
        <v>-75</v>
      </c>
      <c r="N270">
        <v>0</v>
      </c>
      <c r="O270">
        <v>0</v>
      </c>
      <c r="P270">
        <v>0</v>
      </c>
      <c r="Q270">
        <v>-75</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-75</v>
      </c>
      <c r="AM270">
        <v>0</v>
      </c>
      <c r="AN270">
        <v>0</v>
      </c>
      <c r="AO270">
        <v>0</v>
      </c>
      <c r="AP270">
        <v>0</v>
      </c>
      <c r="AQ270">
        <v>0</v>
      </c>
    </row>
    <row r="271" spans="2:43" x14ac:dyDescent="0.35">
      <c r="B271" s="65" t="s">
        <v>128</v>
      </c>
      <c r="E271" t="s">
        <v>129</v>
      </c>
      <c r="F271">
        <v>8108</v>
      </c>
      <c r="G271">
        <v>0</v>
      </c>
      <c r="H271" t="s">
        <v>482</v>
      </c>
      <c r="I271">
        <v>801</v>
      </c>
      <c r="J271">
        <v>252</v>
      </c>
      <c r="K271" t="s">
        <v>457</v>
      </c>
      <c r="L271">
        <v>0</v>
      </c>
      <c r="M271">
        <v>-2150</v>
      </c>
      <c r="N271">
        <v>0</v>
      </c>
      <c r="O271">
        <v>0</v>
      </c>
      <c r="P271">
        <v>0</v>
      </c>
      <c r="Q271">
        <v>-2150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-2150</v>
      </c>
      <c r="AM271">
        <v>0</v>
      </c>
      <c r="AN271">
        <v>0</v>
      </c>
      <c r="AO271">
        <v>0</v>
      </c>
      <c r="AP271">
        <v>0</v>
      </c>
      <c r="AQ271">
        <v>0</v>
      </c>
    </row>
    <row r="272" spans="2:43" x14ac:dyDescent="0.35">
      <c r="B272" s="65" t="s">
        <v>128</v>
      </c>
      <c r="E272" t="s">
        <v>129</v>
      </c>
      <c r="F272">
        <v>8108</v>
      </c>
      <c r="G272">
        <v>0</v>
      </c>
      <c r="H272" t="s">
        <v>482</v>
      </c>
      <c r="I272">
        <v>801</v>
      </c>
      <c r="J272">
        <v>260</v>
      </c>
      <c r="K272" t="s">
        <v>457</v>
      </c>
      <c r="L272">
        <v>-28285</v>
      </c>
      <c r="M272">
        <v>0</v>
      </c>
      <c r="N272">
        <v>0</v>
      </c>
      <c r="O272">
        <v>0</v>
      </c>
      <c r="P272">
        <v>-28285</v>
      </c>
      <c r="Q272">
        <v>0</v>
      </c>
      <c r="R272">
        <v>0</v>
      </c>
      <c r="S272">
        <v>0</v>
      </c>
      <c r="T272">
        <v>0</v>
      </c>
      <c r="U272">
        <v>0</v>
      </c>
      <c r="V272">
        <v>0</v>
      </c>
      <c r="W272">
        <v>0</v>
      </c>
      <c r="X272">
        <v>0</v>
      </c>
      <c r="Y272">
        <v>0</v>
      </c>
      <c r="Z272">
        <v>0</v>
      </c>
      <c r="AA272">
        <v>0</v>
      </c>
      <c r="AB272">
        <v>0</v>
      </c>
      <c r="AC272">
        <v>0</v>
      </c>
      <c r="AD272">
        <v>-28285</v>
      </c>
      <c r="AE272">
        <v>0</v>
      </c>
      <c r="AF272">
        <v>0</v>
      </c>
      <c r="AG272">
        <v>0</v>
      </c>
      <c r="AH272">
        <v>0</v>
      </c>
      <c r="AI272">
        <v>-28285</v>
      </c>
      <c r="AJ272">
        <v>0</v>
      </c>
      <c r="AK272">
        <v>-28285</v>
      </c>
      <c r="AL272">
        <v>0</v>
      </c>
      <c r="AM272">
        <v>0</v>
      </c>
      <c r="AN272">
        <v>0</v>
      </c>
      <c r="AO272">
        <v>0</v>
      </c>
      <c r="AP272">
        <v>0</v>
      </c>
      <c r="AQ272">
        <v>0</v>
      </c>
    </row>
    <row r="273" spans="2:43" x14ac:dyDescent="0.35">
      <c r="B273" s="65" t="s">
        <v>128</v>
      </c>
      <c r="E273" t="s">
        <v>129</v>
      </c>
      <c r="F273">
        <v>8108</v>
      </c>
      <c r="G273">
        <v>0</v>
      </c>
      <c r="H273" t="s">
        <v>482</v>
      </c>
      <c r="I273">
        <v>801</v>
      </c>
      <c r="J273">
        <v>410</v>
      </c>
      <c r="K273" t="s">
        <v>457</v>
      </c>
      <c r="L273">
        <v>-1210.29</v>
      </c>
      <c r="M273">
        <v>-146473.32999999999</v>
      </c>
      <c r="N273">
        <v>0</v>
      </c>
      <c r="O273">
        <v>0</v>
      </c>
      <c r="P273">
        <v>-1210.29</v>
      </c>
      <c r="Q273">
        <v>-146473.32999999999</v>
      </c>
      <c r="R273">
        <v>0</v>
      </c>
      <c r="S273">
        <v>0</v>
      </c>
      <c r="T273">
        <v>0</v>
      </c>
      <c r="U273">
        <v>0</v>
      </c>
      <c r="V273">
        <v>0</v>
      </c>
      <c r="W273">
        <v>0</v>
      </c>
      <c r="X273">
        <v>0</v>
      </c>
      <c r="Y273">
        <v>0</v>
      </c>
      <c r="Z273">
        <v>0</v>
      </c>
      <c r="AA273">
        <v>0</v>
      </c>
      <c r="AB273">
        <v>0</v>
      </c>
      <c r="AC273">
        <v>0</v>
      </c>
      <c r="AD273">
        <v>-66020.67</v>
      </c>
      <c r="AE273">
        <v>0</v>
      </c>
      <c r="AF273">
        <v>0</v>
      </c>
      <c r="AG273">
        <v>0</v>
      </c>
      <c r="AH273">
        <v>0</v>
      </c>
      <c r="AI273">
        <v>-66020.67</v>
      </c>
      <c r="AJ273">
        <v>0</v>
      </c>
      <c r="AK273">
        <v>-66020.67</v>
      </c>
      <c r="AL273">
        <v>-211283.71</v>
      </c>
      <c r="AM273">
        <v>0</v>
      </c>
      <c r="AN273">
        <v>0</v>
      </c>
      <c r="AO273">
        <v>0</v>
      </c>
      <c r="AP273">
        <v>0</v>
      </c>
      <c r="AQ273">
        <v>0</v>
      </c>
    </row>
    <row r="274" spans="2:43" x14ac:dyDescent="0.35">
      <c r="B274" s="65" t="s">
        <v>128</v>
      </c>
      <c r="E274" t="s">
        <v>129</v>
      </c>
      <c r="F274">
        <v>8108</v>
      </c>
      <c r="G274">
        <v>0</v>
      </c>
      <c r="H274" t="s">
        <v>482</v>
      </c>
      <c r="I274">
        <v>801</v>
      </c>
      <c r="J274">
        <v>440</v>
      </c>
      <c r="K274" t="s">
        <v>457</v>
      </c>
      <c r="L274">
        <v>0</v>
      </c>
      <c r="M274">
        <v>0</v>
      </c>
      <c r="N274">
        <v>0</v>
      </c>
      <c r="O274">
        <v>0</v>
      </c>
      <c r="P274">
        <v>0</v>
      </c>
      <c r="Q274">
        <v>0</v>
      </c>
      <c r="R274">
        <v>0</v>
      </c>
      <c r="S274">
        <v>0</v>
      </c>
      <c r="T274">
        <v>0</v>
      </c>
      <c r="U274">
        <v>0</v>
      </c>
      <c r="V274">
        <v>0</v>
      </c>
      <c r="W274">
        <v>0</v>
      </c>
      <c r="X274">
        <v>0</v>
      </c>
      <c r="Y274">
        <v>0</v>
      </c>
      <c r="Z274">
        <v>0</v>
      </c>
      <c r="AA274">
        <v>0</v>
      </c>
      <c r="AB274">
        <v>0</v>
      </c>
      <c r="AC274">
        <v>0</v>
      </c>
      <c r="AD274">
        <v>233737.83</v>
      </c>
      <c r="AE274">
        <v>0</v>
      </c>
      <c r="AF274">
        <v>0</v>
      </c>
      <c r="AG274">
        <v>0</v>
      </c>
      <c r="AH274">
        <v>0</v>
      </c>
      <c r="AI274">
        <v>233737.83</v>
      </c>
      <c r="AJ274">
        <v>0</v>
      </c>
      <c r="AK274">
        <v>233737.83</v>
      </c>
      <c r="AL274">
        <v>233737.83</v>
      </c>
      <c r="AM274">
        <v>0</v>
      </c>
      <c r="AN274">
        <v>0</v>
      </c>
      <c r="AO274">
        <v>0</v>
      </c>
      <c r="AP274">
        <v>0</v>
      </c>
      <c r="AQ274">
        <v>0</v>
      </c>
    </row>
    <row r="275" spans="2:43" x14ac:dyDescent="0.35">
      <c r="B275" s="65" t="s">
        <v>128</v>
      </c>
      <c r="C275">
        <v>2010</v>
      </c>
      <c r="D275">
        <v>2012</v>
      </c>
      <c r="F275">
        <v>8107</v>
      </c>
      <c r="G275">
        <v>0</v>
      </c>
      <c r="H275" t="s">
        <v>483</v>
      </c>
      <c r="I275">
        <v>1</v>
      </c>
      <c r="J275">
        <v>251</v>
      </c>
      <c r="K275" t="s">
        <v>66</v>
      </c>
      <c r="L275">
        <v>-2024930.04</v>
      </c>
      <c r="M275">
        <v>-1984872.57</v>
      </c>
      <c r="N275">
        <v>0</v>
      </c>
      <c r="O275">
        <v>0</v>
      </c>
      <c r="P275">
        <v>-2024930.04</v>
      </c>
      <c r="Q275">
        <v>-1984872.57</v>
      </c>
      <c r="R275">
        <v>-270.89999999999998</v>
      </c>
      <c r="S275">
        <v>-228.97</v>
      </c>
      <c r="T275">
        <v>0</v>
      </c>
      <c r="U275">
        <v>-41.93</v>
      </c>
      <c r="V275">
        <v>-270.89999999999998</v>
      </c>
      <c r="W275">
        <v>-270.89999999999998</v>
      </c>
      <c r="X275">
        <v>-407217.27</v>
      </c>
      <c r="Y275">
        <v>-403086.36</v>
      </c>
      <c r="Z275">
        <v>0</v>
      </c>
      <c r="AA275">
        <v>0</v>
      </c>
      <c r="AB275">
        <v>-407217.27</v>
      </c>
      <c r="AC275">
        <v>-403086.36</v>
      </c>
      <c r="AD275">
        <v>-55578.239999999998</v>
      </c>
      <c r="AE275">
        <v>0</v>
      </c>
      <c r="AF275">
        <v>0</v>
      </c>
      <c r="AG275">
        <v>-9989.6</v>
      </c>
      <c r="AH275">
        <v>0</v>
      </c>
      <c r="AI275">
        <v>-65567.839999999997</v>
      </c>
      <c r="AJ275">
        <v>-407217.27</v>
      </c>
      <c r="AK275">
        <v>-61436.93</v>
      </c>
      <c r="AL275">
        <v>-21379.46</v>
      </c>
      <c r="AM275">
        <v>23312.32</v>
      </c>
      <c r="AN275">
        <v>0</v>
      </c>
      <c r="AO275">
        <v>0</v>
      </c>
      <c r="AP275">
        <v>9989.6</v>
      </c>
      <c r="AQ275">
        <v>33301.919999999998</v>
      </c>
    </row>
    <row r="276" spans="2:43" x14ac:dyDescent="0.35">
      <c r="B276" s="65" t="s">
        <v>128</v>
      </c>
      <c r="C276">
        <v>2010</v>
      </c>
      <c r="D276">
        <v>2012</v>
      </c>
      <c r="F276">
        <v>8107</v>
      </c>
      <c r="G276">
        <v>0</v>
      </c>
      <c r="H276" t="s">
        <v>483</v>
      </c>
      <c r="I276">
        <v>1</v>
      </c>
      <c r="J276">
        <v>252</v>
      </c>
      <c r="K276" t="s">
        <v>66</v>
      </c>
      <c r="L276">
        <v>-928142.22</v>
      </c>
      <c r="M276">
        <v>-930296.19</v>
      </c>
      <c r="N276">
        <v>0</v>
      </c>
      <c r="O276">
        <v>0</v>
      </c>
      <c r="P276">
        <v>-928142.22</v>
      </c>
      <c r="Q276">
        <v>-930296.19</v>
      </c>
      <c r="R276">
        <v>-0.78</v>
      </c>
      <c r="S276">
        <v>-0.78</v>
      </c>
      <c r="T276">
        <v>0</v>
      </c>
      <c r="U276">
        <v>0</v>
      </c>
      <c r="V276">
        <v>-0.78</v>
      </c>
      <c r="W276">
        <v>-0.78</v>
      </c>
      <c r="X276">
        <v>-102155.41</v>
      </c>
      <c r="Y276">
        <v>-102771.01</v>
      </c>
      <c r="Z276">
        <v>0</v>
      </c>
      <c r="AA276">
        <v>0</v>
      </c>
      <c r="AB276">
        <v>-102155.41</v>
      </c>
      <c r="AC276">
        <v>-102771.01</v>
      </c>
      <c r="AD276">
        <v>2769.57</v>
      </c>
      <c r="AE276">
        <v>0</v>
      </c>
      <c r="AF276">
        <v>0</v>
      </c>
      <c r="AG276">
        <v>0</v>
      </c>
      <c r="AH276">
        <v>0</v>
      </c>
      <c r="AI276">
        <v>2769.57</v>
      </c>
      <c r="AJ276">
        <v>-102155.41</v>
      </c>
      <c r="AK276">
        <v>2153.9699999999998</v>
      </c>
      <c r="AL276">
        <v>0</v>
      </c>
      <c r="AM276">
        <v>1994.37</v>
      </c>
      <c r="AN276">
        <v>0</v>
      </c>
      <c r="AO276">
        <v>0</v>
      </c>
      <c r="AP276">
        <v>0</v>
      </c>
      <c r="AQ276">
        <v>1994.37</v>
      </c>
    </row>
    <row r="277" spans="2:43" x14ac:dyDescent="0.35">
      <c r="B277" s="65" t="s">
        <v>128</v>
      </c>
      <c r="C277">
        <v>2010</v>
      </c>
      <c r="D277">
        <v>2012</v>
      </c>
      <c r="F277">
        <v>8107</v>
      </c>
      <c r="G277">
        <v>0</v>
      </c>
      <c r="H277" t="s">
        <v>483</v>
      </c>
      <c r="I277">
        <v>1</v>
      </c>
      <c r="J277">
        <v>253</v>
      </c>
      <c r="K277" t="s">
        <v>66</v>
      </c>
      <c r="L277">
        <v>-38623.07</v>
      </c>
      <c r="M277">
        <v>-38623.07</v>
      </c>
      <c r="N277">
        <v>0</v>
      </c>
      <c r="O277">
        <v>0</v>
      </c>
      <c r="P277">
        <v>-38623.07</v>
      </c>
      <c r="Q277">
        <v>-38623.07</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21612</v>
      </c>
      <c r="AN277">
        <v>0</v>
      </c>
      <c r="AO277">
        <v>0</v>
      </c>
      <c r="AP277">
        <v>0</v>
      </c>
      <c r="AQ277">
        <v>21612</v>
      </c>
    </row>
    <row r="278" spans="2:43" x14ac:dyDescent="0.35">
      <c r="B278" s="65" t="s">
        <v>128</v>
      </c>
      <c r="C278">
        <v>2010</v>
      </c>
      <c r="D278">
        <v>2012</v>
      </c>
      <c r="F278">
        <v>8107</v>
      </c>
      <c r="G278">
        <v>0</v>
      </c>
      <c r="H278" t="s">
        <v>483</v>
      </c>
      <c r="I278">
        <v>1</v>
      </c>
      <c r="J278">
        <v>257</v>
      </c>
      <c r="K278" t="s">
        <v>66</v>
      </c>
      <c r="L278">
        <v>-1212</v>
      </c>
      <c r="M278">
        <v>-1212</v>
      </c>
      <c r="N278">
        <v>0</v>
      </c>
      <c r="O278">
        <v>0</v>
      </c>
      <c r="P278">
        <v>-1212</v>
      </c>
      <c r="Q278">
        <v>-1212</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row>
    <row r="279" spans="2:43" x14ac:dyDescent="0.35">
      <c r="B279" s="65" t="s">
        <v>128</v>
      </c>
      <c r="C279">
        <v>2010</v>
      </c>
      <c r="D279">
        <v>2012</v>
      </c>
      <c r="F279">
        <v>8107</v>
      </c>
      <c r="G279">
        <v>0</v>
      </c>
      <c r="H279" t="s">
        <v>483</v>
      </c>
      <c r="I279">
        <v>1</v>
      </c>
      <c r="J279">
        <v>310</v>
      </c>
      <c r="K279" t="s">
        <v>66</v>
      </c>
      <c r="L279">
        <v>-83506.89</v>
      </c>
      <c r="M279">
        <v>-72994.89</v>
      </c>
      <c r="N279">
        <v>0</v>
      </c>
      <c r="O279">
        <v>0</v>
      </c>
      <c r="P279">
        <v>-83506.89</v>
      </c>
      <c r="Q279">
        <v>-72994.89</v>
      </c>
      <c r="R279">
        <v>-1293.25</v>
      </c>
      <c r="S279">
        <v>-1293.25</v>
      </c>
      <c r="T279">
        <v>0</v>
      </c>
      <c r="U279">
        <v>0</v>
      </c>
      <c r="V279">
        <v>-1293.25</v>
      </c>
      <c r="W279">
        <v>-1293.25</v>
      </c>
      <c r="X279">
        <v>0</v>
      </c>
      <c r="Y279">
        <v>0</v>
      </c>
      <c r="Z279">
        <v>0</v>
      </c>
      <c r="AA279">
        <v>0</v>
      </c>
      <c r="AB279">
        <v>0</v>
      </c>
      <c r="AC279">
        <v>0</v>
      </c>
      <c r="AD279">
        <v>-10512</v>
      </c>
      <c r="AE279">
        <v>0</v>
      </c>
      <c r="AF279">
        <v>0</v>
      </c>
      <c r="AG279">
        <v>0</v>
      </c>
      <c r="AH279">
        <v>0</v>
      </c>
      <c r="AI279">
        <v>-10512</v>
      </c>
      <c r="AJ279">
        <v>0</v>
      </c>
      <c r="AK279">
        <v>-10512</v>
      </c>
      <c r="AL279">
        <v>0</v>
      </c>
      <c r="AM279">
        <v>0</v>
      </c>
      <c r="AN279">
        <v>0</v>
      </c>
      <c r="AO279">
        <v>0</v>
      </c>
      <c r="AP279">
        <v>0</v>
      </c>
      <c r="AQ279">
        <v>0</v>
      </c>
    </row>
    <row r="280" spans="2:43" x14ac:dyDescent="0.35">
      <c r="B280" s="65" t="s">
        <v>128</v>
      </c>
      <c r="C280">
        <v>2010</v>
      </c>
      <c r="D280">
        <v>2012</v>
      </c>
      <c r="F280">
        <v>8107</v>
      </c>
      <c r="G280">
        <v>0</v>
      </c>
      <c r="H280" t="s">
        <v>483</v>
      </c>
      <c r="I280">
        <v>1</v>
      </c>
      <c r="J280">
        <v>410</v>
      </c>
      <c r="K280" t="s">
        <v>66</v>
      </c>
      <c r="L280">
        <v>-24.59</v>
      </c>
      <c r="M280">
        <v>-24.59</v>
      </c>
      <c r="N280">
        <v>0</v>
      </c>
      <c r="O280">
        <v>0</v>
      </c>
      <c r="P280">
        <v>-24.59</v>
      </c>
      <c r="Q280">
        <v>-24.59</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row>
    <row r="281" spans="2:43" x14ac:dyDescent="0.35">
      <c r="B281" s="65" t="s">
        <v>128</v>
      </c>
      <c r="C281">
        <v>2010</v>
      </c>
      <c r="D281">
        <v>2012</v>
      </c>
      <c r="F281">
        <v>8107</v>
      </c>
      <c r="G281">
        <v>0</v>
      </c>
      <c r="H281" t="s">
        <v>478</v>
      </c>
      <c r="I281">
        <v>2</v>
      </c>
      <c r="J281">
        <v>220</v>
      </c>
      <c r="K281" t="s">
        <v>66</v>
      </c>
      <c r="L281">
        <v>0</v>
      </c>
      <c r="M281">
        <v>0</v>
      </c>
      <c r="N281">
        <v>0</v>
      </c>
      <c r="O281">
        <v>0</v>
      </c>
      <c r="P281">
        <v>0</v>
      </c>
      <c r="Q281">
        <v>0</v>
      </c>
      <c r="R281">
        <v>293.20999999999998</v>
      </c>
      <c r="S281">
        <v>293.20999999999998</v>
      </c>
      <c r="T281">
        <v>0</v>
      </c>
      <c r="U281">
        <v>0</v>
      </c>
      <c r="V281">
        <v>293.20999999999998</v>
      </c>
      <c r="W281">
        <v>293.20999999999998</v>
      </c>
      <c r="X281">
        <v>0</v>
      </c>
      <c r="Y281">
        <v>0</v>
      </c>
      <c r="Z281">
        <v>0</v>
      </c>
      <c r="AA281">
        <v>0</v>
      </c>
      <c r="AB281">
        <v>0</v>
      </c>
      <c r="AC281">
        <v>0</v>
      </c>
      <c r="AD281">
        <v>0</v>
      </c>
      <c r="AE281">
        <v>0</v>
      </c>
      <c r="AF281">
        <v>0</v>
      </c>
      <c r="AG281">
        <v>-1112.1199999999999</v>
      </c>
      <c r="AH281">
        <v>0</v>
      </c>
      <c r="AI281">
        <v>-1112.1199999999999</v>
      </c>
      <c r="AJ281">
        <v>0</v>
      </c>
      <c r="AK281">
        <v>-1112.1199999999999</v>
      </c>
      <c r="AL281">
        <v>-1112.1199999999999</v>
      </c>
      <c r="AM281">
        <v>0</v>
      </c>
      <c r="AN281">
        <v>0</v>
      </c>
      <c r="AO281">
        <v>0</v>
      </c>
      <c r="AP281">
        <v>1112.1199999999999</v>
      </c>
      <c r="AQ281">
        <v>1112.1199999999999</v>
      </c>
    </row>
    <row r="282" spans="2:43" x14ac:dyDescent="0.35">
      <c r="B282" s="65" t="s">
        <v>128</v>
      </c>
      <c r="C282">
        <v>2010</v>
      </c>
      <c r="D282">
        <v>2012</v>
      </c>
      <c r="F282">
        <v>8107</v>
      </c>
      <c r="G282">
        <v>0</v>
      </c>
      <c r="H282" t="s">
        <v>478</v>
      </c>
      <c r="I282">
        <v>2</v>
      </c>
      <c r="J282">
        <v>233</v>
      </c>
      <c r="K282" t="s">
        <v>66</v>
      </c>
      <c r="L282">
        <v>-146282.39000000001</v>
      </c>
      <c r="M282">
        <v>-141079.01999999999</v>
      </c>
      <c r="N282">
        <v>0</v>
      </c>
      <c r="O282">
        <v>0</v>
      </c>
      <c r="P282">
        <v>-146282.39000000001</v>
      </c>
      <c r="Q282">
        <v>-141079.01999999999</v>
      </c>
      <c r="R282">
        <v>0</v>
      </c>
      <c r="S282">
        <v>0</v>
      </c>
      <c r="T282">
        <v>0</v>
      </c>
      <c r="U282">
        <v>0</v>
      </c>
      <c r="V282">
        <v>0</v>
      </c>
      <c r="W282">
        <v>0</v>
      </c>
      <c r="X282">
        <v>0</v>
      </c>
      <c r="Y282">
        <v>0</v>
      </c>
      <c r="Z282">
        <v>0</v>
      </c>
      <c r="AA282">
        <v>0</v>
      </c>
      <c r="AB282">
        <v>0</v>
      </c>
      <c r="AC282">
        <v>0</v>
      </c>
      <c r="AD282">
        <v>-5203.37</v>
      </c>
      <c r="AE282">
        <v>0</v>
      </c>
      <c r="AF282">
        <v>0</v>
      </c>
      <c r="AG282">
        <v>0</v>
      </c>
      <c r="AH282">
        <v>0</v>
      </c>
      <c r="AI282">
        <v>-5203.37</v>
      </c>
      <c r="AJ282">
        <v>0</v>
      </c>
      <c r="AK282">
        <v>-5203.37</v>
      </c>
      <c r="AL282">
        <v>0</v>
      </c>
      <c r="AM282">
        <v>16234</v>
      </c>
      <c r="AN282">
        <v>0</v>
      </c>
      <c r="AO282">
        <v>0</v>
      </c>
      <c r="AP282">
        <v>0</v>
      </c>
      <c r="AQ282">
        <v>16234</v>
      </c>
    </row>
    <row r="283" spans="2:43" x14ac:dyDescent="0.35">
      <c r="B283" s="65" t="s">
        <v>128</v>
      </c>
      <c r="C283">
        <v>2010</v>
      </c>
      <c r="D283">
        <v>2012</v>
      </c>
      <c r="F283">
        <v>8107</v>
      </c>
      <c r="G283">
        <v>0</v>
      </c>
      <c r="H283" t="s">
        <v>478</v>
      </c>
      <c r="I283">
        <v>2</v>
      </c>
      <c r="J283">
        <v>251</v>
      </c>
      <c r="K283" t="s">
        <v>66</v>
      </c>
      <c r="L283">
        <v>-12442998</v>
      </c>
      <c r="M283">
        <v>-11160006.109999999</v>
      </c>
      <c r="N283">
        <v>0</v>
      </c>
      <c r="O283">
        <v>0</v>
      </c>
      <c r="P283">
        <v>-12442998</v>
      </c>
      <c r="Q283">
        <v>-11160006.109999999</v>
      </c>
      <c r="R283">
        <v>2520.09</v>
      </c>
      <c r="S283">
        <v>-28211.1</v>
      </c>
      <c r="T283">
        <v>0</v>
      </c>
      <c r="U283">
        <v>-54.71</v>
      </c>
      <c r="V283">
        <v>2520.09</v>
      </c>
      <c r="W283">
        <v>-28265.81</v>
      </c>
      <c r="X283">
        <v>-1030774.74</v>
      </c>
      <c r="Y283">
        <v>-1030668.6</v>
      </c>
      <c r="Z283">
        <v>0</v>
      </c>
      <c r="AA283">
        <v>0</v>
      </c>
      <c r="AB283">
        <v>-1030774.74</v>
      </c>
      <c r="AC283">
        <v>-1030668.6</v>
      </c>
      <c r="AD283">
        <v>-1254093.17</v>
      </c>
      <c r="AE283">
        <v>0</v>
      </c>
      <c r="AF283">
        <v>0</v>
      </c>
      <c r="AG283">
        <v>0</v>
      </c>
      <c r="AH283">
        <v>0</v>
      </c>
      <c r="AI283">
        <v>-1254093.17</v>
      </c>
      <c r="AJ283">
        <v>-1030774.74</v>
      </c>
      <c r="AK283">
        <v>-1253987.03</v>
      </c>
      <c r="AL283">
        <v>-1781.04</v>
      </c>
      <c r="AM283">
        <v>10762.79</v>
      </c>
      <c r="AN283">
        <v>0</v>
      </c>
      <c r="AO283">
        <v>0</v>
      </c>
      <c r="AP283">
        <v>1292.52</v>
      </c>
      <c r="AQ283">
        <v>12055.31</v>
      </c>
    </row>
    <row r="284" spans="2:43" x14ac:dyDescent="0.35">
      <c r="B284" s="65" t="s">
        <v>128</v>
      </c>
      <c r="C284">
        <v>2010</v>
      </c>
      <c r="D284">
        <v>2012</v>
      </c>
      <c r="F284">
        <v>8107</v>
      </c>
      <c r="G284">
        <v>0</v>
      </c>
      <c r="H284" t="s">
        <v>478</v>
      </c>
      <c r="I284">
        <v>2</v>
      </c>
      <c r="J284">
        <v>252</v>
      </c>
      <c r="K284" t="s">
        <v>66</v>
      </c>
      <c r="L284">
        <v>-154007.60999999999</v>
      </c>
      <c r="M284">
        <v>-154007.60999999999</v>
      </c>
      <c r="N284">
        <v>0</v>
      </c>
      <c r="O284">
        <v>0</v>
      </c>
      <c r="P284">
        <v>-154007.60999999999</v>
      </c>
      <c r="Q284">
        <v>-154007.60999999999</v>
      </c>
      <c r="R284">
        <v>41163.550000000003</v>
      </c>
      <c r="S284">
        <v>630000.01</v>
      </c>
      <c r="T284">
        <v>0</v>
      </c>
      <c r="U284">
        <v>0</v>
      </c>
      <c r="V284">
        <v>41163.550000000003</v>
      </c>
      <c r="W284">
        <v>630000.01</v>
      </c>
      <c r="X284">
        <v>0</v>
      </c>
      <c r="Y284">
        <v>0</v>
      </c>
      <c r="Z284">
        <v>0</v>
      </c>
      <c r="AA284">
        <v>0</v>
      </c>
      <c r="AB284">
        <v>0</v>
      </c>
      <c r="AC284">
        <v>0</v>
      </c>
      <c r="AD284">
        <v>-588836.46</v>
      </c>
      <c r="AE284">
        <v>0</v>
      </c>
      <c r="AF284">
        <v>0</v>
      </c>
      <c r="AG284">
        <v>0</v>
      </c>
      <c r="AH284">
        <v>0</v>
      </c>
      <c r="AI284">
        <v>-588836.46</v>
      </c>
      <c r="AJ284">
        <v>0</v>
      </c>
      <c r="AK284">
        <v>-588836.46</v>
      </c>
      <c r="AL284">
        <v>0</v>
      </c>
      <c r="AM284">
        <v>0</v>
      </c>
      <c r="AN284">
        <v>0</v>
      </c>
      <c r="AO284">
        <v>0</v>
      </c>
      <c r="AP284">
        <v>0</v>
      </c>
      <c r="AQ284">
        <v>0</v>
      </c>
    </row>
    <row r="285" spans="2:43" x14ac:dyDescent="0.35">
      <c r="B285" s="65" t="s">
        <v>128</v>
      </c>
      <c r="C285">
        <v>2010</v>
      </c>
      <c r="D285">
        <v>2012</v>
      </c>
      <c r="F285">
        <v>8107</v>
      </c>
      <c r="G285">
        <v>0</v>
      </c>
      <c r="H285" t="s">
        <v>478</v>
      </c>
      <c r="I285">
        <v>2</v>
      </c>
      <c r="J285">
        <v>253</v>
      </c>
      <c r="K285" t="s">
        <v>66</v>
      </c>
      <c r="L285">
        <v>-300.58</v>
      </c>
      <c r="M285">
        <v>0</v>
      </c>
      <c r="N285">
        <v>0</v>
      </c>
      <c r="O285">
        <v>0</v>
      </c>
      <c r="P285">
        <v>-300.58</v>
      </c>
      <c r="Q285">
        <v>0</v>
      </c>
      <c r="R285">
        <v>-236.21</v>
      </c>
      <c r="S285">
        <v>-236.21</v>
      </c>
      <c r="T285">
        <v>0</v>
      </c>
      <c r="U285">
        <v>0</v>
      </c>
      <c r="V285">
        <v>-236.21</v>
      </c>
      <c r="W285">
        <v>-236.21</v>
      </c>
      <c r="X285">
        <v>22668.2</v>
      </c>
      <c r="Y285">
        <v>133318.72</v>
      </c>
      <c r="Z285">
        <v>0</v>
      </c>
      <c r="AA285">
        <v>0</v>
      </c>
      <c r="AB285">
        <v>22668.2</v>
      </c>
      <c r="AC285">
        <v>133318.72</v>
      </c>
      <c r="AD285">
        <v>-110951.1</v>
      </c>
      <c r="AE285">
        <v>0</v>
      </c>
      <c r="AF285">
        <v>0</v>
      </c>
      <c r="AG285">
        <v>0</v>
      </c>
      <c r="AH285">
        <v>0</v>
      </c>
      <c r="AI285">
        <v>-110951.1</v>
      </c>
      <c r="AJ285">
        <v>22668.2</v>
      </c>
      <c r="AK285">
        <v>-300.58</v>
      </c>
      <c r="AL285">
        <v>0</v>
      </c>
      <c r="AM285">
        <v>0</v>
      </c>
      <c r="AN285">
        <v>0</v>
      </c>
      <c r="AO285">
        <v>0</v>
      </c>
      <c r="AP285">
        <v>0</v>
      </c>
      <c r="AQ285">
        <v>0</v>
      </c>
    </row>
    <row r="286" spans="2:43" x14ac:dyDescent="0.35">
      <c r="B286" s="65" t="s">
        <v>128</v>
      </c>
      <c r="C286">
        <v>2010</v>
      </c>
      <c r="D286">
        <v>2012</v>
      </c>
      <c r="F286">
        <v>8107</v>
      </c>
      <c r="G286">
        <v>0</v>
      </c>
      <c r="H286" t="s">
        <v>478</v>
      </c>
      <c r="I286">
        <v>2</v>
      </c>
      <c r="J286">
        <v>254</v>
      </c>
      <c r="K286" t="s">
        <v>66</v>
      </c>
      <c r="L286">
        <v>-499719.44</v>
      </c>
      <c r="M286">
        <v>-435216.27</v>
      </c>
      <c r="N286">
        <v>0</v>
      </c>
      <c r="O286">
        <v>0</v>
      </c>
      <c r="P286">
        <v>-499719.44</v>
      </c>
      <c r="Q286">
        <v>-435216.27</v>
      </c>
      <c r="R286">
        <v>-2778.75</v>
      </c>
      <c r="S286">
        <v>-2778.75</v>
      </c>
      <c r="T286">
        <v>0</v>
      </c>
      <c r="U286">
        <v>0</v>
      </c>
      <c r="V286">
        <v>-2778.75</v>
      </c>
      <c r="W286">
        <v>-2778.75</v>
      </c>
      <c r="X286">
        <v>-45368.06</v>
      </c>
      <c r="Y286">
        <v>-10009.34</v>
      </c>
      <c r="Z286">
        <v>0</v>
      </c>
      <c r="AA286">
        <v>0</v>
      </c>
      <c r="AB286">
        <v>-45368.06</v>
      </c>
      <c r="AC286">
        <v>-10009.34</v>
      </c>
      <c r="AD286">
        <v>-99861.89</v>
      </c>
      <c r="AE286">
        <v>0</v>
      </c>
      <c r="AF286">
        <v>0</v>
      </c>
      <c r="AG286">
        <v>0</v>
      </c>
      <c r="AH286">
        <v>0</v>
      </c>
      <c r="AI286">
        <v>-99861.89</v>
      </c>
      <c r="AJ286">
        <v>-45368.06</v>
      </c>
      <c r="AK286">
        <v>-64503.17</v>
      </c>
      <c r="AL286">
        <v>0</v>
      </c>
      <c r="AM286">
        <v>200481.39</v>
      </c>
      <c r="AN286">
        <v>0</v>
      </c>
      <c r="AO286">
        <v>0</v>
      </c>
      <c r="AP286">
        <v>0</v>
      </c>
      <c r="AQ286">
        <v>200481.39</v>
      </c>
    </row>
    <row r="287" spans="2:43" x14ac:dyDescent="0.35">
      <c r="B287" s="65" t="s">
        <v>128</v>
      </c>
      <c r="C287">
        <v>2010</v>
      </c>
      <c r="D287">
        <v>2012</v>
      </c>
      <c r="F287">
        <v>8107</v>
      </c>
      <c r="G287">
        <v>0</v>
      </c>
      <c r="H287" t="s">
        <v>478</v>
      </c>
      <c r="I287">
        <v>2</v>
      </c>
      <c r="J287">
        <v>257</v>
      </c>
      <c r="K287" t="s">
        <v>66</v>
      </c>
      <c r="L287">
        <v>-1776688.29</v>
      </c>
      <c r="M287">
        <v>-1776688.29</v>
      </c>
      <c r="N287">
        <v>0</v>
      </c>
      <c r="O287">
        <v>0</v>
      </c>
      <c r="P287">
        <v>-1776688.29</v>
      </c>
      <c r="Q287">
        <v>-1776688.29</v>
      </c>
      <c r="R287">
        <v>0</v>
      </c>
      <c r="S287">
        <v>0</v>
      </c>
      <c r="T287">
        <v>0</v>
      </c>
      <c r="U287">
        <v>0</v>
      </c>
      <c r="V287">
        <v>0</v>
      </c>
      <c r="W287">
        <v>0</v>
      </c>
      <c r="X287">
        <v>-92298.62</v>
      </c>
      <c r="Y287">
        <v>-92298.62</v>
      </c>
      <c r="Z287">
        <v>0</v>
      </c>
      <c r="AA287">
        <v>0</v>
      </c>
      <c r="AB287">
        <v>-92298.62</v>
      </c>
      <c r="AC287">
        <v>-92298.62</v>
      </c>
      <c r="AD287">
        <v>0</v>
      </c>
      <c r="AE287">
        <v>0</v>
      </c>
      <c r="AF287">
        <v>0</v>
      </c>
      <c r="AG287">
        <v>0</v>
      </c>
      <c r="AH287">
        <v>0</v>
      </c>
      <c r="AI287">
        <v>0</v>
      </c>
      <c r="AJ287">
        <v>-92298.62</v>
      </c>
      <c r="AK287">
        <v>0</v>
      </c>
      <c r="AL287">
        <v>0</v>
      </c>
      <c r="AM287">
        <v>89.37</v>
      </c>
      <c r="AN287">
        <v>0</v>
      </c>
      <c r="AO287">
        <v>0</v>
      </c>
      <c r="AP287">
        <v>0</v>
      </c>
      <c r="AQ287">
        <v>89.37</v>
      </c>
    </row>
    <row r="288" spans="2:43" x14ac:dyDescent="0.35">
      <c r="B288" s="65" t="s">
        <v>128</v>
      </c>
      <c r="C288">
        <v>2010</v>
      </c>
      <c r="D288">
        <v>2012</v>
      </c>
      <c r="F288">
        <v>8107</v>
      </c>
      <c r="G288">
        <v>0</v>
      </c>
      <c r="H288" t="s">
        <v>478</v>
      </c>
      <c r="I288">
        <v>2</v>
      </c>
      <c r="J288">
        <v>258</v>
      </c>
      <c r="K288" t="s">
        <v>66</v>
      </c>
      <c r="L288">
        <v>0</v>
      </c>
      <c r="M288">
        <v>0</v>
      </c>
      <c r="N288">
        <v>0</v>
      </c>
      <c r="O288">
        <v>0</v>
      </c>
      <c r="P288">
        <v>0</v>
      </c>
      <c r="Q288">
        <v>0</v>
      </c>
      <c r="R288">
        <v>-293.41000000000003</v>
      </c>
      <c r="S288">
        <v>-293.41000000000003</v>
      </c>
      <c r="T288">
        <v>0</v>
      </c>
      <c r="U288">
        <v>0</v>
      </c>
      <c r="V288">
        <v>-293.41000000000003</v>
      </c>
      <c r="W288">
        <v>-293.41000000000003</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row>
    <row r="289" spans="2:43" x14ac:dyDescent="0.35">
      <c r="B289" s="65" t="s">
        <v>128</v>
      </c>
      <c r="C289">
        <v>2010</v>
      </c>
      <c r="D289">
        <v>2012</v>
      </c>
      <c r="F289">
        <v>8107</v>
      </c>
      <c r="G289">
        <v>0</v>
      </c>
      <c r="H289" t="s">
        <v>478</v>
      </c>
      <c r="I289">
        <v>2</v>
      </c>
      <c r="J289">
        <v>260</v>
      </c>
      <c r="K289" t="s">
        <v>66</v>
      </c>
      <c r="L289">
        <v>-100</v>
      </c>
      <c r="M289">
        <v>-100</v>
      </c>
      <c r="N289">
        <v>0</v>
      </c>
      <c r="O289">
        <v>0</v>
      </c>
      <c r="P289">
        <v>-100</v>
      </c>
      <c r="Q289">
        <v>-100</v>
      </c>
      <c r="R289">
        <v>1242.51</v>
      </c>
      <c r="S289">
        <v>1242.51</v>
      </c>
      <c r="T289">
        <v>0</v>
      </c>
      <c r="U289">
        <v>0</v>
      </c>
      <c r="V289">
        <v>1242.51</v>
      </c>
      <c r="W289">
        <v>1242.51</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row>
    <row r="290" spans="2:43" x14ac:dyDescent="0.35">
      <c r="B290" s="65" t="s">
        <v>128</v>
      </c>
      <c r="C290">
        <v>2010</v>
      </c>
      <c r="D290">
        <v>2012</v>
      </c>
      <c r="F290">
        <v>8107</v>
      </c>
      <c r="G290">
        <v>0</v>
      </c>
      <c r="H290" t="s">
        <v>478</v>
      </c>
      <c r="I290">
        <v>2</v>
      </c>
      <c r="J290">
        <v>310</v>
      </c>
      <c r="K290" t="s">
        <v>66</v>
      </c>
      <c r="L290">
        <v>-1084842.42</v>
      </c>
      <c r="M290">
        <v>-575808.59</v>
      </c>
      <c r="N290">
        <v>0</v>
      </c>
      <c r="O290">
        <v>0</v>
      </c>
      <c r="P290">
        <v>-1084842.42</v>
      </c>
      <c r="Q290">
        <v>-575808.59</v>
      </c>
      <c r="R290">
        <v>-4598.7299999999996</v>
      </c>
      <c r="S290">
        <v>-4046.73</v>
      </c>
      <c r="T290">
        <v>0</v>
      </c>
      <c r="U290">
        <v>0</v>
      </c>
      <c r="V290">
        <v>-4598.7299999999996</v>
      </c>
      <c r="W290">
        <v>-4046.73</v>
      </c>
      <c r="X290">
        <v>-41625.199999999997</v>
      </c>
      <c r="Y290">
        <v>-41625.199999999997</v>
      </c>
      <c r="Z290">
        <v>0</v>
      </c>
      <c r="AA290">
        <v>0</v>
      </c>
      <c r="AB290">
        <v>-41625.199999999997</v>
      </c>
      <c r="AC290">
        <v>-41625.199999999997</v>
      </c>
      <c r="AD290">
        <v>-509899.63</v>
      </c>
      <c r="AE290">
        <v>0</v>
      </c>
      <c r="AF290">
        <v>0</v>
      </c>
      <c r="AG290">
        <v>-313.8</v>
      </c>
      <c r="AH290">
        <v>0</v>
      </c>
      <c r="AI290">
        <v>-510213.43</v>
      </c>
      <c r="AJ290">
        <v>-41625.199999999997</v>
      </c>
      <c r="AK290">
        <v>-510213.43</v>
      </c>
      <c r="AL290">
        <v>-627.6</v>
      </c>
      <c r="AM290">
        <v>501712.71</v>
      </c>
      <c r="AN290">
        <v>0</v>
      </c>
      <c r="AO290">
        <v>0</v>
      </c>
      <c r="AP290">
        <v>627.6</v>
      </c>
      <c r="AQ290">
        <v>502340.31</v>
      </c>
    </row>
    <row r="291" spans="2:43" x14ac:dyDescent="0.35">
      <c r="B291" s="65" t="s">
        <v>128</v>
      </c>
      <c r="C291">
        <v>2010</v>
      </c>
      <c r="D291">
        <v>2012</v>
      </c>
      <c r="F291">
        <v>8107</v>
      </c>
      <c r="G291">
        <v>0</v>
      </c>
      <c r="H291" t="s">
        <v>478</v>
      </c>
      <c r="I291">
        <v>2</v>
      </c>
      <c r="J291">
        <v>320</v>
      </c>
      <c r="K291" t="s">
        <v>66</v>
      </c>
      <c r="L291">
        <v>-300190</v>
      </c>
      <c r="M291">
        <v>-295190.40000000002</v>
      </c>
      <c r="N291">
        <v>0</v>
      </c>
      <c r="O291">
        <v>0</v>
      </c>
      <c r="P291">
        <v>-300190</v>
      </c>
      <c r="Q291">
        <v>-295190.40000000002</v>
      </c>
      <c r="R291">
        <v>15940.98</v>
      </c>
      <c r="S291">
        <v>15940.98</v>
      </c>
      <c r="T291">
        <v>0</v>
      </c>
      <c r="U291">
        <v>0</v>
      </c>
      <c r="V291">
        <v>15940.98</v>
      </c>
      <c r="W291">
        <v>15940.98</v>
      </c>
      <c r="X291">
        <v>0</v>
      </c>
      <c r="Y291">
        <v>0</v>
      </c>
      <c r="Z291">
        <v>0</v>
      </c>
      <c r="AA291">
        <v>0</v>
      </c>
      <c r="AB291">
        <v>0</v>
      </c>
      <c r="AC291">
        <v>0</v>
      </c>
      <c r="AD291">
        <v>-4999.6000000000004</v>
      </c>
      <c r="AE291">
        <v>0</v>
      </c>
      <c r="AF291">
        <v>0</v>
      </c>
      <c r="AG291">
        <v>0</v>
      </c>
      <c r="AH291">
        <v>0</v>
      </c>
      <c r="AI291">
        <v>-4999.6000000000004</v>
      </c>
      <c r="AJ291">
        <v>0</v>
      </c>
      <c r="AK291">
        <v>-4999.6000000000004</v>
      </c>
      <c r="AL291">
        <v>0</v>
      </c>
      <c r="AM291">
        <v>2274</v>
      </c>
      <c r="AN291">
        <v>0</v>
      </c>
      <c r="AO291">
        <v>0</v>
      </c>
      <c r="AP291">
        <v>0</v>
      </c>
      <c r="AQ291">
        <v>2274</v>
      </c>
    </row>
    <row r="292" spans="2:43" x14ac:dyDescent="0.35">
      <c r="B292" s="65" t="s">
        <v>128</v>
      </c>
      <c r="C292">
        <v>2010</v>
      </c>
      <c r="D292">
        <v>2012</v>
      </c>
      <c r="F292">
        <v>8107</v>
      </c>
      <c r="G292">
        <v>0</v>
      </c>
      <c r="H292" t="s">
        <v>484</v>
      </c>
      <c r="I292">
        <v>3</v>
      </c>
      <c r="J292">
        <v>251</v>
      </c>
      <c r="K292" t="s">
        <v>66</v>
      </c>
      <c r="L292">
        <v>-236243.79</v>
      </c>
      <c r="M292">
        <v>-86243.79</v>
      </c>
      <c r="N292">
        <v>0</v>
      </c>
      <c r="O292">
        <v>0</v>
      </c>
      <c r="P292">
        <v>-236243.79</v>
      </c>
      <c r="Q292">
        <v>-86243.79</v>
      </c>
      <c r="R292">
        <v>-3</v>
      </c>
      <c r="S292">
        <v>-3</v>
      </c>
      <c r="T292">
        <v>0</v>
      </c>
      <c r="U292">
        <v>0</v>
      </c>
      <c r="V292">
        <v>-3</v>
      </c>
      <c r="W292">
        <v>-3</v>
      </c>
      <c r="X292">
        <v>0</v>
      </c>
      <c r="Y292">
        <v>0</v>
      </c>
      <c r="Z292">
        <v>0</v>
      </c>
      <c r="AA292">
        <v>0</v>
      </c>
      <c r="AB292">
        <v>0</v>
      </c>
      <c r="AC292">
        <v>0</v>
      </c>
      <c r="AD292">
        <v>-150000</v>
      </c>
      <c r="AE292">
        <v>0</v>
      </c>
      <c r="AF292">
        <v>0</v>
      </c>
      <c r="AG292">
        <v>0</v>
      </c>
      <c r="AH292">
        <v>0</v>
      </c>
      <c r="AI292">
        <v>-150000</v>
      </c>
      <c r="AJ292">
        <v>0</v>
      </c>
      <c r="AK292">
        <v>-150000</v>
      </c>
      <c r="AL292">
        <v>0</v>
      </c>
      <c r="AM292">
        <v>0</v>
      </c>
      <c r="AN292">
        <v>0</v>
      </c>
      <c r="AO292">
        <v>0</v>
      </c>
      <c r="AP292">
        <v>0</v>
      </c>
      <c r="AQ292">
        <v>0</v>
      </c>
    </row>
    <row r="293" spans="2:43" x14ac:dyDescent="0.35">
      <c r="B293" s="65" t="s">
        <v>128</v>
      </c>
      <c r="C293">
        <v>2010</v>
      </c>
      <c r="D293">
        <v>2012</v>
      </c>
      <c r="F293">
        <v>8107</v>
      </c>
      <c r="G293">
        <v>0</v>
      </c>
      <c r="H293" t="s">
        <v>484</v>
      </c>
      <c r="I293">
        <v>3</v>
      </c>
      <c r="J293">
        <v>254</v>
      </c>
      <c r="K293" t="s">
        <v>66</v>
      </c>
      <c r="L293">
        <v>-420491.39</v>
      </c>
      <c r="M293">
        <v>-420491.39</v>
      </c>
      <c r="N293">
        <v>0</v>
      </c>
      <c r="O293">
        <v>0</v>
      </c>
      <c r="P293">
        <v>-420491.39</v>
      </c>
      <c r="Q293">
        <v>-420491.39</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385709.95</v>
      </c>
      <c r="AN293">
        <v>0</v>
      </c>
      <c r="AO293">
        <v>0</v>
      </c>
      <c r="AP293">
        <v>0</v>
      </c>
      <c r="AQ293">
        <v>385709.95</v>
      </c>
    </row>
    <row r="294" spans="2:43" x14ac:dyDescent="0.35">
      <c r="B294" s="65" t="s">
        <v>128</v>
      </c>
      <c r="C294">
        <v>2010</v>
      </c>
      <c r="D294">
        <v>2012</v>
      </c>
      <c r="F294">
        <v>8107</v>
      </c>
      <c r="G294">
        <v>0</v>
      </c>
      <c r="H294" t="s">
        <v>484</v>
      </c>
      <c r="I294">
        <v>3</v>
      </c>
      <c r="J294">
        <v>310</v>
      </c>
      <c r="K294" t="s">
        <v>66</v>
      </c>
      <c r="L294">
        <v>-5126.49</v>
      </c>
      <c r="M294">
        <v>-5126.49</v>
      </c>
      <c r="N294">
        <v>0</v>
      </c>
      <c r="O294">
        <v>0</v>
      </c>
      <c r="P294">
        <v>-5126.49</v>
      </c>
      <c r="Q294">
        <v>-5126.49</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row>
    <row r="295" spans="2:43" x14ac:dyDescent="0.35">
      <c r="B295" s="65" t="s">
        <v>128</v>
      </c>
      <c r="C295">
        <v>2010</v>
      </c>
      <c r="D295">
        <v>2012</v>
      </c>
      <c r="F295">
        <v>8107</v>
      </c>
      <c r="G295">
        <v>0</v>
      </c>
      <c r="H295" t="s">
        <v>485</v>
      </c>
      <c r="I295">
        <v>4</v>
      </c>
      <c r="J295">
        <v>232</v>
      </c>
      <c r="K295" t="s">
        <v>66</v>
      </c>
      <c r="L295">
        <v>-1893</v>
      </c>
      <c r="M295">
        <v>-1893</v>
      </c>
      <c r="N295">
        <v>0</v>
      </c>
      <c r="O295">
        <v>0</v>
      </c>
      <c r="P295">
        <v>-1893</v>
      </c>
      <c r="Q295">
        <v>-1893</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200</v>
      </c>
      <c r="AN295">
        <v>0</v>
      </c>
      <c r="AO295">
        <v>0</v>
      </c>
      <c r="AP295">
        <v>0</v>
      </c>
      <c r="AQ295">
        <v>200</v>
      </c>
    </row>
    <row r="296" spans="2:43" x14ac:dyDescent="0.35">
      <c r="B296" s="65" t="s">
        <v>128</v>
      </c>
      <c r="C296">
        <v>2010</v>
      </c>
      <c r="D296">
        <v>2012</v>
      </c>
      <c r="F296">
        <v>8107</v>
      </c>
      <c r="G296">
        <v>0</v>
      </c>
      <c r="H296" t="s">
        <v>485</v>
      </c>
      <c r="I296">
        <v>4</v>
      </c>
      <c r="J296">
        <v>251</v>
      </c>
      <c r="K296" t="s">
        <v>66</v>
      </c>
      <c r="L296">
        <v>-555460.88</v>
      </c>
      <c r="M296">
        <v>-555556.67000000004</v>
      </c>
      <c r="N296">
        <v>0</v>
      </c>
      <c r="O296">
        <v>0</v>
      </c>
      <c r="P296">
        <v>-555460.88</v>
      </c>
      <c r="Q296">
        <v>-555556.67000000004</v>
      </c>
      <c r="R296">
        <v>0</v>
      </c>
      <c r="S296">
        <v>0</v>
      </c>
      <c r="T296">
        <v>0</v>
      </c>
      <c r="U296">
        <v>0</v>
      </c>
      <c r="V296">
        <v>0</v>
      </c>
      <c r="W296">
        <v>0</v>
      </c>
      <c r="X296">
        <v>-4487.29</v>
      </c>
      <c r="Y296">
        <v>-4539.55</v>
      </c>
      <c r="Z296">
        <v>0</v>
      </c>
      <c r="AA296">
        <v>0</v>
      </c>
      <c r="AB296">
        <v>-4487.29</v>
      </c>
      <c r="AC296">
        <v>-4539.55</v>
      </c>
      <c r="AD296">
        <v>148.05000000000001</v>
      </c>
      <c r="AE296">
        <v>0</v>
      </c>
      <c r="AF296">
        <v>0</v>
      </c>
      <c r="AG296">
        <v>0</v>
      </c>
      <c r="AH296">
        <v>0</v>
      </c>
      <c r="AI296">
        <v>148.05000000000001</v>
      </c>
      <c r="AJ296">
        <v>-4487.29</v>
      </c>
      <c r="AK296">
        <v>95.79</v>
      </c>
      <c r="AL296">
        <v>0</v>
      </c>
      <c r="AM296">
        <v>95.79</v>
      </c>
      <c r="AN296">
        <v>0</v>
      </c>
      <c r="AO296">
        <v>0</v>
      </c>
      <c r="AP296">
        <v>0</v>
      </c>
      <c r="AQ296">
        <v>95.79</v>
      </c>
    </row>
    <row r="297" spans="2:43" x14ac:dyDescent="0.35">
      <c r="B297" s="65" t="s">
        <v>128</v>
      </c>
      <c r="C297">
        <v>2010</v>
      </c>
      <c r="D297">
        <v>2012</v>
      </c>
      <c r="F297">
        <v>8107</v>
      </c>
      <c r="G297">
        <v>0</v>
      </c>
      <c r="H297" t="s">
        <v>485</v>
      </c>
      <c r="I297">
        <v>4</v>
      </c>
      <c r="J297">
        <v>253</v>
      </c>
      <c r="K297" t="s">
        <v>66</v>
      </c>
      <c r="L297">
        <v>8184.92</v>
      </c>
      <c r="M297">
        <v>8184.92</v>
      </c>
      <c r="N297">
        <v>0</v>
      </c>
      <c r="O297">
        <v>0</v>
      </c>
      <c r="P297">
        <v>8184.92</v>
      </c>
      <c r="Q297">
        <v>8184.92</v>
      </c>
      <c r="R297">
        <v>0</v>
      </c>
      <c r="S297">
        <v>0</v>
      </c>
      <c r="T297">
        <v>0</v>
      </c>
      <c r="U297">
        <v>0</v>
      </c>
      <c r="V297">
        <v>0</v>
      </c>
      <c r="W297">
        <v>0</v>
      </c>
      <c r="X297">
        <v>-8184.92</v>
      </c>
      <c r="Y297">
        <v>-8184.92</v>
      </c>
      <c r="Z297">
        <v>0</v>
      </c>
      <c r="AA297">
        <v>0</v>
      </c>
      <c r="AB297">
        <v>-8184.92</v>
      </c>
      <c r="AC297">
        <v>-8184.92</v>
      </c>
      <c r="AD297">
        <v>0</v>
      </c>
      <c r="AE297">
        <v>0</v>
      </c>
      <c r="AF297">
        <v>0</v>
      </c>
      <c r="AG297">
        <v>0</v>
      </c>
      <c r="AH297">
        <v>0</v>
      </c>
      <c r="AI297">
        <v>0</v>
      </c>
      <c r="AJ297">
        <v>-8184.92</v>
      </c>
      <c r="AK297">
        <v>0</v>
      </c>
      <c r="AL297">
        <v>0</v>
      </c>
      <c r="AM297">
        <v>0</v>
      </c>
      <c r="AN297">
        <v>0</v>
      </c>
      <c r="AO297">
        <v>0</v>
      </c>
      <c r="AP297">
        <v>0</v>
      </c>
      <c r="AQ297">
        <v>0</v>
      </c>
    </row>
    <row r="298" spans="2:43" x14ac:dyDescent="0.35">
      <c r="B298" s="65" t="s">
        <v>128</v>
      </c>
      <c r="C298">
        <v>2010</v>
      </c>
      <c r="D298">
        <v>2012</v>
      </c>
      <c r="F298">
        <v>8107</v>
      </c>
      <c r="G298">
        <v>0</v>
      </c>
      <c r="H298" t="s">
        <v>480</v>
      </c>
      <c r="I298">
        <v>801</v>
      </c>
      <c r="J298">
        <v>251</v>
      </c>
      <c r="K298" t="s">
        <v>457</v>
      </c>
      <c r="L298">
        <v>-19503.05</v>
      </c>
      <c r="M298">
        <v>-19503.05</v>
      </c>
      <c r="N298">
        <v>0</v>
      </c>
      <c r="O298">
        <v>0</v>
      </c>
      <c r="P298">
        <v>-19503.05</v>
      </c>
      <c r="Q298">
        <v>-19503.05</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19503.05</v>
      </c>
      <c r="AN298">
        <v>0</v>
      </c>
      <c r="AO298">
        <v>0</v>
      </c>
      <c r="AP298">
        <v>0</v>
      </c>
      <c r="AQ298">
        <v>19503.05</v>
      </c>
    </row>
    <row r="299" spans="2:43" x14ac:dyDescent="0.35">
      <c r="B299" s="65" t="s">
        <v>128</v>
      </c>
      <c r="C299">
        <v>2010</v>
      </c>
      <c r="D299">
        <v>2012</v>
      </c>
      <c r="F299">
        <v>8107</v>
      </c>
      <c r="G299">
        <v>0</v>
      </c>
      <c r="H299" t="s">
        <v>480</v>
      </c>
      <c r="I299">
        <v>801</v>
      </c>
      <c r="J299">
        <v>253</v>
      </c>
      <c r="K299" t="s">
        <v>457</v>
      </c>
      <c r="L299">
        <v>0</v>
      </c>
      <c r="M299">
        <v>0</v>
      </c>
      <c r="N299">
        <v>0</v>
      </c>
      <c r="O299">
        <v>0</v>
      </c>
      <c r="P299">
        <v>0</v>
      </c>
      <c r="Q299">
        <v>0</v>
      </c>
      <c r="R299">
        <v>0</v>
      </c>
      <c r="S299">
        <v>0</v>
      </c>
      <c r="T299">
        <v>0</v>
      </c>
      <c r="U299">
        <v>0</v>
      </c>
      <c r="V299">
        <v>0</v>
      </c>
      <c r="W299">
        <v>0</v>
      </c>
      <c r="X299">
        <v>0</v>
      </c>
      <c r="Y299">
        <v>0</v>
      </c>
      <c r="Z299">
        <v>0</v>
      </c>
      <c r="AA299">
        <v>0</v>
      </c>
      <c r="AB299">
        <v>0</v>
      </c>
      <c r="AC299">
        <v>0</v>
      </c>
      <c r="AD299">
        <v>-24126.33</v>
      </c>
      <c r="AE299">
        <v>0</v>
      </c>
      <c r="AF299">
        <v>0</v>
      </c>
      <c r="AG299">
        <v>0</v>
      </c>
      <c r="AH299">
        <v>0</v>
      </c>
      <c r="AI299">
        <v>-24126.33</v>
      </c>
      <c r="AJ299">
        <v>0</v>
      </c>
      <c r="AK299">
        <v>-24126.33</v>
      </c>
      <c r="AL299">
        <v>-24126.33</v>
      </c>
      <c r="AM299">
        <v>0</v>
      </c>
      <c r="AN299">
        <v>0</v>
      </c>
      <c r="AO299">
        <v>0</v>
      </c>
      <c r="AP299">
        <v>0</v>
      </c>
      <c r="AQ299">
        <v>0</v>
      </c>
    </row>
    <row r="300" spans="2:43" x14ac:dyDescent="0.35">
      <c r="B300" s="65" t="s">
        <v>128</v>
      </c>
      <c r="C300">
        <v>2010</v>
      </c>
      <c r="D300">
        <v>2012</v>
      </c>
      <c r="F300">
        <v>8108</v>
      </c>
      <c r="G300">
        <v>0</v>
      </c>
      <c r="H300" t="s">
        <v>481</v>
      </c>
      <c r="I300">
        <v>11</v>
      </c>
      <c r="J300">
        <v>220</v>
      </c>
      <c r="K300" t="s">
        <v>66</v>
      </c>
      <c r="L300">
        <v>-502.21</v>
      </c>
      <c r="M300">
        <v>-502.21</v>
      </c>
      <c r="N300">
        <v>0</v>
      </c>
      <c r="O300">
        <v>0</v>
      </c>
      <c r="P300">
        <v>-502.21</v>
      </c>
      <c r="Q300">
        <v>-502.21</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row>
    <row r="301" spans="2:43" x14ac:dyDescent="0.35">
      <c r="B301" s="65" t="s">
        <v>128</v>
      </c>
      <c r="C301">
        <v>2010</v>
      </c>
      <c r="D301">
        <v>2012</v>
      </c>
      <c r="F301">
        <v>8108</v>
      </c>
      <c r="G301">
        <v>0</v>
      </c>
      <c r="H301" t="s">
        <v>481</v>
      </c>
      <c r="I301">
        <v>11</v>
      </c>
      <c r="J301">
        <v>251</v>
      </c>
      <c r="K301" t="s">
        <v>66</v>
      </c>
      <c r="L301">
        <v>-140348.20000000001</v>
      </c>
      <c r="M301">
        <v>-140513.43</v>
      </c>
      <c r="N301">
        <v>0</v>
      </c>
      <c r="O301">
        <v>0</v>
      </c>
      <c r="P301">
        <v>-140348.20000000001</v>
      </c>
      <c r="Q301">
        <v>-140513.43</v>
      </c>
      <c r="R301">
        <v>0</v>
      </c>
      <c r="S301">
        <v>0</v>
      </c>
      <c r="T301">
        <v>0</v>
      </c>
      <c r="U301">
        <v>0</v>
      </c>
      <c r="V301">
        <v>0</v>
      </c>
      <c r="W301">
        <v>0</v>
      </c>
      <c r="X301">
        <v>-7518.47</v>
      </c>
      <c r="Y301">
        <v>-7665.75</v>
      </c>
      <c r="Z301">
        <v>0</v>
      </c>
      <c r="AA301">
        <v>0</v>
      </c>
      <c r="AB301">
        <v>-7518.47</v>
      </c>
      <c r="AC301">
        <v>-7665.75</v>
      </c>
      <c r="AD301">
        <v>312.51</v>
      </c>
      <c r="AE301">
        <v>0</v>
      </c>
      <c r="AF301">
        <v>0</v>
      </c>
      <c r="AG301">
        <v>0</v>
      </c>
      <c r="AH301">
        <v>0</v>
      </c>
      <c r="AI301">
        <v>312.51</v>
      </c>
      <c r="AJ301">
        <v>-7518.47</v>
      </c>
      <c r="AK301">
        <v>165.23</v>
      </c>
      <c r="AL301">
        <v>0</v>
      </c>
      <c r="AM301">
        <v>165.23</v>
      </c>
      <c r="AN301">
        <v>0</v>
      </c>
      <c r="AO301">
        <v>0</v>
      </c>
      <c r="AP301">
        <v>0</v>
      </c>
      <c r="AQ301">
        <v>165.23</v>
      </c>
    </row>
    <row r="302" spans="2:43" x14ac:dyDescent="0.35">
      <c r="B302" s="65" t="s">
        <v>128</v>
      </c>
      <c r="C302">
        <v>2010</v>
      </c>
      <c r="D302">
        <v>2012</v>
      </c>
      <c r="F302">
        <v>8108</v>
      </c>
      <c r="G302">
        <v>0</v>
      </c>
      <c r="H302" t="s">
        <v>481</v>
      </c>
      <c r="I302">
        <v>11</v>
      </c>
      <c r="J302">
        <v>252</v>
      </c>
      <c r="K302" t="s">
        <v>66</v>
      </c>
      <c r="L302">
        <v>-115725.87</v>
      </c>
      <c r="M302">
        <v>-104036.74</v>
      </c>
      <c r="N302">
        <v>0</v>
      </c>
      <c r="O302">
        <v>0</v>
      </c>
      <c r="P302">
        <v>-115725.87</v>
      </c>
      <c r="Q302">
        <v>-104036.74</v>
      </c>
      <c r="R302">
        <v>0</v>
      </c>
      <c r="S302">
        <v>0</v>
      </c>
      <c r="T302">
        <v>0</v>
      </c>
      <c r="U302">
        <v>0</v>
      </c>
      <c r="V302">
        <v>0</v>
      </c>
      <c r="W302">
        <v>0</v>
      </c>
      <c r="X302">
        <v>-972.24</v>
      </c>
      <c r="Y302">
        <v>-972</v>
      </c>
      <c r="Z302">
        <v>0</v>
      </c>
      <c r="AA302">
        <v>0</v>
      </c>
      <c r="AB302">
        <v>-972.24</v>
      </c>
      <c r="AC302">
        <v>-972</v>
      </c>
      <c r="AD302">
        <v>-37781.07</v>
      </c>
      <c r="AE302">
        <v>0</v>
      </c>
      <c r="AF302">
        <v>0</v>
      </c>
      <c r="AG302">
        <v>0</v>
      </c>
      <c r="AH302">
        <v>0</v>
      </c>
      <c r="AI302">
        <v>-37781.07</v>
      </c>
      <c r="AJ302">
        <v>-972.24</v>
      </c>
      <c r="AK302">
        <v>-37780.83</v>
      </c>
      <c r="AL302">
        <v>-26091.7</v>
      </c>
      <c r="AM302">
        <v>39.869999999999997</v>
      </c>
      <c r="AN302">
        <v>0</v>
      </c>
      <c r="AO302">
        <v>0</v>
      </c>
      <c r="AP302">
        <v>26091.7</v>
      </c>
      <c r="AQ302">
        <v>26131.57</v>
      </c>
    </row>
    <row r="303" spans="2:43" x14ac:dyDescent="0.35">
      <c r="B303" s="65" t="s">
        <v>128</v>
      </c>
      <c r="C303">
        <v>2010</v>
      </c>
      <c r="D303">
        <v>2012</v>
      </c>
      <c r="F303">
        <v>8108</v>
      </c>
      <c r="G303">
        <v>0</v>
      </c>
      <c r="H303" t="s">
        <v>481</v>
      </c>
      <c r="I303">
        <v>11</v>
      </c>
      <c r="J303">
        <v>253</v>
      </c>
      <c r="K303" t="s">
        <v>66</v>
      </c>
      <c r="L303">
        <v>0</v>
      </c>
      <c r="M303">
        <v>-24104.15</v>
      </c>
      <c r="N303">
        <v>0</v>
      </c>
      <c r="O303">
        <v>0</v>
      </c>
      <c r="P303">
        <v>0</v>
      </c>
      <c r="Q303">
        <v>-24104.15</v>
      </c>
      <c r="R303">
        <v>0</v>
      </c>
      <c r="S303">
        <v>0</v>
      </c>
      <c r="T303">
        <v>0</v>
      </c>
      <c r="U303">
        <v>0</v>
      </c>
      <c r="V303">
        <v>0</v>
      </c>
      <c r="W303">
        <v>0</v>
      </c>
      <c r="X303">
        <v>-25338.7</v>
      </c>
      <c r="Y303">
        <v>-1287.02</v>
      </c>
      <c r="Z303">
        <v>0</v>
      </c>
      <c r="AA303">
        <v>0</v>
      </c>
      <c r="AB303">
        <v>-25338.7</v>
      </c>
      <c r="AC303">
        <v>-1287.02</v>
      </c>
      <c r="AD303">
        <v>52.47</v>
      </c>
      <c r="AE303">
        <v>0</v>
      </c>
      <c r="AF303">
        <v>0</v>
      </c>
      <c r="AG303">
        <v>0</v>
      </c>
      <c r="AH303">
        <v>0</v>
      </c>
      <c r="AI303">
        <v>52.47</v>
      </c>
      <c r="AJ303">
        <v>-25338.7</v>
      </c>
      <c r="AK303">
        <v>24104.15</v>
      </c>
      <c r="AL303">
        <v>0</v>
      </c>
      <c r="AM303">
        <v>24104.15</v>
      </c>
      <c r="AN303">
        <v>0</v>
      </c>
      <c r="AO303">
        <v>0</v>
      </c>
      <c r="AP303">
        <v>0</v>
      </c>
      <c r="AQ303">
        <v>24104.15</v>
      </c>
    </row>
    <row r="304" spans="2:43" x14ac:dyDescent="0.35">
      <c r="B304" s="65" t="s">
        <v>128</v>
      </c>
      <c r="C304">
        <v>2010</v>
      </c>
      <c r="D304">
        <v>2012</v>
      </c>
      <c r="F304">
        <v>8108</v>
      </c>
      <c r="G304">
        <v>0</v>
      </c>
      <c r="H304" t="s">
        <v>481</v>
      </c>
      <c r="I304">
        <v>11</v>
      </c>
      <c r="J304">
        <v>255</v>
      </c>
      <c r="K304" t="s">
        <v>66</v>
      </c>
      <c r="L304">
        <v>-5491.37</v>
      </c>
      <c r="M304">
        <v>-5491.37</v>
      </c>
      <c r="N304">
        <v>0</v>
      </c>
      <c r="O304">
        <v>0</v>
      </c>
      <c r="P304">
        <v>-5491.37</v>
      </c>
      <c r="Q304">
        <v>-5491.37</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row>
    <row r="305" spans="2:43" x14ac:dyDescent="0.35">
      <c r="B305" s="65" t="s">
        <v>128</v>
      </c>
      <c r="C305">
        <v>2010</v>
      </c>
      <c r="D305">
        <v>2012</v>
      </c>
      <c r="F305">
        <v>8108</v>
      </c>
      <c r="G305">
        <v>0</v>
      </c>
      <c r="H305" t="s">
        <v>481</v>
      </c>
      <c r="I305">
        <v>11</v>
      </c>
      <c r="J305">
        <v>310</v>
      </c>
      <c r="K305" t="s">
        <v>66</v>
      </c>
      <c r="L305">
        <v>-1900</v>
      </c>
      <c r="M305">
        <v>-1900</v>
      </c>
      <c r="N305">
        <v>0</v>
      </c>
      <c r="O305">
        <v>0</v>
      </c>
      <c r="P305">
        <v>-1900</v>
      </c>
      <c r="Q305">
        <v>-1900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row>
    <row r="306" spans="2:43" x14ac:dyDescent="0.35">
      <c r="B306" s="65" t="s">
        <v>128</v>
      </c>
      <c r="C306">
        <v>2010</v>
      </c>
      <c r="D306">
        <v>2012</v>
      </c>
      <c r="F306">
        <v>8108</v>
      </c>
      <c r="G306">
        <v>0</v>
      </c>
      <c r="H306" t="s">
        <v>481</v>
      </c>
      <c r="I306">
        <v>11</v>
      </c>
      <c r="J306">
        <v>410</v>
      </c>
      <c r="K306" t="s">
        <v>66</v>
      </c>
      <c r="L306">
        <v>-124949.11</v>
      </c>
      <c r="M306">
        <v>-113169.55</v>
      </c>
      <c r="N306">
        <v>0</v>
      </c>
      <c r="O306">
        <v>0</v>
      </c>
      <c r="P306">
        <v>-124949.11</v>
      </c>
      <c r="Q306">
        <v>-113169.55</v>
      </c>
      <c r="R306">
        <v>0</v>
      </c>
      <c r="S306">
        <v>0</v>
      </c>
      <c r="T306">
        <v>0</v>
      </c>
      <c r="U306">
        <v>0</v>
      </c>
      <c r="V306">
        <v>0</v>
      </c>
      <c r="W306">
        <v>0</v>
      </c>
      <c r="X306">
        <v>0</v>
      </c>
      <c r="Y306">
        <v>0</v>
      </c>
      <c r="Z306">
        <v>0</v>
      </c>
      <c r="AA306">
        <v>0</v>
      </c>
      <c r="AB306">
        <v>0</v>
      </c>
      <c r="AC306">
        <v>0</v>
      </c>
      <c r="AD306">
        <v>-12285.2</v>
      </c>
      <c r="AE306">
        <v>0</v>
      </c>
      <c r="AF306">
        <v>0</v>
      </c>
      <c r="AG306">
        <v>0</v>
      </c>
      <c r="AH306">
        <v>0</v>
      </c>
      <c r="AI306">
        <v>-12285.2</v>
      </c>
      <c r="AJ306">
        <v>0</v>
      </c>
      <c r="AK306">
        <v>-12285.2</v>
      </c>
      <c r="AL306">
        <v>-505.64</v>
      </c>
      <c r="AM306">
        <v>0</v>
      </c>
      <c r="AN306">
        <v>0</v>
      </c>
      <c r="AO306">
        <v>0</v>
      </c>
      <c r="AP306">
        <v>505.64</v>
      </c>
      <c r="AQ306">
        <v>505.64</v>
      </c>
    </row>
    <row r="307" spans="2:43" x14ac:dyDescent="0.35">
      <c r="B307" s="65" t="s">
        <v>128</v>
      </c>
      <c r="C307">
        <v>2010</v>
      </c>
      <c r="D307">
        <v>2012</v>
      </c>
      <c r="F307">
        <v>8108</v>
      </c>
      <c r="G307">
        <v>0</v>
      </c>
      <c r="H307" t="s">
        <v>486</v>
      </c>
      <c r="I307">
        <v>12</v>
      </c>
      <c r="J307">
        <v>251</v>
      </c>
      <c r="K307" t="s">
        <v>66</v>
      </c>
      <c r="L307">
        <v>0</v>
      </c>
      <c r="M307">
        <v>-11576.02</v>
      </c>
      <c r="N307">
        <v>0</v>
      </c>
      <c r="O307">
        <v>0</v>
      </c>
      <c r="P307">
        <v>0</v>
      </c>
      <c r="Q307">
        <v>-11576.02</v>
      </c>
      <c r="R307">
        <v>-419.42</v>
      </c>
      <c r="S307">
        <v>-419.42</v>
      </c>
      <c r="T307">
        <v>0</v>
      </c>
      <c r="U307">
        <v>0</v>
      </c>
      <c r="V307">
        <v>-419.42</v>
      </c>
      <c r="W307">
        <v>-419.42</v>
      </c>
      <c r="X307">
        <v>-42288.959999999999</v>
      </c>
      <c r="Y307">
        <v>-30712.94</v>
      </c>
      <c r="Z307">
        <v>0</v>
      </c>
      <c r="AA307">
        <v>0</v>
      </c>
      <c r="AB307">
        <v>-42288.959999999999</v>
      </c>
      <c r="AC307">
        <v>-30712.94</v>
      </c>
      <c r="AD307">
        <v>0</v>
      </c>
      <c r="AE307">
        <v>0</v>
      </c>
      <c r="AF307">
        <v>0</v>
      </c>
      <c r="AG307">
        <v>0</v>
      </c>
      <c r="AH307">
        <v>0</v>
      </c>
      <c r="AI307">
        <v>0</v>
      </c>
      <c r="AJ307">
        <v>-42288.959999999999</v>
      </c>
      <c r="AK307">
        <v>11576.02</v>
      </c>
      <c r="AL307">
        <v>0</v>
      </c>
      <c r="AM307">
        <v>11576.02</v>
      </c>
      <c r="AN307">
        <v>0</v>
      </c>
      <c r="AO307">
        <v>0</v>
      </c>
      <c r="AP307">
        <v>0</v>
      </c>
      <c r="AQ307">
        <v>11576.02</v>
      </c>
    </row>
    <row r="308" spans="2:43" x14ac:dyDescent="0.35">
      <c r="B308" s="65" t="s">
        <v>128</v>
      </c>
      <c r="C308">
        <v>2010</v>
      </c>
      <c r="D308">
        <v>2012</v>
      </c>
      <c r="F308">
        <v>8108</v>
      </c>
      <c r="G308">
        <v>0</v>
      </c>
      <c r="H308" t="s">
        <v>486</v>
      </c>
      <c r="I308">
        <v>12</v>
      </c>
      <c r="J308">
        <v>252</v>
      </c>
      <c r="K308" t="s">
        <v>66</v>
      </c>
      <c r="L308">
        <v>0</v>
      </c>
      <c r="M308">
        <v>-24.92</v>
      </c>
      <c r="N308">
        <v>0</v>
      </c>
      <c r="O308">
        <v>0</v>
      </c>
      <c r="P308">
        <v>0</v>
      </c>
      <c r="Q308">
        <v>-24.92</v>
      </c>
      <c r="R308">
        <v>0</v>
      </c>
      <c r="S308">
        <v>0</v>
      </c>
      <c r="T308">
        <v>0</v>
      </c>
      <c r="U308">
        <v>0</v>
      </c>
      <c r="V308">
        <v>0</v>
      </c>
      <c r="W308">
        <v>0</v>
      </c>
      <c r="X308">
        <v>-209.36</v>
      </c>
      <c r="Y308">
        <v>-184.44</v>
      </c>
      <c r="Z308">
        <v>0</v>
      </c>
      <c r="AA308">
        <v>0</v>
      </c>
      <c r="AB308">
        <v>-209.36</v>
      </c>
      <c r="AC308">
        <v>-184.44</v>
      </c>
      <c r="AD308">
        <v>0</v>
      </c>
      <c r="AE308">
        <v>0</v>
      </c>
      <c r="AF308">
        <v>0</v>
      </c>
      <c r="AG308">
        <v>0</v>
      </c>
      <c r="AH308">
        <v>0</v>
      </c>
      <c r="AI308">
        <v>0</v>
      </c>
      <c r="AJ308">
        <v>-209.36</v>
      </c>
      <c r="AK308">
        <v>24.92</v>
      </c>
      <c r="AL308">
        <v>0</v>
      </c>
      <c r="AM308">
        <v>24.92</v>
      </c>
      <c r="AN308">
        <v>0</v>
      </c>
      <c r="AO308">
        <v>0</v>
      </c>
      <c r="AP308">
        <v>0</v>
      </c>
      <c r="AQ308">
        <v>24.92</v>
      </c>
    </row>
    <row r="309" spans="2:43" x14ac:dyDescent="0.35">
      <c r="B309" s="65" t="s">
        <v>128</v>
      </c>
      <c r="C309">
        <v>2010</v>
      </c>
      <c r="D309">
        <v>2012</v>
      </c>
      <c r="F309">
        <v>8108</v>
      </c>
      <c r="G309">
        <v>0</v>
      </c>
      <c r="H309" t="s">
        <v>486</v>
      </c>
      <c r="I309">
        <v>12</v>
      </c>
      <c r="J309">
        <v>255</v>
      </c>
      <c r="K309" t="s">
        <v>66</v>
      </c>
      <c r="L309">
        <v>-87324.479999999996</v>
      </c>
      <c r="M309">
        <v>-87228.479999999996</v>
      </c>
      <c r="N309">
        <v>0</v>
      </c>
      <c r="O309">
        <v>0</v>
      </c>
      <c r="P309">
        <v>-87324.479999999996</v>
      </c>
      <c r="Q309">
        <v>-87228.479999999996</v>
      </c>
      <c r="R309">
        <v>0</v>
      </c>
      <c r="S309">
        <v>0</v>
      </c>
      <c r="T309">
        <v>0</v>
      </c>
      <c r="U309">
        <v>0</v>
      </c>
      <c r="V309">
        <v>0</v>
      </c>
      <c r="W309">
        <v>0</v>
      </c>
      <c r="X309">
        <v>0</v>
      </c>
      <c r="Y309">
        <v>0</v>
      </c>
      <c r="Z309">
        <v>0</v>
      </c>
      <c r="AA309">
        <v>0</v>
      </c>
      <c r="AB309">
        <v>0</v>
      </c>
      <c r="AC309">
        <v>0</v>
      </c>
      <c r="AD309">
        <v>-96</v>
      </c>
      <c r="AE309">
        <v>0</v>
      </c>
      <c r="AF309">
        <v>0</v>
      </c>
      <c r="AG309">
        <v>0</v>
      </c>
      <c r="AH309">
        <v>0</v>
      </c>
      <c r="AI309">
        <v>-96</v>
      </c>
      <c r="AJ309">
        <v>0</v>
      </c>
      <c r="AK309">
        <v>-96</v>
      </c>
      <c r="AL309">
        <v>0</v>
      </c>
      <c r="AM309">
        <v>0</v>
      </c>
      <c r="AN309">
        <v>0</v>
      </c>
      <c r="AO309">
        <v>0</v>
      </c>
      <c r="AP309">
        <v>0</v>
      </c>
      <c r="AQ309">
        <v>0</v>
      </c>
    </row>
    <row r="310" spans="2:43" x14ac:dyDescent="0.35">
      <c r="B310" s="65" t="s">
        <v>128</v>
      </c>
      <c r="C310">
        <v>2010</v>
      </c>
      <c r="D310">
        <v>2012</v>
      </c>
      <c r="F310">
        <v>8108</v>
      </c>
      <c r="G310">
        <v>0</v>
      </c>
      <c r="H310" t="s">
        <v>487</v>
      </c>
      <c r="I310">
        <v>13</v>
      </c>
      <c r="J310">
        <v>252</v>
      </c>
      <c r="K310" t="s">
        <v>66</v>
      </c>
      <c r="L310">
        <v>-176140.97</v>
      </c>
      <c r="M310">
        <v>-96369.77</v>
      </c>
      <c r="N310">
        <v>0</v>
      </c>
      <c r="O310">
        <v>0</v>
      </c>
      <c r="P310">
        <v>-176140.97</v>
      </c>
      <c r="Q310">
        <v>-96369.77</v>
      </c>
      <c r="R310">
        <v>0</v>
      </c>
      <c r="S310">
        <v>0</v>
      </c>
      <c r="T310">
        <v>0</v>
      </c>
      <c r="U310">
        <v>0</v>
      </c>
      <c r="V310">
        <v>0</v>
      </c>
      <c r="W310">
        <v>0</v>
      </c>
      <c r="X310">
        <v>-3011.53</v>
      </c>
      <c r="Y310">
        <v>-14499.96</v>
      </c>
      <c r="Z310">
        <v>0</v>
      </c>
      <c r="AA310">
        <v>0</v>
      </c>
      <c r="AB310">
        <v>-3011.53</v>
      </c>
      <c r="AC310">
        <v>-14499.96</v>
      </c>
      <c r="AD310">
        <v>-68282.77</v>
      </c>
      <c r="AE310">
        <v>0</v>
      </c>
      <c r="AF310">
        <v>0</v>
      </c>
      <c r="AG310">
        <v>0</v>
      </c>
      <c r="AH310">
        <v>0</v>
      </c>
      <c r="AI310">
        <v>-68282.77</v>
      </c>
      <c r="AJ310">
        <v>-3011.53</v>
      </c>
      <c r="AK310">
        <v>-79771.199999999997</v>
      </c>
      <c r="AL310">
        <v>0</v>
      </c>
      <c r="AM310">
        <v>32.380000000000003</v>
      </c>
      <c r="AN310">
        <v>0</v>
      </c>
      <c r="AO310">
        <v>0</v>
      </c>
      <c r="AP310">
        <v>0</v>
      </c>
      <c r="AQ310">
        <v>32.380000000000003</v>
      </c>
    </row>
    <row r="311" spans="2:43" x14ac:dyDescent="0.35">
      <c r="B311" s="65" t="s">
        <v>128</v>
      </c>
      <c r="C311">
        <v>2010</v>
      </c>
      <c r="D311">
        <v>2012</v>
      </c>
      <c r="F311">
        <v>8108</v>
      </c>
      <c r="G311">
        <v>0</v>
      </c>
      <c r="H311" t="s">
        <v>488</v>
      </c>
      <c r="I311">
        <v>14</v>
      </c>
      <c r="J311">
        <v>251</v>
      </c>
      <c r="K311" t="s">
        <v>66</v>
      </c>
      <c r="L311">
        <v>-18983.5</v>
      </c>
      <c r="M311">
        <v>-18983.5</v>
      </c>
      <c r="N311">
        <v>0</v>
      </c>
      <c r="O311">
        <v>0</v>
      </c>
      <c r="P311">
        <v>-18983.5</v>
      </c>
      <c r="Q311">
        <v>-18983.5</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row>
    <row r="312" spans="2:43" x14ac:dyDescent="0.35">
      <c r="B312" s="65" t="s">
        <v>128</v>
      </c>
      <c r="C312">
        <v>2010</v>
      </c>
      <c r="D312">
        <v>2012</v>
      </c>
      <c r="F312">
        <v>8108</v>
      </c>
      <c r="G312">
        <v>0</v>
      </c>
      <c r="H312" t="s">
        <v>482</v>
      </c>
      <c r="I312">
        <v>801</v>
      </c>
      <c r="J312">
        <v>251</v>
      </c>
      <c r="K312" t="s">
        <v>457</v>
      </c>
      <c r="L312">
        <v>-16771.29</v>
      </c>
      <c r="M312">
        <v>-16771.29</v>
      </c>
      <c r="N312">
        <v>0</v>
      </c>
      <c r="O312">
        <v>0</v>
      </c>
      <c r="P312">
        <v>-16771.29</v>
      </c>
      <c r="Q312">
        <v>-16771.29</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row>
    <row r="313" spans="2:43" x14ac:dyDescent="0.35">
      <c r="B313" s="65" t="s">
        <v>128</v>
      </c>
      <c r="C313">
        <v>2010</v>
      </c>
      <c r="D313">
        <v>2012</v>
      </c>
      <c r="F313">
        <v>8108</v>
      </c>
      <c r="G313">
        <v>0</v>
      </c>
      <c r="H313" t="s">
        <v>482</v>
      </c>
      <c r="I313">
        <v>801</v>
      </c>
      <c r="J313">
        <v>310</v>
      </c>
      <c r="K313" t="s">
        <v>457</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2335</v>
      </c>
      <c r="AO313">
        <v>0</v>
      </c>
      <c r="AP313">
        <v>0</v>
      </c>
      <c r="AQ313">
        <v>2335</v>
      </c>
    </row>
    <row r="314" spans="2:43" x14ac:dyDescent="0.35">
      <c r="B314" s="65" t="s">
        <v>128</v>
      </c>
      <c r="C314">
        <v>2011</v>
      </c>
      <c r="D314">
        <v>2012</v>
      </c>
      <c r="F314">
        <v>1301</v>
      </c>
      <c r="G314">
        <v>0</v>
      </c>
      <c r="H314" t="s">
        <v>458</v>
      </c>
      <c r="I314">
        <v>6011</v>
      </c>
      <c r="J314">
        <v>253</v>
      </c>
      <c r="K314" t="s">
        <v>66</v>
      </c>
      <c r="L314">
        <v>-211671.62</v>
      </c>
      <c r="M314">
        <v>-134420.51999999999</v>
      </c>
      <c r="N314">
        <v>0</v>
      </c>
      <c r="O314">
        <v>0</v>
      </c>
      <c r="P314">
        <v>-211671.62</v>
      </c>
      <c r="Q314">
        <v>-134420.51999999999</v>
      </c>
      <c r="R314">
        <v>0</v>
      </c>
      <c r="S314">
        <v>0</v>
      </c>
      <c r="T314">
        <v>0</v>
      </c>
      <c r="U314">
        <v>0</v>
      </c>
      <c r="V314">
        <v>0</v>
      </c>
      <c r="W314">
        <v>0</v>
      </c>
      <c r="X314">
        <v>0</v>
      </c>
      <c r="Y314">
        <v>0</v>
      </c>
      <c r="Z314">
        <v>0</v>
      </c>
      <c r="AA314">
        <v>0</v>
      </c>
      <c r="AB314">
        <v>0</v>
      </c>
      <c r="AC314">
        <v>0</v>
      </c>
      <c r="AD314">
        <v>-77251.100000000006</v>
      </c>
      <c r="AE314">
        <v>0</v>
      </c>
      <c r="AF314">
        <v>0</v>
      </c>
      <c r="AG314">
        <v>0</v>
      </c>
      <c r="AH314">
        <v>0</v>
      </c>
      <c r="AI314">
        <v>-77251.100000000006</v>
      </c>
      <c r="AJ314">
        <v>0</v>
      </c>
      <c r="AK314">
        <v>-77251.100000000006</v>
      </c>
      <c r="AL314">
        <v>0</v>
      </c>
      <c r="AM314">
        <v>0</v>
      </c>
      <c r="AN314">
        <v>0</v>
      </c>
      <c r="AO314">
        <v>0</v>
      </c>
      <c r="AP314">
        <v>0</v>
      </c>
      <c r="AQ314">
        <v>0</v>
      </c>
    </row>
    <row r="315" spans="2:43" x14ac:dyDescent="0.35">
      <c r="B315" s="65" t="s">
        <v>128</v>
      </c>
      <c r="C315">
        <v>2011</v>
      </c>
      <c r="D315">
        <v>2012</v>
      </c>
      <c r="F315">
        <v>8107</v>
      </c>
      <c r="G315">
        <v>0</v>
      </c>
      <c r="H315" t="s">
        <v>459</v>
      </c>
      <c r="I315">
        <v>0</v>
      </c>
      <c r="J315">
        <v>0</v>
      </c>
      <c r="K315" t="s">
        <v>460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row>
    <row r="316" spans="2:43" x14ac:dyDescent="0.35">
      <c r="B316" s="65" t="s">
        <v>128</v>
      </c>
      <c r="C316">
        <v>2011</v>
      </c>
      <c r="D316">
        <v>2013</v>
      </c>
      <c r="F316">
        <v>8107</v>
      </c>
      <c r="G316">
        <v>0</v>
      </c>
      <c r="H316" t="s">
        <v>483</v>
      </c>
      <c r="I316">
        <v>1</v>
      </c>
      <c r="J316">
        <v>0</v>
      </c>
      <c r="K316" t="s">
        <v>66</v>
      </c>
      <c r="L316">
        <v>0</v>
      </c>
      <c r="M316">
        <v>0</v>
      </c>
      <c r="N316">
        <v>0</v>
      </c>
      <c r="O316">
        <v>0</v>
      </c>
      <c r="P316">
        <v>0</v>
      </c>
      <c r="Q316">
        <v>0</v>
      </c>
      <c r="R316">
        <v>0</v>
      </c>
      <c r="S316">
        <v>0</v>
      </c>
      <c r="T316">
        <v>0</v>
      </c>
      <c r="U316">
        <v>0</v>
      </c>
      <c r="V316">
        <v>0</v>
      </c>
      <c r="W316">
        <v>0</v>
      </c>
      <c r="X316">
        <v>-2062.23</v>
      </c>
      <c r="Y316">
        <v>-2147.41</v>
      </c>
      <c r="Z316">
        <v>0</v>
      </c>
      <c r="AA316">
        <v>0</v>
      </c>
      <c r="AB316">
        <v>-2062.23</v>
      </c>
      <c r="AC316">
        <v>-2147.41</v>
      </c>
      <c r="AD316">
        <v>85.18</v>
      </c>
      <c r="AE316">
        <v>0</v>
      </c>
      <c r="AF316">
        <v>0</v>
      </c>
      <c r="AG316">
        <v>0</v>
      </c>
      <c r="AH316">
        <v>0</v>
      </c>
      <c r="AI316">
        <v>85.18</v>
      </c>
      <c r="AJ316">
        <v>-2062.23</v>
      </c>
      <c r="AK316">
        <v>0</v>
      </c>
      <c r="AL316">
        <v>0</v>
      </c>
      <c r="AM316">
        <v>0</v>
      </c>
      <c r="AN316">
        <v>0</v>
      </c>
      <c r="AO316">
        <v>0</v>
      </c>
      <c r="AP316">
        <v>0</v>
      </c>
      <c r="AQ316">
        <v>0</v>
      </c>
    </row>
    <row r="317" spans="2:43" x14ac:dyDescent="0.35">
      <c r="B317" s="65" t="s">
        <v>128</v>
      </c>
      <c r="C317">
        <v>2011</v>
      </c>
      <c r="D317">
        <v>2013</v>
      </c>
      <c r="F317">
        <v>8107</v>
      </c>
      <c r="G317">
        <v>0</v>
      </c>
      <c r="H317" t="s">
        <v>483</v>
      </c>
      <c r="I317">
        <v>1</v>
      </c>
      <c r="J317">
        <v>220</v>
      </c>
      <c r="K317" t="s">
        <v>66</v>
      </c>
      <c r="L317">
        <v>-280</v>
      </c>
      <c r="M317">
        <v>-280</v>
      </c>
      <c r="N317">
        <v>0</v>
      </c>
      <c r="O317">
        <v>0</v>
      </c>
      <c r="P317">
        <v>-280</v>
      </c>
      <c r="Q317">
        <v>-280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row>
    <row r="318" spans="2:43" x14ac:dyDescent="0.35">
      <c r="B318" s="65" t="s">
        <v>128</v>
      </c>
      <c r="C318">
        <v>2011</v>
      </c>
      <c r="D318">
        <v>2013</v>
      </c>
      <c r="F318">
        <v>8107</v>
      </c>
      <c r="G318">
        <v>0</v>
      </c>
      <c r="H318" t="s">
        <v>483</v>
      </c>
      <c r="I318">
        <v>1</v>
      </c>
      <c r="J318">
        <v>251</v>
      </c>
      <c r="K318" t="s">
        <v>66</v>
      </c>
      <c r="L318">
        <v>-2356725.86</v>
      </c>
      <c r="M318">
        <v>-2195311.42</v>
      </c>
      <c r="N318">
        <v>0</v>
      </c>
      <c r="O318">
        <v>-206062</v>
      </c>
      <c r="P318">
        <v>-2356725.86</v>
      </c>
      <c r="Q318">
        <v>-2401373.42</v>
      </c>
      <c r="R318">
        <v>-53313.78</v>
      </c>
      <c r="S318">
        <v>-20492.46</v>
      </c>
      <c r="T318">
        <v>0</v>
      </c>
      <c r="U318">
        <v>-62.68</v>
      </c>
      <c r="V318">
        <v>-53313.78</v>
      </c>
      <c r="W318">
        <v>-20555.14</v>
      </c>
      <c r="X318">
        <v>-770416.34</v>
      </c>
      <c r="Y318">
        <v>-778145.97</v>
      </c>
      <c r="Z318">
        <v>0</v>
      </c>
      <c r="AA318">
        <v>0</v>
      </c>
      <c r="AB318">
        <v>-770416.34</v>
      </c>
      <c r="AC318">
        <v>-778145.97</v>
      </c>
      <c r="AD318">
        <v>-186506.13</v>
      </c>
      <c r="AE318">
        <v>0</v>
      </c>
      <c r="AF318">
        <v>0</v>
      </c>
      <c r="AG318">
        <v>-3394.06</v>
      </c>
      <c r="AH318">
        <v>0</v>
      </c>
      <c r="AI318">
        <v>-189900.19</v>
      </c>
      <c r="AJ318">
        <v>-770416.34</v>
      </c>
      <c r="AK318">
        <v>-197629.82</v>
      </c>
      <c r="AL318">
        <v>-209518.74</v>
      </c>
      <c r="AM318">
        <v>172.3</v>
      </c>
      <c r="AN318">
        <v>0</v>
      </c>
      <c r="AO318">
        <v>0</v>
      </c>
      <c r="AP318">
        <v>3394.06</v>
      </c>
      <c r="AQ318">
        <v>3566.36</v>
      </c>
    </row>
    <row r="319" spans="2:43" x14ac:dyDescent="0.35">
      <c r="B319" s="65" t="s">
        <v>128</v>
      </c>
      <c r="C319">
        <v>2011</v>
      </c>
      <c r="D319">
        <v>2013</v>
      </c>
      <c r="F319">
        <v>8107</v>
      </c>
      <c r="G319">
        <v>0</v>
      </c>
      <c r="H319" t="s">
        <v>483</v>
      </c>
      <c r="I319">
        <v>1</v>
      </c>
      <c r="J319">
        <v>252</v>
      </c>
      <c r="K319" t="s">
        <v>66</v>
      </c>
      <c r="L319">
        <v>-459600.96</v>
      </c>
      <c r="M319">
        <v>-337315.63</v>
      </c>
      <c r="N319">
        <v>0</v>
      </c>
      <c r="O319">
        <v>0</v>
      </c>
      <c r="P319">
        <v>-459600.96</v>
      </c>
      <c r="Q319">
        <v>-337315.63</v>
      </c>
      <c r="R319">
        <v>0</v>
      </c>
      <c r="S319">
        <v>5.35</v>
      </c>
      <c r="T319">
        <v>0</v>
      </c>
      <c r="U319">
        <v>-5.35</v>
      </c>
      <c r="V319">
        <v>0</v>
      </c>
      <c r="W319">
        <v>0</v>
      </c>
      <c r="X319">
        <v>-159590.65</v>
      </c>
      <c r="Y319">
        <v>-165768.26</v>
      </c>
      <c r="Z319">
        <v>0</v>
      </c>
      <c r="AA319">
        <v>0</v>
      </c>
      <c r="AB319">
        <v>-159590.65</v>
      </c>
      <c r="AC319">
        <v>-165768.26</v>
      </c>
      <c r="AD319">
        <v>-116113.07</v>
      </c>
      <c r="AE319">
        <v>0</v>
      </c>
      <c r="AF319">
        <v>0</v>
      </c>
      <c r="AG319">
        <v>0</v>
      </c>
      <c r="AH319">
        <v>0</v>
      </c>
      <c r="AI319">
        <v>-116113.07</v>
      </c>
      <c r="AJ319">
        <v>-159590.65</v>
      </c>
      <c r="AK319">
        <v>-122290.68</v>
      </c>
      <c r="AL319">
        <v>-5.35</v>
      </c>
      <c r="AM319">
        <v>0.22</v>
      </c>
      <c r="AN319">
        <v>0</v>
      </c>
      <c r="AO319">
        <v>0</v>
      </c>
      <c r="AP319">
        <v>0</v>
      </c>
      <c r="AQ319">
        <v>0.22</v>
      </c>
    </row>
    <row r="320" spans="2:43" x14ac:dyDescent="0.35">
      <c r="B320" s="65" t="s">
        <v>128</v>
      </c>
      <c r="C320">
        <v>2011</v>
      </c>
      <c r="D320">
        <v>2013</v>
      </c>
      <c r="F320">
        <v>8107</v>
      </c>
      <c r="G320">
        <v>0</v>
      </c>
      <c r="H320" t="s">
        <v>483</v>
      </c>
      <c r="I320">
        <v>1</v>
      </c>
      <c r="J320">
        <v>254</v>
      </c>
      <c r="K320" t="s">
        <v>66</v>
      </c>
      <c r="L320">
        <v>-5000</v>
      </c>
      <c r="M320">
        <v>0</v>
      </c>
      <c r="N320">
        <v>0</v>
      </c>
      <c r="O320">
        <v>0</v>
      </c>
      <c r="P320">
        <v>-5000</v>
      </c>
      <c r="Q320">
        <v>0</v>
      </c>
      <c r="R320">
        <v>0</v>
      </c>
      <c r="S320">
        <v>0</v>
      </c>
      <c r="T320">
        <v>0</v>
      </c>
      <c r="U320">
        <v>0</v>
      </c>
      <c r="V320">
        <v>0</v>
      </c>
      <c r="W320">
        <v>0</v>
      </c>
      <c r="X320">
        <v>0</v>
      </c>
      <c r="Y320">
        <v>0</v>
      </c>
      <c r="Z320">
        <v>0</v>
      </c>
      <c r="AA320">
        <v>0</v>
      </c>
      <c r="AB320">
        <v>0</v>
      </c>
      <c r="AC320">
        <v>0</v>
      </c>
      <c r="AD320">
        <v>-5000</v>
      </c>
      <c r="AE320">
        <v>0</v>
      </c>
      <c r="AF320">
        <v>0</v>
      </c>
      <c r="AG320">
        <v>0</v>
      </c>
      <c r="AH320">
        <v>0</v>
      </c>
      <c r="AI320">
        <v>-5000</v>
      </c>
      <c r="AJ320">
        <v>0</v>
      </c>
      <c r="AK320">
        <v>-5000</v>
      </c>
      <c r="AL320">
        <v>0</v>
      </c>
      <c r="AM320">
        <v>0</v>
      </c>
      <c r="AN320">
        <v>0</v>
      </c>
      <c r="AO320">
        <v>0</v>
      </c>
      <c r="AP320">
        <v>0</v>
      </c>
      <c r="AQ320">
        <v>0</v>
      </c>
    </row>
    <row r="321" spans="2:43" x14ac:dyDescent="0.35">
      <c r="B321" s="65" t="s">
        <v>128</v>
      </c>
      <c r="C321">
        <v>2011</v>
      </c>
      <c r="D321">
        <v>2013</v>
      </c>
      <c r="F321">
        <v>8107</v>
      </c>
      <c r="G321">
        <v>0</v>
      </c>
      <c r="H321" t="s">
        <v>483</v>
      </c>
      <c r="I321">
        <v>1</v>
      </c>
      <c r="J321">
        <v>255</v>
      </c>
      <c r="K321" t="s">
        <v>66</v>
      </c>
      <c r="L321">
        <v>-25732.39</v>
      </c>
      <c r="M321">
        <v>-25732.39</v>
      </c>
      <c r="N321">
        <v>0</v>
      </c>
      <c r="O321">
        <v>0</v>
      </c>
      <c r="P321">
        <v>-25732.39</v>
      </c>
      <c r="Q321">
        <v>-25732.39</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row>
    <row r="322" spans="2:43" x14ac:dyDescent="0.35">
      <c r="B322" s="65" t="s">
        <v>128</v>
      </c>
      <c r="C322">
        <v>2011</v>
      </c>
      <c r="D322">
        <v>2013</v>
      </c>
      <c r="F322">
        <v>8107</v>
      </c>
      <c r="G322">
        <v>0</v>
      </c>
      <c r="H322" t="s">
        <v>483</v>
      </c>
      <c r="I322">
        <v>1</v>
      </c>
      <c r="J322">
        <v>257</v>
      </c>
      <c r="K322" t="s">
        <v>66</v>
      </c>
      <c r="L322">
        <v>-584.92999999999995</v>
      </c>
      <c r="M322">
        <v>0</v>
      </c>
      <c r="N322">
        <v>0</v>
      </c>
      <c r="O322">
        <v>0</v>
      </c>
      <c r="P322">
        <v>-584.92999999999995</v>
      </c>
      <c r="Q322">
        <v>0</v>
      </c>
      <c r="R322">
        <v>0</v>
      </c>
      <c r="S322">
        <v>0</v>
      </c>
      <c r="T322">
        <v>0</v>
      </c>
      <c r="U322">
        <v>0</v>
      </c>
      <c r="V322">
        <v>0</v>
      </c>
      <c r="W322">
        <v>0</v>
      </c>
      <c r="X322">
        <v>0</v>
      </c>
      <c r="Y322">
        <v>0</v>
      </c>
      <c r="Z322">
        <v>0</v>
      </c>
      <c r="AA322">
        <v>0</v>
      </c>
      <c r="AB322">
        <v>0</v>
      </c>
      <c r="AC322">
        <v>0</v>
      </c>
      <c r="AD322">
        <v>-584.92999999999995</v>
      </c>
      <c r="AE322">
        <v>0</v>
      </c>
      <c r="AF322">
        <v>0</v>
      </c>
      <c r="AG322">
        <v>0</v>
      </c>
      <c r="AH322">
        <v>0</v>
      </c>
      <c r="AI322">
        <v>-584.92999999999995</v>
      </c>
      <c r="AJ322">
        <v>0</v>
      </c>
      <c r="AK322">
        <v>-584.92999999999995</v>
      </c>
      <c r="AL322">
        <v>0</v>
      </c>
      <c r="AM322">
        <v>0</v>
      </c>
      <c r="AN322">
        <v>0</v>
      </c>
      <c r="AO322">
        <v>0</v>
      </c>
      <c r="AP322">
        <v>0</v>
      </c>
      <c r="AQ322">
        <v>0</v>
      </c>
    </row>
    <row r="323" spans="2:43" x14ac:dyDescent="0.35">
      <c r="B323" s="65" t="s">
        <v>128</v>
      </c>
      <c r="C323">
        <v>2011</v>
      </c>
      <c r="D323">
        <v>2013</v>
      </c>
      <c r="F323">
        <v>8107</v>
      </c>
      <c r="G323">
        <v>0</v>
      </c>
      <c r="H323" t="s">
        <v>483</v>
      </c>
      <c r="I323">
        <v>1</v>
      </c>
      <c r="J323">
        <v>310</v>
      </c>
      <c r="K323" t="s">
        <v>66</v>
      </c>
      <c r="L323">
        <v>-29304</v>
      </c>
      <c r="M323">
        <v>-29304</v>
      </c>
      <c r="N323">
        <v>0</v>
      </c>
      <c r="O323">
        <v>0</v>
      </c>
      <c r="P323">
        <v>-29304</v>
      </c>
      <c r="Q323">
        <v>-29304</v>
      </c>
      <c r="R323">
        <v>29304</v>
      </c>
      <c r="S323">
        <v>29304</v>
      </c>
      <c r="T323">
        <v>0</v>
      </c>
      <c r="U323">
        <v>0</v>
      </c>
      <c r="V323">
        <v>29304</v>
      </c>
      <c r="W323">
        <v>29304</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row>
    <row r="324" spans="2:43" x14ac:dyDescent="0.35">
      <c r="B324" s="65" t="s">
        <v>128</v>
      </c>
      <c r="C324">
        <v>2011</v>
      </c>
      <c r="D324">
        <v>2013</v>
      </c>
      <c r="F324">
        <v>8107</v>
      </c>
      <c r="G324">
        <v>0</v>
      </c>
      <c r="H324" t="s">
        <v>478</v>
      </c>
      <c r="I324">
        <v>2</v>
      </c>
      <c r="J324">
        <v>210</v>
      </c>
      <c r="K324" t="s">
        <v>66</v>
      </c>
      <c r="L324">
        <v>-172716.7</v>
      </c>
      <c r="M324">
        <v>-172716.7</v>
      </c>
      <c r="N324">
        <v>0</v>
      </c>
      <c r="O324">
        <v>0</v>
      </c>
      <c r="P324">
        <v>-172716.7</v>
      </c>
      <c r="Q324">
        <v>-172716.7</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row>
    <row r="325" spans="2:43" x14ac:dyDescent="0.35">
      <c r="B325" s="65" t="s">
        <v>128</v>
      </c>
      <c r="C325">
        <v>2011</v>
      </c>
      <c r="D325">
        <v>2013</v>
      </c>
      <c r="F325">
        <v>8107</v>
      </c>
      <c r="G325">
        <v>0</v>
      </c>
      <c r="H325" t="s">
        <v>478</v>
      </c>
      <c r="I325">
        <v>2</v>
      </c>
      <c r="J325">
        <v>220</v>
      </c>
      <c r="K325" t="s">
        <v>66</v>
      </c>
      <c r="L325">
        <v>-65451.98</v>
      </c>
      <c r="M325">
        <v>-46359.99</v>
      </c>
      <c r="N325">
        <v>0</v>
      </c>
      <c r="O325">
        <v>0</v>
      </c>
      <c r="P325">
        <v>-65451.98</v>
      </c>
      <c r="Q325">
        <v>-46359.99</v>
      </c>
      <c r="R325">
        <v>-1620.51</v>
      </c>
      <c r="S325">
        <v>-1620.51</v>
      </c>
      <c r="T325">
        <v>0</v>
      </c>
      <c r="U325">
        <v>0</v>
      </c>
      <c r="V325">
        <v>-1620.51</v>
      </c>
      <c r="W325">
        <v>-1620.51</v>
      </c>
      <c r="X325">
        <v>-3991.92</v>
      </c>
      <c r="Y325">
        <v>-3991.92</v>
      </c>
      <c r="Z325">
        <v>0</v>
      </c>
      <c r="AA325">
        <v>0</v>
      </c>
      <c r="AB325">
        <v>-3991.92</v>
      </c>
      <c r="AC325">
        <v>-3991.92</v>
      </c>
      <c r="AD325">
        <v>-19091.990000000002</v>
      </c>
      <c r="AE325">
        <v>0</v>
      </c>
      <c r="AF325">
        <v>0</v>
      </c>
      <c r="AG325">
        <v>0</v>
      </c>
      <c r="AH325">
        <v>0</v>
      </c>
      <c r="AI325">
        <v>-19091.990000000002</v>
      </c>
      <c r="AJ325">
        <v>-3991.92</v>
      </c>
      <c r="AK325">
        <v>-19091.990000000002</v>
      </c>
      <c r="AL325">
        <v>0</v>
      </c>
      <c r="AM325">
        <v>11731.01</v>
      </c>
      <c r="AN325">
        <v>0</v>
      </c>
      <c r="AO325">
        <v>0</v>
      </c>
      <c r="AP325">
        <v>0</v>
      </c>
      <c r="AQ325">
        <v>11731.01</v>
      </c>
    </row>
    <row r="326" spans="2:43" x14ac:dyDescent="0.35">
      <c r="B326" s="65" t="s">
        <v>128</v>
      </c>
      <c r="C326">
        <v>2011</v>
      </c>
      <c r="D326">
        <v>2013</v>
      </c>
      <c r="F326">
        <v>8107</v>
      </c>
      <c r="G326">
        <v>0</v>
      </c>
      <c r="H326" t="s">
        <v>478</v>
      </c>
      <c r="I326">
        <v>2</v>
      </c>
      <c r="J326">
        <v>233</v>
      </c>
      <c r="K326" t="s">
        <v>66</v>
      </c>
      <c r="L326">
        <v>-204785.02</v>
      </c>
      <c r="M326">
        <v>-207372.21</v>
      </c>
      <c r="N326">
        <v>0</v>
      </c>
      <c r="O326">
        <v>0</v>
      </c>
      <c r="P326">
        <v>-204785.02</v>
      </c>
      <c r="Q326">
        <v>-207372.21</v>
      </c>
      <c r="R326">
        <v>0</v>
      </c>
      <c r="S326">
        <v>0.11</v>
      </c>
      <c r="T326">
        <v>0</v>
      </c>
      <c r="U326">
        <v>-0.11</v>
      </c>
      <c r="V326">
        <v>0</v>
      </c>
      <c r="W326">
        <v>0</v>
      </c>
      <c r="X326">
        <v>0</v>
      </c>
      <c r="Y326">
        <v>0</v>
      </c>
      <c r="Z326">
        <v>0</v>
      </c>
      <c r="AA326">
        <v>0</v>
      </c>
      <c r="AB326">
        <v>0</v>
      </c>
      <c r="AC326">
        <v>0</v>
      </c>
      <c r="AD326">
        <v>2587.08</v>
      </c>
      <c r="AE326">
        <v>0</v>
      </c>
      <c r="AF326">
        <v>0</v>
      </c>
      <c r="AG326">
        <v>0</v>
      </c>
      <c r="AH326">
        <v>0</v>
      </c>
      <c r="AI326">
        <v>2587.08</v>
      </c>
      <c r="AJ326">
        <v>0</v>
      </c>
      <c r="AK326">
        <v>2587.08</v>
      </c>
      <c r="AL326">
        <v>-0.11</v>
      </c>
      <c r="AM326">
        <v>0</v>
      </c>
      <c r="AN326">
        <v>0</v>
      </c>
      <c r="AO326">
        <v>0</v>
      </c>
      <c r="AP326">
        <v>0</v>
      </c>
      <c r="AQ326">
        <v>0</v>
      </c>
    </row>
    <row r="327" spans="2:43" x14ac:dyDescent="0.35">
      <c r="B327" s="65" t="s">
        <v>128</v>
      </c>
      <c r="C327">
        <v>2011</v>
      </c>
      <c r="D327">
        <v>2013</v>
      </c>
      <c r="F327">
        <v>8107</v>
      </c>
      <c r="G327">
        <v>0</v>
      </c>
      <c r="H327" t="s">
        <v>478</v>
      </c>
      <c r="I327">
        <v>2</v>
      </c>
      <c r="J327">
        <v>251</v>
      </c>
      <c r="K327" t="s">
        <v>66</v>
      </c>
      <c r="L327">
        <v>-9249144.8300000001</v>
      </c>
      <c r="M327">
        <v>-6004525.4199999999</v>
      </c>
      <c r="N327">
        <v>0</v>
      </c>
      <c r="O327">
        <v>0</v>
      </c>
      <c r="P327">
        <v>-9249144.8300000001</v>
      </c>
      <c r="Q327">
        <v>-6004525.4199999999</v>
      </c>
      <c r="R327">
        <v>207075.82</v>
      </c>
      <c r="S327">
        <v>290753.71999999997</v>
      </c>
      <c r="T327">
        <v>0</v>
      </c>
      <c r="U327">
        <v>-137.66</v>
      </c>
      <c r="V327">
        <v>207075.82</v>
      </c>
      <c r="W327">
        <v>290616.06</v>
      </c>
      <c r="X327">
        <v>-2565419.63</v>
      </c>
      <c r="Y327">
        <v>-1495165.64</v>
      </c>
      <c r="Z327">
        <v>0</v>
      </c>
      <c r="AA327">
        <v>0</v>
      </c>
      <c r="AB327">
        <v>-2565419.63</v>
      </c>
      <c r="AC327">
        <v>-1495165.64</v>
      </c>
      <c r="AD327">
        <v>-4399128.7699999996</v>
      </c>
      <c r="AE327">
        <v>0</v>
      </c>
      <c r="AF327">
        <v>0</v>
      </c>
      <c r="AG327">
        <v>0</v>
      </c>
      <c r="AH327">
        <v>0</v>
      </c>
      <c r="AI327">
        <v>-4399128.7699999996</v>
      </c>
      <c r="AJ327">
        <v>-2565419.63</v>
      </c>
      <c r="AK327">
        <v>-3328874.78</v>
      </c>
      <c r="AL327">
        <v>-715.13</v>
      </c>
      <c r="AM327">
        <v>120116.45</v>
      </c>
      <c r="AN327">
        <v>0</v>
      </c>
      <c r="AO327">
        <v>0</v>
      </c>
      <c r="AP327">
        <v>0</v>
      </c>
      <c r="AQ327">
        <v>120116.45</v>
      </c>
    </row>
    <row r="328" spans="2:43" x14ac:dyDescent="0.35">
      <c r="B328" s="65" t="s">
        <v>128</v>
      </c>
      <c r="C328">
        <v>2011</v>
      </c>
      <c r="D328">
        <v>2013</v>
      </c>
      <c r="F328">
        <v>8107</v>
      </c>
      <c r="G328">
        <v>0</v>
      </c>
      <c r="H328" t="s">
        <v>478</v>
      </c>
      <c r="I328">
        <v>2</v>
      </c>
      <c r="J328">
        <v>252</v>
      </c>
      <c r="K328" t="s">
        <v>66</v>
      </c>
      <c r="L328">
        <v>-160189.57999999999</v>
      </c>
      <c r="M328">
        <v>-138479.78</v>
      </c>
      <c r="N328">
        <v>0</v>
      </c>
      <c r="O328">
        <v>0</v>
      </c>
      <c r="P328">
        <v>-160189.57999999999</v>
      </c>
      <c r="Q328">
        <v>-138479.78</v>
      </c>
      <c r="R328">
        <v>-37640.53</v>
      </c>
      <c r="S328">
        <v>34488.089999999997</v>
      </c>
      <c r="T328">
        <v>0</v>
      </c>
      <c r="U328">
        <v>-0.11</v>
      </c>
      <c r="V328">
        <v>-37640.53</v>
      </c>
      <c r="W328">
        <v>34487.980000000003</v>
      </c>
      <c r="X328">
        <v>-62373.2</v>
      </c>
      <c r="Y328">
        <v>-21918.240000000002</v>
      </c>
      <c r="Z328">
        <v>0</v>
      </c>
      <c r="AA328">
        <v>0</v>
      </c>
      <c r="AB328">
        <v>-62373.2</v>
      </c>
      <c r="AC328">
        <v>-21918.240000000002</v>
      </c>
      <c r="AD328">
        <v>-134293.38</v>
      </c>
      <c r="AE328">
        <v>0</v>
      </c>
      <c r="AF328">
        <v>0</v>
      </c>
      <c r="AG328">
        <v>0</v>
      </c>
      <c r="AH328">
        <v>0</v>
      </c>
      <c r="AI328">
        <v>-134293.38</v>
      </c>
      <c r="AJ328">
        <v>-62373.2</v>
      </c>
      <c r="AK328">
        <v>-93838.42</v>
      </c>
      <c r="AL328">
        <v>-0.11</v>
      </c>
      <c r="AM328">
        <v>82.59</v>
      </c>
      <c r="AN328">
        <v>0</v>
      </c>
      <c r="AO328">
        <v>0</v>
      </c>
      <c r="AP328">
        <v>0</v>
      </c>
      <c r="AQ328">
        <v>82.59</v>
      </c>
    </row>
    <row r="329" spans="2:43" x14ac:dyDescent="0.35">
      <c r="B329" s="65" t="s">
        <v>128</v>
      </c>
      <c r="C329">
        <v>2011</v>
      </c>
      <c r="D329">
        <v>2013</v>
      </c>
      <c r="F329">
        <v>8107</v>
      </c>
      <c r="G329">
        <v>0</v>
      </c>
      <c r="H329" t="s">
        <v>478</v>
      </c>
      <c r="I329">
        <v>2</v>
      </c>
      <c r="J329">
        <v>253</v>
      </c>
      <c r="K329" t="s">
        <v>66</v>
      </c>
      <c r="L329">
        <v>-63418.19</v>
      </c>
      <c r="M329">
        <v>-63418.19</v>
      </c>
      <c r="N329">
        <v>0</v>
      </c>
      <c r="O329">
        <v>0</v>
      </c>
      <c r="P329">
        <v>-63418.19</v>
      </c>
      <c r="Q329">
        <v>-63418.19</v>
      </c>
      <c r="R329">
        <v>0</v>
      </c>
      <c r="S329">
        <v>0</v>
      </c>
      <c r="T329">
        <v>0</v>
      </c>
      <c r="U329">
        <v>0</v>
      </c>
      <c r="V329">
        <v>0</v>
      </c>
      <c r="W329">
        <v>0</v>
      </c>
      <c r="X329">
        <v>50705.24</v>
      </c>
      <c r="Y329">
        <v>144701.57999999999</v>
      </c>
      <c r="Z329">
        <v>0</v>
      </c>
      <c r="AA329">
        <v>0</v>
      </c>
      <c r="AB329">
        <v>50705.24</v>
      </c>
      <c r="AC329">
        <v>144701.57999999999</v>
      </c>
      <c r="AD329">
        <v>-93996.34</v>
      </c>
      <c r="AE329">
        <v>0</v>
      </c>
      <c r="AF329">
        <v>0</v>
      </c>
      <c r="AG329">
        <v>0</v>
      </c>
      <c r="AH329">
        <v>0</v>
      </c>
      <c r="AI329">
        <v>-93996.34</v>
      </c>
      <c r="AJ329">
        <v>50705.24</v>
      </c>
      <c r="AK329">
        <v>0</v>
      </c>
      <c r="AL329">
        <v>0</v>
      </c>
      <c r="AM329">
        <v>0</v>
      </c>
      <c r="AN329">
        <v>0</v>
      </c>
      <c r="AO329">
        <v>0</v>
      </c>
      <c r="AP329">
        <v>0</v>
      </c>
      <c r="AQ329">
        <v>0</v>
      </c>
    </row>
    <row r="330" spans="2:43" x14ac:dyDescent="0.35">
      <c r="B330" s="65" t="s">
        <v>128</v>
      </c>
      <c r="C330">
        <v>2011</v>
      </c>
      <c r="D330">
        <v>2013</v>
      </c>
      <c r="F330">
        <v>8107</v>
      </c>
      <c r="G330">
        <v>0</v>
      </c>
      <c r="H330" t="s">
        <v>478</v>
      </c>
      <c r="I330">
        <v>2</v>
      </c>
      <c r="J330">
        <v>254</v>
      </c>
      <c r="K330" t="s">
        <v>66</v>
      </c>
      <c r="L330">
        <v>-112870.3</v>
      </c>
      <c r="M330">
        <v>-51735.76</v>
      </c>
      <c r="N330">
        <v>0</v>
      </c>
      <c r="O330">
        <v>0</v>
      </c>
      <c r="P330">
        <v>-112870.3</v>
      </c>
      <c r="Q330">
        <v>-51735.76</v>
      </c>
      <c r="R330">
        <v>-8512.9500000000007</v>
      </c>
      <c r="S330">
        <v>-245.11</v>
      </c>
      <c r="T330">
        <v>0</v>
      </c>
      <c r="U330">
        <v>-24.89</v>
      </c>
      <c r="V330">
        <v>-8512.9500000000007</v>
      </c>
      <c r="W330">
        <v>-270</v>
      </c>
      <c r="X330">
        <v>0</v>
      </c>
      <c r="Y330">
        <v>0</v>
      </c>
      <c r="Z330">
        <v>0</v>
      </c>
      <c r="AA330">
        <v>0</v>
      </c>
      <c r="AB330">
        <v>0</v>
      </c>
      <c r="AC330">
        <v>0</v>
      </c>
      <c r="AD330">
        <v>-69402.38</v>
      </c>
      <c r="AE330">
        <v>0</v>
      </c>
      <c r="AF330">
        <v>0</v>
      </c>
      <c r="AG330">
        <v>0</v>
      </c>
      <c r="AH330">
        <v>0</v>
      </c>
      <c r="AI330">
        <v>-69402.38</v>
      </c>
      <c r="AJ330">
        <v>0</v>
      </c>
      <c r="AK330">
        <v>-69402.38</v>
      </c>
      <c r="AL330">
        <v>-24.89</v>
      </c>
      <c r="AM330">
        <v>0</v>
      </c>
      <c r="AN330">
        <v>0</v>
      </c>
      <c r="AO330">
        <v>0</v>
      </c>
      <c r="AP330">
        <v>0</v>
      </c>
      <c r="AQ330">
        <v>0</v>
      </c>
    </row>
    <row r="331" spans="2:43" x14ac:dyDescent="0.35">
      <c r="B331" s="65" t="s">
        <v>128</v>
      </c>
      <c r="C331">
        <v>2011</v>
      </c>
      <c r="D331">
        <v>2013</v>
      </c>
      <c r="F331">
        <v>8107</v>
      </c>
      <c r="G331">
        <v>0</v>
      </c>
      <c r="H331" t="s">
        <v>478</v>
      </c>
      <c r="I331">
        <v>2</v>
      </c>
      <c r="J331">
        <v>257</v>
      </c>
      <c r="K331" t="s">
        <v>66</v>
      </c>
      <c r="L331">
        <v>0</v>
      </c>
      <c r="M331">
        <v>0</v>
      </c>
      <c r="N331">
        <v>0</v>
      </c>
      <c r="O331">
        <v>0</v>
      </c>
      <c r="P331">
        <v>0</v>
      </c>
      <c r="Q331">
        <v>0</v>
      </c>
      <c r="R331">
        <v>0</v>
      </c>
      <c r="S331">
        <v>0</v>
      </c>
      <c r="T331">
        <v>0</v>
      </c>
      <c r="U331">
        <v>0</v>
      </c>
      <c r="V331">
        <v>0</v>
      </c>
      <c r="W331">
        <v>0</v>
      </c>
      <c r="X331">
        <v>-119</v>
      </c>
      <c r="Y331">
        <v>-119</v>
      </c>
      <c r="Z331">
        <v>0</v>
      </c>
      <c r="AA331">
        <v>0</v>
      </c>
      <c r="AB331">
        <v>-119</v>
      </c>
      <c r="AC331">
        <v>-119</v>
      </c>
      <c r="AD331">
        <v>0</v>
      </c>
      <c r="AE331">
        <v>0</v>
      </c>
      <c r="AF331">
        <v>0</v>
      </c>
      <c r="AG331">
        <v>0</v>
      </c>
      <c r="AH331">
        <v>0</v>
      </c>
      <c r="AI331">
        <v>0</v>
      </c>
      <c r="AJ331">
        <v>-119</v>
      </c>
      <c r="AK331">
        <v>0</v>
      </c>
      <c r="AL331">
        <v>0</v>
      </c>
      <c r="AM331">
        <v>0</v>
      </c>
      <c r="AN331">
        <v>0</v>
      </c>
      <c r="AO331">
        <v>0</v>
      </c>
      <c r="AP331">
        <v>0</v>
      </c>
      <c r="AQ331">
        <v>0</v>
      </c>
    </row>
    <row r="332" spans="2:43" x14ac:dyDescent="0.35">
      <c r="B332" s="65" t="s">
        <v>128</v>
      </c>
      <c r="C332">
        <v>2011</v>
      </c>
      <c r="D332">
        <v>2013</v>
      </c>
      <c r="F332">
        <v>8107</v>
      </c>
      <c r="G332">
        <v>0</v>
      </c>
      <c r="H332" t="s">
        <v>478</v>
      </c>
      <c r="I332">
        <v>2</v>
      </c>
      <c r="J332">
        <v>258</v>
      </c>
      <c r="K332" t="s">
        <v>66</v>
      </c>
      <c r="L332">
        <v>0</v>
      </c>
      <c r="M332">
        <v>0</v>
      </c>
      <c r="N332">
        <v>0</v>
      </c>
      <c r="O332">
        <v>0</v>
      </c>
      <c r="P332">
        <v>0</v>
      </c>
      <c r="Q332">
        <v>0</v>
      </c>
      <c r="R332">
        <v>0</v>
      </c>
      <c r="S332">
        <v>0</v>
      </c>
      <c r="T332">
        <v>0</v>
      </c>
      <c r="U332">
        <v>0</v>
      </c>
      <c r="V332">
        <v>0</v>
      </c>
      <c r="W332">
        <v>0</v>
      </c>
      <c r="X332">
        <v>-134.74</v>
      </c>
      <c r="Y332">
        <v>-134.74</v>
      </c>
      <c r="Z332">
        <v>0</v>
      </c>
      <c r="AA332">
        <v>0</v>
      </c>
      <c r="AB332">
        <v>-134.74</v>
      </c>
      <c r="AC332">
        <v>-134.74</v>
      </c>
      <c r="AD332">
        <v>0</v>
      </c>
      <c r="AE332">
        <v>0</v>
      </c>
      <c r="AF332">
        <v>0</v>
      </c>
      <c r="AG332">
        <v>0</v>
      </c>
      <c r="AH332">
        <v>0</v>
      </c>
      <c r="AI332">
        <v>0</v>
      </c>
      <c r="AJ332">
        <v>-134.74</v>
      </c>
      <c r="AK332">
        <v>0</v>
      </c>
      <c r="AL332">
        <v>0</v>
      </c>
      <c r="AM332">
        <v>0</v>
      </c>
      <c r="AN332">
        <v>0</v>
      </c>
      <c r="AO332">
        <v>0</v>
      </c>
      <c r="AP332">
        <v>0</v>
      </c>
      <c r="AQ332">
        <v>0</v>
      </c>
    </row>
    <row r="333" spans="2:43" x14ac:dyDescent="0.35">
      <c r="B333" s="65" t="s">
        <v>128</v>
      </c>
      <c r="C333">
        <v>2011</v>
      </c>
      <c r="D333">
        <v>2013</v>
      </c>
      <c r="F333">
        <v>8107</v>
      </c>
      <c r="G333">
        <v>0</v>
      </c>
      <c r="H333" t="s">
        <v>478</v>
      </c>
      <c r="I333">
        <v>2</v>
      </c>
      <c r="J333">
        <v>260</v>
      </c>
      <c r="K333" t="s">
        <v>66</v>
      </c>
      <c r="L333">
        <v>-447</v>
      </c>
      <c r="M333">
        <v>-597</v>
      </c>
      <c r="N333">
        <v>0</v>
      </c>
      <c r="O333">
        <v>0</v>
      </c>
      <c r="P333">
        <v>-447</v>
      </c>
      <c r="Q333">
        <v>-597</v>
      </c>
      <c r="R333">
        <v>5617.26</v>
      </c>
      <c r="S333">
        <v>5617.26</v>
      </c>
      <c r="T333">
        <v>0</v>
      </c>
      <c r="U333">
        <v>0</v>
      </c>
      <c r="V333">
        <v>5617.26</v>
      </c>
      <c r="W333">
        <v>5617.26</v>
      </c>
      <c r="X333">
        <v>-150</v>
      </c>
      <c r="Y333">
        <v>0</v>
      </c>
      <c r="Z333">
        <v>0</v>
      </c>
      <c r="AA333">
        <v>0</v>
      </c>
      <c r="AB333">
        <v>-150</v>
      </c>
      <c r="AC333">
        <v>0</v>
      </c>
      <c r="AD333">
        <v>0</v>
      </c>
      <c r="AE333">
        <v>0</v>
      </c>
      <c r="AF333">
        <v>0</v>
      </c>
      <c r="AG333">
        <v>0</v>
      </c>
      <c r="AH333">
        <v>0</v>
      </c>
      <c r="AI333">
        <v>0</v>
      </c>
      <c r="AJ333">
        <v>-150</v>
      </c>
      <c r="AK333">
        <v>150</v>
      </c>
      <c r="AL333">
        <v>0</v>
      </c>
      <c r="AM333">
        <v>150</v>
      </c>
      <c r="AN333">
        <v>0</v>
      </c>
      <c r="AO333">
        <v>0</v>
      </c>
      <c r="AP333">
        <v>0</v>
      </c>
      <c r="AQ333">
        <v>150</v>
      </c>
    </row>
    <row r="334" spans="2:43" x14ac:dyDescent="0.35">
      <c r="B334" s="65" t="s">
        <v>128</v>
      </c>
      <c r="C334">
        <v>2011</v>
      </c>
      <c r="D334">
        <v>2013</v>
      </c>
      <c r="F334">
        <v>8107</v>
      </c>
      <c r="G334">
        <v>0</v>
      </c>
      <c r="H334" t="s">
        <v>478</v>
      </c>
      <c r="I334">
        <v>2</v>
      </c>
      <c r="J334">
        <v>310</v>
      </c>
      <c r="K334" t="s">
        <v>66</v>
      </c>
      <c r="L334">
        <v>-230822.69</v>
      </c>
      <c r="M334">
        <v>-232284.23</v>
      </c>
      <c r="N334">
        <v>0</v>
      </c>
      <c r="O334">
        <v>0</v>
      </c>
      <c r="P334">
        <v>-230822.69</v>
      </c>
      <c r="Q334">
        <v>-232284.23</v>
      </c>
      <c r="R334">
        <v>-0.5</v>
      </c>
      <c r="S334">
        <v>-0.5</v>
      </c>
      <c r="T334">
        <v>0</v>
      </c>
      <c r="U334">
        <v>0</v>
      </c>
      <c r="V334">
        <v>-0.5</v>
      </c>
      <c r="W334">
        <v>-0.5</v>
      </c>
      <c r="X334">
        <v>0</v>
      </c>
      <c r="Y334">
        <v>0</v>
      </c>
      <c r="Z334">
        <v>0</v>
      </c>
      <c r="AA334">
        <v>0</v>
      </c>
      <c r="AB334">
        <v>0</v>
      </c>
      <c r="AC334">
        <v>0</v>
      </c>
      <c r="AD334">
        <v>1461.54</v>
      </c>
      <c r="AE334">
        <v>0</v>
      </c>
      <c r="AF334">
        <v>0</v>
      </c>
      <c r="AG334">
        <v>0</v>
      </c>
      <c r="AH334">
        <v>0</v>
      </c>
      <c r="AI334">
        <v>1461.54</v>
      </c>
      <c r="AJ334">
        <v>0</v>
      </c>
      <c r="AK334">
        <v>1461.54</v>
      </c>
      <c r="AL334">
        <v>0</v>
      </c>
      <c r="AM334">
        <v>14055</v>
      </c>
      <c r="AN334">
        <v>0</v>
      </c>
      <c r="AO334">
        <v>0</v>
      </c>
      <c r="AP334">
        <v>0</v>
      </c>
      <c r="AQ334">
        <v>14055</v>
      </c>
    </row>
    <row r="335" spans="2:43" x14ac:dyDescent="0.35">
      <c r="B335" s="65" t="s">
        <v>128</v>
      </c>
      <c r="C335">
        <v>2011</v>
      </c>
      <c r="D335">
        <v>2013</v>
      </c>
      <c r="F335">
        <v>8107</v>
      </c>
      <c r="G335">
        <v>0</v>
      </c>
      <c r="H335" t="s">
        <v>478</v>
      </c>
      <c r="I335">
        <v>2</v>
      </c>
      <c r="J335">
        <v>320</v>
      </c>
      <c r="K335" t="s">
        <v>66</v>
      </c>
      <c r="L335">
        <v>-1509258.16</v>
      </c>
      <c r="M335">
        <v>-1460249.02</v>
      </c>
      <c r="N335">
        <v>0</v>
      </c>
      <c r="O335">
        <v>0</v>
      </c>
      <c r="P335">
        <v>-1509258.16</v>
      </c>
      <c r="Q335">
        <v>-1460249.02</v>
      </c>
      <c r="R335">
        <v>-38106.639999999999</v>
      </c>
      <c r="S335">
        <v>-7422.78</v>
      </c>
      <c r="T335">
        <v>0</v>
      </c>
      <c r="U335">
        <v>-214.16</v>
      </c>
      <c r="V335">
        <v>-38106.639999999999</v>
      </c>
      <c r="W335">
        <v>-7636.94</v>
      </c>
      <c r="X335">
        <v>-63118.68</v>
      </c>
      <c r="Y335">
        <v>-2.8</v>
      </c>
      <c r="Z335">
        <v>0</v>
      </c>
      <c r="AA335">
        <v>0</v>
      </c>
      <c r="AB335">
        <v>-63118.68</v>
      </c>
      <c r="AC335">
        <v>-2.8</v>
      </c>
      <c r="AD335">
        <v>-139732.88</v>
      </c>
      <c r="AE335">
        <v>0</v>
      </c>
      <c r="AF335">
        <v>0</v>
      </c>
      <c r="AG335">
        <v>0</v>
      </c>
      <c r="AH335">
        <v>0</v>
      </c>
      <c r="AI335">
        <v>-139732.88</v>
      </c>
      <c r="AJ335">
        <v>-63118.68</v>
      </c>
      <c r="AK335">
        <v>-76617</v>
      </c>
      <c r="AL335">
        <v>2861.84</v>
      </c>
      <c r="AM335">
        <v>572930.11</v>
      </c>
      <c r="AN335">
        <v>0</v>
      </c>
      <c r="AO335">
        <v>0</v>
      </c>
      <c r="AP335">
        <v>0</v>
      </c>
      <c r="AQ335">
        <v>572930.11</v>
      </c>
    </row>
    <row r="336" spans="2:43" x14ac:dyDescent="0.35">
      <c r="B336" s="65" t="s">
        <v>128</v>
      </c>
      <c r="C336">
        <v>2011</v>
      </c>
      <c r="D336">
        <v>2013</v>
      </c>
      <c r="F336">
        <v>8107</v>
      </c>
      <c r="G336">
        <v>0</v>
      </c>
      <c r="H336" t="s">
        <v>478</v>
      </c>
      <c r="I336">
        <v>2</v>
      </c>
      <c r="J336">
        <v>410</v>
      </c>
      <c r="K336" t="s">
        <v>66</v>
      </c>
      <c r="L336">
        <v>-457.39</v>
      </c>
      <c r="M336">
        <v>-457.39</v>
      </c>
      <c r="N336">
        <v>0</v>
      </c>
      <c r="O336">
        <v>0</v>
      </c>
      <c r="P336">
        <v>-457.39</v>
      </c>
      <c r="Q336">
        <v>-457.39</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457.39</v>
      </c>
      <c r="AN336">
        <v>0</v>
      </c>
      <c r="AO336">
        <v>0</v>
      </c>
      <c r="AP336">
        <v>0</v>
      </c>
      <c r="AQ336">
        <v>457.39</v>
      </c>
    </row>
    <row r="337" spans="2:43" x14ac:dyDescent="0.35">
      <c r="B337" s="65" t="s">
        <v>128</v>
      </c>
      <c r="C337">
        <v>2011</v>
      </c>
      <c r="D337">
        <v>2013</v>
      </c>
      <c r="F337">
        <v>8107</v>
      </c>
      <c r="G337">
        <v>0</v>
      </c>
      <c r="H337" t="s">
        <v>484</v>
      </c>
      <c r="I337">
        <v>3</v>
      </c>
      <c r="J337">
        <v>251</v>
      </c>
      <c r="K337" t="s">
        <v>66</v>
      </c>
      <c r="L337">
        <v>-118821.43</v>
      </c>
      <c r="M337">
        <v>-81330.679999999993</v>
      </c>
      <c r="N337">
        <v>0</v>
      </c>
      <c r="O337">
        <v>0</v>
      </c>
      <c r="P337">
        <v>-118821.43</v>
      </c>
      <c r="Q337">
        <v>-81330.679999999993</v>
      </c>
      <c r="R337">
        <v>-15586.02</v>
      </c>
      <c r="S337">
        <v>0</v>
      </c>
      <c r="T337">
        <v>0</v>
      </c>
      <c r="U337">
        <v>0</v>
      </c>
      <c r="V337">
        <v>-15586.02</v>
      </c>
      <c r="W337">
        <v>0</v>
      </c>
      <c r="X337">
        <v>-32006.69</v>
      </c>
      <c r="Y337">
        <v>-32962.94</v>
      </c>
      <c r="Z337">
        <v>0</v>
      </c>
      <c r="AA337">
        <v>0</v>
      </c>
      <c r="AB337">
        <v>-32006.69</v>
      </c>
      <c r="AC337">
        <v>-32962.94</v>
      </c>
      <c r="AD337">
        <v>-52120.52</v>
      </c>
      <c r="AE337">
        <v>0</v>
      </c>
      <c r="AF337">
        <v>0</v>
      </c>
      <c r="AG337">
        <v>0</v>
      </c>
      <c r="AH337">
        <v>0</v>
      </c>
      <c r="AI337">
        <v>-52120.52</v>
      </c>
      <c r="AJ337">
        <v>-32006.69</v>
      </c>
      <c r="AK337">
        <v>-53076.77</v>
      </c>
      <c r="AL337">
        <v>0</v>
      </c>
      <c r="AM337">
        <v>0</v>
      </c>
      <c r="AN337">
        <v>0</v>
      </c>
      <c r="AO337">
        <v>0</v>
      </c>
      <c r="AP337">
        <v>0</v>
      </c>
      <c r="AQ337">
        <v>0</v>
      </c>
    </row>
    <row r="338" spans="2:43" x14ac:dyDescent="0.35">
      <c r="B338" s="65" t="s">
        <v>128</v>
      </c>
      <c r="C338">
        <v>2011</v>
      </c>
      <c r="D338">
        <v>2013</v>
      </c>
      <c r="F338">
        <v>8107</v>
      </c>
      <c r="G338">
        <v>0</v>
      </c>
      <c r="H338" t="s">
        <v>484</v>
      </c>
      <c r="I338">
        <v>3</v>
      </c>
      <c r="J338">
        <v>252</v>
      </c>
      <c r="K338" t="s">
        <v>66</v>
      </c>
      <c r="L338">
        <v>-735.29</v>
      </c>
      <c r="M338">
        <v>-735.29</v>
      </c>
      <c r="N338">
        <v>0</v>
      </c>
      <c r="O338">
        <v>0</v>
      </c>
      <c r="P338">
        <v>-735.29</v>
      </c>
      <c r="Q338">
        <v>-735.29</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row>
    <row r="339" spans="2:43" x14ac:dyDescent="0.35">
      <c r="B339" s="65" t="s">
        <v>128</v>
      </c>
      <c r="C339">
        <v>2011</v>
      </c>
      <c r="D339">
        <v>2013</v>
      </c>
      <c r="F339">
        <v>8107</v>
      </c>
      <c r="G339">
        <v>0</v>
      </c>
      <c r="H339" t="s">
        <v>484</v>
      </c>
      <c r="I339">
        <v>3</v>
      </c>
      <c r="J339">
        <v>254</v>
      </c>
      <c r="K339" t="s">
        <v>66</v>
      </c>
      <c r="L339">
        <v>-123409.84</v>
      </c>
      <c r="M339">
        <v>-21296.62</v>
      </c>
      <c r="N339">
        <v>0</v>
      </c>
      <c r="O339">
        <v>0</v>
      </c>
      <c r="P339">
        <v>-123409.84</v>
      </c>
      <c r="Q339">
        <v>-21296.62</v>
      </c>
      <c r="R339">
        <v>0</v>
      </c>
      <c r="S339">
        <v>0</v>
      </c>
      <c r="T339">
        <v>0</v>
      </c>
      <c r="U339">
        <v>0</v>
      </c>
      <c r="V339">
        <v>0</v>
      </c>
      <c r="W339">
        <v>0</v>
      </c>
      <c r="X339">
        <v>0</v>
      </c>
      <c r="Y339">
        <v>0</v>
      </c>
      <c r="Z339">
        <v>0</v>
      </c>
      <c r="AA339">
        <v>0</v>
      </c>
      <c r="AB339">
        <v>0</v>
      </c>
      <c r="AC339">
        <v>0</v>
      </c>
      <c r="AD339">
        <v>-102113.22</v>
      </c>
      <c r="AE339">
        <v>0</v>
      </c>
      <c r="AF339">
        <v>0</v>
      </c>
      <c r="AG339">
        <v>0</v>
      </c>
      <c r="AH339">
        <v>0</v>
      </c>
      <c r="AI339">
        <v>-102113.22</v>
      </c>
      <c r="AJ339">
        <v>0</v>
      </c>
      <c r="AK339">
        <v>-102113.22</v>
      </c>
      <c r="AL339">
        <v>0</v>
      </c>
      <c r="AM339">
        <v>11674.54</v>
      </c>
      <c r="AN339">
        <v>0</v>
      </c>
      <c r="AO339">
        <v>0</v>
      </c>
      <c r="AP339">
        <v>0</v>
      </c>
      <c r="AQ339">
        <v>11674.54</v>
      </c>
    </row>
    <row r="340" spans="2:43" x14ac:dyDescent="0.35">
      <c r="B340" s="65" t="s">
        <v>128</v>
      </c>
      <c r="C340">
        <v>2011</v>
      </c>
      <c r="D340">
        <v>2013</v>
      </c>
      <c r="F340">
        <v>8107</v>
      </c>
      <c r="G340">
        <v>0</v>
      </c>
      <c r="H340" t="s">
        <v>484</v>
      </c>
      <c r="I340">
        <v>3</v>
      </c>
      <c r="J340">
        <v>320</v>
      </c>
      <c r="K340" t="s">
        <v>66</v>
      </c>
      <c r="L340">
        <v>-1477879.77</v>
      </c>
      <c r="M340">
        <v>0</v>
      </c>
      <c r="N340">
        <v>0</v>
      </c>
      <c r="O340">
        <v>0</v>
      </c>
      <c r="P340">
        <v>-1477879.77</v>
      </c>
      <c r="Q340">
        <v>0</v>
      </c>
      <c r="R340">
        <v>0</v>
      </c>
      <c r="S340">
        <v>0</v>
      </c>
      <c r="T340">
        <v>0</v>
      </c>
      <c r="U340">
        <v>0</v>
      </c>
      <c r="V340">
        <v>0</v>
      </c>
      <c r="W340">
        <v>0</v>
      </c>
      <c r="X340">
        <v>0</v>
      </c>
      <c r="Y340">
        <v>0</v>
      </c>
      <c r="Z340">
        <v>0</v>
      </c>
      <c r="AA340">
        <v>0</v>
      </c>
      <c r="AB340">
        <v>0</v>
      </c>
      <c r="AC340">
        <v>0</v>
      </c>
      <c r="AD340">
        <v>-1477879.77</v>
      </c>
      <c r="AE340">
        <v>0</v>
      </c>
      <c r="AF340">
        <v>0</v>
      </c>
      <c r="AG340">
        <v>0</v>
      </c>
      <c r="AH340">
        <v>0</v>
      </c>
      <c r="AI340">
        <v>-1477879.77</v>
      </c>
      <c r="AJ340">
        <v>0</v>
      </c>
      <c r="AK340">
        <v>-1477879.77</v>
      </c>
      <c r="AL340">
        <v>0</v>
      </c>
      <c r="AM340">
        <v>0</v>
      </c>
      <c r="AN340">
        <v>0</v>
      </c>
      <c r="AO340">
        <v>0</v>
      </c>
      <c r="AP340">
        <v>0</v>
      </c>
      <c r="AQ340">
        <v>0</v>
      </c>
    </row>
    <row r="341" spans="2:43" x14ac:dyDescent="0.35">
      <c r="B341" s="65" t="s">
        <v>128</v>
      </c>
      <c r="C341">
        <v>2011</v>
      </c>
      <c r="D341">
        <v>2013</v>
      </c>
      <c r="F341">
        <v>8107</v>
      </c>
      <c r="G341">
        <v>0</v>
      </c>
      <c r="H341" t="s">
        <v>485</v>
      </c>
      <c r="I341">
        <v>4</v>
      </c>
      <c r="J341">
        <v>220</v>
      </c>
      <c r="K341" t="s">
        <v>66</v>
      </c>
      <c r="L341">
        <v>0</v>
      </c>
      <c r="M341">
        <v>0</v>
      </c>
      <c r="N341">
        <v>0</v>
      </c>
      <c r="O341">
        <v>0</v>
      </c>
      <c r="P341">
        <v>0</v>
      </c>
      <c r="Q341">
        <v>0</v>
      </c>
      <c r="R341">
        <v>23.28</v>
      </c>
      <c r="S341">
        <v>23.28</v>
      </c>
      <c r="T341">
        <v>0</v>
      </c>
      <c r="U341">
        <v>0</v>
      </c>
      <c r="V341">
        <v>23.28</v>
      </c>
      <c r="W341">
        <v>23.28</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row>
    <row r="342" spans="2:43" x14ac:dyDescent="0.35">
      <c r="B342" s="65" t="s">
        <v>128</v>
      </c>
      <c r="C342">
        <v>2011</v>
      </c>
      <c r="D342">
        <v>2013</v>
      </c>
      <c r="F342">
        <v>8107</v>
      </c>
      <c r="G342">
        <v>0</v>
      </c>
      <c r="H342" t="s">
        <v>485</v>
      </c>
      <c r="I342">
        <v>4</v>
      </c>
      <c r="J342">
        <v>232</v>
      </c>
      <c r="K342" t="s">
        <v>66</v>
      </c>
      <c r="L342">
        <v>-9931.01</v>
      </c>
      <c r="M342">
        <v>-9931.01</v>
      </c>
      <c r="N342">
        <v>0</v>
      </c>
      <c r="O342">
        <v>0</v>
      </c>
      <c r="P342">
        <v>-9931.01</v>
      </c>
      <c r="Q342">
        <v>-9931.01</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43.34</v>
      </c>
      <c r="AN342">
        <v>0</v>
      </c>
      <c r="AO342">
        <v>0</v>
      </c>
      <c r="AP342">
        <v>0</v>
      </c>
      <c r="AQ342">
        <v>43.34</v>
      </c>
    </row>
    <row r="343" spans="2:43" x14ac:dyDescent="0.35">
      <c r="B343" s="65" t="s">
        <v>128</v>
      </c>
      <c r="C343">
        <v>2011</v>
      </c>
      <c r="D343">
        <v>2013</v>
      </c>
      <c r="F343">
        <v>8107</v>
      </c>
      <c r="G343">
        <v>0</v>
      </c>
      <c r="H343" t="s">
        <v>485</v>
      </c>
      <c r="I343">
        <v>4</v>
      </c>
      <c r="J343">
        <v>233</v>
      </c>
      <c r="K343" t="s">
        <v>66</v>
      </c>
      <c r="L343">
        <v>-2094.84</v>
      </c>
      <c r="M343">
        <v>-2094.84</v>
      </c>
      <c r="N343">
        <v>0</v>
      </c>
      <c r="O343">
        <v>0</v>
      </c>
      <c r="P343">
        <v>-2094.84</v>
      </c>
      <c r="Q343">
        <v>-2094.84</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157.84</v>
      </c>
      <c r="AN343">
        <v>0</v>
      </c>
      <c r="AO343">
        <v>0</v>
      </c>
      <c r="AP343">
        <v>0</v>
      </c>
      <c r="AQ343">
        <v>157.84</v>
      </c>
    </row>
    <row r="344" spans="2:43" x14ac:dyDescent="0.35">
      <c r="B344" s="65" t="s">
        <v>128</v>
      </c>
      <c r="C344">
        <v>2011</v>
      </c>
      <c r="D344">
        <v>2013</v>
      </c>
      <c r="F344">
        <v>8107</v>
      </c>
      <c r="G344">
        <v>0</v>
      </c>
      <c r="H344" t="s">
        <v>485</v>
      </c>
      <c r="I344">
        <v>4</v>
      </c>
      <c r="J344">
        <v>251</v>
      </c>
      <c r="K344" t="s">
        <v>66</v>
      </c>
      <c r="L344">
        <v>-447663.99</v>
      </c>
      <c r="M344">
        <v>-447663.99</v>
      </c>
      <c r="N344">
        <v>0</v>
      </c>
      <c r="O344">
        <v>0</v>
      </c>
      <c r="P344">
        <v>-447663.99</v>
      </c>
      <c r="Q344">
        <v>-447663.99</v>
      </c>
      <c r="R344">
        <v>-0.5</v>
      </c>
      <c r="S344">
        <v>-2952.5</v>
      </c>
      <c r="T344">
        <v>0</v>
      </c>
      <c r="U344">
        <v>0</v>
      </c>
      <c r="V344">
        <v>-0.5</v>
      </c>
      <c r="W344">
        <v>-2952.5</v>
      </c>
      <c r="X344">
        <v>-142434</v>
      </c>
      <c r="Y344">
        <v>-142658.35999999999</v>
      </c>
      <c r="Z344">
        <v>0</v>
      </c>
      <c r="AA344">
        <v>0</v>
      </c>
      <c r="AB344">
        <v>-142434</v>
      </c>
      <c r="AC344">
        <v>-142658.35999999999</v>
      </c>
      <c r="AD344">
        <v>224.36</v>
      </c>
      <c r="AE344">
        <v>0</v>
      </c>
      <c r="AF344">
        <v>0</v>
      </c>
      <c r="AG344">
        <v>0</v>
      </c>
      <c r="AH344">
        <v>0</v>
      </c>
      <c r="AI344">
        <v>224.36</v>
      </c>
      <c r="AJ344">
        <v>-142434</v>
      </c>
      <c r="AK344">
        <v>0</v>
      </c>
      <c r="AL344">
        <v>-2952</v>
      </c>
      <c r="AM344">
        <v>585.58000000000004</v>
      </c>
      <c r="AN344">
        <v>0</v>
      </c>
      <c r="AO344">
        <v>0</v>
      </c>
      <c r="AP344">
        <v>2952</v>
      </c>
      <c r="AQ344">
        <v>3537.58</v>
      </c>
    </row>
    <row r="345" spans="2:43" x14ac:dyDescent="0.35">
      <c r="B345" s="65" t="s">
        <v>128</v>
      </c>
      <c r="C345">
        <v>2011</v>
      </c>
      <c r="D345">
        <v>2013</v>
      </c>
      <c r="F345">
        <v>8107</v>
      </c>
      <c r="G345">
        <v>0</v>
      </c>
      <c r="H345" t="s">
        <v>480</v>
      </c>
      <c r="I345">
        <v>801</v>
      </c>
      <c r="J345">
        <v>251</v>
      </c>
      <c r="K345" t="s">
        <v>457</v>
      </c>
      <c r="L345">
        <v>-238.39</v>
      </c>
      <c r="M345">
        <v>-238.39</v>
      </c>
      <c r="N345">
        <v>0</v>
      </c>
      <c r="O345">
        <v>0</v>
      </c>
      <c r="P345">
        <v>-238.39</v>
      </c>
      <c r="Q345">
        <v>-238.39</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row>
    <row r="346" spans="2:43" x14ac:dyDescent="0.35">
      <c r="B346" s="65" t="s">
        <v>128</v>
      </c>
      <c r="C346">
        <v>2011</v>
      </c>
      <c r="D346">
        <v>2013</v>
      </c>
      <c r="F346">
        <v>8108</v>
      </c>
      <c r="G346">
        <v>0</v>
      </c>
      <c r="H346" t="s">
        <v>481</v>
      </c>
      <c r="I346">
        <v>11</v>
      </c>
      <c r="J346">
        <v>251</v>
      </c>
      <c r="K346" t="s">
        <v>66</v>
      </c>
      <c r="L346">
        <v>-455204.77</v>
      </c>
      <c r="M346">
        <v>-191663.84</v>
      </c>
      <c r="N346">
        <v>0</v>
      </c>
      <c r="O346">
        <v>0</v>
      </c>
      <c r="P346">
        <v>-455204.77</v>
      </c>
      <c r="Q346">
        <v>-191663.84</v>
      </c>
      <c r="R346">
        <v>-11466.72</v>
      </c>
      <c r="S346">
        <v>-251044.83</v>
      </c>
      <c r="T346">
        <v>0</v>
      </c>
      <c r="U346">
        <v>0</v>
      </c>
      <c r="V346">
        <v>-11466.72</v>
      </c>
      <c r="W346">
        <v>-251044.83</v>
      </c>
      <c r="X346">
        <v>-12205.81</v>
      </c>
      <c r="Y346">
        <v>-12723.62</v>
      </c>
      <c r="Z346">
        <v>0</v>
      </c>
      <c r="AA346">
        <v>0</v>
      </c>
      <c r="AB346">
        <v>-12205.81</v>
      </c>
      <c r="AC346">
        <v>-12723.62</v>
      </c>
      <c r="AD346">
        <v>-23445.01</v>
      </c>
      <c r="AE346">
        <v>0</v>
      </c>
      <c r="AF346">
        <v>0</v>
      </c>
      <c r="AG346">
        <v>0</v>
      </c>
      <c r="AH346">
        <v>0</v>
      </c>
      <c r="AI346">
        <v>-23445.01</v>
      </c>
      <c r="AJ346">
        <v>-12205.81</v>
      </c>
      <c r="AK346">
        <v>-23962.82</v>
      </c>
      <c r="AL346">
        <v>0</v>
      </c>
      <c r="AM346">
        <v>51991.99</v>
      </c>
      <c r="AN346">
        <v>0</v>
      </c>
      <c r="AO346">
        <v>0</v>
      </c>
      <c r="AP346">
        <v>0</v>
      </c>
      <c r="AQ346">
        <v>51991.99</v>
      </c>
    </row>
    <row r="347" spans="2:43" x14ac:dyDescent="0.35">
      <c r="B347" s="65" t="s">
        <v>128</v>
      </c>
      <c r="C347">
        <v>2011</v>
      </c>
      <c r="D347">
        <v>2013</v>
      </c>
      <c r="F347">
        <v>8108</v>
      </c>
      <c r="G347">
        <v>0</v>
      </c>
      <c r="H347" t="s">
        <v>481</v>
      </c>
      <c r="I347">
        <v>11</v>
      </c>
      <c r="J347">
        <v>252</v>
      </c>
      <c r="K347" t="s">
        <v>66</v>
      </c>
      <c r="L347">
        <v>-101136.06</v>
      </c>
      <c r="M347">
        <v>-101136.06</v>
      </c>
      <c r="N347">
        <v>0</v>
      </c>
      <c r="O347">
        <v>0</v>
      </c>
      <c r="P347">
        <v>-101136.06</v>
      </c>
      <c r="Q347">
        <v>-101136.06</v>
      </c>
      <c r="R347">
        <v>-6838.99</v>
      </c>
      <c r="S347">
        <v>-6838.99</v>
      </c>
      <c r="T347">
        <v>0</v>
      </c>
      <c r="U347">
        <v>0</v>
      </c>
      <c r="V347">
        <v>-6838.99</v>
      </c>
      <c r="W347">
        <v>-6838.99</v>
      </c>
      <c r="X347">
        <v>-5891.6</v>
      </c>
      <c r="Y347">
        <v>-6140.28</v>
      </c>
      <c r="Z347">
        <v>0</v>
      </c>
      <c r="AA347">
        <v>0</v>
      </c>
      <c r="AB347">
        <v>-5891.6</v>
      </c>
      <c r="AC347">
        <v>-6140.28</v>
      </c>
      <c r="AD347">
        <v>248.68</v>
      </c>
      <c r="AE347">
        <v>0</v>
      </c>
      <c r="AF347">
        <v>0</v>
      </c>
      <c r="AG347">
        <v>0</v>
      </c>
      <c r="AH347">
        <v>0</v>
      </c>
      <c r="AI347">
        <v>248.68</v>
      </c>
      <c r="AJ347">
        <v>-5891.6</v>
      </c>
      <c r="AK347">
        <v>0</v>
      </c>
      <c r="AL347">
        <v>0</v>
      </c>
      <c r="AM347">
        <v>0</v>
      </c>
      <c r="AN347">
        <v>0</v>
      </c>
      <c r="AO347">
        <v>0</v>
      </c>
      <c r="AP347">
        <v>0</v>
      </c>
      <c r="AQ347">
        <v>0</v>
      </c>
    </row>
    <row r="348" spans="2:43" x14ac:dyDescent="0.35">
      <c r="B348" s="65" t="s">
        <v>128</v>
      </c>
      <c r="C348">
        <v>2011</v>
      </c>
      <c r="D348">
        <v>2013</v>
      </c>
      <c r="F348">
        <v>8108</v>
      </c>
      <c r="G348">
        <v>0</v>
      </c>
      <c r="H348" t="s">
        <v>481</v>
      </c>
      <c r="I348">
        <v>11</v>
      </c>
      <c r="J348">
        <v>253</v>
      </c>
      <c r="K348" t="s">
        <v>66</v>
      </c>
      <c r="L348">
        <v>-1886.73</v>
      </c>
      <c r="M348">
        <v>-1886.73</v>
      </c>
      <c r="N348">
        <v>0</v>
      </c>
      <c r="O348">
        <v>0</v>
      </c>
      <c r="P348">
        <v>-1886.73</v>
      </c>
      <c r="Q348">
        <v>-1886.73</v>
      </c>
      <c r="R348">
        <v>-10</v>
      </c>
      <c r="S348">
        <v>-10</v>
      </c>
      <c r="T348">
        <v>0</v>
      </c>
      <c r="U348">
        <v>0</v>
      </c>
      <c r="V348">
        <v>-10</v>
      </c>
      <c r="W348">
        <v>-10</v>
      </c>
      <c r="X348">
        <v>0</v>
      </c>
      <c r="Y348">
        <v>0</v>
      </c>
      <c r="Z348">
        <v>0</v>
      </c>
      <c r="AA348">
        <v>0</v>
      </c>
      <c r="AB348">
        <v>0</v>
      </c>
      <c r="AC348">
        <v>0</v>
      </c>
      <c r="AD348">
        <v>0</v>
      </c>
      <c r="AE348">
        <v>0</v>
      </c>
      <c r="AF348">
        <v>0</v>
      </c>
      <c r="AG348">
        <v>0</v>
      </c>
      <c r="AH348">
        <v>0</v>
      </c>
      <c r="AI348">
        <v>0</v>
      </c>
      <c r="AJ348">
        <v>0</v>
      </c>
      <c r="AK348">
        <v>0</v>
      </c>
      <c r="AL348">
        <v>0</v>
      </c>
      <c r="AM348">
        <v>1886.72</v>
      </c>
      <c r="AN348">
        <v>0</v>
      </c>
      <c r="AO348">
        <v>0</v>
      </c>
      <c r="AP348">
        <v>0</v>
      </c>
      <c r="AQ348">
        <v>1886.72</v>
      </c>
    </row>
    <row r="349" spans="2:43" x14ac:dyDescent="0.35">
      <c r="B349" s="65" t="s">
        <v>128</v>
      </c>
      <c r="C349">
        <v>2011</v>
      </c>
      <c r="D349">
        <v>2013</v>
      </c>
      <c r="F349">
        <v>8108</v>
      </c>
      <c r="G349">
        <v>0</v>
      </c>
      <c r="H349" t="s">
        <v>481</v>
      </c>
      <c r="I349">
        <v>11</v>
      </c>
      <c r="J349">
        <v>255</v>
      </c>
      <c r="K349" t="s">
        <v>66</v>
      </c>
      <c r="L349">
        <v>-12229.82</v>
      </c>
      <c r="M349">
        <v>-12229.82</v>
      </c>
      <c r="N349">
        <v>0</v>
      </c>
      <c r="O349">
        <v>0</v>
      </c>
      <c r="P349">
        <v>-12229.82</v>
      </c>
      <c r="Q349">
        <v>-12229.82</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row>
    <row r="350" spans="2:43" x14ac:dyDescent="0.35">
      <c r="B350" s="65" t="s">
        <v>128</v>
      </c>
      <c r="C350">
        <v>2011</v>
      </c>
      <c r="D350">
        <v>2013</v>
      </c>
      <c r="F350">
        <v>8108</v>
      </c>
      <c r="G350">
        <v>0</v>
      </c>
      <c r="H350" t="s">
        <v>481</v>
      </c>
      <c r="I350">
        <v>11</v>
      </c>
      <c r="J350">
        <v>410</v>
      </c>
      <c r="K350" t="s">
        <v>66</v>
      </c>
      <c r="L350">
        <v>-50263.57</v>
      </c>
      <c r="M350">
        <v>-50263.57</v>
      </c>
      <c r="N350">
        <v>0</v>
      </c>
      <c r="O350">
        <v>0</v>
      </c>
      <c r="P350">
        <v>-50263.57</v>
      </c>
      <c r="Q350">
        <v>-50263.57</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922.84</v>
      </c>
      <c r="AN350">
        <v>0</v>
      </c>
      <c r="AO350">
        <v>0</v>
      </c>
      <c r="AP350">
        <v>0</v>
      </c>
      <c r="AQ350">
        <v>922.84</v>
      </c>
    </row>
    <row r="351" spans="2:43" x14ac:dyDescent="0.35">
      <c r="B351" s="65" t="s">
        <v>128</v>
      </c>
      <c r="C351">
        <v>2011</v>
      </c>
      <c r="D351">
        <v>2013</v>
      </c>
      <c r="F351">
        <v>8108</v>
      </c>
      <c r="G351">
        <v>0</v>
      </c>
      <c r="H351" t="s">
        <v>486</v>
      </c>
      <c r="I351">
        <v>12</v>
      </c>
      <c r="J351">
        <v>251</v>
      </c>
      <c r="K351" t="s">
        <v>66</v>
      </c>
      <c r="L351">
        <v>-3048.52</v>
      </c>
      <c r="M351">
        <v>-3048.52</v>
      </c>
      <c r="N351">
        <v>0</v>
      </c>
      <c r="O351">
        <v>0</v>
      </c>
      <c r="P351">
        <v>-3048.52</v>
      </c>
      <c r="Q351">
        <v>-3048.52</v>
      </c>
      <c r="R351">
        <v>0</v>
      </c>
      <c r="S351">
        <v>0</v>
      </c>
      <c r="T351">
        <v>0</v>
      </c>
      <c r="U351">
        <v>0</v>
      </c>
      <c r="V351">
        <v>0</v>
      </c>
      <c r="W351">
        <v>0</v>
      </c>
      <c r="X351">
        <v>-27718.25</v>
      </c>
      <c r="Y351">
        <v>-28896.27</v>
      </c>
      <c r="Z351">
        <v>0</v>
      </c>
      <c r="AA351">
        <v>0</v>
      </c>
      <c r="AB351">
        <v>-27718.25</v>
      </c>
      <c r="AC351">
        <v>-28896.27</v>
      </c>
      <c r="AD351">
        <v>1178.02</v>
      </c>
      <c r="AE351">
        <v>0</v>
      </c>
      <c r="AF351">
        <v>0</v>
      </c>
      <c r="AG351">
        <v>0</v>
      </c>
      <c r="AH351">
        <v>0</v>
      </c>
      <c r="AI351">
        <v>1178.02</v>
      </c>
      <c r="AJ351">
        <v>-27718.25</v>
      </c>
      <c r="AK351">
        <v>0</v>
      </c>
      <c r="AL351">
        <v>0</v>
      </c>
      <c r="AM351">
        <v>0</v>
      </c>
      <c r="AN351">
        <v>0</v>
      </c>
      <c r="AO351">
        <v>0</v>
      </c>
      <c r="AP351">
        <v>0</v>
      </c>
      <c r="AQ351">
        <v>0</v>
      </c>
    </row>
    <row r="352" spans="2:43" x14ac:dyDescent="0.35">
      <c r="B352" s="65" t="s">
        <v>128</v>
      </c>
      <c r="C352">
        <v>2011</v>
      </c>
      <c r="D352">
        <v>2013</v>
      </c>
      <c r="F352">
        <v>8108</v>
      </c>
      <c r="G352">
        <v>0</v>
      </c>
      <c r="H352" t="s">
        <v>486</v>
      </c>
      <c r="I352">
        <v>12</v>
      </c>
      <c r="J352">
        <v>255</v>
      </c>
      <c r="K352" t="s">
        <v>66</v>
      </c>
      <c r="L352">
        <v>-37630.03</v>
      </c>
      <c r="M352">
        <v>-37630.03</v>
      </c>
      <c r="N352">
        <v>0</v>
      </c>
      <c r="O352">
        <v>0</v>
      </c>
      <c r="P352">
        <v>-37630.03</v>
      </c>
      <c r="Q352">
        <v>-37630.03</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row>
    <row r="353" spans="2:43" x14ac:dyDescent="0.35">
      <c r="B353" s="65" t="s">
        <v>128</v>
      </c>
      <c r="C353">
        <v>2011</v>
      </c>
      <c r="D353">
        <v>2013</v>
      </c>
      <c r="F353">
        <v>8108</v>
      </c>
      <c r="G353">
        <v>0</v>
      </c>
      <c r="H353" t="s">
        <v>487</v>
      </c>
      <c r="I353">
        <v>13</v>
      </c>
      <c r="J353">
        <v>252</v>
      </c>
      <c r="K353" t="s">
        <v>66</v>
      </c>
      <c r="L353">
        <v>-22728.18</v>
      </c>
      <c r="M353">
        <v>-23074.12</v>
      </c>
      <c r="N353">
        <v>0</v>
      </c>
      <c r="O353">
        <v>0</v>
      </c>
      <c r="P353">
        <v>-22728.18</v>
      </c>
      <c r="Q353">
        <v>-23074.12</v>
      </c>
      <c r="R353">
        <v>-0.03</v>
      </c>
      <c r="S353">
        <v>0</v>
      </c>
      <c r="T353">
        <v>0</v>
      </c>
      <c r="U353">
        <v>0</v>
      </c>
      <c r="V353">
        <v>-0.03</v>
      </c>
      <c r="W353">
        <v>0</v>
      </c>
      <c r="X353">
        <v>-115249.87</v>
      </c>
      <c r="Y353">
        <v>-119765.39</v>
      </c>
      <c r="Z353">
        <v>0</v>
      </c>
      <c r="AA353">
        <v>0</v>
      </c>
      <c r="AB353">
        <v>-115249.87</v>
      </c>
      <c r="AC353">
        <v>-119765.39</v>
      </c>
      <c r="AD353">
        <v>4861.43</v>
      </c>
      <c r="AE353">
        <v>0</v>
      </c>
      <c r="AF353">
        <v>0</v>
      </c>
      <c r="AG353">
        <v>0</v>
      </c>
      <c r="AH353">
        <v>0</v>
      </c>
      <c r="AI353">
        <v>4861.43</v>
      </c>
      <c r="AJ353">
        <v>-115249.87</v>
      </c>
      <c r="AK353">
        <v>345.91</v>
      </c>
      <c r="AL353">
        <v>0</v>
      </c>
      <c r="AM353">
        <v>1823.43</v>
      </c>
      <c r="AN353">
        <v>0</v>
      </c>
      <c r="AO353">
        <v>0</v>
      </c>
      <c r="AP353">
        <v>0</v>
      </c>
      <c r="AQ353">
        <v>1823.43</v>
      </c>
    </row>
    <row r="354" spans="2:43" x14ac:dyDescent="0.35">
      <c r="B354" s="65" t="s">
        <v>128</v>
      </c>
      <c r="C354">
        <v>2011</v>
      </c>
      <c r="D354">
        <v>2013</v>
      </c>
      <c r="F354">
        <v>8108</v>
      </c>
      <c r="G354">
        <v>0</v>
      </c>
      <c r="H354" t="s">
        <v>488</v>
      </c>
      <c r="I354">
        <v>14</v>
      </c>
      <c r="J354">
        <v>252</v>
      </c>
      <c r="K354" t="s">
        <v>66</v>
      </c>
      <c r="L354">
        <v>-48682.26</v>
      </c>
      <c r="M354">
        <v>-48682.26</v>
      </c>
      <c r="N354">
        <v>0</v>
      </c>
      <c r="O354">
        <v>0</v>
      </c>
      <c r="P354">
        <v>-48682.26</v>
      </c>
      <c r="Q354">
        <v>-48682.26</v>
      </c>
      <c r="R354">
        <v>-0.03</v>
      </c>
      <c r="S354">
        <v>-0.03</v>
      </c>
      <c r="T354">
        <v>0</v>
      </c>
      <c r="U354">
        <v>0</v>
      </c>
      <c r="V354">
        <v>-0.03</v>
      </c>
      <c r="W354">
        <v>-0.03</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row>
    <row r="355" spans="2:43" x14ac:dyDescent="0.35">
      <c r="B355" s="65" t="s">
        <v>128</v>
      </c>
      <c r="C355">
        <v>2011</v>
      </c>
      <c r="D355">
        <v>2013</v>
      </c>
      <c r="F355">
        <v>8108</v>
      </c>
      <c r="G355">
        <v>0</v>
      </c>
      <c r="H355" t="s">
        <v>482</v>
      </c>
      <c r="I355">
        <v>801</v>
      </c>
      <c r="J355">
        <v>251</v>
      </c>
      <c r="K355" t="s">
        <v>457</v>
      </c>
      <c r="L355">
        <v>-745.92</v>
      </c>
      <c r="M355">
        <v>-745.92</v>
      </c>
      <c r="N355">
        <v>0</v>
      </c>
      <c r="O355">
        <v>0</v>
      </c>
      <c r="P355">
        <v>-745.92</v>
      </c>
      <c r="Q355">
        <v>-745.92</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row>
    <row r="356" spans="2:43" x14ac:dyDescent="0.35">
      <c r="B356" s="65" t="s">
        <v>128</v>
      </c>
      <c r="C356">
        <v>2012</v>
      </c>
      <c r="D356">
        <v>2012</v>
      </c>
      <c r="F356">
        <v>1301</v>
      </c>
      <c r="G356">
        <v>0</v>
      </c>
      <c r="H356" t="s">
        <v>453</v>
      </c>
      <c r="I356">
        <v>1</v>
      </c>
      <c r="J356">
        <v>0</v>
      </c>
      <c r="K356" t="s">
        <v>66</v>
      </c>
      <c r="L356">
        <v>0</v>
      </c>
      <c r="M356">
        <v>0</v>
      </c>
      <c r="N356">
        <v>0</v>
      </c>
      <c r="O356">
        <v>0</v>
      </c>
      <c r="P356">
        <v>0</v>
      </c>
      <c r="Q356">
        <v>0</v>
      </c>
      <c r="R356">
        <v>17071.37</v>
      </c>
      <c r="S356">
        <v>2967</v>
      </c>
      <c r="T356">
        <v>0</v>
      </c>
      <c r="U356">
        <v>0</v>
      </c>
      <c r="V356">
        <v>17071.37</v>
      </c>
      <c r="W356">
        <v>2967</v>
      </c>
      <c r="X356">
        <v>0</v>
      </c>
      <c r="Y356">
        <v>0</v>
      </c>
      <c r="Z356">
        <v>0</v>
      </c>
      <c r="AA356">
        <v>0</v>
      </c>
      <c r="AB356">
        <v>0</v>
      </c>
      <c r="AC356">
        <v>0</v>
      </c>
      <c r="AD356">
        <v>0</v>
      </c>
      <c r="AE356">
        <v>0</v>
      </c>
      <c r="AF356">
        <v>0</v>
      </c>
      <c r="AG356">
        <v>0</v>
      </c>
      <c r="AH356">
        <v>0</v>
      </c>
      <c r="AI356">
        <v>0</v>
      </c>
      <c r="AJ356">
        <v>0</v>
      </c>
      <c r="AK356">
        <v>0</v>
      </c>
      <c r="AL356">
        <v>-14104.37</v>
      </c>
      <c r="AM356">
        <v>0</v>
      </c>
      <c r="AN356">
        <v>0</v>
      </c>
      <c r="AO356">
        <v>0</v>
      </c>
      <c r="AP356">
        <v>0</v>
      </c>
      <c r="AQ356">
        <v>0</v>
      </c>
    </row>
    <row r="357" spans="2:43" x14ac:dyDescent="0.35">
      <c r="B357" s="65" t="s">
        <v>128</v>
      </c>
      <c r="C357">
        <v>2012</v>
      </c>
      <c r="D357">
        <v>2012</v>
      </c>
      <c r="F357">
        <v>1301</v>
      </c>
      <c r="G357">
        <v>0</v>
      </c>
      <c r="H357" t="s">
        <v>453</v>
      </c>
      <c r="I357">
        <v>1</v>
      </c>
      <c r="J357">
        <v>111</v>
      </c>
      <c r="K357" t="s">
        <v>66</v>
      </c>
      <c r="L357">
        <v>0</v>
      </c>
      <c r="M357">
        <v>0</v>
      </c>
      <c r="N357">
        <v>0</v>
      </c>
      <c r="O357">
        <v>0</v>
      </c>
      <c r="P357">
        <v>0</v>
      </c>
      <c r="Q357">
        <v>0</v>
      </c>
      <c r="R357">
        <v>0</v>
      </c>
      <c r="S357">
        <v>0</v>
      </c>
      <c r="T357">
        <v>0</v>
      </c>
      <c r="U357">
        <v>0</v>
      </c>
      <c r="V357">
        <v>0</v>
      </c>
      <c r="W357">
        <v>0</v>
      </c>
      <c r="X357">
        <v>0</v>
      </c>
      <c r="Y357">
        <v>0</v>
      </c>
      <c r="Z357">
        <v>0</v>
      </c>
      <c r="AA357">
        <v>0</v>
      </c>
      <c r="AB357">
        <v>0</v>
      </c>
      <c r="AC357">
        <v>0</v>
      </c>
      <c r="AD357">
        <v>-18932.88</v>
      </c>
      <c r="AE357">
        <v>0</v>
      </c>
      <c r="AF357">
        <v>0</v>
      </c>
      <c r="AG357">
        <v>-17287.66</v>
      </c>
      <c r="AH357">
        <v>0</v>
      </c>
      <c r="AI357">
        <v>-36220.54</v>
      </c>
      <c r="AJ357">
        <v>0</v>
      </c>
      <c r="AK357">
        <v>-36220.54</v>
      </c>
      <c r="AL357">
        <v>-36220.54</v>
      </c>
      <c r="AM357">
        <v>0</v>
      </c>
      <c r="AN357">
        <v>0</v>
      </c>
      <c r="AO357">
        <v>0</v>
      </c>
      <c r="AP357">
        <v>180962.35</v>
      </c>
      <c r="AQ357">
        <v>180962.35</v>
      </c>
    </row>
    <row r="358" spans="2:43" x14ac:dyDescent="0.35">
      <c r="B358" s="65" t="s">
        <v>128</v>
      </c>
      <c r="C358">
        <v>2012</v>
      </c>
      <c r="D358">
        <v>2012</v>
      </c>
      <c r="F358">
        <v>1301</v>
      </c>
      <c r="G358">
        <v>0</v>
      </c>
      <c r="H358" t="s">
        <v>453</v>
      </c>
      <c r="I358">
        <v>1</v>
      </c>
      <c r="J358">
        <v>115</v>
      </c>
      <c r="K358" t="s">
        <v>66</v>
      </c>
      <c r="L358">
        <v>0</v>
      </c>
      <c r="M358">
        <v>0</v>
      </c>
      <c r="N358">
        <v>0</v>
      </c>
      <c r="O358">
        <v>0</v>
      </c>
      <c r="P358">
        <v>0</v>
      </c>
      <c r="Q358">
        <v>0</v>
      </c>
      <c r="R358">
        <v>-1088011.28</v>
      </c>
      <c r="S358">
        <v>-1088011.28</v>
      </c>
      <c r="T358">
        <v>0</v>
      </c>
      <c r="U358">
        <v>0</v>
      </c>
      <c r="V358">
        <v>-1088011.28</v>
      </c>
      <c r="W358">
        <v>-1088011.28</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row>
    <row r="359" spans="2:43" x14ac:dyDescent="0.35">
      <c r="B359" s="65" t="s">
        <v>128</v>
      </c>
      <c r="C359">
        <v>2012</v>
      </c>
      <c r="D359">
        <v>2012</v>
      </c>
      <c r="F359">
        <v>1301</v>
      </c>
      <c r="G359">
        <v>0</v>
      </c>
      <c r="H359" t="s">
        <v>453</v>
      </c>
      <c r="I359">
        <v>1</v>
      </c>
      <c r="J359">
        <v>121</v>
      </c>
      <c r="K359" t="s">
        <v>66</v>
      </c>
      <c r="L359">
        <v>0</v>
      </c>
      <c r="M359">
        <v>0</v>
      </c>
      <c r="N359">
        <v>0</v>
      </c>
      <c r="O359">
        <v>0</v>
      </c>
      <c r="P359">
        <v>0</v>
      </c>
      <c r="Q359">
        <v>0</v>
      </c>
      <c r="R359">
        <v>-20313.45</v>
      </c>
      <c r="S359">
        <v>-20313.45</v>
      </c>
      <c r="T359">
        <v>0</v>
      </c>
      <c r="U359">
        <v>0</v>
      </c>
      <c r="V359">
        <v>-20313.45</v>
      </c>
      <c r="W359">
        <v>-20313.45</v>
      </c>
      <c r="X359">
        <v>0</v>
      </c>
      <c r="Y359">
        <v>0</v>
      </c>
      <c r="Z359">
        <v>0</v>
      </c>
      <c r="AA359">
        <v>0</v>
      </c>
      <c r="AB359">
        <v>0</v>
      </c>
      <c r="AC359">
        <v>0</v>
      </c>
      <c r="AD359">
        <v>-45021.34</v>
      </c>
      <c r="AE359">
        <v>0</v>
      </c>
      <c r="AF359">
        <v>0</v>
      </c>
      <c r="AG359">
        <v>0</v>
      </c>
      <c r="AH359">
        <v>0</v>
      </c>
      <c r="AI359">
        <v>-45021.34</v>
      </c>
      <c r="AJ359">
        <v>0</v>
      </c>
      <c r="AK359">
        <v>-45021.34</v>
      </c>
      <c r="AL359">
        <v>-45021.34</v>
      </c>
      <c r="AM359">
        <v>0</v>
      </c>
      <c r="AN359">
        <v>0</v>
      </c>
      <c r="AO359">
        <v>0</v>
      </c>
      <c r="AP359">
        <v>0</v>
      </c>
      <c r="AQ359">
        <v>0</v>
      </c>
    </row>
    <row r="360" spans="2:43" x14ac:dyDescent="0.35">
      <c r="B360" s="65" t="s">
        <v>128</v>
      </c>
      <c r="C360">
        <v>2012</v>
      </c>
      <c r="D360">
        <v>2012</v>
      </c>
      <c r="F360">
        <v>1301</v>
      </c>
      <c r="G360">
        <v>0</v>
      </c>
      <c r="H360" t="s">
        <v>453</v>
      </c>
      <c r="I360">
        <v>1</v>
      </c>
      <c r="J360">
        <v>210</v>
      </c>
      <c r="K360" t="s">
        <v>66</v>
      </c>
      <c r="L360">
        <v>-383.01</v>
      </c>
      <c r="M360">
        <v>-2819.75</v>
      </c>
      <c r="N360">
        <v>0</v>
      </c>
      <c r="O360">
        <v>-1761.2</v>
      </c>
      <c r="P360">
        <v>-383.01</v>
      </c>
      <c r="Q360">
        <v>-4580.95</v>
      </c>
      <c r="R360">
        <v>-584.6</v>
      </c>
      <c r="S360">
        <v>-584.6</v>
      </c>
      <c r="T360">
        <v>0</v>
      </c>
      <c r="U360">
        <v>0</v>
      </c>
      <c r="V360">
        <v>-584.6</v>
      </c>
      <c r="W360">
        <v>-584.6</v>
      </c>
      <c r="X360">
        <v>0</v>
      </c>
      <c r="Y360">
        <v>0</v>
      </c>
      <c r="Z360">
        <v>0</v>
      </c>
      <c r="AA360">
        <v>0</v>
      </c>
      <c r="AB360">
        <v>0</v>
      </c>
      <c r="AC360">
        <v>0</v>
      </c>
      <c r="AD360">
        <v>0</v>
      </c>
      <c r="AE360">
        <v>0</v>
      </c>
      <c r="AF360">
        <v>0</v>
      </c>
      <c r="AG360">
        <v>-3302.65</v>
      </c>
      <c r="AH360">
        <v>0</v>
      </c>
      <c r="AI360">
        <v>-3302.65</v>
      </c>
      <c r="AJ360">
        <v>0</v>
      </c>
      <c r="AK360">
        <v>-3302.65</v>
      </c>
      <c r="AL360">
        <v>-7500.59</v>
      </c>
      <c r="AM360">
        <v>4483.8</v>
      </c>
      <c r="AN360">
        <v>0</v>
      </c>
      <c r="AO360">
        <v>0</v>
      </c>
      <c r="AP360">
        <v>5763.39</v>
      </c>
      <c r="AQ360">
        <v>10247.19</v>
      </c>
    </row>
    <row r="361" spans="2:43" x14ac:dyDescent="0.35">
      <c r="B361" s="65" t="s">
        <v>128</v>
      </c>
      <c r="C361">
        <v>2012</v>
      </c>
      <c r="D361">
        <v>2012</v>
      </c>
      <c r="F361">
        <v>1301</v>
      </c>
      <c r="G361">
        <v>0</v>
      </c>
      <c r="H361" t="s">
        <v>453</v>
      </c>
      <c r="I361">
        <v>1</v>
      </c>
      <c r="J361">
        <v>220</v>
      </c>
      <c r="K361" t="s">
        <v>66</v>
      </c>
      <c r="L361">
        <v>-38.159999999999997</v>
      </c>
      <c r="M361">
        <v>-38.159999999999997</v>
      </c>
      <c r="N361">
        <v>0</v>
      </c>
      <c r="O361">
        <v>0</v>
      </c>
      <c r="P361">
        <v>-38.159999999999997</v>
      </c>
      <c r="Q361">
        <v>-38.159999999999997</v>
      </c>
      <c r="R361">
        <v>92.48</v>
      </c>
      <c r="S361">
        <v>92.48</v>
      </c>
      <c r="T361">
        <v>0</v>
      </c>
      <c r="U361">
        <v>0</v>
      </c>
      <c r="V361">
        <v>92.48</v>
      </c>
      <c r="W361">
        <v>92.48</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row>
    <row r="362" spans="2:43" x14ac:dyDescent="0.35">
      <c r="B362" s="65" t="s">
        <v>128</v>
      </c>
      <c r="C362">
        <v>2012</v>
      </c>
      <c r="D362">
        <v>2012</v>
      </c>
      <c r="F362">
        <v>1301</v>
      </c>
      <c r="G362">
        <v>0</v>
      </c>
      <c r="H362" t="s">
        <v>453</v>
      </c>
      <c r="I362">
        <v>1</v>
      </c>
      <c r="J362">
        <v>231</v>
      </c>
      <c r="K362" t="s">
        <v>66</v>
      </c>
      <c r="L362">
        <v>0</v>
      </c>
      <c r="M362">
        <v>0</v>
      </c>
      <c r="N362">
        <v>0</v>
      </c>
      <c r="O362">
        <v>0</v>
      </c>
      <c r="P362">
        <v>0</v>
      </c>
      <c r="Q362">
        <v>0</v>
      </c>
      <c r="R362">
        <v>-531</v>
      </c>
      <c r="S362">
        <v>-531</v>
      </c>
      <c r="T362">
        <v>0</v>
      </c>
      <c r="U362">
        <v>0</v>
      </c>
      <c r="V362">
        <v>-531</v>
      </c>
      <c r="W362">
        <v>-531</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row>
    <row r="363" spans="2:43" x14ac:dyDescent="0.35">
      <c r="B363" s="65" t="s">
        <v>128</v>
      </c>
      <c r="C363">
        <v>2012</v>
      </c>
      <c r="D363">
        <v>2012</v>
      </c>
      <c r="F363">
        <v>1301</v>
      </c>
      <c r="G363">
        <v>0</v>
      </c>
      <c r="H363" t="s">
        <v>453</v>
      </c>
      <c r="I363">
        <v>1</v>
      </c>
      <c r="J363">
        <v>233</v>
      </c>
      <c r="K363" t="s">
        <v>66</v>
      </c>
      <c r="L363">
        <v>-280957.14</v>
      </c>
      <c r="M363">
        <v>-514256.62</v>
      </c>
      <c r="N363">
        <v>0</v>
      </c>
      <c r="O363">
        <v>0</v>
      </c>
      <c r="P363">
        <v>-280957.14</v>
      </c>
      <c r="Q363">
        <v>-514256.62</v>
      </c>
      <c r="R363">
        <v>-77.2</v>
      </c>
      <c r="S363">
        <v>-77.2</v>
      </c>
      <c r="T363">
        <v>0</v>
      </c>
      <c r="U363">
        <v>0</v>
      </c>
      <c r="V363">
        <v>-77.2</v>
      </c>
      <c r="W363">
        <v>-77.2</v>
      </c>
      <c r="X363">
        <v>-107573.65</v>
      </c>
      <c r="Y363">
        <v>0</v>
      </c>
      <c r="Z363">
        <v>0</v>
      </c>
      <c r="AA363">
        <v>0</v>
      </c>
      <c r="AB363">
        <v>-107573.65</v>
      </c>
      <c r="AC363">
        <v>0</v>
      </c>
      <c r="AD363">
        <v>-60676.19</v>
      </c>
      <c r="AE363">
        <v>0</v>
      </c>
      <c r="AF363">
        <v>0</v>
      </c>
      <c r="AG363">
        <v>-9572.4</v>
      </c>
      <c r="AH363">
        <v>0</v>
      </c>
      <c r="AI363">
        <v>-70248.59</v>
      </c>
      <c r="AJ363">
        <v>-107573.65</v>
      </c>
      <c r="AK363">
        <v>37325.06</v>
      </c>
      <c r="AL363">
        <v>-195974.42</v>
      </c>
      <c r="AM363">
        <v>107574.65</v>
      </c>
      <c r="AN363">
        <v>0</v>
      </c>
      <c r="AO363">
        <v>0</v>
      </c>
      <c r="AP363">
        <v>195993.41</v>
      </c>
      <c r="AQ363">
        <v>303568.06</v>
      </c>
    </row>
    <row r="364" spans="2:43" x14ac:dyDescent="0.35">
      <c r="B364" s="65" t="s">
        <v>128</v>
      </c>
      <c r="C364">
        <v>2012</v>
      </c>
      <c r="D364">
        <v>2012</v>
      </c>
      <c r="F364">
        <v>1301</v>
      </c>
      <c r="G364">
        <v>0</v>
      </c>
      <c r="H364" t="s">
        <v>453</v>
      </c>
      <c r="I364">
        <v>1</v>
      </c>
      <c r="J364">
        <v>240</v>
      </c>
      <c r="K364" t="s">
        <v>66</v>
      </c>
      <c r="L364">
        <v>0</v>
      </c>
      <c r="M364">
        <v>-47192.13</v>
      </c>
      <c r="N364">
        <v>0</v>
      </c>
      <c r="O364">
        <v>0</v>
      </c>
      <c r="P364">
        <v>0</v>
      </c>
      <c r="Q364">
        <v>-47192.13</v>
      </c>
      <c r="R364">
        <v>-149000</v>
      </c>
      <c r="S364">
        <v>-149000</v>
      </c>
      <c r="T364">
        <v>0</v>
      </c>
      <c r="U364">
        <v>0</v>
      </c>
      <c r="V364">
        <v>-149000</v>
      </c>
      <c r="W364">
        <v>-149000</v>
      </c>
      <c r="X364">
        <v>-44735.06</v>
      </c>
      <c r="Y364">
        <v>0</v>
      </c>
      <c r="Z364">
        <v>0</v>
      </c>
      <c r="AA364">
        <v>0</v>
      </c>
      <c r="AB364">
        <v>-44735.06</v>
      </c>
      <c r="AC364">
        <v>0</v>
      </c>
      <c r="AD364">
        <v>2457.0700000000002</v>
      </c>
      <c r="AE364">
        <v>0</v>
      </c>
      <c r="AF364">
        <v>0</v>
      </c>
      <c r="AG364">
        <v>0</v>
      </c>
      <c r="AH364">
        <v>0</v>
      </c>
      <c r="AI364">
        <v>2457.0700000000002</v>
      </c>
      <c r="AJ364">
        <v>-44735.06</v>
      </c>
      <c r="AK364">
        <v>47192.13</v>
      </c>
      <c r="AL364">
        <v>0</v>
      </c>
      <c r="AM364">
        <v>47192.13</v>
      </c>
      <c r="AN364">
        <v>0</v>
      </c>
      <c r="AO364">
        <v>0</v>
      </c>
      <c r="AP364">
        <v>0</v>
      </c>
      <c r="AQ364">
        <v>47192.13</v>
      </c>
    </row>
    <row r="365" spans="2:43" x14ac:dyDescent="0.35">
      <c r="B365" s="65" t="s">
        <v>128</v>
      </c>
      <c r="C365">
        <v>2012</v>
      </c>
      <c r="D365">
        <v>2012</v>
      </c>
      <c r="F365">
        <v>1301</v>
      </c>
      <c r="G365">
        <v>0</v>
      </c>
      <c r="H365" t="s">
        <v>453</v>
      </c>
      <c r="I365">
        <v>1</v>
      </c>
      <c r="J365">
        <v>251</v>
      </c>
      <c r="K365" t="s">
        <v>66</v>
      </c>
      <c r="L365">
        <v>-367617.2</v>
      </c>
      <c r="M365">
        <v>-1137641.55</v>
      </c>
      <c r="N365">
        <v>0</v>
      </c>
      <c r="O365">
        <v>0</v>
      </c>
      <c r="P365">
        <v>-367617.2</v>
      </c>
      <c r="Q365">
        <v>-1137641.55</v>
      </c>
      <c r="R365">
        <v>-11741.78</v>
      </c>
      <c r="S365">
        <v>-11660.78</v>
      </c>
      <c r="T365">
        <v>0</v>
      </c>
      <c r="U365">
        <v>0</v>
      </c>
      <c r="V365">
        <v>-11741.78</v>
      </c>
      <c r="W365">
        <v>-11660.78</v>
      </c>
      <c r="X365">
        <v>-868607.3</v>
      </c>
      <c r="Y365">
        <v>-121074.2</v>
      </c>
      <c r="Z365">
        <v>0</v>
      </c>
      <c r="AA365">
        <v>0</v>
      </c>
      <c r="AB365">
        <v>-868607.3</v>
      </c>
      <c r="AC365">
        <v>-121074.2</v>
      </c>
      <c r="AD365">
        <v>22410.25</v>
      </c>
      <c r="AE365">
        <v>0</v>
      </c>
      <c r="AF365">
        <v>0</v>
      </c>
      <c r="AG365">
        <v>0</v>
      </c>
      <c r="AH365">
        <v>0</v>
      </c>
      <c r="AI365">
        <v>22410.25</v>
      </c>
      <c r="AJ365">
        <v>-868607.3</v>
      </c>
      <c r="AK365">
        <v>769943.35</v>
      </c>
      <c r="AL365">
        <v>0</v>
      </c>
      <c r="AM365">
        <v>746910.06</v>
      </c>
      <c r="AN365">
        <v>0</v>
      </c>
      <c r="AO365">
        <v>0</v>
      </c>
      <c r="AP365">
        <v>0</v>
      </c>
      <c r="AQ365">
        <v>746910.06</v>
      </c>
    </row>
    <row r="366" spans="2:43" x14ac:dyDescent="0.35">
      <c r="B366" s="65" t="s">
        <v>128</v>
      </c>
      <c r="C366">
        <v>2012</v>
      </c>
      <c r="D366">
        <v>2012</v>
      </c>
      <c r="F366">
        <v>1301</v>
      </c>
      <c r="G366">
        <v>0</v>
      </c>
      <c r="H366" t="s">
        <v>453</v>
      </c>
      <c r="I366">
        <v>1</v>
      </c>
      <c r="J366">
        <v>252</v>
      </c>
      <c r="K366" t="s">
        <v>66</v>
      </c>
      <c r="L366">
        <v>-436385.17</v>
      </c>
      <c r="M366">
        <v>-763080.34</v>
      </c>
      <c r="N366">
        <v>0</v>
      </c>
      <c r="O366">
        <v>0</v>
      </c>
      <c r="P366">
        <v>-436385.17</v>
      </c>
      <c r="Q366">
        <v>-763080.34</v>
      </c>
      <c r="R366">
        <v>1034888.34</v>
      </c>
      <c r="S366">
        <v>1471668.59</v>
      </c>
      <c r="T366">
        <v>0</v>
      </c>
      <c r="U366">
        <v>0</v>
      </c>
      <c r="V366">
        <v>1034888.34</v>
      </c>
      <c r="W366">
        <v>1471668.59</v>
      </c>
      <c r="X366">
        <v>-450376.26</v>
      </c>
      <c r="Y366">
        <v>-55596.1</v>
      </c>
      <c r="Z366">
        <v>0</v>
      </c>
      <c r="AA366">
        <v>0</v>
      </c>
      <c r="AB366">
        <v>-450376.26</v>
      </c>
      <c r="AC366">
        <v>-55596.1</v>
      </c>
      <c r="AD366">
        <v>-490760.87</v>
      </c>
      <c r="AE366">
        <v>0</v>
      </c>
      <c r="AF366">
        <v>0</v>
      </c>
      <c r="AG366">
        <v>0</v>
      </c>
      <c r="AH366">
        <v>0</v>
      </c>
      <c r="AI366">
        <v>-490760.87</v>
      </c>
      <c r="AJ366">
        <v>-450376.26</v>
      </c>
      <c r="AK366">
        <v>-95980.71</v>
      </c>
      <c r="AL366">
        <v>14104.37</v>
      </c>
      <c r="AM366">
        <v>330815.56</v>
      </c>
      <c r="AN366">
        <v>0</v>
      </c>
      <c r="AO366">
        <v>0</v>
      </c>
      <c r="AP366">
        <v>293.24</v>
      </c>
      <c r="AQ366">
        <v>331108.8</v>
      </c>
    </row>
    <row r="367" spans="2:43" x14ac:dyDescent="0.35">
      <c r="B367" s="65" t="s">
        <v>128</v>
      </c>
      <c r="C367">
        <v>2012</v>
      </c>
      <c r="D367">
        <v>2012</v>
      </c>
      <c r="F367">
        <v>1301</v>
      </c>
      <c r="G367">
        <v>0</v>
      </c>
      <c r="H367" t="s">
        <v>453</v>
      </c>
      <c r="I367">
        <v>1</v>
      </c>
      <c r="J367">
        <v>253</v>
      </c>
      <c r="K367" t="s">
        <v>66</v>
      </c>
      <c r="L367">
        <v>-1906.46</v>
      </c>
      <c r="M367">
        <v>-1907.37</v>
      </c>
      <c r="N367">
        <v>0</v>
      </c>
      <c r="O367">
        <v>0</v>
      </c>
      <c r="P367">
        <v>-1906.46</v>
      </c>
      <c r="Q367">
        <v>-1907.37</v>
      </c>
      <c r="R367">
        <v>-0.02</v>
      </c>
      <c r="S367">
        <v>-0.02</v>
      </c>
      <c r="T367">
        <v>0</v>
      </c>
      <c r="U367">
        <v>0</v>
      </c>
      <c r="V367">
        <v>-0.02</v>
      </c>
      <c r="W367">
        <v>-0.02</v>
      </c>
      <c r="X367">
        <v>-341244.12</v>
      </c>
      <c r="Y367">
        <v>-346914.91</v>
      </c>
      <c r="Z367">
        <v>0</v>
      </c>
      <c r="AA367">
        <v>0</v>
      </c>
      <c r="AB367">
        <v>-341244.12</v>
      </c>
      <c r="AC367">
        <v>-346914.91</v>
      </c>
      <c r="AD367">
        <v>5671.7</v>
      </c>
      <c r="AE367">
        <v>0</v>
      </c>
      <c r="AF367">
        <v>0</v>
      </c>
      <c r="AG367">
        <v>0</v>
      </c>
      <c r="AH367">
        <v>0</v>
      </c>
      <c r="AI367">
        <v>5671.7</v>
      </c>
      <c r="AJ367">
        <v>-341244.12</v>
      </c>
      <c r="AK367">
        <v>0.91</v>
      </c>
      <c r="AL367">
        <v>0</v>
      </c>
      <c r="AM367">
        <v>0.91</v>
      </c>
      <c r="AN367">
        <v>0</v>
      </c>
      <c r="AO367">
        <v>0</v>
      </c>
      <c r="AP367">
        <v>0</v>
      </c>
      <c r="AQ367">
        <v>0.91</v>
      </c>
    </row>
    <row r="368" spans="2:43" x14ac:dyDescent="0.35">
      <c r="B368" s="65" t="s">
        <v>128</v>
      </c>
      <c r="C368">
        <v>2012</v>
      </c>
      <c r="D368">
        <v>2012</v>
      </c>
      <c r="F368">
        <v>1301</v>
      </c>
      <c r="G368">
        <v>0</v>
      </c>
      <c r="H368" t="s">
        <v>453</v>
      </c>
      <c r="I368">
        <v>1</v>
      </c>
      <c r="J368">
        <v>254</v>
      </c>
      <c r="K368" t="s">
        <v>66</v>
      </c>
      <c r="L368">
        <v>-45451.040000000001</v>
      </c>
      <c r="M368">
        <v>-45451.040000000001</v>
      </c>
      <c r="N368">
        <v>0</v>
      </c>
      <c r="O368">
        <v>0</v>
      </c>
      <c r="P368">
        <v>-45451.040000000001</v>
      </c>
      <c r="Q368">
        <v>-45451.040000000001</v>
      </c>
      <c r="R368">
        <v>-2685.44</v>
      </c>
      <c r="S368">
        <v>-2685.44</v>
      </c>
      <c r="T368">
        <v>0</v>
      </c>
      <c r="U368">
        <v>0</v>
      </c>
      <c r="V368">
        <v>-2685.44</v>
      </c>
      <c r="W368">
        <v>-2685.44</v>
      </c>
      <c r="X368">
        <v>-100.4</v>
      </c>
      <c r="Y368">
        <v>-100.4</v>
      </c>
      <c r="Z368">
        <v>0</v>
      </c>
      <c r="AA368">
        <v>0</v>
      </c>
      <c r="AB368">
        <v>-100.4</v>
      </c>
      <c r="AC368">
        <v>-100.4</v>
      </c>
      <c r="AD368">
        <v>0</v>
      </c>
      <c r="AE368">
        <v>0</v>
      </c>
      <c r="AF368">
        <v>0</v>
      </c>
      <c r="AG368">
        <v>0</v>
      </c>
      <c r="AH368">
        <v>0</v>
      </c>
      <c r="AI368">
        <v>0</v>
      </c>
      <c r="AJ368">
        <v>-100.4</v>
      </c>
      <c r="AK368">
        <v>0</v>
      </c>
      <c r="AL368">
        <v>0</v>
      </c>
      <c r="AM368">
        <v>240.07</v>
      </c>
      <c r="AN368">
        <v>0</v>
      </c>
      <c r="AO368">
        <v>0</v>
      </c>
      <c r="AP368">
        <v>50</v>
      </c>
      <c r="AQ368">
        <v>290.07</v>
      </c>
    </row>
    <row r="369" spans="2:43" x14ac:dyDescent="0.35">
      <c r="B369" s="65" t="s">
        <v>128</v>
      </c>
      <c r="C369">
        <v>2012</v>
      </c>
      <c r="D369">
        <v>2012</v>
      </c>
      <c r="F369">
        <v>1301</v>
      </c>
      <c r="G369">
        <v>0</v>
      </c>
      <c r="H369" t="s">
        <v>453</v>
      </c>
      <c r="I369">
        <v>1</v>
      </c>
      <c r="J369">
        <v>256</v>
      </c>
      <c r="K369" t="s">
        <v>66</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-300</v>
      </c>
      <c r="AH369">
        <v>0</v>
      </c>
      <c r="AI369">
        <v>-300</v>
      </c>
      <c r="AJ369">
        <v>0</v>
      </c>
      <c r="AK369">
        <v>-300</v>
      </c>
      <c r="AL369">
        <v>-300</v>
      </c>
      <c r="AM369">
        <v>0</v>
      </c>
      <c r="AN369">
        <v>0</v>
      </c>
      <c r="AO369">
        <v>0</v>
      </c>
      <c r="AP369">
        <v>1600</v>
      </c>
      <c r="AQ369">
        <v>1600</v>
      </c>
    </row>
    <row r="370" spans="2:43" x14ac:dyDescent="0.35">
      <c r="B370" s="65" t="s">
        <v>128</v>
      </c>
      <c r="C370">
        <v>2012</v>
      </c>
      <c r="D370">
        <v>2012</v>
      </c>
      <c r="F370">
        <v>1301</v>
      </c>
      <c r="G370">
        <v>0</v>
      </c>
      <c r="H370" t="s">
        <v>453</v>
      </c>
      <c r="I370">
        <v>1</v>
      </c>
      <c r="J370">
        <v>257</v>
      </c>
      <c r="K370" t="s">
        <v>66</v>
      </c>
      <c r="L370">
        <v>-544977.96</v>
      </c>
      <c r="M370">
        <v>-559594.38</v>
      </c>
      <c r="N370">
        <v>0</v>
      </c>
      <c r="O370">
        <v>0</v>
      </c>
      <c r="P370">
        <v>-544977.96</v>
      </c>
      <c r="Q370">
        <v>-559594.38</v>
      </c>
      <c r="R370">
        <v>-127.94</v>
      </c>
      <c r="S370">
        <v>-436.84</v>
      </c>
      <c r="T370">
        <v>0</v>
      </c>
      <c r="U370">
        <v>-6.12</v>
      </c>
      <c r="V370">
        <v>-127.94</v>
      </c>
      <c r="W370">
        <v>-442.96</v>
      </c>
      <c r="X370">
        <v>-151696.87</v>
      </c>
      <c r="Y370">
        <v>-124186.48</v>
      </c>
      <c r="Z370">
        <v>0</v>
      </c>
      <c r="AA370">
        <v>0</v>
      </c>
      <c r="AB370">
        <v>-151696.87</v>
      </c>
      <c r="AC370">
        <v>-124186.48</v>
      </c>
      <c r="AD370">
        <v>-12585.07</v>
      </c>
      <c r="AE370">
        <v>0</v>
      </c>
      <c r="AF370">
        <v>0</v>
      </c>
      <c r="AG370">
        <v>0</v>
      </c>
      <c r="AH370">
        <v>0</v>
      </c>
      <c r="AI370">
        <v>-12585.07</v>
      </c>
      <c r="AJ370">
        <v>-151696.87</v>
      </c>
      <c r="AK370">
        <v>14925.32</v>
      </c>
      <c r="AL370">
        <v>-6.12</v>
      </c>
      <c r="AM370">
        <v>71914.95</v>
      </c>
      <c r="AN370">
        <v>0</v>
      </c>
      <c r="AO370">
        <v>0</v>
      </c>
      <c r="AP370">
        <v>0</v>
      </c>
      <c r="AQ370">
        <v>71914.95</v>
      </c>
    </row>
    <row r="371" spans="2:43" x14ac:dyDescent="0.35">
      <c r="B371" s="65" t="s">
        <v>128</v>
      </c>
      <c r="C371">
        <v>2012</v>
      </c>
      <c r="D371">
        <v>2012</v>
      </c>
      <c r="F371">
        <v>1301</v>
      </c>
      <c r="G371">
        <v>0</v>
      </c>
      <c r="H371" t="s">
        <v>453</v>
      </c>
      <c r="I371">
        <v>1</v>
      </c>
      <c r="J371">
        <v>260</v>
      </c>
      <c r="K371" t="s">
        <v>66</v>
      </c>
      <c r="L371">
        <v>-1.01</v>
      </c>
      <c r="M371">
        <v>-3093.09</v>
      </c>
      <c r="N371">
        <v>0</v>
      </c>
      <c r="O371">
        <v>-1005.04</v>
      </c>
      <c r="P371">
        <v>-1.01</v>
      </c>
      <c r="Q371">
        <v>-4098.13</v>
      </c>
      <c r="R371">
        <v>-446.35</v>
      </c>
      <c r="S371">
        <v>-446.35</v>
      </c>
      <c r="T371">
        <v>0</v>
      </c>
      <c r="U371">
        <v>-114</v>
      </c>
      <c r="V371">
        <v>-446.35</v>
      </c>
      <c r="W371">
        <v>-560.35</v>
      </c>
      <c r="X371">
        <v>-401947.91</v>
      </c>
      <c r="Y371">
        <v>-400573.76</v>
      </c>
      <c r="Z371">
        <v>0</v>
      </c>
      <c r="AA371">
        <v>0</v>
      </c>
      <c r="AB371">
        <v>-401947.91</v>
      </c>
      <c r="AC371">
        <v>-400573.76</v>
      </c>
      <c r="AD371">
        <v>1717.93</v>
      </c>
      <c r="AE371">
        <v>0</v>
      </c>
      <c r="AF371">
        <v>0</v>
      </c>
      <c r="AG371">
        <v>0</v>
      </c>
      <c r="AH371">
        <v>0</v>
      </c>
      <c r="AI371">
        <v>1717.93</v>
      </c>
      <c r="AJ371">
        <v>-401947.91</v>
      </c>
      <c r="AK371">
        <v>3092.08</v>
      </c>
      <c r="AL371">
        <v>-1119.04</v>
      </c>
      <c r="AM371">
        <v>4097.12</v>
      </c>
      <c r="AN371">
        <v>114</v>
      </c>
      <c r="AO371">
        <v>0</v>
      </c>
      <c r="AP371">
        <v>25</v>
      </c>
      <c r="AQ371">
        <v>4236.12</v>
      </c>
    </row>
    <row r="372" spans="2:43" x14ac:dyDescent="0.35">
      <c r="B372" s="65" t="s">
        <v>128</v>
      </c>
      <c r="C372">
        <v>2012</v>
      </c>
      <c r="D372">
        <v>2012</v>
      </c>
      <c r="F372">
        <v>1301</v>
      </c>
      <c r="G372">
        <v>0</v>
      </c>
      <c r="H372" t="s">
        <v>453</v>
      </c>
      <c r="I372">
        <v>1</v>
      </c>
      <c r="J372">
        <v>310</v>
      </c>
      <c r="K372" t="s">
        <v>66</v>
      </c>
      <c r="L372">
        <v>-363203.2</v>
      </c>
      <c r="M372">
        <v>-369079.88</v>
      </c>
      <c r="N372">
        <v>0</v>
      </c>
      <c r="O372">
        <v>0</v>
      </c>
      <c r="P372">
        <v>-363203.2</v>
      </c>
      <c r="Q372">
        <v>-369079.88</v>
      </c>
      <c r="R372">
        <v>-14487.06</v>
      </c>
      <c r="S372">
        <v>-14487.06</v>
      </c>
      <c r="T372">
        <v>0</v>
      </c>
      <c r="U372">
        <v>0</v>
      </c>
      <c r="V372">
        <v>-14487.06</v>
      </c>
      <c r="W372">
        <v>-14487.06</v>
      </c>
      <c r="X372">
        <v>0</v>
      </c>
      <c r="Y372">
        <v>0</v>
      </c>
      <c r="Z372">
        <v>0</v>
      </c>
      <c r="AA372">
        <v>0</v>
      </c>
      <c r="AB372">
        <v>0</v>
      </c>
      <c r="AC372">
        <v>0</v>
      </c>
      <c r="AD372">
        <v>5876.68</v>
      </c>
      <c r="AE372">
        <v>0</v>
      </c>
      <c r="AF372">
        <v>0</v>
      </c>
      <c r="AG372">
        <v>0</v>
      </c>
      <c r="AH372">
        <v>0</v>
      </c>
      <c r="AI372">
        <v>5876.68</v>
      </c>
      <c r="AJ372">
        <v>0</v>
      </c>
      <c r="AK372">
        <v>5876.68</v>
      </c>
      <c r="AL372">
        <v>0</v>
      </c>
      <c r="AM372">
        <v>731.68</v>
      </c>
      <c r="AN372">
        <v>0</v>
      </c>
      <c r="AO372">
        <v>0</v>
      </c>
      <c r="AP372">
        <v>0</v>
      </c>
      <c r="AQ372">
        <v>731.68</v>
      </c>
    </row>
    <row r="373" spans="2:43" x14ac:dyDescent="0.35">
      <c r="B373" s="65" t="s">
        <v>128</v>
      </c>
      <c r="C373">
        <v>2012</v>
      </c>
      <c r="D373">
        <v>2012</v>
      </c>
      <c r="F373">
        <v>1301</v>
      </c>
      <c r="G373">
        <v>0</v>
      </c>
      <c r="H373" t="s">
        <v>453</v>
      </c>
      <c r="I373">
        <v>1</v>
      </c>
      <c r="J373">
        <v>410</v>
      </c>
      <c r="K373" t="s">
        <v>66</v>
      </c>
      <c r="L373">
        <v>-239.07</v>
      </c>
      <c r="M373">
        <v>-239.07</v>
      </c>
      <c r="N373">
        <v>0</v>
      </c>
      <c r="O373">
        <v>0</v>
      </c>
      <c r="P373">
        <v>-239.07</v>
      </c>
      <c r="Q373">
        <v>-239.07</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row>
    <row r="374" spans="2:43" x14ac:dyDescent="0.35">
      <c r="B374" s="65" t="s">
        <v>128</v>
      </c>
      <c r="C374">
        <v>2012</v>
      </c>
      <c r="D374">
        <v>2012</v>
      </c>
      <c r="F374">
        <v>1301</v>
      </c>
      <c r="G374">
        <v>0</v>
      </c>
      <c r="H374" t="s">
        <v>489</v>
      </c>
      <c r="I374">
        <v>2</v>
      </c>
      <c r="J374">
        <v>111</v>
      </c>
      <c r="K374" t="s">
        <v>66</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165.41</v>
      </c>
      <c r="AQ374">
        <v>165.41</v>
      </c>
    </row>
    <row r="375" spans="2:43" x14ac:dyDescent="0.35">
      <c r="B375" s="65" t="s">
        <v>128</v>
      </c>
      <c r="C375">
        <v>2012</v>
      </c>
      <c r="D375">
        <v>2012</v>
      </c>
      <c r="F375">
        <v>1301</v>
      </c>
      <c r="G375">
        <v>0</v>
      </c>
      <c r="H375" t="s">
        <v>489</v>
      </c>
      <c r="I375">
        <v>2</v>
      </c>
      <c r="J375">
        <v>252</v>
      </c>
      <c r="K375" t="s">
        <v>66</v>
      </c>
      <c r="L375">
        <v>-798.7</v>
      </c>
      <c r="M375">
        <v>-74183.7</v>
      </c>
      <c r="N375">
        <v>0</v>
      </c>
      <c r="O375">
        <v>0</v>
      </c>
      <c r="P375">
        <v>-798.7</v>
      </c>
      <c r="Q375">
        <v>-74183.7</v>
      </c>
      <c r="R375">
        <v>0</v>
      </c>
      <c r="S375">
        <v>0</v>
      </c>
      <c r="T375">
        <v>0</v>
      </c>
      <c r="U375">
        <v>0</v>
      </c>
      <c r="V375">
        <v>0</v>
      </c>
      <c r="W375">
        <v>0</v>
      </c>
      <c r="X375">
        <v>-73385</v>
      </c>
      <c r="Y375">
        <v>0</v>
      </c>
      <c r="Z375">
        <v>0</v>
      </c>
      <c r="AA375">
        <v>0</v>
      </c>
      <c r="AB375">
        <v>-73385</v>
      </c>
      <c r="AC375">
        <v>0</v>
      </c>
      <c r="AD375">
        <v>0</v>
      </c>
      <c r="AE375">
        <v>0</v>
      </c>
      <c r="AF375">
        <v>0</v>
      </c>
      <c r="AG375">
        <v>0</v>
      </c>
      <c r="AH375">
        <v>0</v>
      </c>
      <c r="AI375">
        <v>0</v>
      </c>
      <c r="AJ375">
        <v>-73385</v>
      </c>
      <c r="AK375">
        <v>73385</v>
      </c>
      <c r="AL375">
        <v>0</v>
      </c>
      <c r="AM375">
        <v>73795.41</v>
      </c>
      <c r="AN375">
        <v>0</v>
      </c>
      <c r="AO375">
        <v>0</v>
      </c>
      <c r="AP375">
        <v>0</v>
      </c>
      <c r="AQ375">
        <v>73795.41</v>
      </c>
    </row>
    <row r="376" spans="2:43" x14ac:dyDescent="0.35">
      <c r="B376" s="65" t="s">
        <v>128</v>
      </c>
      <c r="C376">
        <v>2012</v>
      </c>
      <c r="D376">
        <v>2012</v>
      </c>
      <c r="F376">
        <v>1301</v>
      </c>
      <c r="G376">
        <v>0</v>
      </c>
      <c r="H376" t="s">
        <v>489</v>
      </c>
      <c r="I376">
        <v>2</v>
      </c>
      <c r="J376">
        <v>254</v>
      </c>
      <c r="K376" t="s">
        <v>66</v>
      </c>
      <c r="L376">
        <v>-48538.22</v>
      </c>
      <c r="M376">
        <v>-48538.22</v>
      </c>
      <c r="N376">
        <v>0</v>
      </c>
      <c r="O376">
        <v>0</v>
      </c>
      <c r="P376">
        <v>-48538.22</v>
      </c>
      <c r="Q376">
        <v>-48538.22</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row>
    <row r="377" spans="2:43" x14ac:dyDescent="0.35">
      <c r="B377" s="65" t="s">
        <v>128</v>
      </c>
      <c r="C377">
        <v>2012</v>
      </c>
      <c r="D377">
        <v>2012</v>
      </c>
      <c r="F377">
        <v>1301</v>
      </c>
      <c r="G377">
        <v>0</v>
      </c>
      <c r="H377" t="s">
        <v>489</v>
      </c>
      <c r="I377">
        <v>2</v>
      </c>
      <c r="J377">
        <v>257</v>
      </c>
      <c r="K377" t="s">
        <v>66</v>
      </c>
      <c r="L377">
        <v>0</v>
      </c>
      <c r="M377">
        <v>-19.850000000000001</v>
      </c>
      <c r="N377">
        <v>0</v>
      </c>
      <c r="O377">
        <v>0</v>
      </c>
      <c r="P377">
        <v>0</v>
      </c>
      <c r="Q377">
        <v>-19.850000000000001</v>
      </c>
      <c r="R377">
        <v>0</v>
      </c>
      <c r="S377">
        <v>0</v>
      </c>
      <c r="T377">
        <v>0</v>
      </c>
      <c r="U377">
        <v>0</v>
      </c>
      <c r="V377">
        <v>0</v>
      </c>
      <c r="W377">
        <v>0</v>
      </c>
      <c r="X377">
        <v>-30172.65</v>
      </c>
      <c r="Y377">
        <v>-31434.15</v>
      </c>
      <c r="Z377">
        <v>0</v>
      </c>
      <c r="AA377">
        <v>0</v>
      </c>
      <c r="AB377">
        <v>-30172.65</v>
      </c>
      <c r="AC377">
        <v>-31434.15</v>
      </c>
      <c r="AD377">
        <v>1281.3499999999999</v>
      </c>
      <c r="AE377">
        <v>0</v>
      </c>
      <c r="AF377">
        <v>0</v>
      </c>
      <c r="AG377">
        <v>0</v>
      </c>
      <c r="AH377">
        <v>0</v>
      </c>
      <c r="AI377">
        <v>1281.3499999999999</v>
      </c>
      <c r="AJ377">
        <v>-30172.65</v>
      </c>
      <c r="AK377">
        <v>19.850000000000001</v>
      </c>
      <c r="AL377">
        <v>0</v>
      </c>
      <c r="AM377">
        <v>19.850000000000001</v>
      </c>
      <c r="AN377">
        <v>0</v>
      </c>
      <c r="AO377">
        <v>0</v>
      </c>
      <c r="AP377">
        <v>0</v>
      </c>
      <c r="AQ377">
        <v>19.850000000000001</v>
      </c>
    </row>
    <row r="378" spans="2:43" x14ac:dyDescent="0.35">
      <c r="B378" s="65" t="s">
        <v>128</v>
      </c>
      <c r="C378">
        <v>2012</v>
      </c>
      <c r="D378">
        <v>2012</v>
      </c>
      <c r="F378">
        <v>1301</v>
      </c>
      <c r="G378">
        <v>0</v>
      </c>
      <c r="H378" t="s">
        <v>489</v>
      </c>
      <c r="I378">
        <v>2</v>
      </c>
      <c r="J378">
        <v>260</v>
      </c>
      <c r="K378" t="s">
        <v>66</v>
      </c>
      <c r="L378">
        <v>0</v>
      </c>
      <c r="M378">
        <v>0</v>
      </c>
      <c r="N378">
        <v>0</v>
      </c>
      <c r="O378">
        <v>0</v>
      </c>
      <c r="P378">
        <v>0</v>
      </c>
      <c r="Q378">
        <v>0</v>
      </c>
      <c r="R378">
        <v>0</v>
      </c>
      <c r="S378">
        <v>0</v>
      </c>
      <c r="T378">
        <v>0</v>
      </c>
      <c r="U378">
        <v>0</v>
      </c>
      <c r="V378">
        <v>0</v>
      </c>
      <c r="W378">
        <v>0</v>
      </c>
      <c r="X378">
        <v>-1274.3399999999999</v>
      </c>
      <c r="Y378">
        <v>-1274.3399999999999</v>
      </c>
      <c r="Z378">
        <v>0</v>
      </c>
      <c r="AA378">
        <v>0</v>
      </c>
      <c r="AB378">
        <v>-1274.3399999999999</v>
      </c>
      <c r="AC378">
        <v>-1274.3399999999999</v>
      </c>
      <c r="AD378">
        <v>0</v>
      </c>
      <c r="AE378">
        <v>0</v>
      </c>
      <c r="AF378">
        <v>0</v>
      </c>
      <c r="AG378">
        <v>0</v>
      </c>
      <c r="AH378">
        <v>0</v>
      </c>
      <c r="AI378">
        <v>0</v>
      </c>
      <c r="AJ378">
        <v>-1274.3399999999999</v>
      </c>
      <c r="AK378">
        <v>0</v>
      </c>
      <c r="AL378">
        <v>0</v>
      </c>
      <c r="AM378">
        <v>0</v>
      </c>
      <c r="AN378">
        <v>0</v>
      </c>
      <c r="AO378">
        <v>0</v>
      </c>
      <c r="AP378">
        <v>0</v>
      </c>
      <c r="AQ378">
        <v>0</v>
      </c>
    </row>
    <row r="379" spans="2:43" x14ac:dyDescent="0.35">
      <c r="B379" s="65" t="s">
        <v>128</v>
      </c>
      <c r="C379">
        <v>2012</v>
      </c>
      <c r="D379">
        <v>2012</v>
      </c>
      <c r="F379">
        <v>1301</v>
      </c>
      <c r="G379">
        <v>0</v>
      </c>
      <c r="H379" t="s">
        <v>454</v>
      </c>
      <c r="I379">
        <v>3</v>
      </c>
      <c r="J379">
        <v>111</v>
      </c>
      <c r="K379" t="s">
        <v>66</v>
      </c>
      <c r="L379">
        <v>-138000</v>
      </c>
      <c r="M379">
        <v>-138000</v>
      </c>
      <c r="N379">
        <v>0</v>
      </c>
      <c r="O379">
        <v>0</v>
      </c>
      <c r="P379">
        <v>-138000</v>
      </c>
      <c r="Q379">
        <v>-138000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4487.63</v>
      </c>
      <c r="AQ379">
        <v>4487.63</v>
      </c>
    </row>
    <row r="380" spans="2:43" x14ac:dyDescent="0.35">
      <c r="B380" s="65" t="s">
        <v>128</v>
      </c>
      <c r="C380">
        <v>2012</v>
      </c>
      <c r="D380">
        <v>2012</v>
      </c>
      <c r="F380">
        <v>1301</v>
      </c>
      <c r="G380">
        <v>0</v>
      </c>
      <c r="H380" t="s">
        <v>454</v>
      </c>
      <c r="I380">
        <v>3</v>
      </c>
      <c r="J380">
        <v>121</v>
      </c>
      <c r="K380" t="s">
        <v>66</v>
      </c>
      <c r="L380">
        <v>0</v>
      </c>
      <c r="M380">
        <v>0</v>
      </c>
      <c r="N380">
        <v>0</v>
      </c>
      <c r="O380">
        <v>0</v>
      </c>
      <c r="P380">
        <v>0</v>
      </c>
      <c r="Q380">
        <v>0</v>
      </c>
      <c r="R380">
        <v>0</v>
      </c>
      <c r="S380">
        <v>0</v>
      </c>
      <c r="T380">
        <v>0</v>
      </c>
      <c r="U380">
        <v>0</v>
      </c>
      <c r="V380">
        <v>0</v>
      </c>
      <c r="W380">
        <v>0</v>
      </c>
      <c r="X380">
        <v>0</v>
      </c>
      <c r="Y380">
        <v>0</v>
      </c>
      <c r="Z380">
        <v>0</v>
      </c>
      <c r="AA380">
        <v>0</v>
      </c>
      <c r="AB380">
        <v>0</v>
      </c>
      <c r="AC380">
        <v>0</v>
      </c>
      <c r="AD380">
        <v>8416.52</v>
      </c>
      <c r="AE380">
        <v>0</v>
      </c>
      <c r="AF380">
        <v>0</v>
      </c>
      <c r="AG380">
        <v>0</v>
      </c>
      <c r="AH380">
        <v>0</v>
      </c>
      <c r="AI380">
        <v>8416.52</v>
      </c>
      <c r="AJ380">
        <v>0</v>
      </c>
      <c r="AK380">
        <v>8416.52</v>
      </c>
      <c r="AL380">
        <v>8416.52</v>
      </c>
      <c r="AM380">
        <v>0</v>
      </c>
      <c r="AN380">
        <v>0</v>
      </c>
      <c r="AO380">
        <v>0</v>
      </c>
      <c r="AP380">
        <v>0</v>
      </c>
      <c r="AQ380">
        <v>0</v>
      </c>
    </row>
    <row r="381" spans="2:43" x14ac:dyDescent="0.35">
      <c r="B381" s="65" t="s">
        <v>128</v>
      </c>
      <c r="C381">
        <v>2012</v>
      </c>
      <c r="D381">
        <v>2012</v>
      </c>
      <c r="F381">
        <v>1301</v>
      </c>
      <c r="G381">
        <v>0</v>
      </c>
      <c r="H381" t="s">
        <v>454</v>
      </c>
      <c r="I381">
        <v>3</v>
      </c>
      <c r="J381">
        <v>210</v>
      </c>
      <c r="K381" t="s">
        <v>66</v>
      </c>
      <c r="L381">
        <v>0</v>
      </c>
      <c r="M381">
        <v>3</v>
      </c>
      <c r="N381">
        <v>0</v>
      </c>
      <c r="O381">
        <v>-23</v>
      </c>
      <c r="P381">
        <v>0</v>
      </c>
      <c r="Q381">
        <v>-20</v>
      </c>
      <c r="R381">
        <v>-315.39999999999998</v>
      </c>
      <c r="S381">
        <v>-315.39999999999998</v>
      </c>
      <c r="T381">
        <v>0</v>
      </c>
      <c r="U381">
        <v>0</v>
      </c>
      <c r="V381">
        <v>-315.39999999999998</v>
      </c>
      <c r="W381">
        <v>-315.39999999999998</v>
      </c>
      <c r="X381">
        <v>0</v>
      </c>
      <c r="Y381">
        <v>0</v>
      </c>
      <c r="Z381">
        <v>0</v>
      </c>
      <c r="AA381">
        <v>0</v>
      </c>
      <c r="AB381">
        <v>0</v>
      </c>
      <c r="AC381">
        <v>0</v>
      </c>
      <c r="AD381">
        <v>0</v>
      </c>
      <c r="AE381">
        <v>0</v>
      </c>
      <c r="AF381">
        <v>0</v>
      </c>
      <c r="AG381">
        <v>-66</v>
      </c>
      <c r="AH381">
        <v>0</v>
      </c>
      <c r="AI381">
        <v>-66</v>
      </c>
      <c r="AJ381">
        <v>0</v>
      </c>
      <c r="AK381">
        <v>-66</v>
      </c>
      <c r="AL381">
        <v>-86</v>
      </c>
      <c r="AM381">
        <v>20</v>
      </c>
      <c r="AN381">
        <v>0</v>
      </c>
      <c r="AO381">
        <v>0</v>
      </c>
      <c r="AP381">
        <v>63</v>
      </c>
      <c r="AQ381">
        <v>83</v>
      </c>
    </row>
    <row r="382" spans="2:43" x14ac:dyDescent="0.35">
      <c r="B382" s="65" t="s">
        <v>128</v>
      </c>
      <c r="C382">
        <v>2012</v>
      </c>
      <c r="D382">
        <v>2012</v>
      </c>
      <c r="F382">
        <v>1301</v>
      </c>
      <c r="G382">
        <v>0</v>
      </c>
      <c r="H382" t="s">
        <v>454</v>
      </c>
      <c r="I382">
        <v>3</v>
      </c>
      <c r="J382">
        <v>220</v>
      </c>
      <c r="K382" t="s">
        <v>66</v>
      </c>
      <c r="L382">
        <v>0</v>
      </c>
      <c r="M382">
        <v>-31770.47</v>
      </c>
      <c r="N382">
        <v>0</v>
      </c>
      <c r="O382">
        <v>0</v>
      </c>
      <c r="P382">
        <v>0</v>
      </c>
      <c r="Q382">
        <v>-31770.47</v>
      </c>
      <c r="R382">
        <v>19.98</v>
      </c>
      <c r="S382">
        <v>19.98</v>
      </c>
      <c r="T382">
        <v>0</v>
      </c>
      <c r="U382">
        <v>0</v>
      </c>
      <c r="V382">
        <v>19.98</v>
      </c>
      <c r="W382">
        <v>19.98</v>
      </c>
      <c r="X382">
        <v>-31770.47</v>
      </c>
      <c r="Y382">
        <v>0</v>
      </c>
      <c r="Z382">
        <v>0</v>
      </c>
      <c r="AA382">
        <v>0</v>
      </c>
      <c r="AB382">
        <v>-31770.47</v>
      </c>
      <c r="AC382">
        <v>0</v>
      </c>
      <c r="AD382">
        <v>0</v>
      </c>
      <c r="AE382">
        <v>0</v>
      </c>
      <c r="AF382">
        <v>0</v>
      </c>
      <c r="AG382">
        <v>0</v>
      </c>
      <c r="AH382">
        <v>0</v>
      </c>
      <c r="AI382">
        <v>0</v>
      </c>
      <c r="AJ382">
        <v>-31770.47</v>
      </c>
      <c r="AK382">
        <v>31770.47</v>
      </c>
      <c r="AL382">
        <v>0</v>
      </c>
      <c r="AM382">
        <v>31770.47</v>
      </c>
      <c r="AN382">
        <v>0</v>
      </c>
      <c r="AO382">
        <v>0</v>
      </c>
      <c r="AP382">
        <v>0</v>
      </c>
      <c r="AQ382">
        <v>31770.47</v>
      </c>
    </row>
    <row r="383" spans="2:43" x14ac:dyDescent="0.35">
      <c r="B383" s="65" t="s">
        <v>128</v>
      </c>
      <c r="C383">
        <v>2012</v>
      </c>
      <c r="D383">
        <v>2012</v>
      </c>
      <c r="F383">
        <v>1301</v>
      </c>
      <c r="G383">
        <v>0</v>
      </c>
      <c r="H383" t="s">
        <v>454</v>
      </c>
      <c r="I383">
        <v>3</v>
      </c>
      <c r="J383">
        <v>233</v>
      </c>
      <c r="K383" t="s">
        <v>66</v>
      </c>
      <c r="L383">
        <v>-65351.42</v>
      </c>
      <c r="M383">
        <v>-91964.64</v>
      </c>
      <c r="N383">
        <v>0</v>
      </c>
      <c r="O383">
        <v>0</v>
      </c>
      <c r="P383">
        <v>-65351.42</v>
      </c>
      <c r="Q383">
        <v>-91964.64</v>
      </c>
      <c r="R383">
        <v>104.97</v>
      </c>
      <c r="S383">
        <v>104.97</v>
      </c>
      <c r="T383">
        <v>0</v>
      </c>
      <c r="U383">
        <v>0</v>
      </c>
      <c r="V383">
        <v>104.97</v>
      </c>
      <c r="W383">
        <v>104.97</v>
      </c>
      <c r="X383">
        <v>-26613.22</v>
      </c>
      <c r="Y383">
        <v>0</v>
      </c>
      <c r="Z383">
        <v>0</v>
      </c>
      <c r="AA383">
        <v>0</v>
      </c>
      <c r="AB383">
        <v>-26613.22</v>
      </c>
      <c r="AC383">
        <v>0</v>
      </c>
      <c r="AD383">
        <v>0</v>
      </c>
      <c r="AE383">
        <v>0</v>
      </c>
      <c r="AF383">
        <v>0</v>
      </c>
      <c r="AG383">
        <v>0</v>
      </c>
      <c r="AH383">
        <v>0</v>
      </c>
      <c r="AI383">
        <v>0</v>
      </c>
      <c r="AJ383">
        <v>-26613.22</v>
      </c>
      <c r="AK383">
        <v>26613.22</v>
      </c>
      <c r="AL383">
        <v>0</v>
      </c>
      <c r="AM383">
        <v>81155.22</v>
      </c>
      <c r="AN383">
        <v>0</v>
      </c>
      <c r="AO383">
        <v>0</v>
      </c>
      <c r="AP383">
        <v>0</v>
      </c>
      <c r="AQ383">
        <v>81155.22</v>
      </c>
    </row>
    <row r="384" spans="2:43" x14ac:dyDescent="0.35">
      <c r="B384" s="65" t="s">
        <v>128</v>
      </c>
      <c r="C384">
        <v>2012</v>
      </c>
      <c r="D384">
        <v>2012</v>
      </c>
      <c r="F384">
        <v>1301</v>
      </c>
      <c r="G384">
        <v>0</v>
      </c>
      <c r="H384" t="s">
        <v>454</v>
      </c>
      <c r="I384">
        <v>3</v>
      </c>
      <c r="J384">
        <v>240</v>
      </c>
      <c r="K384" t="s">
        <v>66</v>
      </c>
      <c r="L384">
        <v>0</v>
      </c>
      <c r="M384">
        <v>0</v>
      </c>
      <c r="N384">
        <v>0</v>
      </c>
      <c r="O384">
        <v>0</v>
      </c>
      <c r="P384">
        <v>0</v>
      </c>
      <c r="Q384">
        <v>0</v>
      </c>
      <c r="R384">
        <v>0</v>
      </c>
      <c r="S384">
        <v>0</v>
      </c>
      <c r="T384">
        <v>0</v>
      </c>
      <c r="U384">
        <v>0</v>
      </c>
      <c r="V384">
        <v>0</v>
      </c>
      <c r="W384">
        <v>0</v>
      </c>
      <c r="X384">
        <v>-39266.78</v>
      </c>
      <c r="Y384">
        <v>-21565.18</v>
      </c>
      <c r="Z384">
        <v>0</v>
      </c>
      <c r="AA384">
        <v>0</v>
      </c>
      <c r="AB384">
        <v>-39266.78</v>
      </c>
      <c r="AC384">
        <v>-21565.18</v>
      </c>
      <c r="AD384">
        <v>-17701.599999999999</v>
      </c>
      <c r="AE384">
        <v>0</v>
      </c>
      <c r="AF384">
        <v>0</v>
      </c>
      <c r="AG384">
        <v>0</v>
      </c>
      <c r="AH384">
        <v>0</v>
      </c>
      <c r="AI384">
        <v>-17701.599999999999</v>
      </c>
      <c r="AJ384">
        <v>-39266.78</v>
      </c>
      <c r="AK384">
        <v>0</v>
      </c>
      <c r="AL384">
        <v>0</v>
      </c>
      <c r="AM384">
        <v>0</v>
      </c>
      <c r="AN384">
        <v>0</v>
      </c>
      <c r="AO384">
        <v>0</v>
      </c>
      <c r="AP384">
        <v>0</v>
      </c>
      <c r="AQ384">
        <v>0</v>
      </c>
    </row>
    <row r="385" spans="2:43" x14ac:dyDescent="0.35">
      <c r="B385" s="65" t="s">
        <v>128</v>
      </c>
      <c r="C385">
        <v>2012</v>
      </c>
      <c r="D385">
        <v>2012</v>
      </c>
      <c r="F385">
        <v>1301</v>
      </c>
      <c r="G385">
        <v>0</v>
      </c>
      <c r="H385" t="s">
        <v>454</v>
      </c>
      <c r="I385">
        <v>3</v>
      </c>
      <c r="J385">
        <v>251</v>
      </c>
      <c r="K385" t="s">
        <v>66</v>
      </c>
      <c r="L385">
        <v>-149358.57999999999</v>
      </c>
      <c r="M385">
        <v>-106411.27</v>
      </c>
      <c r="N385">
        <v>0</v>
      </c>
      <c r="O385">
        <v>0</v>
      </c>
      <c r="P385">
        <v>-149358.57999999999</v>
      </c>
      <c r="Q385">
        <v>-106411.27</v>
      </c>
      <c r="R385">
        <v>0</v>
      </c>
      <c r="S385">
        <v>330.5</v>
      </c>
      <c r="T385">
        <v>0</v>
      </c>
      <c r="U385">
        <v>-330.5</v>
      </c>
      <c r="V385">
        <v>0</v>
      </c>
      <c r="W385">
        <v>0</v>
      </c>
      <c r="X385">
        <v>0</v>
      </c>
      <c r="Y385">
        <v>0</v>
      </c>
      <c r="Z385">
        <v>0</v>
      </c>
      <c r="AA385">
        <v>0</v>
      </c>
      <c r="AB385">
        <v>0</v>
      </c>
      <c r="AC385">
        <v>0</v>
      </c>
      <c r="AD385">
        <v>-43277.81</v>
      </c>
      <c r="AE385">
        <v>0</v>
      </c>
      <c r="AF385">
        <v>0</v>
      </c>
      <c r="AG385">
        <v>0</v>
      </c>
      <c r="AH385">
        <v>0</v>
      </c>
      <c r="AI385">
        <v>-43277.81</v>
      </c>
      <c r="AJ385">
        <v>0</v>
      </c>
      <c r="AK385">
        <v>-43277.81</v>
      </c>
      <c r="AL385">
        <v>-330.5</v>
      </c>
      <c r="AM385">
        <v>0</v>
      </c>
      <c r="AN385">
        <v>0</v>
      </c>
      <c r="AO385">
        <v>0</v>
      </c>
      <c r="AP385">
        <v>0</v>
      </c>
      <c r="AQ385">
        <v>0</v>
      </c>
    </row>
    <row r="386" spans="2:43" x14ac:dyDescent="0.35">
      <c r="B386" s="65" t="s">
        <v>128</v>
      </c>
      <c r="C386">
        <v>2012</v>
      </c>
      <c r="D386">
        <v>2012</v>
      </c>
      <c r="F386">
        <v>1301</v>
      </c>
      <c r="G386">
        <v>0</v>
      </c>
      <c r="H386" t="s">
        <v>454</v>
      </c>
      <c r="I386">
        <v>3</v>
      </c>
      <c r="J386">
        <v>252</v>
      </c>
      <c r="K386" t="s">
        <v>66</v>
      </c>
      <c r="L386">
        <v>-499445.49</v>
      </c>
      <c r="M386">
        <v>-767172.99</v>
      </c>
      <c r="N386">
        <v>0</v>
      </c>
      <c r="O386">
        <v>0</v>
      </c>
      <c r="P386">
        <v>-499445.49</v>
      </c>
      <c r="Q386">
        <v>-767172.99</v>
      </c>
      <c r="R386">
        <v>-77931.86</v>
      </c>
      <c r="S386">
        <v>-77931.86</v>
      </c>
      <c r="T386">
        <v>0</v>
      </c>
      <c r="U386">
        <v>0</v>
      </c>
      <c r="V386">
        <v>-77931.86</v>
      </c>
      <c r="W386">
        <v>-77931.86</v>
      </c>
      <c r="X386">
        <v>-268196.32</v>
      </c>
      <c r="Y386">
        <v>0</v>
      </c>
      <c r="Z386">
        <v>0</v>
      </c>
      <c r="AA386">
        <v>0</v>
      </c>
      <c r="AB386">
        <v>-268196.32</v>
      </c>
      <c r="AC386">
        <v>0</v>
      </c>
      <c r="AD386">
        <v>-468.82</v>
      </c>
      <c r="AE386">
        <v>0</v>
      </c>
      <c r="AF386">
        <v>0</v>
      </c>
      <c r="AG386">
        <v>0</v>
      </c>
      <c r="AH386">
        <v>0</v>
      </c>
      <c r="AI386">
        <v>-468.82</v>
      </c>
      <c r="AJ386">
        <v>-268196.32</v>
      </c>
      <c r="AK386">
        <v>267727.5</v>
      </c>
      <c r="AL386">
        <v>0</v>
      </c>
      <c r="AM386">
        <v>417910.91</v>
      </c>
      <c r="AN386">
        <v>0</v>
      </c>
      <c r="AO386">
        <v>0</v>
      </c>
      <c r="AP386">
        <v>3216.61</v>
      </c>
      <c r="AQ386">
        <v>421127.52</v>
      </c>
    </row>
    <row r="387" spans="2:43" x14ac:dyDescent="0.35">
      <c r="B387" s="65" t="s">
        <v>128</v>
      </c>
      <c r="C387">
        <v>2012</v>
      </c>
      <c r="D387">
        <v>2012</v>
      </c>
      <c r="F387">
        <v>1301</v>
      </c>
      <c r="G387">
        <v>0</v>
      </c>
      <c r="H387" t="s">
        <v>454</v>
      </c>
      <c r="I387">
        <v>3</v>
      </c>
      <c r="J387">
        <v>253</v>
      </c>
      <c r="K387" t="s">
        <v>66</v>
      </c>
      <c r="L387">
        <v>-10883.57</v>
      </c>
      <c r="M387">
        <v>-313167.15999999997</v>
      </c>
      <c r="N387">
        <v>0</v>
      </c>
      <c r="O387">
        <v>0</v>
      </c>
      <c r="P387">
        <v>-10883.57</v>
      </c>
      <c r="Q387">
        <v>-313167.15999999997</v>
      </c>
      <c r="R387">
        <v>-0.36</v>
      </c>
      <c r="S387">
        <v>-0.36</v>
      </c>
      <c r="T387">
        <v>0</v>
      </c>
      <c r="U387">
        <v>0</v>
      </c>
      <c r="V387">
        <v>-0.36</v>
      </c>
      <c r="W387">
        <v>-0.36</v>
      </c>
      <c r="X387">
        <v>-311767.8</v>
      </c>
      <c r="Y387">
        <v>-2336.9</v>
      </c>
      <c r="Z387">
        <v>0</v>
      </c>
      <c r="AA387">
        <v>0</v>
      </c>
      <c r="AB387">
        <v>-311767.8</v>
      </c>
      <c r="AC387">
        <v>-2336.9</v>
      </c>
      <c r="AD387">
        <v>-7147.31</v>
      </c>
      <c r="AE387">
        <v>0</v>
      </c>
      <c r="AF387">
        <v>0</v>
      </c>
      <c r="AG387">
        <v>0</v>
      </c>
      <c r="AH387">
        <v>0</v>
      </c>
      <c r="AI387">
        <v>-7147.31</v>
      </c>
      <c r="AJ387">
        <v>-311767.8</v>
      </c>
      <c r="AK387">
        <v>302283.59000000003</v>
      </c>
      <c r="AL387">
        <v>0</v>
      </c>
      <c r="AM387">
        <v>307311.87</v>
      </c>
      <c r="AN387">
        <v>0</v>
      </c>
      <c r="AO387">
        <v>0</v>
      </c>
      <c r="AP387">
        <v>0</v>
      </c>
      <c r="AQ387">
        <v>307311.87</v>
      </c>
    </row>
    <row r="388" spans="2:43" x14ac:dyDescent="0.35">
      <c r="B388" s="65" t="s">
        <v>128</v>
      </c>
      <c r="C388">
        <v>2012</v>
      </c>
      <c r="D388">
        <v>2012</v>
      </c>
      <c r="F388">
        <v>1301</v>
      </c>
      <c r="G388">
        <v>0</v>
      </c>
      <c r="H388" t="s">
        <v>454</v>
      </c>
      <c r="I388">
        <v>3</v>
      </c>
      <c r="J388">
        <v>254</v>
      </c>
      <c r="K388" t="s">
        <v>66</v>
      </c>
      <c r="L388">
        <v>-203.93</v>
      </c>
      <c r="M388">
        <v>-203.93</v>
      </c>
      <c r="N388">
        <v>0</v>
      </c>
      <c r="O388">
        <v>0</v>
      </c>
      <c r="P388">
        <v>-203.93</v>
      </c>
      <c r="Q388">
        <v>-203.93</v>
      </c>
      <c r="R388">
        <v>-0.02</v>
      </c>
      <c r="S388">
        <v>-0.02</v>
      </c>
      <c r="T388">
        <v>0</v>
      </c>
      <c r="U388">
        <v>0</v>
      </c>
      <c r="V388">
        <v>-0.02</v>
      </c>
      <c r="W388">
        <v>-0.02</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row>
    <row r="389" spans="2:43" x14ac:dyDescent="0.35">
      <c r="B389" s="65" t="s">
        <v>128</v>
      </c>
      <c r="C389">
        <v>2012</v>
      </c>
      <c r="D389">
        <v>2012</v>
      </c>
      <c r="F389">
        <v>1301</v>
      </c>
      <c r="G389">
        <v>0</v>
      </c>
      <c r="H389" t="s">
        <v>454</v>
      </c>
      <c r="I389">
        <v>3</v>
      </c>
      <c r="J389">
        <v>257</v>
      </c>
      <c r="K389" t="s">
        <v>66</v>
      </c>
      <c r="L389">
        <v>-2252.62</v>
      </c>
      <c r="M389">
        <v>-2252.62</v>
      </c>
      <c r="N389">
        <v>0</v>
      </c>
      <c r="O389">
        <v>0</v>
      </c>
      <c r="P389">
        <v>-2252.62</v>
      </c>
      <c r="Q389">
        <v>-2252.62</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2252.62</v>
      </c>
      <c r="AN389">
        <v>0</v>
      </c>
      <c r="AO389">
        <v>0</v>
      </c>
      <c r="AP389">
        <v>0</v>
      </c>
      <c r="AQ389">
        <v>2252.62</v>
      </c>
    </row>
    <row r="390" spans="2:43" x14ac:dyDescent="0.35">
      <c r="B390" s="65" t="s">
        <v>128</v>
      </c>
      <c r="C390">
        <v>2012</v>
      </c>
      <c r="D390">
        <v>2012</v>
      </c>
      <c r="F390">
        <v>1301</v>
      </c>
      <c r="G390">
        <v>0</v>
      </c>
      <c r="H390" t="s">
        <v>454</v>
      </c>
      <c r="I390">
        <v>3</v>
      </c>
      <c r="J390">
        <v>258</v>
      </c>
      <c r="K390" t="s">
        <v>66</v>
      </c>
      <c r="L390">
        <v>0</v>
      </c>
      <c r="M390">
        <v>0</v>
      </c>
      <c r="N390">
        <v>0</v>
      </c>
      <c r="O390">
        <v>0</v>
      </c>
      <c r="P390">
        <v>0</v>
      </c>
      <c r="Q390">
        <v>0</v>
      </c>
      <c r="R390">
        <v>-125.94</v>
      </c>
      <c r="S390">
        <v>-125.94</v>
      </c>
      <c r="T390">
        <v>0</v>
      </c>
      <c r="U390">
        <v>0</v>
      </c>
      <c r="V390">
        <v>-125.94</v>
      </c>
      <c r="W390">
        <v>-125.94</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row>
    <row r="391" spans="2:43" x14ac:dyDescent="0.35">
      <c r="B391" s="65" t="s">
        <v>128</v>
      </c>
      <c r="C391">
        <v>2012</v>
      </c>
      <c r="D391">
        <v>2012</v>
      </c>
      <c r="F391">
        <v>1301</v>
      </c>
      <c r="G391">
        <v>0</v>
      </c>
      <c r="H391" t="s">
        <v>454</v>
      </c>
      <c r="I391">
        <v>3</v>
      </c>
      <c r="J391">
        <v>260</v>
      </c>
      <c r="K391" t="s">
        <v>66</v>
      </c>
      <c r="L391">
        <v>0</v>
      </c>
      <c r="M391">
        <v>0</v>
      </c>
      <c r="N391">
        <v>0</v>
      </c>
      <c r="O391">
        <v>0</v>
      </c>
      <c r="P391">
        <v>0</v>
      </c>
      <c r="Q391">
        <v>0</v>
      </c>
      <c r="R391">
        <v>-234.95</v>
      </c>
      <c r="S391">
        <v>-234.95</v>
      </c>
      <c r="T391">
        <v>0</v>
      </c>
      <c r="U391">
        <v>0</v>
      </c>
      <c r="V391">
        <v>-234.95</v>
      </c>
      <c r="W391">
        <v>-234.95</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row>
    <row r="392" spans="2:43" x14ac:dyDescent="0.35">
      <c r="B392" s="65" t="s">
        <v>128</v>
      </c>
      <c r="C392">
        <v>2012</v>
      </c>
      <c r="D392">
        <v>2012</v>
      </c>
      <c r="F392">
        <v>1301</v>
      </c>
      <c r="G392">
        <v>0</v>
      </c>
      <c r="H392" t="s">
        <v>454</v>
      </c>
      <c r="I392">
        <v>3</v>
      </c>
      <c r="J392">
        <v>440</v>
      </c>
      <c r="K392" t="s">
        <v>66</v>
      </c>
      <c r="L392">
        <v>0</v>
      </c>
      <c r="M392">
        <v>-711090.69</v>
      </c>
      <c r="N392">
        <v>0</v>
      </c>
      <c r="O392">
        <v>0</v>
      </c>
      <c r="P392">
        <v>0</v>
      </c>
      <c r="Q392">
        <v>-711090.69</v>
      </c>
      <c r="R392">
        <v>0</v>
      </c>
      <c r="S392">
        <v>0</v>
      </c>
      <c r="T392">
        <v>0</v>
      </c>
      <c r="U392">
        <v>0</v>
      </c>
      <c r="V392">
        <v>0</v>
      </c>
      <c r="W392">
        <v>0</v>
      </c>
      <c r="X392">
        <v>-716477.89</v>
      </c>
      <c r="Y392">
        <v>0</v>
      </c>
      <c r="Z392">
        <v>0</v>
      </c>
      <c r="AA392">
        <v>0</v>
      </c>
      <c r="AB392">
        <v>-716477.89</v>
      </c>
      <c r="AC392">
        <v>0</v>
      </c>
      <c r="AD392">
        <v>-5387.2</v>
      </c>
      <c r="AE392">
        <v>0</v>
      </c>
      <c r="AF392">
        <v>0</v>
      </c>
      <c r="AG392">
        <v>0</v>
      </c>
      <c r="AH392">
        <v>0</v>
      </c>
      <c r="AI392">
        <v>-5387.2</v>
      </c>
      <c r="AJ392">
        <v>-716477.89</v>
      </c>
      <c r="AK392">
        <v>711090.69</v>
      </c>
      <c r="AL392">
        <v>0</v>
      </c>
      <c r="AM392">
        <v>711090.69</v>
      </c>
      <c r="AN392">
        <v>0</v>
      </c>
      <c r="AO392">
        <v>0</v>
      </c>
      <c r="AP392">
        <v>0</v>
      </c>
      <c r="AQ392">
        <v>711090.69</v>
      </c>
    </row>
    <row r="393" spans="2:43" x14ac:dyDescent="0.35">
      <c r="B393" s="65" t="s">
        <v>128</v>
      </c>
      <c r="C393">
        <v>2012</v>
      </c>
      <c r="D393">
        <v>2012</v>
      </c>
      <c r="F393">
        <v>1301</v>
      </c>
      <c r="G393">
        <v>0</v>
      </c>
      <c r="H393" t="s">
        <v>455</v>
      </c>
      <c r="I393">
        <v>4</v>
      </c>
      <c r="J393">
        <v>111</v>
      </c>
      <c r="K393" t="s">
        <v>66</v>
      </c>
      <c r="L393">
        <v>0</v>
      </c>
      <c r="M393">
        <v>0</v>
      </c>
      <c r="N393">
        <v>0</v>
      </c>
      <c r="O393">
        <v>0</v>
      </c>
      <c r="P393">
        <v>0</v>
      </c>
      <c r="Q393">
        <v>0</v>
      </c>
      <c r="R393">
        <v>0</v>
      </c>
      <c r="S393">
        <v>0</v>
      </c>
      <c r="T393">
        <v>0</v>
      </c>
      <c r="U393">
        <v>0</v>
      </c>
      <c r="V393">
        <v>0</v>
      </c>
      <c r="W393">
        <v>0</v>
      </c>
      <c r="X393">
        <v>0</v>
      </c>
      <c r="Y393">
        <v>0</v>
      </c>
      <c r="Z393">
        <v>0</v>
      </c>
      <c r="AA393">
        <v>0</v>
      </c>
      <c r="AB393">
        <v>0</v>
      </c>
      <c r="AC393">
        <v>0</v>
      </c>
      <c r="AD393">
        <v>-586.12</v>
      </c>
      <c r="AE393">
        <v>0</v>
      </c>
      <c r="AF393">
        <v>0</v>
      </c>
      <c r="AG393">
        <v>-1380.37</v>
      </c>
      <c r="AH393">
        <v>0</v>
      </c>
      <c r="AI393">
        <v>-1966.49</v>
      </c>
      <c r="AJ393">
        <v>0</v>
      </c>
      <c r="AK393">
        <v>-1966.49</v>
      </c>
      <c r="AL393">
        <v>-1966.49</v>
      </c>
      <c r="AM393">
        <v>0</v>
      </c>
      <c r="AN393">
        <v>0</v>
      </c>
      <c r="AO393">
        <v>0</v>
      </c>
      <c r="AP393">
        <v>25846.13</v>
      </c>
      <c r="AQ393">
        <v>25846.13</v>
      </c>
    </row>
    <row r="394" spans="2:43" x14ac:dyDescent="0.35">
      <c r="B394" s="65" t="s">
        <v>128</v>
      </c>
      <c r="C394">
        <v>2012</v>
      </c>
      <c r="D394">
        <v>2012</v>
      </c>
      <c r="F394">
        <v>1301</v>
      </c>
      <c r="G394">
        <v>0</v>
      </c>
      <c r="H394" t="s">
        <v>455</v>
      </c>
      <c r="I394">
        <v>4</v>
      </c>
      <c r="J394">
        <v>113</v>
      </c>
      <c r="K394" t="s">
        <v>66</v>
      </c>
      <c r="L394">
        <v>-63.09</v>
      </c>
      <c r="M394">
        <v>-63.09</v>
      </c>
      <c r="N394">
        <v>0</v>
      </c>
      <c r="O394">
        <v>0</v>
      </c>
      <c r="P394">
        <v>-63.09</v>
      </c>
      <c r="Q394">
        <v>-63.09</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row>
    <row r="395" spans="2:43" x14ac:dyDescent="0.35">
      <c r="B395" s="65" t="s">
        <v>128</v>
      </c>
      <c r="C395">
        <v>2012</v>
      </c>
      <c r="D395">
        <v>2012</v>
      </c>
      <c r="F395">
        <v>1301</v>
      </c>
      <c r="G395">
        <v>0</v>
      </c>
      <c r="H395" t="s">
        <v>455</v>
      </c>
      <c r="I395">
        <v>4</v>
      </c>
      <c r="J395">
        <v>115</v>
      </c>
      <c r="K395" t="s">
        <v>66</v>
      </c>
      <c r="L395">
        <v>0</v>
      </c>
      <c r="M395">
        <v>0</v>
      </c>
      <c r="N395">
        <v>0</v>
      </c>
      <c r="O395">
        <v>0</v>
      </c>
      <c r="P395">
        <v>0</v>
      </c>
      <c r="Q395">
        <v>0</v>
      </c>
      <c r="R395">
        <v>57.75</v>
      </c>
      <c r="S395">
        <v>57.75</v>
      </c>
      <c r="T395">
        <v>0</v>
      </c>
      <c r="U395">
        <v>0</v>
      </c>
      <c r="V395">
        <v>57.75</v>
      </c>
      <c r="W395">
        <v>57.75</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row>
    <row r="396" spans="2:43" x14ac:dyDescent="0.35">
      <c r="B396" s="65" t="s">
        <v>128</v>
      </c>
      <c r="C396">
        <v>2012</v>
      </c>
      <c r="D396">
        <v>2012</v>
      </c>
      <c r="F396">
        <v>1301</v>
      </c>
      <c r="G396">
        <v>0</v>
      </c>
      <c r="H396" t="s">
        <v>455</v>
      </c>
      <c r="I396">
        <v>4</v>
      </c>
      <c r="J396">
        <v>121</v>
      </c>
      <c r="K396" t="s">
        <v>66</v>
      </c>
      <c r="L396">
        <v>0</v>
      </c>
      <c r="M396">
        <v>0</v>
      </c>
      <c r="N396">
        <v>0</v>
      </c>
      <c r="O396">
        <v>0</v>
      </c>
      <c r="P396">
        <v>0</v>
      </c>
      <c r="Q396">
        <v>0</v>
      </c>
      <c r="R396">
        <v>0</v>
      </c>
      <c r="S396">
        <v>0</v>
      </c>
      <c r="T396">
        <v>0</v>
      </c>
      <c r="U396">
        <v>0</v>
      </c>
      <c r="V396">
        <v>0</v>
      </c>
      <c r="W396">
        <v>0</v>
      </c>
      <c r="X396">
        <v>0</v>
      </c>
      <c r="Y396">
        <v>0</v>
      </c>
      <c r="Z396">
        <v>0</v>
      </c>
      <c r="AA396">
        <v>0</v>
      </c>
      <c r="AB396">
        <v>0</v>
      </c>
      <c r="AC396">
        <v>0</v>
      </c>
      <c r="AD396">
        <v>-8248.36</v>
      </c>
      <c r="AE396">
        <v>0</v>
      </c>
      <c r="AF396">
        <v>0</v>
      </c>
      <c r="AG396">
        <v>-350.8</v>
      </c>
      <c r="AH396">
        <v>0</v>
      </c>
      <c r="AI396">
        <v>-8599.16</v>
      </c>
      <c r="AJ396">
        <v>0</v>
      </c>
      <c r="AK396">
        <v>-8599.16</v>
      </c>
      <c r="AL396">
        <v>-8599.16</v>
      </c>
      <c r="AM396">
        <v>0</v>
      </c>
      <c r="AN396">
        <v>0</v>
      </c>
      <c r="AO396">
        <v>0</v>
      </c>
      <c r="AP396">
        <v>125</v>
      </c>
      <c r="AQ396">
        <v>125</v>
      </c>
    </row>
    <row r="397" spans="2:43" x14ac:dyDescent="0.35">
      <c r="B397" s="65" t="s">
        <v>128</v>
      </c>
      <c r="C397">
        <v>2012</v>
      </c>
      <c r="D397">
        <v>2012</v>
      </c>
      <c r="F397">
        <v>1301</v>
      </c>
      <c r="G397">
        <v>0</v>
      </c>
      <c r="H397" t="s">
        <v>455</v>
      </c>
      <c r="I397">
        <v>4</v>
      </c>
      <c r="J397">
        <v>220</v>
      </c>
      <c r="K397" t="s">
        <v>66</v>
      </c>
      <c r="L397">
        <v>0</v>
      </c>
      <c r="M397">
        <v>0</v>
      </c>
      <c r="N397">
        <v>0</v>
      </c>
      <c r="O397">
        <v>0</v>
      </c>
      <c r="P397">
        <v>0</v>
      </c>
      <c r="Q397">
        <v>0</v>
      </c>
      <c r="R397">
        <v>22.01</v>
      </c>
      <c r="S397">
        <v>22.01</v>
      </c>
      <c r="T397">
        <v>0</v>
      </c>
      <c r="U397">
        <v>0</v>
      </c>
      <c r="V397">
        <v>22.01</v>
      </c>
      <c r="W397">
        <v>22.01</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100</v>
      </c>
      <c r="AQ397">
        <v>100</v>
      </c>
    </row>
    <row r="398" spans="2:43" x14ac:dyDescent="0.35">
      <c r="B398" s="65" t="s">
        <v>128</v>
      </c>
      <c r="C398">
        <v>2012</v>
      </c>
      <c r="D398">
        <v>2012</v>
      </c>
      <c r="F398">
        <v>1301</v>
      </c>
      <c r="G398">
        <v>0</v>
      </c>
      <c r="H398" t="s">
        <v>455</v>
      </c>
      <c r="I398">
        <v>4</v>
      </c>
      <c r="J398">
        <v>231</v>
      </c>
      <c r="K398" t="s">
        <v>66</v>
      </c>
      <c r="L398">
        <v>0</v>
      </c>
      <c r="M398">
        <v>-442757</v>
      </c>
      <c r="N398">
        <v>0</v>
      </c>
      <c r="O398">
        <v>0</v>
      </c>
      <c r="P398">
        <v>0</v>
      </c>
      <c r="Q398">
        <v>-442757</v>
      </c>
      <c r="R398">
        <v>0</v>
      </c>
      <c r="S398">
        <v>0</v>
      </c>
      <c r="T398">
        <v>0</v>
      </c>
      <c r="U398">
        <v>0</v>
      </c>
      <c r="V398">
        <v>0</v>
      </c>
      <c r="W398">
        <v>0</v>
      </c>
      <c r="X398">
        <v>-442757</v>
      </c>
      <c r="Y398">
        <v>0</v>
      </c>
      <c r="Z398">
        <v>0</v>
      </c>
      <c r="AA398">
        <v>0</v>
      </c>
      <c r="AB398">
        <v>-442757</v>
      </c>
      <c r="AC398">
        <v>0</v>
      </c>
      <c r="AD398">
        <v>0</v>
      </c>
      <c r="AE398">
        <v>0</v>
      </c>
      <c r="AF398">
        <v>0</v>
      </c>
      <c r="AG398">
        <v>0</v>
      </c>
      <c r="AH398">
        <v>0</v>
      </c>
      <c r="AI398">
        <v>0</v>
      </c>
      <c r="AJ398">
        <v>-442757</v>
      </c>
      <c r="AK398">
        <v>442757</v>
      </c>
      <c r="AL398">
        <v>0</v>
      </c>
      <c r="AM398">
        <v>442757</v>
      </c>
      <c r="AN398">
        <v>0</v>
      </c>
      <c r="AO398">
        <v>0</v>
      </c>
      <c r="AP398">
        <v>0</v>
      </c>
      <c r="AQ398">
        <v>442757</v>
      </c>
    </row>
    <row r="399" spans="2:43" x14ac:dyDescent="0.35">
      <c r="B399" s="65" t="s">
        <v>128</v>
      </c>
      <c r="C399">
        <v>2012</v>
      </c>
      <c r="D399">
        <v>2012</v>
      </c>
      <c r="F399">
        <v>1301</v>
      </c>
      <c r="G399">
        <v>0</v>
      </c>
      <c r="H399" t="s">
        <v>455</v>
      </c>
      <c r="I399">
        <v>4</v>
      </c>
      <c r="J399">
        <v>233</v>
      </c>
      <c r="K399" t="s">
        <v>66</v>
      </c>
      <c r="L399">
        <v>-7444.57</v>
      </c>
      <c r="M399">
        <v>-7444.57</v>
      </c>
      <c r="N399">
        <v>0</v>
      </c>
      <c r="O399">
        <v>0</v>
      </c>
      <c r="P399">
        <v>-7444.57</v>
      </c>
      <c r="Q399">
        <v>-7444.57</v>
      </c>
      <c r="R399">
        <v>110</v>
      </c>
      <c r="S399">
        <v>110</v>
      </c>
      <c r="T399">
        <v>0</v>
      </c>
      <c r="U399">
        <v>0</v>
      </c>
      <c r="V399">
        <v>110</v>
      </c>
      <c r="W399">
        <v>110</v>
      </c>
      <c r="X399">
        <v>0</v>
      </c>
      <c r="Y399">
        <v>0</v>
      </c>
      <c r="Z399">
        <v>0</v>
      </c>
      <c r="AA399">
        <v>0</v>
      </c>
      <c r="AB399">
        <v>0</v>
      </c>
      <c r="AC399">
        <v>0</v>
      </c>
      <c r="AD399">
        <v>0</v>
      </c>
      <c r="AE399">
        <v>0</v>
      </c>
      <c r="AF399">
        <v>0</v>
      </c>
      <c r="AG399">
        <v>0</v>
      </c>
      <c r="AH399">
        <v>0</v>
      </c>
      <c r="AI399">
        <v>0</v>
      </c>
      <c r="AJ399">
        <v>0</v>
      </c>
      <c r="AK399">
        <v>0</v>
      </c>
      <c r="AL399">
        <v>0</v>
      </c>
      <c r="AM399">
        <v>214.04</v>
      </c>
      <c r="AN399">
        <v>0</v>
      </c>
      <c r="AO399">
        <v>0</v>
      </c>
      <c r="AP399">
        <v>0</v>
      </c>
      <c r="AQ399">
        <v>214.04</v>
      </c>
    </row>
    <row r="400" spans="2:43" x14ac:dyDescent="0.35">
      <c r="B400" s="65" t="s">
        <v>128</v>
      </c>
      <c r="C400">
        <v>2012</v>
      </c>
      <c r="D400">
        <v>2012</v>
      </c>
      <c r="F400">
        <v>1301</v>
      </c>
      <c r="G400">
        <v>0</v>
      </c>
      <c r="H400" t="s">
        <v>455</v>
      </c>
      <c r="I400">
        <v>4</v>
      </c>
      <c r="J400">
        <v>240</v>
      </c>
      <c r="K400" t="s">
        <v>66</v>
      </c>
      <c r="L400">
        <v>1</v>
      </c>
      <c r="M400">
        <v>0</v>
      </c>
      <c r="N400">
        <v>0</v>
      </c>
      <c r="O400">
        <v>0</v>
      </c>
      <c r="P400">
        <v>1</v>
      </c>
      <c r="Q400">
        <v>0</v>
      </c>
      <c r="R400">
        <v>0</v>
      </c>
      <c r="S400">
        <v>0</v>
      </c>
      <c r="T400">
        <v>0</v>
      </c>
      <c r="U400">
        <v>0</v>
      </c>
      <c r="V400">
        <v>0</v>
      </c>
      <c r="W400">
        <v>0</v>
      </c>
      <c r="X400">
        <v>-1</v>
      </c>
      <c r="Y400">
        <v>0</v>
      </c>
      <c r="Z400">
        <v>0</v>
      </c>
      <c r="AA400">
        <v>0</v>
      </c>
      <c r="AB400">
        <v>-1</v>
      </c>
      <c r="AC400">
        <v>0</v>
      </c>
      <c r="AD400">
        <v>0</v>
      </c>
      <c r="AE400">
        <v>0</v>
      </c>
      <c r="AF400">
        <v>0</v>
      </c>
      <c r="AG400">
        <v>0</v>
      </c>
      <c r="AH400">
        <v>0</v>
      </c>
      <c r="AI400">
        <v>0</v>
      </c>
      <c r="AJ400">
        <v>-1</v>
      </c>
      <c r="AK400">
        <v>1</v>
      </c>
      <c r="AL400">
        <v>0</v>
      </c>
      <c r="AM400">
        <v>0</v>
      </c>
      <c r="AN400">
        <v>0</v>
      </c>
      <c r="AO400">
        <v>0</v>
      </c>
      <c r="AP400">
        <v>0</v>
      </c>
      <c r="AQ400">
        <v>0</v>
      </c>
    </row>
    <row r="401" spans="2:43" x14ac:dyDescent="0.35">
      <c r="B401" s="65" t="s">
        <v>128</v>
      </c>
      <c r="C401">
        <v>2012</v>
      </c>
      <c r="D401">
        <v>2012</v>
      </c>
      <c r="F401">
        <v>1301</v>
      </c>
      <c r="G401">
        <v>0</v>
      </c>
      <c r="H401" t="s">
        <v>455</v>
      </c>
      <c r="I401">
        <v>4</v>
      </c>
      <c r="J401">
        <v>251</v>
      </c>
      <c r="K401" t="s">
        <v>66</v>
      </c>
      <c r="L401">
        <v>-248514.55</v>
      </c>
      <c r="M401">
        <v>-324029.06</v>
      </c>
      <c r="N401">
        <v>0</v>
      </c>
      <c r="O401">
        <v>0</v>
      </c>
      <c r="P401">
        <v>-248514.55</v>
      </c>
      <c r="Q401">
        <v>-324029.06</v>
      </c>
      <c r="R401">
        <v>-174.8</v>
      </c>
      <c r="S401">
        <v>-87.62</v>
      </c>
      <c r="T401">
        <v>0</v>
      </c>
      <c r="U401">
        <v>-0.13</v>
      </c>
      <c r="V401">
        <v>-174.8</v>
      </c>
      <c r="W401">
        <v>-87.75</v>
      </c>
      <c r="X401">
        <v>0</v>
      </c>
      <c r="Y401">
        <v>0</v>
      </c>
      <c r="Z401">
        <v>0</v>
      </c>
      <c r="AA401">
        <v>0</v>
      </c>
      <c r="AB401">
        <v>0</v>
      </c>
      <c r="AC401">
        <v>0</v>
      </c>
      <c r="AD401">
        <v>44984.28</v>
      </c>
      <c r="AE401">
        <v>0</v>
      </c>
      <c r="AF401">
        <v>0</v>
      </c>
      <c r="AG401">
        <v>0</v>
      </c>
      <c r="AH401">
        <v>0</v>
      </c>
      <c r="AI401">
        <v>44984.28</v>
      </c>
      <c r="AJ401">
        <v>0</v>
      </c>
      <c r="AK401">
        <v>44984.28</v>
      </c>
      <c r="AL401">
        <v>-30443.18</v>
      </c>
      <c r="AM401">
        <v>105971.72</v>
      </c>
      <c r="AN401">
        <v>0</v>
      </c>
      <c r="AO401">
        <v>0</v>
      </c>
      <c r="AP401">
        <v>0</v>
      </c>
      <c r="AQ401">
        <v>105971.72</v>
      </c>
    </row>
    <row r="402" spans="2:43" x14ac:dyDescent="0.35">
      <c r="B402" s="65" t="s">
        <v>128</v>
      </c>
      <c r="C402">
        <v>2012</v>
      </c>
      <c r="D402">
        <v>2012</v>
      </c>
      <c r="F402">
        <v>1301</v>
      </c>
      <c r="G402">
        <v>0</v>
      </c>
      <c r="H402" t="s">
        <v>455</v>
      </c>
      <c r="I402">
        <v>4</v>
      </c>
      <c r="J402">
        <v>252</v>
      </c>
      <c r="K402" t="s">
        <v>66</v>
      </c>
      <c r="L402">
        <v>-298570.7</v>
      </c>
      <c r="M402">
        <v>-528863.42000000004</v>
      </c>
      <c r="N402">
        <v>0</v>
      </c>
      <c r="O402">
        <v>0</v>
      </c>
      <c r="P402">
        <v>-298570.7</v>
      </c>
      <c r="Q402">
        <v>-528863.42000000004</v>
      </c>
      <c r="R402">
        <v>-76357.98</v>
      </c>
      <c r="S402">
        <v>-18.559999999999999</v>
      </c>
      <c r="T402">
        <v>0</v>
      </c>
      <c r="U402">
        <v>0</v>
      </c>
      <c r="V402">
        <v>-76357.98</v>
      </c>
      <c r="W402">
        <v>-18.559999999999999</v>
      </c>
      <c r="X402">
        <v>-230159.19</v>
      </c>
      <c r="Y402">
        <v>-19860.02</v>
      </c>
      <c r="Z402">
        <v>0</v>
      </c>
      <c r="AA402">
        <v>0</v>
      </c>
      <c r="AB402">
        <v>-230159.19</v>
      </c>
      <c r="AC402">
        <v>-19860.02</v>
      </c>
      <c r="AD402">
        <v>-132702.87</v>
      </c>
      <c r="AE402">
        <v>0</v>
      </c>
      <c r="AF402">
        <v>0</v>
      </c>
      <c r="AG402">
        <v>0</v>
      </c>
      <c r="AH402">
        <v>0</v>
      </c>
      <c r="AI402">
        <v>-132702.87</v>
      </c>
      <c r="AJ402">
        <v>-230159.19</v>
      </c>
      <c r="AK402">
        <v>77596.3</v>
      </c>
      <c r="AL402">
        <v>-76357</v>
      </c>
      <c r="AM402">
        <v>451185.57</v>
      </c>
      <c r="AN402">
        <v>0</v>
      </c>
      <c r="AO402">
        <v>0</v>
      </c>
      <c r="AP402">
        <v>76357</v>
      </c>
      <c r="AQ402">
        <v>527542.56999999995</v>
      </c>
    </row>
    <row r="403" spans="2:43" x14ac:dyDescent="0.35">
      <c r="B403" s="65" t="s">
        <v>128</v>
      </c>
      <c r="C403">
        <v>2012</v>
      </c>
      <c r="D403">
        <v>2012</v>
      </c>
      <c r="F403">
        <v>1301</v>
      </c>
      <c r="G403">
        <v>0</v>
      </c>
      <c r="H403" t="s">
        <v>455</v>
      </c>
      <c r="I403">
        <v>4</v>
      </c>
      <c r="J403">
        <v>253</v>
      </c>
      <c r="K403" t="s">
        <v>66</v>
      </c>
      <c r="L403">
        <v>-11301.56</v>
      </c>
      <c r="M403">
        <v>-11301.56</v>
      </c>
      <c r="N403">
        <v>0</v>
      </c>
      <c r="O403">
        <v>0</v>
      </c>
      <c r="P403">
        <v>-11301.56</v>
      </c>
      <c r="Q403">
        <v>-11301.56</v>
      </c>
      <c r="R403">
        <v>0</v>
      </c>
      <c r="S403">
        <v>0</v>
      </c>
      <c r="T403">
        <v>0</v>
      </c>
      <c r="U403">
        <v>0</v>
      </c>
      <c r="V403">
        <v>0</v>
      </c>
      <c r="W403">
        <v>0</v>
      </c>
      <c r="X403">
        <v>23123.32</v>
      </c>
      <c r="Y403">
        <v>-9043.16</v>
      </c>
      <c r="Z403">
        <v>0</v>
      </c>
      <c r="AA403">
        <v>0</v>
      </c>
      <c r="AB403">
        <v>23123.32</v>
      </c>
      <c r="AC403">
        <v>-9043.16</v>
      </c>
      <c r="AD403">
        <v>32166.48</v>
      </c>
      <c r="AE403">
        <v>0</v>
      </c>
      <c r="AF403">
        <v>0</v>
      </c>
      <c r="AG403">
        <v>0</v>
      </c>
      <c r="AH403">
        <v>0</v>
      </c>
      <c r="AI403">
        <v>32166.48</v>
      </c>
      <c r="AJ403">
        <v>23123.32</v>
      </c>
      <c r="AK403">
        <v>0</v>
      </c>
      <c r="AL403">
        <v>0</v>
      </c>
      <c r="AM403">
        <v>0.02</v>
      </c>
      <c r="AN403">
        <v>0</v>
      </c>
      <c r="AO403">
        <v>0</v>
      </c>
      <c r="AP403">
        <v>0</v>
      </c>
      <c r="AQ403">
        <v>0.02</v>
      </c>
    </row>
    <row r="404" spans="2:43" x14ac:dyDescent="0.35">
      <c r="B404" s="65" t="s">
        <v>128</v>
      </c>
      <c r="C404">
        <v>2012</v>
      </c>
      <c r="D404">
        <v>2012</v>
      </c>
      <c r="F404">
        <v>1301</v>
      </c>
      <c r="G404">
        <v>0</v>
      </c>
      <c r="H404" t="s">
        <v>455</v>
      </c>
      <c r="I404">
        <v>4</v>
      </c>
      <c r="J404">
        <v>254</v>
      </c>
      <c r="K404" t="s">
        <v>66</v>
      </c>
      <c r="L404">
        <v>-12298.64</v>
      </c>
      <c r="M404">
        <v>-12298.64</v>
      </c>
      <c r="N404">
        <v>0</v>
      </c>
      <c r="O404">
        <v>0</v>
      </c>
      <c r="P404">
        <v>-12298.64</v>
      </c>
      <c r="Q404">
        <v>-12298.64</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5300</v>
      </c>
      <c r="AN404">
        <v>0</v>
      </c>
      <c r="AO404">
        <v>0</v>
      </c>
      <c r="AP404">
        <v>0</v>
      </c>
      <c r="AQ404">
        <v>5300</v>
      </c>
    </row>
    <row r="405" spans="2:43" x14ac:dyDescent="0.35">
      <c r="B405" s="65" t="s">
        <v>128</v>
      </c>
      <c r="C405">
        <v>2012</v>
      </c>
      <c r="D405">
        <v>2012</v>
      </c>
      <c r="F405">
        <v>1301</v>
      </c>
      <c r="G405">
        <v>0</v>
      </c>
      <c r="H405" t="s">
        <v>455</v>
      </c>
      <c r="I405">
        <v>4</v>
      </c>
      <c r="J405">
        <v>256</v>
      </c>
      <c r="K405" t="s">
        <v>66</v>
      </c>
      <c r="L405">
        <v>0</v>
      </c>
      <c r="M405">
        <v>-85397.31</v>
      </c>
      <c r="N405">
        <v>0</v>
      </c>
      <c r="O405">
        <v>0</v>
      </c>
      <c r="P405">
        <v>0</v>
      </c>
      <c r="Q405">
        <v>-85397.31</v>
      </c>
      <c r="R405">
        <v>0</v>
      </c>
      <c r="S405">
        <v>0</v>
      </c>
      <c r="T405">
        <v>0</v>
      </c>
      <c r="U405">
        <v>0</v>
      </c>
      <c r="V405">
        <v>0</v>
      </c>
      <c r="W405">
        <v>0</v>
      </c>
      <c r="X405">
        <v>-85397.31</v>
      </c>
      <c r="Y405">
        <v>0</v>
      </c>
      <c r="Z405">
        <v>0</v>
      </c>
      <c r="AA405">
        <v>0</v>
      </c>
      <c r="AB405">
        <v>-85397.31</v>
      </c>
      <c r="AC405">
        <v>0</v>
      </c>
      <c r="AD405">
        <v>0</v>
      </c>
      <c r="AE405">
        <v>0</v>
      </c>
      <c r="AF405">
        <v>0</v>
      </c>
      <c r="AG405">
        <v>0</v>
      </c>
      <c r="AH405">
        <v>0</v>
      </c>
      <c r="AI405">
        <v>0</v>
      </c>
      <c r="AJ405">
        <v>-85397.31</v>
      </c>
      <c r="AK405">
        <v>85397.31</v>
      </c>
      <c r="AL405">
        <v>0</v>
      </c>
      <c r="AM405">
        <v>85397.31</v>
      </c>
      <c r="AN405">
        <v>0</v>
      </c>
      <c r="AO405">
        <v>0</v>
      </c>
      <c r="AP405">
        <v>95</v>
      </c>
      <c r="AQ405">
        <v>85492.31</v>
      </c>
    </row>
    <row r="406" spans="2:43" x14ac:dyDescent="0.35">
      <c r="B406" s="65" t="s">
        <v>128</v>
      </c>
      <c r="C406">
        <v>2012</v>
      </c>
      <c r="D406">
        <v>2012</v>
      </c>
      <c r="F406">
        <v>1301</v>
      </c>
      <c r="G406">
        <v>0</v>
      </c>
      <c r="H406" t="s">
        <v>455</v>
      </c>
      <c r="I406">
        <v>4</v>
      </c>
      <c r="J406">
        <v>257</v>
      </c>
      <c r="K406" t="s">
        <v>66</v>
      </c>
      <c r="L406">
        <v>-58037.77</v>
      </c>
      <c r="M406">
        <v>-2048.59</v>
      </c>
      <c r="N406">
        <v>0</v>
      </c>
      <c r="O406">
        <v>0</v>
      </c>
      <c r="P406">
        <v>-58037.77</v>
      </c>
      <c r="Q406">
        <v>-2048.59</v>
      </c>
      <c r="R406">
        <v>-42234.74</v>
      </c>
      <c r="S406">
        <v>0.16</v>
      </c>
      <c r="T406">
        <v>0</v>
      </c>
      <c r="U406">
        <v>-0.16</v>
      </c>
      <c r="V406">
        <v>-42234.74</v>
      </c>
      <c r="W406">
        <v>0</v>
      </c>
      <c r="X406">
        <v>0</v>
      </c>
      <c r="Y406">
        <v>0</v>
      </c>
      <c r="Z406">
        <v>0</v>
      </c>
      <c r="AA406">
        <v>0</v>
      </c>
      <c r="AB406">
        <v>0</v>
      </c>
      <c r="AC406">
        <v>0</v>
      </c>
      <c r="AD406">
        <v>-98224.08</v>
      </c>
      <c r="AE406">
        <v>0</v>
      </c>
      <c r="AF406">
        <v>0</v>
      </c>
      <c r="AG406">
        <v>0</v>
      </c>
      <c r="AH406">
        <v>0</v>
      </c>
      <c r="AI406">
        <v>-98224.08</v>
      </c>
      <c r="AJ406">
        <v>0</v>
      </c>
      <c r="AK406">
        <v>-98224.08</v>
      </c>
      <c r="AL406">
        <v>-0.16</v>
      </c>
      <c r="AM406">
        <v>0</v>
      </c>
      <c r="AN406">
        <v>0</v>
      </c>
      <c r="AO406">
        <v>0</v>
      </c>
      <c r="AP406">
        <v>0</v>
      </c>
      <c r="AQ406">
        <v>0</v>
      </c>
    </row>
    <row r="407" spans="2:43" x14ac:dyDescent="0.35">
      <c r="B407" s="65" t="s">
        <v>128</v>
      </c>
      <c r="C407">
        <v>2012</v>
      </c>
      <c r="D407">
        <v>2012</v>
      </c>
      <c r="F407">
        <v>1301</v>
      </c>
      <c r="G407">
        <v>0</v>
      </c>
      <c r="H407" t="s">
        <v>455</v>
      </c>
      <c r="I407">
        <v>4</v>
      </c>
      <c r="J407">
        <v>260</v>
      </c>
      <c r="K407" t="s">
        <v>66</v>
      </c>
      <c r="L407">
        <v>0</v>
      </c>
      <c r="M407">
        <v>0</v>
      </c>
      <c r="N407">
        <v>0</v>
      </c>
      <c r="O407">
        <v>0</v>
      </c>
      <c r="P407">
        <v>0</v>
      </c>
      <c r="Q407">
        <v>0</v>
      </c>
      <c r="R407">
        <v>-79.760000000000005</v>
      </c>
      <c r="S407">
        <v>-79.760000000000005</v>
      </c>
      <c r="T407">
        <v>0</v>
      </c>
      <c r="U407">
        <v>0</v>
      </c>
      <c r="V407">
        <v>-79.760000000000005</v>
      </c>
      <c r="W407">
        <v>-79.760000000000005</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row>
    <row r="408" spans="2:43" x14ac:dyDescent="0.35">
      <c r="B408" s="65" t="s">
        <v>128</v>
      </c>
      <c r="C408">
        <v>2012</v>
      </c>
      <c r="D408">
        <v>2012</v>
      </c>
      <c r="F408">
        <v>1301</v>
      </c>
      <c r="G408">
        <v>0</v>
      </c>
      <c r="H408" t="s">
        <v>455</v>
      </c>
      <c r="I408">
        <v>4</v>
      </c>
      <c r="J408">
        <v>310</v>
      </c>
      <c r="K408" t="s">
        <v>66</v>
      </c>
      <c r="L408">
        <v>-8526.01</v>
      </c>
      <c r="M408">
        <v>-8526.01</v>
      </c>
      <c r="N408">
        <v>0</v>
      </c>
      <c r="O408">
        <v>0</v>
      </c>
      <c r="P408">
        <v>-8526.01</v>
      </c>
      <c r="Q408">
        <v>-8526.01</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row>
    <row r="409" spans="2:43" x14ac:dyDescent="0.35">
      <c r="B409" s="65" t="s">
        <v>128</v>
      </c>
      <c r="C409">
        <v>2012</v>
      </c>
      <c r="D409">
        <v>2012</v>
      </c>
      <c r="F409">
        <v>1301</v>
      </c>
      <c r="G409">
        <v>0</v>
      </c>
      <c r="H409" t="s">
        <v>455</v>
      </c>
      <c r="I409">
        <v>4</v>
      </c>
      <c r="J409">
        <v>410</v>
      </c>
      <c r="K409" t="s">
        <v>66</v>
      </c>
      <c r="L409">
        <v>-17790.13</v>
      </c>
      <c r="M409">
        <v>-17790.13</v>
      </c>
      <c r="N409">
        <v>0</v>
      </c>
      <c r="O409">
        <v>0</v>
      </c>
      <c r="P409">
        <v>-17790.13</v>
      </c>
      <c r="Q409">
        <v>-17790.13</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row>
    <row r="410" spans="2:43" x14ac:dyDescent="0.35">
      <c r="B410" s="65" t="s">
        <v>128</v>
      </c>
      <c r="C410">
        <v>2012</v>
      </c>
      <c r="D410">
        <v>2012</v>
      </c>
      <c r="F410">
        <v>1301</v>
      </c>
      <c r="G410">
        <v>0</v>
      </c>
      <c r="H410" t="s">
        <v>490</v>
      </c>
      <c r="I410">
        <v>5</v>
      </c>
      <c r="J410">
        <v>252</v>
      </c>
      <c r="K410" t="s">
        <v>66</v>
      </c>
      <c r="L410">
        <v>0</v>
      </c>
      <c r="M410">
        <v>-14937</v>
      </c>
      <c r="N410">
        <v>0</v>
      </c>
      <c r="O410">
        <v>0</v>
      </c>
      <c r="P410">
        <v>0</v>
      </c>
      <c r="Q410">
        <v>-14937</v>
      </c>
      <c r="R410">
        <v>0</v>
      </c>
      <c r="S410">
        <v>0</v>
      </c>
      <c r="T410">
        <v>0</v>
      </c>
      <c r="U410">
        <v>0</v>
      </c>
      <c r="V410">
        <v>0</v>
      </c>
      <c r="W410">
        <v>0</v>
      </c>
      <c r="X410">
        <v>-14937</v>
      </c>
      <c r="Y410">
        <v>0</v>
      </c>
      <c r="Z410">
        <v>0</v>
      </c>
      <c r="AA410">
        <v>0</v>
      </c>
      <c r="AB410">
        <v>-14937</v>
      </c>
      <c r="AC410">
        <v>0</v>
      </c>
      <c r="AD410">
        <v>0</v>
      </c>
      <c r="AE410">
        <v>0</v>
      </c>
      <c r="AF410">
        <v>0</v>
      </c>
      <c r="AG410">
        <v>0</v>
      </c>
      <c r="AH410">
        <v>0</v>
      </c>
      <c r="AI410">
        <v>0</v>
      </c>
      <c r="AJ410">
        <v>-14937</v>
      </c>
      <c r="AK410">
        <v>14937</v>
      </c>
      <c r="AL410">
        <v>0</v>
      </c>
      <c r="AM410">
        <v>14937</v>
      </c>
      <c r="AN410">
        <v>0</v>
      </c>
      <c r="AO410">
        <v>0</v>
      </c>
      <c r="AP410">
        <v>0</v>
      </c>
      <c r="AQ410">
        <v>14937</v>
      </c>
    </row>
    <row r="411" spans="2:43" x14ac:dyDescent="0.35">
      <c r="B411" s="65" t="s">
        <v>128</v>
      </c>
      <c r="C411">
        <v>2012</v>
      </c>
      <c r="D411">
        <v>2012</v>
      </c>
      <c r="F411">
        <v>1301</v>
      </c>
      <c r="G411">
        <v>0</v>
      </c>
      <c r="H411" t="s">
        <v>490</v>
      </c>
      <c r="I411">
        <v>5</v>
      </c>
      <c r="J411">
        <v>257</v>
      </c>
      <c r="K411" t="s">
        <v>66</v>
      </c>
      <c r="L411">
        <v>0</v>
      </c>
      <c r="M411">
        <v>-5318</v>
      </c>
      <c r="N411">
        <v>0</v>
      </c>
      <c r="O411">
        <v>0</v>
      </c>
      <c r="P411">
        <v>0</v>
      </c>
      <c r="Q411">
        <v>-5318</v>
      </c>
      <c r="R411">
        <v>0</v>
      </c>
      <c r="S411">
        <v>0</v>
      </c>
      <c r="T411">
        <v>0</v>
      </c>
      <c r="U411">
        <v>0</v>
      </c>
      <c r="V411">
        <v>0</v>
      </c>
      <c r="W411">
        <v>0</v>
      </c>
      <c r="X411">
        <v>-5318</v>
      </c>
      <c r="Y411">
        <v>0</v>
      </c>
      <c r="Z411">
        <v>0</v>
      </c>
      <c r="AA411">
        <v>0</v>
      </c>
      <c r="AB411">
        <v>-5318</v>
      </c>
      <c r="AC411">
        <v>0</v>
      </c>
      <c r="AD411">
        <v>0</v>
      </c>
      <c r="AE411">
        <v>0</v>
      </c>
      <c r="AF411">
        <v>0</v>
      </c>
      <c r="AG411">
        <v>0</v>
      </c>
      <c r="AH411">
        <v>0</v>
      </c>
      <c r="AI411">
        <v>0</v>
      </c>
      <c r="AJ411">
        <v>-5318</v>
      </c>
      <c r="AK411">
        <v>5318</v>
      </c>
      <c r="AL411">
        <v>0</v>
      </c>
      <c r="AM411">
        <v>5318</v>
      </c>
      <c r="AN411">
        <v>0</v>
      </c>
      <c r="AO411">
        <v>0</v>
      </c>
      <c r="AP411">
        <v>0</v>
      </c>
      <c r="AQ411">
        <v>5318</v>
      </c>
    </row>
    <row r="412" spans="2:43" x14ac:dyDescent="0.35">
      <c r="B412" s="65" t="s">
        <v>128</v>
      </c>
      <c r="C412">
        <v>2012</v>
      </c>
      <c r="D412">
        <v>2012</v>
      </c>
      <c r="F412">
        <v>1301</v>
      </c>
      <c r="G412">
        <v>0</v>
      </c>
      <c r="H412" t="s">
        <v>490</v>
      </c>
      <c r="I412">
        <v>5</v>
      </c>
      <c r="J412">
        <v>410</v>
      </c>
      <c r="K412" t="s">
        <v>66</v>
      </c>
      <c r="L412">
        <v>-42375</v>
      </c>
      <c r="M412">
        <v>-42375</v>
      </c>
      <c r="N412">
        <v>0</v>
      </c>
      <c r="O412">
        <v>0</v>
      </c>
      <c r="P412">
        <v>-42375</v>
      </c>
      <c r="Q412">
        <v>-42375</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row>
    <row r="413" spans="2:43" x14ac:dyDescent="0.35">
      <c r="B413" s="65" t="s">
        <v>128</v>
      </c>
      <c r="C413">
        <v>2012</v>
      </c>
      <c r="D413">
        <v>2012</v>
      </c>
      <c r="F413">
        <v>1301</v>
      </c>
      <c r="G413">
        <v>0</v>
      </c>
      <c r="H413" t="s">
        <v>491</v>
      </c>
      <c r="I413">
        <v>6</v>
      </c>
      <c r="J413">
        <v>111</v>
      </c>
      <c r="K413" t="s">
        <v>66</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-12554.34</v>
      </c>
      <c r="AH413">
        <v>0</v>
      </c>
      <c r="AI413">
        <v>-12554.34</v>
      </c>
      <c r="AJ413">
        <v>0</v>
      </c>
      <c r="AK413">
        <v>-12554.34</v>
      </c>
      <c r="AL413">
        <v>-12554.34</v>
      </c>
      <c r="AM413">
        <v>0</v>
      </c>
      <c r="AN413">
        <v>0</v>
      </c>
      <c r="AO413">
        <v>0</v>
      </c>
      <c r="AP413">
        <v>16749.310000000001</v>
      </c>
      <c r="AQ413">
        <v>16749.310000000001</v>
      </c>
    </row>
    <row r="414" spans="2:43" x14ac:dyDescent="0.35">
      <c r="B414" s="65" t="s">
        <v>128</v>
      </c>
      <c r="C414">
        <v>2012</v>
      </c>
      <c r="D414">
        <v>2012</v>
      </c>
      <c r="F414">
        <v>1301</v>
      </c>
      <c r="G414">
        <v>0</v>
      </c>
      <c r="H414" t="s">
        <v>491</v>
      </c>
      <c r="I414">
        <v>6</v>
      </c>
      <c r="J414">
        <v>233</v>
      </c>
      <c r="K414" t="s">
        <v>66</v>
      </c>
      <c r="L414">
        <v>-52533.08</v>
      </c>
      <c r="M414">
        <v>-52533.08</v>
      </c>
      <c r="N414">
        <v>0</v>
      </c>
      <c r="O414">
        <v>0</v>
      </c>
      <c r="P414">
        <v>-52533.08</v>
      </c>
      <c r="Q414">
        <v>-52533.08</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row>
    <row r="415" spans="2:43" x14ac:dyDescent="0.35">
      <c r="B415" s="65" t="s">
        <v>128</v>
      </c>
      <c r="C415">
        <v>2012</v>
      </c>
      <c r="D415">
        <v>2012</v>
      </c>
      <c r="F415">
        <v>1301</v>
      </c>
      <c r="G415">
        <v>0</v>
      </c>
      <c r="H415" t="s">
        <v>491</v>
      </c>
      <c r="I415">
        <v>6</v>
      </c>
      <c r="J415">
        <v>252</v>
      </c>
      <c r="K415" t="s">
        <v>66</v>
      </c>
      <c r="L415">
        <v>0</v>
      </c>
      <c r="M415">
        <v>-81124.34</v>
      </c>
      <c r="N415">
        <v>0</v>
      </c>
      <c r="O415">
        <v>0</v>
      </c>
      <c r="P415">
        <v>0</v>
      </c>
      <c r="Q415">
        <v>-81124.34</v>
      </c>
      <c r="R415">
        <v>0</v>
      </c>
      <c r="S415">
        <v>0</v>
      </c>
      <c r="T415">
        <v>0</v>
      </c>
      <c r="U415">
        <v>0</v>
      </c>
      <c r="V415">
        <v>0</v>
      </c>
      <c r="W415">
        <v>0</v>
      </c>
      <c r="X415">
        <v>-180569.23</v>
      </c>
      <c r="Y415">
        <v>-38.31</v>
      </c>
      <c r="Z415">
        <v>0</v>
      </c>
      <c r="AA415">
        <v>0</v>
      </c>
      <c r="AB415">
        <v>-180569.23</v>
      </c>
      <c r="AC415">
        <v>-38.31</v>
      </c>
      <c r="AD415">
        <v>-99406.58</v>
      </c>
      <c r="AE415">
        <v>0</v>
      </c>
      <c r="AF415">
        <v>0</v>
      </c>
      <c r="AG415">
        <v>0</v>
      </c>
      <c r="AH415">
        <v>0</v>
      </c>
      <c r="AI415">
        <v>-99406.58</v>
      </c>
      <c r="AJ415">
        <v>-180569.23</v>
      </c>
      <c r="AK415">
        <v>81124.34</v>
      </c>
      <c r="AL415">
        <v>0</v>
      </c>
      <c r="AM415">
        <v>81124.34</v>
      </c>
      <c r="AN415">
        <v>0</v>
      </c>
      <c r="AO415">
        <v>0</v>
      </c>
      <c r="AP415">
        <v>0</v>
      </c>
      <c r="AQ415">
        <v>81124.34</v>
      </c>
    </row>
    <row r="416" spans="2:43" x14ac:dyDescent="0.35">
      <c r="B416" s="65" t="s">
        <v>128</v>
      </c>
      <c r="C416">
        <v>2012</v>
      </c>
      <c r="D416">
        <v>2012</v>
      </c>
      <c r="F416">
        <v>1301</v>
      </c>
      <c r="G416">
        <v>0</v>
      </c>
      <c r="H416" t="s">
        <v>491</v>
      </c>
      <c r="I416">
        <v>6</v>
      </c>
      <c r="J416">
        <v>253</v>
      </c>
      <c r="K416" t="s">
        <v>66</v>
      </c>
      <c r="L416">
        <v>-0.56999999999999995</v>
      </c>
      <c r="M416">
        <v>-0.56999999999999995</v>
      </c>
      <c r="N416">
        <v>0</v>
      </c>
      <c r="O416">
        <v>0</v>
      </c>
      <c r="P416">
        <v>-0.56999999999999995</v>
      </c>
      <c r="Q416">
        <v>-0.56999999999999995</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0.56999999999999995</v>
      </c>
      <c r="AN416">
        <v>0</v>
      </c>
      <c r="AO416">
        <v>0</v>
      </c>
      <c r="AP416">
        <v>0</v>
      </c>
      <c r="AQ416">
        <v>0.56999999999999995</v>
      </c>
    </row>
    <row r="417" spans="2:43" x14ac:dyDescent="0.35">
      <c r="B417" s="65" t="s">
        <v>128</v>
      </c>
      <c r="C417">
        <v>2012</v>
      </c>
      <c r="D417">
        <v>2012</v>
      </c>
      <c r="F417">
        <v>1301</v>
      </c>
      <c r="G417">
        <v>0</v>
      </c>
      <c r="H417" t="s">
        <v>491</v>
      </c>
      <c r="I417">
        <v>6</v>
      </c>
      <c r="J417">
        <v>257</v>
      </c>
      <c r="K417" t="s">
        <v>66</v>
      </c>
      <c r="L417">
        <v>0</v>
      </c>
      <c r="M417">
        <v>0</v>
      </c>
      <c r="N417">
        <v>0</v>
      </c>
      <c r="O417">
        <v>0</v>
      </c>
      <c r="P417">
        <v>0</v>
      </c>
      <c r="Q417">
        <v>0</v>
      </c>
      <c r="R417">
        <v>-5347.51</v>
      </c>
      <c r="S417">
        <v>-5347.51</v>
      </c>
      <c r="T417">
        <v>0</v>
      </c>
      <c r="U417">
        <v>0</v>
      </c>
      <c r="V417">
        <v>-5347.51</v>
      </c>
      <c r="W417">
        <v>-5347.51</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row>
    <row r="418" spans="2:43" x14ac:dyDescent="0.35">
      <c r="B418" s="65" t="s">
        <v>128</v>
      </c>
      <c r="C418">
        <v>2012</v>
      </c>
      <c r="D418">
        <v>2012</v>
      </c>
      <c r="F418">
        <v>1301</v>
      </c>
      <c r="G418">
        <v>0</v>
      </c>
      <c r="H418" t="s">
        <v>492</v>
      </c>
      <c r="I418">
        <v>7</v>
      </c>
      <c r="J418">
        <v>111</v>
      </c>
      <c r="K418" t="s">
        <v>66</v>
      </c>
      <c r="L418">
        <v>0</v>
      </c>
      <c r="M418">
        <v>0</v>
      </c>
      <c r="N418">
        <v>0</v>
      </c>
      <c r="O418">
        <v>0</v>
      </c>
      <c r="P418">
        <v>0</v>
      </c>
      <c r="Q418">
        <v>0</v>
      </c>
      <c r="R418">
        <v>-4605.4399999999996</v>
      </c>
      <c r="S418">
        <v>-4605.4399999999996</v>
      </c>
      <c r="T418">
        <v>0</v>
      </c>
      <c r="U418">
        <v>0</v>
      </c>
      <c r="V418">
        <v>-4605.4399999999996</v>
      </c>
      <c r="W418">
        <v>-4605.4399999999996</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11420.08</v>
      </c>
      <c r="AQ418">
        <v>11420.08</v>
      </c>
    </row>
    <row r="419" spans="2:43" x14ac:dyDescent="0.35">
      <c r="B419" s="65" t="s">
        <v>128</v>
      </c>
      <c r="C419">
        <v>2012</v>
      </c>
      <c r="D419">
        <v>2012</v>
      </c>
      <c r="F419">
        <v>1301</v>
      </c>
      <c r="G419">
        <v>0</v>
      </c>
      <c r="H419" t="s">
        <v>492</v>
      </c>
      <c r="I419">
        <v>7</v>
      </c>
      <c r="J419">
        <v>113</v>
      </c>
      <c r="K419" t="s">
        <v>66</v>
      </c>
      <c r="L419">
        <v>-252.1</v>
      </c>
      <c r="M419">
        <v>-252.1</v>
      </c>
      <c r="N419">
        <v>0</v>
      </c>
      <c r="O419">
        <v>0</v>
      </c>
      <c r="P419">
        <v>-252.1</v>
      </c>
      <c r="Q419">
        <v>-252.1</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row>
    <row r="420" spans="2:43" x14ac:dyDescent="0.35">
      <c r="B420" s="65" t="s">
        <v>128</v>
      </c>
      <c r="C420">
        <v>2012</v>
      </c>
      <c r="D420">
        <v>2012</v>
      </c>
      <c r="F420">
        <v>1301</v>
      </c>
      <c r="G420">
        <v>0</v>
      </c>
      <c r="H420" t="s">
        <v>492</v>
      </c>
      <c r="I420">
        <v>7</v>
      </c>
      <c r="J420">
        <v>121</v>
      </c>
      <c r="K420" t="s">
        <v>66</v>
      </c>
      <c r="L420">
        <v>-146.01</v>
      </c>
      <c r="M420">
        <v>-146.01</v>
      </c>
      <c r="N420">
        <v>0</v>
      </c>
      <c r="O420">
        <v>0</v>
      </c>
      <c r="P420">
        <v>-146.01</v>
      </c>
      <c r="Q420">
        <v>-146.01</v>
      </c>
      <c r="R420">
        <v>-15474.08</v>
      </c>
      <c r="S420">
        <v>-15474.08</v>
      </c>
      <c r="T420">
        <v>0</v>
      </c>
      <c r="U420">
        <v>0</v>
      </c>
      <c r="V420">
        <v>-15474.08</v>
      </c>
      <c r="W420">
        <v>-15474.08</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row>
    <row r="421" spans="2:43" x14ac:dyDescent="0.35">
      <c r="B421" s="65" t="s">
        <v>128</v>
      </c>
      <c r="C421">
        <v>2012</v>
      </c>
      <c r="D421">
        <v>2012</v>
      </c>
      <c r="F421">
        <v>1301</v>
      </c>
      <c r="G421">
        <v>0</v>
      </c>
      <c r="H421" t="s">
        <v>492</v>
      </c>
      <c r="I421">
        <v>7</v>
      </c>
      <c r="J421">
        <v>130</v>
      </c>
      <c r="K421" t="s">
        <v>66</v>
      </c>
      <c r="L421">
        <v>-247259.01</v>
      </c>
      <c r="M421">
        <v>-275889.84999999998</v>
      </c>
      <c r="N421">
        <v>0</v>
      </c>
      <c r="O421">
        <v>0</v>
      </c>
      <c r="P421">
        <v>-247259.01</v>
      </c>
      <c r="Q421">
        <v>-275889.84999999998</v>
      </c>
      <c r="R421">
        <v>0</v>
      </c>
      <c r="S421">
        <v>0</v>
      </c>
      <c r="T421">
        <v>0</v>
      </c>
      <c r="U421">
        <v>0</v>
      </c>
      <c r="V421">
        <v>0</v>
      </c>
      <c r="W421">
        <v>0</v>
      </c>
      <c r="X421">
        <v>-28630.880000000001</v>
      </c>
      <c r="Y421">
        <v>0</v>
      </c>
      <c r="Z421">
        <v>0</v>
      </c>
      <c r="AA421">
        <v>0</v>
      </c>
      <c r="AB421">
        <v>-28630.880000000001</v>
      </c>
      <c r="AC421">
        <v>0</v>
      </c>
      <c r="AD421">
        <v>-0.04</v>
      </c>
      <c r="AE421">
        <v>0</v>
      </c>
      <c r="AF421">
        <v>0</v>
      </c>
      <c r="AG421">
        <v>0</v>
      </c>
      <c r="AH421">
        <v>0</v>
      </c>
      <c r="AI421">
        <v>-0.04</v>
      </c>
      <c r="AJ421">
        <v>-28630.880000000001</v>
      </c>
      <c r="AK421">
        <v>28630.84</v>
      </c>
      <c r="AL421">
        <v>0</v>
      </c>
      <c r="AM421">
        <v>275889.84999999998</v>
      </c>
      <c r="AN421">
        <v>0</v>
      </c>
      <c r="AO421">
        <v>0</v>
      </c>
      <c r="AP421">
        <v>0</v>
      </c>
      <c r="AQ421">
        <v>275889.84999999998</v>
      </c>
    </row>
    <row r="422" spans="2:43" x14ac:dyDescent="0.35">
      <c r="B422" s="65" t="s">
        <v>128</v>
      </c>
      <c r="C422">
        <v>2012</v>
      </c>
      <c r="D422">
        <v>2012</v>
      </c>
      <c r="F422">
        <v>1301</v>
      </c>
      <c r="G422">
        <v>0</v>
      </c>
      <c r="H422" t="s">
        <v>492</v>
      </c>
      <c r="I422">
        <v>7</v>
      </c>
      <c r="J422">
        <v>210</v>
      </c>
      <c r="K422" t="s">
        <v>66</v>
      </c>
      <c r="L422">
        <v>-25</v>
      </c>
      <c r="M422">
        <v>-25</v>
      </c>
      <c r="N422">
        <v>0</v>
      </c>
      <c r="O422">
        <v>0</v>
      </c>
      <c r="P422">
        <v>-25</v>
      </c>
      <c r="Q422">
        <v>-25</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25</v>
      </c>
      <c r="AN422">
        <v>0</v>
      </c>
      <c r="AO422">
        <v>0</v>
      </c>
      <c r="AP422">
        <v>0</v>
      </c>
      <c r="AQ422">
        <v>25</v>
      </c>
    </row>
    <row r="423" spans="2:43" x14ac:dyDescent="0.35">
      <c r="B423" s="65" t="s">
        <v>128</v>
      </c>
      <c r="C423">
        <v>2012</v>
      </c>
      <c r="D423">
        <v>2012</v>
      </c>
      <c r="F423">
        <v>1301</v>
      </c>
      <c r="G423">
        <v>0</v>
      </c>
      <c r="H423" t="s">
        <v>492</v>
      </c>
      <c r="I423">
        <v>7</v>
      </c>
      <c r="J423">
        <v>232</v>
      </c>
      <c r="K423" t="s">
        <v>66</v>
      </c>
      <c r="L423">
        <v>-186.31</v>
      </c>
      <c r="M423">
        <v>-186.31</v>
      </c>
      <c r="N423">
        <v>0</v>
      </c>
      <c r="O423">
        <v>0</v>
      </c>
      <c r="P423">
        <v>-186.31</v>
      </c>
      <c r="Q423">
        <v>-186.31</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row>
    <row r="424" spans="2:43" x14ac:dyDescent="0.35">
      <c r="B424" s="65" t="s">
        <v>128</v>
      </c>
      <c r="C424">
        <v>2012</v>
      </c>
      <c r="D424">
        <v>2012</v>
      </c>
      <c r="F424">
        <v>1301</v>
      </c>
      <c r="G424">
        <v>0</v>
      </c>
      <c r="H424" t="s">
        <v>492</v>
      </c>
      <c r="I424">
        <v>7</v>
      </c>
      <c r="J424">
        <v>233</v>
      </c>
      <c r="K424" t="s">
        <v>66</v>
      </c>
      <c r="L424">
        <v>-0.65</v>
      </c>
      <c r="M424">
        <v>-0.65</v>
      </c>
      <c r="N424">
        <v>0</v>
      </c>
      <c r="O424">
        <v>0</v>
      </c>
      <c r="P424">
        <v>-0.65</v>
      </c>
      <c r="Q424">
        <v>-0.65</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row>
    <row r="425" spans="2:43" x14ac:dyDescent="0.35">
      <c r="B425" s="65" t="s">
        <v>128</v>
      </c>
      <c r="C425">
        <v>2012</v>
      </c>
      <c r="D425">
        <v>2012</v>
      </c>
      <c r="F425">
        <v>1301</v>
      </c>
      <c r="G425">
        <v>0</v>
      </c>
      <c r="H425" t="s">
        <v>492</v>
      </c>
      <c r="I425">
        <v>7</v>
      </c>
      <c r="J425">
        <v>251</v>
      </c>
      <c r="K425" t="s">
        <v>66</v>
      </c>
      <c r="L425">
        <v>20588.79</v>
      </c>
      <c r="M425">
        <v>20588.79</v>
      </c>
      <c r="N425">
        <v>0</v>
      </c>
      <c r="O425">
        <v>0</v>
      </c>
      <c r="P425">
        <v>20588.79</v>
      </c>
      <c r="Q425">
        <v>20588.79</v>
      </c>
      <c r="R425">
        <v>0</v>
      </c>
      <c r="S425">
        <v>0</v>
      </c>
      <c r="T425">
        <v>0</v>
      </c>
      <c r="U425">
        <v>0</v>
      </c>
      <c r="V425">
        <v>0</v>
      </c>
      <c r="W425">
        <v>0</v>
      </c>
      <c r="X425">
        <v>-20588.8</v>
      </c>
      <c r="Y425">
        <v>-20588.8</v>
      </c>
      <c r="Z425">
        <v>0</v>
      </c>
      <c r="AA425">
        <v>0</v>
      </c>
      <c r="AB425">
        <v>-20588.8</v>
      </c>
      <c r="AC425">
        <v>-20588.8</v>
      </c>
      <c r="AD425">
        <v>0</v>
      </c>
      <c r="AE425">
        <v>0</v>
      </c>
      <c r="AF425">
        <v>0</v>
      </c>
      <c r="AG425">
        <v>0</v>
      </c>
      <c r="AH425">
        <v>0</v>
      </c>
      <c r="AI425">
        <v>0</v>
      </c>
      <c r="AJ425">
        <v>-20588.8</v>
      </c>
      <c r="AK425">
        <v>0</v>
      </c>
      <c r="AL425">
        <v>0</v>
      </c>
      <c r="AM425">
        <v>0</v>
      </c>
      <c r="AN425">
        <v>0</v>
      </c>
      <c r="AO425">
        <v>0</v>
      </c>
      <c r="AP425">
        <v>0</v>
      </c>
      <c r="AQ425">
        <v>0</v>
      </c>
    </row>
    <row r="426" spans="2:43" x14ac:dyDescent="0.35">
      <c r="B426" s="65" t="s">
        <v>128</v>
      </c>
      <c r="C426">
        <v>2012</v>
      </c>
      <c r="D426">
        <v>2012</v>
      </c>
      <c r="F426">
        <v>1301</v>
      </c>
      <c r="G426">
        <v>0</v>
      </c>
      <c r="H426" t="s">
        <v>492</v>
      </c>
      <c r="I426">
        <v>7</v>
      </c>
      <c r="J426">
        <v>252</v>
      </c>
      <c r="K426" t="s">
        <v>66</v>
      </c>
      <c r="L426">
        <v>-573290.79</v>
      </c>
      <c r="M426">
        <v>-668021.92000000004</v>
      </c>
      <c r="N426">
        <v>0</v>
      </c>
      <c r="O426">
        <v>0</v>
      </c>
      <c r="P426">
        <v>-573290.79</v>
      </c>
      <c r="Q426">
        <v>-668021.92000000004</v>
      </c>
      <c r="R426">
        <v>-8126.6</v>
      </c>
      <c r="S426">
        <v>-8136.41</v>
      </c>
      <c r="T426">
        <v>0</v>
      </c>
      <c r="U426">
        <v>0</v>
      </c>
      <c r="V426">
        <v>-8126.6</v>
      </c>
      <c r="W426">
        <v>-8136.41</v>
      </c>
      <c r="X426">
        <v>-122861.54</v>
      </c>
      <c r="Y426">
        <v>-29321.33</v>
      </c>
      <c r="Z426">
        <v>0</v>
      </c>
      <c r="AA426">
        <v>0</v>
      </c>
      <c r="AB426">
        <v>-122861.54</v>
      </c>
      <c r="AC426">
        <v>-29321.33</v>
      </c>
      <c r="AD426">
        <v>1200.73</v>
      </c>
      <c r="AE426">
        <v>0</v>
      </c>
      <c r="AF426">
        <v>0</v>
      </c>
      <c r="AG426">
        <v>0</v>
      </c>
      <c r="AH426">
        <v>0</v>
      </c>
      <c r="AI426">
        <v>1200.73</v>
      </c>
      <c r="AJ426">
        <v>-122861.54</v>
      </c>
      <c r="AK426">
        <v>94740.94</v>
      </c>
      <c r="AL426">
        <v>0</v>
      </c>
      <c r="AM426">
        <v>263590.15000000002</v>
      </c>
      <c r="AN426">
        <v>0</v>
      </c>
      <c r="AO426">
        <v>0</v>
      </c>
      <c r="AP426">
        <v>0</v>
      </c>
      <c r="AQ426">
        <v>263590.15000000002</v>
      </c>
    </row>
    <row r="427" spans="2:43" x14ac:dyDescent="0.35">
      <c r="B427" s="65" t="s">
        <v>128</v>
      </c>
      <c r="C427">
        <v>2012</v>
      </c>
      <c r="D427">
        <v>2012</v>
      </c>
      <c r="F427">
        <v>1301</v>
      </c>
      <c r="G427">
        <v>0</v>
      </c>
      <c r="H427" t="s">
        <v>492</v>
      </c>
      <c r="I427">
        <v>7</v>
      </c>
      <c r="J427">
        <v>253</v>
      </c>
      <c r="K427" t="s">
        <v>66</v>
      </c>
      <c r="L427">
        <v>-35.58</v>
      </c>
      <c r="M427">
        <v>-363425.4</v>
      </c>
      <c r="N427">
        <v>0</v>
      </c>
      <c r="O427">
        <v>0</v>
      </c>
      <c r="P427">
        <v>-35.58</v>
      </c>
      <c r="Q427">
        <v>-363425.4</v>
      </c>
      <c r="R427">
        <v>148600</v>
      </c>
      <c r="S427">
        <v>148600</v>
      </c>
      <c r="T427">
        <v>0</v>
      </c>
      <c r="U427">
        <v>0</v>
      </c>
      <c r="V427">
        <v>148600</v>
      </c>
      <c r="W427">
        <v>148600</v>
      </c>
      <c r="X427">
        <v>-365984.34</v>
      </c>
      <c r="Y427">
        <v>0</v>
      </c>
      <c r="Z427">
        <v>0</v>
      </c>
      <c r="AA427">
        <v>0</v>
      </c>
      <c r="AB427">
        <v>-365984.34</v>
      </c>
      <c r="AC427">
        <v>0</v>
      </c>
      <c r="AD427">
        <v>-2594.52</v>
      </c>
      <c r="AE427">
        <v>0</v>
      </c>
      <c r="AF427">
        <v>0</v>
      </c>
      <c r="AG427">
        <v>0</v>
      </c>
      <c r="AH427">
        <v>0</v>
      </c>
      <c r="AI427">
        <v>-2594.52</v>
      </c>
      <c r="AJ427">
        <v>-365984.34</v>
      </c>
      <c r="AK427">
        <v>363389.82</v>
      </c>
      <c r="AL427">
        <v>0</v>
      </c>
      <c r="AM427">
        <v>363389.82</v>
      </c>
      <c r="AN427">
        <v>0</v>
      </c>
      <c r="AO427">
        <v>0</v>
      </c>
      <c r="AP427">
        <v>0</v>
      </c>
      <c r="AQ427">
        <v>363389.82</v>
      </c>
    </row>
    <row r="428" spans="2:43" x14ac:dyDescent="0.35">
      <c r="B428" s="65" t="s">
        <v>128</v>
      </c>
      <c r="C428">
        <v>2012</v>
      </c>
      <c r="D428">
        <v>2012</v>
      </c>
      <c r="F428">
        <v>1301</v>
      </c>
      <c r="G428">
        <v>0</v>
      </c>
      <c r="H428" t="s">
        <v>492</v>
      </c>
      <c r="I428">
        <v>7</v>
      </c>
      <c r="J428">
        <v>255</v>
      </c>
      <c r="K428" t="s">
        <v>66</v>
      </c>
      <c r="L428">
        <v>-1039.08</v>
      </c>
      <c r="M428">
        <v>-1039.08</v>
      </c>
      <c r="N428">
        <v>0</v>
      </c>
      <c r="O428">
        <v>0</v>
      </c>
      <c r="P428">
        <v>-1039.08</v>
      </c>
      <c r="Q428">
        <v>-1039.08</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row>
    <row r="429" spans="2:43" x14ac:dyDescent="0.35">
      <c r="B429" s="65" t="s">
        <v>128</v>
      </c>
      <c r="C429">
        <v>2012</v>
      </c>
      <c r="D429">
        <v>2012</v>
      </c>
      <c r="F429">
        <v>1301</v>
      </c>
      <c r="G429">
        <v>0</v>
      </c>
      <c r="H429" t="s">
        <v>492</v>
      </c>
      <c r="I429">
        <v>7</v>
      </c>
      <c r="J429">
        <v>257</v>
      </c>
      <c r="K429" t="s">
        <v>66</v>
      </c>
      <c r="L429">
        <v>0</v>
      </c>
      <c r="M429">
        <v>-1468</v>
      </c>
      <c r="N429">
        <v>0</v>
      </c>
      <c r="O429">
        <v>0</v>
      </c>
      <c r="P429">
        <v>0</v>
      </c>
      <c r="Q429">
        <v>-1468</v>
      </c>
      <c r="R429">
        <v>0</v>
      </c>
      <c r="S429">
        <v>0</v>
      </c>
      <c r="T429">
        <v>0</v>
      </c>
      <c r="U429">
        <v>0</v>
      </c>
      <c r="V429">
        <v>0</v>
      </c>
      <c r="W429">
        <v>0</v>
      </c>
      <c r="X429">
        <v>-1468</v>
      </c>
      <c r="Y429">
        <v>0</v>
      </c>
      <c r="Z429">
        <v>0</v>
      </c>
      <c r="AA429">
        <v>0</v>
      </c>
      <c r="AB429">
        <v>-1468</v>
      </c>
      <c r="AC429">
        <v>0</v>
      </c>
      <c r="AD429">
        <v>0</v>
      </c>
      <c r="AE429">
        <v>0</v>
      </c>
      <c r="AF429">
        <v>0</v>
      </c>
      <c r="AG429">
        <v>0</v>
      </c>
      <c r="AH429">
        <v>0</v>
      </c>
      <c r="AI429">
        <v>0</v>
      </c>
      <c r="AJ429">
        <v>-1468</v>
      </c>
      <c r="AK429">
        <v>1468</v>
      </c>
      <c r="AL429">
        <v>0</v>
      </c>
      <c r="AM429">
        <v>1468</v>
      </c>
      <c r="AN429">
        <v>0</v>
      </c>
      <c r="AO429">
        <v>0</v>
      </c>
      <c r="AP429">
        <v>0</v>
      </c>
      <c r="AQ429">
        <v>1468</v>
      </c>
    </row>
    <row r="430" spans="2:43" x14ac:dyDescent="0.35">
      <c r="B430" s="65" t="s">
        <v>128</v>
      </c>
      <c r="C430">
        <v>2012</v>
      </c>
      <c r="D430">
        <v>2012</v>
      </c>
      <c r="F430">
        <v>1301</v>
      </c>
      <c r="G430">
        <v>0</v>
      </c>
      <c r="H430" t="s">
        <v>492</v>
      </c>
      <c r="I430">
        <v>7</v>
      </c>
      <c r="J430">
        <v>260</v>
      </c>
      <c r="K430" t="s">
        <v>66</v>
      </c>
      <c r="L430">
        <v>-62.09</v>
      </c>
      <c r="M430">
        <v>-62.09</v>
      </c>
      <c r="N430">
        <v>0</v>
      </c>
      <c r="O430">
        <v>0</v>
      </c>
      <c r="P430">
        <v>-62.09</v>
      </c>
      <c r="Q430">
        <v>-62.09</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row>
    <row r="431" spans="2:43" x14ac:dyDescent="0.35">
      <c r="B431" s="65" t="s">
        <v>128</v>
      </c>
      <c r="C431">
        <v>2012</v>
      </c>
      <c r="D431">
        <v>2012</v>
      </c>
      <c r="F431">
        <v>1301</v>
      </c>
      <c r="G431">
        <v>0</v>
      </c>
      <c r="H431" t="s">
        <v>456</v>
      </c>
      <c r="I431">
        <v>801</v>
      </c>
      <c r="J431">
        <v>0</v>
      </c>
      <c r="K431" t="s">
        <v>457</v>
      </c>
      <c r="L431">
        <v>0</v>
      </c>
      <c r="M431">
        <v>0</v>
      </c>
      <c r="N431">
        <v>0</v>
      </c>
      <c r="O431">
        <v>0</v>
      </c>
      <c r="P431">
        <v>0</v>
      </c>
      <c r="Q431">
        <v>0</v>
      </c>
      <c r="R431">
        <v>0</v>
      </c>
      <c r="S431">
        <v>0</v>
      </c>
      <c r="T431">
        <v>0</v>
      </c>
      <c r="U431">
        <v>0</v>
      </c>
      <c r="V431">
        <v>0</v>
      </c>
      <c r="W431">
        <v>0</v>
      </c>
      <c r="X431">
        <v>0</v>
      </c>
      <c r="Y431">
        <v>0</v>
      </c>
      <c r="Z431">
        <v>0</v>
      </c>
      <c r="AA431">
        <v>0</v>
      </c>
      <c r="AB431">
        <v>0</v>
      </c>
      <c r="AC431">
        <v>0</v>
      </c>
      <c r="AD431">
        <v>-80288.800000000003</v>
      </c>
      <c r="AE431">
        <v>0</v>
      </c>
      <c r="AF431">
        <v>0</v>
      </c>
      <c r="AG431">
        <v>0</v>
      </c>
      <c r="AH431">
        <v>0</v>
      </c>
      <c r="AI431">
        <v>-80288.800000000003</v>
      </c>
      <c r="AJ431">
        <v>0</v>
      </c>
      <c r="AK431">
        <v>-80288.800000000003</v>
      </c>
      <c r="AL431">
        <v>-80288.800000000003</v>
      </c>
      <c r="AM431">
        <v>0</v>
      </c>
      <c r="AN431">
        <v>0</v>
      </c>
      <c r="AO431">
        <v>0</v>
      </c>
      <c r="AP431">
        <v>0</v>
      </c>
      <c r="AQ431">
        <v>0</v>
      </c>
    </row>
    <row r="432" spans="2:43" x14ac:dyDescent="0.35">
      <c r="B432" s="65" t="s">
        <v>128</v>
      </c>
      <c r="C432">
        <v>2012</v>
      </c>
      <c r="D432">
        <v>2012</v>
      </c>
      <c r="F432">
        <v>1301</v>
      </c>
      <c r="G432">
        <v>0</v>
      </c>
      <c r="H432" t="s">
        <v>456</v>
      </c>
      <c r="I432">
        <v>801</v>
      </c>
      <c r="J432">
        <v>111</v>
      </c>
      <c r="K432" t="s">
        <v>457</v>
      </c>
      <c r="L432">
        <v>0</v>
      </c>
      <c r="M432">
        <v>0</v>
      </c>
      <c r="N432">
        <v>0</v>
      </c>
      <c r="O432">
        <v>0</v>
      </c>
      <c r="P432">
        <v>0</v>
      </c>
      <c r="Q432">
        <v>0</v>
      </c>
      <c r="R432">
        <v>4605.4399999999996</v>
      </c>
      <c r="S432">
        <v>4605.4399999999996</v>
      </c>
      <c r="T432">
        <v>0</v>
      </c>
      <c r="U432">
        <v>0</v>
      </c>
      <c r="V432">
        <v>4605.4399999999996</v>
      </c>
      <c r="W432">
        <v>4605.4399999999996</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row>
    <row r="433" spans="2:43" x14ac:dyDescent="0.35">
      <c r="B433" s="65" t="s">
        <v>128</v>
      </c>
      <c r="C433">
        <v>2012</v>
      </c>
      <c r="D433">
        <v>2012</v>
      </c>
      <c r="F433">
        <v>1301</v>
      </c>
      <c r="G433">
        <v>0</v>
      </c>
      <c r="H433" t="s">
        <v>456</v>
      </c>
      <c r="I433">
        <v>801</v>
      </c>
      <c r="J433">
        <v>121</v>
      </c>
      <c r="K433" t="s">
        <v>457</v>
      </c>
      <c r="L433">
        <v>0</v>
      </c>
      <c r="M433">
        <v>0</v>
      </c>
      <c r="N433">
        <v>0</v>
      </c>
      <c r="O433">
        <v>0</v>
      </c>
      <c r="P433">
        <v>0</v>
      </c>
      <c r="Q433">
        <v>0</v>
      </c>
      <c r="R433">
        <v>1369.71</v>
      </c>
      <c r="S433">
        <v>1369.71</v>
      </c>
      <c r="T433">
        <v>0</v>
      </c>
      <c r="U433">
        <v>0</v>
      </c>
      <c r="V433">
        <v>1369.71</v>
      </c>
      <c r="W433">
        <v>1369.71</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row>
    <row r="434" spans="2:43" x14ac:dyDescent="0.35">
      <c r="B434" s="65" t="s">
        <v>128</v>
      </c>
      <c r="C434">
        <v>2012</v>
      </c>
      <c r="D434">
        <v>2012</v>
      </c>
      <c r="F434">
        <v>1301</v>
      </c>
      <c r="G434">
        <v>0</v>
      </c>
      <c r="H434" t="s">
        <v>456</v>
      </c>
      <c r="I434">
        <v>801</v>
      </c>
      <c r="J434">
        <v>220</v>
      </c>
      <c r="K434" t="s">
        <v>457</v>
      </c>
      <c r="L434">
        <v>0</v>
      </c>
      <c r="M434">
        <v>0</v>
      </c>
      <c r="N434">
        <v>0</v>
      </c>
      <c r="O434">
        <v>0</v>
      </c>
      <c r="P434">
        <v>0</v>
      </c>
      <c r="Q434">
        <v>0</v>
      </c>
      <c r="R434">
        <v>0</v>
      </c>
      <c r="S434">
        <v>12495</v>
      </c>
      <c r="T434">
        <v>0</v>
      </c>
      <c r="U434">
        <v>-12495</v>
      </c>
      <c r="V434">
        <v>0</v>
      </c>
      <c r="W434">
        <v>0</v>
      </c>
      <c r="X434">
        <v>0</v>
      </c>
      <c r="Y434">
        <v>0</v>
      </c>
      <c r="Z434">
        <v>0</v>
      </c>
      <c r="AA434">
        <v>0</v>
      </c>
      <c r="AB434">
        <v>0</v>
      </c>
      <c r="AC434">
        <v>0</v>
      </c>
      <c r="AD434">
        <v>-12495</v>
      </c>
      <c r="AE434">
        <v>0</v>
      </c>
      <c r="AF434">
        <v>0</v>
      </c>
      <c r="AG434">
        <v>0</v>
      </c>
      <c r="AH434">
        <v>0</v>
      </c>
      <c r="AI434">
        <v>-12495</v>
      </c>
      <c r="AJ434">
        <v>0</v>
      </c>
      <c r="AK434">
        <v>-12495</v>
      </c>
      <c r="AL434">
        <v>-12495</v>
      </c>
      <c r="AM434">
        <v>0</v>
      </c>
      <c r="AN434">
        <v>0</v>
      </c>
      <c r="AO434">
        <v>0</v>
      </c>
      <c r="AP434">
        <v>0</v>
      </c>
      <c r="AQ434">
        <v>0</v>
      </c>
    </row>
    <row r="435" spans="2:43" x14ac:dyDescent="0.35">
      <c r="B435" s="65" t="s">
        <v>128</v>
      </c>
      <c r="C435">
        <v>2012</v>
      </c>
      <c r="D435">
        <v>2012</v>
      </c>
      <c r="F435">
        <v>1301</v>
      </c>
      <c r="G435">
        <v>0</v>
      </c>
      <c r="H435" t="s">
        <v>456</v>
      </c>
      <c r="I435">
        <v>801</v>
      </c>
      <c r="J435">
        <v>251</v>
      </c>
      <c r="K435" t="s">
        <v>457</v>
      </c>
      <c r="L435">
        <v>-375501.96</v>
      </c>
      <c r="M435">
        <v>0</v>
      </c>
      <c r="N435">
        <v>0</v>
      </c>
      <c r="O435">
        <v>0</v>
      </c>
      <c r="P435">
        <v>-375501.96</v>
      </c>
      <c r="Q435">
        <v>0</v>
      </c>
      <c r="R435">
        <v>0</v>
      </c>
      <c r="S435">
        <v>0</v>
      </c>
      <c r="T435">
        <v>0</v>
      </c>
      <c r="U435">
        <v>0</v>
      </c>
      <c r="V435">
        <v>0</v>
      </c>
      <c r="W435">
        <v>0</v>
      </c>
      <c r="X435">
        <v>0</v>
      </c>
      <c r="Y435">
        <v>0</v>
      </c>
      <c r="Z435">
        <v>0</v>
      </c>
      <c r="AA435">
        <v>0</v>
      </c>
      <c r="AB435">
        <v>0</v>
      </c>
      <c r="AC435">
        <v>0</v>
      </c>
      <c r="AD435">
        <v>-375501.96</v>
      </c>
      <c r="AE435">
        <v>0</v>
      </c>
      <c r="AF435">
        <v>0</v>
      </c>
      <c r="AG435">
        <v>0</v>
      </c>
      <c r="AH435">
        <v>0</v>
      </c>
      <c r="AI435">
        <v>-375501.96</v>
      </c>
      <c r="AJ435">
        <v>0</v>
      </c>
      <c r="AK435">
        <v>-375501.96</v>
      </c>
      <c r="AL435">
        <v>0</v>
      </c>
      <c r="AM435">
        <v>0</v>
      </c>
      <c r="AN435">
        <v>0</v>
      </c>
      <c r="AO435">
        <v>0</v>
      </c>
      <c r="AP435">
        <v>0</v>
      </c>
      <c r="AQ435">
        <v>0</v>
      </c>
    </row>
    <row r="436" spans="2:43" x14ac:dyDescent="0.35">
      <c r="B436" s="65" t="s">
        <v>128</v>
      </c>
      <c r="C436">
        <v>2012</v>
      </c>
      <c r="D436">
        <v>2012</v>
      </c>
      <c r="F436">
        <v>1301</v>
      </c>
      <c r="G436">
        <v>0</v>
      </c>
      <c r="H436" t="s">
        <v>456</v>
      </c>
      <c r="I436">
        <v>801</v>
      </c>
      <c r="J436">
        <v>253</v>
      </c>
      <c r="K436" t="s">
        <v>457</v>
      </c>
      <c r="L436">
        <v>0</v>
      </c>
      <c r="M436">
        <v>0</v>
      </c>
      <c r="N436">
        <v>0</v>
      </c>
      <c r="O436">
        <v>0</v>
      </c>
      <c r="P436">
        <v>0</v>
      </c>
      <c r="Q436">
        <v>0</v>
      </c>
      <c r="R436">
        <v>0</v>
      </c>
      <c r="S436">
        <v>-22.47</v>
      </c>
      <c r="T436">
        <v>0</v>
      </c>
      <c r="U436">
        <v>0</v>
      </c>
      <c r="V436">
        <v>0</v>
      </c>
      <c r="W436">
        <v>-22.47</v>
      </c>
      <c r="X436">
        <v>0</v>
      </c>
      <c r="Y436">
        <v>0</v>
      </c>
      <c r="Z436">
        <v>0</v>
      </c>
      <c r="AA436">
        <v>0</v>
      </c>
      <c r="AB436">
        <v>0</v>
      </c>
      <c r="AC436">
        <v>0</v>
      </c>
      <c r="AD436">
        <v>73613.27</v>
      </c>
      <c r="AE436">
        <v>0</v>
      </c>
      <c r="AF436">
        <v>0</v>
      </c>
      <c r="AG436">
        <v>-73590.8</v>
      </c>
      <c r="AH436">
        <v>0</v>
      </c>
      <c r="AI436">
        <v>22.47</v>
      </c>
      <c r="AJ436">
        <v>0</v>
      </c>
      <c r="AK436">
        <v>22.47</v>
      </c>
      <c r="AL436">
        <v>0</v>
      </c>
      <c r="AM436">
        <v>0</v>
      </c>
      <c r="AN436">
        <v>22.47</v>
      </c>
      <c r="AO436">
        <v>0</v>
      </c>
      <c r="AP436">
        <v>0</v>
      </c>
      <c r="AQ436">
        <v>22.47</v>
      </c>
    </row>
    <row r="437" spans="2:43" x14ac:dyDescent="0.35">
      <c r="B437" s="65" t="s">
        <v>128</v>
      </c>
      <c r="C437">
        <v>2012</v>
      </c>
      <c r="D437">
        <v>2012</v>
      </c>
      <c r="F437">
        <v>1301</v>
      </c>
      <c r="G437">
        <v>0</v>
      </c>
      <c r="H437" t="s">
        <v>456</v>
      </c>
      <c r="I437">
        <v>801</v>
      </c>
      <c r="J437">
        <v>254</v>
      </c>
      <c r="K437" t="s">
        <v>457</v>
      </c>
      <c r="L437">
        <v>0</v>
      </c>
      <c r="M437">
        <v>0</v>
      </c>
      <c r="N437">
        <v>0</v>
      </c>
      <c r="O437">
        <v>0</v>
      </c>
      <c r="P437">
        <v>0</v>
      </c>
      <c r="Q437">
        <v>0</v>
      </c>
      <c r="R437">
        <v>-0.02</v>
      </c>
      <c r="S437">
        <v>-0.02</v>
      </c>
      <c r="T437">
        <v>0</v>
      </c>
      <c r="U437">
        <v>0</v>
      </c>
      <c r="V437">
        <v>-0.02</v>
      </c>
      <c r="W437">
        <v>-0.02</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row>
    <row r="438" spans="2:43" x14ac:dyDescent="0.35">
      <c r="B438" s="65" t="s">
        <v>128</v>
      </c>
      <c r="C438">
        <v>2012</v>
      </c>
      <c r="D438">
        <v>2012</v>
      </c>
      <c r="F438">
        <v>1301</v>
      </c>
      <c r="G438">
        <v>0</v>
      </c>
      <c r="H438" t="s">
        <v>456</v>
      </c>
      <c r="I438">
        <v>801</v>
      </c>
      <c r="J438">
        <v>260</v>
      </c>
      <c r="K438" t="s">
        <v>457</v>
      </c>
      <c r="L438">
        <v>0</v>
      </c>
      <c r="M438">
        <v>0</v>
      </c>
      <c r="N438">
        <v>0</v>
      </c>
      <c r="O438">
        <v>0</v>
      </c>
      <c r="P438">
        <v>0</v>
      </c>
      <c r="Q438">
        <v>0</v>
      </c>
      <c r="R438">
        <v>-16.559999999999999</v>
      </c>
      <c r="S438">
        <v>-16.559999999999999</v>
      </c>
      <c r="T438">
        <v>0</v>
      </c>
      <c r="U438">
        <v>0</v>
      </c>
      <c r="V438">
        <v>-16.559999999999999</v>
      </c>
      <c r="W438">
        <v>-16.559999999999999</v>
      </c>
      <c r="X438">
        <v>-144300.37</v>
      </c>
      <c r="Y438">
        <v>-144300.37</v>
      </c>
      <c r="Z438">
        <v>0</v>
      </c>
      <c r="AA438">
        <v>0</v>
      </c>
      <c r="AB438">
        <v>-144300.37</v>
      </c>
      <c r="AC438">
        <v>-144300.37</v>
      </c>
      <c r="AD438">
        <v>0</v>
      </c>
      <c r="AE438">
        <v>0</v>
      </c>
      <c r="AF438">
        <v>0</v>
      </c>
      <c r="AG438">
        <v>0</v>
      </c>
      <c r="AH438">
        <v>0</v>
      </c>
      <c r="AI438">
        <v>0</v>
      </c>
      <c r="AJ438">
        <v>-144300.37</v>
      </c>
      <c r="AK438">
        <v>0</v>
      </c>
      <c r="AL438">
        <v>0</v>
      </c>
      <c r="AM438">
        <v>0</v>
      </c>
      <c r="AN438">
        <v>0</v>
      </c>
      <c r="AO438">
        <v>0</v>
      </c>
      <c r="AP438">
        <v>0</v>
      </c>
      <c r="AQ438">
        <v>0</v>
      </c>
    </row>
    <row r="439" spans="2:43" x14ac:dyDescent="0.35">
      <c r="B439" s="65" t="s">
        <v>128</v>
      </c>
      <c r="C439">
        <v>2012</v>
      </c>
      <c r="D439">
        <v>2012</v>
      </c>
      <c r="F439">
        <v>1301</v>
      </c>
      <c r="G439">
        <v>0</v>
      </c>
      <c r="H439" t="s">
        <v>456</v>
      </c>
      <c r="I439">
        <v>801</v>
      </c>
      <c r="J439">
        <v>310</v>
      </c>
      <c r="K439" t="s">
        <v>457</v>
      </c>
      <c r="L439">
        <v>-8597</v>
      </c>
      <c r="M439">
        <v>-8597</v>
      </c>
      <c r="N439">
        <v>0</v>
      </c>
      <c r="O439">
        <v>0</v>
      </c>
      <c r="P439">
        <v>-8597</v>
      </c>
      <c r="Q439">
        <v>-8597</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8597</v>
      </c>
      <c r="AN439">
        <v>0</v>
      </c>
      <c r="AO439">
        <v>0</v>
      </c>
      <c r="AP439">
        <v>0</v>
      </c>
      <c r="AQ439">
        <v>8597</v>
      </c>
    </row>
    <row r="440" spans="2:43" x14ac:dyDescent="0.35">
      <c r="B440" s="65" t="s">
        <v>128</v>
      </c>
      <c r="C440">
        <v>2012</v>
      </c>
      <c r="D440">
        <v>2012</v>
      </c>
      <c r="F440">
        <v>8107</v>
      </c>
      <c r="G440">
        <v>0</v>
      </c>
      <c r="H440" t="s">
        <v>493</v>
      </c>
      <c r="I440">
        <v>5</v>
      </c>
      <c r="J440">
        <v>111</v>
      </c>
      <c r="K440" t="s">
        <v>66</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-262.66000000000003</v>
      </c>
      <c r="AH440">
        <v>0</v>
      </c>
      <c r="AI440">
        <v>-262.66000000000003</v>
      </c>
      <c r="AJ440">
        <v>0</v>
      </c>
      <c r="AK440">
        <v>-262.66000000000003</v>
      </c>
      <c r="AL440">
        <v>-262.66000000000003</v>
      </c>
      <c r="AM440">
        <v>0</v>
      </c>
      <c r="AN440">
        <v>0</v>
      </c>
      <c r="AO440">
        <v>0</v>
      </c>
      <c r="AP440">
        <v>262.66000000000003</v>
      </c>
      <c r="AQ440">
        <v>262.66000000000003</v>
      </c>
    </row>
    <row r="441" spans="2:43" x14ac:dyDescent="0.35">
      <c r="B441" s="65" t="s">
        <v>128</v>
      </c>
      <c r="C441">
        <v>2012</v>
      </c>
      <c r="D441">
        <v>2012</v>
      </c>
      <c r="F441">
        <v>8107</v>
      </c>
      <c r="G441">
        <v>0</v>
      </c>
      <c r="H441" t="s">
        <v>493</v>
      </c>
      <c r="I441">
        <v>5</v>
      </c>
      <c r="J441">
        <v>210</v>
      </c>
      <c r="K441" t="s">
        <v>66</v>
      </c>
      <c r="L441">
        <v>-476.55</v>
      </c>
      <c r="M441">
        <v>2612.67</v>
      </c>
      <c r="N441">
        <v>0</v>
      </c>
      <c r="O441">
        <v>-9995</v>
      </c>
      <c r="P441">
        <v>-476.55</v>
      </c>
      <c r="Q441">
        <v>-7382.33</v>
      </c>
      <c r="R441">
        <v>0</v>
      </c>
      <c r="S441">
        <v>0</v>
      </c>
      <c r="T441">
        <v>0</v>
      </c>
      <c r="U441">
        <v>-110.43</v>
      </c>
      <c r="V441">
        <v>0</v>
      </c>
      <c r="W441">
        <v>-110.43</v>
      </c>
      <c r="X441">
        <v>0</v>
      </c>
      <c r="Y441">
        <v>0</v>
      </c>
      <c r="Z441">
        <v>0</v>
      </c>
      <c r="AA441">
        <v>0</v>
      </c>
      <c r="AB441">
        <v>0</v>
      </c>
      <c r="AC441">
        <v>0</v>
      </c>
      <c r="AD441">
        <v>-2817.58</v>
      </c>
      <c r="AE441">
        <v>0</v>
      </c>
      <c r="AF441">
        <v>0</v>
      </c>
      <c r="AG441">
        <v>-371.64</v>
      </c>
      <c r="AH441">
        <v>0</v>
      </c>
      <c r="AI441">
        <v>-3189.22</v>
      </c>
      <c r="AJ441">
        <v>0</v>
      </c>
      <c r="AK441">
        <v>-3189.22</v>
      </c>
      <c r="AL441">
        <v>-10205.43</v>
      </c>
      <c r="AM441">
        <v>7382.33</v>
      </c>
      <c r="AN441">
        <v>110.43</v>
      </c>
      <c r="AO441">
        <v>0</v>
      </c>
      <c r="AP441">
        <v>0</v>
      </c>
      <c r="AQ441">
        <v>7492.76</v>
      </c>
    </row>
    <row r="442" spans="2:43" x14ac:dyDescent="0.35">
      <c r="B442" s="65" t="s">
        <v>128</v>
      </c>
      <c r="C442">
        <v>2012</v>
      </c>
      <c r="D442">
        <v>2012</v>
      </c>
      <c r="F442">
        <v>8107</v>
      </c>
      <c r="G442">
        <v>0</v>
      </c>
      <c r="H442" t="s">
        <v>493</v>
      </c>
      <c r="I442">
        <v>5</v>
      </c>
      <c r="J442">
        <v>220</v>
      </c>
      <c r="K442" t="s">
        <v>66</v>
      </c>
      <c r="L442">
        <v>-2</v>
      </c>
      <c r="M442">
        <v>-2</v>
      </c>
      <c r="N442">
        <v>0</v>
      </c>
      <c r="O442">
        <v>0</v>
      </c>
      <c r="P442">
        <v>-2</v>
      </c>
      <c r="Q442">
        <v>-2</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2</v>
      </c>
      <c r="AN442">
        <v>0</v>
      </c>
      <c r="AO442">
        <v>0</v>
      </c>
      <c r="AP442">
        <v>0</v>
      </c>
      <c r="AQ442">
        <v>2</v>
      </c>
    </row>
    <row r="443" spans="2:43" x14ac:dyDescent="0.35">
      <c r="B443" s="65" t="s">
        <v>128</v>
      </c>
      <c r="C443">
        <v>2012</v>
      </c>
      <c r="D443">
        <v>2012</v>
      </c>
      <c r="F443">
        <v>8107</v>
      </c>
      <c r="G443">
        <v>0</v>
      </c>
      <c r="H443" t="s">
        <v>493</v>
      </c>
      <c r="I443">
        <v>5</v>
      </c>
      <c r="J443">
        <v>240</v>
      </c>
      <c r="K443" t="s">
        <v>66</v>
      </c>
      <c r="L443">
        <v>0</v>
      </c>
      <c r="M443">
        <v>0</v>
      </c>
      <c r="N443">
        <v>0</v>
      </c>
      <c r="O443">
        <v>0</v>
      </c>
      <c r="P443">
        <v>0</v>
      </c>
      <c r="Q443">
        <v>0</v>
      </c>
      <c r="R443">
        <v>0</v>
      </c>
      <c r="S443">
        <v>0</v>
      </c>
      <c r="T443">
        <v>0</v>
      </c>
      <c r="U443">
        <v>0</v>
      </c>
      <c r="V443">
        <v>0</v>
      </c>
      <c r="W443">
        <v>0</v>
      </c>
      <c r="X443">
        <v>-6089.76</v>
      </c>
      <c r="Y443">
        <v>0</v>
      </c>
      <c r="Z443">
        <v>0</v>
      </c>
      <c r="AA443">
        <v>0</v>
      </c>
      <c r="AB443">
        <v>-6089.76</v>
      </c>
      <c r="AC443">
        <v>0</v>
      </c>
      <c r="AD443">
        <v>-6089.76</v>
      </c>
      <c r="AE443">
        <v>0</v>
      </c>
      <c r="AF443">
        <v>0</v>
      </c>
      <c r="AG443">
        <v>0</v>
      </c>
      <c r="AH443">
        <v>0</v>
      </c>
      <c r="AI443">
        <v>-6089.76</v>
      </c>
      <c r="AJ443">
        <v>-6089.76</v>
      </c>
      <c r="AK443">
        <v>0</v>
      </c>
      <c r="AL443">
        <v>0</v>
      </c>
      <c r="AM443">
        <v>0</v>
      </c>
      <c r="AN443">
        <v>0</v>
      </c>
      <c r="AO443">
        <v>0</v>
      </c>
      <c r="AP443">
        <v>0</v>
      </c>
      <c r="AQ443">
        <v>0</v>
      </c>
    </row>
    <row r="444" spans="2:43" x14ac:dyDescent="0.35">
      <c r="B444" s="65" t="s">
        <v>128</v>
      </c>
      <c r="C444">
        <v>2012</v>
      </c>
      <c r="D444">
        <v>2012</v>
      </c>
      <c r="F444">
        <v>8107</v>
      </c>
      <c r="G444">
        <v>0</v>
      </c>
      <c r="H444" t="s">
        <v>493</v>
      </c>
      <c r="I444">
        <v>5</v>
      </c>
      <c r="J444">
        <v>252</v>
      </c>
      <c r="K444" t="s">
        <v>66</v>
      </c>
      <c r="L444">
        <v>-89029.7</v>
      </c>
      <c r="M444">
        <v>-89029.7</v>
      </c>
      <c r="N444">
        <v>0</v>
      </c>
      <c r="O444">
        <v>0</v>
      </c>
      <c r="P444">
        <v>-89029.7</v>
      </c>
      <c r="Q444">
        <v>-89029.7</v>
      </c>
      <c r="R444">
        <v>7566.31</v>
      </c>
      <c r="S444">
        <v>7182.81</v>
      </c>
      <c r="T444">
        <v>0</v>
      </c>
      <c r="U444">
        <v>0</v>
      </c>
      <c r="V444">
        <v>7566.31</v>
      </c>
      <c r="W444">
        <v>7182.81</v>
      </c>
      <c r="X444">
        <v>0</v>
      </c>
      <c r="Y444">
        <v>0</v>
      </c>
      <c r="Z444">
        <v>0</v>
      </c>
      <c r="AA444">
        <v>0</v>
      </c>
      <c r="AB444">
        <v>0</v>
      </c>
      <c r="AC444">
        <v>0</v>
      </c>
      <c r="AD444">
        <v>383.5</v>
      </c>
      <c r="AE444">
        <v>0</v>
      </c>
      <c r="AF444">
        <v>0</v>
      </c>
      <c r="AG444">
        <v>0</v>
      </c>
      <c r="AH444">
        <v>0</v>
      </c>
      <c r="AI444">
        <v>383.5</v>
      </c>
      <c r="AJ444">
        <v>0</v>
      </c>
      <c r="AK444">
        <v>383.5</v>
      </c>
      <c r="AL444">
        <v>0</v>
      </c>
      <c r="AM444">
        <v>5114.87</v>
      </c>
      <c r="AN444">
        <v>0</v>
      </c>
      <c r="AO444">
        <v>0</v>
      </c>
      <c r="AP444">
        <v>0</v>
      </c>
      <c r="AQ444">
        <v>5114.87</v>
      </c>
    </row>
    <row r="445" spans="2:43" x14ac:dyDescent="0.35">
      <c r="B445" s="65" t="s">
        <v>128</v>
      </c>
      <c r="C445">
        <v>2012</v>
      </c>
      <c r="D445">
        <v>2012</v>
      </c>
      <c r="F445">
        <v>8107</v>
      </c>
      <c r="G445">
        <v>0</v>
      </c>
      <c r="H445" t="s">
        <v>493</v>
      </c>
      <c r="I445">
        <v>5</v>
      </c>
      <c r="J445">
        <v>254</v>
      </c>
      <c r="K445" t="s">
        <v>66</v>
      </c>
      <c r="L445">
        <v>-2482.92</v>
      </c>
      <c r="M445">
        <v>-2482.92</v>
      </c>
      <c r="N445">
        <v>0</v>
      </c>
      <c r="O445">
        <v>0</v>
      </c>
      <c r="P445">
        <v>-2482.92</v>
      </c>
      <c r="Q445">
        <v>-2482.92</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2482.92</v>
      </c>
      <c r="AN445">
        <v>0</v>
      </c>
      <c r="AO445">
        <v>0</v>
      </c>
      <c r="AP445">
        <v>0</v>
      </c>
      <c r="AQ445">
        <v>2482.92</v>
      </c>
    </row>
    <row r="446" spans="2:43" x14ac:dyDescent="0.35">
      <c r="B446" s="65" t="s">
        <v>128</v>
      </c>
      <c r="C446">
        <v>2012</v>
      </c>
      <c r="D446">
        <v>2012</v>
      </c>
      <c r="F446">
        <v>8107</v>
      </c>
      <c r="G446">
        <v>0</v>
      </c>
      <c r="H446" t="s">
        <v>493</v>
      </c>
      <c r="I446">
        <v>5</v>
      </c>
      <c r="J446">
        <v>257</v>
      </c>
      <c r="K446" t="s">
        <v>66</v>
      </c>
      <c r="L446">
        <v>0</v>
      </c>
      <c r="M446">
        <v>0</v>
      </c>
      <c r="N446">
        <v>0</v>
      </c>
      <c r="O446">
        <v>0</v>
      </c>
      <c r="P446">
        <v>0</v>
      </c>
      <c r="Q446">
        <v>0</v>
      </c>
      <c r="R446">
        <v>0</v>
      </c>
      <c r="S446">
        <v>0</v>
      </c>
      <c r="T446">
        <v>0</v>
      </c>
      <c r="U446">
        <v>0</v>
      </c>
      <c r="V446">
        <v>0</v>
      </c>
      <c r="W446">
        <v>0</v>
      </c>
      <c r="X446">
        <v>-1985.05</v>
      </c>
      <c r="Y446">
        <v>-2069.41</v>
      </c>
      <c r="Z446">
        <v>0</v>
      </c>
      <c r="AA446">
        <v>0</v>
      </c>
      <c r="AB446">
        <v>-1985.05</v>
      </c>
      <c r="AC446">
        <v>-2069.41</v>
      </c>
      <c r="AD446">
        <v>84.36</v>
      </c>
      <c r="AE446">
        <v>0</v>
      </c>
      <c r="AF446">
        <v>0</v>
      </c>
      <c r="AG446">
        <v>0</v>
      </c>
      <c r="AH446">
        <v>0</v>
      </c>
      <c r="AI446">
        <v>84.36</v>
      </c>
      <c r="AJ446">
        <v>-1985.05</v>
      </c>
      <c r="AK446">
        <v>0</v>
      </c>
      <c r="AL446">
        <v>0</v>
      </c>
      <c r="AM446">
        <v>0</v>
      </c>
      <c r="AN446">
        <v>0</v>
      </c>
      <c r="AO446">
        <v>0</v>
      </c>
      <c r="AP446">
        <v>0</v>
      </c>
      <c r="AQ446">
        <v>0</v>
      </c>
    </row>
    <row r="447" spans="2:43" x14ac:dyDescent="0.35">
      <c r="B447" s="65" t="s">
        <v>128</v>
      </c>
      <c r="C447">
        <v>2012</v>
      </c>
      <c r="D447">
        <v>2012</v>
      </c>
      <c r="F447">
        <v>8107</v>
      </c>
      <c r="G447">
        <v>0</v>
      </c>
      <c r="H447" t="s">
        <v>493</v>
      </c>
      <c r="I447">
        <v>5</v>
      </c>
      <c r="J447">
        <v>260</v>
      </c>
      <c r="K447" t="s">
        <v>66</v>
      </c>
      <c r="L447">
        <v>0</v>
      </c>
      <c r="M447">
        <v>0</v>
      </c>
      <c r="N447">
        <v>0</v>
      </c>
      <c r="O447">
        <v>0</v>
      </c>
      <c r="P447">
        <v>0</v>
      </c>
      <c r="Q447">
        <v>0</v>
      </c>
      <c r="R447">
        <v>168.66</v>
      </c>
      <c r="S447">
        <v>168.66</v>
      </c>
      <c r="T447">
        <v>0</v>
      </c>
      <c r="U447">
        <v>0</v>
      </c>
      <c r="V447">
        <v>168.66</v>
      </c>
      <c r="W447">
        <v>168.66</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row>
    <row r="448" spans="2:43" x14ac:dyDescent="0.35">
      <c r="B448" s="65" t="s">
        <v>128</v>
      </c>
      <c r="C448">
        <v>2012</v>
      </c>
      <c r="D448">
        <v>2012</v>
      </c>
      <c r="F448">
        <v>8107</v>
      </c>
      <c r="G448">
        <v>0</v>
      </c>
      <c r="H448" t="s">
        <v>493</v>
      </c>
      <c r="I448">
        <v>5</v>
      </c>
      <c r="J448">
        <v>310</v>
      </c>
      <c r="K448" t="s">
        <v>66</v>
      </c>
      <c r="L448">
        <v>-24186.98</v>
      </c>
      <c r="M448">
        <v>-5623.35</v>
      </c>
      <c r="N448">
        <v>0</v>
      </c>
      <c r="O448">
        <v>0</v>
      </c>
      <c r="P448">
        <v>-24186.98</v>
      </c>
      <c r="Q448">
        <v>-5623.35</v>
      </c>
      <c r="R448">
        <v>0</v>
      </c>
      <c r="S448">
        <v>12.57</v>
      </c>
      <c r="T448">
        <v>0</v>
      </c>
      <c r="U448">
        <v>-12.57</v>
      </c>
      <c r="V448">
        <v>0</v>
      </c>
      <c r="W448">
        <v>0</v>
      </c>
      <c r="X448">
        <v>0</v>
      </c>
      <c r="Y448">
        <v>0</v>
      </c>
      <c r="Z448">
        <v>0</v>
      </c>
      <c r="AA448">
        <v>0</v>
      </c>
      <c r="AB448">
        <v>0</v>
      </c>
      <c r="AC448">
        <v>0</v>
      </c>
      <c r="AD448">
        <v>-18576.2</v>
      </c>
      <c r="AE448">
        <v>0</v>
      </c>
      <c r="AF448">
        <v>0</v>
      </c>
      <c r="AG448">
        <v>0</v>
      </c>
      <c r="AH448">
        <v>0</v>
      </c>
      <c r="AI448">
        <v>-18576.2</v>
      </c>
      <c r="AJ448">
        <v>0</v>
      </c>
      <c r="AK448">
        <v>-18576.2</v>
      </c>
      <c r="AL448">
        <v>-12.57</v>
      </c>
      <c r="AM448">
        <v>0</v>
      </c>
      <c r="AN448">
        <v>0</v>
      </c>
      <c r="AO448">
        <v>0</v>
      </c>
      <c r="AP448">
        <v>0</v>
      </c>
      <c r="AQ448">
        <v>0</v>
      </c>
    </row>
    <row r="449" spans="2:43" x14ac:dyDescent="0.35">
      <c r="B449" s="65" t="s">
        <v>128</v>
      </c>
      <c r="C449">
        <v>2012</v>
      </c>
      <c r="D449">
        <v>2013</v>
      </c>
      <c r="F449">
        <v>1301</v>
      </c>
      <c r="G449">
        <v>0</v>
      </c>
      <c r="H449" t="s">
        <v>459</v>
      </c>
      <c r="I449">
        <v>0</v>
      </c>
      <c r="J449">
        <v>0</v>
      </c>
      <c r="K449" t="s">
        <v>460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row>
    <row r="450" spans="2:43" x14ac:dyDescent="0.35">
      <c r="B450" s="65" t="s">
        <v>128</v>
      </c>
      <c r="C450">
        <v>2012</v>
      </c>
      <c r="D450">
        <v>2014</v>
      </c>
      <c r="F450">
        <v>8107</v>
      </c>
      <c r="G450">
        <v>0</v>
      </c>
      <c r="H450" t="s">
        <v>483</v>
      </c>
      <c r="I450">
        <v>1</v>
      </c>
      <c r="J450">
        <v>0</v>
      </c>
      <c r="K450" t="s">
        <v>66</v>
      </c>
      <c r="L450">
        <v>0</v>
      </c>
      <c r="M450">
        <v>0</v>
      </c>
      <c r="N450">
        <v>0</v>
      </c>
      <c r="O450">
        <v>0</v>
      </c>
      <c r="P450">
        <v>0</v>
      </c>
      <c r="Q450">
        <v>0</v>
      </c>
      <c r="R450">
        <v>0</v>
      </c>
      <c r="S450">
        <v>0</v>
      </c>
      <c r="T450">
        <v>0</v>
      </c>
      <c r="U450">
        <v>0</v>
      </c>
      <c r="V450">
        <v>0</v>
      </c>
      <c r="W450">
        <v>0</v>
      </c>
      <c r="X450">
        <v>-17993.88</v>
      </c>
      <c r="Y450">
        <v>-18310.39</v>
      </c>
      <c r="Z450">
        <v>0</v>
      </c>
      <c r="AA450">
        <v>0</v>
      </c>
      <c r="AB450">
        <v>-17993.88</v>
      </c>
      <c r="AC450">
        <v>-18310.39</v>
      </c>
      <c r="AD450">
        <v>316.51</v>
      </c>
      <c r="AE450">
        <v>0</v>
      </c>
      <c r="AF450">
        <v>0</v>
      </c>
      <c r="AG450">
        <v>0</v>
      </c>
      <c r="AH450">
        <v>0</v>
      </c>
      <c r="AI450">
        <v>316.51</v>
      </c>
      <c r="AJ450">
        <v>-17993.88</v>
      </c>
      <c r="AK450">
        <v>0</v>
      </c>
      <c r="AL450">
        <v>0</v>
      </c>
      <c r="AM450">
        <v>0</v>
      </c>
      <c r="AN450">
        <v>0</v>
      </c>
      <c r="AO450">
        <v>0</v>
      </c>
      <c r="AP450">
        <v>0</v>
      </c>
      <c r="AQ450">
        <v>0</v>
      </c>
    </row>
    <row r="451" spans="2:43" x14ac:dyDescent="0.35">
      <c r="B451" s="65" t="s">
        <v>128</v>
      </c>
      <c r="C451">
        <v>2012</v>
      </c>
      <c r="D451">
        <v>2014</v>
      </c>
      <c r="F451">
        <v>8107</v>
      </c>
      <c r="G451">
        <v>0</v>
      </c>
      <c r="H451" t="s">
        <v>483</v>
      </c>
      <c r="I451">
        <v>1</v>
      </c>
      <c r="J451">
        <v>233</v>
      </c>
      <c r="K451" t="s">
        <v>66</v>
      </c>
      <c r="L451">
        <v>-18529.36</v>
      </c>
      <c r="M451">
        <v>-241.36</v>
      </c>
      <c r="N451">
        <v>0</v>
      </c>
      <c r="O451">
        <v>0</v>
      </c>
      <c r="P451">
        <v>-18529.36</v>
      </c>
      <c r="Q451">
        <v>-241.36</v>
      </c>
      <c r="R451">
        <v>0</v>
      </c>
      <c r="S451">
        <v>0</v>
      </c>
      <c r="T451">
        <v>0</v>
      </c>
      <c r="U451">
        <v>0</v>
      </c>
      <c r="V451">
        <v>0</v>
      </c>
      <c r="W451">
        <v>0</v>
      </c>
      <c r="X451">
        <v>0</v>
      </c>
      <c r="Y451">
        <v>0</v>
      </c>
      <c r="Z451">
        <v>0</v>
      </c>
      <c r="AA451">
        <v>0</v>
      </c>
      <c r="AB451">
        <v>0</v>
      </c>
      <c r="AC451">
        <v>0</v>
      </c>
      <c r="AD451">
        <v>-18288</v>
      </c>
      <c r="AE451">
        <v>0</v>
      </c>
      <c r="AF451">
        <v>0</v>
      </c>
      <c r="AG451">
        <v>0</v>
      </c>
      <c r="AH451">
        <v>0</v>
      </c>
      <c r="AI451">
        <v>-18288</v>
      </c>
      <c r="AJ451">
        <v>0</v>
      </c>
      <c r="AK451">
        <v>-18288</v>
      </c>
      <c r="AL451">
        <v>0</v>
      </c>
      <c r="AM451">
        <v>0</v>
      </c>
      <c r="AN451">
        <v>0</v>
      </c>
      <c r="AO451">
        <v>0</v>
      </c>
      <c r="AP451">
        <v>0</v>
      </c>
      <c r="AQ451">
        <v>0</v>
      </c>
    </row>
    <row r="452" spans="2:43" x14ac:dyDescent="0.35">
      <c r="B452" s="65" t="s">
        <v>128</v>
      </c>
      <c r="C452">
        <v>2012</v>
      </c>
      <c r="D452">
        <v>2014</v>
      </c>
      <c r="F452">
        <v>8107</v>
      </c>
      <c r="G452">
        <v>0</v>
      </c>
      <c r="H452" t="s">
        <v>483</v>
      </c>
      <c r="I452">
        <v>1</v>
      </c>
      <c r="J452">
        <v>251</v>
      </c>
      <c r="K452" t="s">
        <v>66</v>
      </c>
      <c r="L452">
        <v>-2302500.5099999998</v>
      </c>
      <c r="M452">
        <v>-1797055.93</v>
      </c>
      <c r="N452">
        <v>0</v>
      </c>
      <c r="O452">
        <v>0</v>
      </c>
      <c r="P452">
        <v>-2302500.5099999998</v>
      </c>
      <c r="Q452">
        <v>-1797055.93</v>
      </c>
      <c r="R452">
        <v>-129903.84</v>
      </c>
      <c r="S452">
        <v>-31538.84</v>
      </c>
      <c r="T452">
        <v>0</v>
      </c>
      <c r="U452">
        <v>-74.09</v>
      </c>
      <c r="V452">
        <v>-129903.84</v>
      </c>
      <c r="W452">
        <v>-31612.93</v>
      </c>
      <c r="X452">
        <v>-497152.7</v>
      </c>
      <c r="Y452">
        <v>-505517.29</v>
      </c>
      <c r="Z452">
        <v>0</v>
      </c>
      <c r="AA452">
        <v>0</v>
      </c>
      <c r="AB452">
        <v>-497152.7</v>
      </c>
      <c r="AC452">
        <v>-505517.29</v>
      </c>
      <c r="AD452">
        <v>-595444.99</v>
      </c>
      <c r="AE452">
        <v>0</v>
      </c>
      <c r="AF452">
        <v>0</v>
      </c>
      <c r="AG452">
        <v>0</v>
      </c>
      <c r="AH452">
        <v>0</v>
      </c>
      <c r="AI452">
        <v>-595444.99</v>
      </c>
      <c r="AJ452">
        <v>-497152.7</v>
      </c>
      <c r="AK452">
        <v>-603809.57999999996</v>
      </c>
      <c r="AL452">
        <v>-74.09</v>
      </c>
      <c r="AM452">
        <v>56781.36</v>
      </c>
      <c r="AN452">
        <v>0</v>
      </c>
      <c r="AO452">
        <v>0</v>
      </c>
      <c r="AP452">
        <v>0</v>
      </c>
      <c r="AQ452">
        <v>56781.36</v>
      </c>
    </row>
    <row r="453" spans="2:43" x14ac:dyDescent="0.35">
      <c r="B453" s="65" t="s">
        <v>128</v>
      </c>
      <c r="C453">
        <v>2012</v>
      </c>
      <c r="D453">
        <v>2014</v>
      </c>
      <c r="F453">
        <v>8107</v>
      </c>
      <c r="G453">
        <v>0</v>
      </c>
      <c r="H453" t="s">
        <v>483</v>
      </c>
      <c r="I453">
        <v>1</v>
      </c>
      <c r="J453">
        <v>252</v>
      </c>
      <c r="K453" t="s">
        <v>66</v>
      </c>
      <c r="L453">
        <v>-91248.53</v>
      </c>
      <c r="M453">
        <v>-90576.62</v>
      </c>
      <c r="N453">
        <v>0</v>
      </c>
      <c r="O453">
        <v>0</v>
      </c>
      <c r="P453">
        <v>-91248.53</v>
      </c>
      <c r="Q453">
        <v>-90576.62</v>
      </c>
      <c r="R453">
        <v>-181861.37</v>
      </c>
      <c r="S453">
        <v>-181861.37</v>
      </c>
      <c r="T453">
        <v>0</v>
      </c>
      <c r="U453">
        <v>0</v>
      </c>
      <c r="V453">
        <v>-181861.37</v>
      </c>
      <c r="W453">
        <v>-181861.37</v>
      </c>
      <c r="X453">
        <v>-134911.35999999999</v>
      </c>
      <c r="Y453">
        <v>-137255.22</v>
      </c>
      <c r="Z453">
        <v>0</v>
      </c>
      <c r="AA453">
        <v>0</v>
      </c>
      <c r="AB453">
        <v>-134911.35999999999</v>
      </c>
      <c r="AC453">
        <v>-137255.22</v>
      </c>
      <c r="AD453">
        <v>1671.95</v>
      </c>
      <c r="AE453">
        <v>0</v>
      </c>
      <c r="AF453">
        <v>0</v>
      </c>
      <c r="AG453">
        <v>0</v>
      </c>
      <c r="AH453">
        <v>0</v>
      </c>
      <c r="AI453">
        <v>1671.95</v>
      </c>
      <c r="AJ453">
        <v>-134911.35999999999</v>
      </c>
      <c r="AK453">
        <v>-671.91</v>
      </c>
      <c r="AL453">
        <v>0</v>
      </c>
      <c r="AM453">
        <v>115.7</v>
      </c>
      <c r="AN453">
        <v>0</v>
      </c>
      <c r="AO453">
        <v>0</v>
      </c>
      <c r="AP453">
        <v>0</v>
      </c>
      <c r="AQ453">
        <v>115.7</v>
      </c>
    </row>
    <row r="454" spans="2:43" x14ac:dyDescent="0.35">
      <c r="B454" s="65" t="s">
        <v>128</v>
      </c>
      <c r="C454">
        <v>2012</v>
      </c>
      <c r="D454">
        <v>2014</v>
      </c>
      <c r="F454">
        <v>8107</v>
      </c>
      <c r="G454">
        <v>0</v>
      </c>
      <c r="H454" t="s">
        <v>483</v>
      </c>
      <c r="I454">
        <v>1</v>
      </c>
      <c r="J454">
        <v>255</v>
      </c>
      <c r="K454" t="s">
        <v>66</v>
      </c>
      <c r="L454">
        <v>0</v>
      </c>
      <c r="M454">
        <v>0</v>
      </c>
      <c r="N454">
        <v>0</v>
      </c>
      <c r="O454">
        <v>0</v>
      </c>
      <c r="P454">
        <v>0</v>
      </c>
      <c r="Q454">
        <v>0</v>
      </c>
      <c r="R454">
        <v>-2660.89</v>
      </c>
      <c r="S454">
        <v>-2660.89</v>
      </c>
      <c r="T454">
        <v>0</v>
      </c>
      <c r="U454">
        <v>0</v>
      </c>
      <c r="V454">
        <v>-2660.89</v>
      </c>
      <c r="W454">
        <v>-2660.89</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row>
    <row r="455" spans="2:43" x14ac:dyDescent="0.35">
      <c r="B455" s="65" t="s">
        <v>128</v>
      </c>
      <c r="C455">
        <v>2012</v>
      </c>
      <c r="D455">
        <v>2014</v>
      </c>
      <c r="F455">
        <v>8107</v>
      </c>
      <c r="G455">
        <v>0</v>
      </c>
      <c r="H455" t="s">
        <v>483</v>
      </c>
      <c r="I455">
        <v>1</v>
      </c>
      <c r="J455">
        <v>257</v>
      </c>
      <c r="K455" t="s">
        <v>66</v>
      </c>
      <c r="L455">
        <v>-91555.45</v>
      </c>
      <c r="M455">
        <v>-3251.19</v>
      </c>
      <c r="N455">
        <v>0</v>
      </c>
      <c r="O455">
        <v>0</v>
      </c>
      <c r="P455">
        <v>-91555.45</v>
      </c>
      <c r="Q455">
        <v>-3251.19</v>
      </c>
      <c r="R455">
        <v>0</v>
      </c>
      <c r="S455">
        <v>0</v>
      </c>
      <c r="T455">
        <v>0</v>
      </c>
      <c r="U455">
        <v>0</v>
      </c>
      <c r="V455">
        <v>0</v>
      </c>
      <c r="W455">
        <v>0</v>
      </c>
      <c r="X455">
        <v>0</v>
      </c>
      <c r="Y455">
        <v>0</v>
      </c>
      <c r="Z455">
        <v>0</v>
      </c>
      <c r="AA455">
        <v>0</v>
      </c>
      <c r="AB455">
        <v>0</v>
      </c>
      <c r="AC455">
        <v>0</v>
      </c>
      <c r="AD455">
        <v>-88304.26</v>
      </c>
      <c r="AE455">
        <v>0</v>
      </c>
      <c r="AF455">
        <v>0</v>
      </c>
      <c r="AG455">
        <v>0</v>
      </c>
      <c r="AH455">
        <v>0</v>
      </c>
      <c r="AI455">
        <v>-88304.26</v>
      </c>
      <c r="AJ455">
        <v>0</v>
      </c>
      <c r="AK455">
        <v>-88304.26</v>
      </c>
      <c r="AL455">
        <v>0</v>
      </c>
      <c r="AM455">
        <v>0</v>
      </c>
      <c r="AN455">
        <v>0</v>
      </c>
      <c r="AO455">
        <v>0</v>
      </c>
      <c r="AP455">
        <v>0</v>
      </c>
      <c r="AQ455">
        <v>0</v>
      </c>
    </row>
    <row r="456" spans="2:43" x14ac:dyDescent="0.35">
      <c r="B456" s="65" t="s">
        <v>128</v>
      </c>
      <c r="C456">
        <v>2012</v>
      </c>
      <c r="D456">
        <v>2014</v>
      </c>
      <c r="F456">
        <v>8107</v>
      </c>
      <c r="G456">
        <v>0</v>
      </c>
      <c r="H456" t="s">
        <v>483</v>
      </c>
      <c r="I456">
        <v>1</v>
      </c>
      <c r="J456">
        <v>260</v>
      </c>
      <c r="K456" t="s">
        <v>66</v>
      </c>
      <c r="L456">
        <v>0</v>
      </c>
      <c r="M456">
        <v>-8.5299999999999994</v>
      </c>
      <c r="N456">
        <v>0</v>
      </c>
      <c r="O456">
        <v>0</v>
      </c>
      <c r="P456">
        <v>0</v>
      </c>
      <c r="Q456">
        <v>-8.5299999999999994</v>
      </c>
      <c r="R456">
        <v>0</v>
      </c>
      <c r="S456">
        <v>0</v>
      </c>
      <c r="T456">
        <v>0</v>
      </c>
      <c r="U456">
        <v>0</v>
      </c>
      <c r="V456">
        <v>0</v>
      </c>
      <c r="W456">
        <v>0</v>
      </c>
      <c r="X456">
        <v>-8.5299999999999994</v>
      </c>
      <c r="Y456">
        <v>0</v>
      </c>
      <c r="Z456">
        <v>0</v>
      </c>
      <c r="AA456">
        <v>0</v>
      </c>
      <c r="AB456">
        <v>-8.5299999999999994</v>
      </c>
      <c r="AC456">
        <v>0</v>
      </c>
      <c r="AD456">
        <v>0</v>
      </c>
      <c r="AE456">
        <v>0</v>
      </c>
      <c r="AF456">
        <v>0</v>
      </c>
      <c r="AG456">
        <v>0</v>
      </c>
      <c r="AH456">
        <v>0</v>
      </c>
      <c r="AI456">
        <v>0</v>
      </c>
      <c r="AJ456">
        <v>-8.5299999999999994</v>
      </c>
      <c r="AK456">
        <v>8.5299999999999994</v>
      </c>
      <c r="AL456">
        <v>0</v>
      </c>
      <c r="AM456">
        <v>8.5299999999999994</v>
      </c>
      <c r="AN456">
        <v>0</v>
      </c>
      <c r="AO456">
        <v>0</v>
      </c>
      <c r="AP456">
        <v>0</v>
      </c>
      <c r="AQ456">
        <v>8.5299999999999994</v>
      </c>
    </row>
    <row r="457" spans="2:43" x14ac:dyDescent="0.35">
      <c r="B457" s="65" t="s">
        <v>128</v>
      </c>
      <c r="C457">
        <v>2012</v>
      </c>
      <c r="D457">
        <v>2014</v>
      </c>
      <c r="F457">
        <v>8107</v>
      </c>
      <c r="G457">
        <v>0</v>
      </c>
      <c r="H457" t="s">
        <v>483</v>
      </c>
      <c r="I457">
        <v>1</v>
      </c>
      <c r="J457">
        <v>310</v>
      </c>
      <c r="K457" t="s">
        <v>66</v>
      </c>
      <c r="L457">
        <v>-12557.36</v>
      </c>
      <c r="M457">
        <v>-12326.84</v>
      </c>
      <c r="N457">
        <v>0</v>
      </c>
      <c r="O457">
        <v>0</v>
      </c>
      <c r="P457">
        <v>-12557.36</v>
      </c>
      <c r="Q457">
        <v>-12326.84</v>
      </c>
      <c r="R457">
        <v>0</v>
      </c>
      <c r="S457">
        <v>-2.09</v>
      </c>
      <c r="T457">
        <v>0</v>
      </c>
      <c r="U457">
        <v>0</v>
      </c>
      <c r="V457">
        <v>0</v>
      </c>
      <c r="W457">
        <v>-2.09</v>
      </c>
      <c r="X457">
        <v>0</v>
      </c>
      <c r="Y457">
        <v>0</v>
      </c>
      <c r="Z457">
        <v>0</v>
      </c>
      <c r="AA457">
        <v>0</v>
      </c>
      <c r="AB457">
        <v>0</v>
      </c>
      <c r="AC457">
        <v>0</v>
      </c>
      <c r="AD457">
        <v>-228.43</v>
      </c>
      <c r="AE457">
        <v>0</v>
      </c>
      <c r="AF457">
        <v>0</v>
      </c>
      <c r="AG457">
        <v>0</v>
      </c>
      <c r="AH457">
        <v>0</v>
      </c>
      <c r="AI457">
        <v>-228.43</v>
      </c>
      <c r="AJ457">
        <v>0</v>
      </c>
      <c r="AK457">
        <v>-228.43</v>
      </c>
      <c r="AL457">
        <v>0</v>
      </c>
      <c r="AM457">
        <v>2964</v>
      </c>
      <c r="AN457">
        <v>2.09</v>
      </c>
      <c r="AO457">
        <v>0</v>
      </c>
      <c r="AP457">
        <v>0</v>
      </c>
      <c r="AQ457">
        <v>2966.09</v>
      </c>
    </row>
    <row r="458" spans="2:43" x14ac:dyDescent="0.35">
      <c r="B458" s="65" t="s">
        <v>128</v>
      </c>
      <c r="C458">
        <v>2012</v>
      </c>
      <c r="D458">
        <v>2014</v>
      </c>
      <c r="F458">
        <v>8107</v>
      </c>
      <c r="G458">
        <v>0</v>
      </c>
      <c r="H458" t="s">
        <v>483</v>
      </c>
      <c r="I458">
        <v>1</v>
      </c>
      <c r="J458">
        <v>320</v>
      </c>
      <c r="K458" t="s">
        <v>66</v>
      </c>
      <c r="L458">
        <v>0</v>
      </c>
      <c r="M458">
        <v>0</v>
      </c>
      <c r="N458">
        <v>0</v>
      </c>
      <c r="O458">
        <v>0</v>
      </c>
      <c r="P458">
        <v>0</v>
      </c>
      <c r="Q458">
        <v>0</v>
      </c>
      <c r="R458">
        <v>161830.59</v>
      </c>
      <c r="S458">
        <v>161830.59</v>
      </c>
      <c r="T458">
        <v>0</v>
      </c>
      <c r="U458">
        <v>0</v>
      </c>
      <c r="V458">
        <v>161830.59</v>
      </c>
      <c r="W458">
        <v>161830.59</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row>
    <row r="459" spans="2:43" x14ac:dyDescent="0.35">
      <c r="B459" s="65" t="s">
        <v>128</v>
      </c>
      <c r="C459">
        <v>2012</v>
      </c>
      <c r="D459">
        <v>2014</v>
      </c>
      <c r="F459">
        <v>8107</v>
      </c>
      <c r="G459">
        <v>0</v>
      </c>
      <c r="H459" t="s">
        <v>483</v>
      </c>
      <c r="I459">
        <v>1</v>
      </c>
      <c r="J459">
        <v>410</v>
      </c>
      <c r="K459" t="s">
        <v>66</v>
      </c>
      <c r="L459">
        <v>-800276.85</v>
      </c>
      <c r="M459">
        <v>-800276.85</v>
      </c>
      <c r="N459">
        <v>0</v>
      </c>
      <c r="O459">
        <v>0</v>
      </c>
      <c r="P459">
        <v>-800276.85</v>
      </c>
      <c r="Q459">
        <v>-800276.85</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800276.85</v>
      </c>
      <c r="AN459">
        <v>0</v>
      </c>
      <c r="AO459">
        <v>0</v>
      </c>
      <c r="AP459">
        <v>0</v>
      </c>
      <c r="AQ459">
        <v>800276.85</v>
      </c>
    </row>
    <row r="460" spans="2:43" x14ac:dyDescent="0.35">
      <c r="B460" s="65" t="s">
        <v>128</v>
      </c>
      <c r="C460">
        <v>2012</v>
      </c>
      <c r="D460">
        <v>2014</v>
      </c>
      <c r="F460">
        <v>8107</v>
      </c>
      <c r="G460">
        <v>0</v>
      </c>
      <c r="H460" t="s">
        <v>478</v>
      </c>
      <c r="I460">
        <v>2</v>
      </c>
      <c r="J460">
        <v>0</v>
      </c>
      <c r="K460" t="s">
        <v>66</v>
      </c>
      <c r="L460">
        <v>0</v>
      </c>
      <c r="M460">
        <v>0</v>
      </c>
      <c r="N460">
        <v>0</v>
      </c>
      <c r="O460">
        <v>0</v>
      </c>
      <c r="P460">
        <v>0</v>
      </c>
      <c r="Q460">
        <v>0</v>
      </c>
      <c r="R460">
        <v>45264.01</v>
      </c>
      <c r="S460">
        <v>0</v>
      </c>
      <c r="T460">
        <v>0</v>
      </c>
      <c r="U460">
        <v>0</v>
      </c>
      <c r="V460">
        <v>45264.01</v>
      </c>
      <c r="W460">
        <v>0</v>
      </c>
      <c r="X460">
        <v>0</v>
      </c>
      <c r="Y460">
        <v>0</v>
      </c>
      <c r="Z460">
        <v>0</v>
      </c>
      <c r="AA460">
        <v>0</v>
      </c>
      <c r="AB460">
        <v>0</v>
      </c>
      <c r="AC460">
        <v>0</v>
      </c>
      <c r="AD460">
        <v>0</v>
      </c>
      <c r="AE460">
        <v>0</v>
      </c>
      <c r="AF460">
        <v>0</v>
      </c>
      <c r="AG460">
        <v>0</v>
      </c>
      <c r="AH460">
        <v>0</v>
      </c>
      <c r="AI460">
        <v>0</v>
      </c>
      <c r="AJ460">
        <v>0</v>
      </c>
      <c r="AK460">
        <v>0</v>
      </c>
      <c r="AL460">
        <v>-45264.01</v>
      </c>
      <c r="AM460">
        <v>0</v>
      </c>
      <c r="AN460">
        <v>0</v>
      </c>
      <c r="AO460">
        <v>0</v>
      </c>
      <c r="AP460">
        <v>0</v>
      </c>
      <c r="AQ460">
        <v>0</v>
      </c>
    </row>
    <row r="461" spans="2:43" x14ac:dyDescent="0.35">
      <c r="B461" s="65" t="s">
        <v>128</v>
      </c>
      <c r="C461">
        <v>2012</v>
      </c>
      <c r="D461">
        <v>2014</v>
      </c>
      <c r="F461">
        <v>8107</v>
      </c>
      <c r="G461">
        <v>0</v>
      </c>
      <c r="H461" t="s">
        <v>478</v>
      </c>
      <c r="I461">
        <v>2</v>
      </c>
      <c r="J461">
        <v>210</v>
      </c>
      <c r="K461" t="s">
        <v>66</v>
      </c>
      <c r="L461">
        <v>-3600</v>
      </c>
      <c r="M461">
        <v>-3600</v>
      </c>
      <c r="N461">
        <v>0</v>
      </c>
      <c r="O461">
        <v>0</v>
      </c>
      <c r="P461">
        <v>-3600</v>
      </c>
      <c r="Q461">
        <v>-3600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row>
    <row r="462" spans="2:43" x14ac:dyDescent="0.35">
      <c r="B462" s="65" t="s">
        <v>128</v>
      </c>
      <c r="C462">
        <v>2012</v>
      </c>
      <c r="D462">
        <v>2014</v>
      </c>
      <c r="F462">
        <v>8107</v>
      </c>
      <c r="G462">
        <v>0</v>
      </c>
      <c r="H462" t="s">
        <v>478</v>
      </c>
      <c r="I462">
        <v>2</v>
      </c>
      <c r="J462">
        <v>220</v>
      </c>
      <c r="K462" t="s">
        <v>66</v>
      </c>
      <c r="L462">
        <v>-48362.52</v>
      </c>
      <c r="M462">
        <v>-44048.21</v>
      </c>
      <c r="N462">
        <v>0</v>
      </c>
      <c r="O462">
        <v>0</v>
      </c>
      <c r="P462">
        <v>-48362.52</v>
      </c>
      <c r="Q462">
        <v>-44048.21</v>
      </c>
      <c r="R462">
        <v>0</v>
      </c>
      <c r="S462">
        <v>0</v>
      </c>
      <c r="T462">
        <v>0</v>
      </c>
      <c r="U462">
        <v>0</v>
      </c>
      <c r="V462">
        <v>0</v>
      </c>
      <c r="W462">
        <v>0</v>
      </c>
      <c r="X462">
        <v>-2423.1799999999998</v>
      </c>
      <c r="Y462">
        <v>-2423.1799999999998</v>
      </c>
      <c r="Z462">
        <v>0</v>
      </c>
      <c r="AA462">
        <v>0</v>
      </c>
      <c r="AB462">
        <v>-2423.1799999999998</v>
      </c>
      <c r="AC462">
        <v>-2423.1799999999998</v>
      </c>
      <c r="AD462">
        <v>-4314.3100000000004</v>
      </c>
      <c r="AE462">
        <v>0</v>
      </c>
      <c r="AF462">
        <v>0</v>
      </c>
      <c r="AG462">
        <v>0</v>
      </c>
      <c r="AH462">
        <v>0</v>
      </c>
      <c r="AI462">
        <v>-4314.3100000000004</v>
      </c>
      <c r="AJ462">
        <v>-2423.1799999999998</v>
      </c>
      <c r="AK462">
        <v>-4314.3100000000004</v>
      </c>
      <c r="AL462">
        <v>0</v>
      </c>
      <c r="AM462">
        <v>32398.21</v>
      </c>
      <c r="AN462">
        <v>0</v>
      </c>
      <c r="AO462">
        <v>0</v>
      </c>
      <c r="AP462">
        <v>0</v>
      </c>
      <c r="AQ462">
        <v>32398.21</v>
      </c>
    </row>
    <row r="463" spans="2:43" x14ac:dyDescent="0.35">
      <c r="B463" s="65" t="s">
        <v>128</v>
      </c>
      <c r="C463">
        <v>2012</v>
      </c>
      <c r="D463">
        <v>2014</v>
      </c>
      <c r="F463">
        <v>8107</v>
      </c>
      <c r="G463">
        <v>0</v>
      </c>
      <c r="H463" t="s">
        <v>478</v>
      </c>
      <c r="I463">
        <v>2</v>
      </c>
      <c r="J463">
        <v>233</v>
      </c>
      <c r="K463" t="s">
        <v>66</v>
      </c>
      <c r="L463">
        <v>-902193.4</v>
      </c>
      <c r="M463">
        <v>-5484.97</v>
      </c>
      <c r="N463">
        <v>0</v>
      </c>
      <c r="O463">
        <v>0</v>
      </c>
      <c r="P463">
        <v>-902193.4</v>
      </c>
      <c r="Q463">
        <v>-5484.97</v>
      </c>
      <c r="R463">
        <v>0</v>
      </c>
      <c r="S463">
        <v>0</v>
      </c>
      <c r="T463">
        <v>0</v>
      </c>
      <c r="U463">
        <v>0</v>
      </c>
      <c r="V463">
        <v>0</v>
      </c>
      <c r="W463">
        <v>0</v>
      </c>
      <c r="X463">
        <v>0</v>
      </c>
      <c r="Y463">
        <v>0</v>
      </c>
      <c r="Z463">
        <v>0</v>
      </c>
      <c r="AA463">
        <v>0</v>
      </c>
      <c r="AB463">
        <v>0</v>
      </c>
      <c r="AC463">
        <v>0</v>
      </c>
      <c r="AD463">
        <v>-896708.43</v>
      </c>
      <c r="AE463">
        <v>0</v>
      </c>
      <c r="AF463">
        <v>0</v>
      </c>
      <c r="AG463">
        <v>0</v>
      </c>
      <c r="AH463">
        <v>0</v>
      </c>
      <c r="AI463">
        <v>-896708.43</v>
      </c>
      <c r="AJ463">
        <v>0</v>
      </c>
      <c r="AK463">
        <v>-896708.43</v>
      </c>
      <c r="AL463">
        <v>0</v>
      </c>
      <c r="AM463">
        <v>1940.56</v>
      </c>
      <c r="AN463">
        <v>0</v>
      </c>
      <c r="AO463">
        <v>0</v>
      </c>
      <c r="AP463">
        <v>0</v>
      </c>
      <c r="AQ463">
        <v>1940.56</v>
      </c>
    </row>
    <row r="464" spans="2:43" x14ac:dyDescent="0.35">
      <c r="B464" s="65" t="s">
        <v>128</v>
      </c>
      <c r="C464">
        <v>2012</v>
      </c>
      <c r="D464">
        <v>2014</v>
      </c>
      <c r="F464">
        <v>8107</v>
      </c>
      <c r="G464">
        <v>0</v>
      </c>
      <c r="H464" t="s">
        <v>478</v>
      </c>
      <c r="I464">
        <v>2</v>
      </c>
      <c r="J464">
        <v>251</v>
      </c>
      <c r="K464" t="s">
        <v>66</v>
      </c>
      <c r="L464">
        <v>-18305996.789999999</v>
      </c>
      <c r="M464">
        <v>-15216225.539999999</v>
      </c>
      <c r="N464">
        <v>0</v>
      </c>
      <c r="O464">
        <v>0</v>
      </c>
      <c r="P464">
        <v>-18305996.789999999</v>
      </c>
      <c r="Q464">
        <v>-15216225.539999999</v>
      </c>
      <c r="R464">
        <v>-165042.98000000001</v>
      </c>
      <c r="S464">
        <v>-257731.81</v>
      </c>
      <c r="T464">
        <v>0</v>
      </c>
      <c r="U464">
        <v>-200.54</v>
      </c>
      <c r="V464">
        <v>-165042.98000000001</v>
      </c>
      <c r="W464">
        <v>-257932.35</v>
      </c>
      <c r="X464">
        <v>-1826017.59</v>
      </c>
      <c r="Y464">
        <v>-1480747.43</v>
      </c>
      <c r="Z464">
        <v>0</v>
      </c>
      <c r="AA464">
        <v>0</v>
      </c>
      <c r="AB464">
        <v>-1826017.59</v>
      </c>
      <c r="AC464">
        <v>-1480747.43</v>
      </c>
      <c r="AD464">
        <v>-3342352.58</v>
      </c>
      <c r="AE464">
        <v>0</v>
      </c>
      <c r="AF464">
        <v>0</v>
      </c>
      <c r="AG464">
        <v>0</v>
      </c>
      <c r="AH464">
        <v>0</v>
      </c>
      <c r="AI464">
        <v>-3342352.58</v>
      </c>
      <c r="AJ464">
        <v>-1826017.59</v>
      </c>
      <c r="AK464">
        <v>-2997082.42</v>
      </c>
      <c r="AL464">
        <v>-200.54</v>
      </c>
      <c r="AM464">
        <v>79523.58</v>
      </c>
      <c r="AN464">
        <v>0</v>
      </c>
      <c r="AO464">
        <v>0</v>
      </c>
      <c r="AP464">
        <v>0</v>
      </c>
      <c r="AQ464">
        <v>79523.58</v>
      </c>
    </row>
    <row r="465" spans="2:43" x14ac:dyDescent="0.35">
      <c r="B465" s="65" t="s">
        <v>128</v>
      </c>
      <c r="C465">
        <v>2012</v>
      </c>
      <c r="D465">
        <v>2014</v>
      </c>
      <c r="F465">
        <v>8107</v>
      </c>
      <c r="G465">
        <v>0</v>
      </c>
      <c r="H465" t="s">
        <v>478</v>
      </c>
      <c r="I465">
        <v>2</v>
      </c>
      <c r="J465">
        <v>252</v>
      </c>
      <c r="K465" t="s">
        <v>66</v>
      </c>
      <c r="L465">
        <v>-334608.90000000002</v>
      </c>
      <c r="M465">
        <v>-309141.96999999997</v>
      </c>
      <c r="N465">
        <v>0</v>
      </c>
      <c r="O465">
        <v>0</v>
      </c>
      <c r="P465">
        <v>-334608.90000000002</v>
      </c>
      <c r="Q465">
        <v>-309141.96999999997</v>
      </c>
      <c r="R465">
        <v>-743.48</v>
      </c>
      <c r="S465">
        <v>41936.959999999999</v>
      </c>
      <c r="T465">
        <v>0</v>
      </c>
      <c r="U465">
        <v>-0.02</v>
      </c>
      <c r="V465">
        <v>-743.48</v>
      </c>
      <c r="W465">
        <v>41936.94</v>
      </c>
      <c r="X465">
        <v>-130544.67</v>
      </c>
      <c r="Y465">
        <v>-106784.36</v>
      </c>
      <c r="Z465">
        <v>0</v>
      </c>
      <c r="AA465">
        <v>0</v>
      </c>
      <c r="AB465">
        <v>-130544.67</v>
      </c>
      <c r="AC465">
        <v>-106784.36</v>
      </c>
      <c r="AD465">
        <v>-46643.67</v>
      </c>
      <c r="AE465">
        <v>0</v>
      </c>
      <c r="AF465">
        <v>0</v>
      </c>
      <c r="AG465">
        <v>0</v>
      </c>
      <c r="AH465">
        <v>0</v>
      </c>
      <c r="AI465">
        <v>-46643.67</v>
      </c>
      <c r="AJ465">
        <v>-130544.67</v>
      </c>
      <c r="AK465">
        <v>-22883.360000000001</v>
      </c>
      <c r="AL465">
        <v>45263.99</v>
      </c>
      <c r="AM465">
        <v>0</v>
      </c>
      <c r="AN465">
        <v>0</v>
      </c>
      <c r="AO465">
        <v>0</v>
      </c>
      <c r="AP465">
        <v>0</v>
      </c>
      <c r="AQ465">
        <v>0</v>
      </c>
    </row>
    <row r="466" spans="2:43" x14ac:dyDescent="0.35">
      <c r="B466" s="65" t="s">
        <v>128</v>
      </c>
      <c r="C466">
        <v>2012</v>
      </c>
      <c r="D466">
        <v>2014</v>
      </c>
      <c r="F466">
        <v>8107</v>
      </c>
      <c r="G466">
        <v>0</v>
      </c>
      <c r="H466" t="s">
        <v>478</v>
      </c>
      <c r="I466">
        <v>2</v>
      </c>
      <c r="J466">
        <v>253</v>
      </c>
      <c r="K466" t="s">
        <v>66</v>
      </c>
      <c r="L466">
        <v>-34564.19</v>
      </c>
      <c r="M466">
        <v>-34564.19</v>
      </c>
      <c r="N466">
        <v>0</v>
      </c>
      <c r="O466">
        <v>0</v>
      </c>
      <c r="P466">
        <v>-34564.19</v>
      </c>
      <c r="Q466">
        <v>-34564.19</v>
      </c>
      <c r="R466">
        <v>6269.65</v>
      </c>
      <c r="S466">
        <v>6269.65</v>
      </c>
      <c r="T466">
        <v>0</v>
      </c>
      <c r="U466">
        <v>0</v>
      </c>
      <c r="V466">
        <v>6269.65</v>
      </c>
      <c r="W466">
        <v>6269.65</v>
      </c>
      <c r="X466">
        <v>36152.93</v>
      </c>
      <c r="Y466">
        <v>-28196.57</v>
      </c>
      <c r="Z466">
        <v>0</v>
      </c>
      <c r="AA466">
        <v>0</v>
      </c>
      <c r="AB466">
        <v>36152.93</v>
      </c>
      <c r="AC466">
        <v>-28196.57</v>
      </c>
      <c r="AD466">
        <v>64349.5</v>
      </c>
      <c r="AE466">
        <v>0</v>
      </c>
      <c r="AF466">
        <v>0</v>
      </c>
      <c r="AG466">
        <v>0</v>
      </c>
      <c r="AH466">
        <v>0</v>
      </c>
      <c r="AI466">
        <v>64349.5</v>
      </c>
      <c r="AJ466">
        <v>36152.93</v>
      </c>
      <c r="AK466">
        <v>0</v>
      </c>
      <c r="AL466">
        <v>0</v>
      </c>
      <c r="AM466">
        <v>7122.21</v>
      </c>
      <c r="AN466">
        <v>0</v>
      </c>
      <c r="AO466">
        <v>0</v>
      </c>
      <c r="AP466">
        <v>0</v>
      </c>
      <c r="AQ466">
        <v>7122.21</v>
      </c>
    </row>
    <row r="467" spans="2:43" x14ac:dyDescent="0.35">
      <c r="B467" s="65" t="s">
        <v>128</v>
      </c>
      <c r="C467">
        <v>2012</v>
      </c>
      <c r="D467">
        <v>2014</v>
      </c>
      <c r="F467">
        <v>8107</v>
      </c>
      <c r="G467">
        <v>0</v>
      </c>
      <c r="H467" t="s">
        <v>478</v>
      </c>
      <c r="I467">
        <v>2</v>
      </c>
      <c r="J467">
        <v>254</v>
      </c>
      <c r="K467" t="s">
        <v>66</v>
      </c>
      <c r="L467">
        <v>-153877.85</v>
      </c>
      <c r="M467">
        <v>-25583.84</v>
      </c>
      <c r="N467">
        <v>0</v>
      </c>
      <c r="O467">
        <v>0</v>
      </c>
      <c r="P467">
        <v>-153877.85</v>
      </c>
      <c r="Q467">
        <v>-25583.84</v>
      </c>
      <c r="R467">
        <v>-1.03</v>
      </c>
      <c r="S467">
        <v>99.96</v>
      </c>
      <c r="T467">
        <v>0</v>
      </c>
      <c r="U467">
        <v>-100.99</v>
      </c>
      <c r="V467">
        <v>-1.03</v>
      </c>
      <c r="W467">
        <v>-1.03</v>
      </c>
      <c r="X467">
        <v>-72666.960000000006</v>
      </c>
      <c r="Y467">
        <v>-3964.56</v>
      </c>
      <c r="Z467">
        <v>0</v>
      </c>
      <c r="AA467">
        <v>0</v>
      </c>
      <c r="AB467">
        <v>-72666.960000000006</v>
      </c>
      <c r="AC467">
        <v>-3964.56</v>
      </c>
      <c r="AD467">
        <v>-197097.4</v>
      </c>
      <c r="AE467">
        <v>0</v>
      </c>
      <c r="AF467">
        <v>0</v>
      </c>
      <c r="AG467">
        <v>0</v>
      </c>
      <c r="AH467">
        <v>0</v>
      </c>
      <c r="AI467">
        <v>-197097.4</v>
      </c>
      <c r="AJ467">
        <v>-72666.960000000006</v>
      </c>
      <c r="AK467">
        <v>-128395</v>
      </c>
      <c r="AL467">
        <v>-100.99</v>
      </c>
      <c r="AM467">
        <v>0</v>
      </c>
      <c r="AN467">
        <v>0</v>
      </c>
      <c r="AO467">
        <v>0</v>
      </c>
      <c r="AP467">
        <v>0</v>
      </c>
      <c r="AQ467">
        <v>0</v>
      </c>
    </row>
    <row r="468" spans="2:43" x14ac:dyDescent="0.35">
      <c r="B468" s="65" t="s">
        <v>128</v>
      </c>
      <c r="C468">
        <v>2012</v>
      </c>
      <c r="D468">
        <v>2014</v>
      </c>
      <c r="F468">
        <v>8107</v>
      </c>
      <c r="G468">
        <v>0</v>
      </c>
      <c r="H468" t="s">
        <v>478</v>
      </c>
      <c r="I468">
        <v>2</v>
      </c>
      <c r="J468">
        <v>255</v>
      </c>
      <c r="K468" t="s">
        <v>66</v>
      </c>
      <c r="L468">
        <v>-147601.5</v>
      </c>
      <c r="M468">
        <v>-72521.02</v>
      </c>
      <c r="N468">
        <v>0</v>
      </c>
      <c r="O468">
        <v>0</v>
      </c>
      <c r="P468">
        <v>-147601.5</v>
      </c>
      <c r="Q468">
        <v>-72521.02</v>
      </c>
      <c r="R468">
        <v>0</v>
      </c>
      <c r="S468">
        <v>0</v>
      </c>
      <c r="T468">
        <v>0</v>
      </c>
      <c r="U468">
        <v>0</v>
      </c>
      <c r="V468">
        <v>0</v>
      </c>
      <c r="W468">
        <v>0</v>
      </c>
      <c r="X468">
        <v>0</v>
      </c>
      <c r="Y468">
        <v>0</v>
      </c>
      <c r="Z468">
        <v>0</v>
      </c>
      <c r="AA468">
        <v>0</v>
      </c>
      <c r="AB468">
        <v>0</v>
      </c>
      <c r="AC468">
        <v>0</v>
      </c>
      <c r="AD468">
        <v>-75080.479999999996</v>
      </c>
      <c r="AE468">
        <v>0</v>
      </c>
      <c r="AF468">
        <v>0</v>
      </c>
      <c r="AG468">
        <v>0</v>
      </c>
      <c r="AH468">
        <v>0</v>
      </c>
      <c r="AI468">
        <v>-75080.479999999996</v>
      </c>
      <c r="AJ468">
        <v>0</v>
      </c>
      <c r="AK468">
        <v>-75080.479999999996</v>
      </c>
      <c r="AL468">
        <v>0</v>
      </c>
      <c r="AM468">
        <v>72521.02</v>
      </c>
      <c r="AN468">
        <v>0</v>
      </c>
      <c r="AO468">
        <v>0</v>
      </c>
      <c r="AP468">
        <v>0</v>
      </c>
      <c r="AQ468">
        <v>72521.02</v>
      </c>
    </row>
    <row r="469" spans="2:43" x14ac:dyDescent="0.35">
      <c r="B469" s="65" t="s">
        <v>128</v>
      </c>
      <c r="C469">
        <v>2012</v>
      </c>
      <c r="D469">
        <v>2014</v>
      </c>
      <c r="F469">
        <v>8107</v>
      </c>
      <c r="G469">
        <v>0</v>
      </c>
      <c r="H469" t="s">
        <v>478</v>
      </c>
      <c r="I469">
        <v>2</v>
      </c>
      <c r="J469">
        <v>257</v>
      </c>
      <c r="K469" t="s">
        <v>66</v>
      </c>
      <c r="L469">
        <v>-7990.58</v>
      </c>
      <c r="M469">
        <v>-4240.58</v>
      </c>
      <c r="N469">
        <v>0</v>
      </c>
      <c r="O469">
        <v>0</v>
      </c>
      <c r="P469">
        <v>-7990.58</v>
      </c>
      <c r="Q469">
        <v>-4240.58</v>
      </c>
      <c r="R469">
        <v>0</v>
      </c>
      <c r="S469">
        <v>0</v>
      </c>
      <c r="T469">
        <v>0</v>
      </c>
      <c r="U469">
        <v>0</v>
      </c>
      <c r="V469">
        <v>0</v>
      </c>
      <c r="W469">
        <v>0</v>
      </c>
      <c r="X469">
        <v>-20034.3</v>
      </c>
      <c r="Y469">
        <v>-20034.3</v>
      </c>
      <c r="Z469">
        <v>0</v>
      </c>
      <c r="AA469">
        <v>0</v>
      </c>
      <c r="AB469">
        <v>-20034.3</v>
      </c>
      <c r="AC469">
        <v>-20034.3</v>
      </c>
      <c r="AD469">
        <v>-3750</v>
      </c>
      <c r="AE469">
        <v>0</v>
      </c>
      <c r="AF469">
        <v>0</v>
      </c>
      <c r="AG469">
        <v>0</v>
      </c>
      <c r="AH469">
        <v>0</v>
      </c>
      <c r="AI469">
        <v>-3750</v>
      </c>
      <c r="AJ469">
        <v>-20034.3</v>
      </c>
      <c r="AK469">
        <v>-3750</v>
      </c>
      <c r="AL469">
        <v>0</v>
      </c>
      <c r="AM469">
        <v>0</v>
      </c>
      <c r="AN469">
        <v>0</v>
      </c>
      <c r="AO469">
        <v>0</v>
      </c>
      <c r="AP469">
        <v>0</v>
      </c>
      <c r="AQ469">
        <v>0</v>
      </c>
    </row>
    <row r="470" spans="2:43" x14ac:dyDescent="0.35">
      <c r="B470" s="65" t="s">
        <v>128</v>
      </c>
      <c r="C470">
        <v>2012</v>
      </c>
      <c r="D470">
        <v>2014</v>
      </c>
      <c r="F470">
        <v>8107</v>
      </c>
      <c r="G470">
        <v>0</v>
      </c>
      <c r="H470" t="s">
        <v>478</v>
      </c>
      <c r="I470">
        <v>2</v>
      </c>
      <c r="J470">
        <v>258</v>
      </c>
      <c r="K470" t="s">
        <v>66</v>
      </c>
      <c r="L470">
        <v>-150237.73000000001</v>
      </c>
      <c r="M470">
        <v>-150237.73000000001</v>
      </c>
      <c r="N470">
        <v>0</v>
      </c>
      <c r="O470">
        <v>0</v>
      </c>
      <c r="P470">
        <v>-150237.73000000001</v>
      </c>
      <c r="Q470">
        <v>-150237.73000000001</v>
      </c>
      <c r="R470">
        <v>0</v>
      </c>
      <c r="S470">
        <v>0</v>
      </c>
      <c r="T470">
        <v>0</v>
      </c>
      <c r="U470">
        <v>0</v>
      </c>
      <c r="V470">
        <v>0</v>
      </c>
      <c r="W470">
        <v>0</v>
      </c>
      <c r="X470">
        <v>-204673.13</v>
      </c>
      <c r="Y470">
        <v>-204673.13</v>
      </c>
      <c r="Z470">
        <v>0</v>
      </c>
      <c r="AA470">
        <v>0</v>
      </c>
      <c r="AB470">
        <v>-204673.13</v>
      </c>
      <c r="AC470">
        <v>-204673.13</v>
      </c>
      <c r="AD470">
        <v>0</v>
      </c>
      <c r="AE470">
        <v>0</v>
      </c>
      <c r="AF470">
        <v>0</v>
      </c>
      <c r="AG470">
        <v>0</v>
      </c>
      <c r="AH470">
        <v>0</v>
      </c>
      <c r="AI470">
        <v>0</v>
      </c>
      <c r="AJ470">
        <v>-204673.13</v>
      </c>
      <c r="AK470">
        <v>0</v>
      </c>
      <c r="AL470">
        <v>0</v>
      </c>
      <c r="AM470">
        <v>0</v>
      </c>
      <c r="AN470">
        <v>0</v>
      </c>
      <c r="AO470">
        <v>0</v>
      </c>
      <c r="AP470">
        <v>0</v>
      </c>
      <c r="AQ470">
        <v>0</v>
      </c>
    </row>
    <row r="471" spans="2:43" x14ac:dyDescent="0.35">
      <c r="B471" s="65" t="s">
        <v>128</v>
      </c>
      <c r="C471">
        <v>2012</v>
      </c>
      <c r="D471">
        <v>2014</v>
      </c>
      <c r="F471">
        <v>8107</v>
      </c>
      <c r="G471">
        <v>0</v>
      </c>
      <c r="H471" t="s">
        <v>478</v>
      </c>
      <c r="I471">
        <v>2</v>
      </c>
      <c r="J471">
        <v>260</v>
      </c>
      <c r="K471" t="s">
        <v>66</v>
      </c>
      <c r="L471">
        <v>-2098.6799999999998</v>
      </c>
      <c r="M471">
        <v>-1852.56</v>
      </c>
      <c r="N471">
        <v>0</v>
      </c>
      <c r="O471">
        <v>0</v>
      </c>
      <c r="P471">
        <v>-2098.6799999999998</v>
      </c>
      <c r="Q471">
        <v>-1852.56</v>
      </c>
      <c r="R471">
        <v>183</v>
      </c>
      <c r="S471">
        <v>9664.51</v>
      </c>
      <c r="T471">
        <v>0</v>
      </c>
      <c r="U471">
        <v>-9481.51</v>
      </c>
      <c r="V471">
        <v>183</v>
      </c>
      <c r="W471">
        <v>183</v>
      </c>
      <c r="X471">
        <v>-331.21</v>
      </c>
      <c r="Y471">
        <v>-331.21</v>
      </c>
      <c r="Z471">
        <v>0</v>
      </c>
      <c r="AA471">
        <v>0</v>
      </c>
      <c r="AB471">
        <v>-331.21</v>
      </c>
      <c r="AC471">
        <v>-331.21</v>
      </c>
      <c r="AD471">
        <v>-9727.6299999999992</v>
      </c>
      <c r="AE471">
        <v>0</v>
      </c>
      <c r="AF471">
        <v>0</v>
      </c>
      <c r="AG471">
        <v>0</v>
      </c>
      <c r="AH471">
        <v>0</v>
      </c>
      <c r="AI471">
        <v>-9727.6299999999992</v>
      </c>
      <c r="AJ471">
        <v>-331.21</v>
      </c>
      <c r="AK471">
        <v>-9727.6299999999992</v>
      </c>
      <c r="AL471">
        <v>-9481.51</v>
      </c>
      <c r="AM471">
        <v>615.51</v>
      </c>
      <c r="AN471">
        <v>0</v>
      </c>
      <c r="AO471">
        <v>0</v>
      </c>
      <c r="AP471">
        <v>0</v>
      </c>
      <c r="AQ471">
        <v>615.51</v>
      </c>
    </row>
    <row r="472" spans="2:43" x14ac:dyDescent="0.35">
      <c r="B472" s="65" t="s">
        <v>128</v>
      </c>
      <c r="C472">
        <v>2012</v>
      </c>
      <c r="D472">
        <v>2014</v>
      </c>
      <c r="F472">
        <v>8107</v>
      </c>
      <c r="G472">
        <v>0</v>
      </c>
      <c r="H472" t="s">
        <v>478</v>
      </c>
      <c r="I472">
        <v>2</v>
      </c>
      <c r="J472">
        <v>310</v>
      </c>
      <c r="K472" t="s">
        <v>66</v>
      </c>
      <c r="L472">
        <v>-114910.11</v>
      </c>
      <c r="M472">
        <v>-479981.54</v>
      </c>
      <c r="N472">
        <v>0</v>
      </c>
      <c r="O472">
        <v>0</v>
      </c>
      <c r="P472">
        <v>-114910.11</v>
      </c>
      <c r="Q472">
        <v>-479981.54</v>
      </c>
      <c r="R472">
        <v>-0.01</v>
      </c>
      <c r="S472">
        <v>-0.01</v>
      </c>
      <c r="T472">
        <v>0</v>
      </c>
      <c r="U472">
        <v>-167.35</v>
      </c>
      <c r="V472">
        <v>-0.01</v>
      </c>
      <c r="W472">
        <v>-167.36</v>
      </c>
      <c r="X472">
        <v>-502271.37</v>
      </c>
      <c r="Y472">
        <v>-132244.79999999999</v>
      </c>
      <c r="Z472">
        <v>0</v>
      </c>
      <c r="AA472">
        <v>0</v>
      </c>
      <c r="AB472">
        <v>-502271.37</v>
      </c>
      <c r="AC472">
        <v>-132244.79999999999</v>
      </c>
      <c r="AD472">
        <v>-4955.1400000000003</v>
      </c>
      <c r="AE472">
        <v>0</v>
      </c>
      <c r="AF472">
        <v>0</v>
      </c>
      <c r="AG472">
        <v>0</v>
      </c>
      <c r="AH472">
        <v>0</v>
      </c>
      <c r="AI472">
        <v>-4955.1400000000003</v>
      </c>
      <c r="AJ472">
        <v>-502271.37</v>
      </c>
      <c r="AK472">
        <v>365071.43</v>
      </c>
      <c r="AL472">
        <v>-167.35</v>
      </c>
      <c r="AM472">
        <v>416801.14</v>
      </c>
      <c r="AN472">
        <v>167.35</v>
      </c>
      <c r="AO472">
        <v>0</v>
      </c>
      <c r="AP472">
        <v>0</v>
      </c>
      <c r="AQ472">
        <v>416968.49</v>
      </c>
    </row>
    <row r="473" spans="2:43" x14ac:dyDescent="0.35">
      <c r="B473" s="65" t="s">
        <v>128</v>
      </c>
      <c r="C473">
        <v>2012</v>
      </c>
      <c r="D473">
        <v>2014</v>
      </c>
      <c r="F473">
        <v>8107</v>
      </c>
      <c r="G473">
        <v>0</v>
      </c>
      <c r="H473" t="s">
        <v>478</v>
      </c>
      <c r="I473">
        <v>2</v>
      </c>
      <c r="J473">
        <v>320</v>
      </c>
      <c r="K473" t="s">
        <v>66</v>
      </c>
      <c r="L473">
        <v>-868094.77</v>
      </c>
      <c r="M473">
        <v>-812294.81</v>
      </c>
      <c r="N473">
        <v>0</v>
      </c>
      <c r="O473">
        <v>0</v>
      </c>
      <c r="P473">
        <v>-868094.77</v>
      </c>
      <c r="Q473">
        <v>-812294.81</v>
      </c>
      <c r="R473">
        <v>-51</v>
      </c>
      <c r="S473">
        <v>-50</v>
      </c>
      <c r="T473">
        <v>0</v>
      </c>
      <c r="U473">
        <v>0</v>
      </c>
      <c r="V473">
        <v>-51</v>
      </c>
      <c r="W473">
        <v>-50</v>
      </c>
      <c r="X473">
        <v>-438580.17</v>
      </c>
      <c r="Y473">
        <v>-253.65</v>
      </c>
      <c r="Z473">
        <v>0</v>
      </c>
      <c r="AA473">
        <v>0</v>
      </c>
      <c r="AB473">
        <v>-438580.17</v>
      </c>
      <c r="AC473">
        <v>-253.65</v>
      </c>
      <c r="AD473">
        <v>-494127.48</v>
      </c>
      <c r="AE473">
        <v>0</v>
      </c>
      <c r="AF473">
        <v>0</v>
      </c>
      <c r="AG473">
        <v>0</v>
      </c>
      <c r="AH473">
        <v>0</v>
      </c>
      <c r="AI473">
        <v>-494127.48</v>
      </c>
      <c r="AJ473">
        <v>-438580.17</v>
      </c>
      <c r="AK473">
        <v>-55800.959999999999</v>
      </c>
      <c r="AL473">
        <v>0</v>
      </c>
      <c r="AM473">
        <v>38545.14</v>
      </c>
      <c r="AN473">
        <v>0</v>
      </c>
      <c r="AO473">
        <v>0</v>
      </c>
      <c r="AP473">
        <v>0</v>
      </c>
      <c r="AQ473">
        <v>38545.14</v>
      </c>
    </row>
    <row r="474" spans="2:43" x14ac:dyDescent="0.35">
      <c r="B474" s="65" t="s">
        <v>128</v>
      </c>
      <c r="C474">
        <v>2012</v>
      </c>
      <c r="D474">
        <v>2014</v>
      </c>
      <c r="F474">
        <v>8107</v>
      </c>
      <c r="G474">
        <v>0</v>
      </c>
      <c r="H474" t="s">
        <v>484</v>
      </c>
      <c r="I474">
        <v>3</v>
      </c>
      <c r="J474">
        <v>251</v>
      </c>
      <c r="K474" t="s">
        <v>66</v>
      </c>
      <c r="L474">
        <v>-318955.76</v>
      </c>
      <c r="M474">
        <v>-49513.22</v>
      </c>
      <c r="N474">
        <v>0</v>
      </c>
      <c r="O474">
        <v>0</v>
      </c>
      <c r="P474">
        <v>-318955.76</v>
      </c>
      <c r="Q474">
        <v>-49513.22</v>
      </c>
      <c r="R474">
        <v>-35911.75</v>
      </c>
      <c r="S474">
        <v>-1807.63</v>
      </c>
      <c r="T474">
        <v>0</v>
      </c>
      <c r="U474">
        <v>-199.12</v>
      </c>
      <c r="V474">
        <v>-35911.75</v>
      </c>
      <c r="W474">
        <v>-2006.75</v>
      </c>
      <c r="X474">
        <v>-26334.17</v>
      </c>
      <c r="Y474">
        <v>-26463.33</v>
      </c>
      <c r="Z474">
        <v>0</v>
      </c>
      <c r="AA474">
        <v>0</v>
      </c>
      <c r="AB474">
        <v>-26334.17</v>
      </c>
      <c r="AC474">
        <v>-26463.33</v>
      </c>
      <c r="AD474">
        <v>-303417.5</v>
      </c>
      <c r="AE474">
        <v>0</v>
      </c>
      <c r="AF474">
        <v>0</v>
      </c>
      <c r="AG474">
        <v>0</v>
      </c>
      <c r="AH474">
        <v>0</v>
      </c>
      <c r="AI474">
        <v>-303417.5</v>
      </c>
      <c r="AJ474">
        <v>-26334.17</v>
      </c>
      <c r="AK474">
        <v>-303546.65999999997</v>
      </c>
      <c r="AL474">
        <v>-199.12</v>
      </c>
      <c r="AM474">
        <v>29083.15</v>
      </c>
      <c r="AN474">
        <v>0</v>
      </c>
      <c r="AO474">
        <v>0</v>
      </c>
      <c r="AP474">
        <v>0</v>
      </c>
      <c r="AQ474">
        <v>29083.15</v>
      </c>
    </row>
    <row r="475" spans="2:43" x14ac:dyDescent="0.35">
      <c r="B475" s="65" t="s">
        <v>128</v>
      </c>
      <c r="C475">
        <v>2012</v>
      </c>
      <c r="D475">
        <v>2014</v>
      </c>
      <c r="F475">
        <v>8107</v>
      </c>
      <c r="G475">
        <v>0</v>
      </c>
      <c r="H475" t="s">
        <v>484</v>
      </c>
      <c r="I475">
        <v>3</v>
      </c>
      <c r="J475">
        <v>252</v>
      </c>
      <c r="K475" t="s">
        <v>66</v>
      </c>
      <c r="L475">
        <v>-47543.78</v>
      </c>
      <c r="M475">
        <v>-38319.120000000003</v>
      </c>
      <c r="N475">
        <v>0</v>
      </c>
      <c r="O475">
        <v>0</v>
      </c>
      <c r="P475">
        <v>-47543.78</v>
      </c>
      <c r="Q475">
        <v>-38319.120000000003</v>
      </c>
      <c r="R475">
        <v>0</v>
      </c>
      <c r="S475">
        <v>0</v>
      </c>
      <c r="T475">
        <v>0</v>
      </c>
      <c r="U475">
        <v>0</v>
      </c>
      <c r="V475">
        <v>0</v>
      </c>
      <c r="W475">
        <v>0</v>
      </c>
      <c r="X475">
        <v>0</v>
      </c>
      <c r="Y475">
        <v>0</v>
      </c>
      <c r="Z475">
        <v>0</v>
      </c>
      <c r="AA475">
        <v>0</v>
      </c>
      <c r="AB475">
        <v>0</v>
      </c>
      <c r="AC475">
        <v>0</v>
      </c>
      <c r="AD475">
        <v>-9224.66</v>
      </c>
      <c r="AE475">
        <v>0</v>
      </c>
      <c r="AF475">
        <v>0</v>
      </c>
      <c r="AG475">
        <v>0</v>
      </c>
      <c r="AH475">
        <v>0</v>
      </c>
      <c r="AI475">
        <v>-9224.66</v>
      </c>
      <c r="AJ475">
        <v>0</v>
      </c>
      <c r="AK475">
        <v>-9224.66</v>
      </c>
      <c r="AL475">
        <v>0</v>
      </c>
      <c r="AM475">
        <v>0</v>
      </c>
      <c r="AN475">
        <v>0</v>
      </c>
      <c r="AO475">
        <v>0</v>
      </c>
      <c r="AP475">
        <v>0</v>
      </c>
      <c r="AQ475">
        <v>0</v>
      </c>
    </row>
    <row r="476" spans="2:43" x14ac:dyDescent="0.35">
      <c r="B476" s="65" t="s">
        <v>128</v>
      </c>
      <c r="C476">
        <v>2012</v>
      </c>
      <c r="D476">
        <v>2014</v>
      </c>
      <c r="F476">
        <v>8107</v>
      </c>
      <c r="G476">
        <v>0</v>
      </c>
      <c r="H476" t="s">
        <v>484</v>
      </c>
      <c r="I476">
        <v>3</v>
      </c>
      <c r="J476">
        <v>253</v>
      </c>
      <c r="K476" t="s">
        <v>66</v>
      </c>
      <c r="L476">
        <v>-1</v>
      </c>
      <c r="M476">
        <v>-1</v>
      </c>
      <c r="N476">
        <v>0</v>
      </c>
      <c r="O476">
        <v>0</v>
      </c>
      <c r="P476">
        <v>-1</v>
      </c>
      <c r="Q476">
        <v>-1</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row>
    <row r="477" spans="2:43" x14ac:dyDescent="0.35">
      <c r="B477" s="65" t="s">
        <v>128</v>
      </c>
      <c r="C477">
        <v>2012</v>
      </c>
      <c r="D477">
        <v>2014</v>
      </c>
      <c r="F477">
        <v>8107</v>
      </c>
      <c r="G477">
        <v>0</v>
      </c>
      <c r="H477" t="s">
        <v>484</v>
      </c>
      <c r="I477">
        <v>3</v>
      </c>
      <c r="J477">
        <v>254</v>
      </c>
      <c r="K477" t="s">
        <v>66</v>
      </c>
      <c r="L477">
        <v>-571399.79</v>
      </c>
      <c r="M477">
        <v>-430727.12</v>
      </c>
      <c r="N477">
        <v>0</v>
      </c>
      <c r="O477">
        <v>0</v>
      </c>
      <c r="P477">
        <v>-571399.79</v>
      </c>
      <c r="Q477">
        <v>-430727.12</v>
      </c>
      <c r="R477">
        <v>-21771.01</v>
      </c>
      <c r="S477">
        <v>0</v>
      </c>
      <c r="T477">
        <v>0</v>
      </c>
      <c r="U477">
        <v>0</v>
      </c>
      <c r="V477">
        <v>-21771.01</v>
      </c>
      <c r="W477">
        <v>0</v>
      </c>
      <c r="X477">
        <v>0</v>
      </c>
      <c r="Y477">
        <v>0</v>
      </c>
      <c r="Z477">
        <v>0</v>
      </c>
      <c r="AA477">
        <v>0</v>
      </c>
      <c r="AB477">
        <v>0</v>
      </c>
      <c r="AC477">
        <v>0</v>
      </c>
      <c r="AD477">
        <v>-162443.68</v>
      </c>
      <c r="AE477">
        <v>0</v>
      </c>
      <c r="AF477">
        <v>0</v>
      </c>
      <c r="AG477">
        <v>0</v>
      </c>
      <c r="AH477">
        <v>0</v>
      </c>
      <c r="AI477">
        <v>-162443.68</v>
      </c>
      <c r="AJ477">
        <v>0</v>
      </c>
      <c r="AK477">
        <v>-162443.68</v>
      </c>
      <c r="AL477">
        <v>0</v>
      </c>
      <c r="AM477">
        <v>15922.88</v>
      </c>
      <c r="AN477">
        <v>0</v>
      </c>
      <c r="AO477">
        <v>0</v>
      </c>
      <c r="AP477">
        <v>0</v>
      </c>
      <c r="AQ477">
        <v>15922.88</v>
      </c>
    </row>
    <row r="478" spans="2:43" x14ac:dyDescent="0.35">
      <c r="B478" s="65" t="s">
        <v>128</v>
      </c>
      <c r="C478">
        <v>2012</v>
      </c>
      <c r="D478">
        <v>2014</v>
      </c>
      <c r="F478">
        <v>8107</v>
      </c>
      <c r="G478">
        <v>0</v>
      </c>
      <c r="H478" t="s">
        <v>484</v>
      </c>
      <c r="I478">
        <v>3</v>
      </c>
      <c r="J478">
        <v>257</v>
      </c>
      <c r="K478" t="s">
        <v>66</v>
      </c>
      <c r="L478">
        <v>0</v>
      </c>
      <c r="M478">
        <v>0</v>
      </c>
      <c r="N478">
        <v>0</v>
      </c>
      <c r="O478">
        <v>0</v>
      </c>
      <c r="P478">
        <v>0</v>
      </c>
      <c r="Q478">
        <v>0</v>
      </c>
      <c r="R478">
        <v>0</v>
      </c>
      <c r="S478">
        <v>0</v>
      </c>
      <c r="T478">
        <v>0</v>
      </c>
      <c r="U478">
        <v>0</v>
      </c>
      <c r="V478">
        <v>0</v>
      </c>
      <c r="W478">
        <v>0</v>
      </c>
      <c r="X478">
        <v>-5693.19</v>
      </c>
      <c r="Y478">
        <v>-5909.83</v>
      </c>
      <c r="Z478">
        <v>0</v>
      </c>
      <c r="AA478">
        <v>0</v>
      </c>
      <c r="AB478">
        <v>-5693.19</v>
      </c>
      <c r="AC478">
        <v>-5909.83</v>
      </c>
      <c r="AD478">
        <v>216.64</v>
      </c>
      <c r="AE478">
        <v>0</v>
      </c>
      <c r="AF478">
        <v>0</v>
      </c>
      <c r="AG478">
        <v>0</v>
      </c>
      <c r="AH478">
        <v>0</v>
      </c>
      <c r="AI478">
        <v>216.64</v>
      </c>
      <c r="AJ478">
        <v>-5693.19</v>
      </c>
      <c r="AK478">
        <v>0</v>
      </c>
      <c r="AL478">
        <v>0</v>
      </c>
      <c r="AM478">
        <v>0</v>
      </c>
      <c r="AN478">
        <v>0</v>
      </c>
      <c r="AO478">
        <v>0</v>
      </c>
      <c r="AP478">
        <v>0</v>
      </c>
      <c r="AQ478">
        <v>0</v>
      </c>
    </row>
    <row r="479" spans="2:43" x14ac:dyDescent="0.35">
      <c r="B479" s="65" t="s">
        <v>128</v>
      </c>
      <c r="C479">
        <v>2012</v>
      </c>
      <c r="D479">
        <v>2014</v>
      </c>
      <c r="F479">
        <v>8107</v>
      </c>
      <c r="G479">
        <v>0</v>
      </c>
      <c r="H479" t="s">
        <v>484</v>
      </c>
      <c r="I479">
        <v>3</v>
      </c>
      <c r="J479">
        <v>260</v>
      </c>
      <c r="K479" t="s">
        <v>66</v>
      </c>
      <c r="L479">
        <v>-268</v>
      </c>
      <c r="M479">
        <v>-268</v>
      </c>
      <c r="N479">
        <v>0</v>
      </c>
      <c r="O479">
        <v>0</v>
      </c>
      <c r="P479">
        <v>-268</v>
      </c>
      <c r="Q479">
        <v>-268</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row>
    <row r="480" spans="2:43" x14ac:dyDescent="0.35">
      <c r="B480" s="65" t="s">
        <v>128</v>
      </c>
      <c r="C480">
        <v>2012</v>
      </c>
      <c r="D480">
        <v>2014</v>
      </c>
      <c r="F480">
        <v>8107</v>
      </c>
      <c r="G480">
        <v>0</v>
      </c>
      <c r="H480" t="s">
        <v>484</v>
      </c>
      <c r="I480">
        <v>3</v>
      </c>
      <c r="J480">
        <v>320</v>
      </c>
      <c r="K480" t="s">
        <v>66</v>
      </c>
      <c r="L480">
        <v>-1158020.95</v>
      </c>
      <c r="M480">
        <v>-0.4</v>
      </c>
      <c r="N480">
        <v>0</v>
      </c>
      <c r="O480">
        <v>0</v>
      </c>
      <c r="P480">
        <v>-1158020.95</v>
      </c>
      <c r="Q480">
        <v>-0.4</v>
      </c>
      <c r="R480">
        <v>0</v>
      </c>
      <c r="S480">
        <v>0</v>
      </c>
      <c r="T480">
        <v>0</v>
      </c>
      <c r="U480">
        <v>0</v>
      </c>
      <c r="V480">
        <v>0</v>
      </c>
      <c r="W480">
        <v>0</v>
      </c>
      <c r="X480">
        <v>0</v>
      </c>
      <c r="Y480">
        <v>0</v>
      </c>
      <c r="Z480">
        <v>0</v>
      </c>
      <c r="AA480">
        <v>0</v>
      </c>
      <c r="AB480">
        <v>0</v>
      </c>
      <c r="AC480">
        <v>0</v>
      </c>
      <c r="AD480">
        <v>-1158020.55</v>
      </c>
      <c r="AE480">
        <v>0</v>
      </c>
      <c r="AF480">
        <v>0</v>
      </c>
      <c r="AG480">
        <v>0</v>
      </c>
      <c r="AH480">
        <v>0</v>
      </c>
      <c r="AI480">
        <v>-1158020.55</v>
      </c>
      <c r="AJ480">
        <v>0</v>
      </c>
      <c r="AK480">
        <v>-1158020.55</v>
      </c>
      <c r="AL480">
        <v>0</v>
      </c>
      <c r="AM480">
        <v>0</v>
      </c>
      <c r="AN480">
        <v>0</v>
      </c>
      <c r="AO480">
        <v>0</v>
      </c>
      <c r="AP480">
        <v>0</v>
      </c>
      <c r="AQ480">
        <v>0</v>
      </c>
    </row>
    <row r="481" spans="2:43" x14ac:dyDescent="0.35">
      <c r="B481" s="65" t="s">
        <v>128</v>
      </c>
      <c r="C481">
        <v>2012</v>
      </c>
      <c r="D481">
        <v>2014</v>
      </c>
      <c r="F481">
        <v>8107</v>
      </c>
      <c r="G481">
        <v>0</v>
      </c>
      <c r="H481" t="s">
        <v>485</v>
      </c>
      <c r="I481">
        <v>4</v>
      </c>
      <c r="J481">
        <v>232</v>
      </c>
      <c r="K481" t="s">
        <v>66</v>
      </c>
      <c r="L481">
        <v>-17759.150000000001</v>
      </c>
      <c r="M481">
        <v>-19682.75</v>
      </c>
      <c r="N481">
        <v>0</v>
      </c>
      <c r="O481">
        <v>0</v>
      </c>
      <c r="P481">
        <v>-17759.150000000001</v>
      </c>
      <c r="Q481">
        <v>-19682.75</v>
      </c>
      <c r="R481">
        <v>0</v>
      </c>
      <c r="S481">
        <v>0</v>
      </c>
      <c r="T481">
        <v>0</v>
      </c>
      <c r="U481">
        <v>0</v>
      </c>
      <c r="V481">
        <v>0</v>
      </c>
      <c r="W481">
        <v>0</v>
      </c>
      <c r="X481">
        <v>0</v>
      </c>
      <c r="Y481">
        <v>0</v>
      </c>
      <c r="Z481">
        <v>0</v>
      </c>
      <c r="AA481">
        <v>0</v>
      </c>
      <c r="AB481">
        <v>0</v>
      </c>
      <c r="AC481">
        <v>0</v>
      </c>
      <c r="AD481">
        <v>1923.6</v>
      </c>
      <c r="AE481">
        <v>0</v>
      </c>
      <c r="AF481">
        <v>0</v>
      </c>
      <c r="AG481">
        <v>0</v>
      </c>
      <c r="AH481">
        <v>0</v>
      </c>
      <c r="AI481">
        <v>1923.6</v>
      </c>
      <c r="AJ481">
        <v>0</v>
      </c>
      <c r="AK481">
        <v>1923.6</v>
      </c>
      <c r="AL481">
        <v>0</v>
      </c>
      <c r="AM481">
        <v>1000.03</v>
      </c>
      <c r="AN481">
        <v>0</v>
      </c>
      <c r="AO481">
        <v>0</v>
      </c>
      <c r="AP481">
        <v>0</v>
      </c>
      <c r="AQ481">
        <v>1000.03</v>
      </c>
    </row>
    <row r="482" spans="2:43" x14ac:dyDescent="0.35">
      <c r="B482" s="65" t="s">
        <v>128</v>
      </c>
      <c r="C482">
        <v>2012</v>
      </c>
      <c r="D482">
        <v>2014</v>
      </c>
      <c r="F482">
        <v>8107</v>
      </c>
      <c r="G482">
        <v>0</v>
      </c>
      <c r="H482" t="s">
        <v>485</v>
      </c>
      <c r="I482">
        <v>4</v>
      </c>
      <c r="J482">
        <v>251</v>
      </c>
      <c r="K482" t="s">
        <v>66</v>
      </c>
      <c r="L482">
        <v>-1091008.69</v>
      </c>
      <c r="M482">
        <v>-1091008.69</v>
      </c>
      <c r="N482">
        <v>0</v>
      </c>
      <c r="O482">
        <v>0</v>
      </c>
      <c r="P482">
        <v>-1091008.69</v>
      </c>
      <c r="Q482">
        <v>-1091008.69</v>
      </c>
      <c r="R482">
        <v>0</v>
      </c>
      <c r="S482">
        <v>0</v>
      </c>
      <c r="T482">
        <v>0</v>
      </c>
      <c r="U482">
        <v>0</v>
      </c>
      <c r="V482">
        <v>0</v>
      </c>
      <c r="W482">
        <v>0</v>
      </c>
      <c r="X482">
        <v>-35267.25</v>
      </c>
      <c r="Y482">
        <v>-33913.300000000003</v>
      </c>
      <c r="Z482">
        <v>0</v>
      </c>
      <c r="AA482">
        <v>0</v>
      </c>
      <c r="AB482">
        <v>-35267.25</v>
      </c>
      <c r="AC482">
        <v>-33913.300000000003</v>
      </c>
      <c r="AD482">
        <v>-1353.95</v>
      </c>
      <c r="AE482">
        <v>0</v>
      </c>
      <c r="AF482">
        <v>0</v>
      </c>
      <c r="AG482">
        <v>0</v>
      </c>
      <c r="AH482">
        <v>0</v>
      </c>
      <c r="AI482">
        <v>-1353.95</v>
      </c>
      <c r="AJ482">
        <v>-35267.25</v>
      </c>
      <c r="AK482">
        <v>0</v>
      </c>
      <c r="AL482">
        <v>0</v>
      </c>
      <c r="AM482">
        <v>1628.05</v>
      </c>
      <c r="AN482">
        <v>0</v>
      </c>
      <c r="AO482">
        <v>0</v>
      </c>
      <c r="AP482">
        <v>0</v>
      </c>
      <c r="AQ482">
        <v>1628.05</v>
      </c>
    </row>
    <row r="483" spans="2:43" x14ac:dyDescent="0.35">
      <c r="B483" s="65" t="s">
        <v>128</v>
      </c>
      <c r="C483">
        <v>2012</v>
      </c>
      <c r="D483">
        <v>2014</v>
      </c>
      <c r="F483">
        <v>8107</v>
      </c>
      <c r="G483">
        <v>0</v>
      </c>
      <c r="H483" t="s">
        <v>485</v>
      </c>
      <c r="I483">
        <v>4</v>
      </c>
      <c r="J483">
        <v>260</v>
      </c>
      <c r="K483" t="s">
        <v>66</v>
      </c>
      <c r="L483">
        <v>0</v>
      </c>
      <c r="M483">
        <v>0</v>
      </c>
      <c r="N483">
        <v>0</v>
      </c>
      <c r="O483">
        <v>0</v>
      </c>
      <c r="P483">
        <v>0</v>
      </c>
      <c r="Q483">
        <v>0</v>
      </c>
      <c r="R483">
        <v>-7834.42</v>
      </c>
      <c r="S483">
        <v>-7834.42</v>
      </c>
      <c r="T483">
        <v>0</v>
      </c>
      <c r="U483">
        <v>0</v>
      </c>
      <c r="V483">
        <v>-7834.42</v>
      </c>
      <c r="W483">
        <v>-7834.42</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row>
    <row r="484" spans="2:43" x14ac:dyDescent="0.35">
      <c r="B484" s="65" t="s">
        <v>128</v>
      </c>
      <c r="C484">
        <v>2012</v>
      </c>
      <c r="D484">
        <v>2014</v>
      </c>
      <c r="F484">
        <v>8107</v>
      </c>
      <c r="G484">
        <v>0</v>
      </c>
      <c r="H484" t="s">
        <v>485</v>
      </c>
      <c r="I484">
        <v>4</v>
      </c>
      <c r="J484">
        <v>310</v>
      </c>
      <c r="K484" t="s">
        <v>66</v>
      </c>
      <c r="L484">
        <v>-143250.19</v>
      </c>
      <c r="M484">
        <v>-143250.19</v>
      </c>
      <c r="N484">
        <v>0</v>
      </c>
      <c r="O484">
        <v>0</v>
      </c>
      <c r="P484">
        <v>-143250.19</v>
      </c>
      <c r="Q484">
        <v>-143250.19</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row>
    <row r="485" spans="2:43" x14ac:dyDescent="0.35">
      <c r="B485" s="65" t="s">
        <v>128</v>
      </c>
      <c r="C485">
        <v>2012</v>
      </c>
      <c r="D485">
        <v>2014</v>
      </c>
      <c r="F485">
        <v>8107</v>
      </c>
      <c r="G485">
        <v>0</v>
      </c>
      <c r="H485" t="s">
        <v>485</v>
      </c>
      <c r="I485">
        <v>4</v>
      </c>
      <c r="J485">
        <v>320</v>
      </c>
      <c r="K485" t="s">
        <v>66</v>
      </c>
      <c r="L485">
        <v>-45000</v>
      </c>
      <c r="M485">
        <v>-45000</v>
      </c>
      <c r="N485">
        <v>0</v>
      </c>
      <c r="O485">
        <v>0</v>
      </c>
      <c r="P485">
        <v>-45000</v>
      </c>
      <c r="Q485">
        <v>-45000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45000</v>
      </c>
      <c r="AN485">
        <v>0</v>
      </c>
      <c r="AO485">
        <v>0</v>
      </c>
      <c r="AP485">
        <v>0</v>
      </c>
      <c r="AQ485">
        <v>45000</v>
      </c>
    </row>
    <row r="486" spans="2:43" x14ac:dyDescent="0.35">
      <c r="B486" s="65" t="s">
        <v>128</v>
      </c>
      <c r="C486">
        <v>2012</v>
      </c>
      <c r="D486">
        <v>2014</v>
      </c>
      <c r="F486">
        <v>8107</v>
      </c>
      <c r="G486">
        <v>0</v>
      </c>
      <c r="H486" t="s">
        <v>480</v>
      </c>
      <c r="I486">
        <v>801</v>
      </c>
      <c r="J486">
        <v>210</v>
      </c>
      <c r="K486" t="s">
        <v>457</v>
      </c>
      <c r="L486">
        <v>-14</v>
      </c>
      <c r="M486">
        <v>-14</v>
      </c>
      <c r="N486">
        <v>0</v>
      </c>
      <c r="O486">
        <v>0</v>
      </c>
      <c r="P486">
        <v>-14</v>
      </c>
      <c r="Q486">
        <v>-14</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14</v>
      </c>
      <c r="AN486">
        <v>0</v>
      </c>
      <c r="AO486">
        <v>0</v>
      </c>
      <c r="AP486">
        <v>0</v>
      </c>
      <c r="AQ486">
        <v>14</v>
      </c>
    </row>
    <row r="487" spans="2:43" x14ac:dyDescent="0.35">
      <c r="B487" s="65" t="s">
        <v>128</v>
      </c>
      <c r="C487">
        <v>2012</v>
      </c>
      <c r="D487">
        <v>2014</v>
      </c>
      <c r="F487">
        <v>8107</v>
      </c>
      <c r="G487">
        <v>0</v>
      </c>
      <c r="H487" t="s">
        <v>480</v>
      </c>
      <c r="I487">
        <v>801</v>
      </c>
      <c r="J487">
        <v>251</v>
      </c>
      <c r="K487" t="s">
        <v>457</v>
      </c>
      <c r="L487">
        <v>-72183.11</v>
      </c>
      <c r="M487">
        <v>-1606.11</v>
      </c>
      <c r="N487">
        <v>0</v>
      </c>
      <c r="O487">
        <v>0</v>
      </c>
      <c r="P487">
        <v>-72183.11</v>
      </c>
      <c r="Q487">
        <v>-1606.11</v>
      </c>
      <c r="R487">
        <v>0</v>
      </c>
      <c r="S487">
        <v>0</v>
      </c>
      <c r="T487">
        <v>0</v>
      </c>
      <c r="U487">
        <v>0</v>
      </c>
      <c r="V487">
        <v>0</v>
      </c>
      <c r="W487">
        <v>0</v>
      </c>
      <c r="X487">
        <v>0</v>
      </c>
      <c r="Y487">
        <v>0</v>
      </c>
      <c r="Z487">
        <v>0</v>
      </c>
      <c r="AA487">
        <v>0</v>
      </c>
      <c r="AB487">
        <v>0</v>
      </c>
      <c r="AC487">
        <v>0</v>
      </c>
      <c r="AD487">
        <v>-70577</v>
      </c>
      <c r="AE487">
        <v>0</v>
      </c>
      <c r="AF487">
        <v>0</v>
      </c>
      <c r="AG487">
        <v>0</v>
      </c>
      <c r="AH487">
        <v>0</v>
      </c>
      <c r="AI487">
        <v>-70577</v>
      </c>
      <c r="AJ487">
        <v>0</v>
      </c>
      <c r="AK487">
        <v>-70577</v>
      </c>
      <c r="AL487">
        <v>0</v>
      </c>
      <c r="AM487">
        <v>0</v>
      </c>
      <c r="AN487">
        <v>0</v>
      </c>
      <c r="AO487">
        <v>0</v>
      </c>
      <c r="AP487">
        <v>0</v>
      </c>
      <c r="AQ487">
        <v>0</v>
      </c>
    </row>
    <row r="488" spans="2:43" x14ac:dyDescent="0.35">
      <c r="B488" s="65" t="s">
        <v>128</v>
      </c>
      <c r="C488">
        <v>2012</v>
      </c>
      <c r="D488">
        <v>2014</v>
      </c>
      <c r="F488">
        <v>8107</v>
      </c>
      <c r="G488">
        <v>0</v>
      </c>
      <c r="H488" t="s">
        <v>480</v>
      </c>
      <c r="I488">
        <v>801</v>
      </c>
      <c r="J488">
        <v>310</v>
      </c>
      <c r="K488" t="s">
        <v>457</v>
      </c>
      <c r="L488">
        <v>-5865541.4400000004</v>
      </c>
      <c r="M488">
        <v>-915338.16</v>
      </c>
      <c r="N488">
        <v>0</v>
      </c>
      <c r="O488">
        <v>0</v>
      </c>
      <c r="P488">
        <v>-5865541.4400000004</v>
      </c>
      <c r="Q488">
        <v>-915338.16</v>
      </c>
      <c r="R488">
        <v>0</v>
      </c>
      <c r="S488">
        <v>0</v>
      </c>
      <c r="T488">
        <v>0</v>
      </c>
      <c r="U488">
        <v>0</v>
      </c>
      <c r="V488">
        <v>0</v>
      </c>
      <c r="W488">
        <v>0</v>
      </c>
      <c r="X488">
        <v>0</v>
      </c>
      <c r="Y488">
        <v>0</v>
      </c>
      <c r="Z488">
        <v>0</v>
      </c>
      <c r="AA488">
        <v>0</v>
      </c>
      <c r="AB488">
        <v>0</v>
      </c>
      <c r="AC488">
        <v>0</v>
      </c>
      <c r="AD488">
        <v>-4950203.28</v>
      </c>
      <c r="AE488">
        <v>0</v>
      </c>
      <c r="AF488">
        <v>0</v>
      </c>
      <c r="AG488">
        <v>0</v>
      </c>
      <c r="AH488">
        <v>0</v>
      </c>
      <c r="AI488">
        <v>-4950203.28</v>
      </c>
      <c r="AJ488">
        <v>0</v>
      </c>
      <c r="AK488">
        <v>-4950203.28</v>
      </c>
      <c r="AL488">
        <v>0</v>
      </c>
      <c r="AM488">
        <v>0</v>
      </c>
      <c r="AN488">
        <v>0</v>
      </c>
      <c r="AO488">
        <v>0</v>
      </c>
      <c r="AP488">
        <v>0</v>
      </c>
      <c r="AQ488">
        <v>0</v>
      </c>
    </row>
    <row r="489" spans="2:43" x14ac:dyDescent="0.35">
      <c r="B489" s="65" t="s">
        <v>128</v>
      </c>
      <c r="C489">
        <v>2012</v>
      </c>
      <c r="D489">
        <v>2014</v>
      </c>
      <c r="F489">
        <v>8107</v>
      </c>
      <c r="G489">
        <v>0</v>
      </c>
      <c r="H489" t="s">
        <v>480</v>
      </c>
      <c r="I489">
        <v>801</v>
      </c>
      <c r="J489">
        <v>440</v>
      </c>
      <c r="K489" t="s">
        <v>457</v>
      </c>
      <c r="L489">
        <v>0</v>
      </c>
      <c r="M489">
        <v>0</v>
      </c>
      <c r="N489">
        <v>0</v>
      </c>
      <c r="O489">
        <v>0</v>
      </c>
      <c r="P489">
        <v>0</v>
      </c>
      <c r="Q489">
        <v>0</v>
      </c>
      <c r="R489">
        <v>0</v>
      </c>
      <c r="S489">
        <v>0</v>
      </c>
      <c r="T489">
        <v>0</v>
      </c>
      <c r="U489">
        <v>0</v>
      </c>
      <c r="V489">
        <v>0</v>
      </c>
      <c r="W489">
        <v>0</v>
      </c>
      <c r="X489">
        <v>0</v>
      </c>
      <c r="Y489">
        <v>0</v>
      </c>
      <c r="Z489">
        <v>0</v>
      </c>
      <c r="AA489">
        <v>0</v>
      </c>
      <c r="AB489">
        <v>0</v>
      </c>
      <c r="AC489">
        <v>0</v>
      </c>
      <c r="AD489">
        <v>-5151.72</v>
      </c>
      <c r="AE489">
        <v>0</v>
      </c>
      <c r="AF489">
        <v>0</v>
      </c>
      <c r="AG489">
        <v>0</v>
      </c>
      <c r="AH489">
        <v>0</v>
      </c>
      <c r="AI489">
        <v>-5151.72</v>
      </c>
      <c r="AJ489">
        <v>0</v>
      </c>
      <c r="AK489">
        <v>-5151.72</v>
      </c>
      <c r="AL489">
        <v>-5151.72</v>
      </c>
      <c r="AM489">
        <v>0</v>
      </c>
      <c r="AN489">
        <v>0</v>
      </c>
      <c r="AO489">
        <v>0</v>
      </c>
      <c r="AP489">
        <v>0</v>
      </c>
      <c r="AQ489">
        <v>0</v>
      </c>
    </row>
    <row r="490" spans="2:43" x14ac:dyDescent="0.35">
      <c r="B490" s="65" t="s">
        <v>128</v>
      </c>
      <c r="C490">
        <v>2012</v>
      </c>
      <c r="D490">
        <v>2014</v>
      </c>
      <c r="F490">
        <v>8108</v>
      </c>
      <c r="G490">
        <v>0</v>
      </c>
      <c r="H490" t="s">
        <v>481</v>
      </c>
      <c r="I490">
        <v>11</v>
      </c>
      <c r="J490">
        <v>210</v>
      </c>
      <c r="K490" t="s">
        <v>66</v>
      </c>
      <c r="L490">
        <v>-669.28</v>
      </c>
      <c r="M490">
        <v>-669.28</v>
      </c>
      <c r="N490">
        <v>0</v>
      </c>
      <c r="O490">
        <v>0</v>
      </c>
      <c r="P490">
        <v>-669.28</v>
      </c>
      <c r="Q490">
        <v>-669.28</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row>
    <row r="491" spans="2:43" x14ac:dyDescent="0.35">
      <c r="B491" s="65" t="s">
        <v>128</v>
      </c>
      <c r="C491">
        <v>2012</v>
      </c>
      <c r="D491">
        <v>2014</v>
      </c>
      <c r="F491">
        <v>8108</v>
      </c>
      <c r="G491">
        <v>0</v>
      </c>
      <c r="H491" t="s">
        <v>481</v>
      </c>
      <c r="I491">
        <v>11</v>
      </c>
      <c r="J491">
        <v>251</v>
      </c>
      <c r="K491" t="s">
        <v>66</v>
      </c>
      <c r="L491">
        <v>-973662.28</v>
      </c>
      <c r="M491">
        <v>-594558.24</v>
      </c>
      <c r="N491">
        <v>0</v>
      </c>
      <c r="O491">
        <v>0</v>
      </c>
      <c r="P491">
        <v>-973662.28</v>
      </c>
      <c r="Q491">
        <v>-594558.24</v>
      </c>
      <c r="R491">
        <v>24957.22</v>
      </c>
      <c r="S491">
        <v>-4477.8500000000004</v>
      </c>
      <c r="T491">
        <v>0</v>
      </c>
      <c r="U491">
        <v>-1.07</v>
      </c>
      <c r="V491">
        <v>24957.22</v>
      </c>
      <c r="W491">
        <v>-4478.92</v>
      </c>
      <c r="X491">
        <v>-28151.45</v>
      </c>
      <c r="Y491">
        <v>-29336.67</v>
      </c>
      <c r="Z491">
        <v>0</v>
      </c>
      <c r="AA491">
        <v>0</v>
      </c>
      <c r="AB491">
        <v>-28151.45</v>
      </c>
      <c r="AC491">
        <v>-29336.67</v>
      </c>
      <c r="AD491">
        <v>-348483.75</v>
      </c>
      <c r="AE491">
        <v>0</v>
      </c>
      <c r="AF491">
        <v>0</v>
      </c>
      <c r="AG491">
        <v>0</v>
      </c>
      <c r="AH491">
        <v>0</v>
      </c>
      <c r="AI491">
        <v>-348483.75</v>
      </c>
      <c r="AJ491">
        <v>-28151.45</v>
      </c>
      <c r="AK491">
        <v>-349668.97</v>
      </c>
      <c r="AL491">
        <v>-1.07</v>
      </c>
      <c r="AM491">
        <v>45055.61</v>
      </c>
      <c r="AN491">
        <v>0</v>
      </c>
      <c r="AO491">
        <v>0</v>
      </c>
      <c r="AP491">
        <v>0</v>
      </c>
      <c r="AQ491">
        <v>45055.61</v>
      </c>
    </row>
    <row r="492" spans="2:43" x14ac:dyDescent="0.35">
      <c r="B492" s="65" t="s">
        <v>128</v>
      </c>
      <c r="C492">
        <v>2012</v>
      </c>
      <c r="D492">
        <v>2014</v>
      </c>
      <c r="F492">
        <v>8108</v>
      </c>
      <c r="G492">
        <v>0</v>
      </c>
      <c r="H492" t="s">
        <v>481</v>
      </c>
      <c r="I492">
        <v>11</v>
      </c>
      <c r="J492">
        <v>252</v>
      </c>
      <c r="K492" t="s">
        <v>66</v>
      </c>
      <c r="L492">
        <v>-108061.91</v>
      </c>
      <c r="M492">
        <v>-48143.31</v>
      </c>
      <c r="N492">
        <v>0</v>
      </c>
      <c r="O492">
        <v>0</v>
      </c>
      <c r="P492">
        <v>-108061.91</v>
      </c>
      <c r="Q492">
        <v>-48143.31</v>
      </c>
      <c r="R492">
        <v>1456.56</v>
      </c>
      <c r="S492">
        <v>1282.5</v>
      </c>
      <c r="T492">
        <v>0</v>
      </c>
      <c r="U492">
        <v>0</v>
      </c>
      <c r="V492">
        <v>1456.56</v>
      </c>
      <c r="W492">
        <v>1282.5</v>
      </c>
      <c r="X492">
        <v>-61396.46</v>
      </c>
      <c r="Y492">
        <v>-58855.26</v>
      </c>
      <c r="Z492">
        <v>0</v>
      </c>
      <c r="AA492">
        <v>0</v>
      </c>
      <c r="AB492">
        <v>-61396.46</v>
      </c>
      <c r="AC492">
        <v>-58855.26</v>
      </c>
      <c r="AD492">
        <v>-62285.74</v>
      </c>
      <c r="AE492">
        <v>0</v>
      </c>
      <c r="AF492">
        <v>0</v>
      </c>
      <c r="AG492">
        <v>0</v>
      </c>
      <c r="AH492">
        <v>0</v>
      </c>
      <c r="AI492">
        <v>-62285.74</v>
      </c>
      <c r="AJ492">
        <v>-61396.46</v>
      </c>
      <c r="AK492">
        <v>-59744.54</v>
      </c>
      <c r="AL492">
        <v>0</v>
      </c>
      <c r="AM492">
        <v>15643.97</v>
      </c>
      <c r="AN492">
        <v>0</v>
      </c>
      <c r="AO492">
        <v>0</v>
      </c>
      <c r="AP492">
        <v>0</v>
      </c>
      <c r="AQ492">
        <v>15643.97</v>
      </c>
    </row>
    <row r="493" spans="2:43" x14ac:dyDescent="0.35">
      <c r="B493" s="65" t="s">
        <v>128</v>
      </c>
      <c r="C493">
        <v>2012</v>
      </c>
      <c r="D493">
        <v>2014</v>
      </c>
      <c r="F493">
        <v>8108</v>
      </c>
      <c r="G493">
        <v>0</v>
      </c>
      <c r="H493" t="s">
        <v>481</v>
      </c>
      <c r="I493">
        <v>11</v>
      </c>
      <c r="J493">
        <v>253</v>
      </c>
      <c r="K493" t="s">
        <v>66</v>
      </c>
      <c r="L493">
        <v>-305734.53000000003</v>
      </c>
      <c r="M493">
        <v>-305734.53000000003</v>
      </c>
      <c r="N493">
        <v>0</v>
      </c>
      <c r="O493">
        <v>0</v>
      </c>
      <c r="P493">
        <v>-305734.53000000003</v>
      </c>
      <c r="Q493">
        <v>-305734.53000000003</v>
      </c>
      <c r="R493">
        <v>0</v>
      </c>
      <c r="S493">
        <v>0</v>
      </c>
      <c r="T493">
        <v>0</v>
      </c>
      <c r="U493">
        <v>0</v>
      </c>
      <c r="V493">
        <v>0</v>
      </c>
      <c r="W493">
        <v>0</v>
      </c>
      <c r="X493">
        <v>-0.01</v>
      </c>
      <c r="Y493">
        <v>-0.01</v>
      </c>
      <c r="Z493">
        <v>0</v>
      </c>
      <c r="AA493">
        <v>0</v>
      </c>
      <c r="AB493">
        <v>-0.01</v>
      </c>
      <c r="AC493">
        <v>-0.01</v>
      </c>
      <c r="AD493">
        <v>0</v>
      </c>
      <c r="AE493">
        <v>0</v>
      </c>
      <c r="AF493">
        <v>0</v>
      </c>
      <c r="AG493">
        <v>0</v>
      </c>
      <c r="AH493">
        <v>0</v>
      </c>
      <c r="AI493">
        <v>0</v>
      </c>
      <c r="AJ493">
        <v>-0.01</v>
      </c>
      <c r="AK493">
        <v>0</v>
      </c>
      <c r="AL493">
        <v>0</v>
      </c>
      <c r="AM493">
        <v>0</v>
      </c>
      <c r="AN493">
        <v>0</v>
      </c>
      <c r="AO493">
        <v>0</v>
      </c>
      <c r="AP493">
        <v>0</v>
      </c>
      <c r="AQ493">
        <v>0</v>
      </c>
    </row>
    <row r="494" spans="2:43" x14ac:dyDescent="0.35">
      <c r="B494" s="65" t="s">
        <v>128</v>
      </c>
      <c r="C494">
        <v>2012</v>
      </c>
      <c r="D494">
        <v>2014</v>
      </c>
      <c r="F494">
        <v>8108</v>
      </c>
      <c r="G494">
        <v>0</v>
      </c>
      <c r="H494" t="s">
        <v>481</v>
      </c>
      <c r="I494">
        <v>11</v>
      </c>
      <c r="J494">
        <v>254</v>
      </c>
      <c r="K494" t="s">
        <v>66</v>
      </c>
      <c r="L494">
        <v>-5052.3599999999997</v>
      </c>
      <c r="M494">
        <v>-5052.3599999999997</v>
      </c>
      <c r="N494">
        <v>0</v>
      </c>
      <c r="O494">
        <v>0</v>
      </c>
      <c r="P494">
        <v>-5052.3599999999997</v>
      </c>
      <c r="Q494">
        <v>-5052.3599999999997</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row>
    <row r="495" spans="2:43" x14ac:dyDescent="0.35">
      <c r="B495" s="65" t="s">
        <v>128</v>
      </c>
      <c r="C495">
        <v>2012</v>
      </c>
      <c r="D495">
        <v>2014</v>
      </c>
      <c r="F495">
        <v>8108</v>
      </c>
      <c r="G495">
        <v>0</v>
      </c>
      <c r="H495" t="s">
        <v>481</v>
      </c>
      <c r="I495">
        <v>11</v>
      </c>
      <c r="J495">
        <v>255</v>
      </c>
      <c r="K495" t="s">
        <v>66</v>
      </c>
      <c r="L495">
        <v>-79477.179999999993</v>
      </c>
      <c r="M495">
        <v>-70540.179999999993</v>
      </c>
      <c r="N495">
        <v>0</v>
      </c>
      <c r="O495">
        <v>0</v>
      </c>
      <c r="P495">
        <v>-79477.179999999993</v>
      </c>
      <c r="Q495">
        <v>-70540.179999999993</v>
      </c>
      <c r="R495">
        <v>-6592.98</v>
      </c>
      <c r="S495">
        <v>0</v>
      </c>
      <c r="T495">
        <v>0</v>
      </c>
      <c r="U495">
        <v>0</v>
      </c>
      <c r="V495">
        <v>-6592.98</v>
      </c>
      <c r="W495">
        <v>0</v>
      </c>
      <c r="X495">
        <v>0</v>
      </c>
      <c r="Y495">
        <v>0</v>
      </c>
      <c r="Z495">
        <v>0</v>
      </c>
      <c r="AA495">
        <v>0</v>
      </c>
      <c r="AB495">
        <v>0</v>
      </c>
      <c r="AC495">
        <v>0</v>
      </c>
      <c r="AD495">
        <v>-15529.98</v>
      </c>
      <c r="AE495">
        <v>0</v>
      </c>
      <c r="AF495">
        <v>0</v>
      </c>
      <c r="AG495">
        <v>0</v>
      </c>
      <c r="AH495">
        <v>0</v>
      </c>
      <c r="AI495">
        <v>-15529.98</v>
      </c>
      <c r="AJ495">
        <v>0</v>
      </c>
      <c r="AK495">
        <v>-15529.98</v>
      </c>
      <c r="AL495">
        <v>0</v>
      </c>
      <c r="AM495">
        <v>3813.08</v>
      </c>
      <c r="AN495">
        <v>0</v>
      </c>
      <c r="AO495">
        <v>0</v>
      </c>
      <c r="AP495">
        <v>0</v>
      </c>
      <c r="AQ495">
        <v>3813.08</v>
      </c>
    </row>
    <row r="496" spans="2:43" x14ac:dyDescent="0.35">
      <c r="B496" s="65" t="s">
        <v>128</v>
      </c>
      <c r="C496">
        <v>2012</v>
      </c>
      <c r="D496">
        <v>2014</v>
      </c>
      <c r="F496">
        <v>8108</v>
      </c>
      <c r="G496">
        <v>0</v>
      </c>
      <c r="H496" t="s">
        <v>481</v>
      </c>
      <c r="I496">
        <v>11</v>
      </c>
      <c r="J496">
        <v>257</v>
      </c>
      <c r="K496" t="s">
        <v>66</v>
      </c>
      <c r="L496">
        <v>-2094</v>
      </c>
      <c r="M496">
        <v>-2094</v>
      </c>
      <c r="N496">
        <v>0</v>
      </c>
      <c r="O496">
        <v>0</v>
      </c>
      <c r="P496">
        <v>-2094</v>
      </c>
      <c r="Q496">
        <v>-2094</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row>
    <row r="497" spans="2:43" x14ac:dyDescent="0.35">
      <c r="B497" s="65" t="s">
        <v>128</v>
      </c>
      <c r="C497">
        <v>2012</v>
      </c>
      <c r="D497">
        <v>2014</v>
      </c>
      <c r="F497">
        <v>8108</v>
      </c>
      <c r="G497">
        <v>0</v>
      </c>
      <c r="H497" t="s">
        <v>481</v>
      </c>
      <c r="I497">
        <v>11</v>
      </c>
      <c r="J497">
        <v>410</v>
      </c>
      <c r="K497" t="s">
        <v>66</v>
      </c>
      <c r="L497">
        <v>-226924.75</v>
      </c>
      <c r="M497">
        <v>-184641.72</v>
      </c>
      <c r="N497">
        <v>0</v>
      </c>
      <c r="O497">
        <v>0</v>
      </c>
      <c r="P497">
        <v>-226924.75</v>
      </c>
      <c r="Q497">
        <v>-184641.72</v>
      </c>
      <c r="R497">
        <v>-9423.56</v>
      </c>
      <c r="S497">
        <v>0</v>
      </c>
      <c r="T497">
        <v>0</v>
      </c>
      <c r="U497">
        <v>0</v>
      </c>
      <c r="V497">
        <v>-9423.56</v>
      </c>
      <c r="W497">
        <v>0</v>
      </c>
      <c r="X497">
        <v>0</v>
      </c>
      <c r="Y497">
        <v>0</v>
      </c>
      <c r="Z497">
        <v>0</v>
      </c>
      <c r="AA497">
        <v>0</v>
      </c>
      <c r="AB497">
        <v>0</v>
      </c>
      <c r="AC497">
        <v>0</v>
      </c>
      <c r="AD497">
        <v>-51706.59</v>
      </c>
      <c r="AE497">
        <v>0</v>
      </c>
      <c r="AF497">
        <v>0</v>
      </c>
      <c r="AG497">
        <v>0</v>
      </c>
      <c r="AH497">
        <v>0</v>
      </c>
      <c r="AI497">
        <v>-51706.59</v>
      </c>
      <c r="AJ497">
        <v>0</v>
      </c>
      <c r="AK497">
        <v>-51706.59</v>
      </c>
      <c r="AL497">
        <v>0</v>
      </c>
      <c r="AM497">
        <v>156562.4</v>
      </c>
      <c r="AN497">
        <v>0</v>
      </c>
      <c r="AO497">
        <v>0</v>
      </c>
      <c r="AP497">
        <v>0</v>
      </c>
      <c r="AQ497">
        <v>156562.4</v>
      </c>
    </row>
    <row r="498" spans="2:43" x14ac:dyDescent="0.35">
      <c r="B498" s="65" t="s">
        <v>128</v>
      </c>
      <c r="C498">
        <v>2012</v>
      </c>
      <c r="D498">
        <v>2014</v>
      </c>
      <c r="F498">
        <v>8108</v>
      </c>
      <c r="G498">
        <v>0</v>
      </c>
      <c r="H498" t="s">
        <v>486</v>
      </c>
      <c r="I498">
        <v>12</v>
      </c>
      <c r="J498">
        <v>251</v>
      </c>
      <c r="K498" t="s">
        <v>66</v>
      </c>
      <c r="L498">
        <v>-12327.48</v>
      </c>
      <c r="M498">
        <v>-12327.48</v>
      </c>
      <c r="N498">
        <v>0</v>
      </c>
      <c r="O498">
        <v>0</v>
      </c>
      <c r="P498">
        <v>-12327.48</v>
      </c>
      <c r="Q498">
        <v>-12327.48</v>
      </c>
      <c r="R498">
        <v>0</v>
      </c>
      <c r="S498">
        <v>0</v>
      </c>
      <c r="T498">
        <v>0</v>
      </c>
      <c r="U498">
        <v>0</v>
      </c>
      <c r="V498">
        <v>0</v>
      </c>
      <c r="W498">
        <v>0</v>
      </c>
      <c r="X498">
        <v>-48484.27</v>
      </c>
      <c r="Y498">
        <v>-49387.839999999997</v>
      </c>
      <c r="Z498">
        <v>0</v>
      </c>
      <c r="AA498">
        <v>0</v>
      </c>
      <c r="AB498">
        <v>-48484.27</v>
      </c>
      <c r="AC498">
        <v>-49387.839999999997</v>
      </c>
      <c r="AD498">
        <v>903.57</v>
      </c>
      <c r="AE498">
        <v>0</v>
      </c>
      <c r="AF498">
        <v>0</v>
      </c>
      <c r="AG498">
        <v>0</v>
      </c>
      <c r="AH498">
        <v>0</v>
      </c>
      <c r="AI498">
        <v>903.57</v>
      </c>
      <c r="AJ498">
        <v>-48484.27</v>
      </c>
      <c r="AK498">
        <v>0</v>
      </c>
      <c r="AL498">
        <v>0</v>
      </c>
      <c r="AM498">
        <v>0</v>
      </c>
      <c r="AN498">
        <v>0</v>
      </c>
      <c r="AO498">
        <v>0</v>
      </c>
      <c r="AP498">
        <v>0</v>
      </c>
      <c r="AQ498">
        <v>0</v>
      </c>
    </row>
    <row r="499" spans="2:43" x14ac:dyDescent="0.35">
      <c r="B499" s="65" t="s">
        <v>128</v>
      </c>
      <c r="C499">
        <v>2012</v>
      </c>
      <c r="D499">
        <v>2014</v>
      </c>
      <c r="F499">
        <v>8108</v>
      </c>
      <c r="G499">
        <v>0</v>
      </c>
      <c r="H499" t="s">
        <v>486</v>
      </c>
      <c r="I499">
        <v>12</v>
      </c>
      <c r="J499">
        <v>252</v>
      </c>
      <c r="K499" t="s">
        <v>66</v>
      </c>
      <c r="L499">
        <v>-16316.62</v>
      </c>
      <c r="M499">
        <v>-55582.07</v>
      </c>
      <c r="N499">
        <v>0</v>
      </c>
      <c r="O499">
        <v>0</v>
      </c>
      <c r="P499">
        <v>-16316.62</v>
      </c>
      <c r="Q499">
        <v>-55582.07</v>
      </c>
      <c r="R499">
        <v>-45223.14</v>
      </c>
      <c r="S499">
        <v>0</v>
      </c>
      <c r="T499">
        <v>0</v>
      </c>
      <c r="U499">
        <v>0</v>
      </c>
      <c r="V499">
        <v>-45223.14</v>
      </c>
      <c r="W499">
        <v>0</v>
      </c>
      <c r="X499">
        <v>0</v>
      </c>
      <c r="Y499">
        <v>0</v>
      </c>
      <c r="Z499">
        <v>0</v>
      </c>
      <c r="AA499">
        <v>0</v>
      </c>
      <c r="AB499">
        <v>0</v>
      </c>
      <c r="AC499">
        <v>0</v>
      </c>
      <c r="AD499">
        <v>-5957.69</v>
      </c>
      <c r="AE499">
        <v>0</v>
      </c>
      <c r="AF499">
        <v>0</v>
      </c>
      <c r="AG499">
        <v>0</v>
      </c>
      <c r="AH499">
        <v>0</v>
      </c>
      <c r="AI499">
        <v>-5957.69</v>
      </c>
      <c r="AJ499">
        <v>0</v>
      </c>
      <c r="AK499">
        <v>-5957.69</v>
      </c>
      <c r="AL499">
        <v>0</v>
      </c>
      <c r="AM499">
        <v>0</v>
      </c>
      <c r="AN499">
        <v>0</v>
      </c>
      <c r="AO499">
        <v>0</v>
      </c>
      <c r="AP499">
        <v>0</v>
      </c>
      <c r="AQ499">
        <v>0</v>
      </c>
    </row>
    <row r="500" spans="2:43" x14ac:dyDescent="0.35">
      <c r="B500" s="65" t="s">
        <v>128</v>
      </c>
      <c r="C500">
        <v>2012</v>
      </c>
      <c r="D500">
        <v>2014</v>
      </c>
      <c r="F500">
        <v>8108</v>
      </c>
      <c r="G500">
        <v>0</v>
      </c>
      <c r="H500" t="s">
        <v>486</v>
      </c>
      <c r="I500">
        <v>12</v>
      </c>
      <c r="J500">
        <v>255</v>
      </c>
      <c r="K500" t="s">
        <v>66</v>
      </c>
      <c r="L500">
        <v>-209573.92</v>
      </c>
      <c r="M500">
        <v>-209312.55</v>
      </c>
      <c r="N500">
        <v>0</v>
      </c>
      <c r="O500">
        <v>0</v>
      </c>
      <c r="P500">
        <v>-209573.92</v>
      </c>
      <c r="Q500">
        <v>-209312.55</v>
      </c>
      <c r="R500">
        <v>-174.06</v>
      </c>
      <c r="S500">
        <v>-174.06</v>
      </c>
      <c r="T500">
        <v>0</v>
      </c>
      <c r="U500">
        <v>0</v>
      </c>
      <c r="V500">
        <v>-174.06</v>
      </c>
      <c r="W500">
        <v>-174.06</v>
      </c>
      <c r="X500">
        <v>-8817.92</v>
      </c>
      <c r="Y500">
        <v>-8483.1</v>
      </c>
      <c r="Z500">
        <v>0</v>
      </c>
      <c r="AA500">
        <v>0</v>
      </c>
      <c r="AB500">
        <v>-8817.92</v>
      </c>
      <c r="AC500">
        <v>-8483.1</v>
      </c>
      <c r="AD500">
        <v>-596.19000000000005</v>
      </c>
      <c r="AE500">
        <v>0</v>
      </c>
      <c r="AF500">
        <v>0</v>
      </c>
      <c r="AG500">
        <v>-348.12</v>
      </c>
      <c r="AH500">
        <v>0</v>
      </c>
      <c r="AI500">
        <v>-944.31</v>
      </c>
      <c r="AJ500">
        <v>-8817.92</v>
      </c>
      <c r="AK500">
        <v>-609.49</v>
      </c>
      <c r="AL500">
        <v>-348.12</v>
      </c>
      <c r="AM500">
        <v>1332.19</v>
      </c>
      <c r="AN500">
        <v>0</v>
      </c>
      <c r="AO500">
        <v>0</v>
      </c>
      <c r="AP500">
        <v>348.12</v>
      </c>
      <c r="AQ500">
        <v>1680.31</v>
      </c>
    </row>
    <row r="501" spans="2:43" x14ac:dyDescent="0.35">
      <c r="B501" s="65" t="s">
        <v>128</v>
      </c>
      <c r="C501">
        <v>2012</v>
      </c>
      <c r="D501">
        <v>2014</v>
      </c>
      <c r="F501">
        <v>8108</v>
      </c>
      <c r="G501">
        <v>0</v>
      </c>
      <c r="H501" t="s">
        <v>486</v>
      </c>
      <c r="I501">
        <v>12</v>
      </c>
      <c r="J501">
        <v>410</v>
      </c>
      <c r="K501" t="s">
        <v>66</v>
      </c>
      <c r="L501">
        <v>-64517.68</v>
      </c>
      <c r="M501">
        <v>-23739.56</v>
      </c>
      <c r="N501">
        <v>0</v>
      </c>
      <c r="O501">
        <v>0</v>
      </c>
      <c r="P501">
        <v>-64517.68</v>
      </c>
      <c r="Q501">
        <v>-23739.56</v>
      </c>
      <c r="R501">
        <v>0</v>
      </c>
      <c r="S501">
        <v>0</v>
      </c>
      <c r="T501">
        <v>0</v>
      </c>
      <c r="U501">
        <v>0</v>
      </c>
      <c r="V501">
        <v>0</v>
      </c>
      <c r="W501">
        <v>0</v>
      </c>
      <c r="X501">
        <v>0</v>
      </c>
      <c r="Y501">
        <v>0</v>
      </c>
      <c r="Z501">
        <v>0</v>
      </c>
      <c r="AA501">
        <v>0</v>
      </c>
      <c r="AB501">
        <v>0</v>
      </c>
      <c r="AC501">
        <v>0</v>
      </c>
      <c r="AD501">
        <v>-40778.120000000003</v>
      </c>
      <c r="AE501">
        <v>0</v>
      </c>
      <c r="AF501">
        <v>0</v>
      </c>
      <c r="AG501">
        <v>0</v>
      </c>
      <c r="AH501">
        <v>0</v>
      </c>
      <c r="AI501">
        <v>-40778.120000000003</v>
      </c>
      <c r="AJ501">
        <v>0</v>
      </c>
      <c r="AK501">
        <v>-40778.120000000003</v>
      </c>
      <c r="AL501">
        <v>0</v>
      </c>
      <c r="AM501">
        <v>23599.87</v>
      </c>
      <c r="AN501">
        <v>0</v>
      </c>
      <c r="AO501">
        <v>0</v>
      </c>
      <c r="AP501">
        <v>0</v>
      </c>
      <c r="AQ501">
        <v>23599.87</v>
      </c>
    </row>
    <row r="502" spans="2:43" x14ac:dyDescent="0.35">
      <c r="B502" s="65" t="s">
        <v>128</v>
      </c>
      <c r="C502">
        <v>2012</v>
      </c>
      <c r="D502">
        <v>2014</v>
      </c>
      <c r="F502">
        <v>8108</v>
      </c>
      <c r="G502">
        <v>0</v>
      </c>
      <c r="H502" t="s">
        <v>487</v>
      </c>
      <c r="I502">
        <v>13</v>
      </c>
      <c r="J502">
        <v>252</v>
      </c>
      <c r="K502" t="s">
        <v>66</v>
      </c>
      <c r="L502">
        <v>-9183.0300000000007</v>
      </c>
      <c r="M502">
        <v>-8433.68</v>
      </c>
      <c r="N502">
        <v>0</v>
      </c>
      <c r="O502">
        <v>0</v>
      </c>
      <c r="P502">
        <v>-9183.0300000000007</v>
      </c>
      <c r="Q502">
        <v>-8433.68</v>
      </c>
      <c r="R502">
        <v>0</v>
      </c>
      <c r="S502">
        <v>-749.35</v>
      </c>
      <c r="T502">
        <v>0</v>
      </c>
      <c r="U502">
        <v>0</v>
      </c>
      <c r="V502">
        <v>0</v>
      </c>
      <c r="W502">
        <v>-749.35</v>
      </c>
      <c r="X502">
        <v>-224324.92</v>
      </c>
      <c r="Y502">
        <v>-226563.75</v>
      </c>
      <c r="Z502">
        <v>0</v>
      </c>
      <c r="AA502">
        <v>0</v>
      </c>
      <c r="AB502">
        <v>-224324.92</v>
      </c>
      <c r="AC502">
        <v>-226563.75</v>
      </c>
      <c r="AD502">
        <v>2238.83</v>
      </c>
      <c r="AE502">
        <v>0</v>
      </c>
      <c r="AF502">
        <v>0</v>
      </c>
      <c r="AG502">
        <v>0</v>
      </c>
      <c r="AH502">
        <v>0</v>
      </c>
      <c r="AI502">
        <v>2238.83</v>
      </c>
      <c r="AJ502">
        <v>-224324.92</v>
      </c>
      <c r="AK502">
        <v>0</v>
      </c>
      <c r="AL502">
        <v>0</v>
      </c>
      <c r="AM502">
        <v>0</v>
      </c>
      <c r="AN502">
        <v>0</v>
      </c>
      <c r="AO502">
        <v>0</v>
      </c>
      <c r="AP502">
        <v>0</v>
      </c>
      <c r="AQ502">
        <v>0</v>
      </c>
    </row>
    <row r="503" spans="2:43" x14ac:dyDescent="0.35">
      <c r="B503" s="65" t="s">
        <v>128</v>
      </c>
      <c r="C503">
        <v>2012</v>
      </c>
      <c r="D503">
        <v>2014</v>
      </c>
      <c r="F503">
        <v>8108</v>
      </c>
      <c r="G503">
        <v>0</v>
      </c>
      <c r="H503" t="s">
        <v>487</v>
      </c>
      <c r="I503">
        <v>13</v>
      </c>
      <c r="J503">
        <v>260</v>
      </c>
      <c r="K503" t="s">
        <v>66</v>
      </c>
      <c r="L503">
        <v>0</v>
      </c>
      <c r="M503">
        <v>0</v>
      </c>
      <c r="N503">
        <v>0</v>
      </c>
      <c r="O503">
        <v>0</v>
      </c>
      <c r="P503">
        <v>0</v>
      </c>
      <c r="Q503">
        <v>0</v>
      </c>
      <c r="R503">
        <v>0</v>
      </c>
      <c r="S503">
        <v>7200</v>
      </c>
      <c r="T503">
        <v>0</v>
      </c>
      <c r="U503">
        <v>-7200</v>
      </c>
      <c r="V503">
        <v>0</v>
      </c>
      <c r="W503">
        <v>0</v>
      </c>
      <c r="X503">
        <v>0</v>
      </c>
      <c r="Y503">
        <v>0</v>
      </c>
      <c r="Z503">
        <v>0</v>
      </c>
      <c r="AA503">
        <v>0</v>
      </c>
      <c r="AB503">
        <v>0</v>
      </c>
      <c r="AC503">
        <v>0</v>
      </c>
      <c r="AD503">
        <v>-7200</v>
      </c>
      <c r="AE503">
        <v>0</v>
      </c>
      <c r="AF503">
        <v>0</v>
      </c>
      <c r="AG503">
        <v>0</v>
      </c>
      <c r="AH503">
        <v>0</v>
      </c>
      <c r="AI503">
        <v>-7200</v>
      </c>
      <c r="AJ503">
        <v>0</v>
      </c>
      <c r="AK503">
        <v>-7200</v>
      </c>
      <c r="AL503">
        <v>-7200</v>
      </c>
      <c r="AM503">
        <v>0</v>
      </c>
      <c r="AN503">
        <v>0</v>
      </c>
      <c r="AO503">
        <v>0</v>
      </c>
      <c r="AP503">
        <v>0</v>
      </c>
      <c r="AQ503">
        <v>0</v>
      </c>
    </row>
    <row r="504" spans="2:43" x14ac:dyDescent="0.35">
      <c r="B504" s="65" t="s">
        <v>128</v>
      </c>
      <c r="C504">
        <v>2012</v>
      </c>
      <c r="D504">
        <v>2014</v>
      </c>
      <c r="F504">
        <v>8108</v>
      </c>
      <c r="G504">
        <v>0</v>
      </c>
      <c r="H504" t="s">
        <v>488</v>
      </c>
      <c r="I504">
        <v>14</v>
      </c>
      <c r="J504">
        <v>252</v>
      </c>
      <c r="K504" t="s">
        <v>66</v>
      </c>
      <c r="L504">
        <v>0</v>
      </c>
      <c r="M504">
        <v>0</v>
      </c>
      <c r="N504">
        <v>0</v>
      </c>
      <c r="O504">
        <v>0</v>
      </c>
      <c r="P504">
        <v>0</v>
      </c>
      <c r="Q504">
        <v>0</v>
      </c>
      <c r="R504">
        <v>0</v>
      </c>
      <c r="S504">
        <v>0</v>
      </c>
      <c r="T504">
        <v>0</v>
      </c>
      <c r="U504">
        <v>0</v>
      </c>
      <c r="V504">
        <v>0</v>
      </c>
      <c r="W504">
        <v>0</v>
      </c>
      <c r="X504">
        <v>-3131.23</v>
      </c>
      <c r="Y504">
        <v>-2964.66</v>
      </c>
      <c r="Z504">
        <v>0</v>
      </c>
      <c r="AA504">
        <v>0</v>
      </c>
      <c r="AB504">
        <v>-3131.23</v>
      </c>
      <c r="AC504">
        <v>-2964.66</v>
      </c>
      <c r="AD504">
        <v>-166.57</v>
      </c>
      <c r="AE504">
        <v>0</v>
      </c>
      <c r="AF504">
        <v>0</v>
      </c>
      <c r="AG504">
        <v>0</v>
      </c>
      <c r="AH504">
        <v>0</v>
      </c>
      <c r="AI504">
        <v>-166.57</v>
      </c>
      <c r="AJ504">
        <v>-3131.23</v>
      </c>
      <c r="AK504">
        <v>0</v>
      </c>
      <c r="AL504">
        <v>0</v>
      </c>
      <c r="AM504">
        <v>0</v>
      </c>
      <c r="AN504">
        <v>0</v>
      </c>
      <c r="AO504">
        <v>0</v>
      </c>
      <c r="AP504">
        <v>0</v>
      </c>
      <c r="AQ504">
        <v>0</v>
      </c>
    </row>
    <row r="505" spans="2:43" x14ac:dyDescent="0.35">
      <c r="B505" s="65" t="s">
        <v>128</v>
      </c>
      <c r="C505">
        <v>2013</v>
      </c>
      <c r="D505">
        <v>2013</v>
      </c>
      <c r="F505">
        <v>1301</v>
      </c>
      <c r="G505">
        <v>0</v>
      </c>
      <c r="H505" t="s">
        <v>453</v>
      </c>
      <c r="I505">
        <v>1</v>
      </c>
      <c r="J505">
        <v>0</v>
      </c>
      <c r="K505" t="s">
        <v>66</v>
      </c>
      <c r="L505">
        <v>0</v>
      </c>
      <c r="M505">
        <v>0</v>
      </c>
      <c r="N505">
        <v>0</v>
      </c>
      <c r="O505">
        <v>0</v>
      </c>
      <c r="P505">
        <v>0</v>
      </c>
      <c r="Q505">
        <v>0</v>
      </c>
      <c r="R505">
        <v>-7142.17</v>
      </c>
      <c r="S505">
        <v>0</v>
      </c>
      <c r="T505">
        <v>0</v>
      </c>
      <c r="U505">
        <v>-7218.93</v>
      </c>
      <c r="V505">
        <v>-7142.17</v>
      </c>
      <c r="W505">
        <v>-7218.93</v>
      </c>
      <c r="X505">
        <v>0</v>
      </c>
      <c r="Y505">
        <v>0</v>
      </c>
      <c r="Z505">
        <v>0</v>
      </c>
      <c r="AA505">
        <v>0</v>
      </c>
      <c r="AB505">
        <v>0</v>
      </c>
      <c r="AC505">
        <v>0</v>
      </c>
      <c r="AD505">
        <v>0</v>
      </c>
      <c r="AE505">
        <v>0</v>
      </c>
      <c r="AF505">
        <v>0</v>
      </c>
      <c r="AG505">
        <v>0</v>
      </c>
      <c r="AH505">
        <v>0</v>
      </c>
      <c r="AI505">
        <v>0</v>
      </c>
      <c r="AJ505">
        <v>0</v>
      </c>
      <c r="AK505">
        <v>0</v>
      </c>
      <c r="AL505">
        <v>-76.760000000000005</v>
      </c>
      <c r="AM505">
        <v>0</v>
      </c>
      <c r="AN505">
        <v>7218.93</v>
      </c>
      <c r="AO505">
        <v>0</v>
      </c>
      <c r="AP505">
        <v>0</v>
      </c>
      <c r="AQ505">
        <v>7218.93</v>
      </c>
    </row>
    <row r="506" spans="2:43" x14ac:dyDescent="0.35">
      <c r="B506" s="65" t="s">
        <v>128</v>
      </c>
      <c r="C506">
        <v>2013</v>
      </c>
      <c r="D506">
        <v>2013</v>
      </c>
      <c r="F506">
        <v>1301</v>
      </c>
      <c r="G506">
        <v>0</v>
      </c>
      <c r="H506" t="s">
        <v>453</v>
      </c>
      <c r="I506">
        <v>1</v>
      </c>
      <c r="J506">
        <v>111</v>
      </c>
      <c r="K506" t="s">
        <v>66</v>
      </c>
      <c r="L506">
        <v>0</v>
      </c>
      <c r="M506">
        <v>0</v>
      </c>
      <c r="N506">
        <v>0</v>
      </c>
      <c r="O506">
        <v>0</v>
      </c>
      <c r="P506">
        <v>0</v>
      </c>
      <c r="Q506">
        <v>0</v>
      </c>
      <c r="R506">
        <v>0</v>
      </c>
      <c r="S506">
        <v>0</v>
      </c>
      <c r="T506">
        <v>0</v>
      </c>
      <c r="U506">
        <v>0</v>
      </c>
      <c r="V506">
        <v>0</v>
      </c>
      <c r="W506">
        <v>0</v>
      </c>
      <c r="X506">
        <v>0</v>
      </c>
      <c r="Y506">
        <v>0</v>
      </c>
      <c r="Z506">
        <v>0</v>
      </c>
      <c r="AA506">
        <v>0</v>
      </c>
      <c r="AB506">
        <v>0</v>
      </c>
      <c r="AC506">
        <v>0</v>
      </c>
      <c r="AD506">
        <v>-25087.94</v>
      </c>
      <c r="AE506">
        <v>0</v>
      </c>
      <c r="AF506">
        <v>0</v>
      </c>
      <c r="AG506">
        <v>0</v>
      </c>
      <c r="AH506">
        <v>0</v>
      </c>
      <c r="AI506">
        <v>-25087.94</v>
      </c>
      <c r="AJ506">
        <v>0</v>
      </c>
      <c r="AK506">
        <v>-25087.94</v>
      </c>
      <c r="AL506">
        <v>-25087.94</v>
      </c>
      <c r="AM506">
        <v>0</v>
      </c>
      <c r="AN506">
        <v>0</v>
      </c>
      <c r="AO506">
        <v>0</v>
      </c>
      <c r="AP506">
        <v>7156.38</v>
      </c>
      <c r="AQ506">
        <v>7156.38</v>
      </c>
    </row>
    <row r="507" spans="2:43" x14ac:dyDescent="0.35">
      <c r="B507" s="65" t="s">
        <v>128</v>
      </c>
      <c r="C507">
        <v>2013</v>
      </c>
      <c r="D507">
        <v>2013</v>
      </c>
      <c r="F507">
        <v>1301</v>
      </c>
      <c r="G507">
        <v>0</v>
      </c>
      <c r="H507" t="s">
        <v>453</v>
      </c>
      <c r="I507">
        <v>1</v>
      </c>
      <c r="J507">
        <v>115</v>
      </c>
      <c r="K507" t="s">
        <v>66</v>
      </c>
      <c r="L507">
        <v>0</v>
      </c>
      <c r="M507">
        <v>0</v>
      </c>
      <c r="N507">
        <v>0</v>
      </c>
      <c r="O507">
        <v>0</v>
      </c>
      <c r="P507">
        <v>0</v>
      </c>
      <c r="Q507">
        <v>0</v>
      </c>
      <c r="R507">
        <v>-357673.46</v>
      </c>
      <c r="S507">
        <v>-357673.46</v>
      </c>
      <c r="T507">
        <v>0</v>
      </c>
      <c r="U507">
        <v>0</v>
      </c>
      <c r="V507">
        <v>-357673.46</v>
      </c>
      <c r="W507">
        <v>-357673.46</v>
      </c>
      <c r="X507">
        <v>0</v>
      </c>
      <c r="Y507">
        <v>0</v>
      </c>
      <c r="Z507">
        <v>0</v>
      </c>
      <c r="AA507">
        <v>0</v>
      </c>
      <c r="AB507">
        <v>0</v>
      </c>
      <c r="AC507">
        <v>0</v>
      </c>
      <c r="AD507">
        <v>-458.65</v>
      </c>
      <c r="AE507">
        <v>0</v>
      </c>
      <c r="AF507">
        <v>0</v>
      </c>
      <c r="AG507">
        <v>0</v>
      </c>
      <c r="AH507">
        <v>0</v>
      </c>
      <c r="AI507">
        <v>-458.65</v>
      </c>
      <c r="AJ507">
        <v>0</v>
      </c>
      <c r="AK507">
        <v>-458.65</v>
      </c>
      <c r="AL507">
        <v>-458.65</v>
      </c>
      <c r="AM507">
        <v>0</v>
      </c>
      <c r="AN507">
        <v>0</v>
      </c>
      <c r="AO507">
        <v>0</v>
      </c>
      <c r="AP507">
        <v>0</v>
      </c>
      <c r="AQ507">
        <v>0</v>
      </c>
    </row>
    <row r="508" spans="2:43" x14ac:dyDescent="0.35">
      <c r="B508" s="65" t="s">
        <v>128</v>
      </c>
      <c r="C508">
        <v>2013</v>
      </c>
      <c r="D508">
        <v>2013</v>
      </c>
      <c r="F508">
        <v>1301</v>
      </c>
      <c r="G508">
        <v>0</v>
      </c>
      <c r="H508" t="s">
        <v>453</v>
      </c>
      <c r="I508">
        <v>1</v>
      </c>
      <c r="J508">
        <v>118</v>
      </c>
      <c r="K508" t="s">
        <v>66</v>
      </c>
      <c r="L508">
        <v>0</v>
      </c>
      <c r="M508">
        <v>0</v>
      </c>
      <c r="N508">
        <v>0</v>
      </c>
      <c r="O508">
        <v>0</v>
      </c>
      <c r="P508">
        <v>0</v>
      </c>
      <c r="Q508">
        <v>0</v>
      </c>
      <c r="R508">
        <v>-0.6</v>
      </c>
      <c r="S508">
        <v>-0.6</v>
      </c>
      <c r="T508">
        <v>0</v>
      </c>
      <c r="U508">
        <v>0</v>
      </c>
      <c r="V508">
        <v>-0.6</v>
      </c>
      <c r="W508">
        <v>-0.6</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row>
    <row r="509" spans="2:43" x14ac:dyDescent="0.35">
      <c r="B509" s="65" t="s">
        <v>128</v>
      </c>
      <c r="C509">
        <v>2013</v>
      </c>
      <c r="D509">
        <v>2013</v>
      </c>
      <c r="F509">
        <v>1301</v>
      </c>
      <c r="G509">
        <v>0</v>
      </c>
      <c r="H509" t="s">
        <v>453</v>
      </c>
      <c r="I509">
        <v>1</v>
      </c>
      <c r="J509">
        <v>121</v>
      </c>
      <c r="K509" t="s">
        <v>66</v>
      </c>
      <c r="L509">
        <v>-21957.26</v>
      </c>
      <c r="M509">
        <v>-27380.53</v>
      </c>
      <c r="N509">
        <v>0</v>
      </c>
      <c r="O509">
        <v>0</v>
      </c>
      <c r="P509">
        <v>-21957.26</v>
      </c>
      <c r="Q509">
        <v>-27380.53</v>
      </c>
      <c r="R509">
        <v>-7245</v>
      </c>
      <c r="S509">
        <v>-7245</v>
      </c>
      <c r="T509">
        <v>0</v>
      </c>
      <c r="U509">
        <v>0</v>
      </c>
      <c r="V509">
        <v>-7245</v>
      </c>
      <c r="W509">
        <v>-7245</v>
      </c>
      <c r="X509">
        <v>0</v>
      </c>
      <c r="Y509">
        <v>0</v>
      </c>
      <c r="Z509">
        <v>0</v>
      </c>
      <c r="AA509">
        <v>0</v>
      </c>
      <c r="AB509">
        <v>0</v>
      </c>
      <c r="AC509">
        <v>0</v>
      </c>
      <c r="AD509">
        <v>-95406.94</v>
      </c>
      <c r="AE509">
        <v>0</v>
      </c>
      <c r="AF509">
        <v>0</v>
      </c>
      <c r="AG509">
        <v>0</v>
      </c>
      <c r="AH509">
        <v>0</v>
      </c>
      <c r="AI509">
        <v>-95406.94</v>
      </c>
      <c r="AJ509">
        <v>0</v>
      </c>
      <c r="AK509">
        <v>-95406.94</v>
      </c>
      <c r="AL509">
        <v>-100830.21</v>
      </c>
      <c r="AM509">
        <v>5423.27</v>
      </c>
      <c r="AN509">
        <v>0</v>
      </c>
      <c r="AO509">
        <v>0</v>
      </c>
      <c r="AP509">
        <v>5423.27</v>
      </c>
      <c r="AQ509">
        <v>10846.54</v>
      </c>
    </row>
    <row r="510" spans="2:43" x14ac:dyDescent="0.35">
      <c r="B510" s="65" t="s">
        <v>128</v>
      </c>
      <c r="C510">
        <v>2013</v>
      </c>
      <c r="D510">
        <v>2013</v>
      </c>
      <c r="F510">
        <v>1301</v>
      </c>
      <c r="G510">
        <v>0</v>
      </c>
      <c r="H510" t="s">
        <v>453</v>
      </c>
      <c r="I510">
        <v>1</v>
      </c>
      <c r="J510">
        <v>210</v>
      </c>
      <c r="K510" t="s">
        <v>66</v>
      </c>
      <c r="L510">
        <v>-2157.85</v>
      </c>
      <c r="M510">
        <v>-5981.67</v>
      </c>
      <c r="N510">
        <v>0</v>
      </c>
      <c r="O510">
        <v>-1810.74</v>
      </c>
      <c r="P510">
        <v>-2157.85</v>
      </c>
      <c r="Q510">
        <v>-7792.41</v>
      </c>
      <c r="R510">
        <v>0</v>
      </c>
      <c r="S510">
        <v>0</v>
      </c>
      <c r="T510">
        <v>0</v>
      </c>
      <c r="U510">
        <v>0</v>
      </c>
      <c r="V510">
        <v>0</v>
      </c>
      <c r="W510">
        <v>0</v>
      </c>
      <c r="X510">
        <v>0</v>
      </c>
      <c r="Y510">
        <v>0</v>
      </c>
      <c r="Z510">
        <v>0</v>
      </c>
      <c r="AA510">
        <v>0</v>
      </c>
      <c r="AB510">
        <v>0</v>
      </c>
      <c r="AC510">
        <v>0</v>
      </c>
      <c r="AD510">
        <v>-1071</v>
      </c>
      <c r="AE510">
        <v>0</v>
      </c>
      <c r="AF510">
        <v>0</v>
      </c>
      <c r="AG510">
        <v>-1729.87</v>
      </c>
      <c r="AH510">
        <v>0</v>
      </c>
      <c r="AI510">
        <v>-2800.87</v>
      </c>
      <c r="AJ510">
        <v>0</v>
      </c>
      <c r="AK510">
        <v>-2800.87</v>
      </c>
      <c r="AL510">
        <v>-8435.43</v>
      </c>
      <c r="AM510">
        <v>5672.01</v>
      </c>
      <c r="AN510">
        <v>0</v>
      </c>
      <c r="AO510">
        <v>0</v>
      </c>
      <c r="AP510">
        <v>6624.69</v>
      </c>
      <c r="AQ510">
        <v>12296.7</v>
      </c>
    </row>
    <row r="511" spans="2:43" x14ac:dyDescent="0.35">
      <c r="B511" s="65" t="s">
        <v>128</v>
      </c>
      <c r="C511">
        <v>2013</v>
      </c>
      <c r="D511">
        <v>2013</v>
      </c>
      <c r="F511">
        <v>1301</v>
      </c>
      <c r="G511">
        <v>0</v>
      </c>
      <c r="H511" t="s">
        <v>453</v>
      </c>
      <c r="I511">
        <v>1</v>
      </c>
      <c r="J511">
        <v>220</v>
      </c>
      <c r="K511" t="s">
        <v>66</v>
      </c>
      <c r="L511">
        <v>-1600.04</v>
      </c>
      <c r="M511">
        <v>-1600.04</v>
      </c>
      <c r="N511">
        <v>0</v>
      </c>
      <c r="O511">
        <v>0</v>
      </c>
      <c r="P511">
        <v>-1600.04</v>
      </c>
      <c r="Q511">
        <v>-1600.04</v>
      </c>
      <c r="R511">
        <v>196.82</v>
      </c>
      <c r="S511">
        <v>196.82</v>
      </c>
      <c r="T511">
        <v>0</v>
      </c>
      <c r="U511">
        <v>0</v>
      </c>
      <c r="V511">
        <v>196.82</v>
      </c>
      <c r="W511">
        <v>196.82</v>
      </c>
      <c r="X511">
        <v>0</v>
      </c>
      <c r="Y511">
        <v>0</v>
      </c>
      <c r="Z511">
        <v>0</v>
      </c>
      <c r="AA511">
        <v>0</v>
      </c>
      <c r="AB511">
        <v>0</v>
      </c>
      <c r="AC511">
        <v>0</v>
      </c>
      <c r="AD511">
        <v>0</v>
      </c>
      <c r="AE511">
        <v>0</v>
      </c>
      <c r="AF511">
        <v>0</v>
      </c>
      <c r="AG511">
        <v>0</v>
      </c>
      <c r="AH511">
        <v>0</v>
      </c>
      <c r="AI511">
        <v>0</v>
      </c>
      <c r="AJ511">
        <v>0</v>
      </c>
      <c r="AK511">
        <v>0</v>
      </c>
      <c r="AL511">
        <v>0</v>
      </c>
      <c r="AM511">
        <v>0.02</v>
      </c>
      <c r="AN511">
        <v>0</v>
      </c>
      <c r="AO511">
        <v>0</v>
      </c>
      <c r="AP511">
        <v>0</v>
      </c>
      <c r="AQ511">
        <v>0.02</v>
      </c>
    </row>
    <row r="512" spans="2:43" x14ac:dyDescent="0.35">
      <c r="B512" s="65" t="s">
        <v>128</v>
      </c>
      <c r="C512">
        <v>2013</v>
      </c>
      <c r="D512">
        <v>2013</v>
      </c>
      <c r="F512">
        <v>1301</v>
      </c>
      <c r="G512">
        <v>0</v>
      </c>
      <c r="H512" t="s">
        <v>453</v>
      </c>
      <c r="I512">
        <v>1</v>
      </c>
      <c r="J512">
        <v>231</v>
      </c>
      <c r="K512" t="s">
        <v>66</v>
      </c>
      <c r="L512">
        <v>-1023.69</v>
      </c>
      <c r="M512">
        <v>-1023.69</v>
      </c>
      <c r="N512">
        <v>0</v>
      </c>
      <c r="O512">
        <v>0</v>
      </c>
      <c r="P512">
        <v>-1023.69</v>
      </c>
      <c r="Q512">
        <v>-1023.69</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row>
    <row r="513" spans="2:43" x14ac:dyDescent="0.35">
      <c r="B513" s="65" t="s">
        <v>128</v>
      </c>
      <c r="C513">
        <v>2013</v>
      </c>
      <c r="D513">
        <v>2013</v>
      </c>
      <c r="F513">
        <v>1301</v>
      </c>
      <c r="G513">
        <v>0</v>
      </c>
      <c r="H513" t="s">
        <v>453</v>
      </c>
      <c r="I513">
        <v>1</v>
      </c>
      <c r="J513">
        <v>232</v>
      </c>
      <c r="K513" t="s">
        <v>66</v>
      </c>
      <c r="L513">
        <v>-0.01</v>
      </c>
      <c r="M513">
        <v>-0.01</v>
      </c>
      <c r="N513">
        <v>0</v>
      </c>
      <c r="O513">
        <v>0</v>
      </c>
      <c r="P513">
        <v>-0.01</v>
      </c>
      <c r="Q513">
        <v>-0.01</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row>
    <row r="514" spans="2:43" x14ac:dyDescent="0.35">
      <c r="B514" s="65" t="s">
        <v>128</v>
      </c>
      <c r="C514">
        <v>2013</v>
      </c>
      <c r="D514">
        <v>2013</v>
      </c>
      <c r="F514">
        <v>1301</v>
      </c>
      <c r="G514">
        <v>0</v>
      </c>
      <c r="H514" t="s">
        <v>453</v>
      </c>
      <c r="I514">
        <v>1</v>
      </c>
      <c r="J514">
        <v>233</v>
      </c>
      <c r="K514" t="s">
        <v>66</v>
      </c>
      <c r="L514">
        <v>-645506.97</v>
      </c>
      <c r="M514">
        <v>-935159.18</v>
      </c>
      <c r="N514">
        <v>0</v>
      </c>
      <c r="O514">
        <v>0</v>
      </c>
      <c r="P514">
        <v>-645506.97</v>
      </c>
      <c r="Q514">
        <v>-935159.18</v>
      </c>
      <c r="R514">
        <v>974.99</v>
      </c>
      <c r="S514">
        <v>974.99</v>
      </c>
      <c r="T514">
        <v>0</v>
      </c>
      <c r="U514">
        <v>0</v>
      </c>
      <c r="V514">
        <v>974.99</v>
      </c>
      <c r="W514">
        <v>974.99</v>
      </c>
      <c r="X514">
        <v>-123678.09</v>
      </c>
      <c r="Y514">
        <v>-123678.09</v>
      </c>
      <c r="Z514">
        <v>0</v>
      </c>
      <c r="AA514">
        <v>0</v>
      </c>
      <c r="AB514">
        <v>-123678.09</v>
      </c>
      <c r="AC514">
        <v>-123678.09</v>
      </c>
      <c r="AD514">
        <v>85979.79</v>
      </c>
      <c r="AE514">
        <v>0</v>
      </c>
      <c r="AF514">
        <v>0</v>
      </c>
      <c r="AG514">
        <v>0</v>
      </c>
      <c r="AH514">
        <v>0</v>
      </c>
      <c r="AI514">
        <v>85979.79</v>
      </c>
      <c r="AJ514">
        <v>-123678.09</v>
      </c>
      <c r="AK514">
        <v>85979.79</v>
      </c>
      <c r="AL514">
        <v>-203672.42</v>
      </c>
      <c r="AM514">
        <v>50.85</v>
      </c>
      <c r="AN514">
        <v>0</v>
      </c>
      <c r="AO514">
        <v>0</v>
      </c>
      <c r="AP514">
        <v>203774.71</v>
      </c>
      <c r="AQ514">
        <v>203825.56</v>
      </c>
    </row>
    <row r="515" spans="2:43" x14ac:dyDescent="0.35">
      <c r="B515" s="65" t="s">
        <v>128</v>
      </c>
      <c r="C515">
        <v>2013</v>
      </c>
      <c r="D515">
        <v>2013</v>
      </c>
      <c r="F515">
        <v>1301</v>
      </c>
      <c r="G515">
        <v>0</v>
      </c>
      <c r="H515" t="s">
        <v>453</v>
      </c>
      <c r="I515">
        <v>1</v>
      </c>
      <c r="J515">
        <v>240</v>
      </c>
      <c r="K515" t="s">
        <v>66</v>
      </c>
      <c r="L515">
        <v>-92145.05</v>
      </c>
      <c r="M515">
        <v>-92145.05</v>
      </c>
      <c r="N515">
        <v>0</v>
      </c>
      <c r="O515">
        <v>0</v>
      </c>
      <c r="P515">
        <v>-92145.05</v>
      </c>
      <c r="Q515">
        <v>-92145.05</v>
      </c>
      <c r="R515">
        <v>0</v>
      </c>
      <c r="S515">
        <v>0</v>
      </c>
      <c r="T515">
        <v>0</v>
      </c>
      <c r="U515">
        <v>0</v>
      </c>
      <c r="V515">
        <v>0</v>
      </c>
      <c r="W515">
        <v>0</v>
      </c>
      <c r="X515">
        <v>-166470.73000000001</v>
      </c>
      <c r="Y515">
        <v>-166470.73000000001</v>
      </c>
      <c r="Z515">
        <v>0</v>
      </c>
      <c r="AA515">
        <v>0</v>
      </c>
      <c r="AB515">
        <v>-166470.73000000001</v>
      </c>
      <c r="AC515">
        <v>-166470.73000000001</v>
      </c>
      <c r="AD515">
        <v>0</v>
      </c>
      <c r="AE515">
        <v>0</v>
      </c>
      <c r="AF515">
        <v>0</v>
      </c>
      <c r="AG515">
        <v>0</v>
      </c>
      <c r="AH515">
        <v>0</v>
      </c>
      <c r="AI515">
        <v>0</v>
      </c>
      <c r="AJ515">
        <v>-166470.73000000001</v>
      </c>
      <c r="AK515">
        <v>0</v>
      </c>
      <c r="AL515">
        <v>0</v>
      </c>
      <c r="AM515">
        <v>0</v>
      </c>
      <c r="AN515">
        <v>0</v>
      </c>
      <c r="AO515">
        <v>0</v>
      </c>
      <c r="AP515">
        <v>0</v>
      </c>
      <c r="AQ515">
        <v>0</v>
      </c>
    </row>
    <row r="516" spans="2:43" x14ac:dyDescent="0.35">
      <c r="B516" s="65" t="s">
        <v>128</v>
      </c>
      <c r="C516">
        <v>2013</v>
      </c>
      <c r="D516">
        <v>2013</v>
      </c>
      <c r="F516">
        <v>1301</v>
      </c>
      <c r="G516">
        <v>0</v>
      </c>
      <c r="H516" t="s">
        <v>453</v>
      </c>
      <c r="I516">
        <v>1</v>
      </c>
      <c r="J516">
        <v>251</v>
      </c>
      <c r="K516" t="s">
        <v>66</v>
      </c>
      <c r="L516">
        <v>-2953311.48</v>
      </c>
      <c r="M516">
        <v>-1886917.21</v>
      </c>
      <c r="N516">
        <v>0</v>
      </c>
      <c r="O516">
        <v>0</v>
      </c>
      <c r="P516">
        <v>-2953311.48</v>
      </c>
      <c r="Q516">
        <v>-1886917.21</v>
      </c>
      <c r="R516">
        <v>-53310.1</v>
      </c>
      <c r="S516">
        <v>-53394.6</v>
      </c>
      <c r="T516">
        <v>0</v>
      </c>
      <c r="U516">
        <v>-8.39</v>
      </c>
      <c r="V516">
        <v>-53310.1</v>
      </c>
      <c r="W516">
        <v>-53402.99</v>
      </c>
      <c r="X516">
        <v>-177563.14</v>
      </c>
      <c r="Y516">
        <v>-159784.23000000001</v>
      </c>
      <c r="Z516">
        <v>0</v>
      </c>
      <c r="AA516">
        <v>0</v>
      </c>
      <c r="AB516">
        <v>-177563.14</v>
      </c>
      <c r="AC516">
        <v>-159784.23000000001</v>
      </c>
      <c r="AD516">
        <v>-1084088.68</v>
      </c>
      <c r="AE516">
        <v>0</v>
      </c>
      <c r="AF516">
        <v>0</v>
      </c>
      <c r="AG516">
        <v>0</v>
      </c>
      <c r="AH516">
        <v>0</v>
      </c>
      <c r="AI516">
        <v>-1084088.68</v>
      </c>
      <c r="AJ516">
        <v>-177563.14</v>
      </c>
      <c r="AK516">
        <v>-1066309.77</v>
      </c>
      <c r="AL516">
        <v>-8.39</v>
      </c>
      <c r="AM516">
        <v>10071.719999999999</v>
      </c>
      <c r="AN516">
        <v>0</v>
      </c>
      <c r="AO516">
        <v>0</v>
      </c>
      <c r="AP516">
        <v>0</v>
      </c>
      <c r="AQ516">
        <v>10071.719999999999</v>
      </c>
    </row>
    <row r="517" spans="2:43" x14ac:dyDescent="0.35">
      <c r="B517" s="65" t="s">
        <v>128</v>
      </c>
      <c r="C517">
        <v>2013</v>
      </c>
      <c r="D517">
        <v>2013</v>
      </c>
      <c r="F517">
        <v>1301</v>
      </c>
      <c r="G517">
        <v>0</v>
      </c>
      <c r="H517" t="s">
        <v>453</v>
      </c>
      <c r="I517">
        <v>1</v>
      </c>
      <c r="J517">
        <v>252</v>
      </c>
      <c r="K517" t="s">
        <v>66</v>
      </c>
      <c r="L517">
        <v>-5555338.3700000001</v>
      </c>
      <c r="M517">
        <v>-5295706.8899999997</v>
      </c>
      <c r="N517">
        <v>0</v>
      </c>
      <c r="O517">
        <v>-255835</v>
      </c>
      <c r="P517">
        <v>-5555338.3700000001</v>
      </c>
      <c r="Q517">
        <v>-5551541.8899999997</v>
      </c>
      <c r="R517">
        <v>-575153.51</v>
      </c>
      <c r="S517">
        <v>1758497.58</v>
      </c>
      <c r="T517">
        <v>0</v>
      </c>
      <c r="U517">
        <v>0</v>
      </c>
      <c r="V517">
        <v>-575153.51</v>
      </c>
      <c r="W517">
        <v>1758497.58</v>
      </c>
      <c r="X517">
        <v>-209438.03</v>
      </c>
      <c r="Y517">
        <v>-84786.66</v>
      </c>
      <c r="Z517">
        <v>0</v>
      </c>
      <c r="AA517">
        <v>0</v>
      </c>
      <c r="AB517">
        <v>-209438.03</v>
      </c>
      <c r="AC517">
        <v>-84786.66</v>
      </c>
      <c r="AD517">
        <v>-2725076.11</v>
      </c>
      <c r="AE517">
        <v>0</v>
      </c>
      <c r="AF517">
        <v>0</v>
      </c>
      <c r="AG517">
        <v>0</v>
      </c>
      <c r="AH517">
        <v>0</v>
      </c>
      <c r="AI517">
        <v>-2725076.11</v>
      </c>
      <c r="AJ517">
        <v>-209438.03</v>
      </c>
      <c r="AK517">
        <v>-2600424.7400000002</v>
      </c>
      <c r="AL517">
        <v>-262977.17</v>
      </c>
      <c r="AM517">
        <v>6893.85</v>
      </c>
      <c r="AN517">
        <v>370</v>
      </c>
      <c r="AO517">
        <v>0</v>
      </c>
      <c r="AP517">
        <v>0</v>
      </c>
      <c r="AQ517">
        <v>7263.85</v>
      </c>
    </row>
    <row r="518" spans="2:43" x14ac:dyDescent="0.35">
      <c r="B518" s="65" t="s">
        <v>128</v>
      </c>
      <c r="C518">
        <v>2013</v>
      </c>
      <c r="D518">
        <v>2013</v>
      </c>
      <c r="F518">
        <v>1301</v>
      </c>
      <c r="G518">
        <v>0</v>
      </c>
      <c r="H518" t="s">
        <v>453</v>
      </c>
      <c r="I518">
        <v>1</v>
      </c>
      <c r="J518">
        <v>253</v>
      </c>
      <c r="K518" t="s">
        <v>66</v>
      </c>
      <c r="L518">
        <v>45578.49</v>
      </c>
      <c r="M518">
        <v>45578.49</v>
      </c>
      <c r="N518">
        <v>0</v>
      </c>
      <c r="O518">
        <v>0</v>
      </c>
      <c r="P518">
        <v>45578.49</v>
      </c>
      <c r="Q518">
        <v>45578.49</v>
      </c>
      <c r="R518">
        <v>-90612.52</v>
      </c>
      <c r="S518">
        <v>-90612.52</v>
      </c>
      <c r="T518">
        <v>0</v>
      </c>
      <c r="U518">
        <v>0</v>
      </c>
      <c r="V518">
        <v>-90612.52</v>
      </c>
      <c r="W518">
        <v>-90612.52</v>
      </c>
      <c r="X518">
        <v>-682553.16</v>
      </c>
      <c r="Y518">
        <v>-611384.99</v>
      </c>
      <c r="Z518">
        <v>0</v>
      </c>
      <c r="AA518">
        <v>0</v>
      </c>
      <c r="AB518">
        <v>-682553.16</v>
      </c>
      <c r="AC518">
        <v>-611384.99</v>
      </c>
      <c r="AD518">
        <v>-71168.17</v>
      </c>
      <c r="AE518">
        <v>0</v>
      </c>
      <c r="AF518">
        <v>0</v>
      </c>
      <c r="AG518">
        <v>0</v>
      </c>
      <c r="AH518">
        <v>0</v>
      </c>
      <c r="AI518">
        <v>-71168.17</v>
      </c>
      <c r="AJ518">
        <v>-682553.16</v>
      </c>
      <c r="AK518">
        <v>0</v>
      </c>
      <c r="AL518">
        <v>0</v>
      </c>
      <c r="AM518">
        <v>41956.47</v>
      </c>
      <c r="AN518">
        <v>0</v>
      </c>
      <c r="AO518">
        <v>0</v>
      </c>
      <c r="AP518">
        <v>0</v>
      </c>
      <c r="AQ518">
        <v>41956.47</v>
      </c>
    </row>
    <row r="519" spans="2:43" x14ac:dyDescent="0.35">
      <c r="B519" s="65" t="s">
        <v>128</v>
      </c>
      <c r="C519">
        <v>2013</v>
      </c>
      <c r="D519">
        <v>2013</v>
      </c>
      <c r="F519">
        <v>1301</v>
      </c>
      <c r="G519">
        <v>0</v>
      </c>
      <c r="H519" t="s">
        <v>453</v>
      </c>
      <c r="I519">
        <v>1</v>
      </c>
      <c r="J519">
        <v>254</v>
      </c>
      <c r="K519" t="s">
        <v>66</v>
      </c>
      <c r="L519">
        <v>-54126.62</v>
      </c>
      <c r="M519">
        <v>-58054.29</v>
      </c>
      <c r="N519">
        <v>0</v>
      </c>
      <c r="O519">
        <v>0</v>
      </c>
      <c r="P519">
        <v>-54126.62</v>
      </c>
      <c r="Q519">
        <v>-58054.29</v>
      </c>
      <c r="R519">
        <v>-47385.15</v>
      </c>
      <c r="S519">
        <v>7979.45</v>
      </c>
      <c r="T519">
        <v>0</v>
      </c>
      <c r="U519">
        <v>-101.6</v>
      </c>
      <c r="V519">
        <v>-47385.15</v>
      </c>
      <c r="W519">
        <v>7877.85</v>
      </c>
      <c r="X519">
        <v>-556626.07999999996</v>
      </c>
      <c r="Y519">
        <v>-267178.44</v>
      </c>
      <c r="Z519">
        <v>0</v>
      </c>
      <c r="AA519">
        <v>0</v>
      </c>
      <c r="AB519">
        <v>-556626.07999999996</v>
      </c>
      <c r="AC519">
        <v>-267178.44</v>
      </c>
      <c r="AD519">
        <v>-340884.56</v>
      </c>
      <c r="AE519">
        <v>0</v>
      </c>
      <c r="AF519">
        <v>0</v>
      </c>
      <c r="AG519">
        <v>0</v>
      </c>
      <c r="AH519">
        <v>0</v>
      </c>
      <c r="AI519">
        <v>-340884.56</v>
      </c>
      <c r="AJ519">
        <v>-556626.07999999996</v>
      </c>
      <c r="AK519">
        <v>-51436.92</v>
      </c>
      <c r="AL519">
        <v>-101.59</v>
      </c>
      <c r="AM519">
        <v>3001.03</v>
      </c>
      <c r="AN519">
        <v>487</v>
      </c>
      <c r="AO519">
        <v>0</v>
      </c>
      <c r="AP519">
        <v>0</v>
      </c>
      <c r="AQ519">
        <v>3488.03</v>
      </c>
    </row>
    <row r="520" spans="2:43" x14ac:dyDescent="0.35">
      <c r="B520" s="65" t="s">
        <v>128</v>
      </c>
      <c r="C520">
        <v>2013</v>
      </c>
      <c r="D520">
        <v>2013</v>
      </c>
      <c r="F520">
        <v>1301</v>
      </c>
      <c r="G520">
        <v>0</v>
      </c>
      <c r="H520" t="s">
        <v>453</v>
      </c>
      <c r="I520">
        <v>1</v>
      </c>
      <c r="J520">
        <v>257</v>
      </c>
      <c r="K520" t="s">
        <v>66</v>
      </c>
      <c r="L520">
        <v>-2694948.94</v>
      </c>
      <c r="M520">
        <v>-2742995.79</v>
      </c>
      <c r="N520">
        <v>0</v>
      </c>
      <c r="O520">
        <v>0</v>
      </c>
      <c r="P520">
        <v>-2694948.94</v>
      </c>
      <c r="Q520">
        <v>-2742995.79</v>
      </c>
      <c r="R520">
        <v>-1494.4</v>
      </c>
      <c r="S520">
        <v>-2311.0700000000002</v>
      </c>
      <c r="T520">
        <v>0</v>
      </c>
      <c r="U520">
        <v>0</v>
      </c>
      <c r="V520">
        <v>-1494.4</v>
      </c>
      <c r="W520">
        <v>-2311.0700000000002</v>
      </c>
      <c r="X520">
        <v>-158964.35</v>
      </c>
      <c r="Y520">
        <v>-103913.07</v>
      </c>
      <c r="Z520">
        <v>0</v>
      </c>
      <c r="AA520">
        <v>0</v>
      </c>
      <c r="AB520">
        <v>-158964.35</v>
      </c>
      <c r="AC520">
        <v>-103913.07</v>
      </c>
      <c r="AD520">
        <v>-6187.76</v>
      </c>
      <c r="AE520">
        <v>0</v>
      </c>
      <c r="AF520">
        <v>0</v>
      </c>
      <c r="AG520">
        <v>0</v>
      </c>
      <c r="AH520">
        <v>0</v>
      </c>
      <c r="AI520">
        <v>-6187.76</v>
      </c>
      <c r="AJ520">
        <v>-158964.35</v>
      </c>
      <c r="AK520">
        <v>48863.519999999997</v>
      </c>
      <c r="AL520">
        <v>0</v>
      </c>
      <c r="AM520">
        <v>110483.24</v>
      </c>
      <c r="AN520">
        <v>0</v>
      </c>
      <c r="AO520">
        <v>0</v>
      </c>
      <c r="AP520">
        <v>0</v>
      </c>
      <c r="AQ520">
        <v>110483.24</v>
      </c>
    </row>
    <row r="521" spans="2:43" x14ac:dyDescent="0.35">
      <c r="B521" s="65" t="s">
        <v>128</v>
      </c>
      <c r="C521">
        <v>2013</v>
      </c>
      <c r="D521">
        <v>2013</v>
      </c>
      <c r="F521">
        <v>1301</v>
      </c>
      <c r="G521">
        <v>0</v>
      </c>
      <c r="H521" t="s">
        <v>453</v>
      </c>
      <c r="I521">
        <v>1</v>
      </c>
      <c r="J521">
        <v>260</v>
      </c>
      <c r="K521" t="s">
        <v>66</v>
      </c>
      <c r="L521">
        <v>-139782.82999999999</v>
      </c>
      <c r="M521">
        <v>-1058.29</v>
      </c>
      <c r="N521">
        <v>0</v>
      </c>
      <c r="O521">
        <v>0</v>
      </c>
      <c r="P521">
        <v>-139782.82999999999</v>
      </c>
      <c r="Q521">
        <v>-1058.29</v>
      </c>
      <c r="R521">
        <v>-84812.63</v>
      </c>
      <c r="S521">
        <v>-15783.49</v>
      </c>
      <c r="T521">
        <v>0</v>
      </c>
      <c r="U521">
        <v>-130.15</v>
      </c>
      <c r="V521">
        <v>-84812.63</v>
      </c>
      <c r="W521">
        <v>-15913.64</v>
      </c>
      <c r="X521">
        <v>-731429.98</v>
      </c>
      <c r="Y521">
        <v>-739847.92</v>
      </c>
      <c r="Z521">
        <v>0</v>
      </c>
      <c r="AA521">
        <v>0</v>
      </c>
      <c r="AB521">
        <v>-731429.98</v>
      </c>
      <c r="AC521">
        <v>-739847.92</v>
      </c>
      <c r="AD521">
        <v>-199335.74</v>
      </c>
      <c r="AE521">
        <v>0</v>
      </c>
      <c r="AF521">
        <v>0</v>
      </c>
      <c r="AG521">
        <v>0</v>
      </c>
      <c r="AH521">
        <v>0</v>
      </c>
      <c r="AI521">
        <v>-199335.74</v>
      </c>
      <c r="AJ521">
        <v>-731429.98</v>
      </c>
      <c r="AK521">
        <v>-207753.68</v>
      </c>
      <c r="AL521">
        <v>-130.15</v>
      </c>
      <c r="AM521">
        <v>0.02</v>
      </c>
      <c r="AN521">
        <v>430.01</v>
      </c>
      <c r="AO521">
        <v>0</v>
      </c>
      <c r="AP521">
        <v>0</v>
      </c>
      <c r="AQ521">
        <v>430.03</v>
      </c>
    </row>
    <row r="522" spans="2:43" x14ac:dyDescent="0.35">
      <c r="B522" s="65" t="s">
        <v>128</v>
      </c>
      <c r="C522">
        <v>2013</v>
      </c>
      <c r="D522">
        <v>2013</v>
      </c>
      <c r="F522">
        <v>1301</v>
      </c>
      <c r="G522">
        <v>0</v>
      </c>
      <c r="H522" t="s">
        <v>453</v>
      </c>
      <c r="I522">
        <v>1</v>
      </c>
      <c r="J522">
        <v>310</v>
      </c>
      <c r="K522" t="s">
        <v>66</v>
      </c>
      <c r="L522">
        <v>-26822.75</v>
      </c>
      <c r="M522">
        <v>-26822.75</v>
      </c>
      <c r="N522">
        <v>0</v>
      </c>
      <c r="O522">
        <v>0</v>
      </c>
      <c r="P522">
        <v>-26822.75</v>
      </c>
      <c r="Q522">
        <v>-26822.75</v>
      </c>
      <c r="R522">
        <v>0</v>
      </c>
      <c r="S522">
        <v>0</v>
      </c>
      <c r="T522">
        <v>0</v>
      </c>
      <c r="U522">
        <v>0</v>
      </c>
      <c r="V522">
        <v>0</v>
      </c>
      <c r="W522">
        <v>0</v>
      </c>
      <c r="X522">
        <v>-60</v>
      </c>
      <c r="Y522">
        <v>-60</v>
      </c>
      <c r="Z522">
        <v>0</v>
      </c>
      <c r="AA522">
        <v>0</v>
      </c>
      <c r="AB522">
        <v>-60</v>
      </c>
      <c r="AC522">
        <v>-60</v>
      </c>
      <c r="AD522">
        <v>0</v>
      </c>
      <c r="AE522">
        <v>0</v>
      </c>
      <c r="AF522">
        <v>0</v>
      </c>
      <c r="AG522">
        <v>0</v>
      </c>
      <c r="AH522">
        <v>0</v>
      </c>
      <c r="AI522">
        <v>0</v>
      </c>
      <c r="AJ522">
        <v>-60</v>
      </c>
      <c r="AK522">
        <v>0</v>
      </c>
      <c r="AL522">
        <v>0</v>
      </c>
      <c r="AM522">
        <v>114.03</v>
      </c>
      <c r="AN522">
        <v>0</v>
      </c>
      <c r="AO522">
        <v>0</v>
      </c>
      <c r="AP522">
        <v>0</v>
      </c>
      <c r="AQ522">
        <v>114.03</v>
      </c>
    </row>
    <row r="523" spans="2:43" x14ac:dyDescent="0.35">
      <c r="B523" s="65" t="s">
        <v>128</v>
      </c>
      <c r="C523">
        <v>2013</v>
      </c>
      <c r="D523">
        <v>2013</v>
      </c>
      <c r="F523">
        <v>1301</v>
      </c>
      <c r="G523">
        <v>0</v>
      </c>
      <c r="H523" t="s">
        <v>453</v>
      </c>
      <c r="I523">
        <v>1</v>
      </c>
      <c r="J523">
        <v>320</v>
      </c>
      <c r="K523" t="s">
        <v>66</v>
      </c>
      <c r="L523">
        <v>-81440.62</v>
      </c>
      <c r="M523">
        <v>-55577.94</v>
      </c>
      <c r="N523">
        <v>0</v>
      </c>
      <c r="O523">
        <v>0</v>
      </c>
      <c r="P523">
        <v>-81440.62</v>
      </c>
      <c r="Q523">
        <v>-55577.94</v>
      </c>
      <c r="R523">
        <v>0</v>
      </c>
      <c r="S523">
        <v>0</v>
      </c>
      <c r="T523">
        <v>0</v>
      </c>
      <c r="U523">
        <v>0</v>
      </c>
      <c r="V523">
        <v>0</v>
      </c>
      <c r="W523">
        <v>0</v>
      </c>
      <c r="X523">
        <v>0</v>
      </c>
      <c r="Y523">
        <v>0</v>
      </c>
      <c r="Z523">
        <v>0</v>
      </c>
      <c r="AA523">
        <v>0</v>
      </c>
      <c r="AB523">
        <v>0</v>
      </c>
      <c r="AC523">
        <v>0</v>
      </c>
      <c r="AD523">
        <v>-25862.68</v>
      </c>
      <c r="AE523">
        <v>0</v>
      </c>
      <c r="AF523">
        <v>0</v>
      </c>
      <c r="AG523">
        <v>0</v>
      </c>
      <c r="AH523">
        <v>0</v>
      </c>
      <c r="AI523">
        <v>-25862.68</v>
      </c>
      <c r="AJ523">
        <v>0</v>
      </c>
      <c r="AK523">
        <v>-25862.68</v>
      </c>
      <c r="AL523">
        <v>0</v>
      </c>
      <c r="AM523">
        <v>0</v>
      </c>
      <c r="AN523">
        <v>0</v>
      </c>
      <c r="AO523">
        <v>0</v>
      </c>
      <c r="AP523">
        <v>0</v>
      </c>
      <c r="AQ523">
        <v>0</v>
      </c>
    </row>
    <row r="524" spans="2:43" x14ac:dyDescent="0.35">
      <c r="B524" s="65" t="s">
        <v>128</v>
      </c>
      <c r="C524">
        <v>2013</v>
      </c>
      <c r="D524">
        <v>2013</v>
      </c>
      <c r="F524">
        <v>1301</v>
      </c>
      <c r="G524">
        <v>0</v>
      </c>
      <c r="H524" t="s">
        <v>489</v>
      </c>
      <c r="I524">
        <v>2</v>
      </c>
      <c r="J524">
        <v>111</v>
      </c>
      <c r="K524" t="s">
        <v>66</v>
      </c>
      <c r="L524">
        <v>0</v>
      </c>
      <c r="M524">
        <v>0</v>
      </c>
      <c r="N524">
        <v>0</v>
      </c>
      <c r="O524">
        <v>0</v>
      </c>
      <c r="P524">
        <v>0</v>
      </c>
      <c r="Q524">
        <v>0</v>
      </c>
      <c r="R524">
        <v>8417.76</v>
      </c>
      <c r="S524">
        <v>8417.76</v>
      </c>
      <c r="T524">
        <v>0</v>
      </c>
      <c r="U524">
        <v>0</v>
      </c>
      <c r="V524">
        <v>8417.76</v>
      </c>
      <c r="W524">
        <v>8417.76</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row>
    <row r="525" spans="2:43" x14ac:dyDescent="0.35">
      <c r="B525" s="65" t="s">
        <v>128</v>
      </c>
      <c r="C525">
        <v>2013</v>
      </c>
      <c r="D525">
        <v>2013</v>
      </c>
      <c r="F525">
        <v>1301</v>
      </c>
      <c r="G525">
        <v>0</v>
      </c>
      <c r="H525" t="s">
        <v>489</v>
      </c>
      <c r="I525">
        <v>2</v>
      </c>
      <c r="J525">
        <v>252</v>
      </c>
      <c r="K525" t="s">
        <v>66</v>
      </c>
      <c r="L525">
        <v>-42473.13</v>
      </c>
      <c r="M525">
        <v>-42473.13</v>
      </c>
      <c r="N525">
        <v>0</v>
      </c>
      <c r="O525">
        <v>0</v>
      </c>
      <c r="P525">
        <v>-42473.13</v>
      </c>
      <c r="Q525">
        <v>-42473.13</v>
      </c>
      <c r="R525">
        <v>-0.5</v>
      </c>
      <c r="S525">
        <v>-0.5</v>
      </c>
      <c r="T525">
        <v>0</v>
      </c>
      <c r="U525">
        <v>0</v>
      </c>
      <c r="V525">
        <v>-0.5</v>
      </c>
      <c r="W525">
        <v>-0.5</v>
      </c>
      <c r="X525">
        <v>-3264</v>
      </c>
      <c r="Y525">
        <v>-3264</v>
      </c>
      <c r="Z525">
        <v>0</v>
      </c>
      <c r="AA525">
        <v>0</v>
      </c>
      <c r="AB525">
        <v>-3264</v>
      </c>
      <c r="AC525">
        <v>-3264</v>
      </c>
      <c r="AD525">
        <v>0</v>
      </c>
      <c r="AE525">
        <v>0</v>
      </c>
      <c r="AF525">
        <v>0</v>
      </c>
      <c r="AG525">
        <v>0</v>
      </c>
      <c r="AH525">
        <v>0</v>
      </c>
      <c r="AI525">
        <v>0</v>
      </c>
      <c r="AJ525">
        <v>-3264</v>
      </c>
      <c r="AK525">
        <v>0</v>
      </c>
      <c r="AL525">
        <v>0</v>
      </c>
      <c r="AM525">
        <v>21036.95</v>
      </c>
      <c r="AN525">
        <v>0</v>
      </c>
      <c r="AO525">
        <v>0</v>
      </c>
      <c r="AP525">
        <v>0</v>
      </c>
      <c r="AQ525">
        <v>21036.95</v>
      </c>
    </row>
    <row r="526" spans="2:43" x14ac:dyDescent="0.35">
      <c r="B526" s="65" t="s">
        <v>128</v>
      </c>
      <c r="C526">
        <v>2013</v>
      </c>
      <c r="D526">
        <v>2013</v>
      </c>
      <c r="F526">
        <v>1301</v>
      </c>
      <c r="G526">
        <v>0</v>
      </c>
      <c r="H526" t="s">
        <v>489</v>
      </c>
      <c r="I526">
        <v>2</v>
      </c>
      <c r="J526">
        <v>254</v>
      </c>
      <c r="K526" t="s">
        <v>66</v>
      </c>
      <c r="L526">
        <v>-17011.599999999999</v>
      </c>
      <c r="M526">
        <v>-17011.599999999999</v>
      </c>
      <c r="N526">
        <v>0</v>
      </c>
      <c r="O526">
        <v>0</v>
      </c>
      <c r="P526">
        <v>-17011.599999999999</v>
      </c>
      <c r="Q526">
        <v>-17011.599999999999</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17011.599999999999</v>
      </c>
      <c r="AN526">
        <v>0</v>
      </c>
      <c r="AO526">
        <v>0</v>
      </c>
      <c r="AP526">
        <v>0</v>
      </c>
      <c r="AQ526">
        <v>17011.599999999999</v>
      </c>
    </row>
    <row r="527" spans="2:43" x14ac:dyDescent="0.35">
      <c r="B527" s="65" t="s">
        <v>128</v>
      </c>
      <c r="C527">
        <v>2013</v>
      </c>
      <c r="D527">
        <v>2013</v>
      </c>
      <c r="F527">
        <v>1301</v>
      </c>
      <c r="G527">
        <v>0</v>
      </c>
      <c r="H527" t="s">
        <v>454</v>
      </c>
      <c r="I527">
        <v>3</v>
      </c>
      <c r="J527">
        <v>111</v>
      </c>
      <c r="K527" t="s">
        <v>66</v>
      </c>
      <c r="L527">
        <v>0</v>
      </c>
      <c r="M527">
        <v>0</v>
      </c>
      <c r="N527">
        <v>0</v>
      </c>
      <c r="O527">
        <v>0</v>
      </c>
      <c r="P527">
        <v>0</v>
      </c>
      <c r="Q527">
        <v>0</v>
      </c>
      <c r="R527">
        <v>0</v>
      </c>
      <c r="S527">
        <v>40.72</v>
      </c>
      <c r="T527">
        <v>0</v>
      </c>
      <c r="U527">
        <v>-40.72</v>
      </c>
      <c r="V527">
        <v>0</v>
      </c>
      <c r="W527">
        <v>0</v>
      </c>
      <c r="X527">
        <v>0</v>
      </c>
      <c r="Y527">
        <v>0</v>
      </c>
      <c r="Z527">
        <v>0</v>
      </c>
      <c r="AA527">
        <v>0</v>
      </c>
      <c r="AB527">
        <v>0</v>
      </c>
      <c r="AC527">
        <v>0</v>
      </c>
      <c r="AD527">
        <v>-40.72</v>
      </c>
      <c r="AE527">
        <v>0</v>
      </c>
      <c r="AF527">
        <v>0</v>
      </c>
      <c r="AG527">
        <v>0</v>
      </c>
      <c r="AH527">
        <v>0</v>
      </c>
      <c r="AI527">
        <v>-40.72</v>
      </c>
      <c r="AJ527">
        <v>0</v>
      </c>
      <c r="AK527">
        <v>-40.72</v>
      </c>
      <c r="AL527">
        <v>-40.72</v>
      </c>
      <c r="AM527">
        <v>0</v>
      </c>
      <c r="AN527">
        <v>0</v>
      </c>
      <c r="AO527">
        <v>0</v>
      </c>
      <c r="AP527">
        <v>0</v>
      </c>
      <c r="AQ527">
        <v>0</v>
      </c>
    </row>
    <row r="528" spans="2:43" x14ac:dyDescent="0.35">
      <c r="B528" s="65" t="s">
        <v>128</v>
      </c>
      <c r="C528">
        <v>2013</v>
      </c>
      <c r="D528">
        <v>2013</v>
      </c>
      <c r="F528">
        <v>1301</v>
      </c>
      <c r="G528">
        <v>0</v>
      </c>
      <c r="H528" t="s">
        <v>454</v>
      </c>
      <c r="I528">
        <v>3</v>
      </c>
      <c r="J528">
        <v>121</v>
      </c>
      <c r="K528" t="s">
        <v>66</v>
      </c>
      <c r="L528">
        <v>0</v>
      </c>
      <c r="M528">
        <v>0</v>
      </c>
      <c r="N528">
        <v>0</v>
      </c>
      <c r="O528">
        <v>0</v>
      </c>
      <c r="P528">
        <v>0</v>
      </c>
      <c r="Q528">
        <v>0</v>
      </c>
      <c r="R528">
        <v>0</v>
      </c>
      <c r="S528">
        <v>0</v>
      </c>
      <c r="T528">
        <v>0</v>
      </c>
      <c r="U528">
        <v>0</v>
      </c>
      <c r="V528">
        <v>0</v>
      </c>
      <c r="W528">
        <v>0</v>
      </c>
      <c r="X528">
        <v>0</v>
      </c>
      <c r="Y528">
        <v>0</v>
      </c>
      <c r="Z528">
        <v>0</v>
      </c>
      <c r="AA528">
        <v>0</v>
      </c>
      <c r="AB528">
        <v>0</v>
      </c>
      <c r="AC528">
        <v>0</v>
      </c>
      <c r="AD528">
        <v>8774.68</v>
      </c>
      <c r="AE528">
        <v>0</v>
      </c>
      <c r="AF528">
        <v>0</v>
      </c>
      <c r="AG528">
        <v>0</v>
      </c>
      <c r="AH528">
        <v>0</v>
      </c>
      <c r="AI528">
        <v>8774.68</v>
      </c>
      <c r="AJ528">
        <v>0</v>
      </c>
      <c r="AK528">
        <v>8774.68</v>
      </c>
      <c r="AL528">
        <v>8774.68</v>
      </c>
      <c r="AM528">
        <v>0</v>
      </c>
      <c r="AN528">
        <v>0</v>
      </c>
      <c r="AO528">
        <v>0</v>
      </c>
      <c r="AP528">
        <v>0</v>
      </c>
      <c r="AQ528">
        <v>0</v>
      </c>
    </row>
    <row r="529" spans="2:43" x14ac:dyDescent="0.35">
      <c r="B529" s="65" t="s">
        <v>128</v>
      </c>
      <c r="C529">
        <v>2013</v>
      </c>
      <c r="D529">
        <v>2013</v>
      </c>
      <c r="F529">
        <v>1301</v>
      </c>
      <c r="G529">
        <v>0</v>
      </c>
      <c r="H529" t="s">
        <v>454</v>
      </c>
      <c r="I529">
        <v>3</v>
      </c>
      <c r="J529">
        <v>210</v>
      </c>
      <c r="K529" t="s">
        <v>66</v>
      </c>
      <c r="L529">
        <v>0</v>
      </c>
      <c r="M529">
        <v>-464.9</v>
      </c>
      <c r="N529">
        <v>0</v>
      </c>
      <c r="O529">
        <v>0</v>
      </c>
      <c r="P529">
        <v>0</v>
      </c>
      <c r="Q529">
        <v>-464.9</v>
      </c>
      <c r="R529">
        <v>0</v>
      </c>
      <c r="S529">
        <v>0</v>
      </c>
      <c r="T529">
        <v>0</v>
      </c>
      <c r="U529">
        <v>0</v>
      </c>
      <c r="V529">
        <v>0</v>
      </c>
      <c r="W529">
        <v>0</v>
      </c>
      <c r="X529">
        <v>0</v>
      </c>
      <c r="Y529">
        <v>0</v>
      </c>
      <c r="Z529">
        <v>0</v>
      </c>
      <c r="AA529">
        <v>0</v>
      </c>
      <c r="AB529">
        <v>0</v>
      </c>
      <c r="AC529">
        <v>0</v>
      </c>
      <c r="AD529">
        <v>0</v>
      </c>
      <c r="AE529">
        <v>0</v>
      </c>
      <c r="AF529">
        <v>0</v>
      </c>
      <c r="AG529">
        <v>-7</v>
      </c>
      <c r="AH529">
        <v>0</v>
      </c>
      <c r="AI529">
        <v>-7</v>
      </c>
      <c r="AJ529">
        <v>0</v>
      </c>
      <c r="AK529">
        <v>-7</v>
      </c>
      <c r="AL529">
        <v>-471.9</v>
      </c>
      <c r="AM529">
        <v>3</v>
      </c>
      <c r="AN529">
        <v>0</v>
      </c>
      <c r="AO529">
        <v>0</v>
      </c>
      <c r="AP529">
        <v>471.9</v>
      </c>
      <c r="AQ529">
        <v>474.9</v>
      </c>
    </row>
    <row r="530" spans="2:43" x14ac:dyDescent="0.35">
      <c r="B530" s="65" t="s">
        <v>128</v>
      </c>
      <c r="C530">
        <v>2013</v>
      </c>
      <c r="D530">
        <v>2013</v>
      </c>
      <c r="F530">
        <v>1301</v>
      </c>
      <c r="G530">
        <v>0</v>
      </c>
      <c r="H530" t="s">
        <v>454</v>
      </c>
      <c r="I530">
        <v>3</v>
      </c>
      <c r="J530">
        <v>220</v>
      </c>
      <c r="K530" t="s">
        <v>66</v>
      </c>
      <c r="L530">
        <v>-0.01</v>
      </c>
      <c r="M530">
        <v>-0.01</v>
      </c>
      <c r="N530">
        <v>0</v>
      </c>
      <c r="O530">
        <v>0</v>
      </c>
      <c r="P530">
        <v>-0.01</v>
      </c>
      <c r="Q530">
        <v>-0.01</v>
      </c>
      <c r="R530">
        <v>0</v>
      </c>
      <c r="S530">
        <v>0</v>
      </c>
      <c r="T530">
        <v>0</v>
      </c>
      <c r="U530">
        <v>0</v>
      </c>
      <c r="V530">
        <v>0</v>
      </c>
      <c r="W530">
        <v>0</v>
      </c>
      <c r="X530">
        <v>-38806.980000000003</v>
      </c>
      <c r="Y530">
        <v>-38805.480000000003</v>
      </c>
      <c r="Z530">
        <v>0</v>
      </c>
      <c r="AA530">
        <v>0</v>
      </c>
      <c r="AB530">
        <v>-38806.980000000003</v>
      </c>
      <c r="AC530">
        <v>-38805.480000000003</v>
      </c>
      <c r="AD530">
        <v>-1.5</v>
      </c>
      <c r="AE530">
        <v>0</v>
      </c>
      <c r="AF530">
        <v>0</v>
      </c>
      <c r="AG530">
        <v>0</v>
      </c>
      <c r="AH530">
        <v>0</v>
      </c>
      <c r="AI530">
        <v>-1.5</v>
      </c>
      <c r="AJ530">
        <v>-38806.980000000003</v>
      </c>
      <c r="AK530">
        <v>0</v>
      </c>
      <c r="AL530">
        <v>0</v>
      </c>
      <c r="AM530">
        <v>0.01</v>
      </c>
      <c r="AN530">
        <v>0</v>
      </c>
      <c r="AO530">
        <v>0</v>
      </c>
      <c r="AP530">
        <v>0</v>
      </c>
      <c r="AQ530">
        <v>0.01</v>
      </c>
    </row>
    <row r="531" spans="2:43" x14ac:dyDescent="0.35">
      <c r="B531" s="65" t="s">
        <v>128</v>
      </c>
      <c r="C531">
        <v>2013</v>
      </c>
      <c r="D531">
        <v>2013</v>
      </c>
      <c r="F531">
        <v>1301</v>
      </c>
      <c r="G531">
        <v>0</v>
      </c>
      <c r="H531" t="s">
        <v>454</v>
      </c>
      <c r="I531">
        <v>3</v>
      </c>
      <c r="J531">
        <v>232</v>
      </c>
      <c r="K531" t="s">
        <v>66</v>
      </c>
      <c r="L531">
        <v>-41057.910000000003</v>
      </c>
      <c r="M531">
        <v>-41057.910000000003</v>
      </c>
      <c r="N531">
        <v>0</v>
      </c>
      <c r="O531">
        <v>0</v>
      </c>
      <c r="P531">
        <v>-41057.910000000003</v>
      </c>
      <c r="Q531">
        <v>-41057.910000000003</v>
      </c>
      <c r="R531">
        <v>-25</v>
      </c>
      <c r="S531">
        <v>-26527.439999999999</v>
      </c>
      <c r="T531">
        <v>0</v>
      </c>
      <c r="U531">
        <v>0</v>
      </c>
      <c r="V531">
        <v>-25</v>
      </c>
      <c r="W531">
        <v>-26527.439999999999</v>
      </c>
      <c r="X531">
        <v>0</v>
      </c>
      <c r="Y531">
        <v>0</v>
      </c>
      <c r="Z531">
        <v>0</v>
      </c>
      <c r="AA531">
        <v>0</v>
      </c>
      <c r="AB531">
        <v>0</v>
      </c>
      <c r="AC531">
        <v>0</v>
      </c>
      <c r="AD531">
        <v>26502.44</v>
      </c>
      <c r="AE531">
        <v>0</v>
      </c>
      <c r="AF531">
        <v>0</v>
      </c>
      <c r="AG531">
        <v>0</v>
      </c>
      <c r="AH531">
        <v>0</v>
      </c>
      <c r="AI531">
        <v>26502.44</v>
      </c>
      <c r="AJ531">
        <v>0</v>
      </c>
      <c r="AK531">
        <v>26502.44</v>
      </c>
      <c r="AL531">
        <v>0</v>
      </c>
      <c r="AM531">
        <v>41057.879999999997</v>
      </c>
      <c r="AN531">
        <v>26502.44</v>
      </c>
      <c r="AO531">
        <v>0</v>
      </c>
      <c r="AP531">
        <v>0</v>
      </c>
      <c r="AQ531">
        <v>67560.320000000007</v>
      </c>
    </row>
    <row r="532" spans="2:43" x14ac:dyDescent="0.35">
      <c r="B532" s="65" t="s">
        <v>128</v>
      </c>
      <c r="C532">
        <v>2013</v>
      </c>
      <c r="D532">
        <v>2013</v>
      </c>
      <c r="F532">
        <v>1301</v>
      </c>
      <c r="G532">
        <v>0</v>
      </c>
      <c r="H532" t="s">
        <v>454</v>
      </c>
      <c r="I532">
        <v>3</v>
      </c>
      <c r="J532">
        <v>233</v>
      </c>
      <c r="K532" t="s">
        <v>66</v>
      </c>
      <c r="L532">
        <v>-2381.0100000000002</v>
      </c>
      <c r="M532">
        <v>-2381.0100000000002</v>
      </c>
      <c r="N532">
        <v>0</v>
      </c>
      <c r="O532">
        <v>0</v>
      </c>
      <c r="P532">
        <v>-2381.0100000000002</v>
      </c>
      <c r="Q532">
        <v>-2381.0100000000002</v>
      </c>
      <c r="R532">
        <v>47000</v>
      </c>
      <c r="S532">
        <v>47000</v>
      </c>
      <c r="T532">
        <v>0</v>
      </c>
      <c r="U532">
        <v>0</v>
      </c>
      <c r="V532">
        <v>47000</v>
      </c>
      <c r="W532">
        <v>47000</v>
      </c>
      <c r="X532">
        <v>-43848.86</v>
      </c>
      <c r="Y532">
        <v>-43848.86</v>
      </c>
      <c r="Z532">
        <v>0</v>
      </c>
      <c r="AA532">
        <v>0</v>
      </c>
      <c r="AB532">
        <v>-43848.86</v>
      </c>
      <c r="AC532">
        <v>-43848.86</v>
      </c>
      <c r="AD532">
        <v>0</v>
      </c>
      <c r="AE532">
        <v>0</v>
      </c>
      <c r="AF532">
        <v>0</v>
      </c>
      <c r="AG532">
        <v>0</v>
      </c>
      <c r="AH532">
        <v>0</v>
      </c>
      <c r="AI532">
        <v>0</v>
      </c>
      <c r="AJ532">
        <v>-43848.86</v>
      </c>
      <c r="AK532">
        <v>0</v>
      </c>
      <c r="AL532">
        <v>0</v>
      </c>
      <c r="AM532">
        <v>2281</v>
      </c>
      <c r="AN532">
        <v>0</v>
      </c>
      <c r="AO532">
        <v>0</v>
      </c>
      <c r="AP532">
        <v>0</v>
      </c>
      <c r="AQ532">
        <v>2281</v>
      </c>
    </row>
    <row r="533" spans="2:43" x14ac:dyDescent="0.35">
      <c r="B533" s="65" t="s">
        <v>128</v>
      </c>
      <c r="C533">
        <v>2013</v>
      </c>
      <c r="D533">
        <v>2013</v>
      </c>
      <c r="F533">
        <v>1301</v>
      </c>
      <c r="G533">
        <v>0</v>
      </c>
      <c r="H533" t="s">
        <v>454</v>
      </c>
      <c r="I533">
        <v>3</v>
      </c>
      <c r="J533">
        <v>240</v>
      </c>
      <c r="K533" t="s">
        <v>66</v>
      </c>
      <c r="L533">
        <v>0</v>
      </c>
      <c r="M533">
        <v>0</v>
      </c>
      <c r="N533">
        <v>0</v>
      </c>
      <c r="O533">
        <v>0</v>
      </c>
      <c r="P533">
        <v>0</v>
      </c>
      <c r="Q533">
        <v>0</v>
      </c>
      <c r="R533">
        <v>0</v>
      </c>
      <c r="S533">
        <v>0</v>
      </c>
      <c r="T533">
        <v>0</v>
      </c>
      <c r="U533">
        <v>0</v>
      </c>
      <c r="V533">
        <v>0</v>
      </c>
      <c r="W533">
        <v>0</v>
      </c>
      <c r="X533">
        <v>-82639</v>
      </c>
      <c r="Y533">
        <v>-82639</v>
      </c>
      <c r="Z533">
        <v>0</v>
      </c>
      <c r="AA533">
        <v>0</v>
      </c>
      <c r="AB533">
        <v>-82639</v>
      </c>
      <c r="AC533">
        <v>-82639</v>
      </c>
      <c r="AD533">
        <v>0</v>
      </c>
      <c r="AE533">
        <v>0</v>
      </c>
      <c r="AF533">
        <v>0</v>
      </c>
      <c r="AG533">
        <v>0</v>
      </c>
      <c r="AH533">
        <v>0</v>
      </c>
      <c r="AI533">
        <v>0</v>
      </c>
      <c r="AJ533">
        <v>-82639</v>
      </c>
      <c r="AK533">
        <v>0</v>
      </c>
      <c r="AL533">
        <v>0</v>
      </c>
      <c r="AM533">
        <v>0</v>
      </c>
      <c r="AN533">
        <v>0</v>
      </c>
      <c r="AO533">
        <v>0</v>
      </c>
      <c r="AP533">
        <v>0</v>
      </c>
      <c r="AQ533">
        <v>0</v>
      </c>
    </row>
    <row r="534" spans="2:43" x14ac:dyDescent="0.35">
      <c r="B534" s="65" t="s">
        <v>128</v>
      </c>
      <c r="C534">
        <v>2013</v>
      </c>
      <c r="D534">
        <v>2013</v>
      </c>
      <c r="F534">
        <v>1301</v>
      </c>
      <c r="G534">
        <v>0</v>
      </c>
      <c r="H534" t="s">
        <v>454</v>
      </c>
      <c r="I534">
        <v>3</v>
      </c>
      <c r="J534">
        <v>251</v>
      </c>
      <c r="K534" t="s">
        <v>66</v>
      </c>
      <c r="L534">
        <v>-55392.639999999999</v>
      </c>
      <c r="M534">
        <v>-54240.15</v>
      </c>
      <c r="N534">
        <v>0</v>
      </c>
      <c r="O534">
        <v>0</v>
      </c>
      <c r="P534">
        <v>-55392.639999999999</v>
      </c>
      <c r="Q534">
        <v>-54240.15</v>
      </c>
      <c r="R534">
        <v>-0.01</v>
      </c>
      <c r="S534">
        <v>2074.35</v>
      </c>
      <c r="T534">
        <v>0</v>
      </c>
      <c r="U534">
        <v>-2074.15</v>
      </c>
      <c r="V534">
        <v>-0.01</v>
      </c>
      <c r="W534">
        <v>0.2</v>
      </c>
      <c r="X534">
        <v>-15425</v>
      </c>
      <c r="Y534">
        <v>-15425</v>
      </c>
      <c r="Z534">
        <v>0</v>
      </c>
      <c r="AA534">
        <v>0</v>
      </c>
      <c r="AB534">
        <v>-15425</v>
      </c>
      <c r="AC534">
        <v>-15425</v>
      </c>
      <c r="AD534">
        <v>-3226.85</v>
      </c>
      <c r="AE534">
        <v>0</v>
      </c>
      <c r="AF534">
        <v>0</v>
      </c>
      <c r="AG534">
        <v>0</v>
      </c>
      <c r="AH534">
        <v>0</v>
      </c>
      <c r="AI534">
        <v>-3226.85</v>
      </c>
      <c r="AJ534">
        <v>-15425</v>
      </c>
      <c r="AK534">
        <v>-3226.85</v>
      </c>
      <c r="AL534">
        <v>-2074.15</v>
      </c>
      <c r="AM534">
        <v>15918</v>
      </c>
      <c r="AN534">
        <v>0</v>
      </c>
      <c r="AO534">
        <v>0</v>
      </c>
      <c r="AP534">
        <v>0</v>
      </c>
      <c r="AQ534">
        <v>15918</v>
      </c>
    </row>
    <row r="535" spans="2:43" x14ac:dyDescent="0.35">
      <c r="B535" s="65" t="s">
        <v>128</v>
      </c>
      <c r="C535">
        <v>2013</v>
      </c>
      <c r="D535">
        <v>2013</v>
      </c>
      <c r="F535">
        <v>1301</v>
      </c>
      <c r="G535">
        <v>0</v>
      </c>
      <c r="H535" t="s">
        <v>454</v>
      </c>
      <c r="I535">
        <v>3</v>
      </c>
      <c r="J535">
        <v>252</v>
      </c>
      <c r="K535" t="s">
        <v>66</v>
      </c>
      <c r="L535">
        <v>-1641394.85</v>
      </c>
      <c r="M535">
        <v>-1577314.2</v>
      </c>
      <c r="N535">
        <v>0</v>
      </c>
      <c r="O535">
        <v>0</v>
      </c>
      <c r="P535">
        <v>-1641394.85</v>
      </c>
      <c r="Q535">
        <v>-1577314.2</v>
      </c>
      <c r="R535">
        <v>-166046.47</v>
      </c>
      <c r="S535">
        <v>-151224.10999999999</v>
      </c>
      <c r="T535">
        <v>0</v>
      </c>
      <c r="U535">
        <v>0</v>
      </c>
      <c r="V535">
        <v>-166046.47</v>
      </c>
      <c r="W535">
        <v>-151224.10999999999</v>
      </c>
      <c r="X535">
        <v>-42645.3</v>
      </c>
      <c r="Y535">
        <v>-42645.3</v>
      </c>
      <c r="Z535">
        <v>0</v>
      </c>
      <c r="AA535">
        <v>0</v>
      </c>
      <c r="AB535">
        <v>-42645.3</v>
      </c>
      <c r="AC535">
        <v>-42645.3</v>
      </c>
      <c r="AD535">
        <v>-78903.009999999995</v>
      </c>
      <c r="AE535">
        <v>0</v>
      </c>
      <c r="AF535">
        <v>0</v>
      </c>
      <c r="AG535">
        <v>0</v>
      </c>
      <c r="AH535">
        <v>0</v>
      </c>
      <c r="AI535">
        <v>-78903.009999999995</v>
      </c>
      <c r="AJ535">
        <v>-42645.3</v>
      </c>
      <c r="AK535">
        <v>-78903.009999999995</v>
      </c>
      <c r="AL535">
        <v>0</v>
      </c>
      <c r="AM535">
        <v>0</v>
      </c>
      <c r="AN535">
        <v>0</v>
      </c>
      <c r="AO535">
        <v>0</v>
      </c>
      <c r="AP535">
        <v>0</v>
      </c>
      <c r="AQ535">
        <v>0</v>
      </c>
    </row>
    <row r="536" spans="2:43" x14ac:dyDescent="0.35">
      <c r="B536" s="65" t="s">
        <v>128</v>
      </c>
      <c r="C536">
        <v>2013</v>
      </c>
      <c r="D536">
        <v>2013</v>
      </c>
      <c r="F536">
        <v>1301</v>
      </c>
      <c r="G536">
        <v>0</v>
      </c>
      <c r="H536" t="s">
        <v>454</v>
      </c>
      <c r="I536">
        <v>3</v>
      </c>
      <c r="J536">
        <v>253</v>
      </c>
      <c r="K536" t="s">
        <v>66</v>
      </c>
      <c r="L536">
        <v>-822.78</v>
      </c>
      <c r="M536">
        <v>-822.78</v>
      </c>
      <c r="N536">
        <v>0</v>
      </c>
      <c r="O536">
        <v>0</v>
      </c>
      <c r="P536">
        <v>-822.78</v>
      </c>
      <c r="Q536">
        <v>-822.78</v>
      </c>
      <c r="R536">
        <v>-6700.42</v>
      </c>
      <c r="S536">
        <v>-6700.42</v>
      </c>
      <c r="T536">
        <v>0</v>
      </c>
      <c r="U536">
        <v>0</v>
      </c>
      <c r="V536">
        <v>-6700.42</v>
      </c>
      <c r="W536">
        <v>-6700.42</v>
      </c>
      <c r="X536">
        <v>-210892.24</v>
      </c>
      <c r="Y536">
        <v>-210911.32</v>
      </c>
      <c r="Z536">
        <v>0</v>
      </c>
      <c r="AA536">
        <v>0</v>
      </c>
      <c r="AB536">
        <v>-210892.24</v>
      </c>
      <c r="AC536">
        <v>-210911.32</v>
      </c>
      <c r="AD536">
        <v>19.079999999999998</v>
      </c>
      <c r="AE536">
        <v>0</v>
      </c>
      <c r="AF536">
        <v>0</v>
      </c>
      <c r="AG536">
        <v>0</v>
      </c>
      <c r="AH536">
        <v>0</v>
      </c>
      <c r="AI536">
        <v>19.079999999999998</v>
      </c>
      <c r="AJ536">
        <v>-210892.24</v>
      </c>
      <c r="AK536">
        <v>0</v>
      </c>
      <c r="AL536">
        <v>0</v>
      </c>
      <c r="AM536">
        <v>510.01</v>
      </c>
      <c r="AN536">
        <v>0</v>
      </c>
      <c r="AO536">
        <v>0</v>
      </c>
      <c r="AP536">
        <v>0</v>
      </c>
      <c r="AQ536">
        <v>510.01</v>
      </c>
    </row>
    <row r="537" spans="2:43" x14ac:dyDescent="0.35">
      <c r="B537" s="65" t="s">
        <v>128</v>
      </c>
      <c r="C537">
        <v>2013</v>
      </c>
      <c r="D537">
        <v>2013</v>
      </c>
      <c r="F537">
        <v>1301</v>
      </c>
      <c r="G537">
        <v>0</v>
      </c>
      <c r="H537" t="s">
        <v>454</v>
      </c>
      <c r="I537">
        <v>3</v>
      </c>
      <c r="J537">
        <v>254</v>
      </c>
      <c r="K537" t="s">
        <v>66</v>
      </c>
      <c r="L537">
        <v>-43005.23</v>
      </c>
      <c r="M537">
        <v>-11005.23</v>
      </c>
      <c r="N537">
        <v>0</v>
      </c>
      <c r="O537">
        <v>0</v>
      </c>
      <c r="P537">
        <v>-43005.23</v>
      </c>
      <c r="Q537">
        <v>-11005.23</v>
      </c>
      <c r="R537">
        <v>-27</v>
      </c>
      <c r="S537">
        <v>-30020.95</v>
      </c>
      <c r="T537">
        <v>0</v>
      </c>
      <c r="U537">
        <v>-6.05</v>
      </c>
      <c r="V537">
        <v>-27</v>
      </c>
      <c r="W537">
        <v>-30027</v>
      </c>
      <c r="X537">
        <v>0</v>
      </c>
      <c r="Y537">
        <v>0</v>
      </c>
      <c r="Z537">
        <v>0</v>
      </c>
      <c r="AA537">
        <v>0</v>
      </c>
      <c r="AB537">
        <v>0</v>
      </c>
      <c r="AC537">
        <v>0</v>
      </c>
      <c r="AD537">
        <v>-2006.05</v>
      </c>
      <c r="AE537">
        <v>0</v>
      </c>
      <c r="AF537">
        <v>0</v>
      </c>
      <c r="AG537">
        <v>0</v>
      </c>
      <c r="AH537">
        <v>0</v>
      </c>
      <c r="AI537">
        <v>-2006.05</v>
      </c>
      <c r="AJ537">
        <v>0</v>
      </c>
      <c r="AK537">
        <v>-2006.05</v>
      </c>
      <c r="AL537">
        <v>-6.05</v>
      </c>
      <c r="AM537">
        <v>6262.14</v>
      </c>
      <c r="AN537">
        <v>0</v>
      </c>
      <c r="AO537">
        <v>0</v>
      </c>
      <c r="AP537">
        <v>0</v>
      </c>
      <c r="AQ537">
        <v>6262.14</v>
      </c>
    </row>
    <row r="538" spans="2:43" x14ac:dyDescent="0.35">
      <c r="B538" s="65" t="s">
        <v>128</v>
      </c>
      <c r="C538">
        <v>2013</v>
      </c>
      <c r="D538">
        <v>2013</v>
      </c>
      <c r="F538">
        <v>1301</v>
      </c>
      <c r="G538">
        <v>0</v>
      </c>
      <c r="H538" t="s">
        <v>454</v>
      </c>
      <c r="I538">
        <v>3</v>
      </c>
      <c r="J538">
        <v>257</v>
      </c>
      <c r="K538" t="s">
        <v>66</v>
      </c>
      <c r="L538">
        <v>-24637.54</v>
      </c>
      <c r="M538">
        <v>-25039.54</v>
      </c>
      <c r="N538">
        <v>0</v>
      </c>
      <c r="O538">
        <v>0</v>
      </c>
      <c r="P538">
        <v>-24637.54</v>
      </c>
      <c r="Q538">
        <v>-25039.54</v>
      </c>
      <c r="R538">
        <v>-402</v>
      </c>
      <c r="S538">
        <v>0</v>
      </c>
      <c r="T538">
        <v>0</v>
      </c>
      <c r="U538">
        <v>0</v>
      </c>
      <c r="V538">
        <v>-402</v>
      </c>
      <c r="W538">
        <v>0</v>
      </c>
      <c r="X538">
        <v>0</v>
      </c>
      <c r="Y538">
        <v>0</v>
      </c>
      <c r="Z538">
        <v>0</v>
      </c>
      <c r="AA538">
        <v>0</v>
      </c>
      <c r="AB538">
        <v>0</v>
      </c>
      <c r="AC538">
        <v>0</v>
      </c>
      <c r="AD538">
        <v>0</v>
      </c>
      <c r="AE538">
        <v>0</v>
      </c>
      <c r="AF538">
        <v>0</v>
      </c>
      <c r="AG538">
        <v>0</v>
      </c>
      <c r="AH538">
        <v>0</v>
      </c>
      <c r="AI538">
        <v>0</v>
      </c>
      <c r="AJ538">
        <v>0</v>
      </c>
      <c r="AK538">
        <v>0</v>
      </c>
      <c r="AL538">
        <v>0</v>
      </c>
      <c r="AM538">
        <v>24637.54</v>
      </c>
      <c r="AN538">
        <v>0</v>
      </c>
      <c r="AO538">
        <v>0</v>
      </c>
      <c r="AP538">
        <v>0</v>
      </c>
      <c r="AQ538">
        <v>24637.54</v>
      </c>
    </row>
    <row r="539" spans="2:43" x14ac:dyDescent="0.35">
      <c r="B539" s="65" t="s">
        <v>128</v>
      </c>
      <c r="C539">
        <v>2013</v>
      </c>
      <c r="D539">
        <v>2013</v>
      </c>
      <c r="F539">
        <v>1301</v>
      </c>
      <c r="G539">
        <v>0</v>
      </c>
      <c r="H539" t="s">
        <v>454</v>
      </c>
      <c r="I539">
        <v>3</v>
      </c>
      <c r="J539">
        <v>310</v>
      </c>
      <c r="K539" t="s">
        <v>66</v>
      </c>
      <c r="L539">
        <v>-20600.96</v>
      </c>
      <c r="M539">
        <v>-20600.96</v>
      </c>
      <c r="N539">
        <v>0</v>
      </c>
      <c r="O539">
        <v>0</v>
      </c>
      <c r="P539">
        <v>-20600.96</v>
      </c>
      <c r="Q539">
        <v>-20600.96</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500</v>
      </c>
      <c r="AN539">
        <v>0</v>
      </c>
      <c r="AO539">
        <v>0</v>
      </c>
      <c r="AP539">
        <v>0</v>
      </c>
      <c r="AQ539">
        <v>500</v>
      </c>
    </row>
    <row r="540" spans="2:43" x14ac:dyDescent="0.35">
      <c r="B540" s="65" t="s">
        <v>128</v>
      </c>
      <c r="C540">
        <v>2013</v>
      </c>
      <c r="D540">
        <v>2013</v>
      </c>
      <c r="F540">
        <v>1301</v>
      </c>
      <c r="G540">
        <v>0</v>
      </c>
      <c r="H540" t="s">
        <v>454</v>
      </c>
      <c r="I540">
        <v>3</v>
      </c>
      <c r="J540">
        <v>410</v>
      </c>
      <c r="K540" t="s">
        <v>66</v>
      </c>
      <c r="L540">
        <v>-22507.040000000001</v>
      </c>
      <c r="M540">
        <v>-22507.040000000001</v>
      </c>
      <c r="N540">
        <v>0</v>
      </c>
      <c r="O540">
        <v>0</v>
      </c>
      <c r="P540">
        <v>-22507.040000000001</v>
      </c>
      <c r="Q540">
        <v>-22507.040000000001</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row>
    <row r="541" spans="2:43" x14ac:dyDescent="0.35">
      <c r="B541" s="65" t="s">
        <v>128</v>
      </c>
      <c r="C541">
        <v>2013</v>
      </c>
      <c r="D541">
        <v>2013</v>
      </c>
      <c r="F541">
        <v>1301</v>
      </c>
      <c r="G541">
        <v>0</v>
      </c>
      <c r="H541" t="s">
        <v>454</v>
      </c>
      <c r="I541">
        <v>3</v>
      </c>
      <c r="J541">
        <v>430</v>
      </c>
      <c r="K541" t="s">
        <v>66</v>
      </c>
      <c r="L541">
        <v>0</v>
      </c>
      <c r="M541">
        <v>0</v>
      </c>
      <c r="N541">
        <v>0</v>
      </c>
      <c r="O541">
        <v>0</v>
      </c>
      <c r="P541">
        <v>0</v>
      </c>
      <c r="Q541">
        <v>0</v>
      </c>
      <c r="R541">
        <v>-7.47</v>
      </c>
      <c r="S541">
        <v>-7.47</v>
      </c>
      <c r="T541">
        <v>0</v>
      </c>
      <c r="U541">
        <v>0</v>
      </c>
      <c r="V541">
        <v>-7.47</v>
      </c>
      <c r="W541">
        <v>-7.47</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row>
    <row r="542" spans="2:43" x14ac:dyDescent="0.35">
      <c r="B542" s="65" t="s">
        <v>128</v>
      </c>
      <c r="C542">
        <v>2013</v>
      </c>
      <c r="D542">
        <v>2013</v>
      </c>
      <c r="F542">
        <v>1301</v>
      </c>
      <c r="G542">
        <v>0</v>
      </c>
      <c r="H542" t="s">
        <v>454</v>
      </c>
      <c r="I542">
        <v>3</v>
      </c>
      <c r="J542">
        <v>440</v>
      </c>
      <c r="K542" t="s">
        <v>66</v>
      </c>
      <c r="L542">
        <v>0</v>
      </c>
      <c r="M542">
        <v>0</v>
      </c>
      <c r="N542">
        <v>0</v>
      </c>
      <c r="O542">
        <v>0</v>
      </c>
      <c r="P542">
        <v>0</v>
      </c>
      <c r="Q542">
        <v>0</v>
      </c>
      <c r="R542">
        <v>7.47</v>
      </c>
      <c r="S542">
        <v>0</v>
      </c>
      <c r="T542">
        <v>0</v>
      </c>
      <c r="U542">
        <v>0</v>
      </c>
      <c r="V542">
        <v>7.47</v>
      </c>
      <c r="W542">
        <v>0</v>
      </c>
      <c r="X542">
        <v>0</v>
      </c>
      <c r="Y542">
        <v>0</v>
      </c>
      <c r="Z542">
        <v>0</v>
      </c>
      <c r="AA542">
        <v>0</v>
      </c>
      <c r="AB542">
        <v>0</v>
      </c>
      <c r="AC542">
        <v>0</v>
      </c>
      <c r="AD542">
        <v>7.47</v>
      </c>
      <c r="AE542">
        <v>0</v>
      </c>
      <c r="AF542">
        <v>0</v>
      </c>
      <c r="AG542">
        <v>0</v>
      </c>
      <c r="AH542">
        <v>0</v>
      </c>
      <c r="AI542">
        <v>7.47</v>
      </c>
      <c r="AJ542">
        <v>0</v>
      </c>
      <c r="AK542">
        <v>7.47</v>
      </c>
      <c r="AL542">
        <v>0</v>
      </c>
      <c r="AM542">
        <v>0</v>
      </c>
      <c r="AN542">
        <v>7.47</v>
      </c>
      <c r="AO542">
        <v>0</v>
      </c>
      <c r="AP542">
        <v>0</v>
      </c>
      <c r="AQ542">
        <v>7.47</v>
      </c>
    </row>
    <row r="543" spans="2:43" x14ac:dyDescent="0.35">
      <c r="B543" s="65" t="s">
        <v>128</v>
      </c>
      <c r="C543">
        <v>2013</v>
      </c>
      <c r="D543">
        <v>2013</v>
      </c>
      <c r="F543">
        <v>1301</v>
      </c>
      <c r="G543">
        <v>0</v>
      </c>
      <c r="H543" t="s">
        <v>455</v>
      </c>
      <c r="I543">
        <v>4</v>
      </c>
      <c r="J543">
        <v>111</v>
      </c>
      <c r="K543" t="s">
        <v>66</v>
      </c>
      <c r="L543">
        <v>0</v>
      </c>
      <c r="M543">
        <v>0</v>
      </c>
      <c r="N543">
        <v>0</v>
      </c>
      <c r="O543">
        <v>0</v>
      </c>
      <c r="P543">
        <v>0</v>
      </c>
      <c r="Q543">
        <v>0</v>
      </c>
      <c r="R543">
        <v>-235000</v>
      </c>
      <c r="S543">
        <v>-235000</v>
      </c>
      <c r="T543">
        <v>0</v>
      </c>
      <c r="U543">
        <v>0</v>
      </c>
      <c r="V543">
        <v>-235000</v>
      </c>
      <c r="W543">
        <v>-235000</v>
      </c>
      <c r="X543">
        <v>0</v>
      </c>
      <c r="Y543">
        <v>0</v>
      </c>
      <c r="Z543">
        <v>0</v>
      </c>
      <c r="AA543">
        <v>0</v>
      </c>
      <c r="AB543">
        <v>0</v>
      </c>
      <c r="AC543">
        <v>0</v>
      </c>
      <c r="AD543">
        <v>-5823.36</v>
      </c>
      <c r="AE543">
        <v>0</v>
      </c>
      <c r="AF543">
        <v>0</v>
      </c>
      <c r="AG543">
        <v>0</v>
      </c>
      <c r="AH543">
        <v>0</v>
      </c>
      <c r="AI543">
        <v>-5823.36</v>
      </c>
      <c r="AJ543">
        <v>0</v>
      </c>
      <c r="AK543">
        <v>-5823.36</v>
      </c>
      <c r="AL543">
        <v>-5823.36</v>
      </c>
      <c r="AM543">
        <v>0</v>
      </c>
      <c r="AN543">
        <v>0</v>
      </c>
      <c r="AO543">
        <v>0</v>
      </c>
      <c r="AP543">
        <v>0</v>
      </c>
      <c r="AQ543">
        <v>0</v>
      </c>
    </row>
    <row r="544" spans="2:43" x14ac:dyDescent="0.35">
      <c r="B544" s="65" t="s">
        <v>128</v>
      </c>
      <c r="C544">
        <v>2013</v>
      </c>
      <c r="D544">
        <v>2013</v>
      </c>
      <c r="F544">
        <v>1301</v>
      </c>
      <c r="G544">
        <v>0</v>
      </c>
      <c r="H544" t="s">
        <v>455</v>
      </c>
      <c r="I544">
        <v>4</v>
      </c>
      <c r="J544">
        <v>113</v>
      </c>
      <c r="K544" t="s">
        <v>66</v>
      </c>
      <c r="L544">
        <v>-9.24</v>
      </c>
      <c r="M544">
        <v>-9.24</v>
      </c>
      <c r="N544">
        <v>0</v>
      </c>
      <c r="O544">
        <v>0</v>
      </c>
      <c r="P544">
        <v>-9.24</v>
      </c>
      <c r="Q544">
        <v>-9.24</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row>
    <row r="545" spans="2:43" x14ac:dyDescent="0.35">
      <c r="B545" s="65" t="s">
        <v>128</v>
      </c>
      <c r="C545">
        <v>2013</v>
      </c>
      <c r="D545">
        <v>2013</v>
      </c>
      <c r="F545">
        <v>1301</v>
      </c>
      <c r="G545">
        <v>0</v>
      </c>
      <c r="H545" t="s">
        <v>455</v>
      </c>
      <c r="I545">
        <v>4</v>
      </c>
      <c r="J545">
        <v>121</v>
      </c>
      <c r="K545" t="s">
        <v>66</v>
      </c>
      <c r="L545">
        <v>-6121.9</v>
      </c>
      <c r="M545">
        <v>-6121.9</v>
      </c>
      <c r="N545">
        <v>0</v>
      </c>
      <c r="O545">
        <v>0</v>
      </c>
      <c r="P545">
        <v>-6121.9</v>
      </c>
      <c r="Q545">
        <v>-6121.9</v>
      </c>
      <c r="R545">
        <v>0</v>
      </c>
      <c r="S545">
        <v>0</v>
      </c>
      <c r="T545">
        <v>0</v>
      </c>
      <c r="U545">
        <v>0</v>
      </c>
      <c r="V545">
        <v>0</v>
      </c>
      <c r="W545">
        <v>0</v>
      </c>
      <c r="X545">
        <v>0</v>
      </c>
      <c r="Y545">
        <v>0</v>
      </c>
      <c r="Z545">
        <v>0</v>
      </c>
      <c r="AA545">
        <v>0</v>
      </c>
      <c r="AB545">
        <v>0</v>
      </c>
      <c r="AC545">
        <v>0</v>
      </c>
      <c r="AD545">
        <v>-2302.02</v>
      </c>
      <c r="AE545">
        <v>0</v>
      </c>
      <c r="AF545">
        <v>0</v>
      </c>
      <c r="AG545">
        <v>0</v>
      </c>
      <c r="AH545">
        <v>0</v>
      </c>
      <c r="AI545">
        <v>-2302.02</v>
      </c>
      <c r="AJ545">
        <v>0</v>
      </c>
      <c r="AK545">
        <v>-2302.02</v>
      </c>
      <c r="AL545">
        <v>-2302.02</v>
      </c>
      <c r="AM545">
        <v>6121.9</v>
      </c>
      <c r="AN545">
        <v>0</v>
      </c>
      <c r="AO545">
        <v>0</v>
      </c>
      <c r="AP545">
        <v>0</v>
      </c>
      <c r="AQ545">
        <v>6121.9</v>
      </c>
    </row>
    <row r="546" spans="2:43" x14ac:dyDescent="0.35">
      <c r="B546" s="65" t="s">
        <v>128</v>
      </c>
      <c r="C546">
        <v>2013</v>
      </c>
      <c r="D546">
        <v>2013</v>
      </c>
      <c r="F546">
        <v>1301</v>
      </c>
      <c r="G546">
        <v>0</v>
      </c>
      <c r="H546" t="s">
        <v>455</v>
      </c>
      <c r="I546">
        <v>4</v>
      </c>
      <c r="J546">
        <v>210</v>
      </c>
      <c r="K546" t="s">
        <v>66</v>
      </c>
      <c r="L546">
        <v>-149.19999999999999</v>
      </c>
      <c r="M546">
        <v>-308.89999999999998</v>
      </c>
      <c r="N546">
        <v>0</v>
      </c>
      <c r="O546">
        <v>0</v>
      </c>
      <c r="P546">
        <v>-149.19999999999999</v>
      </c>
      <c r="Q546">
        <v>-308.89999999999998</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-159.69999999999999</v>
      </c>
      <c r="AM546">
        <v>308.89999999999998</v>
      </c>
      <c r="AN546">
        <v>0</v>
      </c>
      <c r="AO546">
        <v>0</v>
      </c>
      <c r="AP546">
        <v>159.69999999999999</v>
      </c>
      <c r="AQ546">
        <v>468.6</v>
      </c>
    </row>
    <row r="547" spans="2:43" x14ac:dyDescent="0.35">
      <c r="B547" s="65" t="s">
        <v>128</v>
      </c>
      <c r="C547">
        <v>2013</v>
      </c>
      <c r="D547">
        <v>2013</v>
      </c>
      <c r="F547">
        <v>1301</v>
      </c>
      <c r="G547">
        <v>0</v>
      </c>
      <c r="H547" t="s">
        <v>455</v>
      </c>
      <c r="I547">
        <v>4</v>
      </c>
      <c r="J547">
        <v>220</v>
      </c>
      <c r="K547" t="s">
        <v>66</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4348.8500000000004</v>
      </c>
      <c r="AQ547">
        <v>4348.8500000000004</v>
      </c>
    </row>
    <row r="548" spans="2:43" x14ac:dyDescent="0.35">
      <c r="B548" s="65" t="s">
        <v>128</v>
      </c>
      <c r="C548">
        <v>2013</v>
      </c>
      <c r="D548">
        <v>2013</v>
      </c>
      <c r="F548">
        <v>1301</v>
      </c>
      <c r="G548">
        <v>0</v>
      </c>
      <c r="H548" t="s">
        <v>455</v>
      </c>
      <c r="I548">
        <v>4</v>
      </c>
      <c r="J548">
        <v>233</v>
      </c>
      <c r="K548" t="s">
        <v>66</v>
      </c>
      <c r="L548">
        <v>-30439.02</v>
      </c>
      <c r="M548">
        <v>-26825.18</v>
      </c>
      <c r="N548">
        <v>0</v>
      </c>
      <c r="O548">
        <v>0</v>
      </c>
      <c r="P548">
        <v>-30439.02</v>
      </c>
      <c r="Q548">
        <v>-26825.18</v>
      </c>
      <c r="R548">
        <v>63.28</v>
      </c>
      <c r="S548">
        <v>63.28</v>
      </c>
      <c r="T548">
        <v>0</v>
      </c>
      <c r="U548">
        <v>0</v>
      </c>
      <c r="V548">
        <v>63.28</v>
      </c>
      <c r="W548">
        <v>63.28</v>
      </c>
      <c r="X548">
        <v>-653.04</v>
      </c>
      <c r="Y548">
        <v>-513.32000000000005</v>
      </c>
      <c r="Z548">
        <v>0</v>
      </c>
      <c r="AA548">
        <v>0</v>
      </c>
      <c r="AB548">
        <v>-653.04</v>
      </c>
      <c r="AC548">
        <v>-513.32000000000005</v>
      </c>
      <c r="AD548">
        <v>-3753.56</v>
      </c>
      <c r="AE548">
        <v>0</v>
      </c>
      <c r="AF548">
        <v>0</v>
      </c>
      <c r="AG548">
        <v>0</v>
      </c>
      <c r="AH548">
        <v>0</v>
      </c>
      <c r="AI548">
        <v>-3753.56</v>
      </c>
      <c r="AJ548">
        <v>-653.04</v>
      </c>
      <c r="AK548">
        <v>-3613.84</v>
      </c>
      <c r="AL548">
        <v>0</v>
      </c>
      <c r="AM548">
        <v>266.8</v>
      </c>
      <c r="AN548">
        <v>0</v>
      </c>
      <c r="AO548">
        <v>0</v>
      </c>
      <c r="AP548">
        <v>0</v>
      </c>
      <c r="AQ548">
        <v>266.8</v>
      </c>
    </row>
    <row r="549" spans="2:43" x14ac:dyDescent="0.35">
      <c r="B549" s="65" t="s">
        <v>128</v>
      </c>
      <c r="C549">
        <v>2013</v>
      </c>
      <c r="D549">
        <v>2013</v>
      </c>
      <c r="F549">
        <v>1301</v>
      </c>
      <c r="G549">
        <v>0</v>
      </c>
      <c r="H549" t="s">
        <v>455</v>
      </c>
      <c r="I549">
        <v>4</v>
      </c>
      <c r="J549">
        <v>240</v>
      </c>
      <c r="K549" t="s">
        <v>66</v>
      </c>
      <c r="L549">
        <v>0</v>
      </c>
      <c r="M549">
        <v>0</v>
      </c>
      <c r="N549">
        <v>0</v>
      </c>
      <c r="O549">
        <v>0</v>
      </c>
      <c r="P549">
        <v>0</v>
      </c>
      <c r="Q549">
        <v>0</v>
      </c>
      <c r="R549">
        <v>0</v>
      </c>
      <c r="S549">
        <v>0</v>
      </c>
      <c r="T549">
        <v>0</v>
      </c>
      <c r="U549">
        <v>0</v>
      </c>
      <c r="V549">
        <v>0</v>
      </c>
      <c r="W549">
        <v>0</v>
      </c>
      <c r="X549">
        <v>-16.07</v>
      </c>
      <c r="Y549">
        <v>-16.07</v>
      </c>
      <c r="Z549">
        <v>0</v>
      </c>
      <c r="AA549">
        <v>0</v>
      </c>
      <c r="AB549">
        <v>-16.07</v>
      </c>
      <c r="AC549">
        <v>-16.07</v>
      </c>
      <c r="AD549">
        <v>0</v>
      </c>
      <c r="AE549">
        <v>0</v>
      </c>
      <c r="AF549">
        <v>0</v>
      </c>
      <c r="AG549">
        <v>0</v>
      </c>
      <c r="AH549">
        <v>0</v>
      </c>
      <c r="AI549">
        <v>0</v>
      </c>
      <c r="AJ549">
        <v>-16.07</v>
      </c>
      <c r="AK549">
        <v>0</v>
      </c>
      <c r="AL549">
        <v>0</v>
      </c>
      <c r="AM549">
        <v>0</v>
      </c>
      <c r="AN549">
        <v>0</v>
      </c>
      <c r="AO549">
        <v>0</v>
      </c>
      <c r="AP549">
        <v>0</v>
      </c>
      <c r="AQ549">
        <v>0</v>
      </c>
    </row>
    <row r="550" spans="2:43" x14ac:dyDescent="0.35">
      <c r="B550" s="65" t="s">
        <v>128</v>
      </c>
      <c r="C550">
        <v>2013</v>
      </c>
      <c r="D550">
        <v>2013</v>
      </c>
      <c r="F550">
        <v>1301</v>
      </c>
      <c r="G550">
        <v>0</v>
      </c>
      <c r="H550" t="s">
        <v>455</v>
      </c>
      <c r="I550">
        <v>4</v>
      </c>
      <c r="J550">
        <v>251</v>
      </c>
      <c r="K550" t="s">
        <v>66</v>
      </c>
      <c r="L550">
        <v>-1241964.95</v>
      </c>
      <c r="M550">
        <v>-625529.61</v>
      </c>
      <c r="N550">
        <v>0</v>
      </c>
      <c r="O550">
        <v>0</v>
      </c>
      <c r="P550">
        <v>-1241964.95</v>
      </c>
      <c r="Q550">
        <v>-625529.61</v>
      </c>
      <c r="R550">
        <v>-64602.54</v>
      </c>
      <c r="S550">
        <v>-228171.11</v>
      </c>
      <c r="T550">
        <v>0</v>
      </c>
      <c r="U550">
        <v>-447.5</v>
      </c>
      <c r="V550">
        <v>-64602.54</v>
      </c>
      <c r="W550">
        <v>-228618.61</v>
      </c>
      <c r="X550">
        <v>-72852.73</v>
      </c>
      <c r="Y550">
        <v>-1518.15</v>
      </c>
      <c r="Z550">
        <v>0</v>
      </c>
      <c r="AA550">
        <v>0</v>
      </c>
      <c r="AB550">
        <v>-72852.73</v>
      </c>
      <c r="AC550">
        <v>-1518.15</v>
      </c>
      <c r="AD550">
        <v>-527329.67000000004</v>
      </c>
      <c r="AE550">
        <v>0</v>
      </c>
      <c r="AF550">
        <v>0</v>
      </c>
      <c r="AG550">
        <v>0</v>
      </c>
      <c r="AH550">
        <v>0</v>
      </c>
      <c r="AI550">
        <v>-527329.67000000004</v>
      </c>
      <c r="AJ550">
        <v>-72852.73</v>
      </c>
      <c r="AK550">
        <v>-455995.09</v>
      </c>
      <c r="AL550">
        <v>-3575.82</v>
      </c>
      <c r="AM550">
        <v>1891.81</v>
      </c>
      <c r="AN550">
        <v>0</v>
      </c>
      <c r="AO550">
        <v>0</v>
      </c>
      <c r="AP550">
        <v>3128.32</v>
      </c>
      <c r="AQ550">
        <v>5020.13</v>
      </c>
    </row>
    <row r="551" spans="2:43" x14ac:dyDescent="0.35">
      <c r="B551" s="65" t="s">
        <v>128</v>
      </c>
      <c r="C551">
        <v>2013</v>
      </c>
      <c r="D551">
        <v>2013</v>
      </c>
      <c r="F551">
        <v>1301</v>
      </c>
      <c r="G551">
        <v>0</v>
      </c>
      <c r="H551" t="s">
        <v>455</v>
      </c>
      <c r="I551">
        <v>4</v>
      </c>
      <c r="J551">
        <v>252</v>
      </c>
      <c r="K551" t="s">
        <v>66</v>
      </c>
      <c r="L551">
        <v>-5034354.1500000004</v>
      </c>
      <c r="M551">
        <v>-4937421.71</v>
      </c>
      <c r="N551">
        <v>0</v>
      </c>
      <c r="O551">
        <v>0</v>
      </c>
      <c r="P551">
        <v>-5034354.1500000004</v>
      </c>
      <c r="Q551">
        <v>-4937421.71</v>
      </c>
      <c r="R551">
        <v>-82331.28</v>
      </c>
      <c r="S551">
        <v>-77148.14</v>
      </c>
      <c r="T551">
        <v>0</v>
      </c>
      <c r="U551">
        <v>-8.14</v>
      </c>
      <c r="V551">
        <v>-82331.28</v>
      </c>
      <c r="W551">
        <v>-77156.28</v>
      </c>
      <c r="X551">
        <v>-74524.350000000006</v>
      </c>
      <c r="Y551">
        <v>-73565.86</v>
      </c>
      <c r="Z551">
        <v>0</v>
      </c>
      <c r="AA551">
        <v>0</v>
      </c>
      <c r="AB551">
        <v>-74524.350000000006</v>
      </c>
      <c r="AC551">
        <v>-73565.86</v>
      </c>
      <c r="AD551">
        <v>-103074.07</v>
      </c>
      <c r="AE551">
        <v>0</v>
      </c>
      <c r="AF551">
        <v>0</v>
      </c>
      <c r="AG551">
        <v>0</v>
      </c>
      <c r="AH551">
        <v>0</v>
      </c>
      <c r="AI551">
        <v>-103074.07</v>
      </c>
      <c r="AJ551">
        <v>-74524.350000000006</v>
      </c>
      <c r="AK551">
        <v>-102115.58</v>
      </c>
      <c r="AL551">
        <v>-8.14</v>
      </c>
      <c r="AM551">
        <v>117404.98</v>
      </c>
      <c r="AN551">
        <v>0</v>
      </c>
      <c r="AO551">
        <v>0</v>
      </c>
      <c r="AP551">
        <v>0</v>
      </c>
      <c r="AQ551">
        <v>117404.98</v>
      </c>
    </row>
    <row r="552" spans="2:43" x14ac:dyDescent="0.35">
      <c r="B552" s="65" t="s">
        <v>128</v>
      </c>
      <c r="C552">
        <v>2013</v>
      </c>
      <c r="D552">
        <v>2013</v>
      </c>
      <c r="F552">
        <v>1301</v>
      </c>
      <c r="G552">
        <v>0</v>
      </c>
      <c r="H552" t="s">
        <v>455</v>
      </c>
      <c r="I552">
        <v>4</v>
      </c>
      <c r="J552">
        <v>253</v>
      </c>
      <c r="K552" t="s">
        <v>66</v>
      </c>
      <c r="L552">
        <v>-2730.99</v>
      </c>
      <c r="M552">
        <v>-2730.99</v>
      </c>
      <c r="N552">
        <v>0</v>
      </c>
      <c r="O552">
        <v>0</v>
      </c>
      <c r="P552">
        <v>-2730.99</v>
      </c>
      <c r="Q552">
        <v>-2730.99</v>
      </c>
      <c r="R552">
        <v>0</v>
      </c>
      <c r="S552">
        <v>0</v>
      </c>
      <c r="T552">
        <v>0</v>
      </c>
      <c r="U552">
        <v>0</v>
      </c>
      <c r="V552">
        <v>0</v>
      </c>
      <c r="W552">
        <v>0</v>
      </c>
      <c r="X552">
        <v>-588708.74</v>
      </c>
      <c r="Y552">
        <v>-346722.95</v>
      </c>
      <c r="Z552">
        <v>0</v>
      </c>
      <c r="AA552">
        <v>0</v>
      </c>
      <c r="AB552">
        <v>-588708.74</v>
      </c>
      <c r="AC552">
        <v>-346722.95</v>
      </c>
      <c r="AD552">
        <v>-241985.79</v>
      </c>
      <c r="AE552">
        <v>0</v>
      </c>
      <c r="AF552">
        <v>0</v>
      </c>
      <c r="AG552">
        <v>0</v>
      </c>
      <c r="AH552">
        <v>0</v>
      </c>
      <c r="AI552">
        <v>-241985.79</v>
      </c>
      <c r="AJ552">
        <v>-588708.74</v>
      </c>
      <c r="AK552">
        <v>0</v>
      </c>
      <c r="AL552">
        <v>0</v>
      </c>
      <c r="AM552">
        <v>0</v>
      </c>
      <c r="AN552">
        <v>0</v>
      </c>
      <c r="AO552">
        <v>0</v>
      </c>
      <c r="AP552">
        <v>0</v>
      </c>
      <c r="AQ552">
        <v>0</v>
      </c>
    </row>
    <row r="553" spans="2:43" x14ac:dyDescent="0.35">
      <c r="B553" s="65" t="s">
        <v>128</v>
      </c>
      <c r="C553">
        <v>2013</v>
      </c>
      <c r="D553">
        <v>2013</v>
      </c>
      <c r="F553">
        <v>1301</v>
      </c>
      <c r="G553">
        <v>0</v>
      </c>
      <c r="H553" t="s">
        <v>455</v>
      </c>
      <c r="I553">
        <v>4</v>
      </c>
      <c r="J553">
        <v>254</v>
      </c>
      <c r="K553" t="s">
        <v>66</v>
      </c>
      <c r="L553">
        <v>-5535.96</v>
      </c>
      <c r="M553">
        <v>-5535.96</v>
      </c>
      <c r="N553">
        <v>0</v>
      </c>
      <c r="O553">
        <v>0</v>
      </c>
      <c r="P553">
        <v>-5535.96</v>
      </c>
      <c r="Q553">
        <v>-5535.96</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723.11</v>
      </c>
      <c r="AN553">
        <v>0</v>
      </c>
      <c r="AO553">
        <v>0</v>
      </c>
      <c r="AP553">
        <v>0</v>
      </c>
      <c r="AQ553">
        <v>723.11</v>
      </c>
    </row>
    <row r="554" spans="2:43" x14ac:dyDescent="0.35">
      <c r="B554" s="65" t="s">
        <v>128</v>
      </c>
      <c r="C554">
        <v>2013</v>
      </c>
      <c r="D554">
        <v>2013</v>
      </c>
      <c r="F554">
        <v>1301</v>
      </c>
      <c r="G554">
        <v>0</v>
      </c>
      <c r="H554" t="s">
        <v>455</v>
      </c>
      <c r="I554">
        <v>4</v>
      </c>
      <c r="J554">
        <v>256</v>
      </c>
      <c r="K554" t="s">
        <v>66</v>
      </c>
      <c r="L554">
        <v>-35000</v>
      </c>
      <c r="M554">
        <v>-35000</v>
      </c>
      <c r="N554">
        <v>0</v>
      </c>
      <c r="O554">
        <v>0</v>
      </c>
      <c r="P554">
        <v>-35000</v>
      </c>
      <c r="Q554">
        <v>-35000</v>
      </c>
      <c r="R554">
        <v>0</v>
      </c>
      <c r="S554">
        <v>0</v>
      </c>
      <c r="T554">
        <v>0</v>
      </c>
      <c r="U554">
        <v>0</v>
      </c>
      <c r="V554">
        <v>0</v>
      </c>
      <c r="W554">
        <v>0</v>
      </c>
      <c r="X554">
        <v>-146969.46</v>
      </c>
      <c r="Y554">
        <v>-146969.14000000001</v>
      </c>
      <c r="Z554">
        <v>0</v>
      </c>
      <c r="AA554">
        <v>0</v>
      </c>
      <c r="AB554">
        <v>-146969.46</v>
      </c>
      <c r="AC554">
        <v>-146969.14000000001</v>
      </c>
      <c r="AD554">
        <v>-0.32</v>
      </c>
      <c r="AE554">
        <v>0</v>
      </c>
      <c r="AF554">
        <v>0</v>
      </c>
      <c r="AG554">
        <v>0</v>
      </c>
      <c r="AH554">
        <v>0</v>
      </c>
      <c r="AI554">
        <v>-0.32</v>
      </c>
      <c r="AJ554">
        <v>-146969.46</v>
      </c>
      <c r="AK554">
        <v>0</v>
      </c>
      <c r="AL554">
        <v>0</v>
      </c>
      <c r="AM554">
        <v>0</v>
      </c>
      <c r="AN554">
        <v>0</v>
      </c>
      <c r="AO554">
        <v>0</v>
      </c>
      <c r="AP554">
        <v>0</v>
      </c>
      <c r="AQ554">
        <v>0</v>
      </c>
    </row>
    <row r="555" spans="2:43" x14ac:dyDescent="0.35">
      <c r="B555" s="65" t="s">
        <v>128</v>
      </c>
      <c r="C555">
        <v>2013</v>
      </c>
      <c r="D555">
        <v>2013</v>
      </c>
      <c r="F555">
        <v>1301</v>
      </c>
      <c r="G555">
        <v>0</v>
      </c>
      <c r="H555" t="s">
        <v>455</v>
      </c>
      <c r="I555">
        <v>4</v>
      </c>
      <c r="J555">
        <v>257</v>
      </c>
      <c r="K555" t="s">
        <v>66</v>
      </c>
      <c r="L555">
        <v>-7690.11</v>
      </c>
      <c r="M555">
        <v>-7690.11</v>
      </c>
      <c r="N555">
        <v>0</v>
      </c>
      <c r="O555">
        <v>0</v>
      </c>
      <c r="P555">
        <v>-7690.11</v>
      </c>
      <c r="Q555">
        <v>-7690.11</v>
      </c>
      <c r="R555">
        <v>-22119.62</v>
      </c>
      <c r="S555">
        <v>-0.03</v>
      </c>
      <c r="T555">
        <v>0</v>
      </c>
      <c r="U555">
        <v>0</v>
      </c>
      <c r="V555">
        <v>-22119.62</v>
      </c>
      <c r="W555">
        <v>-0.03</v>
      </c>
      <c r="X555">
        <v>-1024866.85</v>
      </c>
      <c r="Y555">
        <v>-683582.66</v>
      </c>
      <c r="Z555">
        <v>0</v>
      </c>
      <c r="AA555">
        <v>0</v>
      </c>
      <c r="AB555">
        <v>-1024866.85</v>
      </c>
      <c r="AC555">
        <v>-683582.66</v>
      </c>
      <c r="AD555">
        <v>-363403.78</v>
      </c>
      <c r="AE555">
        <v>0</v>
      </c>
      <c r="AF555">
        <v>0</v>
      </c>
      <c r="AG555">
        <v>0</v>
      </c>
      <c r="AH555">
        <v>0</v>
      </c>
      <c r="AI555">
        <v>-363403.78</v>
      </c>
      <c r="AJ555">
        <v>-1024866.85</v>
      </c>
      <c r="AK555">
        <v>-22119.59</v>
      </c>
      <c r="AL555">
        <v>0</v>
      </c>
      <c r="AM555">
        <v>0</v>
      </c>
      <c r="AN555">
        <v>0</v>
      </c>
      <c r="AO555">
        <v>0</v>
      </c>
      <c r="AP555">
        <v>0</v>
      </c>
      <c r="AQ555">
        <v>0</v>
      </c>
    </row>
    <row r="556" spans="2:43" x14ac:dyDescent="0.35">
      <c r="B556" s="65" t="s">
        <v>128</v>
      </c>
      <c r="C556">
        <v>2013</v>
      </c>
      <c r="D556">
        <v>2013</v>
      </c>
      <c r="F556">
        <v>1301</v>
      </c>
      <c r="G556">
        <v>0</v>
      </c>
      <c r="H556" t="s">
        <v>455</v>
      </c>
      <c r="I556">
        <v>4</v>
      </c>
      <c r="J556">
        <v>260</v>
      </c>
      <c r="K556" t="s">
        <v>66</v>
      </c>
      <c r="L556">
        <v>-0.01</v>
      </c>
      <c r="M556">
        <v>-0.01</v>
      </c>
      <c r="N556">
        <v>0</v>
      </c>
      <c r="O556">
        <v>0</v>
      </c>
      <c r="P556">
        <v>-0.01</v>
      </c>
      <c r="Q556">
        <v>-0.01</v>
      </c>
      <c r="R556">
        <v>-1623.28</v>
      </c>
      <c r="S556">
        <v>-1623.28</v>
      </c>
      <c r="T556">
        <v>0</v>
      </c>
      <c r="U556">
        <v>0</v>
      </c>
      <c r="V556">
        <v>-1623.28</v>
      </c>
      <c r="W556">
        <v>-1623.28</v>
      </c>
      <c r="X556">
        <v>-982.75</v>
      </c>
      <c r="Y556">
        <v>-982.75</v>
      </c>
      <c r="Z556">
        <v>0</v>
      </c>
      <c r="AA556">
        <v>0</v>
      </c>
      <c r="AB556">
        <v>-982.75</v>
      </c>
      <c r="AC556">
        <v>-982.75</v>
      </c>
      <c r="AD556">
        <v>0</v>
      </c>
      <c r="AE556">
        <v>0</v>
      </c>
      <c r="AF556">
        <v>0</v>
      </c>
      <c r="AG556">
        <v>0</v>
      </c>
      <c r="AH556">
        <v>0</v>
      </c>
      <c r="AI556">
        <v>0</v>
      </c>
      <c r="AJ556">
        <v>-982.75</v>
      </c>
      <c r="AK556">
        <v>0</v>
      </c>
      <c r="AL556">
        <v>0</v>
      </c>
      <c r="AM556">
        <v>0.01</v>
      </c>
      <c r="AN556">
        <v>0</v>
      </c>
      <c r="AO556">
        <v>0</v>
      </c>
      <c r="AP556">
        <v>0</v>
      </c>
      <c r="AQ556">
        <v>0.01</v>
      </c>
    </row>
    <row r="557" spans="2:43" x14ac:dyDescent="0.35">
      <c r="B557" s="65" t="s">
        <v>128</v>
      </c>
      <c r="C557">
        <v>2013</v>
      </c>
      <c r="D557">
        <v>2013</v>
      </c>
      <c r="F557">
        <v>1301</v>
      </c>
      <c r="G557">
        <v>0</v>
      </c>
      <c r="H557" t="s">
        <v>455</v>
      </c>
      <c r="I557">
        <v>4</v>
      </c>
      <c r="J557">
        <v>310</v>
      </c>
      <c r="K557" t="s">
        <v>66</v>
      </c>
      <c r="L557">
        <v>-23442.94</v>
      </c>
      <c r="M557">
        <v>-14112.37</v>
      </c>
      <c r="N557">
        <v>0</v>
      </c>
      <c r="O557">
        <v>0</v>
      </c>
      <c r="P557">
        <v>-23442.94</v>
      </c>
      <c r="Q557">
        <v>-14112.37</v>
      </c>
      <c r="R557">
        <v>-111559.18</v>
      </c>
      <c r="S557">
        <v>123.98</v>
      </c>
      <c r="T557">
        <v>0</v>
      </c>
      <c r="U557">
        <v>-123.98</v>
      </c>
      <c r="V557">
        <v>-111559.18</v>
      </c>
      <c r="W557">
        <v>0</v>
      </c>
      <c r="X557">
        <v>0</v>
      </c>
      <c r="Y557">
        <v>0</v>
      </c>
      <c r="Z557">
        <v>0</v>
      </c>
      <c r="AA557">
        <v>0</v>
      </c>
      <c r="AB557">
        <v>0</v>
      </c>
      <c r="AC557">
        <v>0</v>
      </c>
      <c r="AD557">
        <v>-121013.73</v>
      </c>
      <c r="AE557">
        <v>0</v>
      </c>
      <c r="AF557">
        <v>0</v>
      </c>
      <c r="AG557">
        <v>0</v>
      </c>
      <c r="AH557">
        <v>0</v>
      </c>
      <c r="AI557">
        <v>-121013.73</v>
      </c>
      <c r="AJ557">
        <v>0</v>
      </c>
      <c r="AK557">
        <v>-121013.73</v>
      </c>
      <c r="AL557">
        <v>-123.98</v>
      </c>
      <c r="AM557">
        <v>12320.29</v>
      </c>
      <c r="AN557">
        <v>0</v>
      </c>
      <c r="AO557">
        <v>0</v>
      </c>
      <c r="AP557">
        <v>0</v>
      </c>
      <c r="AQ557">
        <v>12320.29</v>
      </c>
    </row>
    <row r="558" spans="2:43" x14ac:dyDescent="0.35">
      <c r="B558" s="65" t="s">
        <v>128</v>
      </c>
      <c r="C558">
        <v>2013</v>
      </c>
      <c r="D558">
        <v>2013</v>
      </c>
      <c r="F558">
        <v>1301</v>
      </c>
      <c r="G558">
        <v>0</v>
      </c>
      <c r="H558" t="s">
        <v>455</v>
      </c>
      <c r="I558">
        <v>4</v>
      </c>
      <c r="J558">
        <v>410</v>
      </c>
      <c r="K558" t="s">
        <v>66</v>
      </c>
      <c r="L558">
        <v>-4598.5200000000004</v>
      </c>
      <c r="M558">
        <v>-2341.98</v>
      </c>
      <c r="N558">
        <v>0</v>
      </c>
      <c r="O558">
        <v>0</v>
      </c>
      <c r="P558">
        <v>-4598.5200000000004</v>
      </c>
      <c r="Q558">
        <v>-2341.98</v>
      </c>
      <c r="R558">
        <v>0</v>
      </c>
      <c r="S558">
        <v>0</v>
      </c>
      <c r="T558">
        <v>0</v>
      </c>
      <c r="U558">
        <v>0</v>
      </c>
      <c r="V558">
        <v>0</v>
      </c>
      <c r="W558">
        <v>0</v>
      </c>
      <c r="X558">
        <v>0</v>
      </c>
      <c r="Y558">
        <v>0</v>
      </c>
      <c r="Z558">
        <v>0</v>
      </c>
      <c r="AA558">
        <v>0</v>
      </c>
      <c r="AB558">
        <v>0</v>
      </c>
      <c r="AC558">
        <v>0</v>
      </c>
      <c r="AD558">
        <v>-2256.54</v>
      </c>
      <c r="AE558">
        <v>0</v>
      </c>
      <c r="AF558">
        <v>0</v>
      </c>
      <c r="AG558">
        <v>0</v>
      </c>
      <c r="AH558">
        <v>0</v>
      </c>
      <c r="AI558">
        <v>-2256.54</v>
      </c>
      <c r="AJ558">
        <v>0</v>
      </c>
      <c r="AK558">
        <v>-2256.54</v>
      </c>
      <c r="AL558">
        <v>0</v>
      </c>
      <c r="AM558">
        <v>0</v>
      </c>
      <c r="AN558">
        <v>0</v>
      </c>
      <c r="AO558">
        <v>0</v>
      </c>
      <c r="AP558">
        <v>0</v>
      </c>
      <c r="AQ558">
        <v>0</v>
      </c>
    </row>
    <row r="559" spans="2:43" x14ac:dyDescent="0.35">
      <c r="B559" s="65" t="s">
        <v>128</v>
      </c>
      <c r="C559">
        <v>2013</v>
      </c>
      <c r="D559">
        <v>2013</v>
      </c>
      <c r="F559">
        <v>1301</v>
      </c>
      <c r="G559">
        <v>0</v>
      </c>
      <c r="H559" t="s">
        <v>490</v>
      </c>
      <c r="I559">
        <v>5</v>
      </c>
      <c r="J559">
        <v>254</v>
      </c>
      <c r="K559" t="s">
        <v>66</v>
      </c>
      <c r="L559">
        <v>0</v>
      </c>
      <c r="M559">
        <v>0</v>
      </c>
      <c r="N559">
        <v>0</v>
      </c>
      <c r="O559">
        <v>0</v>
      </c>
      <c r="P559">
        <v>0</v>
      </c>
      <c r="Q559">
        <v>0</v>
      </c>
      <c r="R559">
        <v>-1</v>
      </c>
      <c r="S559">
        <v>-1</v>
      </c>
      <c r="T559">
        <v>0</v>
      </c>
      <c r="U559">
        <v>0</v>
      </c>
      <c r="V559">
        <v>-1</v>
      </c>
      <c r="W559">
        <v>-1</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row>
    <row r="560" spans="2:43" x14ac:dyDescent="0.35">
      <c r="B560" s="65" t="s">
        <v>128</v>
      </c>
      <c r="C560">
        <v>2013</v>
      </c>
      <c r="D560">
        <v>2013</v>
      </c>
      <c r="F560">
        <v>1301</v>
      </c>
      <c r="G560">
        <v>0</v>
      </c>
      <c r="H560" t="s">
        <v>490</v>
      </c>
      <c r="I560">
        <v>5</v>
      </c>
      <c r="J560">
        <v>410</v>
      </c>
      <c r="K560" t="s">
        <v>66</v>
      </c>
      <c r="L560">
        <v>-25233.93</v>
      </c>
      <c r="M560">
        <v>-25233.93</v>
      </c>
      <c r="N560">
        <v>0</v>
      </c>
      <c r="O560">
        <v>0</v>
      </c>
      <c r="P560">
        <v>-25233.93</v>
      </c>
      <c r="Q560">
        <v>-25233.93</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row>
    <row r="561" spans="2:43" x14ac:dyDescent="0.35">
      <c r="B561" s="65" t="s">
        <v>128</v>
      </c>
      <c r="C561">
        <v>2013</v>
      </c>
      <c r="D561">
        <v>2013</v>
      </c>
      <c r="F561">
        <v>1301</v>
      </c>
      <c r="G561">
        <v>0</v>
      </c>
      <c r="H561" t="s">
        <v>491</v>
      </c>
      <c r="I561">
        <v>6</v>
      </c>
      <c r="J561">
        <v>233</v>
      </c>
      <c r="K561" t="s">
        <v>66</v>
      </c>
      <c r="L561">
        <v>-3246.03</v>
      </c>
      <c r="M561">
        <v>-3246.03</v>
      </c>
      <c r="N561">
        <v>0</v>
      </c>
      <c r="O561">
        <v>0</v>
      </c>
      <c r="P561">
        <v>-3246.03</v>
      </c>
      <c r="Q561">
        <v>-3246.03</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row>
    <row r="562" spans="2:43" x14ac:dyDescent="0.35">
      <c r="B562" s="65" t="s">
        <v>128</v>
      </c>
      <c r="C562">
        <v>2013</v>
      </c>
      <c r="D562">
        <v>2013</v>
      </c>
      <c r="F562">
        <v>1301</v>
      </c>
      <c r="G562">
        <v>0</v>
      </c>
      <c r="H562" t="s">
        <v>491</v>
      </c>
      <c r="I562">
        <v>6</v>
      </c>
      <c r="J562">
        <v>252</v>
      </c>
      <c r="K562" t="s">
        <v>66</v>
      </c>
      <c r="L562">
        <v>-271098.15000000002</v>
      </c>
      <c r="M562">
        <v>-271098.15000000002</v>
      </c>
      <c r="N562">
        <v>0</v>
      </c>
      <c r="O562">
        <v>0</v>
      </c>
      <c r="P562">
        <v>-271098.15000000002</v>
      </c>
      <c r="Q562">
        <v>-271098.15000000002</v>
      </c>
      <c r="R562">
        <v>0</v>
      </c>
      <c r="S562">
        <v>0</v>
      </c>
      <c r="T562">
        <v>0</v>
      </c>
      <c r="U562">
        <v>0</v>
      </c>
      <c r="V562">
        <v>0</v>
      </c>
      <c r="W562">
        <v>0</v>
      </c>
      <c r="X562">
        <v>-225637.61</v>
      </c>
      <c r="Y562">
        <v>-225634.97</v>
      </c>
      <c r="Z562">
        <v>0</v>
      </c>
      <c r="AA562">
        <v>0</v>
      </c>
      <c r="AB562">
        <v>-225637.61</v>
      </c>
      <c r="AC562">
        <v>-225634.97</v>
      </c>
      <c r="AD562">
        <v>-2.64</v>
      </c>
      <c r="AE562">
        <v>0</v>
      </c>
      <c r="AF562">
        <v>0</v>
      </c>
      <c r="AG562">
        <v>0</v>
      </c>
      <c r="AH562">
        <v>0</v>
      </c>
      <c r="AI562">
        <v>-2.64</v>
      </c>
      <c r="AJ562">
        <v>-225637.61</v>
      </c>
      <c r="AK562">
        <v>0</v>
      </c>
      <c r="AL562">
        <v>0</v>
      </c>
      <c r="AM562">
        <v>0</v>
      </c>
      <c r="AN562">
        <v>0</v>
      </c>
      <c r="AO562">
        <v>0</v>
      </c>
      <c r="AP562">
        <v>0</v>
      </c>
      <c r="AQ562">
        <v>0</v>
      </c>
    </row>
    <row r="563" spans="2:43" x14ac:dyDescent="0.35">
      <c r="B563" s="65" t="s">
        <v>128</v>
      </c>
      <c r="C563">
        <v>2013</v>
      </c>
      <c r="D563">
        <v>2013</v>
      </c>
      <c r="F563">
        <v>1301</v>
      </c>
      <c r="G563">
        <v>0</v>
      </c>
      <c r="H563" t="s">
        <v>491</v>
      </c>
      <c r="I563">
        <v>6</v>
      </c>
      <c r="J563">
        <v>253</v>
      </c>
      <c r="K563" t="s">
        <v>66</v>
      </c>
      <c r="L563">
        <v>-24.5</v>
      </c>
      <c r="M563">
        <v>-24.5</v>
      </c>
      <c r="N563">
        <v>0</v>
      </c>
      <c r="O563">
        <v>0</v>
      </c>
      <c r="P563">
        <v>-24.5</v>
      </c>
      <c r="Q563">
        <v>-24.5</v>
      </c>
      <c r="R563">
        <v>0</v>
      </c>
      <c r="S563">
        <v>0</v>
      </c>
      <c r="T563">
        <v>0</v>
      </c>
      <c r="U563">
        <v>0</v>
      </c>
      <c r="V563">
        <v>0</v>
      </c>
      <c r="W563">
        <v>0</v>
      </c>
      <c r="X563">
        <v>-30815</v>
      </c>
      <c r="Y563">
        <v>-30815</v>
      </c>
      <c r="Z563">
        <v>0</v>
      </c>
      <c r="AA563">
        <v>0</v>
      </c>
      <c r="AB563">
        <v>-30815</v>
      </c>
      <c r="AC563">
        <v>-30815</v>
      </c>
      <c r="AD563">
        <v>0</v>
      </c>
      <c r="AE563">
        <v>0</v>
      </c>
      <c r="AF563">
        <v>0</v>
      </c>
      <c r="AG563">
        <v>0</v>
      </c>
      <c r="AH563">
        <v>0</v>
      </c>
      <c r="AI563">
        <v>0</v>
      </c>
      <c r="AJ563">
        <v>-30815</v>
      </c>
      <c r="AK563">
        <v>0</v>
      </c>
      <c r="AL563">
        <v>0</v>
      </c>
      <c r="AM563">
        <v>0</v>
      </c>
      <c r="AN563">
        <v>0</v>
      </c>
      <c r="AO563">
        <v>0</v>
      </c>
      <c r="AP563">
        <v>0</v>
      </c>
      <c r="AQ563">
        <v>0</v>
      </c>
    </row>
    <row r="564" spans="2:43" x14ac:dyDescent="0.35">
      <c r="B564" s="65" t="s">
        <v>128</v>
      </c>
      <c r="C564">
        <v>2013</v>
      </c>
      <c r="D564">
        <v>2013</v>
      </c>
      <c r="F564">
        <v>1301</v>
      </c>
      <c r="G564">
        <v>0</v>
      </c>
      <c r="H564" t="s">
        <v>491</v>
      </c>
      <c r="I564">
        <v>6</v>
      </c>
      <c r="J564">
        <v>257</v>
      </c>
      <c r="K564" t="s">
        <v>66</v>
      </c>
      <c r="L564">
        <v>-17689.02</v>
      </c>
      <c r="M564">
        <v>-17689.02</v>
      </c>
      <c r="N564">
        <v>0</v>
      </c>
      <c r="O564">
        <v>0</v>
      </c>
      <c r="P564">
        <v>-17689.02</v>
      </c>
      <c r="Q564">
        <v>-17689.02</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row>
    <row r="565" spans="2:43" x14ac:dyDescent="0.35">
      <c r="B565" s="65" t="s">
        <v>128</v>
      </c>
      <c r="C565">
        <v>2013</v>
      </c>
      <c r="D565">
        <v>2013</v>
      </c>
      <c r="F565">
        <v>1301</v>
      </c>
      <c r="G565">
        <v>0</v>
      </c>
      <c r="H565" t="s">
        <v>492</v>
      </c>
      <c r="I565">
        <v>7</v>
      </c>
      <c r="J565">
        <v>113</v>
      </c>
      <c r="K565" t="s">
        <v>66</v>
      </c>
      <c r="L565">
        <v>0</v>
      </c>
      <c r="M565">
        <v>0</v>
      </c>
      <c r="N565">
        <v>0</v>
      </c>
      <c r="O565">
        <v>0</v>
      </c>
      <c r="P565">
        <v>0</v>
      </c>
      <c r="Q565">
        <v>0</v>
      </c>
      <c r="R565">
        <v>7142.17</v>
      </c>
      <c r="S565">
        <v>7142.17</v>
      </c>
      <c r="T565">
        <v>0</v>
      </c>
      <c r="U565">
        <v>0</v>
      </c>
      <c r="V565">
        <v>7142.17</v>
      </c>
      <c r="W565">
        <v>7142.17</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row>
    <row r="566" spans="2:43" x14ac:dyDescent="0.35">
      <c r="B566" s="65" t="s">
        <v>128</v>
      </c>
      <c r="C566">
        <v>2013</v>
      </c>
      <c r="D566">
        <v>2013</v>
      </c>
      <c r="F566">
        <v>1301</v>
      </c>
      <c r="G566">
        <v>0</v>
      </c>
      <c r="H566" t="s">
        <v>492</v>
      </c>
      <c r="I566">
        <v>7</v>
      </c>
      <c r="J566">
        <v>121</v>
      </c>
      <c r="K566" t="s">
        <v>66</v>
      </c>
      <c r="L566">
        <v>0</v>
      </c>
      <c r="M566">
        <v>5283.48</v>
      </c>
      <c r="N566">
        <v>0</v>
      </c>
      <c r="O566">
        <v>-9562.15</v>
      </c>
      <c r="P566">
        <v>0</v>
      </c>
      <c r="Q566">
        <v>-4278.67</v>
      </c>
      <c r="R566">
        <v>0</v>
      </c>
      <c r="S566">
        <v>0</v>
      </c>
      <c r="T566">
        <v>0</v>
      </c>
      <c r="U566">
        <v>0</v>
      </c>
      <c r="V566">
        <v>0</v>
      </c>
      <c r="W566">
        <v>0</v>
      </c>
      <c r="X566">
        <v>0</v>
      </c>
      <c r="Y566">
        <v>0</v>
      </c>
      <c r="Z566">
        <v>0</v>
      </c>
      <c r="AA566">
        <v>0</v>
      </c>
      <c r="AB566">
        <v>0</v>
      </c>
      <c r="AC566">
        <v>0</v>
      </c>
      <c r="AD566">
        <v>-5283.48</v>
      </c>
      <c r="AE566">
        <v>0</v>
      </c>
      <c r="AF566">
        <v>0</v>
      </c>
      <c r="AG566">
        <v>0</v>
      </c>
      <c r="AH566">
        <v>0</v>
      </c>
      <c r="AI566">
        <v>-5283.48</v>
      </c>
      <c r="AJ566">
        <v>0</v>
      </c>
      <c r="AK566">
        <v>-5283.48</v>
      </c>
      <c r="AL566">
        <v>-9562.15</v>
      </c>
      <c r="AM566">
        <v>0</v>
      </c>
      <c r="AN566">
        <v>0</v>
      </c>
      <c r="AO566">
        <v>0</v>
      </c>
      <c r="AP566">
        <v>0</v>
      </c>
      <c r="AQ566">
        <v>0</v>
      </c>
    </row>
    <row r="567" spans="2:43" x14ac:dyDescent="0.35">
      <c r="B567" s="65" t="s">
        <v>128</v>
      </c>
      <c r="C567">
        <v>2013</v>
      </c>
      <c r="D567">
        <v>2013</v>
      </c>
      <c r="F567">
        <v>1301</v>
      </c>
      <c r="G567">
        <v>0</v>
      </c>
      <c r="H567" t="s">
        <v>492</v>
      </c>
      <c r="I567">
        <v>7</v>
      </c>
      <c r="J567">
        <v>210</v>
      </c>
      <c r="K567" t="s">
        <v>66</v>
      </c>
      <c r="L567">
        <v>0</v>
      </c>
      <c r="M567">
        <v>-488.73</v>
      </c>
      <c r="N567">
        <v>0</v>
      </c>
      <c r="O567">
        <v>0</v>
      </c>
      <c r="P567">
        <v>0</v>
      </c>
      <c r="Q567">
        <v>-488.73</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-488.73</v>
      </c>
      <c r="AM567">
        <v>488.73</v>
      </c>
      <c r="AN567">
        <v>0</v>
      </c>
      <c r="AO567">
        <v>0</v>
      </c>
      <c r="AP567">
        <v>488.73</v>
      </c>
      <c r="AQ567">
        <v>977.46</v>
      </c>
    </row>
    <row r="568" spans="2:43" x14ac:dyDescent="0.35">
      <c r="B568" s="65" t="s">
        <v>128</v>
      </c>
      <c r="C568">
        <v>2013</v>
      </c>
      <c r="D568">
        <v>2013</v>
      </c>
      <c r="F568">
        <v>1301</v>
      </c>
      <c r="G568">
        <v>0</v>
      </c>
      <c r="H568" t="s">
        <v>492</v>
      </c>
      <c r="I568">
        <v>7</v>
      </c>
      <c r="J568">
        <v>232</v>
      </c>
      <c r="K568" t="s">
        <v>66</v>
      </c>
      <c r="L568">
        <v>-9210.8700000000008</v>
      </c>
      <c r="M568">
        <v>-9210.8700000000008</v>
      </c>
      <c r="N568">
        <v>0</v>
      </c>
      <c r="O568">
        <v>0</v>
      </c>
      <c r="P568">
        <v>-9210.8700000000008</v>
      </c>
      <c r="Q568">
        <v>-9210.8700000000008</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9210.8700000000008</v>
      </c>
      <c r="AN568">
        <v>0</v>
      </c>
      <c r="AO568">
        <v>0</v>
      </c>
      <c r="AP568">
        <v>0</v>
      </c>
      <c r="AQ568">
        <v>9210.8700000000008</v>
      </c>
    </row>
    <row r="569" spans="2:43" x14ac:dyDescent="0.35">
      <c r="B569" s="65" t="s">
        <v>128</v>
      </c>
      <c r="C569">
        <v>2013</v>
      </c>
      <c r="D569">
        <v>2013</v>
      </c>
      <c r="F569">
        <v>1301</v>
      </c>
      <c r="G569">
        <v>0</v>
      </c>
      <c r="H569" t="s">
        <v>492</v>
      </c>
      <c r="I569">
        <v>7</v>
      </c>
      <c r="J569">
        <v>240</v>
      </c>
      <c r="K569" t="s">
        <v>66</v>
      </c>
      <c r="L569">
        <v>0</v>
      </c>
      <c r="M569">
        <v>0</v>
      </c>
      <c r="N569">
        <v>0</v>
      </c>
      <c r="O569">
        <v>0</v>
      </c>
      <c r="P569">
        <v>0</v>
      </c>
      <c r="Q569">
        <v>0</v>
      </c>
      <c r="R569">
        <v>0</v>
      </c>
      <c r="S569">
        <v>0</v>
      </c>
      <c r="T569">
        <v>0</v>
      </c>
      <c r="U569">
        <v>0</v>
      </c>
      <c r="V569">
        <v>0</v>
      </c>
      <c r="W569">
        <v>0</v>
      </c>
      <c r="X569">
        <v>-60</v>
      </c>
      <c r="Y569">
        <v>-60</v>
      </c>
      <c r="Z569">
        <v>0</v>
      </c>
      <c r="AA569">
        <v>0</v>
      </c>
      <c r="AB569">
        <v>-60</v>
      </c>
      <c r="AC569">
        <v>-60</v>
      </c>
      <c r="AD569">
        <v>0</v>
      </c>
      <c r="AE569">
        <v>0</v>
      </c>
      <c r="AF569">
        <v>0</v>
      </c>
      <c r="AG569">
        <v>0</v>
      </c>
      <c r="AH569">
        <v>0</v>
      </c>
      <c r="AI569">
        <v>0</v>
      </c>
      <c r="AJ569">
        <v>-60</v>
      </c>
      <c r="AK569">
        <v>0</v>
      </c>
      <c r="AL569">
        <v>0</v>
      </c>
      <c r="AM569">
        <v>0</v>
      </c>
      <c r="AN569">
        <v>0</v>
      </c>
      <c r="AO569">
        <v>0</v>
      </c>
      <c r="AP569">
        <v>0</v>
      </c>
      <c r="AQ569">
        <v>0</v>
      </c>
    </row>
    <row r="570" spans="2:43" x14ac:dyDescent="0.35">
      <c r="B570" s="65" t="s">
        <v>128</v>
      </c>
      <c r="C570">
        <v>2013</v>
      </c>
      <c r="D570">
        <v>2013</v>
      </c>
      <c r="F570">
        <v>1301</v>
      </c>
      <c r="G570">
        <v>0</v>
      </c>
      <c r="H570" t="s">
        <v>492</v>
      </c>
      <c r="I570">
        <v>7</v>
      </c>
      <c r="J570">
        <v>252</v>
      </c>
      <c r="K570" t="s">
        <v>66</v>
      </c>
      <c r="L570">
        <v>-463021.15</v>
      </c>
      <c r="M570">
        <v>-464384.81</v>
      </c>
      <c r="N570">
        <v>0</v>
      </c>
      <c r="O570">
        <v>0</v>
      </c>
      <c r="P570">
        <v>-463021.15</v>
      </c>
      <c r="Q570">
        <v>-464384.81</v>
      </c>
      <c r="R570">
        <v>-33407.89</v>
      </c>
      <c r="S570">
        <v>-32044.23</v>
      </c>
      <c r="T570">
        <v>0</v>
      </c>
      <c r="U570">
        <v>-1363.66</v>
      </c>
      <c r="V570">
        <v>-33407.89</v>
      </c>
      <c r="W570">
        <v>-33407.89</v>
      </c>
      <c r="X570">
        <v>-165954.60999999999</v>
      </c>
      <c r="Y570">
        <v>-133836.62</v>
      </c>
      <c r="Z570">
        <v>0</v>
      </c>
      <c r="AA570">
        <v>0</v>
      </c>
      <c r="AB570">
        <v>-165954.60999999999</v>
      </c>
      <c r="AC570">
        <v>-133836.62</v>
      </c>
      <c r="AD570">
        <v>-32117.99</v>
      </c>
      <c r="AE570">
        <v>0</v>
      </c>
      <c r="AF570">
        <v>0</v>
      </c>
      <c r="AG570">
        <v>0</v>
      </c>
      <c r="AH570">
        <v>0</v>
      </c>
      <c r="AI570">
        <v>-32117.99</v>
      </c>
      <c r="AJ570">
        <v>-165954.60999999999</v>
      </c>
      <c r="AK570">
        <v>0</v>
      </c>
      <c r="AL570">
        <v>-1363.66</v>
      </c>
      <c r="AM570">
        <v>2069.87</v>
      </c>
      <c r="AN570">
        <v>0</v>
      </c>
      <c r="AO570">
        <v>0</v>
      </c>
      <c r="AP570">
        <v>0</v>
      </c>
      <c r="AQ570">
        <v>2069.87</v>
      </c>
    </row>
    <row r="571" spans="2:43" x14ac:dyDescent="0.35">
      <c r="B571" s="65" t="s">
        <v>128</v>
      </c>
      <c r="C571">
        <v>2013</v>
      </c>
      <c r="D571">
        <v>2013</v>
      </c>
      <c r="F571">
        <v>1301</v>
      </c>
      <c r="G571">
        <v>0</v>
      </c>
      <c r="H571" t="s">
        <v>492</v>
      </c>
      <c r="I571">
        <v>7</v>
      </c>
      <c r="J571">
        <v>253</v>
      </c>
      <c r="K571" t="s">
        <v>66</v>
      </c>
      <c r="L571">
        <v>1360.3</v>
      </c>
      <c r="M571">
        <v>1098.58</v>
      </c>
      <c r="N571">
        <v>0</v>
      </c>
      <c r="O571">
        <v>0</v>
      </c>
      <c r="P571">
        <v>1360.3</v>
      </c>
      <c r="Q571">
        <v>1098.58</v>
      </c>
      <c r="R571">
        <v>-1703.02</v>
      </c>
      <c r="S571">
        <v>-1441.3</v>
      </c>
      <c r="T571">
        <v>0</v>
      </c>
      <c r="U571">
        <v>0</v>
      </c>
      <c r="V571">
        <v>-1703.02</v>
      </c>
      <c r="W571">
        <v>-1441.3</v>
      </c>
      <c r="X571">
        <v>-196098.01</v>
      </c>
      <c r="Y571">
        <v>-196096.1</v>
      </c>
      <c r="Z571">
        <v>0</v>
      </c>
      <c r="AA571">
        <v>0</v>
      </c>
      <c r="AB571">
        <v>-196098.01</v>
      </c>
      <c r="AC571">
        <v>-196096.1</v>
      </c>
      <c r="AD571">
        <v>-1.91</v>
      </c>
      <c r="AE571">
        <v>0</v>
      </c>
      <c r="AF571">
        <v>0</v>
      </c>
      <c r="AG571">
        <v>0</v>
      </c>
      <c r="AH571">
        <v>0</v>
      </c>
      <c r="AI571">
        <v>-1.91</v>
      </c>
      <c r="AJ571">
        <v>-196098.01</v>
      </c>
      <c r="AK571">
        <v>0</v>
      </c>
      <c r="AL571">
        <v>0</v>
      </c>
      <c r="AM571">
        <v>261.72000000000003</v>
      </c>
      <c r="AN571">
        <v>0</v>
      </c>
      <c r="AO571">
        <v>0</v>
      </c>
      <c r="AP571">
        <v>0</v>
      </c>
      <c r="AQ571">
        <v>261.72000000000003</v>
      </c>
    </row>
    <row r="572" spans="2:43" x14ac:dyDescent="0.35">
      <c r="B572" s="65" t="s">
        <v>128</v>
      </c>
      <c r="C572">
        <v>2013</v>
      </c>
      <c r="D572">
        <v>2013</v>
      </c>
      <c r="F572">
        <v>1301</v>
      </c>
      <c r="G572">
        <v>0</v>
      </c>
      <c r="H572" t="s">
        <v>492</v>
      </c>
      <c r="I572">
        <v>7</v>
      </c>
      <c r="J572">
        <v>257</v>
      </c>
      <c r="K572" t="s">
        <v>66</v>
      </c>
      <c r="L572">
        <v>4705.99</v>
      </c>
      <c r="M572">
        <v>4921.99</v>
      </c>
      <c r="N572">
        <v>0</v>
      </c>
      <c r="O572">
        <v>0</v>
      </c>
      <c r="P572">
        <v>4705.99</v>
      </c>
      <c r="Q572">
        <v>4921.99</v>
      </c>
      <c r="R572">
        <v>0</v>
      </c>
      <c r="S572">
        <v>0</v>
      </c>
      <c r="T572">
        <v>0</v>
      </c>
      <c r="U572">
        <v>0</v>
      </c>
      <c r="V572">
        <v>0</v>
      </c>
      <c r="W572">
        <v>0</v>
      </c>
      <c r="X572">
        <v>0</v>
      </c>
      <c r="Y572">
        <v>0</v>
      </c>
      <c r="Z572">
        <v>0</v>
      </c>
      <c r="AA572">
        <v>0</v>
      </c>
      <c r="AB572">
        <v>0</v>
      </c>
      <c r="AC572">
        <v>0</v>
      </c>
      <c r="AD572">
        <v>-216</v>
      </c>
      <c r="AE572">
        <v>0</v>
      </c>
      <c r="AF572">
        <v>0</v>
      </c>
      <c r="AG572">
        <v>0</v>
      </c>
      <c r="AH572">
        <v>0</v>
      </c>
      <c r="AI572">
        <v>-216</v>
      </c>
      <c r="AJ572">
        <v>0</v>
      </c>
      <c r="AK572">
        <v>-216</v>
      </c>
      <c r="AL572">
        <v>0</v>
      </c>
      <c r="AM572">
        <v>0</v>
      </c>
      <c r="AN572">
        <v>0</v>
      </c>
      <c r="AO572">
        <v>0</v>
      </c>
      <c r="AP572">
        <v>0</v>
      </c>
      <c r="AQ572">
        <v>0</v>
      </c>
    </row>
    <row r="573" spans="2:43" x14ac:dyDescent="0.35">
      <c r="B573" s="65" t="s">
        <v>128</v>
      </c>
      <c r="C573">
        <v>2013</v>
      </c>
      <c r="D573">
        <v>2013</v>
      </c>
      <c r="F573">
        <v>1301</v>
      </c>
      <c r="G573">
        <v>0</v>
      </c>
      <c r="H573" t="s">
        <v>492</v>
      </c>
      <c r="I573">
        <v>7</v>
      </c>
      <c r="J573">
        <v>410</v>
      </c>
      <c r="K573" t="s">
        <v>66</v>
      </c>
      <c r="L573">
        <v>-0.44</v>
      </c>
      <c r="M573">
        <v>-0.44</v>
      </c>
      <c r="N573">
        <v>0</v>
      </c>
      <c r="O573">
        <v>0</v>
      </c>
      <c r="P573">
        <v>-0.44</v>
      </c>
      <c r="Q573">
        <v>-0.44</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row>
    <row r="574" spans="2:43" x14ac:dyDescent="0.35">
      <c r="B574" s="65" t="s">
        <v>128</v>
      </c>
      <c r="C574">
        <v>2013</v>
      </c>
      <c r="D574">
        <v>2013</v>
      </c>
      <c r="F574">
        <v>1301</v>
      </c>
      <c r="G574">
        <v>0</v>
      </c>
      <c r="H574" t="s">
        <v>456</v>
      </c>
      <c r="I574">
        <v>801</v>
      </c>
      <c r="J574">
        <v>0</v>
      </c>
      <c r="K574" t="s">
        <v>457</v>
      </c>
      <c r="L574">
        <v>0</v>
      </c>
      <c r="M574">
        <v>0</v>
      </c>
      <c r="N574">
        <v>0</v>
      </c>
      <c r="O574">
        <v>0</v>
      </c>
      <c r="P574">
        <v>0</v>
      </c>
      <c r="Q574">
        <v>0</v>
      </c>
      <c r="R574">
        <v>0</v>
      </c>
      <c r="S574">
        <v>0</v>
      </c>
      <c r="T574">
        <v>0</v>
      </c>
      <c r="U574">
        <v>0</v>
      </c>
      <c r="V574">
        <v>0</v>
      </c>
      <c r="W574">
        <v>0</v>
      </c>
      <c r="X574">
        <v>0</v>
      </c>
      <c r="Y574">
        <v>0</v>
      </c>
      <c r="Z574">
        <v>0</v>
      </c>
      <c r="AA574">
        <v>0</v>
      </c>
      <c r="AB574">
        <v>0</v>
      </c>
      <c r="AC574">
        <v>0</v>
      </c>
      <c r="AD574">
        <v>-20878.23</v>
      </c>
      <c r="AE574">
        <v>0</v>
      </c>
      <c r="AF574">
        <v>0</v>
      </c>
      <c r="AG574">
        <v>0</v>
      </c>
      <c r="AH574">
        <v>0</v>
      </c>
      <c r="AI574">
        <v>-20878.23</v>
      </c>
      <c r="AJ574">
        <v>0</v>
      </c>
      <c r="AK574">
        <v>-20878.23</v>
      </c>
      <c r="AL574">
        <v>-20878.23</v>
      </c>
      <c r="AM574">
        <v>0</v>
      </c>
      <c r="AN574">
        <v>0</v>
      </c>
      <c r="AO574">
        <v>0</v>
      </c>
      <c r="AP574">
        <v>0</v>
      </c>
      <c r="AQ574">
        <v>0</v>
      </c>
    </row>
    <row r="575" spans="2:43" x14ac:dyDescent="0.35">
      <c r="B575" s="65" t="s">
        <v>128</v>
      </c>
      <c r="C575">
        <v>2013</v>
      </c>
      <c r="D575">
        <v>2013</v>
      </c>
      <c r="F575">
        <v>1301</v>
      </c>
      <c r="G575">
        <v>0</v>
      </c>
      <c r="H575" t="s">
        <v>456</v>
      </c>
      <c r="I575">
        <v>801</v>
      </c>
      <c r="J575">
        <v>111</v>
      </c>
      <c r="K575" t="s">
        <v>457</v>
      </c>
      <c r="L575">
        <v>0</v>
      </c>
      <c r="M575">
        <v>0</v>
      </c>
      <c r="N575">
        <v>0</v>
      </c>
      <c r="O575">
        <v>0</v>
      </c>
      <c r="P575">
        <v>0</v>
      </c>
      <c r="Q575">
        <v>0</v>
      </c>
      <c r="R575">
        <v>235000</v>
      </c>
      <c r="S575">
        <v>235000</v>
      </c>
      <c r="T575">
        <v>0</v>
      </c>
      <c r="U575">
        <v>0</v>
      </c>
      <c r="V575">
        <v>235000</v>
      </c>
      <c r="W575">
        <v>235000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row>
    <row r="576" spans="2:43" x14ac:dyDescent="0.35">
      <c r="B576" s="65" t="s">
        <v>128</v>
      </c>
      <c r="C576">
        <v>2013</v>
      </c>
      <c r="D576">
        <v>2013</v>
      </c>
      <c r="F576">
        <v>1301</v>
      </c>
      <c r="G576">
        <v>0</v>
      </c>
      <c r="H576" t="s">
        <v>456</v>
      </c>
      <c r="I576">
        <v>801</v>
      </c>
      <c r="J576">
        <v>210</v>
      </c>
      <c r="K576" t="s">
        <v>457</v>
      </c>
      <c r="L576">
        <v>-12341.7</v>
      </c>
      <c r="M576">
        <v>-12341.7</v>
      </c>
      <c r="N576">
        <v>0</v>
      </c>
      <c r="O576">
        <v>0</v>
      </c>
      <c r="P576">
        <v>-12341.7</v>
      </c>
      <c r="Q576">
        <v>-12341.7</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row>
    <row r="577" spans="2:43" x14ac:dyDescent="0.35">
      <c r="B577" s="65" t="s">
        <v>128</v>
      </c>
      <c r="C577">
        <v>2013</v>
      </c>
      <c r="D577">
        <v>2013</v>
      </c>
      <c r="F577">
        <v>1301</v>
      </c>
      <c r="G577">
        <v>0</v>
      </c>
      <c r="H577" t="s">
        <v>456</v>
      </c>
      <c r="I577">
        <v>801</v>
      </c>
      <c r="J577">
        <v>220</v>
      </c>
      <c r="K577" t="s">
        <v>457</v>
      </c>
      <c r="L577">
        <v>-7225.02</v>
      </c>
      <c r="M577">
        <v>-7225.02</v>
      </c>
      <c r="N577">
        <v>0</v>
      </c>
      <c r="O577">
        <v>0</v>
      </c>
      <c r="P577">
        <v>-7225.02</v>
      </c>
      <c r="Q577">
        <v>-7225.02</v>
      </c>
      <c r="R577">
        <v>0</v>
      </c>
      <c r="S577">
        <v>43977</v>
      </c>
      <c r="T577">
        <v>0</v>
      </c>
      <c r="U577">
        <v>-43977</v>
      </c>
      <c r="V577">
        <v>0</v>
      </c>
      <c r="W577">
        <v>0</v>
      </c>
      <c r="X577">
        <v>0</v>
      </c>
      <c r="Y577">
        <v>0</v>
      </c>
      <c r="Z577">
        <v>0</v>
      </c>
      <c r="AA577">
        <v>0</v>
      </c>
      <c r="AB577">
        <v>0</v>
      </c>
      <c r="AC577">
        <v>0</v>
      </c>
      <c r="AD577">
        <v>-43977</v>
      </c>
      <c r="AE577">
        <v>0</v>
      </c>
      <c r="AF577">
        <v>0</v>
      </c>
      <c r="AG577">
        <v>0</v>
      </c>
      <c r="AH577">
        <v>0</v>
      </c>
      <c r="AI577">
        <v>-43977</v>
      </c>
      <c r="AJ577">
        <v>0</v>
      </c>
      <c r="AK577">
        <v>-43977</v>
      </c>
      <c r="AL577">
        <v>-43977</v>
      </c>
      <c r="AM577">
        <v>7225.02</v>
      </c>
      <c r="AN577">
        <v>0</v>
      </c>
      <c r="AO577">
        <v>0</v>
      </c>
      <c r="AP577">
        <v>0</v>
      </c>
      <c r="AQ577">
        <v>7225.02</v>
      </c>
    </row>
    <row r="578" spans="2:43" x14ac:dyDescent="0.35">
      <c r="B578" s="65" t="s">
        <v>128</v>
      </c>
      <c r="C578">
        <v>2013</v>
      </c>
      <c r="D578">
        <v>2013</v>
      </c>
      <c r="F578">
        <v>1301</v>
      </c>
      <c r="G578">
        <v>0</v>
      </c>
      <c r="H578" t="s">
        <v>456</v>
      </c>
      <c r="I578">
        <v>801</v>
      </c>
      <c r="J578">
        <v>233</v>
      </c>
      <c r="K578" t="s">
        <v>457</v>
      </c>
      <c r="L578">
        <v>-1649.9</v>
      </c>
      <c r="M578">
        <v>-607.05999999999995</v>
      </c>
      <c r="N578">
        <v>0</v>
      </c>
      <c r="O578">
        <v>0</v>
      </c>
      <c r="P578">
        <v>-1649.9</v>
      </c>
      <c r="Q578">
        <v>-607.05999999999995</v>
      </c>
      <c r="R578">
        <v>0</v>
      </c>
      <c r="S578">
        <v>0</v>
      </c>
      <c r="T578">
        <v>0</v>
      </c>
      <c r="U578">
        <v>0</v>
      </c>
      <c r="V578">
        <v>0</v>
      </c>
      <c r="W578">
        <v>0</v>
      </c>
      <c r="X578">
        <v>0</v>
      </c>
      <c r="Y578">
        <v>0</v>
      </c>
      <c r="Z578">
        <v>0</v>
      </c>
      <c r="AA578">
        <v>0</v>
      </c>
      <c r="AB578">
        <v>0</v>
      </c>
      <c r="AC578">
        <v>0</v>
      </c>
      <c r="AD578">
        <v>-1042.8399999999999</v>
      </c>
      <c r="AE578">
        <v>0</v>
      </c>
      <c r="AF578">
        <v>0</v>
      </c>
      <c r="AG578">
        <v>0</v>
      </c>
      <c r="AH578">
        <v>0</v>
      </c>
      <c r="AI578">
        <v>-1042.8399999999999</v>
      </c>
      <c r="AJ578">
        <v>0</v>
      </c>
      <c r="AK578">
        <v>-1042.8399999999999</v>
      </c>
      <c r="AL578">
        <v>0</v>
      </c>
      <c r="AM578">
        <v>0</v>
      </c>
      <c r="AN578">
        <v>0</v>
      </c>
      <c r="AO578">
        <v>0</v>
      </c>
      <c r="AP578">
        <v>0</v>
      </c>
      <c r="AQ578">
        <v>0</v>
      </c>
    </row>
    <row r="579" spans="2:43" x14ac:dyDescent="0.35">
      <c r="B579" s="65" t="s">
        <v>128</v>
      </c>
      <c r="C579">
        <v>2013</v>
      </c>
      <c r="D579">
        <v>2013</v>
      </c>
      <c r="F579">
        <v>1301</v>
      </c>
      <c r="G579">
        <v>0</v>
      </c>
      <c r="H579" t="s">
        <v>456</v>
      </c>
      <c r="I579">
        <v>801</v>
      </c>
      <c r="J579">
        <v>251</v>
      </c>
      <c r="K579" t="s">
        <v>457</v>
      </c>
      <c r="L579">
        <v>-542329.67000000004</v>
      </c>
      <c r="M579">
        <v>-108105.77</v>
      </c>
      <c r="N579">
        <v>0</v>
      </c>
      <c r="O579">
        <v>-927.34</v>
      </c>
      <c r="P579">
        <v>-542329.67000000004</v>
      </c>
      <c r="Q579">
        <v>-109033.11</v>
      </c>
      <c r="R579">
        <v>-0.01</v>
      </c>
      <c r="S579">
        <v>-240353.68</v>
      </c>
      <c r="T579">
        <v>0</v>
      </c>
      <c r="U579">
        <v>0</v>
      </c>
      <c r="V579">
        <v>-0.01</v>
      </c>
      <c r="W579">
        <v>-240353.68</v>
      </c>
      <c r="X579">
        <v>0</v>
      </c>
      <c r="Y579">
        <v>0</v>
      </c>
      <c r="Z579">
        <v>0</v>
      </c>
      <c r="AA579">
        <v>0</v>
      </c>
      <c r="AB579">
        <v>0</v>
      </c>
      <c r="AC579">
        <v>0</v>
      </c>
      <c r="AD579">
        <v>-505729.22</v>
      </c>
      <c r="AE579">
        <v>0</v>
      </c>
      <c r="AF579">
        <v>0</v>
      </c>
      <c r="AG579">
        <v>0</v>
      </c>
      <c r="AH579">
        <v>0</v>
      </c>
      <c r="AI579">
        <v>-505729.22</v>
      </c>
      <c r="AJ579">
        <v>0</v>
      </c>
      <c r="AK579">
        <v>-505729.22</v>
      </c>
      <c r="AL579">
        <v>-312786.33</v>
      </c>
      <c r="AM579">
        <v>0</v>
      </c>
      <c r="AN579">
        <v>0</v>
      </c>
      <c r="AO579">
        <v>0</v>
      </c>
      <c r="AP579">
        <v>0</v>
      </c>
      <c r="AQ579">
        <v>0</v>
      </c>
    </row>
    <row r="580" spans="2:43" x14ac:dyDescent="0.35">
      <c r="B580" s="65" t="s">
        <v>128</v>
      </c>
      <c r="C580">
        <v>2013</v>
      </c>
      <c r="D580">
        <v>2013</v>
      </c>
      <c r="F580">
        <v>1301</v>
      </c>
      <c r="G580">
        <v>0</v>
      </c>
      <c r="H580" t="s">
        <v>456</v>
      </c>
      <c r="I580">
        <v>801</v>
      </c>
      <c r="J580">
        <v>252</v>
      </c>
      <c r="K580" t="s">
        <v>457</v>
      </c>
      <c r="L580">
        <v>-1535214.39</v>
      </c>
      <c r="M580">
        <v>-1530741.77</v>
      </c>
      <c r="N580">
        <v>0</v>
      </c>
      <c r="O580">
        <v>0</v>
      </c>
      <c r="P580">
        <v>-1535214.39</v>
      </c>
      <c r="Q580">
        <v>-1530741.77</v>
      </c>
      <c r="R580">
        <v>0</v>
      </c>
      <c r="S580">
        <v>0</v>
      </c>
      <c r="T580">
        <v>0</v>
      </c>
      <c r="U580">
        <v>0</v>
      </c>
      <c r="V580">
        <v>0</v>
      </c>
      <c r="W580">
        <v>0</v>
      </c>
      <c r="X580">
        <v>0</v>
      </c>
      <c r="Y580">
        <v>0</v>
      </c>
      <c r="Z580">
        <v>0</v>
      </c>
      <c r="AA580">
        <v>0</v>
      </c>
      <c r="AB580">
        <v>0</v>
      </c>
      <c r="AC580">
        <v>0</v>
      </c>
      <c r="AD580">
        <v>-4472.62</v>
      </c>
      <c r="AE580">
        <v>0</v>
      </c>
      <c r="AF580">
        <v>0</v>
      </c>
      <c r="AG580">
        <v>0</v>
      </c>
      <c r="AH580">
        <v>0</v>
      </c>
      <c r="AI580">
        <v>-4472.62</v>
      </c>
      <c r="AJ580">
        <v>0</v>
      </c>
      <c r="AK580">
        <v>-4472.62</v>
      </c>
      <c r="AL580">
        <v>0</v>
      </c>
      <c r="AM580">
        <v>0.01</v>
      </c>
      <c r="AN580">
        <v>0</v>
      </c>
      <c r="AO580">
        <v>0</v>
      </c>
      <c r="AP580">
        <v>0</v>
      </c>
      <c r="AQ580">
        <v>0.01</v>
      </c>
    </row>
    <row r="581" spans="2:43" x14ac:dyDescent="0.35">
      <c r="B581" s="65" t="s">
        <v>128</v>
      </c>
      <c r="C581">
        <v>2013</v>
      </c>
      <c r="D581">
        <v>2013</v>
      </c>
      <c r="F581">
        <v>1301</v>
      </c>
      <c r="G581">
        <v>0</v>
      </c>
      <c r="H581" t="s">
        <v>456</v>
      </c>
      <c r="I581">
        <v>801</v>
      </c>
      <c r="J581">
        <v>254</v>
      </c>
      <c r="K581" t="s">
        <v>457</v>
      </c>
      <c r="L581">
        <v>-2.5299999999999998</v>
      </c>
      <c r="M581">
        <v>-2.5299999999999998</v>
      </c>
      <c r="N581">
        <v>0</v>
      </c>
      <c r="O581">
        <v>0</v>
      </c>
      <c r="P581">
        <v>-2.5299999999999998</v>
      </c>
      <c r="Q581">
        <v>-2.5299999999999998</v>
      </c>
      <c r="R581">
        <v>1293.49</v>
      </c>
      <c r="S581">
        <v>1293.49</v>
      </c>
      <c r="T581">
        <v>0</v>
      </c>
      <c r="U581">
        <v>0</v>
      </c>
      <c r="V581">
        <v>1293.49</v>
      </c>
      <c r="W581">
        <v>1293.49</v>
      </c>
      <c r="X581">
        <v>0</v>
      </c>
      <c r="Y581">
        <v>0</v>
      </c>
      <c r="Z581">
        <v>0</v>
      </c>
      <c r="AA581">
        <v>0</v>
      </c>
      <c r="AB581">
        <v>0</v>
      </c>
      <c r="AC581">
        <v>0</v>
      </c>
      <c r="AD581">
        <v>0</v>
      </c>
      <c r="AE581">
        <v>0</v>
      </c>
      <c r="AF581">
        <v>0</v>
      </c>
      <c r="AG581">
        <v>0</v>
      </c>
      <c r="AH581">
        <v>0</v>
      </c>
      <c r="AI581">
        <v>0</v>
      </c>
      <c r="AJ581">
        <v>0</v>
      </c>
      <c r="AK581">
        <v>0</v>
      </c>
      <c r="AL581">
        <v>0</v>
      </c>
      <c r="AM581">
        <v>2.5299999999999998</v>
      </c>
      <c r="AN581">
        <v>0</v>
      </c>
      <c r="AO581">
        <v>0</v>
      </c>
      <c r="AP581">
        <v>0</v>
      </c>
      <c r="AQ581">
        <v>2.5299999999999998</v>
      </c>
    </row>
    <row r="582" spans="2:43" x14ac:dyDescent="0.35">
      <c r="B582" s="65" t="s">
        <v>128</v>
      </c>
      <c r="C582">
        <v>2013</v>
      </c>
      <c r="D582">
        <v>2013</v>
      </c>
      <c r="F582">
        <v>1301</v>
      </c>
      <c r="G582">
        <v>0</v>
      </c>
      <c r="H582" t="s">
        <v>456</v>
      </c>
      <c r="I582">
        <v>801</v>
      </c>
      <c r="J582">
        <v>255</v>
      </c>
      <c r="K582" t="s">
        <v>457</v>
      </c>
      <c r="L582">
        <v>-2509.61</v>
      </c>
      <c r="M582">
        <v>-2509.61</v>
      </c>
      <c r="N582">
        <v>0</v>
      </c>
      <c r="O582">
        <v>0</v>
      </c>
      <c r="P582">
        <v>-2509.61</v>
      </c>
      <c r="Q582">
        <v>-2509.61</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row>
    <row r="583" spans="2:43" x14ac:dyDescent="0.35">
      <c r="B583" s="65" t="s">
        <v>128</v>
      </c>
      <c r="C583">
        <v>2013</v>
      </c>
      <c r="D583">
        <v>2013</v>
      </c>
      <c r="F583">
        <v>1301</v>
      </c>
      <c r="G583">
        <v>0</v>
      </c>
      <c r="H583" t="s">
        <v>456</v>
      </c>
      <c r="I583">
        <v>801</v>
      </c>
      <c r="J583">
        <v>257</v>
      </c>
      <c r="K583" t="s">
        <v>457</v>
      </c>
      <c r="L583">
        <v>-0.01</v>
      </c>
      <c r="M583">
        <v>-0.01</v>
      </c>
      <c r="N583">
        <v>0</v>
      </c>
      <c r="O583">
        <v>0</v>
      </c>
      <c r="P583">
        <v>-0.01</v>
      </c>
      <c r="Q583">
        <v>-0.01</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row>
    <row r="584" spans="2:43" x14ac:dyDescent="0.35">
      <c r="B584" s="65" t="s">
        <v>128</v>
      </c>
      <c r="C584">
        <v>2013</v>
      </c>
      <c r="D584">
        <v>2013</v>
      </c>
      <c r="F584">
        <v>1301</v>
      </c>
      <c r="G584">
        <v>0</v>
      </c>
      <c r="H584" t="s">
        <v>456</v>
      </c>
      <c r="I584">
        <v>801</v>
      </c>
      <c r="J584">
        <v>260</v>
      </c>
      <c r="K584" t="s">
        <v>457</v>
      </c>
      <c r="L584">
        <v>0</v>
      </c>
      <c r="M584">
        <v>0</v>
      </c>
      <c r="N584">
        <v>0</v>
      </c>
      <c r="O584">
        <v>-4057.2</v>
      </c>
      <c r="P584">
        <v>0</v>
      </c>
      <c r="Q584">
        <v>-4057.2</v>
      </c>
      <c r="R584">
        <v>4497.83</v>
      </c>
      <c r="S584">
        <v>4497.83</v>
      </c>
      <c r="T584">
        <v>0</v>
      </c>
      <c r="U584">
        <v>0</v>
      </c>
      <c r="V584">
        <v>4497.83</v>
      </c>
      <c r="W584">
        <v>4497.83</v>
      </c>
      <c r="X584">
        <v>-932581.71</v>
      </c>
      <c r="Y584">
        <v>-873571.3</v>
      </c>
      <c r="Z584">
        <v>0</v>
      </c>
      <c r="AA584">
        <v>0</v>
      </c>
      <c r="AB584">
        <v>-932581.71</v>
      </c>
      <c r="AC584">
        <v>-873571.3</v>
      </c>
      <c r="AD584">
        <v>-59010.41</v>
      </c>
      <c r="AE584">
        <v>0</v>
      </c>
      <c r="AF584">
        <v>0</v>
      </c>
      <c r="AG584">
        <v>0</v>
      </c>
      <c r="AH584">
        <v>0</v>
      </c>
      <c r="AI584">
        <v>-59010.41</v>
      </c>
      <c r="AJ584">
        <v>-932581.71</v>
      </c>
      <c r="AK584">
        <v>0</v>
      </c>
      <c r="AL584">
        <v>-4057.2</v>
      </c>
      <c r="AM584">
        <v>4057.2</v>
      </c>
      <c r="AN584">
        <v>0</v>
      </c>
      <c r="AO584">
        <v>0</v>
      </c>
      <c r="AP584">
        <v>0</v>
      </c>
      <c r="AQ584">
        <v>4057.2</v>
      </c>
    </row>
    <row r="585" spans="2:43" x14ac:dyDescent="0.35">
      <c r="B585" s="65" t="s">
        <v>128</v>
      </c>
      <c r="C585">
        <v>2013</v>
      </c>
      <c r="D585">
        <v>2013</v>
      </c>
      <c r="F585">
        <v>1301</v>
      </c>
      <c r="G585">
        <v>0</v>
      </c>
      <c r="H585" t="s">
        <v>456</v>
      </c>
      <c r="I585">
        <v>801</v>
      </c>
      <c r="J585">
        <v>310</v>
      </c>
      <c r="K585" t="s">
        <v>457</v>
      </c>
      <c r="L585">
        <v>-20391.28</v>
      </c>
      <c r="M585">
        <v>-20391.28</v>
      </c>
      <c r="N585">
        <v>0</v>
      </c>
      <c r="O585">
        <v>0</v>
      </c>
      <c r="P585">
        <v>-20391.28</v>
      </c>
      <c r="Q585">
        <v>-20391.28</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row>
    <row r="586" spans="2:43" x14ac:dyDescent="0.35">
      <c r="B586" s="65" t="s">
        <v>128</v>
      </c>
      <c r="C586">
        <v>2013</v>
      </c>
      <c r="D586">
        <v>2013</v>
      </c>
      <c r="F586">
        <v>1301</v>
      </c>
      <c r="G586">
        <v>0</v>
      </c>
      <c r="H586" t="s">
        <v>456</v>
      </c>
      <c r="I586">
        <v>801</v>
      </c>
      <c r="J586">
        <v>320</v>
      </c>
      <c r="K586" t="s">
        <v>457</v>
      </c>
      <c r="L586">
        <v>0</v>
      </c>
      <c r="M586">
        <v>0</v>
      </c>
      <c r="N586">
        <v>0</v>
      </c>
      <c r="O586">
        <v>0</v>
      </c>
      <c r="P586">
        <v>0</v>
      </c>
      <c r="Q586">
        <v>0</v>
      </c>
      <c r="R586">
        <v>0</v>
      </c>
      <c r="S586">
        <v>0</v>
      </c>
      <c r="T586">
        <v>0</v>
      </c>
      <c r="U586">
        <v>0</v>
      </c>
      <c r="V586">
        <v>0</v>
      </c>
      <c r="W586">
        <v>0</v>
      </c>
      <c r="X586">
        <v>-248</v>
      </c>
      <c r="Y586">
        <v>-248</v>
      </c>
      <c r="Z586">
        <v>0</v>
      </c>
      <c r="AA586">
        <v>0</v>
      </c>
      <c r="AB586">
        <v>-248</v>
      </c>
      <c r="AC586">
        <v>-248</v>
      </c>
      <c r="AD586">
        <v>0</v>
      </c>
      <c r="AE586">
        <v>0</v>
      </c>
      <c r="AF586">
        <v>0</v>
      </c>
      <c r="AG586">
        <v>0</v>
      </c>
      <c r="AH586">
        <v>0</v>
      </c>
      <c r="AI586">
        <v>0</v>
      </c>
      <c r="AJ586">
        <v>-248</v>
      </c>
      <c r="AK586">
        <v>0</v>
      </c>
      <c r="AL586">
        <v>0</v>
      </c>
      <c r="AM586">
        <v>0</v>
      </c>
      <c r="AN586">
        <v>0</v>
      </c>
      <c r="AO586">
        <v>0</v>
      </c>
      <c r="AP586">
        <v>0</v>
      </c>
      <c r="AQ586">
        <v>0</v>
      </c>
    </row>
    <row r="587" spans="2:43" x14ac:dyDescent="0.35">
      <c r="B587" s="65" t="s">
        <v>128</v>
      </c>
      <c r="C587">
        <v>2013</v>
      </c>
      <c r="D587">
        <v>2013</v>
      </c>
      <c r="F587">
        <v>8107</v>
      </c>
      <c r="G587">
        <v>0</v>
      </c>
      <c r="H587" t="s">
        <v>493</v>
      </c>
      <c r="I587">
        <v>5</v>
      </c>
      <c r="J587">
        <v>111</v>
      </c>
      <c r="K587" t="s">
        <v>66</v>
      </c>
      <c r="L587">
        <v>0</v>
      </c>
      <c r="M587">
        <v>0</v>
      </c>
      <c r="N587">
        <v>0</v>
      </c>
      <c r="O587">
        <v>0</v>
      </c>
      <c r="P587">
        <v>0</v>
      </c>
      <c r="Q587">
        <v>0</v>
      </c>
      <c r="R587">
        <v>420</v>
      </c>
      <c r="S587">
        <v>420</v>
      </c>
      <c r="T587">
        <v>0</v>
      </c>
      <c r="U587">
        <v>0</v>
      </c>
      <c r="V587">
        <v>420</v>
      </c>
      <c r="W587">
        <v>420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row>
    <row r="588" spans="2:43" x14ac:dyDescent="0.35">
      <c r="B588" s="65" t="s">
        <v>128</v>
      </c>
      <c r="C588">
        <v>2013</v>
      </c>
      <c r="D588">
        <v>2013</v>
      </c>
      <c r="F588">
        <v>8107</v>
      </c>
      <c r="G588">
        <v>0</v>
      </c>
      <c r="H588" t="s">
        <v>493</v>
      </c>
      <c r="I588">
        <v>5</v>
      </c>
      <c r="J588">
        <v>115</v>
      </c>
      <c r="K588" t="s">
        <v>66</v>
      </c>
      <c r="L588">
        <v>0</v>
      </c>
      <c r="M588">
        <v>0</v>
      </c>
      <c r="N588">
        <v>0</v>
      </c>
      <c r="O588">
        <v>0</v>
      </c>
      <c r="P588">
        <v>0</v>
      </c>
      <c r="Q588">
        <v>0</v>
      </c>
      <c r="R588">
        <v>64</v>
      </c>
      <c r="S588">
        <v>64</v>
      </c>
      <c r="T588">
        <v>0</v>
      </c>
      <c r="U588">
        <v>0</v>
      </c>
      <c r="V588">
        <v>64</v>
      </c>
      <c r="W588">
        <v>64</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row>
    <row r="589" spans="2:43" x14ac:dyDescent="0.35">
      <c r="B589" s="65" t="s">
        <v>128</v>
      </c>
      <c r="C589">
        <v>2013</v>
      </c>
      <c r="D589">
        <v>2013</v>
      </c>
      <c r="F589">
        <v>8107</v>
      </c>
      <c r="G589">
        <v>0</v>
      </c>
      <c r="H589" t="s">
        <v>493</v>
      </c>
      <c r="I589">
        <v>5</v>
      </c>
      <c r="J589">
        <v>121</v>
      </c>
      <c r="K589" t="s">
        <v>66</v>
      </c>
      <c r="L589">
        <v>-1936.52</v>
      </c>
      <c r="M589">
        <v>-782.79</v>
      </c>
      <c r="N589">
        <v>0</v>
      </c>
      <c r="O589">
        <v>0</v>
      </c>
      <c r="P589">
        <v>-1936.52</v>
      </c>
      <c r="Q589">
        <v>-782.79</v>
      </c>
      <c r="R589">
        <v>-64</v>
      </c>
      <c r="S589">
        <v>-42.8</v>
      </c>
      <c r="T589">
        <v>0</v>
      </c>
      <c r="U589">
        <v>-21.2</v>
      </c>
      <c r="V589">
        <v>-64</v>
      </c>
      <c r="W589">
        <v>-64</v>
      </c>
      <c r="X589">
        <v>0</v>
      </c>
      <c r="Y589">
        <v>0</v>
      </c>
      <c r="Z589">
        <v>0</v>
      </c>
      <c r="AA589">
        <v>0</v>
      </c>
      <c r="AB589">
        <v>0</v>
      </c>
      <c r="AC589">
        <v>0</v>
      </c>
      <c r="AD589">
        <v>-1153.73</v>
      </c>
      <c r="AE589">
        <v>0</v>
      </c>
      <c r="AF589">
        <v>0</v>
      </c>
      <c r="AG589">
        <v>0</v>
      </c>
      <c r="AH589">
        <v>0</v>
      </c>
      <c r="AI589">
        <v>-1153.73</v>
      </c>
      <c r="AJ589">
        <v>0</v>
      </c>
      <c r="AK589">
        <v>-1153.73</v>
      </c>
      <c r="AL589">
        <v>0</v>
      </c>
      <c r="AM589">
        <v>782.79</v>
      </c>
      <c r="AN589">
        <v>0</v>
      </c>
      <c r="AO589">
        <v>0</v>
      </c>
      <c r="AP589">
        <v>0</v>
      </c>
      <c r="AQ589">
        <v>782.79</v>
      </c>
    </row>
    <row r="590" spans="2:43" x14ac:dyDescent="0.35">
      <c r="B590" s="65" t="s">
        <v>128</v>
      </c>
      <c r="C590">
        <v>2013</v>
      </c>
      <c r="D590">
        <v>2013</v>
      </c>
      <c r="F590">
        <v>8107</v>
      </c>
      <c r="G590">
        <v>0</v>
      </c>
      <c r="H590" t="s">
        <v>493</v>
      </c>
      <c r="I590">
        <v>5</v>
      </c>
      <c r="J590">
        <v>210</v>
      </c>
      <c r="K590" t="s">
        <v>66</v>
      </c>
      <c r="L590">
        <v>-1289.01</v>
      </c>
      <c r="M590">
        <v>-33697.699999999997</v>
      </c>
      <c r="N590">
        <v>0</v>
      </c>
      <c r="O590">
        <v>-47968.23</v>
      </c>
      <c r="P590">
        <v>-1289.01</v>
      </c>
      <c r="Q590">
        <v>-81665.929999999993</v>
      </c>
      <c r="R590">
        <v>0</v>
      </c>
      <c r="S590">
        <v>-1306.69</v>
      </c>
      <c r="T590">
        <v>0</v>
      </c>
      <c r="U590">
        <v>0</v>
      </c>
      <c r="V590">
        <v>0</v>
      </c>
      <c r="W590">
        <v>-1306.69</v>
      </c>
      <c r="X590">
        <v>0</v>
      </c>
      <c r="Y590">
        <v>0</v>
      </c>
      <c r="Z590">
        <v>0</v>
      </c>
      <c r="AA590">
        <v>0</v>
      </c>
      <c r="AB590">
        <v>0</v>
      </c>
      <c r="AC590">
        <v>0</v>
      </c>
      <c r="AD590">
        <v>28142.25</v>
      </c>
      <c r="AE590">
        <v>0</v>
      </c>
      <c r="AF590">
        <v>0</v>
      </c>
      <c r="AG590">
        <v>-1247.4000000000001</v>
      </c>
      <c r="AH590">
        <v>0</v>
      </c>
      <c r="AI590">
        <v>26894.85</v>
      </c>
      <c r="AJ590">
        <v>0</v>
      </c>
      <c r="AK590">
        <v>26894.85</v>
      </c>
      <c r="AL590">
        <v>-54788.76</v>
      </c>
      <c r="AM590">
        <v>81415.929999999993</v>
      </c>
      <c r="AN590">
        <v>1306.69</v>
      </c>
      <c r="AO590">
        <v>0</v>
      </c>
      <c r="AP590">
        <v>10624.58</v>
      </c>
      <c r="AQ590">
        <v>93347.199999999997</v>
      </c>
    </row>
    <row r="591" spans="2:43" x14ac:dyDescent="0.35">
      <c r="B591" s="65" t="s">
        <v>128</v>
      </c>
      <c r="C591">
        <v>2013</v>
      </c>
      <c r="D591">
        <v>2013</v>
      </c>
      <c r="F591">
        <v>8107</v>
      </c>
      <c r="G591">
        <v>0</v>
      </c>
      <c r="H591" t="s">
        <v>493</v>
      </c>
      <c r="I591">
        <v>5</v>
      </c>
      <c r="J591">
        <v>252</v>
      </c>
      <c r="K591" t="s">
        <v>66</v>
      </c>
      <c r="L591">
        <v>-27963.07</v>
      </c>
      <c r="M591">
        <v>-27439.62</v>
      </c>
      <c r="N591">
        <v>0</v>
      </c>
      <c r="O591">
        <v>-523.45000000000005</v>
      </c>
      <c r="P591">
        <v>-27963.07</v>
      </c>
      <c r="Q591">
        <v>-27963.07</v>
      </c>
      <c r="R591">
        <v>-23360.06</v>
      </c>
      <c r="S591">
        <v>-19233.63</v>
      </c>
      <c r="T591">
        <v>0</v>
      </c>
      <c r="U591">
        <v>0</v>
      </c>
      <c r="V591">
        <v>-23360.06</v>
      </c>
      <c r="W591">
        <v>-19233.63</v>
      </c>
      <c r="X591">
        <v>0</v>
      </c>
      <c r="Y591">
        <v>0</v>
      </c>
      <c r="Z591">
        <v>0</v>
      </c>
      <c r="AA591">
        <v>0</v>
      </c>
      <c r="AB591">
        <v>0</v>
      </c>
      <c r="AC591">
        <v>0</v>
      </c>
      <c r="AD591">
        <v>-4126.43</v>
      </c>
      <c r="AE591">
        <v>0</v>
      </c>
      <c r="AF591">
        <v>0</v>
      </c>
      <c r="AG591">
        <v>-1046.9000000000001</v>
      </c>
      <c r="AH591">
        <v>0</v>
      </c>
      <c r="AI591">
        <v>-5173.33</v>
      </c>
      <c r="AJ591">
        <v>0</v>
      </c>
      <c r="AK591">
        <v>-5173.33</v>
      </c>
      <c r="AL591">
        <v>-1046.9000000000001</v>
      </c>
      <c r="AM591">
        <v>0</v>
      </c>
      <c r="AN591">
        <v>0</v>
      </c>
      <c r="AO591">
        <v>0</v>
      </c>
      <c r="AP591">
        <v>523.45000000000005</v>
      </c>
      <c r="AQ591">
        <v>523.45000000000005</v>
      </c>
    </row>
    <row r="592" spans="2:43" x14ac:dyDescent="0.35">
      <c r="B592" s="65" t="s">
        <v>128</v>
      </c>
      <c r="C592">
        <v>2013</v>
      </c>
      <c r="D592">
        <v>2013</v>
      </c>
      <c r="F592">
        <v>8107</v>
      </c>
      <c r="G592">
        <v>0</v>
      </c>
      <c r="H592" t="s">
        <v>493</v>
      </c>
      <c r="I592">
        <v>5</v>
      </c>
      <c r="J592">
        <v>253</v>
      </c>
      <c r="K592" t="s">
        <v>66</v>
      </c>
      <c r="L592">
        <v>0</v>
      </c>
      <c r="M592">
        <v>0</v>
      </c>
      <c r="N592">
        <v>0</v>
      </c>
      <c r="O592">
        <v>0</v>
      </c>
      <c r="P592">
        <v>0</v>
      </c>
      <c r="Q592">
        <v>0</v>
      </c>
      <c r="R592">
        <v>0</v>
      </c>
      <c r="S592">
        <v>0</v>
      </c>
      <c r="T592">
        <v>0</v>
      </c>
      <c r="U592">
        <v>0</v>
      </c>
      <c r="V592">
        <v>0</v>
      </c>
      <c r="W592">
        <v>0</v>
      </c>
      <c r="X592">
        <v>-10479.219999999999</v>
      </c>
      <c r="Y592">
        <v>-10479.219999999999</v>
      </c>
      <c r="Z592">
        <v>0</v>
      </c>
      <c r="AA592">
        <v>0</v>
      </c>
      <c r="AB592">
        <v>-10479.219999999999</v>
      </c>
      <c r="AC592">
        <v>-10479.219999999999</v>
      </c>
      <c r="AD592">
        <v>0</v>
      </c>
      <c r="AE592">
        <v>0</v>
      </c>
      <c r="AF592">
        <v>0</v>
      </c>
      <c r="AG592">
        <v>0</v>
      </c>
      <c r="AH592">
        <v>0</v>
      </c>
      <c r="AI592">
        <v>0</v>
      </c>
      <c r="AJ592">
        <v>-10479.219999999999</v>
      </c>
      <c r="AK592">
        <v>0</v>
      </c>
      <c r="AL592">
        <v>0</v>
      </c>
      <c r="AM592">
        <v>0</v>
      </c>
      <c r="AN592">
        <v>0</v>
      </c>
      <c r="AO592">
        <v>0</v>
      </c>
      <c r="AP592">
        <v>0</v>
      </c>
      <c r="AQ592">
        <v>0</v>
      </c>
    </row>
    <row r="593" spans="2:43" x14ac:dyDescent="0.35">
      <c r="B593" s="65" t="s">
        <v>128</v>
      </c>
      <c r="C593">
        <v>2013</v>
      </c>
      <c r="D593">
        <v>2013</v>
      </c>
      <c r="F593">
        <v>8107</v>
      </c>
      <c r="G593">
        <v>0</v>
      </c>
      <c r="H593" t="s">
        <v>493</v>
      </c>
      <c r="I593">
        <v>5</v>
      </c>
      <c r="J593">
        <v>257</v>
      </c>
      <c r="K593" t="s">
        <v>66</v>
      </c>
      <c r="L593">
        <v>-140.78</v>
      </c>
      <c r="M593">
        <v>-140.78</v>
      </c>
      <c r="N593">
        <v>0</v>
      </c>
      <c r="O593">
        <v>0</v>
      </c>
      <c r="P593">
        <v>-140.78</v>
      </c>
      <c r="Q593">
        <v>-140.78</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row>
    <row r="594" spans="2:43" x14ac:dyDescent="0.35">
      <c r="B594" s="65" t="s">
        <v>128</v>
      </c>
      <c r="C594">
        <v>2013</v>
      </c>
      <c r="D594">
        <v>2015</v>
      </c>
      <c r="F594">
        <v>8107</v>
      </c>
      <c r="G594">
        <v>0</v>
      </c>
      <c r="H594" t="s">
        <v>483</v>
      </c>
      <c r="I594">
        <v>1</v>
      </c>
      <c r="J594">
        <v>0</v>
      </c>
      <c r="K594" t="s">
        <v>66</v>
      </c>
      <c r="L594">
        <v>0</v>
      </c>
      <c r="M594">
        <v>0</v>
      </c>
      <c r="N594">
        <v>0</v>
      </c>
      <c r="O594">
        <v>0</v>
      </c>
      <c r="P594">
        <v>0</v>
      </c>
      <c r="Q594">
        <v>0</v>
      </c>
      <c r="R594">
        <v>0</v>
      </c>
      <c r="S594">
        <v>0</v>
      </c>
      <c r="T594">
        <v>0</v>
      </c>
      <c r="U594">
        <v>0</v>
      </c>
      <c r="V594">
        <v>0</v>
      </c>
      <c r="W594">
        <v>0</v>
      </c>
      <c r="X594">
        <v>-4719.82</v>
      </c>
      <c r="Y594">
        <v>-4909.25</v>
      </c>
      <c r="Z594">
        <v>0</v>
      </c>
      <c r="AA594">
        <v>0</v>
      </c>
      <c r="AB594">
        <v>-4719.82</v>
      </c>
      <c r="AC594">
        <v>-4909.25</v>
      </c>
      <c r="AD594">
        <v>189.43</v>
      </c>
      <c r="AE594">
        <v>0</v>
      </c>
      <c r="AF594">
        <v>0</v>
      </c>
      <c r="AG594">
        <v>0</v>
      </c>
      <c r="AH594">
        <v>0</v>
      </c>
      <c r="AI594">
        <v>189.43</v>
      </c>
      <c r="AJ594">
        <v>-4719.82</v>
      </c>
      <c r="AK594">
        <v>0</v>
      </c>
      <c r="AL594">
        <v>0</v>
      </c>
      <c r="AM594">
        <v>0</v>
      </c>
      <c r="AN594">
        <v>0</v>
      </c>
      <c r="AO594">
        <v>0</v>
      </c>
      <c r="AP594">
        <v>0</v>
      </c>
      <c r="AQ594">
        <v>0</v>
      </c>
    </row>
    <row r="595" spans="2:43" x14ac:dyDescent="0.35">
      <c r="B595" s="65" t="s">
        <v>128</v>
      </c>
      <c r="C595">
        <v>2013</v>
      </c>
      <c r="D595">
        <v>2015</v>
      </c>
      <c r="F595">
        <v>8107</v>
      </c>
      <c r="G595">
        <v>0</v>
      </c>
      <c r="H595" t="s">
        <v>483</v>
      </c>
      <c r="I595">
        <v>1</v>
      </c>
      <c r="J595">
        <v>251</v>
      </c>
      <c r="K595" t="s">
        <v>66</v>
      </c>
      <c r="L595">
        <v>-10340660.48</v>
      </c>
      <c r="M595">
        <v>-5296307.53</v>
      </c>
      <c r="N595">
        <v>0</v>
      </c>
      <c r="O595">
        <v>-150000</v>
      </c>
      <c r="P595">
        <v>-10340660.48</v>
      </c>
      <c r="Q595">
        <v>-5446307.5300000003</v>
      </c>
      <c r="R595">
        <v>-224668.77</v>
      </c>
      <c r="S595">
        <v>-84064.55</v>
      </c>
      <c r="T595">
        <v>0</v>
      </c>
      <c r="U595">
        <v>-465.99</v>
      </c>
      <c r="V595">
        <v>-224668.77</v>
      </c>
      <c r="W595">
        <v>-84530.54</v>
      </c>
      <c r="X595">
        <v>-1252088.06</v>
      </c>
      <c r="Y595">
        <v>-926353.65</v>
      </c>
      <c r="Z595">
        <v>0</v>
      </c>
      <c r="AA595">
        <v>0</v>
      </c>
      <c r="AB595">
        <v>-1252088.06</v>
      </c>
      <c r="AC595">
        <v>-926353.65</v>
      </c>
      <c r="AD595">
        <v>-5361759.34</v>
      </c>
      <c r="AE595">
        <v>0</v>
      </c>
      <c r="AF595">
        <v>0</v>
      </c>
      <c r="AG595">
        <v>0</v>
      </c>
      <c r="AH595">
        <v>0</v>
      </c>
      <c r="AI595">
        <v>-5361759.34</v>
      </c>
      <c r="AJ595">
        <v>-1252088.06</v>
      </c>
      <c r="AK595">
        <v>-5036024.93</v>
      </c>
      <c r="AL595">
        <v>-1533.75</v>
      </c>
      <c r="AM595">
        <v>174039</v>
      </c>
      <c r="AN595">
        <v>2.74</v>
      </c>
      <c r="AO595">
        <v>0</v>
      </c>
      <c r="AP595">
        <v>1067.76</v>
      </c>
      <c r="AQ595">
        <v>175109.5</v>
      </c>
    </row>
    <row r="596" spans="2:43" x14ac:dyDescent="0.35">
      <c r="B596" s="65" t="s">
        <v>128</v>
      </c>
      <c r="C596">
        <v>2013</v>
      </c>
      <c r="D596">
        <v>2015</v>
      </c>
      <c r="F596">
        <v>8107</v>
      </c>
      <c r="G596">
        <v>0</v>
      </c>
      <c r="H596" t="s">
        <v>483</v>
      </c>
      <c r="I596">
        <v>1</v>
      </c>
      <c r="J596">
        <v>252</v>
      </c>
      <c r="K596" t="s">
        <v>66</v>
      </c>
      <c r="L596">
        <v>-600376.82999999996</v>
      </c>
      <c r="M596">
        <v>-215051.7</v>
      </c>
      <c r="N596">
        <v>0</v>
      </c>
      <c r="O596">
        <v>0</v>
      </c>
      <c r="P596">
        <v>-600376.82999999996</v>
      </c>
      <c r="Q596">
        <v>-215051.7</v>
      </c>
      <c r="R596">
        <v>-73872.59</v>
      </c>
      <c r="S596">
        <v>-91116.12</v>
      </c>
      <c r="T596">
        <v>0</v>
      </c>
      <c r="U596">
        <v>0</v>
      </c>
      <c r="V596">
        <v>-73872.59</v>
      </c>
      <c r="W596">
        <v>-91116.12</v>
      </c>
      <c r="X596">
        <v>-68532.45</v>
      </c>
      <c r="Y596">
        <v>-69067.350000000006</v>
      </c>
      <c r="Z596">
        <v>0</v>
      </c>
      <c r="AA596">
        <v>0</v>
      </c>
      <c r="AB596">
        <v>-68532.45</v>
      </c>
      <c r="AC596">
        <v>-69067.350000000006</v>
      </c>
      <c r="AD596">
        <v>-367478.39</v>
      </c>
      <c r="AE596">
        <v>0</v>
      </c>
      <c r="AF596">
        <v>0</v>
      </c>
      <c r="AG596">
        <v>0</v>
      </c>
      <c r="AH596">
        <v>0</v>
      </c>
      <c r="AI596">
        <v>-367478.39</v>
      </c>
      <c r="AJ596">
        <v>-68532.45</v>
      </c>
      <c r="AK596">
        <v>-368013.29</v>
      </c>
      <c r="AL596">
        <v>68.31</v>
      </c>
      <c r="AM596">
        <v>2705.13</v>
      </c>
      <c r="AN596">
        <v>0</v>
      </c>
      <c r="AO596">
        <v>0</v>
      </c>
      <c r="AP596">
        <v>0</v>
      </c>
      <c r="AQ596">
        <v>2705.13</v>
      </c>
    </row>
    <row r="597" spans="2:43" x14ac:dyDescent="0.35">
      <c r="B597" s="65" t="s">
        <v>128</v>
      </c>
      <c r="C597">
        <v>2013</v>
      </c>
      <c r="D597">
        <v>2015</v>
      </c>
      <c r="F597">
        <v>8107</v>
      </c>
      <c r="G597">
        <v>0</v>
      </c>
      <c r="H597" t="s">
        <v>483</v>
      </c>
      <c r="I597">
        <v>1</v>
      </c>
      <c r="J597">
        <v>253</v>
      </c>
      <c r="K597" t="s">
        <v>66</v>
      </c>
      <c r="L597">
        <v>-854.45</v>
      </c>
      <c r="M597">
        <v>-82.51</v>
      </c>
      <c r="N597">
        <v>0</v>
      </c>
      <c r="O597">
        <v>0</v>
      </c>
      <c r="P597">
        <v>-854.45</v>
      </c>
      <c r="Q597">
        <v>-82.51</v>
      </c>
      <c r="R597">
        <v>0</v>
      </c>
      <c r="S597">
        <v>0</v>
      </c>
      <c r="T597">
        <v>0</v>
      </c>
      <c r="U597">
        <v>0</v>
      </c>
      <c r="V597">
        <v>0</v>
      </c>
      <c r="W597">
        <v>0</v>
      </c>
      <c r="X597">
        <v>0</v>
      </c>
      <c r="Y597">
        <v>0</v>
      </c>
      <c r="Z597">
        <v>0</v>
      </c>
      <c r="AA597">
        <v>0</v>
      </c>
      <c r="AB597">
        <v>0</v>
      </c>
      <c r="AC597">
        <v>0</v>
      </c>
      <c r="AD597">
        <v>-771.94</v>
      </c>
      <c r="AE597">
        <v>0</v>
      </c>
      <c r="AF597">
        <v>0</v>
      </c>
      <c r="AG597">
        <v>0</v>
      </c>
      <c r="AH597">
        <v>0</v>
      </c>
      <c r="AI597">
        <v>-771.94</v>
      </c>
      <c r="AJ597">
        <v>0</v>
      </c>
      <c r="AK597">
        <v>-771.94</v>
      </c>
      <c r="AL597">
        <v>0</v>
      </c>
      <c r="AM597">
        <v>82.5</v>
      </c>
      <c r="AN597">
        <v>0</v>
      </c>
      <c r="AO597">
        <v>0</v>
      </c>
      <c r="AP597">
        <v>0</v>
      </c>
      <c r="AQ597">
        <v>82.5</v>
      </c>
    </row>
    <row r="598" spans="2:43" x14ac:dyDescent="0.35">
      <c r="B598" s="65" t="s">
        <v>128</v>
      </c>
      <c r="C598">
        <v>2013</v>
      </c>
      <c r="D598">
        <v>2015</v>
      </c>
      <c r="F598">
        <v>8107</v>
      </c>
      <c r="G598">
        <v>0</v>
      </c>
      <c r="H598" t="s">
        <v>483</v>
      </c>
      <c r="I598">
        <v>1</v>
      </c>
      <c r="J598">
        <v>254</v>
      </c>
      <c r="K598" t="s">
        <v>66</v>
      </c>
      <c r="L598">
        <v>-2540576.25</v>
      </c>
      <c r="M598">
        <v>-15407.08</v>
      </c>
      <c r="N598">
        <v>0</v>
      </c>
      <c r="O598">
        <v>0</v>
      </c>
      <c r="P598">
        <v>-2540576.25</v>
      </c>
      <c r="Q598">
        <v>-15407.08</v>
      </c>
      <c r="R598">
        <v>-1635.15</v>
      </c>
      <c r="S598">
        <v>1.02</v>
      </c>
      <c r="T598">
        <v>0</v>
      </c>
      <c r="U598">
        <v>-1.02</v>
      </c>
      <c r="V598">
        <v>-1635.15</v>
      </c>
      <c r="W598">
        <v>0</v>
      </c>
      <c r="X598">
        <v>0</v>
      </c>
      <c r="Y598">
        <v>0</v>
      </c>
      <c r="Z598">
        <v>0</v>
      </c>
      <c r="AA598">
        <v>0</v>
      </c>
      <c r="AB598">
        <v>0</v>
      </c>
      <c r="AC598">
        <v>0</v>
      </c>
      <c r="AD598">
        <v>-2526805.34</v>
      </c>
      <c r="AE598">
        <v>0</v>
      </c>
      <c r="AF598">
        <v>0</v>
      </c>
      <c r="AG598">
        <v>0</v>
      </c>
      <c r="AH598">
        <v>0</v>
      </c>
      <c r="AI598">
        <v>-2526805.34</v>
      </c>
      <c r="AJ598">
        <v>0</v>
      </c>
      <c r="AK598">
        <v>-2526805.34</v>
      </c>
      <c r="AL598">
        <v>-1.02</v>
      </c>
      <c r="AM598">
        <v>3296.03</v>
      </c>
      <c r="AN598">
        <v>0</v>
      </c>
      <c r="AO598">
        <v>0</v>
      </c>
      <c r="AP598">
        <v>0</v>
      </c>
      <c r="AQ598">
        <v>3296.03</v>
      </c>
    </row>
    <row r="599" spans="2:43" x14ac:dyDescent="0.35">
      <c r="B599" s="65" t="s">
        <v>128</v>
      </c>
      <c r="C599">
        <v>2013</v>
      </c>
      <c r="D599">
        <v>2015</v>
      </c>
      <c r="F599">
        <v>8107</v>
      </c>
      <c r="G599">
        <v>0</v>
      </c>
      <c r="H599" t="s">
        <v>483</v>
      </c>
      <c r="I599">
        <v>1</v>
      </c>
      <c r="J599">
        <v>257</v>
      </c>
      <c r="K599" t="s">
        <v>66</v>
      </c>
      <c r="L599">
        <v>-11222.79</v>
      </c>
      <c r="M599">
        <v>-11222.79</v>
      </c>
      <c r="N599">
        <v>0</v>
      </c>
      <c r="O599">
        <v>0</v>
      </c>
      <c r="P599">
        <v>-11222.79</v>
      </c>
      <c r="Q599">
        <v>-11222.79</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218.8</v>
      </c>
      <c r="AN599">
        <v>0</v>
      </c>
      <c r="AO599">
        <v>0</v>
      </c>
      <c r="AP599">
        <v>0</v>
      </c>
      <c r="AQ599">
        <v>218.8</v>
      </c>
    </row>
    <row r="600" spans="2:43" x14ac:dyDescent="0.35">
      <c r="B600" s="65" t="s">
        <v>128</v>
      </c>
      <c r="C600">
        <v>2013</v>
      </c>
      <c r="D600">
        <v>2015</v>
      </c>
      <c r="F600">
        <v>8107</v>
      </c>
      <c r="G600">
        <v>0</v>
      </c>
      <c r="H600" t="s">
        <v>483</v>
      </c>
      <c r="I600">
        <v>1</v>
      </c>
      <c r="J600">
        <v>310</v>
      </c>
      <c r="K600" t="s">
        <v>66</v>
      </c>
      <c r="L600">
        <v>-35566.379999999997</v>
      </c>
      <c r="M600">
        <v>-610.21</v>
      </c>
      <c r="N600">
        <v>0</v>
      </c>
      <c r="O600">
        <v>0</v>
      </c>
      <c r="P600">
        <v>-35566.379999999997</v>
      </c>
      <c r="Q600">
        <v>-610.21</v>
      </c>
      <c r="R600">
        <v>0</v>
      </c>
      <c r="S600">
        <v>68.88</v>
      </c>
      <c r="T600">
        <v>0</v>
      </c>
      <c r="U600">
        <v>-68.88</v>
      </c>
      <c r="V600">
        <v>0</v>
      </c>
      <c r="W600">
        <v>0</v>
      </c>
      <c r="X600">
        <v>0</v>
      </c>
      <c r="Y600">
        <v>0</v>
      </c>
      <c r="Z600">
        <v>0</v>
      </c>
      <c r="AA600">
        <v>0</v>
      </c>
      <c r="AB600">
        <v>0</v>
      </c>
      <c r="AC600">
        <v>0</v>
      </c>
      <c r="AD600">
        <v>-35025.050000000003</v>
      </c>
      <c r="AE600">
        <v>0</v>
      </c>
      <c r="AF600">
        <v>0</v>
      </c>
      <c r="AG600">
        <v>0</v>
      </c>
      <c r="AH600">
        <v>0</v>
      </c>
      <c r="AI600">
        <v>-35025.050000000003</v>
      </c>
      <c r="AJ600">
        <v>0</v>
      </c>
      <c r="AK600">
        <v>-35025.050000000003</v>
      </c>
      <c r="AL600">
        <v>-68.88</v>
      </c>
      <c r="AM600">
        <v>610.21</v>
      </c>
      <c r="AN600">
        <v>0</v>
      </c>
      <c r="AO600">
        <v>0</v>
      </c>
      <c r="AP600">
        <v>0</v>
      </c>
      <c r="AQ600">
        <v>610.21</v>
      </c>
    </row>
    <row r="601" spans="2:43" x14ac:dyDescent="0.35">
      <c r="B601" s="65" t="s">
        <v>128</v>
      </c>
      <c r="C601">
        <v>2013</v>
      </c>
      <c r="D601">
        <v>2015</v>
      </c>
      <c r="F601">
        <v>8107</v>
      </c>
      <c r="G601">
        <v>0</v>
      </c>
      <c r="H601" t="s">
        <v>483</v>
      </c>
      <c r="I601">
        <v>1</v>
      </c>
      <c r="J601">
        <v>320</v>
      </c>
      <c r="K601" t="s">
        <v>66</v>
      </c>
      <c r="L601">
        <v>-10224.370000000001</v>
      </c>
      <c r="M601">
        <v>0</v>
      </c>
      <c r="N601">
        <v>0</v>
      </c>
      <c r="O601">
        <v>0</v>
      </c>
      <c r="P601">
        <v>-10224.370000000001</v>
      </c>
      <c r="Q601">
        <v>0</v>
      </c>
      <c r="R601">
        <v>0</v>
      </c>
      <c r="S601">
        <v>0</v>
      </c>
      <c r="T601">
        <v>0</v>
      </c>
      <c r="U601">
        <v>0</v>
      </c>
      <c r="V601">
        <v>0</v>
      </c>
      <c r="W601">
        <v>0</v>
      </c>
      <c r="X601">
        <v>0</v>
      </c>
      <c r="Y601">
        <v>0</v>
      </c>
      <c r="Z601">
        <v>0</v>
      </c>
      <c r="AA601">
        <v>0</v>
      </c>
      <c r="AB601">
        <v>0</v>
      </c>
      <c r="AC601">
        <v>0</v>
      </c>
      <c r="AD601">
        <v>-10224.370000000001</v>
      </c>
      <c r="AE601">
        <v>0</v>
      </c>
      <c r="AF601">
        <v>0</v>
      </c>
      <c r="AG601">
        <v>0</v>
      </c>
      <c r="AH601">
        <v>0</v>
      </c>
      <c r="AI601">
        <v>-10224.370000000001</v>
      </c>
      <c r="AJ601">
        <v>0</v>
      </c>
      <c r="AK601">
        <v>-10224.370000000001</v>
      </c>
      <c r="AL601">
        <v>0</v>
      </c>
      <c r="AM601">
        <v>0</v>
      </c>
      <c r="AN601">
        <v>0</v>
      </c>
      <c r="AO601">
        <v>0</v>
      </c>
      <c r="AP601">
        <v>0</v>
      </c>
      <c r="AQ601">
        <v>0</v>
      </c>
    </row>
    <row r="602" spans="2:43" x14ac:dyDescent="0.35">
      <c r="B602" s="65" t="s">
        <v>128</v>
      </c>
      <c r="C602">
        <v>2013</v>
      </c>
      <c r="D602">
        <v>2015</v>
      </c>
      <c r="F602">
        <v>8107</v>
      </c>
      <c r="G602">
        <v>0</v>
      </c>
      <c r="H602" t="s">
        <v>483</v>
      </c>
      <c r="I602">
        <v>1</v>
      </c>
      <c r="J602">
        <v>410</v>
      </c>
      <c r="K602" t="s">
        <v>66</v>
      </c>
      <c r="L602">
        <v>-27460.09</v>
      </c>
      <c r="M602">
        <v>-22866.39</v>
      </c>
      <c r="N602">
        <v>0</v>
      </c>
      <c r="O602">
        <v>0</v>
      </c>
      <c r="P602">
        <v>-27460.09</v>
      </c>
      <c r="Q602">
        <v>-22866.39</v>
      </c>
      <c r="R602">
        <v>148.29</v>
      </c>
      <c r="S602">
        <v>148.29</v>
      </c>
      <c r="T602">
        <v>0</v>
      </c>
      <c r="U602">
        <v>0</v>
      </c>
      <c r="V602">
        <v>148.29</v>
      </c>
      <c r="W602">
        <v>148.29</v>
      </c>
      <c r="X602">
        <v>0</v>
      </c>
      <c r="Y602">
        <v>0</v>
      </c>
      <c r="Z602">
        <v>0</v>
      </c>
      <c r="AA602">
        <v>0</v>
      </c>
      <c r="AB602">
        <v>0</v>
      </c>
      <c r="AC602">
        <v>0</v>
      </c>
      <c r="AD602">
        <v>-4593.7</v>
      </c>
      <c r="AE602">
        <v>0</v>
      </c>
      <c r="AF602">
        <v>0</v>
      </c>
      <c r="AG602">
        <v>0</v>
      </c>
      <c r="AH602">
        <v>0</v>
      </c>
      <c r="AI602">
        <v>-4593.7</v>
      </c>
      <c r="AJ602">
        <v>0</v>
      </c>
      <c r="AK602">
        <v>-4593.7</v>
      </c>
      <c r="AL602">
        <v>0</v>
      </c>
      <c r="AM602">
        <v>987.18</v>
      </c>
      <c r="AN602">
        <v>0</v>
      </c>
      <c r="AO602">
        <v>0</v>
      </c>
      <c r="AP602">
        <v>0</v>
      </c>
      <c r="AQ602">
        <v>987.18</v>
      </c>
    </row>
    <row r="603" spans="2:43" x14ac:dyDescent="0.35">
      <c r="B603" s="65" t="s">
        <v>128</v>
      </c>
      <c r="C603">
        <v>2013</v>
      </c>
      <c r="D603">
        <v>2015</v>
      </c>
      <c r="F603">
        <v>8107</v>
      </c>
      <c r="G603">
        <v>0</v>
      </c>
      <c r="H603" t="s">
        <v>478</v>
      </c>
      <c r="I603">
        <v>2</v>
      </c>
      <c r="J603">
        <v>0</v>
      </c>
      <c r="K603" t="s">
        <v>66</v>
      </c>
      <c r="L603">
        <v>0</v>
      </c>
      <c r="M603">
        <v>0</v>
      </c>
      <c r="N603">
        <v>0</v>
      </c>
      <c r="O603">
        <v>0</v>
      </c>
      <c r="P603">
        <v>0</v>
      </c>
      <c r="Q603">
        <v>0</v>
      </c>
      <c r="R603">
        <v>-433738.86</v>
      </c>
      <c r="S603">
        <v>0</v>
      </c>
      <c r="T603">
        <v>0</v>
      </c>
      <c r="U603">
        <v>0</v>
      </c>
      <c r="V603">
        <v>-433738.86</v>
      </c>
      <c r="W603">
        <v>0</v>
      </c>
      <c r="X603">
        <v>0</v>
      </c>
      <c r="Y603">
        <v>0</v>
      </c>
      <c r="Z603">
        <v>0</v>
      </c>
      <c r="AA603">
        <v>0</v>
      </c>
      <c r="AB603">
        <v>0</v>
      </c>
      <c r="AC603">
        <v>0</v>
      </c>
      <c r="AD603">
        <v>0</v>
      </c>
      <c r="AE603">
        <v>0</v>
      </c>
      <c r="AF603">
        <v>0</v>
      </c>
      <c r="AG603">
        <v>0</v>
      </c>
      <c r="AH603">
        <v>0</v>
      </c>
      <c r="AI603">
        <v>0</v>
      </c>
      <c r="AJ603">
        <v>0</v>
      </c>
      <c r="AK603">
        <v>0</v>
      </c>
      <c r="AL603">
        <v>433738.86</v>
      </c>
      <c r="AM603">
        <v>0</v>
      </c>
      <c r="AN603">
        <v>0</v>
      </c>
      <c r="AO603">
        <v>0</v>
      </c>
      <c r="AP603">
        <v>0</v>
      </c>
      <c r="AQ603">
        <v>0</v>
      </c>
    </row>
    <row r="604" spans="2:43" x14ac:dyDescent="0.35">
      <c r="B604" s="65" t="s">
        <v>128</v>
      </c>
      <c r="C604">
        <v>2013</v>
      </c>
      <c r="D604">
        <v>2015</v>
      </c>
      <c r="F604">
        <v>8107</v>
      </c>
      <c r="G604">
        <v>0</v>
      </c>
      <c r="H604" t="s">
        <v>478</v>
      </c>
      <c r="I604">
        <v>2</v>
      </c>
      <c r="J604">
        <v>210</v>
      </c>
      <c r="K604" t="s">
        <v>66</v>
      </c>
      <c r="L604">
        <v>-5000</v>
      </c>
      <c r="M604">
        <v>-5000</v>
      </c>
      <c r="N604">
        <v>0</v>
      </c>
      <c r="O604">
        <v>0</v>
      </c>
      <c r="P604">
        <v>-5000</v>
      </c>
      <c r="Q604">
        <v>-5000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row>
    <row r="605" spans="2:43" x14ac:dyDescent="0.35">
      <c r="B605" s="65" t="s">
        <v>128</v>
      </c>
      <c r="C605">
        <v>2013</v>
      </c>
      <c r="D605">
        <v>2015</v>
      </c>
      <c r="F605">
        <v>8107</v>
      </c>
      <c r="G605">
        <v>0</v>
      </c>
      <c r="H605" t="s">
        <v>478</v>
      </c>
      <c r="I605">
        <v>2</v>
      </c>
      <c r="J605">
        <v>220</v>
      </c>
      <c r="K605" t="s">
        <v>66</v>
      </c>
      <c r="L605">
        <v>-42477.4</v>
      </c>
      <c r="M605">
        <v>-33743.4</v>
      </c>
      <c r="N605">
        <v>0</v>
      </c>
      <c r="O605">
        <v>0</v>
      </c>
      <c r="P605">
        <v>-42477.4</v>
      </c>
      <c r="Q605">
        <v>-33743.4</v>
      </c>
      <c r="R605">
        <v>3373.69</v>
      </c>
      <c r="S605">
        <v>3419.57</v>
      </c>
      <c r="T605">
        <v>0</v>
      </c>
      <c r="U605">
        <v>-45.88</v>
      </c>
      <c r="V605">
        <v>3373.69</v>
      </c>
      <c r="W605">
        <v>3373.69</v>
      </c>
      <c r="X605">
        <v>-24689.45</v>
      </c>
      <c r="Y605">
        <v>-24689.45</v>
      </c>
      <c r="Z605">
        <v>0</v>
      </c>
      <c r="AA605">
        <v>0</v>
      </c>
      <c r="AB605">
        <v>-24689.45</v>
      </c>
      <c r="AC605">
        <v>-24689.45</v>
      </c>
      <c r="AD605">
        <v>-8779.8799999999992</v>
      </c>
      <c r="AE605">
        <v>0</v>
      </c>
      <c r="AF605">
        <v>0</v>
      </c>
      <c r="AG605">
        <v>0</v>
      </c>
      <c r="AH605">
        <v>0</v>
      </c>
      <c r="AI605">
        <v>-8779.8799999999992</v>
      </c>
      <c r="AJ605">
        <v>-24689.45</v>
      </c>
      <c r="AK605">
        <v>-8779.8799999999992</v>
      </c>
      <c r="AL605">
        <v>-45.88</v>
      </c>
      <c r="AM605">
        <v>5735.9</v>
      </c>
      <c r="AN605">
        <v>0</v>
      </c>
      <c r="AO605">
        <v>0</v>
      </c>
      <c r="AP605">
        <v>0</v>
      </c>
      <c r="AQ605">
        <v>5735.9</v>
      </c>
    </row>
    <row r="606" spans="2:43" x14ac:dyDescent="0.35">
      <c r="B606" s="65" t="s">
        <v>128</v>
      </c>
      <c r="C606">
        <v>2013</v>
      </c>
      <c r="D606">
        <v>2015</v>
      </c>
      <c r="F606">
        <v>8107</v>
      </c>
      <c r="G606">
        <v>0</v>
      </c>
      <c r="H606" t="s">
        <v>478</v>
      </c>
      <c r="I606">
        <v>2</v>
      </c>
      <c r="J606">
        <v>232</v>
      </c>
      <c r="K606" t="s">
        <v>66</v>
      </c>
      <c r="L606">
        <v>-550</v>
      </c>
      <c r="M606">
        <v>-550</v>
      </c>
      <c r="N606">
        <v>0</v>
      </c>
      <c r="O606">
        <v>0</v>
      </c>
      <c r="P606">
        <v>-550</v>
      </c>
      <c r="Q606">
        <v>-550</v>
      </c>
      <c r="R606">
        <v>0</v>
      </c>
      <c r="S606">
        <v>18.350000000000001</v>
      </c>
      <c r="T606">
        <v>0</v>
      </c>
      <c r="U606">
        <v>-18.350000000000001</v>
      </c>
      <c r="V606">
        <v>0</v>
      </c>
      <c r="W606">
        <v>0</v>
      </c>
      <c r="X606">
        <v>0</v>
      </c>
      <c r="Y606">
        <v>0</v>
      </c>
      <c r="Z606">
        <v>0</v>
      </c>
      <c r="AA606">
        <v>0</v>
      </c>
      <c r="AB606">
        <v>0</v>
      </c>
      <c r="AC606">
        <v>0</v>
      </c>
      <c r="AD606">
        <v>-18.350000000000001</v>
      </c>
      <c r="AE606">
        <v>0</v>
      </c>
      <c r="AF606">
        <v>0</v>
      </c>
      <c r="AG606">
        <v>0</v>
      </c>
      <c r="AH606">
        <v>0</v>
      </c>
      <c r="AI606">
        <v>-18.350000000000001</v>
      </c>
      <c r="AJ606">
        <v>0</v>
      </c>
      <c r="AK606">
        <v>-18.350000000000001</v>
      </c>
      <c r="AL606">
        <v>-18.350000000000001</v>
      </c>
      <c r="AM606">
        <v>0</v>
      </c>
      <c r="AN606">
        <v>0</v>
      </c>
      <c r="AO606">
        <v>0</v>
      </c>
      <c r="AP606">
        <v>0</v>
      </c>
      <c r="AQ606">
        <v>0</v>
      </c>
    </row>
    <row r="607" spans="2:43" x14ac:dyDescent="0.35">
      <c r="B607" s="65" t="s">
        <v>128</v>
      </c>
      <c r="C607">
        <v>2013</v>
      </c>
      <c r="D607">
        <v>2015</v>
      </c>
      <c r="F607">
        <v>8107</v>
      </c>
      <c r="G607">
        <v>0</v>
      </c>
      <c r="H607" t="s">
        <v>478</v>
      </c>
      <c r="I607">
        <v>2</v>
      </c>
      <c r="J607">
        <v>233</v>
      </c>
      <c r="K607" t="s">
        <v>66</v>
      </c>
      <c r="L607">
        <v>-1265238.22</v>
      </c>
      <c r="M607">
        <v>-914043.35</v>
      </c>
      <c r="N607">
        <v>0</v>
      </c>
      <c r="O607">
        <v>0</v>
      </c>
      <c r="P607">
        <v>-1265238.22</v>
      </c>
      <c r="Q607">
        <v>-914043.35</v>
      </c>
      <c r="R607">
        <v>15155.2</v>
      </c>
      <c r="S607">
        <v>15157.02</v>
      </c>
      <c r="T607">
        <v>0</v>
      </c>
      <c r="U607">
        <v>-1.82</v>
      </c>
      <c r="V607">
        <v>15155.2</v>
      </c>
      <c r="W607">
        <v>15155.2</v>
      </c>
      <c r="X607">
        <v>0</v>
      </c>
      <c r="Y607">
        <v>0</v>
      </c>
      <c r="Z607">
        <v>0</v>
      </c>
      <c r="AA607">
        <v>0</v>
      </c>
      <c r="AB607">
        <v>0</v>
      </c>
      <c r="AC607">
        <v>0</v>
      </c>
      <c r="AD607">
        <v>-351196.69</v>
      </c>
      <c r="AE607">
        <v>0</v>
      </c>
      <c r="AF607">
        <v>0</v>
      </c>
      <c r="AG607">
        <v>0</v>
      </c>
      <c r="AH607">
        <v>0</v>
      </c>
      <c r="AI607">
        <v>-351196.69</v>
      </c>
      <c r="AJ607">
        <v>0</v>
      </c>
      <c r="AK607">
        <v>-351196.69</v>
      </c>
      <c r="AL607">
        <v>-1.82</v>
      </c>
      <c r="AM607">
        <v>896.39</v>
      </c>
      <c r="AN607">
        <v>0</v>
      </c>
      <c r="AO607">
        <v>0</v>
      </c>
      <c r="AP607">
        <v>0</v>
      </c>
      <c r="AQ607">
        <v>896.39</v>
      </c>
    </row>
    <row r="608" spans="2:43" x14ac:dyDescent="0.35">
      <c r="B608" s="65" t="s">
        <v>128</v>
      </c>
      <c r="C608">
        <v>2013</v>
      </c>
      <c r="D608">
        <v>2015</v>
      </c>
      <c r="F608">
        <v>8107</v>
      </c>
      <c r="G608">
        <v>0</v>
      </c>
      <c r="H608" t="s">
        <v>478</v>
      </c>
      <c r="I608">
        <v>2</v>
      </c>
      <c r="J608">
        <v>251</v>
      </c>
      <c r="K608" t="s">
        <v>66</v>
      </c>
      <c r="L608">
        <v>-23740061.75</v>
      </c>
      <c r="M608">
        <v>-15570274.41</v>
      </c>
      <c r="N608">
        <v>0</v>
      </c>
      <c r="O608">
        <v>-897400</v>
      </c>
      <c r="P608">
        <v>-23740061.75</v>
      </c>
      <c r="Q608">
        <v>-16467674.41</v>
      </c>
      <c r="R608">
        <v>227966.53</v>
      </c>
      <c r="S608">
        <v>216737.97</v>
      </c>
      <c r="T608">
        <v>0</v>
      </c>
      <c r="U608">
        <v>-330.92</v>
      </c>
      <c r="V608">
        <v>227966.53</v>
      </c>
      <c r="W608">
        <v>216407.05</v>
      </c>
      <c r="X608">
        <v>-2474686.31</v>
      </c>
      <c r="Y608">
        <v>-2263693.7599999998</v>
      </c>
      <c r="Z608">
        <v>0</v>
      </c>
      <c r="AA608">
        <v>0</v>
      </c>
      <c r="AB608">
        <v>-2474686.31</v>
      </c>
      <c r="AC608">
        <v>-2263693.7599999998</v>
      </c>
      <c r="AD608">
        <v>-8354876.3300000001</v>
      </c>
      <c r="AE608">
        <v>0</v>
      </c>
      <c r="AF608">
        <v>0</v>
      </c>
      <c r="AG608">
        <v>0</v>
      </c>
      <c r="AH608">
        <v>0</v>
      </c>
      <c r="AI608">
        <v>-8354876.3300000001</v>
      </c>
      <c r="AJ608">
        <v>-2474686.31</v>
      </c>
      <c r="AK608">
        <v>-8143883.7800000003</v>
      </c>
      <c r="AL608">
        <v>-883055.92</v>
      </c>
      <c r="AM608">
        <v>526707.89</v>
      </c>
      <c r="AN608">
        <v>0</v>
      </c>
      <c r="AO608">
        <v>0</v>
      </c>
      <c r="AP608">
        <v>325</v>
      </c>
      <c r="AQ608">
        <v>527032.89</v>
      </c>
    </row>
    <row r="609" spans="2:43" x14ac:dyDescent="0.35">
      <c r="B609" s="65" t="s">
        <v>128</v>
      </c>
      <c r="C609">
        <v>2013</v>
      </c>
      <c r="D609">
        <v>2015</v>
      </c>
      <c r="F609">
        <v>8107</v>
      </c>
      <c r="G609">
        <v>0</v>
      </c>
      <c r="H609" t="s">
        <v>478</v>
      </c>
      <c r="I609">
        <v>2</v>
      </c>
      <c r="J609">
        <v>252</v>
      </c>
      <c r="K609" t="s">
        <v>66</v>
      </c>
      <c r="L609">
        <v>-2260572.29</v>
      </c>
      <c r="M609">
        <v>-1519097.63</v>
      </c>
      <c r="N609">
        <v>0</v>
      </c>
      <c r="O609">
        <v>0</v>
      </c>
      <c r="P609">
        <v>-2260572.29</v>
      </c>
      <c r="Q609">
        <v>-1519097.63</v>
      </c>
      <c r="R609">
        <v>986921.5</v>
      </c>
      <c r="S609">
        <v>751018.22</v>
      </c>
      <c r="T609">
        <v>0</v>
      </c>
      <c r="U609">
        <v>-3.93</v>
      </c>
      <c r="V609">
        <v>986921.5</v>
      </c>
      <c r="W609">
        <v>751014.29</v>
      </c>
      <c r="X609">
        <v>-183583.07</v>
      </c>
      <c r="Y609">
        <v>-186282.77</v>
      </c>
      <c r="Z609">
        <v>0</v>
      </c>
      <c r="AA609">
        <v>0</v>
      </c>
      <c r="AB609">
        <v>-183583.07</v>
      </c>
      <c r="AC609">
        <v>-186282.77</v>
      </c>
      <c r="AD609">
        <v>-936610.54</v>
      </c>
      <c r="AE609">
        <v>0</v>
      </c>
      <c r="AF609">
        <v>0</v>
      </c>
      <c r="AG609">
        <v>0</v>
      </c>
      <c r="AH609">
        <v>0</v>
      </c>
      <c r="AI609">
        <v>-936610.54</v>
      </c>
      <c r="AJ609">
        <v>-183583.07</v>
      </c>
      <c r="AK609">
        <v>-939310.24</v>
      </c>
      <c r="AL609">
        <v>-433742.79</v>
      </c>
      <c r="AM609">
        <v>1248.69</v>
      </c>
      <c r="AN609">
        <v>0</v>
      </c>
      <c r="AO609">
        <v>0</v>
      </c>
      <c r="AP609">
        <v>0</v>
      </c>
      <c r="AQ609">
        <v>1248.69</v>
      </c>
    </row>
    <row r="610" spans="2:43" x14ac:dyDescent="0.35">
      <c r="B610" s="65" t="s">
        <v>128</v>
      </c>
      <c r="C610">
        <v>2013</v>
      </c>
      <c r="D610">
        <v>2015</v>
      </c>
      <c r="F610">
        <v>8107</v>
      </c>
      <c r="G610">
        <v>0</v>
      </c>
      <c r="H610" t="s">
        <v>478</v>
      </c>
      <c r="I610">
        <v>2</v>
      </c>
      <c r="J610">
        <v>253</v>
      </c>
      <c r="K610" t="s">
        <v>66</v>
      </c>
      <c r="L610">
        <v>-90915.58</v>
      </c>
      <c r="M610">
        <v>-90915.58</v>
      </c>
      <c r="N610">
        <v>0</v>
      </c>
      <c r="O610">
        <v>0</v>
      </c>
      <c r="P610">
        <v>-90915.58</v>
      </c>
      <c r="Q610">
        <v>-90915.58</v>
      </c>
      <c r="R610">
        <v>0</v>
      </c>
      <c r="S610">
        <v>0</v>
      </c>
      <c r="T610">
        <v>0</v>
      </c>
      <c r="U610">
        <v>0</v>
      </c>
      <c r="V610">
        <v>0</v>
      </c>
      <c r="W610">
        <v>0</v>
      </c>
      <c r="X610">
        <v>-6225.5</v>
      </c>
      <c r="Y610">
        <v>160398.92000000001</v>
      </c>
      <c r="Z610">
        <v>0</v>
      </c>
      <c r="AA610">
        <v>0</v>
      </c>
      <c r="AB610">
        <v>-6225.5</v>
      </c>
      <c r="AC610">
        <v>160398.92000000001</v>
      </c>
      <c r="AD610">
        <v>-166624.42000000001</v>
      </c>
      <c r="AE610">
        <v>0</v>
      </c>
      <c r="AF610">
        <v>0</v>
      </c>
      <c r="AG610">
        <v>0</v>
      </c>
      <c r="AH610">
        <v>0</v>
      </c>
      <c r="AI610">
        <v>-166624.42000000001</v>
      </c>
      <c r="AJ610">
        <v>-6225.5</v>
      </c>
      <c r="AK610">
        <v>0</v>
      </c>
      <c r="AL610">
        <v>0</v>
      </c>
      <c r="AM610">
        <v>1775.32</v>
      </c>
      <c r="AN610">
        <v>0</v>
      </c>
      <c r="AO610">
        <v>0</v>
      </c>
      <c r="AP610">
        <v>0</v>
      </c>
      <c r="AQ610">
        <v>1775.32</v>
      </c>
    </row>
    <row r="611" spans="2:43" x14ac:dyDescent="0.35">
      <c r="B611" s="65" t="s">
        <v>128</v>
      </c>
      <c r="C611">
        <v>2013</v>
      </c>
      <c r="D611">
        <v>2015</v>
      </c>
      <c r="F611">
        <v>8107</v>
      </c>
      <c r="G611">
        <v>0</v>
      </c>
      <c r="H611" t="s">
        <v>478</v>
      </c>
      <c r="I611">
        <v>2</v>
      </c>
      <c r="J611">
        <v>254</v>
      </c>
      <c r="K611" t="s">
        <v>66</v>
      </c>
      <c r="L611">
        <v>-225930.19</v>
      </c>
      <c r="M611">
        <v>-57717.14</v>
      </c>
      <c r="N611">
        <v>0</v>
      </c>
      <c r="O611">
        <v>0</v>
      </c>
      <c r="P611">
        <v>-225930.19</v>
      </c>
      <c r="Q611">
        <v>-57717.14</v>
      </c>
      <c r="R611">
        <v>-42886.9</v>
      </c>
      <c r="S611">
        <v>-9428.18</v>
      </c>
      <c r="T611">
        <v>0</v>
      </c>
      <c r="U611">
        <v>-16.93</v>
      </c>
      <c r="V611">
        <v>-42886.9</v>
      </c>
      <c r="W611">
        <v>-9445.11</v>
      </c>
      <c r="X611">
        <v>-1511.26</v>
      </c>
      <c r="Y611">
        <v>-1511.26</v>
      </c>
      <c r="Z611">
        <v>0</v>
      </c>
      <c r="AA611">
        <v>0</v>
      </c>
      <c r="AB611">
        <v>-1511.26</v>
      </c>
      <c r="AC611">
        <v>-1511.26</v>
      </c>
      <c r="AD611">
        <v>-201671.77</v>
      </c>
      <c r="AE611">
        <v>0</v>
      </c>
      <c r="AF611">
        <v>0</v>
      </c>
      <c r="AG611">
        <v>0</v>
      </c>
      <c r="AH611">
        <v>0</v>
      </c>
      <c r="AI611">
        <v>-201671.77</v>
      </c>
      <c r="AJ611">
        <v>-1511.26</v>
      </c>
      <c r="AK611">
        <v>-201671.77</v>
      </c>
      <c r="AL611">
        <v>-16.93</v>
      </c>
      <c r="AM611">
        <v>7173.51</v>
      </c>
      <c r="AN611">
        <v>0</v>
      </c>
      <c r="AO611">
        <v>0</v>
      </c>
      <c r="AP611">
        <v>0</v>
      </c>
      <c r="AQ611">
        <v>7173.51</v>
      </c>
    </row>
    <row r="612" spans="2:43" x14ac:dyDescent="0.35">
      <c r="B612" s="65" t="s">
        <v>128</v>
      </c>
      <c r="C612">
        <v>2013</v>
      </c>
      <c r="D612">
        <v>2015</v>
      </c>
      <c r="F612">
        <v>8107</v>
      </c>
      <c r="G612">
        <v>0</v>
      </c>
      <c r="H612" t="s">
        <v>478</v>
      </c>
      <c r="I612">
        <v>2</v>
      </c>
      <c r="J612">
        <v>257</v>
      </c>
      <c r="K612" t="s">
        <v>66</v>
      </c>
      <c r="L612">
        <v>-234038.68</v>
      </c>
      <c r="M612">
        <v>-37215.33</v>
      </c>
      <c r="N612">
        <v>0</v>
      </c>
      <c r="O612">
        <v>0</v>
      </c>
      <c r="P612">
        <v>-234038.68</v>
      </c>
      <c r="Q612">
        <v>-37215.33</v>
      </c>
      <c r="R612">
        <v>0</v>
      </c>
      <c r="S612">
        <v>0</v>
      </c>
      <c r="T612">
        <v>0</v>
      </c>
      <c r="U612">
        <v>0</v>
      </c>
      <c r="V612">
        <v>0</v>
      </c>
      <c r="W612">
        <v>0</v>
      </c>
      <c r="X612">
        <v>-35134.32</v>
      </c>
      <c r="Y612">
        <v>-35715.69</v>
      </c>
      <c r="Z612">
        <v>0</v>
      </c>
      <c r="AA612">
        <v>0</v>
      </c>
      <c r="AB612">
        <v>-35134.32</v>
      </c>
      <c r="AC612">
        <v>-35715.69</v>
      </c>
      <c r="AD612">
        <v>-196241.98</v>
      </c>
      <c r="AE612">
        <v>0</v>
      </c>
      <c r="AF612">
        <v>0</v>
      </c>
      <c r="AG612">
        <v>0</v>
      </c>
      <c r="AH612">
        <v>0</v>
      </c>
      <c r="AI612">
        <v>-196241.98</v>
      </c>
      <c r="AJ612">
        <v>-35134.32</v>
      </c>
      <c r="AK612">
        <v>-196823.35</v>
      </c>
      <c r="AL612">
        <v>0</v>
      </c>
      <c r="AM612">
        <v>4535</v>
      </c>
      <c r="AN612">
        <v>0</v>
      </c>
      <c r="AO612">
        <v>0</v>
      </c>
      <c r="AP612">
        <v>0</v>
      </c>
      <c r="AQ612">
        <v>4535</v>
      </c>
    </row>
    <row r="613" spans="2:43" x14ac:dyDescent="0.35">
      <c r="B613" s="65" t="s">
        <v>128</v>
      </c>
      <c r="C613">
        <v>2013</v>
      </c>
      <c r="D613">
        <v>2015</v>
      </c>
      <c r="F613">
        <v>8107</v>
      </c>
      <c r="G613">
        <v>0</v>
      </c>
      <c r="H613" t="s">
        <v>478</v>
      </c>
      <c r="I613">
        <v>2</v>
      </c>
      <c r="J613">
        <v>258</v>
      </c>
      <c r="K613" t="s">
        <v>66</v>
      </c>
      <c r="L613">
        <v>3373.69</v>
      </c>
      <c r="M613">
        <v>3373.69</v>
      </c>
      <c r="N613">
        <v>0</v>
      </c>
      <c r="O613">
        <v>0</v>
      </c>
      <c r="P613">
        <v>3373.69</v>
      </c>
      <c r="Q613">
        <v>3373.69</v>
      </c>
      <c r="R613">
        <v>-3373.69</v>
      </c>
      <c r="S613">
        <v>-3373.69</v>
      </c>
      <c r="T613">
        <v>0</v>
      </c>
      <c r="U613">
        <v>0</v>
      </c>
      <c r="V613">
        <v>-3373.69</v>
      </c>
      <c r="W613">
        <v>-3373.69</v>
      </c>
      <c r="X613">
        <v>-7886.71</v>
      </c>
      <c r="Y613">
        <v>-7886.71</v>
      </c>
      <c r="Z613">
        <v>0</v>
      </c>
      <c r="AA613">
        <v>0</v>
      </c>
      <c r="AB613">
        <v>-7886.71</v>
      </c>
      <c r="AC613">
        <v>-7886.71</v>
      </c>
      <c r="AD613">
        <v>0</v>
      </c>
      <c r="AE613">
        <v>0</v>
      </c>
      <c r="AF613">
        <v>0</v>
      </c>
      <c r="AG613">
        <v>0</v>
      </c>
      <c r="AH613">
        <v>0</v>
      </c>
      <c r="AI613">
        <v>0</v>
      </c>
      <c r="AJ613">
        <v>-7886.71</v>
      </c>
      <c r="AK613">
        <v>0</v>
      </c>
      <c r="AL613">
        <v>0</v>
      </c>
      <c r="AM613">
        <v>0</v>
      </c>
      <c r="AN613">
        <v>0</v>
      </c>
      <c r="AO613">
        <v>0</v>
      </c>
      <c r="AP613">
        <v>0</v>
      </c>
      <c r="AQ613">
        <v>0</v>
      </c>
    </row>
    <row r="614" spans="2:43" x14ac:dyDescent="0.35">
      <c r="B614" s="65" t="s">
        <v>128</v>
      </c>
      <c r="C614">
        <v>2013</v>
      </c>
      <c r="D614">
        <v>2015</v>
      </c>
      <c r="F614">
        <v>8107</v>
      </c>
      <c r="G614">
        <v>0</v>
      </c>
      <c r="H614" t="s">
        <v>478</v>
      </c>
      <c r="I614">
        <v>2</v>
      </c>
      <c r="J614">
        <v>260</v>
      </c>
      <c r="K614" t="s">
        <v>66</v>
      </c>
      <c r="L614">
        <v>-190069.61</v>
      </c>
      <c r="M614">
        <v>-7932.87</v>
      </c>
      <c r="N614">
        <v>0</v>
      </c>
      <c r="O614">
        <v>0</v>
      </c>
      <c r="P614">
        <v>-190069.61</v>
      </c>
      <c r="Q614">
        <v>-7932.87</v>
      </c>
      <c r="R614">
        <v>34.01</v>
      </c>
      <c r="S614">
        <v>16574.68</v>
      </c>
      <c r="T614">
        <v>0</v>
      </c>
      <c r="U614">
        <v>-17130.46</v>
      </c>
      <c r="V614">
        <v>34.01</v>
      </c>
      <c r="W614">
        <v>-555.78</v>
      </c>
      <c r="X614">
        <v>-3026.93</v>
      </c>
      <c r="Y614">
        <v>-163.66999999999999</v>
      </c>
      <c r="Z614">
        <v>0</v>
      </c>
      <c r="AA614">
        <v>0</v>
      </c>
      <c r="AB614">
        <v>-3026.93</v>
      </c>
      <c r="AC614">
        <v>-163.66999999999999</v>
      </c>
      <c r="AD614">
        <v>-201540.67</v>
      </c>
      <c r="AE614">
        <v>0</v>
      </c>
      <c r="AF614">
        <v>0</v>
      </c>
      <c r="AG614">
        <v>0</v>
      </c>
      <c r="AH614">
        <v>0</v>
      </c>
      <c r="AI614">
        <v>-201540.67</v>
      </c>
      <c r="AJ614">
        <v>-3026.93</v>
      </c>
      <c r="AK614">
        <v>-198677.41</v>
      </c>
      <c r="AL614">
        <v>-17130.46</v>
      </c>
      <c r="AM614">
        <v>4250.07</v>
      </c>
      <c r="AN614">
        <v>589.79</v>
      </c>
      <c r="AO614">
        <v>0</v>
      </c>
      <c r="AP614">
        <v>0</v>
      </c>
      <c r="AQ614">
        <v>4839.8599999999997</v>
      </c>
    </row>
    <row r="615" spans="2:43" x14ac:dyDescent="0.35">
      <c r="B615" s="65" t="s">
        <v>128</v>
      </c>
      <c r="C615">
        <v>2013</v>
      </c>
      <c r="D615">
        <v>2015</v>
      </c>
      <c r="F615">
        <v>8107</v>
      </c>
      <c r="G615">
        <v>0</v>
      </c>
      <c r="H615" t="s">
        <v>478</v>
      </c>
      <c r="I615">
        <v>2</v>
      </c>
      <c r="J615">
        <v>310</v>
      </c>
      <c r="K615" t="s">
        <v>66</v>
      </c>
      <c r="L615">
        <v>-3366332.63</v>
      </c>
      <c r="M615">
        <v>-3074375.73</v>
      </c>
      <c r="N615">
        <v>0</v>
      </c>
      <c r="O615">
        <v>0</v>
      </c>
      <c r="P615">
        <v>-3366332.63</v>
      </c>
      <c r="Q615">
        <v>-3074375.73</v>
      </c>
      <c r="R615">
        <v>-486723.8</v>
      </c>
      <c r="S615">
        <v>-484455.98</v>
      </c>
      <c r="T615">
        <v>0</v>
      </c>
      <c r="U615">
        <v>-51.82</v>
      </c>
      <c r="V615">
        <v>-486723.8</v>
      </c>
      <c r="W615">
        <v>-484507.8</v>
      </c>
      <c r="X615">
        <v>-61047.21</v>
      </c>
      <c r="Y615">
        <v>-60362.17</v>
      </c>
      <c r="Z615">
        <v>0</v>
      </c>
      <c r="AA615">
        <v>0</v>
      </c>
      <c r="AB615">
        <v>-61047.21</v>
      </c>
      <c r="AC615">
        <v>-60362.17</v>
      </c>
      <c r="AD615">
        <v>-300122.46000000002</v>
      </c>
      <c r="AE615">
        <v>0</v>
      </c>
      <c r="AF615">
        <v>0</v>
      </c>
      <c r="AG615">
        <v>0</v>
      </c>
      <c r="AH615">
        <v>0</v>
      </c>
      <c r="AI615">
        <v>-300122.46000000002</v>
      </c>
      <c r="AJ615">
        <v>-61047.21</v>
      </c>
      <c r="AK615">
        <v>-299437.42</v>
      </c>
      <c r="AL615">
        <v>-5264.52</v>
      </c>
      <c r="AM615">
        <v>148506.85999999999</v>
      </c>
      <c r="AN615">
        <v>0</v>
      </c>
      <c r="AO615">
        <v>0</v>
      </c>
      <c r="AP615">
        <v>0</v>
      </c>
      <c r="AQ615">
        <v>148506.85999999999</v>
      </c>
    </row>
    <row r="616" spans="2:43" x14ac:dyDescent="0.35">
      <c r="B616" s="65" t="s">
        <v>128</v>
      </c>
      <c r="C616">
        <v>2013</v>
      </c>
      <c r="D616">
        <v>2015</v>
      </c>
      <c r="F616">
        <v>8107</v>
      </c>
      <c r="G616">
        <v>0</v>
      </c>
      <c r="H616" t="s">
        <v>478</v>
      </c>
      <c r="I616">
        <v>2</v>
      </c>
      <c r="J616">
        <v>320</v>
      </c>
      <c r="K616" t="s">
        <v>66</v>
      </c>
      <c r="L616">
        <v>-2115557.5499999998</v>
      </c>
      <c r="M616">
        <v>-1633551.58</v>
      </c>
      <c r="N616">
        <v>0</v>
      </c>
      <c r="O616">
        <v>0</v>
      </c>
      <c r="P616">
        <v>-2115557.5499999998</v>
      </c>
      <c r="Q616">
        <v>-1633551.58</v>
      </c>
      <c r="R616">
        <v>-7696.4</v>
      </c>
      <c r="S616">
        <v>-1501.64</v>
      </c>
      <c r="T616">
        <v>0</v>
      </c>
      <c r="U616">
        <v>0</v>
      </c>
      <c r="V616">
        <v>-7696.4</v>
      </c>
      <c r="W616">
        <v>-1501.64</v>
      </c>
      <c r="X616">
        <v>-75756.960000000006</v>
      </c>
      <c r="Y616">
        <v>-15927.04</v>
      </c>
      <c r="Z616">
        <v>0</v>
      </c>
      <c r="AA616">
        <v>0</v>
      </c>
      <c r="AB616">
        <v>-75756.960000000006</v>
      </c>
      <c r="AC616">
        <v>-15927.04</v>
      </c>
      <c r="AD616">
        <v>-548030.65</v>
      </c>
      <c r="AE616">
        <v>0</v>
      </c>
      <c r="AF616">
        <v>0</v>
      </c>
      <c r="AG616">
        <v>0</v>
      </c>
      <c r="AH616">
        <v>0</v>
      </c>
      <c r="AI616">
        <v>-548030.65</v>
      </c>
      <c r="AJ616">
        <v>-75756.960000000006</v>
      </c>
      <c r="AK616">
        <v>-488200.73</v>
      </c>
      <c r="AL616">
        <v>0</v>
      </c>
      <c r="AM616">
        <v>4803.62</v>
      </c>
      <c r="AN616">
        <v>0</v>
      </c>
      <c r="AO616">
        <v>0</v>
      </c>
      <c r="AP616">
        <v>0</v>
      </c>
      <c r="AQ616">
        <v>4803.62</v>
      </c>
    </row>
    <row r="617" spans="2:43" x14ac:dyDescent="0.35">
      <c r="B617" s="65" t="s">
        <v>128</v>
      </c>
      <c r="C617">
        <v>2013</v>
      </c>
      <c r="D617">
        <v>2015</v>
      </c>
      <c r="F617">
        <v>8107</v>
      </c>
      <c r="G617">
        <v>0</v>
      </c>
      <c r="H617" t="s">
        <v>478</v>
      </c>
      <c r="I617">
        <v>2</v>
      </c>
      <c r="J617">
        <v>410</v>
      </c>
      <c r="K617" t="s">
        <v>66</v>
      </c>
      <c r="L617">
        <v>-48932.12</v>
      </c>
      <c r="M617">
        <v>-48932.12</v>
      </c>
      <c r="N617">
        <v>0</v>
      </c>
      <c r="O617">
        <v>0</v>
      </c>
      <c r="P617">
        <v>-48932.12</v>
      </c>
      <c r="Q617">
        <v>-48932.12</v>
      </c>
      <c r="R617">
        <v>150.35</v>
      </c>
      <c r="S617">
        <v>150.35</v>
      </c>
      <c r="T617">
        <v>0</v>
      </c>
      <c r="U617">
        <v>0</v>
      </c>
      <c r="V617">
        <v>150.35</v>
      </c>
      <c r="W617">
        <v>150.35</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row>
    <row r="618" spans="2:43" x14ac:dyDescent="0.35">
      <c r="B618" s="65" t="s">
        <v>128</v>
      </c>
      <c r="C618">
        <v>2013</v>
      </c>
      <c r="D618">
        <v>2015</v>
      </c>
      <c r="F618">
        <v>8107</v>
      </c>
      <c r="G618">
        <v>0</v>
      </c>
      <c r="H618" t="s">
        <v>484</v>
      </c>
      <c r="I618">
        <v>3</v>
      </c>
      <c r="J618">
        <v>233</v>
      </c>
      <c r="K618" t="s">
        <v>66</v>
      </c>
      <c r="L618">
        <v>-52277.16</v>
      </c>
      <c r="M618">
        <v>-52277.16</v>
      </c>
      <c r="N618">
        <v>0</v>
      </c>
      <c r="O618">
        <v>0</v>
      </c>
      <c r="P618">
        <v>-52277.16</v>
      </c>
      <c r="Q618">
        <v>-52277.16</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row>
    <row r="619" spans="2:43" x14ac:dyDescent="0.35">
      <c r="B619" s="65" t="s">
        <v>128</v>
      </c>
      <c r="C619">
        <v>2013</v>
      </c>
      <c r="D619">
        <v>2015</v>
      </c>
      <c r="F619">
        <v>8107</v>
      </c>
      <c r="G619">
        <v>0</v>
      </c>
      <c r="H619" t="s">
        <v>484</v>
      </c>
      <c r="I619">
        <v>3</v>
      </c>
      <c r="J619">
        <v>251</v>
      </c>
      <c r="K619" t="s">
        <v>66</v>
      </c>
      <c r="L619">
        <v>-1106784.77</v>
      </c>
      <c r="M619">
        <v>-980369.41</v>
      </c>
      <c r="N619">
        <v>0</v>
      </c>
      <c r="O619">
        <v>0</v>
      </c>
      <c r="P619">
        <v>-1106784.77</v>
      </c>
      <c r="Q619">
        <v>-980369.41</v>
      </c>
      <c r="R619">
        <v>-27731.42</v>
      </c>
      <c r="S619">
        <v>-6984.36</v>
      </c>
      <c r="T619">
        <v>0</v>
      </c>
      <c r="U619">
        <v>-9.66</v>
      </c>
      <c r="V619">
        <v>-27731.42</v>
      </c>
      <c r="W619">
        <v>-6994.02</v>
      </c>
      <c r="X619">
        <v>-119353.96</v>
      </c>
      <c r="Y619">
        <v>-112353</v>
      </c>
      <c r="Z619">
        <v>0</v>
      </c>
      <c r="AA619">
        <v>0</v>
      </c>
      <c r="AB619">
        <v>-119353.96</v>
      </c>
      <c r="AC619">
        <v>-112353</v>
      </c>
      <c r="AD619">
        <v>-154163.38</v>
      </c>
      <c r="AE619">
        <v>0</v>
      </c>
      <c r="AF619">
        <v>0</v>
      </c>
      <c r="AG619">
        <v>0</v>
      </c>
      <c r="AH619">
        <v>0</v>
      </c>
      <c r="AI619">
        <v>-154163.38</v>
      </c>
      <c r="AJ619">
        <v>-119353.96</v>
      </c>
      <c r="AK619">
        <v>-147162.42000000001</v>
      </c>
      <c r="AL619">
        <v>-9.66</v>
      </c>
      <c r="AM619">
        <v>14</v>
      </c>
      <c r="AN619">
        <v>0</v>
      </c>
      <c r="AO619">
        <v>0</v>
      </c>
      <c r="AP619">
        <v>0</v>
      </c>
      <c r="AQ619">
        <v>14</v>
      </c>
    </row>
    <row r="620" spans="2:43" x14ac:dyDescent="0.35">
      <c r="B620" s="65" t="s">
        <v>128</v>
      </c>
      <c r="C620">
        <v>2013</v>
      </c>
      <c r="D620">
        <v>2015</v>
      </c>
      <c r="F620">
        <v>8107</v>
      </c>
      <c r="G620">
        <v>0</v>
      </c>
      <c r="H620" t="s">
        <v>484</v>
      </c>
      <c r="I620">
        <v>3</v>
      </c>
      <c r="J620">
        <v>252</v>
      </c>
      <c r="K620" t="s">
        <v>66</v>
      </c>
      <c r="L620">
        <v>-166727.22</v>
      </c>
      <c r="M620">
        <v>-407948.46</v>
      </c>
      <c r="N620">
        <v>0</v>
      </c>
      <c r="O620">
        <v>0</v>
      </c>
      <c r="P620">
        <v>-166727.22</v>
      </c>
      <c r="Q620">
        <v>-407948.46</v>
      </c>
      <c r="R620">
        <v>0</v>
      </c>
      <c r="S620">
        <v>0.59</v>
      </c>
      <c r="T620">
        <v>0</v>
      </c>
      <c r="U620">
        <v>-0.59</v>
      </c>
      <c r="V620">
        <v>0</v>
      </c>
      <c r="W620">
        <v>0</v>
      </c>
      <c r="X620">
        <v>-260911.86</v>
      </c>
      <c r="Y620">
        <v>0</v>
      </c>
      <c r="Z620">
        <v>0</v>
      </c>
      <c r="AA620">
        <v>0</v>
      </c>
      <c r="AB620">
        <v>-260911.86</v>
      </c>
      <c r="AC620">
        <v>0</v>
      </c>
      <c r="AD620">
        <v>-19691.21</v>
      </c>
      <c r="AE620">
        <v>0</v>
      </c>
      <c r="AF620">
        <v>0</v>
      </c>
      <c r="AG620">
        <v>0</v>
      </c>
      <c r="AH620">
        <v>0</v>
      </c>
      <c r="AI620">
        <v>-19691.21</v>
      </c>
      <c r="AJ620">
        <v>-260911.86</v>
      </c>
      <c r="AK620">
        <v>241220.65</v>
      </c>
      <c r="AL620">
        <v>-0.59</v>
      </c>
      <c r="AM620">
        <v>263680.71999999997</v>
      </c>
      <c r="AN620">
        <v>0</v>
      </c>
      <c r="AO620">
        <v>0</v>
      </c>
      <c r="AP620">
        <v>0</v>
      </c>
      <c r="AQ620">
        <v>263680.71999999997</v>
      </c>
    </row>
    <row r="621" spans="2:43" x14ac:dyDescent="0.35">
      <c r="B621" s="65" t="s">
        <v>128</v>
      </c>
      <c r="C621">
        <v>2013</v>
      </c>
      <c r="D621">
        <v>2015</v>
      </c>
      <c r="F621">
        <v>8107</v>
      </c>
      <c r="G621">
        <v>0</v>
      </c>
      <c r="H621" t="s">
        <v>484</v>
      </c>
      <c r="I621">
        <v>3</v>
      </c>
      <c r="J621">
        <v>253</v>
      </c>
      <c r="K621" t="s">
        <v>66</v>
      </c>
      <c r="L621">
        <v>-579206.94999999995</v>
      </c>
      <c r="M621">
        <v>-35953.79</v>
      </c>
      <c r="N621">
        <v>0</v>
      </c>
      <c r="O621">
        <v>0</v>
      </c>
      <c r="P621">
        <v>-579206.94999999995</v>
      </c>
      <c r="Q621">
        <v>-35953.79</v>
      </c>
      <c r="R621">
        <v>-2746.89</v>
      </c>
      <c r="S621">
        <v>-2746.89</v>
      </c>
      <c r="T621">
        <v>0</v>
      </c>
      <c r="U621">
        <v>0</v>
      </c>
      <c r="V621">
        <v>-2746.89</v>
      </c>
      <c r="W621">
        <v>-2746.89</v>
      </c>
      <c r="X621">
        <v>-2361.7399999999998</v>
      </c>
      <c r="Y621">
        <v>-2361.7399999999998</v>
      </c>
      <c r="Z621">
        <v>0</v>
      </c>
      <c r="AA621">
        <v>0</v>
      </c>
      <c r="AB621">
        <v>-2361.7399999999998</v>
      </c>
      <c r="AC621">
        <v>-2361.7399999999998</v>
      </c>
      <c r="AD621">
        <v>-543253.16</v>
      </c>
      <c r="AE621">
        <v>0</v>
      </c>
      <c r="AF621">
        <v>0</v>
      </c>
      <c r="AG621">
        <v>0</v>
      </c>
      <c r="AH621">
        <v>0</v>
      </c>
      <c r="AI621">
        <v>-543253.16</v>
      </c>
      <c r="AJ621">
        <v>-2361.7399999999998</v>
      </c>
      <c r="AK621">
        <v>-543253.16</v>
      </c>
      <c r="AL621">
        <v>0</v>
      </c>
      <c r="AM621">
        <v>2872.73</v>
      </c>
      <c r="AN621">
        <v>0</v>
      </c>
      <c r="AO621">
        <v>0</v>
      </c>
      <c r="AP621">
        <v>0</v>
      </c>
      <c r="AQ621">
        <v>2872.73</v>
      </c>
    </row>
    <row r="622" spans="2:43" x14ac:dyDescent="0.35">
      <c r="B622" s="65" t="s">
        <v>128</v>
      </c>
      <c r="C622">
        <v>2013</v>
      </c>
      <c r="D622">
        <v>2015</v>
      </c>
      <c r="F622">
        <v>8107</v>
      </c>
      <c r="G622">
        <v>0</v>
      </c>
      <c r="H622" t="s">
        <v>484</v>
      </c>
      <c r="I622">
        <v>3</v>
      </c>
      <c r="J622">
        <v>254</v>
      </c>
      <c r="K622" t="s">
        <v>66</v>
      </c>
      <c r="L622">
        <v>-563798.72</v>
      </c>
      <c r="M622">
        <v>60819.53</v>
      </c>
      <c r="N622">
        <v>0</v>
      </c>
      <c r="O622">
        <v>0</v>
      </c>
      <c r="P622">
        <v>-563798.72</v>
      </c>
      <c r="Q622">
        <v>60819.53</v>
      </c>
      <c r="R622">
        <v>0</v>
      </c>
      <c r="S622">
        <v>-188627.95</v>
      </c>
      <c r="T622">
        <v>0</v>
      </c>
      <c r="U622">
        <v>0</v>
      </c>
      <c r="V622">
        <v>0</v>
      </c>
      <c r="W622">
        <v>-188627.95</v>
      </c>
      <c r="X622">
        <v>0</v>
      </c>
      <c r="Y622">
        <v>0</v>
      </c>
      <c r="Z622">
        <v>0</v>
      </c>
      <c r="AA622">
        <v>0</v>
      </c>
      <c r="AB622">
        <v>0</v>
      </c>
      <c r="AC622">
        <v>0</v>
      </c>
      <c r="AD622">
        <v>-435990.3</v>
      </c>
      <c r="AE622">
        <v>0</v>
      </c>
      <c r="AF622">
        <v>0</v>
      </c>
      <c r="AG622">
        <v>0</v>
      </c>
      <c r="AH622">
        <v>0</v>
      </c>
      <c r="AI622">
        <v>-435990.3</v>
      </c>
      <c r="AJ622">
        <v>0</v>
      </c>
      <c r="AK622">
        <v>-435990.3</v>
      </c>
      <c r="AL622">
        <v>0</v>
      </c>
      <c r="AM622">
        <v>0</v>
      </c>
      <c r="AN622">
        <v>0</v>
      </c>
      <c r="AO622">
        <v>0</v>
      </c>
      <c r="AP622">
        <v>0</v>
      </c>
      <c r="AQ622">
        <v>0</v>
      </c>
    </row>
    <row r="623" spans="2:43" x14ac:dyDescent="0.35">
      <c r="B623" s="65" t="s">
        <v>128</v>
      </c>
      <c r="C623">
        <v>2013</v>
      </c>
      <c r="D623">
        <v>2015</v>
      </c>
      <c r="F623">
        <v>8107</v>
      </c>
      <c r="G623">
        <v>0</v>
      </c>
      <c r="H623" t="s">
        <v>484</v>
      </c>
      <c r="I623">
        <v>3</v>
      </c>
      <c r="J623">
        <v>257</v>
      </c>
      <c r="K623" t="s">
        <v>66</v>
      </c>
      <c r="L623">
        <v>-445.75</v>
      </c>
      <c r="M623">
        <v>-445.75</v>
      </c>
      <c r="N623">
        <v>0</v>
      </c>
      <c r="O623">
        <v>0</v>
      </c>
      <c r="P623">
        <v>-445.75</v>
      </c>
      <c r="Q623">
        <v>-445.75</v>
      </c>
      <c r="R623">
        <v>-0.02</v>
      </c>
      <c r="S623">
        <v>-0.02</v>
      </c>
      <c r="T623">
        <v>0</v>
      </c>
      <c r="U623">
        <v>0</v>
      </c>
      <c r="V623">
        <v>-0.02</v>
      </c>
      <c r="W623">
        <v>-0.02</v>
      </c>
      <c r="X623">
        <v>-913.91</v>
      </c>
      <c r="Y623">
        <v>-873.29</v>
      </c>
      <c r="Z623">
        <v>0</v>
      </c>
      <c r="AA623">
        <v>0</v>
      </c>
      <c r="AB623">
        <v>-913.91</v>
      </c>
      <c r="AC623">
        <v>-873.29</v>
      </c>
      <c r="AD623">
        <v>-40.619999999999997</v>
      </c>
      <c r="AE623">
        <v>0</v>
      </c>
      <c r="AF623">
        <v>0</v>
      </c>
      <c r="AG623">
        <v>0</v>
      </c>
      <c r="AH623">
        <v>0</v>
      </c>
      <c r="AI623">
        <v>-40.619999999999997</v>
      </c>
      <c r="AJ623">
        <v>-913.91</v>
      </c>
      <c r="AK623">
        <v>0</v>
      </c>
      <c r="AL623">
        <v>0</v>
      </c>
      <c r="AM623">
        <v>0</v>
      </c>
      <c r="AN623">
        <v>0</v>
      </c>
      <c r="AO623">
        <v>0</v>
      </c>
      <c r="AP623">
        <v>0</v>
      </c>
      <c r="AQ623">
        <v>0</v>
      </c>
    </row>
    <row r="624" spans="2:43" x14ac:dyDescent="0.35">
      <c r="B624" s="65" t="s">
        <v>128</v>
      </c>
      <c r="C624">
        <v>2013</v>
      </c>
      <c r="D624">
        <v>2015</v>
      </c>
      <c r="F624">
        <v>8107</v>
      </c>
      <c r="G624">
        <v>0</v>
      </c>
      <c r="H624" t="s">
        <v>484</v>
      </c>
      <c r="I624">
        <v>3</v>
      </c>
      <c r="J624">
        <v>310</v>
      </c>
      <c r="K624" t="s">
        <v>66</v>
      </c>
      <c r="L624">
        <v>-8529.24</v>
      </c>
      <c r="M624">
        <v>-1329.24</v>
      </c>
      <c r="N624">
        <v>0</v>
      </c>
      <c r="O624">
        <v>0</v>
      </c>
      <c r="P624">
        <v>-8529.24</v>
      </c>
      <c r="Q624">
        <v>-1329.24</v>
      </c>
      <c r="R624">
        <v>-303.45999999999998</v>
      </c>
      <c r="S624">
        <v>-303.45999999999998</v>
      </c>
      <c r="T624">
        <v>0</v>
      </c>
      <c r="U624">
        <v>0</v>
      </c>
      <c r="V624">
        <v>-303.45999999999998</v>
      </c>
      <c r="W624">
        <v>-303.45999999999998</v>
      </c>
      <c r="X624">
        <v>-5503.47</v>
      </c>
      <c r="Y624">
        <v>-5503.47</v>
      </c>
      <c r="Z624">
        <v>0</v>
      </c>
      <c r="AA624">
        <v>0</v>
      </c>
      <c r="AB624">
        <v>-5503.47</v>
      </c>
      <c r="AC624">
        <v>-5503.47</v>
      </c>
      <c r="AD624">
        <v>-7200</v>
      </c>
      <c r="AE624">
        <v>0</v>
      </c>
      <c r="AF624">
        <v>0</v>
      </c>
      <c r="AG624">
        <v>0</v>
      </c>
      <c r="AH624">
        <v>0</v>
      </c>
      <c r="AI624">
        <v>-7200</v>
      </c>
      <c r="AJ624">
        <v>-5503.47</v>
      </c>
      <c r="AK624">
        <v>-7200</v>
      </c>
      <c r="AL624">
        <v>0</v>
      </c>
      <c r="AM624">
        <v>0</v>
      </c>
      <c r="AN624">
        <v>0</v>
      </c>
      <c r="AO624">
        <v>0</v>
      </c>
      <c r="AP624">
        <v>0</v>
      </c>
      <c r="AQ624">
        <v>0</v>
      </c>
    </row>
    <row r="625" spans="2:43" x14ac:dyDescent="0.35">
      <c r="B625" s="65" t="s">
        <v>128</v>
      </c>
      <c r="C625">
        <v>2013</v>
      </c>
      <c r="D625">
        <v>2015</v>
      </c>
      <c r="F625">
        <v>8107</v>
      </c>
      <c r="G625">
        <v>0</v>
      </c>
      <c r="H625" t="s">
        <v>484</v>
      </c>
      <c r="I625">
        <v>3</v>
      </c>
      <c r="J625">
        <v>320</v>
      </c>
      <c r="K625" t="s">
        <v>66</v>
      </c>
      <c r="L625">
        <v>-202187.18</v>
      </c>
      <c r="M625">
        <v>-106932.68</v>
      </c>
      <c r="N625">
        <v>0</v>
      </c>
      <c r="O625">
        <v>0</v>
      </c>
      <c r="P625">
        <v>-202187.18</v>
      </c>
      <c r="Q625">
        <v>-106932.68</v>
      </c>
      <c r="R625">
        <v>0</v>
      </c>
      <c r="S625">
        <v>0</v>
      </c>
      <c r="T625">
        <v>0</v>
      </c>
      <c r="U625">
        <v>0</v>
      </c>
      <c r="V625">
        <v>0</v>
      </c>
      <c r="W625">
        <v>0</v>
      </c>
      <c r="X625">
        <v>0</v>
      </c>
      <c r="Y625">
        <v>0</v>
      </c>
      <c r="Z625">
        <v>0</v>
      </c>
      <c r="AA625">
        <v>0</v>
      </c>
      <c r="AB625">
        <v>0</v>
      </c>
      <c r="AC625">
        <v>0</v>
      </c>
      <c r="AD625">
        <v>-95254.5</v>
      </c>
      <c r="AE625">
        <v>0</v>
      </c>
      <c r="AF625">
        <v>0</v>
      </c>
      <c r="AG625">
        <v>0</v>
      </c>
      <c r="AH625">
        <v>0</v>
      </c>
      <c r="AI625">
        <v>-95254.5</v>
      </c>
      <c r="AJ625">
        <v>0</v>
      </c>
      <c r="AK625">
        <v>-95254.5</v>
      </c>
      <c r="AL625">
        <v>0</v>
      </c>
      <c r="AM625">
        <v>0</v>
      </c>
      <c r="AN625">
        <v>0</v>
      </c>
      <c r="AO625">
        <v>0</v>
      </c>
      <c r="AP625">
        <v>0</v>
      </c>
      <c r="AQ625">
        <v>0</v>
      </c>
    </row>
    <row r="626" spans="2:43" x14ac:dyDescent="0.35">
      <c r="B626" s="65" t="s">
        <v>128</v>
      </c>
      <c r="C626">
        <v>2013</v>
      </c>
      <c r="D626">
        <v>2015</v>
      </c>
      <c r="F626">
        <v>8107</v>
      </c>
      <c r="G626">
        <v>0</v>
      </c>
      <c r="H626" t="s">
        <v>485</v>
      </c>
      <c r="I626">
        <v>4</v>
      </c>
      <c r="J626">
        <v>232</v>
      </c>
      <c r="K626" t="s">
        <v>66</v>
      </c>
      <c r="L626">
        <v>-147288.57999999999</v>
      </c>
      <c r="M626">
        <v>-151887.57999999999</v>
      </c>
      <c r="N626">
        <v>0</v>
      </c>
      <c r="O626">
        <v>0</v>
      </c>
      <c r="P626">
        <v>-147288.57999999999</v>
      </c>
      <c r="Q626">
        <v>-151887.57999999999</v>
      </c>
      <c r="R626">
        <v>21118.6</v>
      </c>
      <c r="S626">
        <v>21118.6</v>
      </c>
      <c r="T626">
        <v>0</v>
      </c>
      <c r="U626">
        <v>0</v>
      </c>
      <c r="V626">
        <v>21118.6</v>
      </c>
      <c r="W626">
        <v>21118.6</v>
      </c>
      <c r="X626">
        <v>0</v>
      </c>
      <c r="Y626">
        <v>0</v>
      </c>
      <c r="Z626">
        <v>0</v>
      </c>
      <c r="AA626">
        <v>0</v>
      </c>
      <c r="AB626">
        <v>0</v>
      </c>
      <c r="AC626">
        <v>0</v>
      </c>
      <c r="AD626">
        <v>4600</v>
      </c>
      <c r="AE626">
        <v>0</v>
      </c>
      <c r="AF626">
        <v>0</v>
      </c>
      <c r="AG626">
        <v>-1503</v>
      </c>
      <c r="AH626">
        <v>0</v>
      </c>
      <c r="AI626">
        <v>3097</v>
      </c>
      <c r="AJ626">
        <v>0</v>
      </c>
      <c r="AK626">
        <v>3097</v>
      </c>
      <c r="AL626">
        <v>-1502</v>
      </c>
      <c r="AM626">
        <v>50634.66</v>
      </c>
      <c r="AN626">
        <v>0</v>
      </c>
      <c r="AO626">
        <v>0</v>
      </c>
      <c r="AP626">
        <v>1503</v>
      </c>
      <c r="AQ626">
        <v>52137.66</v>
      </c>
    </row>
    <row r="627" spans="2:43" x14ac:dyDescent="0.35">
      <c r="B627" s="65" t="s">
        <v>128</v>
      </c>
      <c r="C627">
        <v>2013</v>
      </c>
      <c r="D627">
        <v>2015</v>
      </c>
      <c r="F627">
        <v>8107</v>
      </c>
      <c r="G627">
        <v>0</v>
      </c>
      <c r="H627" t="s">
        <v>485</v>
      </c>
      <c r="I627">
        <v>4</v>
      </c>
      <c r="J627">
        <v>233</v>
      </c>
      <c r="K627" t="s">
        <v>66</v>
      </c>
      <c r="L627">
        <v>-2000</v>
      </c>
      <c r="M627">
        <v>-2000</v>
      </c>
      <c r="N627">
        <v>0</v>
      </c>
      <c r="O627">
        <v>0</v>
      </c>
      <c r="P627">
        <v>-2000</v>
      </c>
      <c r="Q627">
        <v>-2000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row>
    <row r="628" spans="2:43" x14ac:dyDescent="0.35">
      <c r="B628" s="65" t="s">
        <v>128</v>
      </c>
      <c r="C628">
        <v>2013</v>
      </c>
      <c r="D628">
        <v>2015</v>
      </c>
      <c r="F628">
        <v>8107</v>
      </c>
      <c r="G628">
        <v>0</v>
      </c>
      <c r="H628" t="s">
        <v>485</v>
      </c>
      <c r="I628">
        <v>4</v>
      </c>
      <c r="J628">
        <v>251</v>
      </c>
      <c r="K628" t="s">
        <v>66</v>
      </c>
      <c r="L628">
        <v>-599218.32999999996</v>
      </c>
      <c r="M628">
        <v>-270114.64</v>
      </c>
      <c r="N628">
        <v>0</v>
      </c>
      <c r="O628">
        <v>0</v>
      </c>
      <c r="P628">
        <v>-599218.32999999996</v>
      </c>
      <c r="Q628">
        <v>-270114.64</v>
      </c>
      <c r="R628">
        <v>-84860.08</v>
      </c>
      <c r="S628">
        <v>-86278.85</v>
      </c>
      <c r="T628">
        <v>0</v>
      </c>
      <c r="U628">
        <v>-45.51</v>
      </c>
      <c r="V628">
        <v>-84860.08</v>
      </c>
      <c r="W628">
        <v>-86324.36</v>
      </c>
      <c r="X628">
        <v>-75595.25</v>
      </c>
      <c r="Y628">
        <v>-75796.56</v>
      </c>
      <c r="Z628">
        <v>0</v>
      </c>
      <c r="AA628">
        <v>0</v>
      </c>
      <c r="AB628">
        <v>-75595.25</v>
      </c>
      <c r="AC628">
        <v>-75796.56</v>
      </c>
      <c r="AD628">
        <v>-328947.89</v>
      </c>
      <c r="AE628">
        <v>0</v>
      </c>
      <c r="AF628">
        <v>0</v>
      </c>
      <c r="AG628">
        <v>0</v>
      </c>
      <c r="AH628">
        <v>0</v>
      </c>
      <c r="AI628">
        <v>-328947.89</v>
      </c>
      <c r="AJ628">
        <v>-75595.25</v>
      </c>
      <c r="AK628">
        <v>-329149.2</v>
      </c>
      <c r="AL628">
        <v>-1509.79</v>
      </c>
      <c r="AM628">
        <v>664.81</v>
      </c>
      <c r="AN628">
        <v>0</v>
      </c>
      <c r="AO628">
        <v>0</v>
      </c>
      <c r="AP628">
        <v>1464.28</v>
      </c>
      <c r="AQ628">
        <v>2129.09</v>
      </c>
    </row>
    <row r="629" spans="2:43" x14ac:dyDescent="0.35">
      <c r="B629" s="65" t="s">
        <v>128</v>
      </c>
      <c r="C629">
        <v>2013</v>
      </c>
      <c r="D629">
        <v>2015</v>
      </c>
      <c r="F629">
        <v>8107</v>
      </c>
      <c r="G629">
        <v>0</v>
      </c>
      <c r="H629" t="s">
        <v>485</v>
      </c>
      <c r="I629">
        <v>4</v>
      </c>
      <c r="J629">
        <v>252</v>
      </c>
      <c r="K629" t="s">
        <v>66</v>
      </c>
      <c r="L629">
        <v>0</v>
      </c>
      <c r="M629">
        <v>0</v>
      </c>
      <c r="N629">
        <v>0</v>
      </c>
      <c r="O629">
        <v>0</v>
      </c>
      <c r="P629">
        <v>0</v>
      </c>
      <c r="Q629">
        <v>0</v>
      </c>
      <c r="R629">
        <v>0</v>
      </c>
      <c r="S629">
        <v>0</v>
      </c>
      <c r="T629">
        <v>0</v>
      </c>
      <c r="U629">
        <v>0</v>
      </c>
      <c r="V629">
        <v>0</v>
      </c>
      <c r="W629">
        <v>0</v>
      </c>
      <c r="X629">
        <v>-4525.4799999999996</v>
      </c>
      <c r="Y629">
        <v>-3561.9</v>
      </c>
      <c r="Z629">
        <v>0</v>
      </c>
      <c r="AA629">
        <v>0</v>
      </c>
      <c r="AB629">
        <v>-4525.4799999999996</v>
      </c>
      <c r="AC629">
        <v>-3561.9</v>
      </c>
      <c r="AD629">
        <v>-963.58</v>
      </c>
      <c r="AE629">
        <v>0</v>
      </c>
      <c r="AF629">
        <v>0</v>
      </c>
      <c r="AG629">
        <v>0</v>
      </c>
      <c r="AH629">
        <v>0</v>
      </c>
      <c r="AI629">
        <v>-963.58</v>
      </c>
      <c r="AJ629">
        <v>-4525.4799999999996</v>
      </c>
      <c r="AK629">
        <v>0</v>
      </c>
      <c r="AL629">
        <v>0</v>
      </c>
      <c r="AM629">
        <v>0</v>
      </c>
      <c r="AN629">
        <v>0</v>
      </c>
      <c r="AO629">
        <v>0</v>
      </c>
      <c r="AP629">
        <v>0</v>
      </c>
      <c r="AQ629">
        <v>0</v>
      </c>
    </row>
    <row r="630" spans="2:43" x14ac:dyDescent="0.35">
      <c r="B630" s="65" t="s">
        <v>128</v>
      </c>
      <c r="C630">
        <v>2013</v>
      </c>
      <c r="D630">
        <v>2015</v>
      </c>
      <c r="F630">
        <v>8107</v>
      </c>
      <c r="G630">
        <v>0</v>
      </c>
      <c r="H630" t="s">
        <v>485</v>
      </c>
      <c r="I630">
        <v>4</v>
      </c>
      <c r="J630">
        <v>253</v>
      </c>
      <c r="K630" t="s">
        <v>66</v>
      </c>
      <c r="L630">
        <v>0</v>
      </c>
      <c r="M630">
        <v>0</v>
      </c>
      <c r="N630">
        <v>0</v>
      </c>
      <c r="O630">
        <v>0</v>
      </c>
      <c r="P630">
        <v>0</v>
      </c>
      <c r="Q630">
        <v>0</v>
      </c>
      <c r="R630">
        <v>165</v>
      </c>
      <c r="S630">
        <v>165</v>
      </c>
      <c r="T630">
        <v>0</v>
      </c>
      <c r="U630">
        <v>0</v>
      </c>
      <c r="V630">
        <v>165</v>
      </c>
      <c r="W630">
        <v>165</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row>
    <row r="631" spans="2:43" x14ac:dyDescent="0.35">
      <c r="B631" s="65" t="s">
        <v>128</v>
      </c>
      <c r="C631">
        <v>2013</v>
      </c>
      <c r="D631">
        <v>2015</v>
      </c>
      <c r="F631">
        <v>8107</v>
      </c>
      <c r="G631">
        <v>0</v>
      </c>
      <c r="H631" t="s">
        <v>485</v>
      </c>
      <c r="I631">
        <v>4</v>
      </c>
      <c r="J631">
        <v>257</v>
      </c>
      <c r="K631" t="s">
        <v>66</v>
      </c>
      <c r="L631">
        <v>-17403.09</v>
      </c>
      <c r="M631">
        <v>-14317.91</v>
      </c>
      <c r="N631">
        <v>0</v>
      </c>
      <c r="O631">
        <v>0</v>
      </c>
      <c r="P631">
        <v>-17403.09</v>
      </c>
      <c r="Q631">
        <v>-14317.91</v>
      </c>
      <c r="R631">
        <v>0</v>
      </c>
      <c r="S631">
        <v>2.86</v>
      </c>
      <c r="T631">
        <v>0</v>
      </c>
      <c r="U631">
        <v>-2.86</v>
      </c>
      <c r="V631">
        <v>0</v>
      </c>
      <c r="W631">
        <v>0</v>
      </c>
      <c r="X631">
        <v>0</v>
      </c>
      <c r="Y631">
        <v>0</v>
      </c>
      <c r="Z631">
        <v>0</v>
      </c>
      <c r="AA631">
        <v>0</v>
      </c>
      <c r="AB631">
        <v>0</v>
      </c>
      <c r="AC631">
        <v>0</v>
      </c>
      <c r="AD631">
        <v>-3088.04</v>
      </c>
      <c r="AE631">
        <v>0</v>
      </c>
      <c r="AF631">
        <v>0</v>
      </c>
      <c r="AG631">
        <v>0</v>
      </c>
      <c r="AH631">
        <v>0</v>
      </c>
      <c r="AI631">
        <v>-3088.04</v>
      </c>
      <c r="AJ631">
        <v>0</v>
      </c>
      <c r="AK631">
        <v>-3088.04</v>
      </c>
      <c r="AL631">
        <v>-2.86</v>
      </c>
      <c r="AM631">
        <v>0</v>
      </c>
      <c r="AN631">
        <v>0</v>
      </c>
      <c r="AO631">
        <v>0</v>
      </c>
      <c r="AP631">
        <v>0</v>
      </c>
      <c r="AQ631">
        <v>0</v>
      </c>
    </row>
    <row r="632" spans="2:43" x14ac:dyDescent="0.35">
      <c r="B632" s="65" t="s">
        <v>128</v>
      </c>
      <c r="C632">
        <v>2013</v>
      </c>
      <c r="D632">
        <v>2015</v>
      </c>
      <c r="F632">
        <v>8107</v>
      </c>
      <c r="G632">
        <v>0</v>
      </c>
      <c r="H632" t="s">
        <v>485</v>
      </c>
      <c r="I632">
        <v>4</v>
      </c>
      <c r="J632">
        <v>260</v>
      </c>
      <c r="K632" t="s">
        <v>66</v>
      </c>
      <c r="L632">
        <v>0</v>
      </c>
      <c r="M632">
        <v>0</v>
      </c>
      <c r="N632">
        <v>0</v>
      </c>
      <c r="O632">
        <v>0</v>
      </c>
      <c r="P632">
        <v>0</v>
      </c>
      <c r="Q632">
        <v>0</v>
      </c>
      <c r="R632">
        <v>0</v>
      </c>
      <c r="S632">
        <v>-131.72</v>
      </c>
      <c r="T632">
        <v>0</v>
      </c>
      <c r="U632">
        <v>0</v>
      </c>
      <c r="V632">
        <v>0</v>
      </c>
      <c r="W632">
        <v>-131.72</v>
      </c>
      <c r="X632">
        <v>0</v>
      </c>
      <c r="Y632">
        <v>0</v>
      </c>
      <c r="Z632">
        <v>0</v>
      </c>
      <c r="AA632">
        <v>0</v>
      </c>
      <c r="AB632">
        <v>0</v>
      </c>
      <c r="AC632">
        <v>0</v>
      </c>
      <c r="AD632">
        <v>131.72</v>
      </c>
      <c r="AE632">
        <v>0</v>
      </c>
      <c r="AF632">
        <v>0</v>
      </c>
      <c r="AG632">
        <v>0</v>
      </c>
      <c r="AH632">
        <v>0</v>
      </c>
      <c r="AI632">
        <v>131.72</v>
      </c>
      <c r="AJ632">
        <v>0</v>
      </c>
      <c r="AK632">
        <v>131.72</v>
      </c>
      <c r="AL632">
        <v>0</v>
      </c>
      <c r="AM632">
        <v>0</v>
      </c>
      <c r="AN632">
        <v>131.72</v>
      </c>
      <c r="AO632">
        <v>0</v>
      </c>
      <c r="AP632">
        <v>0</v>
      </c>
      <c r="AQ632">
        <v>131.72</v>
      </c>
    </row>
    <row r="633" spans="2:43" x14ac:dyDescent="0.35">
      <c r="B633" s="65" t="s">
        <v>128</v>
      </c>
      <c r="C633">
        <v>2013</v>
      </c>
      <c r="D633">
        <v>2015</v>
      </c>
      <c r="F633">
        <v>8107</v>
      </c>
      <c r="G633">
        <v>0</v>
      </c>
      <c r="H633" t="s">
        <v>485</v>
      </c>
      <c r="I633">
        <v>4</v>
      </c>
      <c r="J633">
        <v>320</v>
      </c>
      <c r="K633" t="s">
        <v>66</v>
      </c>
      <c r="L633">
        <v>-7000</v>
      </c>
      <c r="M633">
        <v>-7000</v>
      </c>
      <c r="N633">
        <v>0</v>
      </c>
      <c r="O633">
        <v>0</v>
      </c>
      <c r="P633">
        <v>-7000</v>
      </c>
      <c r="Q633">
        <v>-7000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row>
    <row r="634" spans="2:43" x14ac:dyDescent="0.35">
      <c r="B634" s="65" t="s">
        <v>128</v>
      </c>
      <c r="C634">
        <v>2013</v>
      </c>
      <c r="D634">
        <v>2015</v>
      </c>
      <c r="F634">
        <v>8107</v>
      </c>
      <c r="G634">
        <v>0</v>
      </c>
      <c r="H634" t="s">
        <v>480</v>
      </c>
      <c r="I634">
        <v>801</v>
      </c>
      <c r="J634">
        <v>0</v>
      </c>
      <c r="K634" t="s">
        <v>457</v>
      </c>
      <c r="L634">
        <v>0</v>
      </c>
      <c r="M634">
        <v>0</v>
      </c>
      <c r="N634">
        <v>0</v>
      </c>
      <c r="O634">
        <v>0</v>
      </c>
      <c r="P634">
        <v>0</v>
      </c>
      <c r="Q634">
        <v>0</v>
      </c>
      <c r="R634">
        <v>0</v>
      </c>
      <c r="S634">
        <v>0</v>
      </c>
      <c r="T634">
        <v>0</v>
      </c>
      <c r="U634">
        <v>0</v>
      </c>
      <c r="V634">
        <v>0</v>
      </c>
      <c r="W634">
        <v>0</v>
      </c>
      <c r="X634">
        <v>0</v>
      </c>
      <c r="Y634">
        <v>0</v>
      </c>
      <c r="Z634">
        <v>0</v>
      </c>
      <c r="AA634">
        <v>0</v>
      </c>
      <c r="AB634">
        <v>0</v>
      </c>
      <c r="AC634">
        <v>0</v>
      </c>
      <c r="AD634">
        <v>-106000</v>
      </c>
      <c r="AE634">
        <v>0</v>
      </c>
      <c r="AF634">
        <v>0</v>
      </c>
      <c r="AG634">
        <v>0</v>
      </c>
      <c r="AH634">
        <v>0</v>
      </c>
      <c r="AI634">
        <v>-106000</v>
      </c>
      <c r="AJ634">
        <v>0</v>
      </c>
      <c r="AK634">
        <v>-106000</v>
      </c>
      <c r="AL634">
        <v>-106000</v>
      </c>
      <c r="AM634">
        <v>0</v>
      </c>
      <c r="AN634">
        <v>0</v>
      </c>
      <c r="AO634">
        <v>0</v>
      </c>
      <c r="AP634">
        <v>0</v>
      </c>
      <c r="AQ634">
        <v>0</v>
      </c>
    </row>
    <row r="635" spans="2:43" x14ac:dyDescent="0.35">
      <c r="B635" s="65" t="s">
        <v>128</v>
      </c>
      <c r="C635">
        <v>2013</v>
      </c>
      <c r="D635">
        <v>2015</v>
      </c>
      <c r="F635">
        <v>8107</v>
      </c>
      <c r="G635">
        <v>0</v>
      </c>
      <c r="H635" t="s">
        <v>480</v>
      </c>
      <c r="I635">
        <v>801</v>
      </c>
      <c r="J635">
        <v>251</v>
      </c>
      <c r="K635" t="s">
        <v>457</v>
      </c>
      <c r="L635">
        <v>-1194887.77</v>
      </c>
      <c r="M635">
        <v>-353594.77</v>
      </c>
      <c r="N635">
        <v>0</v>
      </c>
      <c r="O635">
        <v>0</v>
      </c>
      <c r="P635">
        <v>-1194887.77</v>
      </c>
      <c r="Q635">
        <v>-353594.77</v>
      </c>
      <c r="R635">
        <v>0</v>
      </c>
      <c r="S635">
        <v>0</v>
      </c>
      <c r="T635">
        <v>0</v>
      </c>
      <c r="U635">
        <v>0</v>
      </c>
      <c r="V635">
        <v>0</v>
      </c>
      <c r="W635">
        <v>0</v>
      </c>
      <c r="X635">
        <v>-18281.939999999999</v>
      </c>
      <c r="Y635">
        <v>-17117.75</v>
      </c>
      <c r="Z635">
        <v>0</v>
      </c>
      <c r="AA635">
        <v>0</v>
      </c>
      <c r="AB635">
        <v>-18281.939999999999</v>
      </c>
      <c r="AC635">
        <v>-17117.75</v>
      </c>
      <c r="AD635">
        <v>-842457.19</v>
      </c>
      <c r="AE635">
        <v>0</v>
      </c>
      <c r="AF635">
        <v>0</v>
      </c>
      <c r="AG635">
        <v>0</v>
      </c>
      <c r="AH635">
        <v>0</v>
      </c>
      <c r="AI635">
        <v>-842457.19</v>
      </c>
      <c r="AJ635">
        <v>-18281.939999999999</v>
      </c>
      <c r="AK635">
        <v>-841293</v>
      </c>
      <c r="AL635">
        <v>0</v>
      </c>
      <c r="AM635">
        <v>0</v>
      </c>
      <c r="AN635">
        <v>0</v>
      </c>
      <c r="AO635">
        <v>0</v>
      </c>
      <c r="AP635">
        <v>0</v>
      </c>
      <c r="AQ635">
        <v>0</v>
      </c>
    </row>
    <row r="636" spans="2:43" x14ac:dyDescent="0.35">
      <c r="B636" s="65" t="s">
        <v>128</v>
      </c>
      <c r="C636">
        <v>2013</v>
      </c>
      <c r="D636">
        <v>2015</v>
      </c>
      <c r="F636">
        <v>8107</v>
      </c>
      <c r="G636">
        <v>0</v>
      </c>
      <c r="H636" t="s">
        <v>480</v>
      </c>
      <c r="I636">
        <v>801</v>
      </c>
      <c r="J636">
        <v>252</v>
      </c>
      <c r="K636" t="s">
        <v>457</v>
      </c>
      <c r="L636">
        <v>0</v>
      </c>
      <c r="M636">
        <v>0</v>
      </c>
      <c r="N636">
        <v>0</v>
      </c>
      <c r="O636">
        <v>0</v>
      </c>
      <c r="P636">
        <v>0</v>
      </c>
      <c r="Q636">
        <v>0</v>
      </c>
      <c r="R636">
        <v>-6.94</v>
      </c>
      <c r="S636">
        <v>-6.94</v>
      </c>
      <c r="T636">
        <v>0</v>
      </c>
      <c r="U636">
        <v>0</v>
      </c>
      <c r="V636">
        <v>-6.94</v>
      </c>
      <c r="W636">
        <v>-6.94</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row>
    <row r="637" spans="2:43" x14ac:dyDescent="0.35">
      <c r="B637" s="65" t="s">
        <v>128</v>
      </c>
      <c r="C637">
        <v>2013</v>
      </c>
      <c r="D637">
        <v>2015</v>
      </c>
      <c r="F637">
        <v>8107</v>
      </c>
      <c r="G637">
        <v>0</v>
      </c>
      <c r="H637" t="s">
        <v>480</v>
      </c>
      <c r="I637">
        <v>801</v>
      </c>
      <c r="J637">
        <v>253</v>
      </c>
      <c r="K637" t="s">
        <v>457</v>
      </c>
      <c r="L637">
        <v>0</v>
      </c>
      <c r="M637">
        <v>0</v>
      </c>
      <c r="N637">
        <v>0</v>
      </c>
      <c r="O637">
        <v>0</v>
      </c>
      <c r="P637">
        <v>0</v>
      </c>
      <c r="Q637">
        <v>0</v>
      </c>
      <c r="R637">
        <v>0</v>
      </c>
      <c r="S637">
        <v>0</v>
      </c>
      <c r="T637">
        <v>0</v>
      </c>
      <c r="U637">
        <v>0</v>
      </c>
      <c r="V637">
        <v>0</v>
      </c>
      <c r="W637">
        <v>0</v>
      </c>
      <c r="X637">
        <v>776.13</v>
      </c>
      <c r="Y637">
        <v>0</v>
      </c>
      <c r="Z637">
        <v>0</v>
      </c>
      <c r="AA637">
        <v>0</v>
      </c>
      <c r="AB637">
        <v>776.13</v>
      </c>
      <c r="AC637">
        <v>0</v>
      </c>
      <c r="AD637">
        <v>776.13</v>
      </c>
      <c r="AE637">
        <v>0</v>
      </c>
      <c r="AF637">
        <v>0</v>
      </c>
      <c r="AG637">
        <v>0</v>
      </c>
      <c r="AH637">
        <v>0</v>
      </c>
      <c r="AI637">
        <v>776.13</v>
      </c>
      <c r="AJ637">
        <v>776.13</v>
      </c>
      <c r="AK637">
        <v>0</v>
      </c>
      <c r="AL637">
        <v>0</v>
      </c>
      <c r="AM637">
        <v>0</v>
      </c>
      <c r="AN637">
        <v>0</v>
      </c>
      <c r="AO637">
        <v>0</v>
      </c>
      <c r="AP637">
        <v>0</v>
      </c>
      <c r="AQ637">
        <v>0</v>
      </c>
    </row>
    <row r="638" spans="2:43" x14ac:dyDescent="0.35">
      <c r="B638" s="65" t="s">
        <v>128</v>
      </c>
      <c r="C638">
        <v>2013</v>
      </c>
      <c r="D638">
        <v>2015</v>
      </c>
      <c r="F638">
        <v>8107</v>
      </c>
      <c r="G638">
        <v>0</v>
      </c>
      <c r="H638" t="s">
        <v>480</v>
      </c>
      <c r="I638">
        <v>801</v>
      </c>
      <c r="J638">
        <v>310</v>
      </c>
      <c r="K638" t="s">
        <v>457</v>
      </c>
      <c r="L638">
        <v>-613640.56999999995</v>
      </c>
      <c r="M638">
        <v>-54607.57</v>
      </c>
      <c r="N638">
        <v>0</v>
      </c>
      <c r="O638">
        <v>0</v>
      </c>
      <c r="P638">
        <v>-613640.56999999995</v>
      </c>
      <c r="Q638">
        <v>-54607.57</v>
      </c>
      <c r="R638">
        <v>-30218</v>
      </c>
      <c r="S638">
        <v>0</v>
      </c>
      <c r="T638">
        <v>0</v>
      </c>
      <c r="U638">
        <v>0</v>
      </c>
      <c r="V638">
        <v>-30218</v>
      </c>
      <c r="W638">
        <v>0</v>
      </c>
      <c r="X638">
        <v>0</v>
      </c>
      <c r="Y638">
        <v>0</v>
      </c>
      <c r="Z638">
        <v>0</v>
      </c>
      <c r="AA638">
        <v>0</v>
      </c>
      <c r="AB638">
        <v>0</v>
      </c>
      <c r="AC638">
        <v>0</v>
      </c>
      <c r="AD638">
        <v>-589251</v>
      </c>
      <c r="AE638">
        <v>0</v>
      </c>
      <c r="AF638">
        <v>0</v>
      </c>
      <c r="AG638">
        <v>0</v>
      </c>
      <c r="AH638">
        <v>0</v>
      </c>
      <c r="AI638">
        <v>-589251</v>
      </c>
      <c r="AJ638">
        <v>0</v>
      </c>
      <c r="AK638">
        <v>-589251</v>
      </c>
      <c r="AL638">
        <v>0</v>
      </c>
      <c r="AM638">
        <v>0</v>
      </c>
      <c r="AN638">
        <v>0</v>
      </c>
      <c r="AO638">
        <v>0</v>
      </c>
      <c r="AP638">
        <v>0</v>
      </c>
      <c r="AQ638">
        <v>0</v>
      </c>
    </row>
    <row r="639" spans="2:43" x14ac:dyDescent="0.35">
      <c r="B639" s="65" t="s">
        <v>128</v>
      </c>
      <c r="C639">
        <v>2013</v>
      </c>
      <c r="D639">
        <v>2015</v>
      </c>
      <c r="F639">
        <v>8107</v>
      </c>
      <c r="G639">
        <v>0</v>
      </c>
      <c r="H639" t="s">
        <v>480</v>
      </c>
      <c r="I639">
        <v>801</v>
      </c>
      <c r="J639">
        <v>440</v>
      </c>
      <c r="K639" t="s">
        <v>457</v>
      </c>
      <c r="L639">
        <v>0</v>
      </c>
      <c r="M639">
        <v>0</v>
      </c>
      <c r="N639">
        <v>0</v>
      </c>
      <c r="O639">
        <v>0</v>
      </c>
      <c r="P639">
        <v>0</v>
      </c>
      <c r="Q639">
        <v>0</v>
      </c>
      <c r="R639">
        <v>0</v>
      </c>
      <c r="S639">
        <v>0</v>
      </c>
      <c r="T639">
        <v>0</v>
      </c>
      <c r="U639">
        <v>0</v>
      </c>
      <c r="V639">
        <v>0</v>
      </c>
      <c r="W639">
        <v>0</v>
      </c>
      <c r="X639">
        <v>0</v>
      </c>
      <c r="Y639">
        <v>0</v>
      </c>
      <c r="Z639">
        <v>0</v>
      </c>
      <c r="AA639">
        <v>0</v>
      </c>
      <c r="AB639">
        <v>0</v>
      </c>
      <c r="AC639">
        <v>0</v>
      </c>
      <c r="AD639">
        <v>-6000</v>
      </c>
      <c r="AE639">
        <v>0</v>
      </c>
      <c r="AF639">
        <v>0</v>
      </c>
      <c r="AG639">
        <v>0</v>
      </c>
      <c r="AH639">
        <v>0</v>
      </c>
      <c r="AI639">
        <v>-6000</v>
      </c>
      <c r="AJ639">
        <v>0</v>
      </c>
      <c r="AK639">
        <v>-6000</v>
      </c>
      <c r="AL639">
        <v>-6000</v>
      </c>
      <c r="AM639">
        <v>0</v>
      </c>
      <c r="AN639">
        <v>0</v>
      </c>
      <c r="AO639">
        <v>0</v>
      </c>
      <c r="AP639">
        <v>0</v>
      </c>
      <c r="AQ639">
        <v>0</v>
      </c>
    </row>
    <row r="640" spans="2:43" x14ac:dyDescent="0.35">
      <c r="B640" s="65" t="s">
        <v>128</v>
      </c>
      <c r="C640">
        <v>2013</v>
      </c>
      <c r="D640">
        <v>2015</v>
      </c>
      <c r="F640">
        <v>8108</v>
      </c>
      <c r="G640">
        <v>0</v>
      </c>
      <c r="H640" t="s">
        <v>481</v>
      </c>
      <c r="I640">
        <v>11</v>
      </c>
      <c r="J640">
        <v>220</v>
      </c>
      <c r="K640" t="s">
        <v>66</v>
      </c>
      <c r="L640">
        <v>0</v>
      </c>
      <c r="M640">
        <v>0</v>
      </c>
      <c r="N640">
        <v>0</v>
      </c>
      <c r="O640">
        <v>0</v>
      </c>
      <c r="P640">
        <v>0</v>
      </c>
      <c r="Q640">
        <v>0</v>
      </c>
      <c r="R640">
        <v>1980.75</v>
      </c>
      <c r="S640">
        <v>1980.75</v>
      </c>
      <c r="T640">
        <v>0</v>
      </c>
      <c r="U640">
        <v>0</v>
      </c>
      <c r="V640">
        <v>1980.75</v>
      </c>
      <c r="W640">
        <v>1980.75</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row>
    <row r="641" spans="2:43" x14ac:dyDescent="0.35">
      <c r="B641" s="65" t="s">
        <v>128</v>
      </c>
      <c r="C641">
        <v>2013</v>
      </c>
      <c r="D641">
        <v>2015</v>
      </c>
      <c r="F641">
        <v>8108</v>
      </c>
      <c r="G641">
        <v>0</v>
      </c>
      <c r="H641" t="s">
        <v>481</v>
      </c>
      <c r="I641">
        <v>11</v>
      </c>
      <c r="J641">
        <v>251</v>
      </c>
      <c r="K641" t="s">
        <v>66</v>
      </c>
      <c r="L641">
        <v>-710799.01</v>
      </c>
      <c r="M641">
        <v>-334086.56</v>
      </c>
      <c r="N641">
        <v>0</v>
      </c>
      <c r="O641">
        <v>0</v>
      </c>
      <c r="P641">
        <v>-710799.01</v>
      </c>
      <c r="Q641">
        <v>-334086.56</v>
      </c>
      <c r="R641">
        <v>-244083.35</v>
      </c>
      <c r="S641">
        <v>-239791.48</v>
      </c>
      <c r="T641">
        <v>0</v>
      </c>
      <c r="U641">
        <v>0</v>
      </c>
      <c r="V641">
        <v>-244083.35</v>
      </c>
      <c r="W641">
        <v>-239791.48</v>
      </c>
      <c r="X641">
        <v>-3609.18</v>
      </c>
      <c r="Y641">
        <v>-3609.18</v>
      </c>
      <c r="Z641">
        <v>0</v>
      </c>
      <c r="AA641">
        <v>0</v>
      </c>
      <c r="AB641">
        <v>-3609.18</v>
      </c>
      <c r="AC641">
        <v>-3609.18</v>
      </c>
      <c r="AD641">
        <v>-381004.32</v>
      </c>
      <c r="AE641">
        <v>0</v>
      </c>
      <c r="AF641">
        <v>0</v>
      </c>
      <c r="AG641">
        <v>0</v>
      </c>
      <c r="AH641">
        <v>0</v>
      </c>
      <c r="AI641">
        <v>-381004.32</v>
      </c>
      <c r="AJ641">
        <v>-3609.18</v>
      </c>
      <c r="AK641">
        <v>-381004.32</v>
      </c>
      <c r="AL641">
        <v>0</v>
      </c>
      <c r="AM641">
        <v>10660.69</v>
      </c>
      <c r="AN641">
        <v>0</v>
      </c>
      <c r="AO641">
        <v>0</v>
      </c>
      <c r="AP641">
        <v>0</v>
      </c>
      <c r="AQ641">
        <v>10660.69</v>
      </c>
    </row>
    <row r="642" spans="2:43" x14ac:dyDescent="0.35">
      <c r="B642" s="65" t="s">
        <v>128</v>
      </c>
      <c r="C642">
        <v>2013</v>
      </c>
      <c r="D642">
        <v>2015</v>
      </c>
      <c r="F642">
        <v>8108</v>
      </c>
      <c r="G642">
        <v>0</v>
      </c>
      <c r="H642" t="s">
        <v>481</v>
      </c>
      <c r="I642">
        <v>11</v>
      </c>
      <c r="J642">
        <v>252</v>
      </c>
      <c r="K642" t="s">
        <v>66</v>
      </c>
      <c r="L642">
        <v>-223350.25</v>
      </c>
      <c r="M642">
        <v>-146134.75</v>
      </c>
      <c r="N642">
        <v>0</v>
      </c>
      <c r="O642">
        <v>0</v>
      </c>
      <c r="P642">
        <v>-223350.25</v>
      </c>
      <c r="Q642">
        <v>-146134.75</v>
      </c>
      <c r="R642">
        <v>-143926.5</v>
      </c>
      <c r="S642">
        <v>-85367.18</v>
      </c>
      <c r="T642">
        <v>0</v>
      </c>
      <c r="U642">
        <v>-29.22</v>
      </c>
      <c r="V642">
        <v>-143926.5</v>
      </c>
      <c r="W642">
        <v>-85396.4</v>
      </c>
      <c r="X642">
        <v>0</v>
      </c>
      <c r="Y642">
        <v>0</v>
      </c>
      <c r="Z642">
        <v>0</v>
      </c>
      <c r="AA642">
        <v>0</v>
      </c>
      <c r="AB642">
        <v>0</v>
      </c>
      <c r="AC642">
        <v>0</v>
      </c>
      <c r="AD642">
        <v>-135774.82</v>
      </c>
      <c r="AE642">
        <v>0</v>
      </c>
      <c r="AF642">
        <v>0</v>
      </c>
      <c r="AG642">
        <v>0</v>
      </c>
      <c r="AH642">
        <v>0</v>
      </c>
      <c r="AI642">
        <v>-135774.82</v>
      </c>
      <c r="AJ642">
        <v>0</v>
      </c>
      <c r="AK642">
        <v>-135774.82</v>
      </c>
      <c r="AL642">
        <v>-29.22</v>
      </c>
      <c r="AM642">
        <v>1383.52</v>
      </c>
      <c r="AN642">
        <v>0</v>
      </c>
      <c r="AO642">
        <v>0</v>
      </c>
      <c r="AP642">
        <v>0</v>
      </c>
      <c r="AQ642">
        <v>1383.52</v>
      </c>
    </row>
    <row r="643" spans="2:43" x14ac:dyDescent="0.35">
      <c r="B643" s="65" t="s">
        <v>128</v>
      </c>
      <c r="C643">
        <v>2013</v>
      </c>
      <c r="D643">
        <v>2015</v>
      </c>
      <c r="F643">
        <v>8108</v>
      </c>
      <c r="G643">
        <v>0</v>
      </c>
      <c r="H643" t="s">
        <v>481</v>
      </c>
      <c r="I643">
        <v>11</v>
      </c>
      <c r="J643">
        <v>253</v>
      </c>
      <c r="K643" t="s">
        <v>66</v>
      </c>
      <c r="L643">
        <v>-336944.5</v>
      </c>
      <c r="M643">
        <v>-286269.89</v>
      </c>
      <c r="N643">
        <v>0</v>
      </c>
      <c r="O643">
        <v>0</v>
      </c>
      <c r="P643">
        <v>-336944.5</v>
      </c>
      <c r="Q643">
        <v>-286269.89</v>
      </c>
      <c r="R643">
        <v>0</v>
      </c>
      <c r="S643">
        <v>2.8</v>
      </c>
      <c r="T643">
        <v>0</v>
      </c>
      <c r="U643">
        <v>-2.8</v>
      </c>
      <c r="V643">
        <v>0</v>
      </c>
      <c r="W643">
        <v>0</v>
      </c>
      <c r="X643">
        <v>0</v>
      </c>
      <c r="Y643">
        <v>0</v>
      </c>
      <c r="Z643">
        <v>0</v>
      </c>
      <c r="AA643">
        <v>0</v>
      </c>
      <c r="AB643">
        <v>0</v>
      </c>
      <c r="AC643">
        <v>0</v>
      </c>
      <c r="AD643">
        <v>-50677.41</v>
      </c>
      <c r="AE643">
        <v>0</v>
      </c>
      <c r="AF643">
        <v>0</v>
      </c>
      <c r="AG643">
        <v>0</v>
      </c>
      <c r="AH643">
        <v>0</v>
      </c>
      <c r="AI643">
        <v>-50677.41</v>
      </c>
      <c r="AJ643">
        <v>0</v>
      </c>
      <c r="AK643">
        <v>-50677.41</v>
      </c>
      <c r="AL643">
        <v>-2.8</v>
      </c>
      <c r="AM643">
        <v>19067.27</v>
      </c>
      <c r="AN643">
        <v>0</v>
      </c>
      <c r="AO643">
        <v>0</v>
      </c>
      <c r="AP643">
        <v>0</v>
      </c>
      <c r="AQ643">
        <v>19067.27</v>
      </c>
    </row>
    <row r="644" spans="2:43" x14ac:dyDescent="0.35">
      <c r="B644" s="65" t="s">
        <v>128</v>
      </c>
      <c r="C644">
        <v>2013</v>
      </c>
      <c r="D644">
        <v>2015</v>
      </c>
      <c r="F644">
        <v>8108</v>
      </c>
      <c r="G644">
        <v>0</v>
      </c>
      <c r="H644" t="s">
        <v>481</v>
      </c>
      <c r="I644">
        <v>11</v>
      </c>
      <c r="J644">
        <v>255</v>
      </c>
      <c r="K644" t="s">
        <v>66</v>
      </c>
      <c r="L644">
        <v>-383239.75</v>
      </c>
      <c r="M644">
        <v>-369542.02</v>
      </c>
      <c r="N644">
        <v>0</v>
      </c>
      <c r="O644">
        <v>0</v>
      </c>
      <c r="P644">
        <v>-383239.75</v>
      </c>
      <c r="Q644">
        <v>-369542.02</v>
      </c>
      <c r="R644">
        <v>-0.65</v>
      </c>
      <c r="S644">
        <v>-0.63</v>
      </c>
      <c r="T644">
        <v>0</v>
      </c>
      <c r="U644">
        <v>0</v>
      </c>
      <c r="V644">
        <v>-0.65</v>
      </c>
      <c r="W644">
        <v>-0.63</v>
      </c>
      <c r="X644">
        <v>-18752.28</v>
      </c>
      <c r="Y644">
        <v>-17429.79</v>
      </c>
      <c r="Z644">
        <v>0</v>
      </c>
      <c r="AA644">
        <v>0</v>
      </c>
      <c r="AB644">
        <v>-18752.28</v>
      </c>
      <c r="AC644">
        <v>-17429.79</v>
      </c>
      <c r="AD644">
        <v>-15020.24</v>
      </c>
      <c r="AE644">
        <v>0</v>
      </c>
      <c r="AF644">
        <v>0</v>
      </c>
      <c r="AG644">
        <v>0</v>
      </c>
      <c r="AH644">
        <v>0</v>
      </c>
      <c r="AI644">
        <v>-15020.24</v>
      </c>
      <c r="AJ644">
        <v>-18752.28</v>
      </c>
      <c r="AK644">
        <v>-13697.75</v>
      </c>
      <c r="AL644">
        <v>0</v>
      </c>
      <c r="AM644">
        <v>0</v>
      </c>
      <c r="AN644">
        <v>0</v>
      </c>
      <c r="AO644">
        <v>0</v>
      </c>
      <c r="AP644">
        <v>0</v>
      </c>
      <c r="AQ644">
        <v>0</v>
      </c>
    </row>
    <row r="645" spans="2:43" x14ac:dyDescent="0.35">
      <c r="B645" s="65" t="s">
        <v>128</v>
      </c>
      <c r="C645">
        <v>2013</v>
      </c>
      <c r="D645">
        <v>2015</v>
      </c>
      <c r="F645">
        <v>8108</v>
      </c>
      <c r="G645">
        <v>0</v>
      </c>
      <c r="H645" t="s">
        <v>481</v>
      </c>
      <c r="I645">
        <v>11</v>
      </c>
      <c r="J645">
        <v>257</v>
      </c>
      <c r="K645" t="s">
        <v>66</v>
      </c>
      <c r="L645">
        <v>0</v>
      </c>
      <c r="M645">
        <v>0</v>
      </c>
      <c r="N645">
        <v>0</v>
      </c>
      <c r="O645">
        <v>0</v>
      </c>
      <c r="P645">
        <v>0</v>
      </c>
      <c r="Q645">
        <v>0</v>
      </c>
      <c r="R645">
        <v>2196.29</v>
      </c>
      <c r="S645">
        <v>2196.29</v>
      </c>
      <c r="T645">
        <v>0</v>
      </c>
      <c r="U645">
        <v>0</v>
      </c>
      <c r="V645">
        <v>2196.29</v>
      </c>
      <c r="W645">
        <v>2196.29</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row>
    <row r="646" spans="2:43" x14ac:dyDescent="0.35">
      <c r="B646" s="65" t="s">
        <v>128</v>
      </c>
      <c r="C646">
        <v>2013</v>
      </c>
      <c r="D646">
        <v>2015</v>
      </c>
      <c r="F646">
        <v>8108</v>
      </c>
      <c r="G646">
        <v>0</v>
      </c>
      <c r="H646" t="s">
        <v>481</v>
      </c>
      <c r="I646">
        <v>11</v>
      </c>
      <c r="J646">
        <v>260</v>
      </c>
      <c r="K646" t="s">
        <v>66</v>
      </c>
      <c r="L646">
        <v>0</v>
      </c>
      <c r="M646">
        <v>0</v>
      </c>
      <c r="N646">
        <v>0</v>
      </c>
      <c r="O646">
        <v>0</v>
      </c>
      <c r="P646">
        <v>0</v>
      </c>
      <c r="Q646">
        <v>0</v>
      </c>
      <c r="R646">
        <v>-22801.35</v>
      </c>
      <c r="S646">
        <v>-22801.35</v>
      </c>
      <c r="T646">
        <v>0</v>
      </c>
      <c r="U646">
        <v>0</v>
      </c>
      <c r="V646">
        <v>-22801.35</v>
      </c>
      <c r="W646">
        <v>-22801.35</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row>
    <row r="647" spans="2:43" x14ac:dyDescent="0.35">
      <c r="B647" s="65" t="s">
        <v>128</v>
      </c>
      <c r="C647">
        <v>2013</v>
      </c>
      <c r="D647">
        <v>2015</v>
      </c>
      <c r="F647">
        <v>8108</v>
      </c>
      <c r="G647">
        <v>0</v>
      </c>
      <c r="H647" t="s">
        <v>481</v>
      </c>
      <c r="I647">
        <v>11</v>
      </c>
      <c r="J647">
        <v>310</v>
      </c>
      <c r="K647" t="s">
        <v>66</v>
      </c>
      <c r="L647">
        <v>-25200.02</v>
      </c>
      <c r="M647">
        <v>-25200.02</v>
      </c>
      <c r="N647">
        <v>0</v>
      </c>
      <c r="O647">
        <v>0</v>
      </c>
      <c r="P647">
        <v>-25200.02</v>
      </c>
      <c r="Q647">
        <v>-25200.02</v>
      </c>
      <c r="R647">
        <v>202632.08</v>
      </c>
      <c r="S647">
        <v>202632.08</v>
      </c>
      <c r="T647">
        <v>0</v>
      </c>
      <c r="U647">
        <v>0</v>
      </c>
      <c r="V647">
        <v>202632.08</v>
      </c>
      <c r="W647">
        <v>202632.08</v>
      </c>
      <c r="X647">
        <v>0</v>
      </c>
      <c r="Y647">
        <v>0</v>
      </c>
      <c r="Z647">
        <v>0</v>
      </c>
      <c r="AA647">
        <v>0</v>
      </c>
      <c r="AB647">
        <v>0</v>
      </c>
      <c r="AC647">
        <v>0</v>
      </c>
      <c r="AD647">
        <v>0</v>
      </c>
      <c r="AE647">
        <v>0</v>
      </c>
      <c r="AF647">
        <v>0</v>
      </c>
      <c r="AG647">
        <v>0</v>
      </c>
      <c r="AH647">
        <v>0</v>
      </c>
      <c r="AI647">
        <v>0</v>
      </c>
      <c r="AJ647">
        <v>0</v>
      </c>
      <c r="AK647">
        <v>0</v>
      </c>
      <c r="AL647">
        <v>0</v>
      </c>
      <c r="AM647">
        <v>0.02</v>
      </c>
      <c r="AN647">
        <v>0</v>
      </c>
      <c r="AO647">
        <v>0</v>
      </c>
      <c r="AP647">
        <v>0</v>
      </c>
      <c r="AQ647">
        <v>0.02</v>
      </c>
    </row>
    <row r="648" spans="2:43" x14ac:dyDescent="0.35">
      <c r="B648" s="65" t="s">
        <v>128</v>
      </c>
      <c r="C648">
        <v>2013</v>
      </c>
      <c r="D648">
        <v>2015</v>
      </c>
      <c r="F648">
        <v>8108</v>
      </c>
      <c r="G648">
        <v>0</v>
      </c>
      <c r="H648" t="s">
        <v>481</v>
      </c>
      <c r="I648">
        <v>11</v>
      </c>
      <c r="J648">
        <v>410</v>
      </c>
      <c r="K648" t="s">
        <v>66</v>
      </c>
      <c r="L648">
        <v>-965049.2</v>
      </c>
      <c r="M648">
        <v>-526636.04</v>
      </c>
      <c r="N648">
        <v>0</v>
      </c>
      <c r="O648">
        <v>0</v>
      </c>
      <c r="P648">
        <v>-965049.2</v>
      </c>
      <c r="Q648">
        <v>-526636.04</v>
      </c>
      <c r="R648">
        <v>0</v>
      </c>
      <c r="S648">
        <v>0</v>
      </c>
      <c r="T648">
        <v>0</v>
      </c>
      <c r="U648">
        <v>0</v>
      </c>
      <c r="V648">
        <v>0</v>
      </c>
      <c r="W648">
        <v>0</v>
      </c>
      <c r="X648">
        <v>0</v>
      </c>
      <c r="Y648">
        <v>0</v>
      </c>
      <c r="Z648">
        <v>0</v>
      </c>
      <c r="AA648">
        <v>0</v>
      </c>
      <c r="AB648">
        <v>0</v>
      </c>
      <c r="AC648">
        <v>0</v>
      </c>
      <c r="AD648">
        <v>-455619.51</v>
      </c>
      <c r="AE648">
        <v>0</v>
      </c>
      <c r="AF648">
        <v>0</v>
      </c>
      <c r="AG648">
        <v>0</v>
      </c>
      <c r="AH648">
        <v>0</v>
      </c>
      <c r="AI648">
        <v>-455619.51</v>
      </c>
      <c r="AJ648">
        <v>0</v>
      </c>
      <c r="AK648">
        <v>-455619.51</v>
      </c>
      <c r="AL648">
        <v>-17206.349999999999</v>
      </c>
      <c r="AM648">
        <v>15628.07</v>
      </c>
      <c r="AN648">
        <v>0</v>
      </c>
      <c r="AO648">
        <v>0</v>
      </c>
      <c r="AP648">
        <v>17206.349999999999</v>
      </c>
      <c r="AQ648">
        <v>32834.42</v>
      </c>
    </row>
    <row r="649" spans="2:43" x14ac:dyDescent="0.35">
      <c r="B649" s="65" t="s">
        <v>128</v>
      </c>
      <c r="C649">
        <v>2013</v>
      </c>
      <c r="D649">
        <v>2015</v>
      </c>
      <c r="F649">
        <v>8108</v>
      </c>
      <c r="G649">
        <v>0</v>
      </c>
      <c r="H649" t="s">
        <v>486</v>
      </c>
      <c r="I649">
        <v>12</v>
      </c>
      <c r="J649">
        <v>210</v>
      </c>
      <c r="K649" t="s">
        <v>66</v>
      </c>
      <c r="L649">
        <v>60.5</v>
      </c>
      <c r="M649">
        <v>60.5</v>
      </c>
      <c r="N649">
        <v>0</v>
      </c>
      <c r="O649">
        <v>0</v>
      </c>
      <c r="P649">
        <v>60.5</v>
      </c>
      <c r="Q649">
        <v>60.5</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row>
    <row r="650" spans="2:43" x14ac:dyDescent="0.35">
      <c r="B650" s="65" t="s">
        <v>128</v>
      </c>
      <c r="C650">
        <v>2013</v>
      </c>
      <c r="D650">
        <v>2015</v>
      </c>
      <c r="F650">
        <v>8108</v>
      </c>
      <c r="G650">
        <v>0</v>
      </c>
      <c r="H650" t="s">
        <v>486</v>
      </c>
      <c r="I650">
        <v>12</v>
      </c>
      <c r="J650">
        <v>252</v>
      </c>
      <c r="K650" t="s">
        <v>66</v>
      </c>
      <c r="L650">
        <v>-57613.32</v>
      </c>
      <c r="M650">
        <v>-11023.23</v>
      </c>
      <c r="N650">
        <v>0</v>
      </c>
      <c r="O650">
        <v>0</v>
      </c>
      <c r="P650">
        <v>-57613.32</v>
      </c>
      <c r="Q650">
        <v>-11023.23</v>
      </c>
      <c r="R650">
        <v>-300</v>
      </c>
      <c r="S650">
        <v>-3572.71</v>
      </c>
      <c r="T650">
        <v>0</v>
      </c>
      <c r="U650">
        <v>0</v>
      </c>
      <c r="V650">
        <v>-300</v>
      </c>
      <c r="W650">
        <v>-3572.71</v>
      </c>
      <c r="X650">
        <v>-1005985.61</v>
      </c>
      <c r="Y650">
        <v>-216625.89</v>
      </c>
      <c r="Z650">
        <v>0</v>
      </c>
      <c r="AA650">
        <v>0</v>
      </c>
      <c r="AB650">
        <v>-1005985.61</v>
      </c>
      <c r="AC650">
        <v>-216625.89</v>
      </c>
      <c r="AD650">
        <v>-832677.1</v>
      </c>
      <c r="AE650">
        <v>0</v>
      </c>
      <c r="AF650">
        <v>0</v>
      </c>
      <c r="AG650">
        <v>0</v>
      </c>
      <c r="AH650">
        <v>0</v>
      </c>
      <c r="AI650">
        <v>-832677.1</v>
      </c>
      <c r="AJ650">
        <v>-1005985.61</v>
      </c>
      <c r="AK650">
        <v>-43317.38</v>
      </c>
      <c r="AL650">
        <v>0</v>
      </c>
      <c r="AM650">
        <v>0.41</v>
      </c>
      <c r="AN650">
        <v>0</v>
      </c>
      <c r="AO650">
        <v>0</v>
      </c>
      <c r="AP650">
        <v>0</v>
      </c>
      <c r="AQ650">
        <v>0.41</v>
      </c>
    </row>
    <row r="651" spans="2:43" x14ac:dyDescent="0.35">
      <c r="B651" s="65" t="s">
        <v>128</v>
      </c>
      <c r="C651">
        <v>2013</v>
      </c>
      <c r="D651">
        <v>2015</v>
      </c>
      <c r="F651">
        <v>8108</v>
      </c>
      <c r="G651">
        <v>0</v>
      </c>
      <c r="H651" t="s">
        <v>486</v>
      </c>
      <c r="I651">
        <v>12</v>
      </c>
      <c r="J651">
        <v>253</v>
      </c>
      <c r="K651" t="s">
        <v>66</v>
      </c>
      <c r="L651">
        <v>-18652.84</v>
      </c>
      <c r="M651">
        <v>-18652.84</v>
      </c>
      <c r="N651">
        <v>0</v>
      </c>
      <c r="O651">
        <v>0</v>
      </c>
      <c r="P651">
        <v>-18652.84</v>
      </c>
      <c r="Q651">
        <v>-18652.84</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row>
    <row r="652" spans="2:43" x14ac:dyDescent="0.35">
      <c r="B652" s="65" t="s">
        <v>128</v>
      </c>
      <c r="C652">
        <v>2013</v>
      </c>
      <c r="D652">
        <v>2015</v>
      </c>
      <c r="F652">
        <v>8108</v>
      </c>
      <c r="G652">
        <v>0</v>
      </c>
      <c r="H652" t="s">
        <v>486</v>
      </c>
      <c r="I652">
        <v>12</v>
      </c>
      <c r="J652">
        <v>255</v>
      </c>
      <c r="K652" t="s">
        <v>66</v>
      </c>
      <c r="L652">
        <v>-144867.45000000001</v>
      </c>
      <c r="M652">
        <v>-144847.94</v>
      </c>
      <c r="N652">
        <v>0</v>
      </c>
      <c r="O652">
        <v>0</v>
      </c>
      <c r="P652">
        <v>-144867.45000000001</v>
      </c>
      <c r="Q652">
        <v>-144847.94</v>
      </c>
      <c r="R652">
        <v>-14.68</v>
      </c>
      <c r="S652">
        <v>-14.68</v>
      </c>
      <c r="T652">
        <v>0</v>
      </c>
      <c r="U652">
        <v>0</v>
      </c>
      <c r="V652">
        <v>-14.68</v>
      </c>
      <c r="W652">
        <v>-14.68</v>
      </c>
      <c r="X652">
        <v>-998.32</v>
      </c>
      <c r="Y652">
        <v>-1002.67</v>
      </c>
      <c r="Z652">
        <v>0</v>
      </c>
      <c r="AA652">
        <v>0</v>
      </c>
      <c r="AB652">
        <v>-998.32</v>
      </c>
      <c r="AC652">
        <v>-1002.67</v>
      </c>
      <c r="AD652">
        <v>-15.16</v>
      </c>
      <c r="AE652">
        <v>0</v>
      </c>
      <c r="AF652">
        <v>0</v>
      </c>
      <c r="AG652">
        <v>0</v>
      </c>
      <c r="AH652">
        <v>0</v>
      </c>
      <c r="AI652">
        <v>-15.16</v>
      </c>
      <c r="AJ652">
        <v>-998.32</v>
      </c>
      <c r="AK652">
        <v>-19.510000000000002</v>
      </c>
      <c r="AL652">
        <v>0</v>
      </c>
      <c r="AM652">
        <v>0</v>
      </c>
      <c r="AN652">
        <v>0</v>
      </c>
      <c r="AO652">
        <v>0</v>
      </c>
      <c r="AP652">
        <v>0</v>
      </c>
      <c r="AQ652">
        <v>0</v>
      </c>
    </row>
    <row r="653" spans="2:43" x14ac:dyDescent="0.35">
      <c r="B653" s="65" t="s">
        <v>128</v>
      </c>
      <c r="C653">
        <v>2013</v>
      </c>
      <c r="D653">
        <v>2015</v>
      </c>
      <c r="F653">
        <v>8108</v>
      </c>
      <c r="G653">
        <v>0</v>
      </c>
      <c r="H653" t="s">
        <v>486</v>
      </c>
      <c r="I653">
        <v>12</v>
      </c>
      <c r="J653">
        <v>257</v>
      </c>
      <c r="K653" t="s">
        <v>66</v>
      </c>
      <c r="L653">
        <v>-4.8499999999999996</v>
      </c>
      <c r="M653">
        <v>-4.8499999999999996</v>
      </c>
      <c r="N653">
        <v>0</v>
      </c>
      <c r="O653">
        <v>0</v>
      </c>
      <c r="P653">
        <v>-4.8499999999999996</v>
      </c>
      <c r="Q653">
        <v>-4.8499999999999996</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row>
    <row r="654" spans="2:43" x14ac:dyDescent="0.35">
      <c r="B654" s="65" t="s">
        <v>128</v>
      </c>
      <c r="C654">
        <v>2013</v>
      </c>
      <c r="D654">
        <v>2015</v>
      </c>
      <c r="F654">
        <v>8108</v>
      </c>
      <c r="G654">
        <v>0</v>
      </c>
      <c r="H654" t="s">
        <v>486</v>
      </c>
      <c r="I654">
        <v>12</v>
      </c>
      <c r="J654">
        <v>260</v>
      </c>
      <c r="K654" t="s">
        <v>66</v>
      </c>
      <c r="L654">
        <v>0</v>
      </c>
      <c r="M654">
        <v>0</v>
      </c>
      <c r="N654">
        <v>0</v>
      </c>
      <c r="O654">
        <v>0</v>
      </c>
      <c r="P654">
        <v>0</v>
      </c>
      <c r="Q654">
        <v>0</v>
      </c>
      <c r="R654">
        <v>937.48</v>
      </c>
      <c r="S654">
        <v>937.48</v>
      </c>
      <c r="T654">
        <v>0</v>
      </c>
      <c r="U654">
        <v>0</v>
      </c>
      <c r="V654">
        <v>937.48</v>
      </c>
      <c r="W654">
        <v>937.48</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row>
    <row r="655" spans="2:43" x14ac:dyDescent="0.35">
      <c r="B655" s="65" t="s">
        <v>128</v>
      </c>
      <c r="C655">
        <v>2013</v>
      </c>
      <c r="D655">
        <v>2015</v>
      </c>
      <c r="F655">
        <v>8108</v>
      </c>
      <c r="G655">
        <v>0</v>
      </c>
      <c r="H655" t="s">
        <v>486</v>
      </c>
      <c r="I655">
        <v>12</v>
      </c>
      <c r="J655">
        <v>410</v>
      </c>
      <c r="K655" t="s">
        <v>66</v>
      </c>
      <c r="L655">
        <v>-436853.25</v>
      </c>
      <c r="M655">
        <v>-143007.93</v>
      </c>
      <c r="N655">
        <v>0</v>
      </c>
      <c r="O655">
        <v>0</v>
      </c>
      <c r="P655">
        <v>-436853.25</v>
      </c>
      <c r="Q655">
        <v>-143007.93</v>
      </c>
      <c r="R655">
        <v>0</v>
      </c>
      <c r="S655">
        <v>0</v>
      </c>
      <c r="T655">
        <v>0</v>
      </c>
      <c r="U655">
        <v>0</v>
      </c>
      <c r="V655">
        <v>0</v>
      </c>
      <c r="W655">
        <v>0</v>
      </c>
      <c r="X655">
        <v>0</v>
      </c>
      <c r="Y655">
        <v>0</v>
      </c>
      <c r="Z655">
        <v>0</v>
      </c>
      <c r="AA655">
        <v>0</v>
      </c>
      <c r="AB655">
        <v>0</v>
      </c>
      <c r="AC655">
        <v>0</v>
      </c>
      <c r="AD655">
        <v>-293845.32</v>
      </c>
      <c r="AE655">
        <v>0</v>
      </c>
      <c r="AF655">
        <v>0</v>
      </c>
      <c r="AG655">
        <v>0</v>
      </c>
      <c r="AH655">
        <v>0</v>
      </c>
      <c r="AI655">
        <v>-293845.32</v>
      </c>
      <c r="AJ655">
        <v>0</v>
      </c>
      <c r="AK655">
        <v>-293845.32</v>
      </c>
      <c r="AL655">
        <v>0</v>
      </c>
      <c r="AM655">
        <v>0</v>
      </c>
      <c r="AN655">
        <v>0</v>
      </c>
      <c r="AO655">
        <v>0</v>
      </c>
      <c r="AP655">
        <v>0</v>
      </c>
      <c r="AQ655">
        <v>0</v>
      </c>
    </row>
    <row r="656" spans="2:43" x14ac:dyDescent="0.35">
      <c r="B656" s="65" t="s">
        <v>128</v>
      </c>
      <c r="C656">
        <v>2013</v>
      </c>
      <c r="D656">
        <v>2015</v>
      </c>
      <c r="F656">
        <v>8108</v>
      </c>
      <c r="G656">
        <v>0</v>
      </c>
      <c r="H656" t="s">
        <v>487</v>
      </c>
      <c r="I656">
        <v>13</v>
      </c>
      <c r="J656">
        <v>252</v>
      </c>
      <c r="K656" t="s">
        <v>66</v>
      </c>
      <c r="L656">
        <v>-910961.08</v>
      </c>
      <c r="M656">
        <v>-886731.91</v>
      </c>
      <c r="N656">
        <v>0</v>
      </c>
      <c r="O656">
        <v>0</v>
      </c>
      <c r="P656">
        <v>-910961.08</v>
      </c>
      <c r="Q656">
        <v>-886731.91</v>
      </c>
      <c r="R656">
        <v>-2.77</v>
      </c>
      <c r="S656">
        <v>4.55</v>
      </c>
      <c r="T656">
        <v>0</v>
      </c>
      <c r="U656">
        <v>-4.55</v>
      </c>
      <c r="V656">
        <v>-2.77</v>
      </c>
      <c r="W656">
        <v>0</v>
      </c>
      <c r="X656">
        <v>-264974.82</v>
      </c>
      <c r="Y656">
        <v>-72150.55</v>
      </c>
      <c r="Z656">
        <v>0</v>
      </c>
      <c r="AA656">
        <v>0</v>
      </c>
      <c r="AB656">
        <v>-264974.82</v>
      </c>
      <c r="AC656">
        <v>-72150.55</v>
      </c>
      <c r="AD656">
        <v>-217060.76</v>
      </c>
      <c r="AE656">
        <v>0</v>
      </c>
      <c r="AF656">
        <v>0</v>
      </c>
      <c r="AG656">
        <v>0</v>
      </c>
      <c r="AH656">
        <v>0</v>
      </c>
      <c r="AI656">
        <v>-217060.76</v>
      </c>
      <c r="AJ656">
        <v>-264974.82</v>
      </c>
      <c r="AK656">
        <v>-24236.49</v>
      </c>
      <c r="AL656">
        <v>-4.55</v>
      </c>
      <c r="AM656">
        <v>0</v>
      </c>
      <c r="AN656">
        <v>0</v>
      </c>
      <c r="AO656">
        <v>0</v>
      </c>
      <c r="AP656">
        <v>0</v>
      </c>
      <c r="AQ656">
        <v>0</v>
      </c>
    </row>
    <row r="657" spans="2:43" x14ac:dyDescent="0.35">
      <c r="B657" s="65" t="s">
        <v>128</v>
      </c>
      <c r="C657">
        <v>2013</v>
      </c>
      <c r="D657">
        <v>2015</v>
      </c>
      <c r="F657">
        <v>8108</v>
      </c>
      <c r="G657">
        <v>0</v>
      </c>
      <c r="H657" t="s">
        <v>487</v>
      </c>
      <c r="I657">
        <v>13</v>
      </c>
      <c r="J657">
        <v>260</v>
      </c>
      <c r="K657" t="s">
        <v>66</v>
      </c>
      <c r="L657">
        <v>0</v>
      </c>
      <c r="M657">
        <v>0</v>
      </c>
      <c r="N657">
        <v>0</v>
      </c>
      <c r="O657">
        <v>0</v>
      </c>
      <c r="P657">
        <v>0</v>
      </c>
      <c r="Q657">
        <v>0</v>
      </c>
      <c r="R657">
        <v>0</v>
      </c>
      <c r="S657">
        <v>6933.26</v>
      </c>
      <c r="T657">
        <v>0</v>
      </c>
      <c r="U657">
        <v>-6933.26</v>
      </c>
      <c r="V657">
        <v>0</v>
      </c>
      <c r="W657">
        <v>0</v>
      </c>
      <c r="X657">
        <v>0</v>
      </c>
      <c r="Y657">
        <v>0</v>
      </c>
      <c r="Z657">
        <v>0</v>
      </c>
      <c r="AA657">
        <v>0</v>
      </c>
      <c r="AB657">
        <v>0</v>
      </c>
      <c r="AC657">
        <v>0</v>
      </c>
      <c r="AD657">
        <v>-6933.26</v>
      </c>
      <c r="AE657">
        <v>0</v>
      </c>
      <c r="AF657">
        <v>0</v>
      </c>
      <c r="AG657">
        <v>0</v>
      </c>
      <c r="AH657">
        <v>0</v>
      </c>
      <c r="AI657">
        <v>-6933.26</v>
      </c>
      <c r="AJ657">
        <v>0</v>
      </c>
      <c r="AK657">
        <v>-6933.26</v>
      </c>
      <c r="AL657">
        <v>-6933.26</v>
      </c>
      <c r="AM657">
        <v>0</v>
      </c>
      <c r="AN657">
        <v>0</v>
      </c>
      <c r="AO657">
        <v>0</v>
      </c>
      <c r="AP657">
        <v>0</v>
      </c>
      <c r="AQ657">
        <v>0</v>
      </c>
    </row>
    <row r="658" spans="2:43" x14ac:dyDescent="0.35">
      <c r="B658" s="65" t="s">
        <v>128</v>
      </c>
      <c r="C658">
        <v>2013</v>
      </c>
      <c r="D658">
        <v>2015</v>
      </c>
      <c r="F658">
        <v>8108</v>
      </c>
      <c r="G658">
        <v>0</v>
      </c>
      <c r="H658" t="s">
        <v>487</v>
      </c>
      <c r="I658">
        <v>13</v>
      </c>
      <c r="J658">
        <v>410</v>
      </c>
      <c r="K658" t="s">
        <v>66</v>
      </c>
      <c r="L658">
        <v>-455034.58</v>
      </c>
      <c r="M658">
        <v>-207999.7</v>
      </c>
      <c r="N658">
        <v>0</v>
      </c>
      <c r="O658">
        <v>0</v>
      </c>
      <c r="P658">
        <v>-455034.58</v>
      </c>
      <c r="Q658">
        <v>-207999.7</v>
      </c>
      <c r="R658">
        <v>0</v>
      </c>
      <c r="S658">
        <v>0</v>
      </c>
      <c r="T658">
        <v>0</v>
      </c>
      <c r="U658">
        <v>0</v>
      </c>
      <c r="V658">
        <v>0</v>
      </c>
      <c r="W658">
        <v>0</v>
      </c>
      <c r="X658">
        <v>0</v>
      </c>
      <c r="Y658">
        <v>0</v>
      </c>
      <c r="Z658">
        <v>0</v>
      </c>
      <c r="AA658">
        <v>0</v>
      </c>
      <c r="AB658">
        <v>0</v>
      </c>
      <c r="AC658">
        <v>0</v>
      </c>
      <c r="AD658">
        <v>-247034.88</v>
      </c>
      <c r="AE658">
        <v>0</v>
      </c>
      <c r="AF658">
        <v>0</v>
      </c>
      <c r="AG658">
        <v>0</v>
      </c>
      <c r="AH658">
        <v>0</v>
      </c>
      <c r="AI658">
        <v>-247034.88</v>
      </c>
      <c r="AJ658">
        <v>0</v>
      </c>
      <c r="AK658">
        <v>-247034.88</v>
      </c>
      <c r="AL658">
        <v>0</v>
      </c>
      <c r="AM658">
        <v>0</v>
      </c>
      <c r="AN658">
        <v>0</v>
      </c>
      <c r="AO658">
        <v>0</v>
      </c>
      <c r="AP658">
        <v>0</v>
      </c>
      <c r="AQ658">
        <v>0</v>
      </c>
    </row>
    <row r="659" spans="2:43" x14ac:dyDescent="0.35">
      <c r="B659" s="65" t="s">
        <v>128</v>
      </c>
      <c r="C659">
        <v>2013</v>
      </c>
      <c r="D659">
        <v>2015</v>
      </c>
      <c r="F659">
        <v>8108</v>
      </c>
      <c r="G659">
        <v>0</v>
      </c>
      <c r="H659" t="s">
        <v>488</v>
      </c>
      <c r="I659">
        <v>14</v>
      </c>
      <c r="J659">
        <v>252</v>
      </c>
      <c r="K659" t="s">
        <v>66</v>
      </c>
      <c r="L659">
        <v>-4208.7</v>
      </c>
      <c r="M659">
        <v>-1</v>
      </c>
      <c r="N659">
        <v>0</v>
      </c>
      <c r="O659">
        <v>0</v>
      </c>
      <c r="P659">
        <v>-4208.7</v>
      </c>
      <c r="Q659">
        <v>-1</v>
      </c>
      <c r="R659">
        <v>-17308.28</v>
      </c>
      <c r="S659">
        <v>-17307.28</v>
      </c>
      <c r="T659">
        <v>0</v>
      </c>
      <c r="U659">
        <v>0</v>
      </c>
      <c r="V659">
        <v>-17308.28</v>
      </c>
      <c r="W659">
        <v>-17307.28</v>
      </c>
      <c r="X659">
        <v>0</v>
      </c>
      <c r="Y659">
        <v>0</v>
      </c>
      <c r="Z659">
        <v>0</v>
      </c>
      <c r="AA659">
        <v>0</v>
      </c>
      <c r="AB659">
        <v>0</v>
      </c>
      <c r="AC659">
        <v>0</v>
      </c>
      <c r="AD659">
        <v>-4208.7</v>
      </c>
      <c r="AE659">
        <v>0</v>
      </c>
      <c r="AF659">
        <v>0</v>
      </c>
      <c r="AG659">
        <v>0</v>
      </c>
      <c r="AH659">
        <v>0</v>
      </c>
      <c r="AI659">
        <v>-4208.7</v>
      </c>
      <c r="AJ659">
        <v>0</v>
      </c>
      <c r="AK659">
        <v>-4208.7</v>
      </c>
      <c r="AL659">
        <v>0</v>
      </c>
      <c r="AM659">
        <v>1</v>
      </c>
      <c r="AN659">
        <v>0</v>
      </c>
      <c r="AO659">
        <v>0</v>
      </c>
      <c r="AP659">
        <v>0</v>
      </c>
      <c r="AQ659">
        <v>1</v>
      </c>
    </row>
    <row r="660" spans="2:43" x14ac:dyDescent="0.35">
      <c r="B660" s="65" t="s">
        <v>128</v>
      </c>
      <c r="C660">
        <v>2013</v>
      </c>
      <c r="D660">
        <v>2015</v>
      </c>
      <c r="F660">
        <v>8108</v>
      </c>
      <c r="G660">
        <v>0</v>
      </c>
      <c r="H660" t="s">
        <v>488</v>
      </c>
      <c r="I660">
        <v>14</v>
      </c>
      <c r="J660">
        <v>260</v>
      </c>
      <c r="K660" t="s">
        <v>66</v>
      </c>
      <c r="L660">
        <v>0</v>
      </c>
      <c r="M660">
        <v>0</v>
      </c>
      <c r="N660">
        <v>0</v>
      </c>
      <c r="O660">
        <v>0</v>
      </c>
      <c r="P660">
        <v>0</v>
      </c>
      <c r="Q660">
        <v>0</v>
      </c>
      <c r="R660">
        <v>-30.92</v>
      </c>
      <c r="S660">
        <v>-30.92</v>
      </c>
      <c r="T660">
        <v>0</v>
      </c>
      <c r="U660">
        <v>0</v>
      </c>
      <c r="V660">
        <v>-30.92</v>
      </c>
      <c r="W660">
        <v>-30.92</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row>
    <row r="661" spans="2:43" x14ac:dyDescent="0.35">
      <c r="B661" s="65" t="s">
        <v>128</v>
      </c>
      <c r="C661">
        <v>2014</v>
      </c>
      <c r="D661">
        <v>2014</v>
      </c>
      <c r="F661">
        <v>1301</v>
      </c>
      <c r="G661">
        <v>0</v>
      </c>
      <c r="H661" t="s">
        <v>453</v>
      </c>
      <c r="I661">
        <v>1</v>
      </c>
      <c r="J661">
        <v>0</v>
      </c>
      <c r="K661" t="s">
        <v>66</v>
      </c>
      <c r="L661">
        <v>0</v>
      </c>
      <c r="M661">
        <v>0</v>
      </c>
      <c r="N661">
        <v>0</v>
      </c>
      <c r="O661">
        <v>0</v>
      </c>
      <c r="P661">
        <v>0</v>
      </c>
      <c r="Q661">
        <v>0</v>
      </c>
      <c r="R661">
        <v>1446.37</v>
      </c>
      <c r="S661">
        <v>0</v>
      </c>
      <c r="T661">
        <v>0</v>
      </c>
      <c r="U661">
        <v>0</v>
      </c>
      <c r="V661">
        <v>1446.37</v>
      </c>
      <c r="W661">
        <v>0</v>
      </c>
      <c r="X661">
        <v>0</v>
      </c>
      <c r="Y661">
        <v>0</v>
      </c>
      <c r="Z661">
        <v>0</v>
      </c>
      <c r="AA661">
        <v>0</v>
      </c>
      <c r="AB661">
        <v>0</v>
      </c>
      <c r="AC661">
        <v>0</v>
      </c>
      <c r="AD661">
        <v>0</v>
      </c>
      <c r="AE661">
        <v>0</v>
      </c>
      <c r="AF661">
        <v>0</v>
      </c>
      <c r="AG661">
        <v>0</v>
      </c>
      <c r="AH661">
        <v>0</v>
      </c>
      <c r="AI661">
        <v>0</v>
      </c>
      <c r="AJ661">
        <v>0</v>
      </c>
      <c r="AK661">
        <v>0</v>
      </c>
      <c r="AL661">
        <v>-1446.37</v>
      </c>
      <c r="AM661">
        <v>0</v>
      </c>
      <c r="AN661">
        <v>0</v>
      </c>
      <c r="AO661">
        <v>0</v>
      </c>
      <c r="AP661">
        <v>0</v>
      </c>
      <c r="AQ661">
        <v>0</v>
      </c>
    </row>
    <row r="662" spans="2:43" x14ac:dyDescent="0.35">
      <c r="B662" s="65" t="s">
        <v>128</v>
      </c>
      <c r="C662">
        <v>2014</v>
      </c>
      <c r="D662">
        <v>2014</v>
      </c>
      <c r="F662">
        <v>1301</v>
      </c>
      <c r="G662">
        <v>0</v>
      </c>
      <c r="H662" t="s">
        <v>453</v>
      </c>
      <c r="I662">
        <v>1</v>
      </c>
      <c r="J662">
        <v>111</v>
      </c>
      <c r="K662" t="s">
        <v>66</v>
      </c>
      <c r="L662">
        <v>0</v>
      </c>
      <c r="M662">
        <v>0</v>
      </c>
      <c r="N662">
        <v>0</v>
      </c>
      <c r="O662">
        <v>0</v>
      </c>
      <c r="P662">
        <v>0</v>
      </c>
      <c r="Q662">
        <v>0</v>
      </c>
      <c r="R662">
        <v>0</v>
      </c>
      <c r="S662">
        <v>12.11</v>
      </c>
      <c r="T662">
        <v>0</v>
      </c>
      <c r="U662">
        <v>-12.11</v>
      </c>
      <c r="V662">
        <v>0</v>
      </c>
      <c r="W662">
        <v>0</v>
      </c>
      <c r="X662">
        <v>0</v>
      </c>
      <c r="Y662">
        <v>0</v>
      </c>
      <c r="Z662">
        <v>0</v>
      </c>
      <c r="AA662">
        <v>0</v>
      </c>
      <c r="AB662">
        <v>0</v>
      </c>
      <c r="AC662">
        <v>0</v>
      </c>
      <c r="AD662">
        <v>-17880</v>
      </c>
      <c r="AE662">
        <v>0</v>
      </c>
      <c r="AF662">
        <v>0</v>
      </c>
      <c r="AG662">
        <v>0</v>
      </c>
      <c r="AH662">
        <v>0</v>
      </c>
      <c r="AI662">
        <v>-17880</v>
      </c>
      <c r="AJ662">
        <v>0</v>
      </c>
      <c r="AK662">
        <v>-17880</v>
      </c>
      <c r="AL662">
        <v>-17880</v>
      </c>
      <c r="AM662">
        <v>0</v>
      </c>
      <c r="AN662">
        <v>0</v>
      </c>
      <c r="AO662">
        <v>0</v>
      </c>
      <c r="AP662">
        <v>10520.05</v>
      </c>
      <c r="AQ662">
        <v>10520.05</v>
      </c>
    </row>
    <row r="663" spans="2:43" x14ac:dyDescent="0.35">
      <c r="B663" s="65" t="s">
        <v>128</v>
      </c>
      <c r="C663">
        <v>2014</v>
      </c>
      <c r="D663">
        <v>2014</v>
      </c>
      <c r="F663">
        <v>1301</v>
      </c>
      <c r="G663">
        <v>0</v>
      </c>
      <c r="H663" t="s">
        <v>453</v>
      </c>
      <c r="I663">
        <v>1</v>
      </c>
      <c r="J663">
        <v>115</v>
      </c>
      <c r="K663" t="s">
        <v>66</v>
      </c>
      <c r="L663">
        <v>0</v>
      </c>
      <c r="M663">
        <v>0</v>
      </c>
      <c r="N663">
        <v>0</v>
      </c>
      <c r="O663">
        <v>0</v>
      </c>
      <c r="P663">
        <v>0</v>
      </c>
      <c r="Q663">
        <v>0</v>
      </c>
      <c r="R663">
        <v>0</v>
      </c>
      <c r="S663">
        <v>0</v>
      </c>
      <c r="T663">
        <v>0</v>
      </c>
      <c r="U663">
        <v>0</v>
      </c>
      <c r="V663">
        <v>0</v>
      </c>
      <c r="W663">
        <v>0</v>
      </c>
      <c r="X663">
        <v>0</v>
      </c>
      <c r="Y663">
        <v>0</v>
      </c>
      <c r="Z663">
        <v>0</v>
      </c>
      <c r="AA663">
        <v>0</v>
      </c>
      <c r="AB663">
        <v>0</v>
      </c>
      <c r="AC663">
        <v>0</v>
      </c>
      <c r="AD663">
        <v>-36949.99</v>
      </c>
      <c r="AE663">
        <v>0</v>
      </c>
      <c r="AF663">
        <v>0</v>
      </c>
      <c r="AG663">
        <v>0</v>
      </c>
      <c r="AH663">
        <v>0</v>
      </c>
      <c r="AI663">
        <v>-36949.99</v>
      </c>
      <c r="AJ663">
        <v>0</v>
      </c>
      <c r="AK663">
        <v>-36949.99</v>
      </c>
      <c r="AL663">
        <v>-36949.99</v>
      </c>
      <c r="AM663">
        <v>0</v>
      </c>
      <c r="AN663">
        <v>0</v>
      </c>
      <c r="AO663">
        <v>0</v>
      </c>
      <c r="AP663">
        <v>0</v>
      </c>
      <c r="AQ663">
        <v>0</v>
      </c>
    </row>
    <row r="664" spans="2:43" x14ac:dyDescent="0.35">
      <c r="B664" s="65" t="s">
        <v>128</v>
      </c>
      <c r="C664">
        <v>2014</v>
      </c>
      <c r="D664">
        <v>2014</v>
      </c>
      <c r="F664">
        <v>1301</v>
      </c>
      <c r="G664">
        <v>0</v>
      </c>
      <c r="H664" t="s">
        <v>453</v>
      </c>
      <c r="I664">
        <v>1</v>
      </c>
      <c r="J664">
        <v>121</v>
      </c>
      <c r="K664" t="s">
        <v>66</v>
      </c>
      <c r="L664">
        <v>-25298.639999999999</v>
      </c>
      <c r="M664">
        <v>-23703.200000000001</v>
      </c>
      <c r="N664">
        <v>0</v>
      </c>
      <c r="O664">
        <v>0</v>
      </c>
      <c r="P664">
        <v>-25298.639999999999</v>
      </c>
      <c r="Q664">
        <v>-23703.200000000001</v>
      </c>
      <c r="R664">
        <v>0</v>
      </c>
      <c r="S664">
        <v>0</v>
      </c>
      <c r="T664">
        <v>0</v>
      </c>
      <c r="U664">
        <v>0</v>
      </c>
      <c r="V664">
        <v>0</v>
      </c>
      <c r="W664">
        <v>0</v>
      </c>
      <c r="X664">
        <v>0</v>
      </c>
      <c r="Y664">
        <v>0</v>
      </c>
      <c r="Z664">
        <v>0</v>
      </c>
      <c r="AA664">
        <v>0</v>
      </c>
      <c r="AB664">
        <v>0</v>
      </c>
      <c r="AC664">
        <v>0</v>
      </c>
      <c r="AD664">
        <v>-5339.06</v>
      </c>
      <c r="AE664">
        <v>0</v>
      </c>
      <c r="AF664">
        <v>0</v>
      </c>
      <c r="AG664">
        <v>0</v>
      </c>
      <c r="AH664">
        <v>0</v>
      </c>
      <c r="AI664">
        <v>-5339.06</v>
      </c>
      <c r="AJ664">
        <v>0</v>
      </c>
      <c r="AK664">
        <v>-5339.06</v>
      </c>
      <c r="AL664">
        <v>-3743.62</v>
      </c>
      <c r="AM664">
        <v>496.66</v>
      </c>
      <c r="AN664">
        <v>0</v>
      </c>
      <c r="AO664">
        <v>0</v>
      </c>
      <c r="AP664">
        <v>0</v>
      </c>
      <c r="AQ664">
        <v>496.66</v>
      </c>
    </row>
    <row r="665" spans="2:43" x14ac:dyDescent="0.35">
      <c r="B665" s="65" t="s">
        <v>128</v>
      </c>
      <c r="C665">
        <v>2014</v>
      </c>
      <c r="D665">
        <v>2014</v>
      </c>
      <c r="F665">
        <v>1301</v>
      </c>
      <c r="G665">
        <v>0</v>
      </c>
      <c r="H665" t="s">
        <v>453</v>
      </c>
      <c r="I665">
        <v>1</v>
      </c>
      <c r="J665">
        <v>210</v>
      </c>
      <c r="K665" t="s">
        <v>66</v>
      </c>
      <c r="L665">
        <v>-6832.16</v>
      </c>
      <c r="M665">
        <v>-12599.6</v>
      </c>
      <c r="N665">
        <v>0</v>
      </c>
      <c r="O665">
        <v>-424.31</v>
      </c>
      <c r="P665">
        <v>-6832.16</v>
      </c>
      <c r="Q665">
        <v>-13023.91</v>
      </c>
      <c r="R665">
        <v>-1193.82</v>
      </c>
      <c r="S665">
        <v>-4604.6499999999996</v>
      </c>
      <c r="T665">
        <v>0</v>
      </c>
      <c r="U665">
        <v>0</v>
      </c>
      <c r="V665">
        <v>-1193.82</v>
      </c>
      <c r="W665">
        <v>-4604.6499999999996</v>
      </c>
      <c r="X665">
        <v>-1859.76</v>
      </c>
      <c r="Y665">
        <v>-48.95</v>
      </c>
      <c r="Z665">
        <v>0</v>
      </c>
      <c r="AA665">
        <v>0</v>
      </c>
      <c r="AB665">
        <v>-1859.76</v>
      </c>
      <c r="AC665">
        <v>-48.95</v>
      </c>
      <c r="AD665">
        <v>2462.64</v>
      </c>
      <c r="AE665">
        <v>0</v>
      </c>
      <c r="AF665">
        <v>0</v>
      </c>
      <c r="AG665">
        <v>-724.31</v>
      </c>
      <c r="AH665">
        <v>0</v>
      </c>
      <c r="AI665">
        <v>1738.33</v>
      </c>
      <c r="AJ665">
        <v>-1859.76</v>
      </c>
      <c r="AK665">
        <v>3549.14</v>
      </c>
      <c r="AL665">
        <v>-6053.44</v>
      </c>
      <c r="AM665">
        <v>5744.94</v>
      </c>
      <c r="AN665">
        <v>3410.83</v>
      </c>
      <c r="AO665">
        <v>0</v>
      </c>
      <c r="AP665">
        <v>5829.13</v>
      </c>
      <c r="AQ665">
        <v>14984.9</v>
      </c>
    </row>
    <row r="666" spans="2:43" x14ac:dyDescent="0.35">
      <c r="B666" s="65" t="s">
        <v>128</v>
      </c>
      <c r="C666">
        <v>2014</v>
      </c>
      <c r="D666">
        <v>2014</v>
      </c>
      <c r="F666">
        <v>1301</v>
      </c>
      <c r="G666">
        <v>0</v>
      </c>
      <c r="H666" t="s">
        <v>453</v>
      </c>
      <c r="I666">
        <v>1</v>
      </c>
      <c r="J666">
        <v>220</v>
      </c>
      <c r="K666" t="s">
        <v>66</v>
      </c>
      <c r="L666">
        <v>-150.55000000000001</v>
      </c>
      <c r="M666">
        <v>-150.53</v>
      </c>
      <c r="N666">
        <v>0</v>
      </c>
      <c r="O666">
        <v>0</v>
      </c>
      <c r="P666">
        <v>-150.55000000000001</v>
      </c>
      <c r="Q666">
        <v>-150.53</v>
      </c>
      <c r="R666">
        <v>5477.69</v>
      </c>
      <c r="S666">
        <v>5938.02</v>
      </c>
      <c r="T666">
        <v>0</v>
      </c>
      <c r="U666">
        <v>-61.12</v>
      </c>
      <c r="V666">
        <v>5477.69</v>
      </c>
      <c r="W666">
        <v>5876.9</v>
      </c>
      <c r="X666">
        <v>0</v>
      </c>
      <c r="Y666">
        <v>0</v>
      </c>
      <c r="Z666">
        <v>0</v>
      </c>
      <c r="AA666">
        <v>0</v>
      </c>
      <c r="AB666">
        <v>0</v>
      </c>
      <c r="AC666">
        <v>0</v>
      </c>
      <c r="AD666">
        <v>-460.33</v>
      </c>
      <c r="AE666">
        <v>0</v>
      </c>
      <c r="AF666">
        <v>0</v>
      </c>
      <c r="AG666">
        <v>0</v>
      </c>
      <c r="AH666">
        <v>0</v>
      </c>
      <c r="AI666">
        <v>-460.33</v>
      </c>
      <c r="AJ666">
        <v>0</v>
      </c>
      <c r="AK666">
        <v>-460.33</v>
      </c>
      <c r="AL666">
        <v>-61.1</v>
      </c>
      <c r="AM666">
        <v>0</v>
      </c>
      <c r="AN666">
        <v>0</v>
      </c>
      <c r="AO666">
        <v>0</v>
      </c>
      <c r="AP666">
        <v>0</v>
      </c>
      <c r="AQ666">
        <v>0</v>
      </c>
    </row>
    <row r="667" spans="2:43" x14ac:dyDescent="0.35">
      <c r="B667" s="65" t="s">
        <v>128</v>
      </c>
      <c r="C667">
        <v>2014</v>
      </c>
      <c r="D667">
        <v>2014</v>
      </c>
      <c r="F667">
        <v>1301</v>
      </c>
      <c r="G667">
        <v>0</v>
      </c>
      <c r="H667" t="s">
        <v>453</v>
      </c>
      <c r="I667">
        <v>1</v>
      </c>
      <c r="J667">
        <v>231</v>
      </c>
      <c r="K667" t="s">
        <v>66</v>
      </c>
      <c r="L667">
        <v>-82850.2</v>
      </c>
      <c r="M667">
        <v>-82850.2</v>
      </c>
      <c r="N667">
        <v>0</v>
      </c>
      <c r="O667">
        <v>0</v>
      </c>
      <c r="P667">
        <v>-82850.2</v>
      </c>
      <c r="Q667">
        <v>-82850.2</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row>
    <row r="668" spans="2:43" x14ac:dyDescent="0.35">
      <c r="B668" s="65" t="s">
        <v>128</v>
      </c>
      <c r="C668">
        <v>2014</v>
      </c>
      <c r="D668">
        <v>2014</v>
      </c>
      <c r="F668">
        <v>1301</v>
      </c>
      <c r="G668">
        <v>0</v>
      </c>
      <c r="H668" t="s">
        <v>453</v>
      </c>
      <c r="I668">
        <v>1</v>
      </c>
      <c r="J668">
        <v>232</v>
      </c>
      <c r="K668" t="s">
        <v>66</v>
      </c>
      <c r="L668">
        <v>-2708.9</v>
      </c>
      <c r="M668">
        <v>-4957.71</v>
      </c>
      <c r="N668">
        <v>0</v>
      </c>
      <c r="O668">
        <v>0</v>
      </c>
      <c r="P668">
        <v>-2708.9</v>
      </c>
      <c r="Q668">
        <v>-4957.71</v>
      </c>
      <c r="R668">
        <v>150</v>
      </c>
      <c r="S668">
        <v>150</v>
      </c>
      <c r="T668">
        <v>0</v>
      </c>
      <c r="U668">
        <v>0</v>
      </c>
      <c r="V668">
        <v>150</v>
      </c>
      <c r="W668">
        <v>150</v>
      </c>
      <c r="X668">
        <v>0</v>
      </c>
      <c r="Y668">
        <v>0</v>
      </c>
      <c r="Z668">
        <v>0</v>
      </c>
      <c r="AA668">
        <v>0</v>
      </c>
      <c r="AB668">
        <v>0</v>
      </c>
      <c r="AC668">
        <v>0</v>
      </c>
      <c r="AD668">
        <v>2248.81</v>
      </c>
      <c r="AE668">
        <v>0</v>
      </c>
      <c r="AF668">
        <v>0</v>
      </c>
      <c r="AG668">
        <v>0</v>
      </c>
      <c r="AH668">
        <v>0</v>
      </c>
      <c r="AI668">
        <v>2248.81</v>
      </c>
      <c r="AJ668">
        <v>0</v>
      </c>
      <c r="AK668">
        <v>2248.81</v>
      </c>
      <c r="AL668">
        <v>0</v>
      </c>
      <c r="AM668">
        <v>0</v>
      </c>
      <c r="AN668">
        <v>0</v>
      </c>
      <c r="AO668">
        <v>0</v>
      </c>
      <c r="AP668">
        <v>0</v>
      </c>
      <c r="AQ668">
        <v>0</v>
      </c>
    </row>
    <row r="669" spans="2:43" x14ac:dyDescent="0.35">
      <c r="B669" s="65" t="s">
        <v>128</v>
      </c>
      <c r="C669">
        <v>2014</v>
      </c>
      <c r="D669">
        <v>2014</v>
      </c>
      <c r="F669">
        <v>1301</v>
      </c>
      <c r="G669">
        <v>0</v>
      </c>
      <c r="H669" t="s">
        <v>453</v>
      </c>
      <c r="I669">
        <v>1</v>
      </c>
      <c r="J669">
        <v>233</v>
      </c>
      <c r="K669" t="s">
        <v>66</v>
      </c>
      <c r="L669">
        <v>-339588.02</v>
      </c>
      <c r="M669">
        <v>-266499.77</v>
      </c>
      <c r="N669">
        <v>0</v>
      </c>
      <c r="O669">
        <v>0</v>
      </c>
      <c r="P669">
        <v>-339588.02</v>
      </c>
      <c r="Q669">
        <v>-266499.77</v>
      </c>
      <c r="R669">
        <v>-2236.7399999999998</v>
      </c>
      <c r="S669">
        <v>5193.07</v>
      </c>
      <c r="T669">
        <v>0</v>
      </c>
      <c r="U669">
        <v>-16335.09</v>
      </c>
      <c r="V669">
        <v>-2236.7399999999998</v>
      </c>
      <c r="W669">
        <v>-11142.02</v>
      </c>
      <c r="X669">
        <v>-20869.11</v>
      </c>
      <c r="Y669">
        <v>-20869.11</v>
      </c>
      <c r="Z669">
        <v>0</v>
      </c>
      <c r="AA669">
        <v>0</v>
      </c>
      <c r="AB669">
        <v>-20869.11</v>
      </c>
      <c r="AC669">
        <v>-20869.11</v>
      </c>
      <c r="AD669">
        <v>-80518.06</v>
      </c>
      <c r="AE669">
        <v>0</v>
      </c>
      <c r="AF669">
        <v>0</v>
      </c>
      <c r="AG669">
        <v>0</v>
      </c>
      <c r="AH669">
        <v>0</v>
      </c>
      <c r="AI669">
        <v>-80518.06</v>
      </c>
      <c r="AJ669">
        <v>-20869.11</v>
      </c>
      <c r="AK669">
        <v>-80518.06</v>
      </c>
      <c r="AL669">
        <v>-16335.09</v>
      </c>
      <c r="AM669">
        <v>1371.09</v>
      </c>
      <c r="AN669">
        <v>9265.09</v>
      </c>
      <c r="AO669">
        <v>0</v>
      </c>
      <c r="AP669">
        <v>45819.75</v>
      </c>
      <c r="AQ669">
        <v>56455.93</v>
      </c>
    </row>
    <row r="670" spans="2:43" x14ac:dyDescent="0.35">
      <c r="B670" s="65" t="s">
        <v>128</v>
      </c>
      <c r="C670">
        <v>2014</v>
      </c>
      <c r="D670">
        <v>2014</v>
      </c>
      <c r="F670">
        <v>1301</v>
      </c>
      <c r="G670">
        <v>0</v>
      </c>
      <c r="H670" t="s">
        <v>453</v>
      </c>
      <c r="I670">
        <v>1</v>
      </c>
      <c r="J670">
        <v>240</v>
      </c>
      <c r="K670" t="s">
        <v>66</v>
      </c>
      <c r="L670">
        <v>-61345.37</v>
      </c>
      <c r="M670">
        <v>-61345.37</v>
      </c>
      <c r="N670">
        <v>0</v>
      </c>
      <c r="O670">
        <v>0</v>
      </c>
      <c r="P670">
        <v>-61345.37</v>
      </c>
      <c r="Q670">
        <v>-61345.37</v>
      </c>
      <c r="R670">
        <v>0</v>
      </c>
      <c r="S670">
        <v>0</v>
      </c>
      <c r="T670">
        <v>0</v>
      </c>
      <c r="U670">
        <v>0</v>
      </c>
      <c r="V670">
        <v>0</v>
      </c>
      <c r="W670">
        <v>0</v>
      </c>
      <c r="X670">
        <v>-73896.990000000005</v>
      </c>
      <c r="Y670">
        <v>-71439.92</v>
      </c>
      <c r="Z670">
        <v>0</v>
      </c>
      <c r="AA670">
        <v>0</v>
      </c>
      <c r="AB670">
        <v>-73896.990000000005</v>
      </c>
      <c r="AC670">
        <v>-71439.92</v>
      </c>
      <c r="AD670">
        <v>-2457.0700000000002</v>
      </c>
      <c r="AE670">
        <v>0</v>
      </c>
      <c r="AF670">
        <v>0</v>
      </c>
      <c r="AG670">
        <v>0</v>
      </c>
      <c r="AH670">
        <v>0</v>
      </c>
      <c r="AI670">
        <v>-2457.0700000000002</v>
      </c>
      <c r="AJ670">
        <v>-73896.990000000005</v>
      </c>
      <c r="AK670">
        <v>0</v>
      </c>
      <c r="AL670">
        <v>0</v>
      </c>
      <c r="AM670">
        <v>0</v>
      </c>
      <c r="AN670">
        <v>0</v>
      </c>
      <c r="AO670">
        <v>0</v>
      </c>
      <c r="AP670">
        <v>0</v>
      </c>
      <c r="AQ670">
        <v>0</v>
      </c>
    </row>
    <row r="671" spans="2:43" x14ac:dyDescent="0.35">
      <c r="B671" s="65" t="s">
        <v>128</v>
      </c>
      <c r="C671">
        <v>2014</v>
      </c>
      <c r="D671">
        <v>2014</v>
      </c>
      <c r="F671">
        <v>1301</v>
      </c>
      <c r="G671">
        <v>0</v>
      </c>
      <c r="H671" t="s">
        <v>453</v>
      </c>
      <c r="I671">
        <v>1</v>
      </c>
      <c r="J671">
        <v>251</v>
      </c>
      <c r="K671" t="s">
        <v>66</v>
      </c>
      <c r="L671">
        <v>-4635162.8499999996</v>
      </c>
      <c r="M671">
        <v>-4390034.92</v>
      </c>
      <c r="N671">
        <v>0</v>
      </c>
      <c r="O671">
        <v>0</v>
      </c>
      <c r="P671">
        <v>-4635162.8499999996</v>
      </c>
      <c r="Q671">
        <v>-4390034.92</v>
      </c>
      <c r="R671">
        <v>-183071.32</v>
      </c>
      <c r="S671">
        <v>-126223.56</v>
      </c>
      <c r="T671">
        <v>0</v>
      </c>
      <c r="U671">
        <v>-17.8</v>
      </c>
      <c r="V671">
        <v>-183071.32</v>
      </c>
      <c r="W671">
        <v>-126241.36</v>
      </c>
      <c r="X671">
        <v>-514484.13</v>
      </c>
      <c r="Y671">
        <v>-520307.41</v>
      </c>
      <c r="Z671">
        <v>0</v>
      </c>
      <c r="AA671">
        <v>0</v>
      </c>
      <c r="AB671">
        <v>-514484.13</v>
      </c>
      <c r="AC671">
        <v>-520307.41</v>
      </c>
      <c r="AD671">
        <v>-296152.40999999997</v>
      </c>
      <c r="AE671">
        <v>0</v>
      </c>
      <c r="AF671">
        <v>0</v>
      </c>
      <c r="AG671">
        <v>0</v>
      </c>
      <c r="AH671">
        <v>0</v>
      </c>
      <c r="AI671">
        <v>-296152.40999999997</v>
      </c>
      <c r="AJ671">
        <v>-514484.13</v>
      </c>
      <c r="AK671">
        <v>-301975.69</v>
      </c>
      <c r="AL671">
        <v>-17.8</v>
      </c>
      <c r="AM671">
        <v>83908.66</v>
      </c>
      <c r="AN671">
        <v>1.46</v>
      </c>
      <c r="AO671">
        <v>0</v>
      </c>
      <c r="AP671">
        <v>0</v>
      </c>
      <c r="AQ671">
        <v>83910.12</v>
      </c>
    </row>
    <row r="672" spans="2:43" x14ac:dyDescent="0.35">
      <c r="B672" s="65" t="s">
        <v>128</v>
      </c>
      <c r="C672">
        <v>2014</v>
      </c>
      <c r="D672">
        <v>2014</v>
      </c>
      <c r="F672">
        <v>1301</v>
      </c>
      <c r="G672">
        <v>0</v>
      </c>
      <c r="H672" t="s">
        <v>453</v>
      </c>
      <c r="I672">
        <v>1</v>
      </c>
      <c r="J672">
        <v>252</v>
      </c>
      <c r="K672" t="s">
        <v>66</v>
      </c>
      <c r="L672">
        <v>-2754004.85</v>
      </c>
      <c r="M672">
        <v>-2133603.33</v>
      </c>
      <c r="N672">
        <v>0</v>
      </c>
      <c r="O672">
        <v>-327660</v>
      </c>
      <c r="P672">
        <v>-2754004.85</v>
      </c>
      <c r="Q672">
        <v>-2461263.33</v>
      </c>
      <c r="R672">
        <v>-326629.25</v>
      </c>
      <c r="S672">
        <v>-196972.96</v>
      </c>
      <c r="T672">
        <v>0</v>
      </c>
      <c r="U672">
        <v>-687.76</v>
      </c>
      <c r="V672">
        <v>-326629.25</v>
      </c>
      <c r="W672">
        <v>-197660.72</v>
      </c>
      <c r="X672">
        <v>-279903.35999999999</v>
      </c>
      <c r="Y672">
        <v>-231441.03</v>
      </c>
      <c r="Z672">
        <v>0</v>
      </c>
      <c r="AA672">
        <v>0</v>
      </c>
      <c r="AB672">
        <v>-279903.35999999999</v>
      </c>
      <c r="AC672">
        <v>-231441.03</v>
      </c>
      <c r="AD672">
        <v>-797073.77</v>
      </c>
      <c r="AE672">
        <v>0</v>
      </c>
      <c r="AF672">
        <v>0</v>
      </c>
      <c r="AG672">
        <v>0</v>
      </c>
      <c r="AH672">
        <v>0</v>
      </c>
      <c r="AI672">
        <v>-797073.77</v>
      </c>
      <c r="AJ672">
        <v>-279903.35999999999</v>
      </c>
      <c r="AK672">
        <v>-748611.44</v>
      </c>
      <c r="AL672">
        <v>-326901.39</v>
      </c>
      <c r="AM672">
        <v>32130.05</v>
      </c>
      <c r="AN672">
        <v>615</v>
      </c>
      <c r="AO672">
        <v>0</v>
      </c>
      <c r="AP672">
        <v>0</v>
      </c>
      <c r="AQ672">
        <v>32745.05</v>
      </c>
    </row>
    <row r="673" spans="2:43" x14ac:dyDescent="0.35">
      <c r="B673" s="65" t="s">
        <v>128</v>
      </c>
      <c r="C673">
        <v>2014</v>
      </c>
      <c r="D673">
        <v>2014</v>
      </c>
      <c r="F673">
        <v>1301</v>
      </c>
      <c r="G673">
        <v>0</v>
      </c>
      <c r="H673" t="s">
        <v>453</v>
      </c>
      <c r="I673">
        <v>1</v>
      </c>
      <c r="J673">
        <v>253</v>
      </c>
      <c r="K673" t="s">
        <v>66</v>
      </c>
      <c r="L673">
        <v>60867.839999999997</v>
      </c>
      <c r="M673">
        <v>75274.679999999993</v>
      </c>
      <c r="N673">
        <v>0</v>
      </c>
      <c r="O673">
        <v>0</v>
      </c>
      <c r="P673">
        <v>60867.839999999997</v>
      </c>
      <c r="Q673">
        <v>75274.679999999993</v>
      </c>
      <c r="R673">
        <v>-238869.81</v>
      </c>
      <c r="S673">
        <v>-250776.65</v>
      </c>
      <c r="T673">
        <v>0</v>
      </c>
      <c r="U673">
        <v>-2500</v>
      </c>
      <c r="V673">
        <v>-238869.81</v>
      </c>
      <c r="W673">
        <v>-253276.65</v>
      </c>
      <c r="X673">
        <v>-54042.21</v>
      </c>
      <c r="Y673">
        <v>-252310.62</v>
      </c>
      <c r="Z673">
        <v>0</v>
      </c>
      <c r="AA673">
        <v>0</v>
      </c>
      <c r="AB673">
        <v>-54042.21</v>
      </c>
      <c r="AC673">
        <v>-252310.62</v>
      </c>
      <c r="AD673">
        <v>195768.41</v>
      </c>
      <c r="AE673">
        <v>0</v>
      </c>
      <c r="AF673">
        <v>0</v>
      </c>
      <c r="AG673">
        <v>0</v>
      </c>
      <c r="AH673">
        <v>0</v>
      </c>
      <c r="AI673">
        <v>195768.41</v>
      </c>
      <c r="AJ673">
        <v>-54042.21</v>
      </c>
      <c r="AK673">
        <v>-2500</v>
      </c>
      <c r="AL673">
        <v>-2500</v>
      </c>
      <c r="AM673">
        <v>4932.25</v>
      </c>
      <c r="AN673">
        <v>0</v>
      </c>
      <c r="AO673">
        <v>0</v>
      </c>
      <c r="AP673">
        <v>0</v>
      </c>
      <c r="AQ673">
        <v>4932.25</v>
      </c>
    </row>
    <row r="674" spans="2:43" x14ac:dyDescent="0.35">
      <c r="B674" s="65" t="s">
        <v>128</v>
      </c>
      <c r="C674">
        <v>2014</v>
      </c>
      <c r="D674">
        <v>2014</v>
      </c>
      <c r="F674">
        <v>1301</v>
      </c>
      <c r="G674">
        <v>0</v>
      </c>
      <c r="H674" t="s">
        <v>453</v>
      </c>
      <c r="I674">
        <v>1</v>
      </c>
      <c r="J674">
        <v>254</v>
      </c>
      <c r="K674" t="s">
        <v>66</v>
      </c>
      <c r="L674">
        <v>-307723.03999999998</v>
      </c>
      <c r="M674">
        <v>-269481.51</v>
      </c>
      <c r="N674">
        <v>0</v>
      </c>
      <c r="O674">
        <v>-1914</v>
      </c>
      <c r="P674">
        <v>-307723.03999999998</v>
      </c>
      <c r="Q674">
        <v>-271395.51</v>
      </c>
      <c r="R674">
        <v>13954.24</v>
      </c>
      <c r="S674">
        <v>36809.85</v>
      </c>
      <c r="T674">
        <v>0</v>
      </c>
      <c r="U674">
        <v>-4605.6099999999997</v>
      </c>
      <c r="V674">
        <v>13954.24</v>
      </c>
      <c r="W674">
        <v>32204.240000000002</v>
      </c>
      <c r="X674">
        <v>-3043.81</v>
      </c>
      <c r="Y674">
        <v>-3043.81</v>
      </c>
      <c r="Z674">
        <v>0</v>
      </c>
      <c r="AA674">
        <v>0</v>
      </c>
      <c r="AB674">
        <v>-3043.81</v>
      </c>
      <c r="AC674">
        <v>-3043.81</v>
      </c>
      <c r="AD674">
        <v>-61033.95</v>
      </c>
      <c r="AE674">
        <v>0</v>
      </c>
      <c r="AF674">
        <v>0</v>
      </c>
      <c r="AG674">
        <v>0</v>
      </c>
      <c r="AH674">
        <v>0</v>
      </c>
      <c r="AI674">
        <v>-61033.95</v>
      </c>
      <c r="AJ674">
        <v>-3043.81</v>
      </c>
      <c r="AK674">
        <v>-61033.95</v>
      </c>
      <c r="AL674">
        <v>-6456.42</v>
      </c>
      <c r="AM674">
        <v>38332.879999999997</v>
      </c>
      <c r="AN674">
        <v>0</v>
      </c>
      <c r="AO674">
        <v>0</v>
      </c>
      <c r="AP674">
        <v>0</v>
      </c>
      <c r="AQ674">
        <v>38332.879999999997</v>
      </c>
    </row>
    <row r="675" spans="2:43" x14ac:dyDescent="0.35">
      <c r="B675" s="65" t="s">
        <v>128</v>
      </c>
      <c r="C675">
        <v>2014</v>
      </c>
      <c r="D675">
        <v>2014</v>
      </c>
      <c r="F675">
        <v>1301</v>
      </c>
      <c r="G675">
        <v>0</v>
      </c>
      <c r="H675" t="s">
        <v>453</v>
      </c>
      <c r="I675">
        <v>1</v>
      </c>
      <c r="J675">
        <v>257</v>
      </c>
      <c r="K675" t="s">
        <v>66</v>
      </c>
      <c r="L675">
        <v>-3695592.36</v>
      </c>
      <c r="M675">
        <v>-3104878.47</v>
      </c>
      <c r="N675">
        <v>0</v>
      </c>
      <c r="O675">
        <v>-2483.61</v>
      </c>
      <c r="P675">
        <v>-3695592.36</v>
      </c>
      <c r="Q675">
        <v>-3107362.08</v>
      </c>
      <c r="R675">
        <v>-235940.52</v>
      </c>
      <c r="S675">
        <v>-692399.71</v>
      </c>
      <c r="T675">
        <v>0</v>
      </c>
      <c r="U675">
        <v>-1427.38</v>
      </c>
      <c r="V675">
        <v>-235940.52</v>
      </c>
      <c r="W675">
        <v>-693827.09</v>
      </c>
      <c r="X675">
        <v>-5144057.3499999996</v>
      </c>
      <c r="Y675">
        <v>-3644002.06</v>
      </c>
      <c r="Z675">
        <v>0</v>
      </c>
      <c r="AA675">
        <v>0</v>
      </c>
      <c r="AB675">
        <v>-5144057.3499999996</v>
      </c>
      <c r="AC675">
        <v>-3644002.06</v>
      </c>
      <c r="AD675">
        <v>-1610415.49</v>
      </c>
      <c r="AE675">
        <v>0</v>
      </c>
      <c r="AF675">
        <v>0</v>
      </c>
      <c r="AG675">
        <v>0</v>
      </c>
      <c r="AH675">
        <v>0</v>
      </c>
      <c r="AI675">
        <v>-1610415.49</v>
      </c>
      <c r="AJ675">
        <v>-5144057.3499999996</v>
      </c>
      <c r="AK675">
        <v>-110360.2</v>
      </c>
      <c r="AL675">
        <v>19983.509999999998</v>
      </c>
      <c r="AM675">
        <v>295664.09999999998</v>
      </c>
      <c r="AN675">
        <v>1322.45</v>
      </c>
      <c r="AO675">
        <v>0</v>
      </c>
      <c r="AP675">
        <v>0</v>
      </c>
      <c r="AQ675">
        <v>296986.55</v>
      </c>
    </row>
    <row r="676" spans="2:43" x14ac:dyDescent="0.35">
      <c r="B676" s="65" t="s">
        <v>128</v>
      </c>
      <c r="C676">
        <v>2014</v>
      </c>
      <c r="D676">
        <v>2014</v>
      </c>
      <c r="F676">
        <v>1301</v>
      </c>
      <c r="G676">
        <v>0</v>
      </c>
      <c r="H676" t="s">
        <v>453</v>
      </c>
      <c r="I676">
        <v>1</v>
      </c>
      <c r="J676">
        <v>260</v>
      </c>
      <c r="K676" t="s">
        <v>66</v>
      </c>
      <c r="L676">
        <v>-128914.69</v>
      </c>
      <c r="M676">
        <v>-150008.94</v>
      </c>
      <c r="N676">
        <v>0</v>
      </c>
      <c r="O676">
        <v>0</v>
      </c>
      <c r="P676">
        <v>-128914.69</v>
      </c>
      <c r="Q676">
        <v>-150008.94</v>
      </c>
      <c r="R676">
        <v>-152730.89000000001</v>
      </c>
      <c r="S676">
        <v>-169390.93</v>
      </c>
      <c r="T676">
        <v>0</v>
      </c>
      <c r="U676">
        <v>-65312.06</v>
      </c>
      <c r="V676">
        <v>-152730.89000000001</v>
      </c>
      <c r="W676">
        <v>-234702.99</v>
      </c>
      <c r="X676">
        <v>-425419.54</v>
      </c>
      <c r="Y676">
        <v>-359793.83</v>
      </c>
      <c r="Z676">
        <v>0</v>
      </c>
      <c r="AA676">
        <v>0</v>
      </c>
      <c r="AB676">
        <v>-425419.54</v>
      </c>
      <c r="AC676">
        <v>-359793.83</v>
      </c>
      <c r="AD676">
        <v>-27871.42</v>
      </c>
      <c r="AE676">
        <v>0</v>
      </c>
      <c r="AF676">
        <v>0</v>
      </c>
      <c r="AG676">
        <v>0</v>
      </c>
      <c r="AH676">
        <v>0</v>
      </c>
      <c r="AI676">
        <v>-27871.42</v>
      </c>
      <c r="AJ676">
        <v>-425419.54</v>
      </c>
      <c r="AK676">
        <v>37754.29</v>
      </c>
      <c r="AL676">
        <v>-65312.06</v>
      </c>
      <c r="AM676">
        <v>34287.53</v>
      </c>
      <c r="AN676">
        <v>63679.33</v>
      </c>
      <c r="AO676">
        <v>0</v>
      </c>
      <c r="AP676">
        <v>348.89</v>
      </c>
      <c r="AQ676">
        <v>98315.75</v>
      </c>
    </row>
    <row r="677" spans="2:43" x14ac:dyDescent="0.35">
      <c r="B677" s="65" t="s">
        <v>128</v>
      </c>
      <c r="C677">
        <v>2014</v>
      </c>
      <c r="D677">
        <v>2014</v>
      </c>
      <c r="F677">
        <v>1301</v>
      </c>
      <c r="G677">
        <v>0</v>
      </c>
      <c r="H677" t="s">
        <v>453</v>
      </c>
      <c r="I677">
        <v>1</v>
      </c>
      <c r="J677">
        <v>310</v>
      </c>
      <c r="K677" t="s">
        <v>66</v>
      </c>
      <c r="L677">
        <v>-309381.49</v>
      </c>
      <c r="M677">
        <v>-217783.66</v>
      </c>
      <c r="N677">
        <v>0</v>
      </c>
      <c r="O677">
        <v>0</v>
      </c>
      <c r="P677">
        <v>-309381.49</v>
      </c>
      <c r="Q677">
        <v>-217783.66</v>
      </c>
      <c r="R677">
        <v>133109.56</v>
      </c>
      <c r="S677">
        <v>162811.47</v>
      </c>
      <c r="T677">
        <v>0</v>
      </c>
      <c r="U677">
        <v>-8843.5499999999993</v>
      </c>
      <c r="V677">
        <v>133109.56</v>
      </c>
      <c r="W677">
        <v>153967.92000000001</v>
      </c>
      <c r="X677">
        <v>-3399</v>
      </c>
      <c r="Y677">
        <v>-1919</v>
      </c>
      <c r="Z677">
        <v>0</v>
      </c>
      <c r="AA677">
        <v>0</v>
      </c>
      <c r="AB677">
        <v>-3399</v>
      </c>
      <c r="AC677">
        <v>-1919</v>
      </c>
      <c r="AD677">
        <v>-122779.74</v>
      </c>
      <c r="AE677">
        <v>0</v>
      </c>
      <c r="AF677">
        <v>0</v>
      </c>
      <c r="AG677">
        <v>0</v>
      </c>
      <c r="AH677">
        <v>0</v>
      </c>
      <c r="AI677">
        <v>-122779.74</v>
      </c>
      <c r="AJ677">
        <v>-3399</v>
      </c>
      <c r="AK677">
        <v>-121299.74</v>
      </c>
      <c r="AL677">
        <v>-8843.5499999999993</v>
      </c>
      <c r="AM677">
        <v>4194.68</v>
      </c>
      <c r="AN677">
        <v>76.489999999999995</v>
      </c>
      <c r="AO677">
        <v>0</v>
      </c>
      <c r="AP677">
        <v>0</v>
      </c>
      <c r="AQ677">
        <v>4271.17</v>
      </c>
    </row>
    <row r="678" spans="2:43" x14ac:dyDescent="0.35">
      <c r="B678" s="65" t="s">
        <v>128</v>
      </c>
      <c r="C678">
        <v>2014</v>
      </c>
      <c r="D678">
        <v>2014</v>
      </c>
      <c r="F678">
        <v>1301</v>
      </c>
      <c r="G678">
        <v>0</v>
      </c>
      <c r="H678" t="s">
        <v>453</v>
      </c>
      <c r="I678">
        <v>1</v>
      </c>
      <c r="J678">
        <v>320</v>
      </c>
      <c r="K678" t="s">
        <v>66</v>
      </c>
      <c r="L678">
        <v>0</v>
      </c>
      <c r="M678">
        <v>-670.07</v>
      </c>
      <c r="N678">
        <v>0</v>
      </c>
      <c r="O678">
        <v>0</v>
      </c>
      <c r="P678">
        <v>0</v>
      </c>
      <c r="Q678">
        <v>-670.07</v>
      </c>
      <c r="R678">
        <v>0</v>
      </c>
      <c r="S678">
        <v>0</v>
      </c>
      <c r="T678">
        <v>0</v>
      </c>
      <c r="U678">
        <v>0</v>
      </c>
      <c r="V678">
        <v>0</v>
      </c>
      <c r="W678">
        <v>0</v>
      </c>
      <c r="X678">
        <v>-2606.1999999999998</v>
      </c>
      <c r="Y678">
        <v>-50.1</v>
      </c>
      <c r="Z678">
        <v>0</v>
      </c>
      <c r="AA678">
        <v>0</v>
      </c>
      <c r="AB678">
        <v>-2606.1999999999998</v>
      </c>
      <c r="AC678">
        <v>-50.1</v>
      </c>
      <c r="AD678">
        <v>-1886.03</v>
      </c>
      <c r="AE678">
        <v>0</v>
      </c>
      <c r="AF678">
        <v>0</v>
      </c>
      <c r="AG678">
        <v>0</v>
      </c>
      <c r="AH678">
        <v>0</v>
      </c>
      <c r="AI678">
        <v>-1886.03</v>
      </c>
      <c r="AJ678">
        <v>-2606.1999999999998</v>
      </c>
      <c r="AK678">
        <v>670.07</v>
      </c>
      <c r="AL678">
        <v>0</v>
      </c>
      <c r="AM678">
        <v>670.07</v>
      </c>
      <c r="AN678">
        <v>0</v>
      </c>
      <c r="AO678">
        <v>0</v>
      </c>
      <c r="AP678">
        <v>0</v>
      </c>
      <c r="AQ678">
        <v>670.07</v>
      </c>
    </row>
    <row r="679" spans="2:43" x14ac:dyDescent="0.35">
      <c r="B679" s="65" t="s">
        <v>128</v>
      </c>
      <c r="C679">
        <v>2014</v>
      </c>
      <c r="D679">
        <v>2014</v>
      </c>
      <c r="F679">
        <v>1301</v>
      </c>
      <c r="G679">
        <v>0</v>
      </c>
      <c r="H679" t="s">
        <v>489</v>
      </c>
      <c r="I679">
        <v>2</v>
      </c>
      <c r="J679">
        <v>121</v>
      </c>
      <c r="K679" t="s">
        <v>66</v>
      </c>
      <c r="L679">
        <v>0</v>
      </c>
      <c r="M679">
        <v>0</v>
      </c>
      <c r="N679">
        <v>0</v>
      </c>
      <c r="O679">
        <v>0</v>
      </c>
      <c r="P679">
        <v>0</v>
      </c>
      <c r="Q679">
        <v>0</v>
      </c>
      <c r="R679">
        <v>0</v>
      </c>
      <c r="S679">
        <v>0</v>
      </c>
      <c r="T679">
        <v>0</v>
      </c>
      <c r="U679">
        <v>0</v>
      </c>
      <c r="V679">
        <v>0</v>
      </c>
      <c r="W679">
        <v>0</v>
      </c>
      <c r="X679">
        <v>0</v>
      </c>
      <c r="Y679">
        <v>0</v>
      </c>
      <c r="Z679">
        <v>0</v>
      </c>
      <c r="AA679">
        <v>0</v>
      </c>
      <c r="AB679">
        <v>0</v>
      </c>
      <c r="AC679">
        <v>0</v>
      </c>
      <c r="AD679">
        <v>-7049.4</v>
      </c>
      <c r="AE679">
        <v>0</v>
      </c>
      <c r="AF679">
        <v>0</v>
      </c>
      <c r="AG679">
        <v>0</v>
      </c>
      <c r="AH679">
        <v>0</v>
      </c>
      <c r="AI679">
        <v>-7049.4</v>
      </c>
      <c r="AJ679">
        <v>0</v>
      </c>
      <c r="AK679">
        <v>-7049.4</v>
      </c>
      <c r="AL679">
        <v>-7049.4</v>
      </c>
      <c r="AM679">
        <v>0</v>
      </c>
      <c r="AN679">
        <v>0</v>
      </c>
      <c r="AO679">
        <v>0</v>
      </c>
      <c r="AP679">
        <v>0</v>
      </c>
      <c r="AQ679">
        <v>0</v>
      </c>
    </row>
    <row r="680" spans="2:43" x14ac:dyDescent="0.35">
      <c r="B680" s="65" t="s">
        <v>128</v>
      </c>
      <c r="C680">
        <v>2014</v>
      </c>
      <c r="D680">
        <v>2014</v>
      </c>
      <c r="F680">
        <v>1301</v>
      </c>
      <c r="G680">
        <v>0</v>
      </c>
      <c r="H680" t="s">
        <v>489</v>
      </c>
      <c r="I680">
        <v>2</v>
      </c>
      <c r="J680">
        <v>251</v>
      </c>
      <c r="K680" t="s">
        <v>66</v>
      </c>
      <c r="L680">
        <v>-4312</v>
      </c>
      <c r="M680">
        <v>0</v>
      </c>
      <c r="N680">
        <v>0</v>
      </c>
      <c r="O680">
        <v>0</v>
      </c>
      <c r="P680">
        <v>-4312</v>
      </c>
      <c r="Q680">
        <v>0</v>
      </c>
      <c r="R680">
        <v>0</v>
      </c>
      <c r="S680">
        <v>0</v>
      </c>
      <c r="T680">
        <v>0</v>
      </c>
      <c r="U680">
        <v>0</v>
      </c>
      <c r="V680">
        <v>0</v>
      </c>
      <c r="W680">
        <v>0</v>
      </c>
      <c r="X680">
        <v>0</v>
      </c>
      <c r="Y680">
        <v>0</v>
      </c>
      <c r="Z680">
        <v>0</v>
      </c>
      <c r="AA680">
        <v>0</v>
      </c>
      <c r="AB680">
        <v>0</v>
      </c>
      <c r="AC680">
        <v>0</v>
      </c>
      <c r="AD680">
        <v>-4312</v>
      </c>
      <c r="AE680">
        <v>0</v>
      </c>
      <c r="AF680">
        <v>0</v>
      </c>
      <c r="AG680">
        <v>0</v>
      </c>
      <c r="AH680">
        <v>0</v>
      </c>
      <c r="AI680">
        <v>-4312</v>
      </c>
      <c r="AJ680">
        <v>0</v>
      </c>
      <c r="AK680">
        <v>-4312</v>
      </c>
      <c r="AL680">
        <v>0</v>
      </c>
      <c r="AM680">
        <v>0</v>
      </c>
      <c r="AN680">
        <v>0</v>
      </c>
      <c r="AO680">
        <v>0</v>
      </c>
      <c r="AP680">
        <v>0</v>
      </c>
      <c r="AQ680">
        <v>0</v>
      </c>
    </row>
    <row r="681" spans="2:43" x14ac:dyDescent="0.35">
      <c r="B681" s="65" t="s">
        <v>128</v>
      </c>
      <c r="C681">
        <v>2014</v>
      </c>
      <c r="D681">
        <v>2014</v>
      </c>
      <c r="F681">
        <v>1301</v>
      </c>
      <c r="G681">
        <v>0</v>
      </c>
      <c r="H681" t="s">
        <v>489</v>
      </c>
      <c r="I681">
        <v>2</v>
      </c>
      <c r="J681">
        <v>252</v>
      </c>
      <c r="K681" t="s">
        <v>66</v>
      </c>
      <c r="L681">
        <v>-7177.07</v>
      </c>
      <c r="M681">
        <v>-7177.07</v>
      </c>
      <c r="N681">
        <v>0</v>
      </c>
      <c r="O681">
        <v>0</v>
      </c>
      <c r="P681">
        <v>-7177.07</v>
      </c>
      <c r="Q681">
        <v>-7177.07</v>
      </c>
      <c r="R681">
        <v>0</v>
      </c>
      <c r="S681">
        <v>0</v>
      </c>
      <c r="T681">
        <v>0</v>
      </c>
      <c r="U681">
        <v>0</v>
      </c>
      <c r="V681">
        <v>0</v>
      </c>
      <c r="W681">
        <v>0</v>
      </c>
      <c r="X681">
        <v>-630.37</v>
      </c>
      <c r="Y681">
        <v>-630.37</v>
      </c>
      <c r="Z681">
        <v>0</v>
      </c>
      <c r="AA681">
        <v>0</v>
      </c>
      <c r="AB681">
        <v>-630.37</v>
      </c>
      <c r="AC681">
        <v>-630.37</v>
      </c>
      <c r="AD681">
        <v>0</v>
      </c>
      <c r="AE681">
        <v>0</v>
      </c>
      <c r="AF681">
        <v>0</v>
      </c>
      <c r="AG681">
        <v>0</v>
      </c>
      <c r="AH681">
        <v>0</v>
      </c>
      <c r="AI681">
        <v>0</v>
      </c>
      <c r="AJ681">
        <v>-630.37</v>
      </c>
      <c r="AK681">
        <v>0</v>
      </c>
      <c r="AL681">
        <v>0</v>
      </c>
      <c r="AM681">
        <v>5503.57</v>
      </c>
      <c r="AN681">
        <v>0</v>
      </c>
      <c r="AO681">
        <v>0</v>
      </c>
      <c r="AP681">
        <v>0</v>
      </c>
      <c r="AQ681">
        <v>5503.57</v>
      </c>
    </row>
    <row r="682" spans="2:43" x14ac:dyDescent="0.35">
      <c r="B682" s="65" t="s">
        <v>128</v>
      </c>
      <c r="C682">
        <v>2014</v>
      </c>
      <c r="D682">
        <v>2014</v>
      </c>
      <c r="F682">
        <v>1301</v>
      </c>
      <c r="G682">
        <v>0</v>
      </c>
      <c r="H682" t="s">
        <v>489</v>
      </c>
      <c r="I682">
        <v>2</v>
      </c>
      <c r="J682">
        <v>253</v>
      </c>
      <c r="K682" t="s">
        <v>66</v>
      </c>
      <c r="L682">
        <v>-16053.8</v>
      </c>
      <c r="M682">
        <v>-16053.8</v>
      </c>
      <c r="N682">
        <v>0</v>
      </c>
      <c r="O682">
        <v>0</v>
      </c>
      <c r="P682">
        <v>-16053.8</v>
      </c>
      <c r="Q682">
        <v>-16053.8</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21.07</v>
      </c>
      <c r="AN682">
        <v>0</v>
      </c>
      <c r="AO682">
        <v>0</v>
      </c>
      <c r="AP682">
        <v>0</v>
      </c>
      <c r="AQ682">
        <v>21.07</v>
      </c>
    </row>
    <row r="683" spans="2:43" x14ac:dyDescent="0.35">
      <c r="B683" s="65" t="s">
        <v>128</v>
      </c>
      <c r="C683">
        <v>2014</v>
      </c>
      <c r="D683">
        <v>2014</v>
      </c>
      <c r="F683">
        <v>1301</v>
      </c>
      <c r="G683">
        <v>0</v>
      </c>
      <c r="H683" t="s">
        <v>489</v>
      </c>
      <c r="I683">
        <v>2</v>
      </c>
      <c r="J683">
        <v>254</v>
      </c>
      <c r="K683" t="s">
        <v>66</v>
      </c>
      <c r="L683">
        <v>-363058.69</v>
      </c>
      <c r="M683">
        <v>-183438.11</v>
      </c>
      <c r="N683">
        <v>0</v>
      </c>
      <c r="O683">
        <v>0</v>
      </c>
      <c r="P683">
        <v>-363058.69</v>
      </c>
      <c r="Q683">
        <v>-183438.11</v>
      </c>
      <c r="R683">
        <v>0</v>
      </c>
      <c r="S683">
        <v>0</v>
      </c>
      <c r="T683">
        <v>0</v>
      </c>
      <c r="U683">
        <v>0</v>
      </c>
      <c r="V683">
        <v>0</v>
      </c>
      <c r="W683">
        <v>0</v>
      </c>
      <c r="X683">
        <v>0</v>
      </c>
      <c r="Y683">
        <v>0</v>
      </c>
      <c r="Z683">
        <v>0</v>
      </c>
      <c r="AA683">
        <v>0</v>
      </c>
      <c r="AB683">
        <v>0</v>
      </c>
      <c r="AC683">
        <v>0</v>
      </c>
      <c r="AD683">
        <v>-179620.58</v>
      </c>
      <c r="AE683">
        <v>0</v>
      </c>
      <c r="AF683">
        <v>0</v>
      </c>
      <c r="AG683">
        <v>0</v>
      </c>
      <c r="AH683">
        <v>0</v>
      </c>
      <c r="AI683">
        <v>-179620.58</v>
      </c>
      <c r="AJ683">
        <v>0</v>
      </c>
      <c r="AK683">
        <v>-179620.58</v>
      </c>
      <c r="AL683">
        <v>0</v>
      </c>
      <c r="AM683">
        <v>53895.93</v>
      </c>
      <c r="AN683">
        <v>0</v>
      </c>
      <c r="AO683">
        <v>0</v>
      </c>
      <c r="AP683">
        <v>0</v>
      </c>
      <c r="AQ683">
        <v>53895.93</v>
      </c>
    </row>
    <row r="684" spans="2:43" x14ac:dyDescent="0.35">
      <c r="B684" s="65" t="s">
        <v>128</v>
      </c>
      <c r="C684">
        <v>2014</v>
      </c>
      <c r="D684">
        <v>2014</v>
      </c>
      <c r="F684">
        <v>1301</v>
      </c>
      <c r="G684">
        <v>0</v>
      </c>
      <c r="H684" t="s">
        <v>489</v>
      </c>
      <c r="I684">
        <v>2</v>
      </c>
      <c r="J684">
        <v>257</v>
      </c>
      <c r="K684" t="s">
        <v>66</v>
      </c>
      <c r="L684">
        <v>-4206.5</v>
      </c>
      <c r="M684">
        <v>-3811.2</v>
      </c>
      <c r="N684">
        <v>0</v>
      </c>
      <c r="O684">
        <v>0</v>
      </c>
      <c r="P684">
        <v>-4206.5</v>
      </c>
      <c r="Q684">
        <v>-3811.2</v>
      </c>
      <c r="R684">
        <v>0</v>
      </c>
      <c r="S684">
        <v>0</v>
      </c>
      <c r="T684">
        <v>0</v>
      </c>
      <c r="U684">
        <v>0</v>
      </c>
      <c r="V684">
        <v>0</v>
      </c>
      <c r="W684">
        <v>0</v>
      </c>
      <c r="X684">
        <v>0</v>
      </c>
      <c r="Y684">
        <v>0</v>
      </c>
      <c r="Z684">
        <v>0</v>
      </c>
      <c r="AA684">
        <v>0</v>
      </c>
      <c r="AB684">
        <v>0</v>
      </c>
      <c r="AC684">
        <v>0</v>
      </c>
      <c r="AD684">
        <v>-395.3</v>
      </c>
      <c r="AE684">
        <v>0</v>
      </c>
      <c r="AF684">
        <v>0</v>
      </c>
      <c r="AG684">
        <v>0</v>
      </c>
      <c r="AH684">
        <v>0</v>
      </c>
      <c r="AI684">
        <v>-395.3</v>
      </c>
      <c r="AJ684">
        <v>0</v>
      </c>
      <c r="AK684">
        <v>-395.3</v>
      </c>
      <c r="AL684">
        <v>0</v>
      </c>
      <c r="AM684">
        <v>69.95</v>
      </c>
      <c r="AN684">
        <v>0</v>
      </c>
      <c r="AO684">
        <v>0</v>
      </c>
      <c r="AP684">
        <v>0</v>
      </c>
      <c r="AQ684">
        <v>69.95</v>
      </c>
    </row>
    <row r="685" spans="2:43" x14ac:dyDescent="0.35">
      <c r="B685" s="65" t="s">
        <v>128</v>
      </c>
      <c r="C685">
        <v>2014</v>
      </c>
      <c r="D685">
        <v>2014</v>
      </c>
      <c r="F685">
        <v>1301</v>
      </c>
      <c r="G685">
        <v>0</v>
      </c>
      <c r="H685" t="s">
        <v>489</v>
      </c>
      <c r="I685">
        <v>2</v>
      </c>
      <c r="J685">
        <v>260</v>
      </c>
      <c r="K685" t="s">
        <v>66</v>
      </c>
      <c r="L685">
        <v>0</v>
      </c>
      <c r="M685">
        <v>-29473.78</v>
      </c>
      <c r="N685">
        <v>0</v>
      </c>
      <c r="O685">
        <v>0</v>
      </c>
      <c r="P685">
        <v>0</v>
      </c>
      <c r="Q685">
        <v>-29473.78</v>
      </c>
      <c r="R685">
        <v>-8844.2999999999993</v>
      </c>
      <c r="S685">
        <v>-8844.2999999999993</v>
      </c>
      <c r="T685">
        <v>0</v>
      </c>
      <c r="U685">
        <v>0</v>
      </c>
      <c r="V685">
        <v>-8844.2999999999993</v>
      </c>
      <c r="W685">
        <v>-8844.2999999999993</v>
      </c>
      <c r="X685">
        <v>-29473.78</v>
      </c>
      <c r="Y685">
        <v>0</v>
      </c>
      <c r="Z685">
        <v>0</v>
      </c>
      <c r="AA685">
        <v>0</v>
      </c>
      <c r="AB685">
        <v>-29473.78</v>
      </c>
      <c r="AC685">
        <v>0</v>
      </c>
      <c r="AD685">
        <v>0</v>
      </c>
      <c r="AE685">
        <v>0</v>
      </c>
      <c r="AF685">
        <v>0</v>
      </c>
      <c r="AG685">
        <v>0</v>
      </c>
      <c r="AH685">
        <v>0</v>
      </c>
      <c r="AI685">
        <v>0</v>
      </c>
      <c r="AJ685">
        <v>-29473.78</v>
      </c>
      <c r="AK685">
        <v>29473.78</v>
      </c>
      <c r="AL685">
        <v>0</v>
      </c>
      <c r="AM685">
        <v>29473.78</v>
      </c>
      <c r="AN685">
        <v>0</v>
      </c>
      <c r="AO685">
        <v>0</v>
      </c>
      <c r="AP685">
        <v>0</v>
      </c>
      <c r="AQ685">
        <v>29473.78</v>
      </c>
    </row>
    <row r="686" spans="2:43" x14ac:dyDescent="0.35">
      <c r="B686" s="65" t="s">
        <v>128</v>
      </c>
      <c r="C686">
        <v>2014</v>
      </c>
      <c r="D686">
        <v>2014</v>
      </c>
      <c r="F686">
        <v>1301</v>
      </c>
      <c r="G686">
        <v>0</v>
      </c>
      <c r="H686" t="s">
        <v>489</v>
      </c>
      <c r="I686">
        <v>2</v>
      </c>
      <c r="J686">
        <v>310</v>
      </c>
      <c r="K686" t="s">
        <v>66</v>
      </c>
      <c r="L686">
        <v>0</v>
      </c>
      <c r="M686">
        <v>0</v>
      </c>
      <c r="N686">
        <v>0</v>
      </c>
      <c r="O686">
        <v>0</v>
      </c>
      <c r="P686">
        <v>0</v>
      </c>
      <c r="Q686">
        <v>0</v>
      </c>
      <c r="R686">
        <v>8844.2999999999993</v>
      </c>
      <c r="S686">
        <v>8844.2999999999993</v>
      </c>
      <c r="T686">
        <v>0</v>
      </c>
      <c r="U686">
        <v>0</v>
      </c>
      <c r="V686">
        <v>8844.2999999999993</v>
      </c>
      <c r="W686">
        <v>8844.2999999999993</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row>
    <row r="687" spans="2:43" x14ac:dyDescent="0.35">
      <c r="B687" s="65" t="s">
        <v>128</v>
      </c>
      <c r="C687">
        <v>2014</v>
      </c>
      <c r="D687">
        <v>2014</v>
      </c>
      <c r="F687">
        <v>1301</v>
      </c>
      <c r="G687">
        <v>0</v>
      </c>
      <c r="H687" t="s">
        <v>454</v>
      </c>
      <c r="I687">
        <v>3</v>
      </c>
      <c r="J687">
        <v>111</v>
      </c>
      <c r="K687" t="s">
        <v>66</v>
      </c>
      <c r="L687">
        <v>0</v>
      </c>
      <c r="M687">
        <v>0</v>
      </c>
      <c r="N687">
        <v>0</v>
      </c>
      <c r="O687">
        <v>0</v>
      </c>
      <c r="P687">
        <v>0</v>
      </c>
      <c r="Q687">
        <v>0</v>
      </c>
      <c r="R687">
        <v>0</v>
      </c>
      <c r="S687">
        <v>-204.44</v>
      </c>
      <c r="T687">
        <v>0</v>
      </c>
      <c r="U687">
        <v>-43.05</v>
      </c>
      <c r="V687">
        <v>0</v>
      </c>
      <c r="W687">
        <v>-247.49</v>
      </c>
      <c r="X687">
        <v>0</v>
      </c>
      <c r="Y687">
        <v>0</v>
      </c>
      <c r="Z687">
        <v>0</v>
      </c>
      <c r="AA687">
        <v>0</v>
      </c>
      <c r="AB687">
        <v>0</v>
      </c>
      <c r="AC687">
        <v>0</v>
      </c>
      <c r="AD687">
        <v>204.44</v>
      </c>
      <c r="AE687">
        <v>0</v>
      </c>
      <c r="AF687">
        <v>0</v>
      </c>
      <c r="AG687">
        <v>0</v>
      </c>
      <c r="AH687">
        <v>0</v>
      </c>
      <c r="AI687">
        <v>204.44</v>
      </c>
      <c r="AJ687">
        <v>0</v>
      </c>
      <c r="AK687">
        <v>204.44</v>
      </c>
      <c r="AL687">
        <v>-43.05</v>
      </c>
      <c r="AM687">
        <v>0</v>
      </c>
      <c r="AN687">
        <v>247.49</v>
      </c>
      <c r="AO687">
        <v>0</v>
      </c>
      <c r="AP687">
        <v>0</v>
      </c>
      <c r="AQ687">
        <v>247.49</v>
      </c>
    </row>
    <row r="688" spans="2:43" x14ac:dyDescent="0.35">
      <c r="B688" s="65" t="s">
        <v>128</v>
      </c>
      <c r="C688">
        <v>2014</v>
      </c>
      <c r="D688">
        <v>2014</v>
      </c>
      <c r="F688">
        <v>1301</v>
      </c>
      <c r="G688">
        <v>0</v>
      </c>
      <c r="H688" t="s">
        <v>454</v>
      </c>
      <c r="I688">
        <v>3</v>
      </c>
      <c r="J688">
        <v>121</v>
      </c>
      <c r="K688" t="s">
        <v>66</v>
      </c>
      <c r="L688">
        <v>-3126.86</v>
      </c>
      <c r="M688">
        <v>-1980.31</v>
      </c>
      <c r="N688">
        <v>0</v>
      </c>
      <c r="O688">
        <v>0</v>
      </c>
      <c r="P688">
        <v>-3126.86</v>
      </c>
      <c r="Q688">
        <v>-1980.31</v>
      </c>
      <c r="R688">
        <v>0</v>
      </c>
      <c r="S688">
        <v>0</v>
      </c>
      <c r="T688">
        <v>0</v>
      </c>
      <c r="U688">
        <v>0</v>
      </c>
      <c r="V688">
        <v>0</v>
      </c>
      <c r="W688">
        <v>0</v>
      </c>
      <c r="X688">
        <v>0</v>
      </c>
      <c r="Y688">
        <v>0</v>
      </c>
      <c r="Z688">
        <v>0</v>
      </c>
      <c r="AA688">
        <v>0</v>
      </c>
      <c r="AB688">
        <v>0</v>
      </c>
      <c r="AC688">
        <v>0</v>
      </c>
      <c r="AD688">
        <v>2386.41</v>
      </c>
      <c r="AE688">
        <v>0</v>
      </c>
      <c r="AF688">
        <v>0</v>
      </c>
      <c r="AG688">
        <v>0</v>
      </c>
      <c r="AH688">
        <v>0</v>
      </c>
      <c r="AI688">
        <v>2386.41</v>
      </c>
      <c r="AJ688">
        <v>0</v>
      </c>
      <c r="AK688">
        <v>2386.41</v>
      </c>
      <c r="AL688">
        <v>3532.96</v>
      </c>
      <c r="AM688">
        <v>1980.31</v>
      </c>
      <c r="AN688">
        <v>0</v>
      </c>
      <c r="AO688">
        <v>0</v>
      </c>
      <c r="AP688">
        <v>0</v>
      </c>
      <c r="AQ688">
        <v>1980.31</v>
      </c>
    </row>
    <row r="689" spans="2:43" x14ac:dyDescent="0.35">
      <c r="B689" s="65" t="s">
        <v>128</v>
      </c>
      <c r="C689">
        <v>2014</v>
      </c>
      <c r="D689">
        <v>2014</v>
      </c>
      <c r="F689">
        <v>1301</v>
      </c>
      <c r="G689">
        <v>0</v>
      </c>
      <c r="H689" t="s">
        <v>454</v>
      </c>
      <c r="I689">
        <v>3</v>
      </c>
      <c r="J689">
        <v>210</v>
      </c>
      <c r="K689" t="s">
        <v>66</v>
      </c>
      <c r="L689">
        <v>0</v>
      </c>
      <c r="M689">
        <v>0</v>
      </c>
      <c r="N689">
        <v>0</v>
      </c>
      <c r="O689">
        <v>0</v>
      </c>
      <c r="P689">
        <v>0</v>
      </c>
      <c r="Q689">
        <v>0</v>
      </c>
      <c r="R689">
        <v>1351</v>
      </c>
      <c r="S689">
        <v>1351</v>
      </c>
      <c r="T689">
        <v>0</v>
      </c>
      <c r="U689">
        <v>0</v>
      </c>
      <c r="V689">
        <v>1351</v>
      </c>
      <c r="W689">
        <v>1351</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row>
    <row r="690" spans="2:43" x14ac:dyDescent="0.35">
      <c r="B690" s="65" t="s">
        <v>128</v>
      </c>
      <c r="C690">
        <v>2014</v>
      </c>
      <c r="D690">
        <v>2014</v>
      </c>
      <c r="F690">
        <v>1301</v>
      </c>
      <c r="G690">
        <v>0</v>
      </c>
      <c r="H690" t="s">
        <v>454</v>
      </c>
      <c r="I690">
        <v>3</v>
      </c>
      <c r="J690">
        <v>220</v>
      </c>
      <c r="K690" t="s">
        <v>66</v>
      </c>
      <c r="L690">
        <v>-317.27999999999997</v>
      </c>
      <c r="M690">
        <v>-317.27999999999997</v>
      </c>
      <c r="N690">
        <v>0</v>
      </c>
      <c r="O690">
        <v>0</v>
      </c>
      <c r="P690">
        <v>-317.27999999999997</v>
      </c>
      <c r="Q690">
        <v>-317.27999999999997</v>
      </c>
      <c r="R690">
        <v>1042.6600000000001</v>
      </c>
      <c r="S690">
        <v>1042.6600000000001</v>
      </c>
      <c r="T690">
        <v>0</v>
      </c>
      <c r="U690">
        <v>0</v>
      </c>
      <c r="V690">
        <v>1042.6600000000001</v>
      </c>
      <c r="W690">
        <v>1042.6600000000001</v>
      </c>
      <c r="X690">
        <v>-6257.87</v>
      </c>
      <c r="Y690">
        <v>-6278.1</v>
      </c>
      <c r="Z690">
        <v>0</v>
      </c>
      <c r="AA690">
        <v>0</v>
      </c>
      <c r="AB690">
        <v>-6257.87</v>
      </c>
      <c r="AC690">
        <v>-6278.1</v>
      </c>
      <c r="AD690">
        <v>20.23</v>
      </c>
      <c r="AE690">
        <v>0</v>
      </c>
      <c r="AF690">
        <v>0</v>
      </c>
      <c r="AG690">
        <v>0</v>
      </c>
      <c r="AH690">
        <v>0</v>
      </c>
      <c r="AI690">
        <v>20.23</v>
      </c>
      <c r="AJ690">
        <v>-6257.87</v>
      </c>
      <c r="AK690">
        <v>0</v>
      </c>
      <c r="AL690">
        <v>0</v>
      </c>
      <c r="AM690">
        <v>50.32</v>
      </c>
      <c r="AN690">
        <v>0</v>
      </c>
      <c r="AO690">
        <v>0</v>
      </c>
      <c r="AP690">
        <v>0</v>
      </c>
      <c r="AQ690">
        <v>50.32</v>
      </c>
    </row>
    <row r="691" spans="2:43" x14ac:dyDescent="0.35">
      <c r="B691" s="65" t="s">
        <v>128</v>
      </c>
      <c r="C691">
        <v>2014</v>
      </c>
      <c r="D691">
        <v>2014</v>
      </c>
      <c r="F691">
        <v>1301</v>
      </c>
      <c r="G691">
        <v>0</v>
      </c>
      <c r="H691" t="s">
        <v>454</v>
      </c>
      <c r="I691">
        <v>3</v>
      </c>
      <c r="J691">
        <v>232</v>
      </c>
      <c r="K691" t="s">
        <v>66</v>
      </c>
      <c r="L691">
        <v>-15558.6</v>
      </c>
      <c r="M691">
        <v>-43758.89</v>
      </c>
      <c r="N691">
        <v>0</v>
      </c>
      <c r="O691">
        <v>0</v>
      </c>
      <c r="P691">
        <v>-15558.6</v>
      </c>
      <c r="Q691">
        <v>-43758.89</v>
      </c>
      <c r="R691">
        <v>0</v>
      </c>
      <c r="S691">
        <v>2438.2800000000002</v>
      </c>
      <c r="T691">
        <v>0</v>
      </c>
      <c r="U691">
        <v>-2438.2800000000002</v>
      </c>
      <c r="V691">
        <v>0</v>
      </c>
      <c r="W691">
        <v>0</v>
      </c>
      <c r="X691">
        <v>0</v>
      </c>
      <c r="Y691">
        <v>0</v>
      </c>
      <c r="Z691">
        <v>0</v>
      </c>
      <c r="AA691">
        <v>0</v>
      </c>
      <c r="AB691">
        <v>0</v>
      </c>
      <c r="AC691">
        <v>0</v>
      </c>
      <c r="AD691">
        <v>25762.01</v>
      </c>
      <c r="AE691">
        <v>0</v>
      </c>
      <c r="AF691">
        <v>0</v>
      </c>
      <c r="AG691">
        <v>0</v>
      </c>
      <c r="AH691">
        <v>0</v>
      </c>
      <c r="AI691">
        <v>25762.01</v>
      </c>
      <c r="AJ691">
        <v>0</v>
      </c>
      <c r="AK691">
        <v>25762.01</v>
      </c>
      <c r="AL691">
        <v>-2438.2800000000002</v>
      </c>
      <c r="AM691">
        <v>15558.6</v>
      </c>
      <c r="AN691">
        <v>0</v>
      </c>
      <c r="AO691">
        <v>0</v>
      </c>
      <c r="AP691">
        <v>0</v>
      </c>
      <c r="AQ691">
        <v>15558.6</v>
      </c>
    </row>
    <row r="692" spans="2:43" x14ac:dyDescent="0.35">
      <c r="B692" s="65" t="s">
        <v>128</v>
      </c>
      <c r="C692">
        <v>2014</v>
      </c>
      <c r="D692">
        <v>2014</v>
      </c>
      <c r="F692">
        <v>1301</v>
      </c>
      <c r="G692">
        <v>0</v>
      </c>
      <c r="H692" t="s">
        <v>454</v>
      </c>
      <c r="I692">
        <v>3</v>
      </c>
      <c r="J692">
        <v>233</v>
      </c>
      <c r="K692" t="s">
        <v>66</v>
      </c>
      <c r="L692">
        <v>-10706.79</v>
      </c>
      <c r="M692">
        <v>-10706.79</v>
      </c>
      <c r="N692">
        <v>0</v>
      </c>
      <c r="O692">
        <v>0</v>
      </c>
      <c r="P692">
        <v>-10706.79</v>
      </c>
      <c r="Q692">
        <v>-10706.79</v>
      </c>
      <c r="R692">
        <v>0</v>
      </c>
      <c r="S692">
        <v>3510.17</v>
      </c>
      <c r="T692">
        <v>0</v>
      </c>
      <c r="U692">
        <v>-3510.17</v>
      </c>
      <c r="V692">
        <v>0</v>
      </c>
      <c r="W692">
        <v>0</v>
      </c>
      <c r="X692">
        <v>-103403.28</v>
      </c>
      <c r="Y692">
        <v>-103403.28</v>
      </c>
      <c r="Z692">
        <v>0</v>
      </c>
      <c r="AA692">
        <v>0</v>
      </c>
      <c r="AB692">
        <v>-103403.28</v>
      </c>
      <c r="AC692">
        <v>-103403.28</v>
      </c>
      <c r="AD692">
        <v>-3510.17</v>
      </c>
      <c r="AE692">
        <v>0</v>
      </c>
      <c r="AF692">
        <v>0</v>
      </c>
      <c r="AG692">
        <v>0</v>
      </c>
      <c r="AH692">
        <v>0</v>
      </c>
      <c r="AI692">
        <v>-3510.17</v>
      </c>
      <c r="AJ692">
        <v>-103403.28</v>
      </c>
      <c r="AK692">
        <v>-3510.17</v>
      </c>
      <c r="AL692">
        <v>-3510.17</v>
      </c>
      <c r="AM692">
        <v>7791.17</v>
      </c>
      <c r="AN692">
        <v>0</v>
      </c>
      <c r="AO692">
        <v>0</v>
      </c>
      <c r="AP692">
        <v>0</v>
      </c>
      <c r="AQ692">
        <v>7791.17</v>
      </c>
    </row>
    <row r="693" spans="2:43" x14ac:dyDescent="0.35">
      <c r="B693" s="65" t="s">
        <v>128</v>
      </c>
      <c r="C693">
        <v>2014</v>
      </c>
      <c r="D693">
        <v>2014</v>
      </c>
      <c r="F693">
        <v>1301</v>
      </c>
      <c r="G693">
        <v>0</v>
      </c>
      <c r="H693" t="s">
        <v>454</v>
      </c>
      <c r="I693">
        <v>3</v>
      </c>
      <c r="J693">
        <v>240</v>
      </c>
      <c r="K693" t="s">
        <v>66</v>
      </c>
      <c r="L693">
        <v>0</v>
      </c>
      <c r="M693">
        <v>0</v>
      </c>
      <c r="N693">
        <v>0</v>
      </c>
      <c r="O693">
        <v>0</v>
      </c>
      <c r="P693">
        <v>0</v>
      </c>
      <c r="Q693">
        <v>0</v>
      </c>
      <c r="R693">
        <v>4450</v>
      </c>
      <c r="S693">
        <v>4450</v>
      </c>
      <c r="T693">
        <v>0</v>
      </c>
      <c r="U693">
        <v>0</v>
      </c>
      <c r="V693">
        <v>4450</v>
      </c>
      <c r="W693">
        <v>4450</v>
      </c>
      <c r="X693">
        <v>-1601.25</v>
      </c>
      <c r="Y693">
        <v>-1601.25</v>
      </c>
      <c r="Z693">
        <v>0</v>
      </c>
      <c r="AA693">
        <v>0</v>
      </c>
      <c r="AB693">
        <v>-1601.25</v>
      </c>
      <c r="AC693">
        <v>-1601.25</v>
      </c>
      <c r="AD693">
        <v>0</v>
      </c>
      <c r="AE693">
        <v>0</v>
      </c>
      <c r="AF693">
        <v>0</v>
      </c>
      <c r="AG693">
        <v>0</v>
      </c>
      <c r="AH693">
        <v>0</v>
      </c>
      <c r="AI693">
        <v>0</v>
      </c>
      <c r="AJ693">
        <v>-1601.25</v>
      </c>
      <c r="AK693">
        <v>0</v>
      </c>
      <c r="AL693">
        <v>0</v>
      </c>
      <c r="AM693">
        <v>0</v>
      </c>
      <c r="AN693">
        <v>0</v>
      </c>
      <c r="AO693">
        <v>0</v>
      </c>
      <c r="AP693">
        <v>0</v>
      </c>
      <c r="AQ693">
        <v>0</v>
      </c>
    </row>
    <row r="694" spans="2:43" x14ac:dyDescent="0.35">
      <c r="B694" s="65" t="s">
        <v>128</v>
      </c>
      <c r="C694">
        <v>2014</v>
      </c>
      <c r="D694">
        <v>2014</v>
      </c>
      <c r="F694">
        <v>1301</v>
      </c>
      <c r="G694">
        <v>0</v>
      </c>
      <c r="H694" t="s">
        <v>454</v>
      </c>
      <c r="I694">
        <v>3</v>
      </c>
      <c r="J694">
        <v>251</v>
      </c>
      <c r="K694" t="s">
        <v>66</v>
      </c>
      <c r="L694">
        <v>-1644617.37</v>
      </c>
      <c r="M694">
        <v>-1550954.87</v>
      </c>
      <c r="N694">
        <v>0</v>
      </c>
      <c r="O694">
        <v>0</v>
      </c>
      <c r="P694">
        <v>-1644617.37</v>
      </c>
      <c r="Q694">
        <v>-1550954.87</v>
      </c>
      <c r="R694">
        <v>-15592.21</v>
      </c>
      <c r="S694">
        <v>148</v>
      </c>
      <c r="T694">
        <v>0</v>
      </c>
      <c r="U694">
        <v>-108.64</v>
      </c>
      <c r="V694">
        <v>-15592.21</v>
      </c>
      <c r="W694">
        <v>39.36</v>
      </c>
      <c r="X694">
        <v>-10425.36</v>
      </c>
      <c r="Y694">
        <v>-10767.45</v>
      </c>
      <c r="Z694">
        <v>0</v>
      </c>
      <c r="AA694">
        <v>0</v>
      </c>
      <c r="AB694">
        <v>-10425.36</v>
      </c>
      <c r="AC694">
        <v>-10767.45</v>
      </c>
      <c r="AD694">
        <v>-109060.62</v>
      </c>
      <c r="AE694">
        <v>0</v>
      </c>
      <c r="AF694">
        <v>0</v>
      </c>
      <c r="AG694">
        <v>0</v>
      </c>
      <c r="AH694">
        <v>0</v>
      </c>
      <c r="AI694">
        <v>-109060.62</v>
      </c>
      <c r="AJ694">
        <v>-10425.36</v>
      </c>
      <c r="AK694">
        <v>-109402.71</v>
      </c>
      <c r="AL694">
        <v>-108.64</v>
      </c>
      <c r="AM694">
        <v>269273.09999999998</v>
      </c>
      <c r="AN694">
        <v>0</v>
      </c>
      <c r="AO694">
        <v>0</v>
      </c>
      <c r="AP694">
        <v>0</v>
      </c>
      <c r="AQ694">
        <v>269273.09999999998</v>
      </c>
    </row>
    <row r="695" spans="2:43" x14ac:dyDescent="0.35">
      <c r="B695" s="65" t="s">
        <v>128</v>
      </c>
      <c r="C695">
        <v>2014</v>
      </c>
      <c r="D695">
        <v>2014</v>
      </c>
      <c r="F695">
        <v>1301</v>
      </c>
      <c r="G695">
        <v>0</v>
      </c>
      <c r="H695" t="s">
        <v>454</v>
      </c>
      <c r="I695">
        <v>3</v>
      </c>
      <c r="J695">
        <v>252</v>
      </c>
      <c r="K695" t="s">
        <v>66</v>
      </c>
      <c r="L695">
        <v>-484176.68</v>
      </c>
      <c r="M695">
        <v>-302313.76</v>
      </c>
      <c r="N695">
        <v>0</v>
      </c>
      <c r="O695">
        <v>0</v>
      </c>
      <c r="P695">
        <v>-484176.68</v>
      </c>
      <c r="Q695">
        <v>-302313.76</v>
      </c>
      <c r="R695">
        <v>-24431.98</v>
      </c>
      <c r="S695">
        <v>-137151.93</v>
      </c>
      <c r="T695">
        <v>0</v>
      </c>
      <c r="U695">
        <v>-1.71</v>
      </c>
      <c r="V695">
        <v>-24431.98</v>
      </c>
      <c r="W695">
        <v>-137153.64000000001</v>
      </c>
      <c r="X695">
        <v>-501555.59</v>
      </c>
      <c r="Y695">
        <v>-286728.48</v>
      </c>
      <c r="Z695">
        <v>0</v>
      </c>
      <c r="AA695">
        <v>0</v>
      </c>
      <c r="AB695">
        <v>-501555.59</v>
      </c>
      <c r="AC695">
        <v>-286728.48</v>
      </c>
      <c r="AD695">
        <v>-283970.08</v>
      </c>
      <c r="AE695">
        <v>0</v>
      </c>
      <c r="AF695">
        <v>0</v>
      </c>
      <c r="AG695">
        <v>0</v>
      </c>
      <c r="AH695">
        <v>0</v>
      </c>
      <c r="AI695">
        <v>-283970.08</v>
      </c>
      <c r="AJ695">
        <v>-501555.59</v>
      </c>
      <c r="AK695">
        <v>-69142.97</v>
      </c>
      <c r="AL695">
        <v>-1.71</v>
      </c>
      <c r="AM695">
        <v>57329.06</v>
      </c>
      <c r="AN695">
        <v>0</v>
      </c>
      <c r="AO695">
        <v>0</v>
      </c>
      <c r="AP695">
        <v>0</v>
      </c>
      <c r="AQ695">
        <v>57329.06</v>
      </c>
    </row>
    <row r="696" spans="2:43" x14ac:dyDescent="0.35">
      <c r="B696" s="65" t="s">
        <v>128</v>
      </c>
      <c r="C696">
        <v>2014</v>
      </c>
      <c r="D696">
        <v>2014</v>
      </c>
      <c r="F696">
        <v>1301</v>
      </c>
      <c r="G696">
        <v>0</v>
      </c>
      <c r="H696" t="s">
        <v>454</v>
      </c>
      <c r="I696">
        <v>3</v>
      </c>
      <c r="J696">
        <v>253</v>
      </c>
      <c r="K696" t="s">
        <v>66</v>
      </c>
      <c r="L696">
        <v>-1413340.05</v>
      </c>
      <c r="M696">
        <v>-1027818.42</v>
      </c>
      <c r="N696">
        <v>0</v>
      </c>
      <c r="O696">
        <v>0</v>
      </c>
      <c r="P696">
        <v>-1413340.05</v>
      </c>
      <c r="Q696">
        <v>-1027818.42</v>
      </c>
      <c r="R696">
        <v>-34446.68</v>
      </c>
      <c r="S696">
        <v>-159485.89000000001</v>
      </c>
      <c r="T696">
        <v>0</v>
      </c>
      <c r="U696">
        <v>-309.31</v>
      </c>
      <c r="V696">
        <v>-34446.68</v>
      </c>
      <c r="W696">
        <v>-159795.20000000001</v>
      </c>
      <c r="X696">
        <v>-778847.5</v>
      </c>
      <c r="Y696">
        <v>-59143.32</v>
      </c>
      <c r="Z696">
        <v>0</v>
      </c>
      <c r="AA696">
        <v>0</v>
      </c>
      <c r="AB696">
        <v>-778847.5</v>
      </c>
      <c r="AC696">
        <v>-59143.32</v>
      </c>
      <c r="AD696">
        <v>-980186.6</v>
      </c>
      <c r="AE696">
        <v>0</v>
      </c>
      <c r="AF696">
        <v>0</v>
      </c>
      <c r="AG696">
        <v>0</v>
      </c>
      <c r="AH696">
        <v>0</v>
      </c>
      <c r="AI696">
        <v>-980186.6</v>
      </c>
      <c r="AJ696">
        <v>-778847.5</v>
      </c>
      <c r="AK696">
        <v>-260482.42</v>
      </c>
      <c r="AL696">
        <v>-309.31</v>
      </c>
      <c r="AM696">
        <v>56742.32</v>
      </c>
      <c r="AN696">
        <v>0</v>
      </c>
      <c r="AO696">
        <v>0</v>
      </c>
      <c r="AP696">
        <v>0</v>
      </c>
      <c r="AQ696">
        <v>56742.32</v>
      </c>
    </row>
    <row r="697" spans="2:43" x14ac:dyDescent="0.35">
      <c r="B697" s="65" t="s">
        <v>128</v>
      </c>
      <c r="C697">
        <v>2014</v>
      </c>
      <c r="D697">
        <v>2014</v>
      </c>
      <c r="F697">
        <v>1301</v>
      </c>
      <c r="G697">
        <v>0</v>
      </c>
      <c r="H697" t="s">
        <v>454</v>
      </c>
      <c r="I697">
        <v>3</v>
      </c>
      <c r="J697">
        <v>254</v>
      </c>
      <c r="K697" t="s">
        <v>66</v>
      </c>
      <c r="L697">
        <v>-84071.4</v>
      </c>
      <c r="M697">
        <v>-241487.66</v>
      </c>
      <c r="N697">
        <v>0</v>
      </c>
      <c r="O697">
        <v>0</v>
      </c>
      <c r="P697">
        <v>-84071.4</v>
      </c>
      <c r="Q697">
        <v>-241487.66</v>
      </c>
      <c r="R697">
        <v>13259.07</v>
      </c>
      <c r="S697">
        <v>142213.23000000001</v>
      </c>
      <c r="T697">
        <v>0</v>
      </c>
      <c r="U697">
        <v>0</v>
      </c>
      <c r="V697">
        <v>13259.07</v>
      </c>
      <c r="W697">
        <v>142213.23000000001</v>
      </c>
      <c r="X697">
        <v>-1006988.66</v>
      </c>
      <c r="Y697">
        <v>-398981.44</v>
      </c>
      <c r="Z697">
        <v>0</v>
      </c>
      <c r="AA697">
        <v>0</v>
      </c>
      <c r="AB697">
        <v>-1006988.66</v>
      </c>
      <c r="AC697">
        <v>-398981.44</v>
      </c>
      <c r="AD697">
        <v>-579545.12</v>
      </c>
      <c r="AE697">
        <v>0</v>
      </c>
      <c r="AF697">
        <v>0</v>
      </c>
      <c r="AG697">
        <v>0</v>
      </c>
      <c r="AH697">
        <v>0</v>
      </c>
      <c r="AI697">
        <v>-579545.12</v>
      </c>
      <c r="AJ697">
        <v>-1006988.66</v>
      </c>
      <c r="AK697">
        <v>28462.1</v>
      </c>
      <c r="AL697">
        <v>0</v>
      </c>
      <c r="AM697">
        <v>97799.06</v>
      </c>
      <c r="AN697">
        <v>0</v>
      </c>
      <c r="AO697">
        <v>0</v>
      </c>
      <c r="AP697">
        <v>0</v>
      </c>
      <c r="AQ697">
        <v>97799.06</v>
      </c>
    </row>
    <row r="698" spans="2:43" x14ac:dyDescent="0.35">
      <c r="B698" s="65" t="s">
        <v>128</v>
      </c>
      <c r="C698">
        <v>2014</v>
      </c>
      <c r="D698">
        <v>2014</v>
      </c>
      <c r="F698">
        <v>1301</v>
      </c>
      <c r="G698">
        <v>0</v>
      </c>
      <c r="H698" t="s">
        <v>454</v>
      </c>
      <c r="I698">
        <v>3</v>
      </c>
      <c r="J698">
        <v>257</v>
      </c>
      <c r="K698" t="s">
        <v>66</v>
      </c>
      <c r="L698">
        <v>-196879.4</v>
      </c>
      <c r="M698">
        <v>-105120.98</v>
      </c>
      <c r="N698">
        <v>0</v>
      </c>
      <c r="O698">
        <v>0</v>
      </c>
      <c r="P698">
        <v>-196879.4</v>
      </c>
      <c r="Q698">
        <v>-105120.98</v>
      </c>
      <c r="R698">
        <v>24531.79</v>
      </c>
      <c r="S698">
        <v>32081.09</v>
      </c>
      <c r="T698">
        <v>0</v>
      </c>
      <c r="U698">
        <v>-5421.04</v>
      </c>
      <c r="V698">
        <v>24531.79</v>
      </c>
      <c r="W698">
        <v>26660.05</v>
      </c>
      <c r="X698">
        <v>0</v>
      </c>
      <c r="Y698">
        <v>0</v>
      </c>
      <c r="Z698">
        <v>0</v>
      </c>
      <c r="AA698">
        <v>0</v>
      </c>
      <c r="AB698">
        <v>0</v>
      </c>
      <c r="AC698">
        <v>0</v>
      </c>
      <c r="AD698">
        <v>-99307.72</v>
      </c>
      <c r="AE698">
        <v>0</v>
      </c>
      <c r="AF698">
        <v>0</v>
      </c>
      <c r="AG698">
        <v>0</v>
      </c>
      <c r="AH698">
        <v>0</v>
      </c>
      <c r="AI698">
        <v>-99307.72</v>
      </c>
      <c r="AJ698">
        <v>0</v>
      </c>
      <c r="AK698">
        <v>-99307.72</v>
      </c>
      <c r="AL698">
        <v>-5421.04</v>
      </c>
      <c r="AM698">
        <v>19243.86</v>
      </c>
      <c r="AN698">
        <v>0</v>
      </c>
      <c r="AO698">
        <v>0</v>
      </c>
      <c r="AP698">
        <v>0</v>
      </c>
      <c r="AQ698">
        <v>19243.86</v>
      </c>
    </row>
    <row r="699" spans="2:43" x14ac:dyDescent="0.35">
      <c r="B699" s="65" t="s">
        <v>128</v>
      </c>
      <c r="C699">
        <v>2014</v>
      </c>
      <c r="D699">
        <v>2014</v>
      </c>
      <c r="F699">
        <v>1301</v>
      </c>
      <c r="G699">
        <v>0</v>
      </c>
      <c r="H699" t="s">
        <v>454</v>
      </c>
      <c r="I699">
        <v>3</v>
      </c>
      <c r="J699">
        <v>260</v>
      </c>
      <c r="K699" t="s">
        <v>66</v>
      </c>
      <c r="L699">
        <v>-81024.3</v>
      </c>
      <c r="M699">
        <v>0</v>
      </c>
      <c r="N699">
        <v>0</v>
      </c>
      <c r="O699">
        <v>0</v>
      </c>
      <c r="P699">
        <v>-81024.3</v>
      </c>
      <c r="Q699">
        <v>0</v>
      </c>
      <c r="R699">
        <v>-164726.15</v>
      </c>
      <c r="S699">
        <v>-179251.35</v>
      </c>
      <c r="T699">
        <v>0</v>
      </c>
      <c r="U699">
        <v>-950.61</v>
      </c>
      <c r="V699">
        <v>-164726.15</v>
      </c>
      <c r="W699">
        <v>-180201.96</v>
      </c>
      <c r="X699">
        <v>0</v>
      </c>
      <c r="Y699">
        <v>0</v>
      </c>
      <c r="Z699">
        <v>0</v>
      </c>
      <c r="AA699">
        <v>0</v>
      </c>
      <c r="AB699">
        <v>0</v>
      </c>
      <c r="AC699">
        <v>0</v>
      </c>
      <c r="AD699">
        <v>-66499.100000000006</v>
      </c>
      <c r="AE699">
        <v>0</v>
      </c>
      <c r="AF699">
        <v>0</v>
      </c>
      <c r="AG699">
        <v>0</v>
      </c>
      <c r="AH699">
        <v>0</v>
      </c>
      <c r="AI699">
        <v>-66499.100000000006</v>
      </c>
      <c r="AJ699">
        <v>0</v>
      </c>
      <c r="AK699">
        <v>-66499.100000000006</v>
      </c>
      <c r="AL699">
        <v>-950.61</v>
      </c>
      <c r="AM699">
        <v>0</v>
      </c>
      <c r="AN699">
        <v>15475.81</v>
      </c>
      <c r="AO699">
        <v>0</v>
      </c>
      <c r="AP699">
        <v>0</v>
      </c>
      <c r="AQ699">
        <v>15475.81</v>
      </c>
    </row>
    <row r="700" spans="2:43" x14ac:dyDescent="0.35">
      <c r="B700" s="65" t="s">
        <v>128</v>
      </c>
      <c r="C700">
        <v>2014</v>
      </c>
      <c r="D700">
        <v>2014</v>
      </c>
      <c r="F700">
        <v>1301</v>
      </c>
      <c r="G700">
        <v>0</v>
      </c>
      <c r="H700" t="s">
        <v>454</v>
      </c>
      <c r="I700">
        <v>3</v>
      </c>
      <c r="J700">
        <v>310</v>
      </c>
      <c r="K700" t="s">
        <v>66</v>
      </c>
      <c r="L700">
        <v>-282342.19</v>
      </c>
      <c r="M700">
        <v>-215496.14</v>
      </c>
      <c r="N700">
        <v>0</v>
      </c>
      <c r="O700">
        <v>0</v>
      </c>
      <c r="P700">
        <v>-282342.19</v>
      </c>
      <c r="Q700">
        <v>-215496.14</v>
      </c>
      <c r="R700">
        <v>39719.839999999997</v>
      </c>
      <c r="S700">
        <v>44129.64</v>
      </c>
      <c r="T700">
        <v>0</v>
      </c>
      <c r="U700">
        <v>-4409.8</v>
      </c>
      <c r="V700">
        <v>39719.839999999997</v>
      </c>
      <c r="W700">
        <v>39719.839999999997</v>
      </c>
      <c r="X700">
        <v>0</v>
      </c>
      <c r="Y700">
        <v>0</v>
      </c>
      <c r="Z700">
        <v>0</v>
      </c>
      <c r="AA700">
        <v>0</v>
      </c>
      <c r="AB700">
        <v>0</v>
      </c>
      <c r="AC700">
        <v>0</v>
      </c>
      <c r="AD700">
        <v>-71255.850000000006</v>
      </c>
      <c r="AE700">
        <v>0</v>
      </c>
      <c r="AF700">
        <v>0</v>
      </c>
      <c r="AG700">
        <v>0</v>
      </c>
      <c r="AH700">
        <v>0</v>
      </c>
      <c r="AI700">
        <v>-71255.850000000006</v>
      </c>
      <c r="AJ700">
        <v>0</v>
      </c>
      <c r="AK700">
        <v>-71255.850000000006</v>
      </c>
      <c r="AL700">
        <v>-4409.8</v>
      </c>
      <c r="AM700">
        <v>28763.279999999999</v>
      </c>
      <c r="AN700">
        <v>0</v>
      </c>
      <c r="AO700">
        <v>0</v>
      </c>
      <c r="AP700">
        <v>0</v>
      </c>
      <c r="AQ700">
        <v>28763.279999999999</v>
      </c>
    </row>
    <row r="701" spans="2:43" x14ac:dyDescent="0.35">
      <c r="B701" s="65" t="s">
        <v>128</v>
      </c>
      <c r="C701">
        <v>2014</v>
      </c>
      <c r="D701">
        <v>2014</v>
      </c>
      <c r="F701">
        <v>1301</v>
      </c>
      <c r="G701">
        <v>0</v>
      </c>
      <c r="H701" t="s">
        <v>454</v>
      </c>
      <c r="I701">
        <v>3</v>
      </c>
      <c r="J701">
        <v>320</v>
      </c>
      <c r="K701" t="s">
        <v>66</v>
      </c>
      <c r="L701">
        <v>-256.04000000000002</v>
      </c>
      <c r="M701">
        <v>-256.04000000000002</v>
      </c>
      <c r="N701">
        <v>0</v>
      </c>
      <c r="O701">
        <v>0</v>
      </c>
      <c r="P701">
        <v>-256.04000000000002</v>
      </c>
      <c r="Q701">
        <v>-256.04000000000002</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256.04000000000002</v>
      </c>
      <c r="AN701">
        <v>0</v>
      </c>
      <c r="AO701">
        <v>0</v>
      </c>
      <c r="AP701">
        <v>0</v>
      </c>
      <c r="AQ701">
        <v>256.04000000000002</v>
      </c>
    </row>
    <row r="702" spans="2:43" x14ac:dyDescent="0.35">
      <c r="B702" s="65" t="s">
        <v>128</v>
      </c>
      <c r="C702">
        <v>2014</v>
      </c>
      <c r="D702">
        <v>2014</v>
      </c>
      <c r="F702">
        <v>1301</v>
      </c>
      <c r="G702">
        <v>0</v>
      </c>
      <c r="H702" t="s">
        <v>455</v>
      </c>
      <c r="I702">
        <v>4</v>
      </c>
      <c r="J702">
        <v>111</v>
      </c>
      <c r="K702" t="s">
        <v>66</v>
      </c>
      <c r="L702">
        <v>0</v>
      </c>
      <c r="M702">
        <v>0</v>
      </c>
      <c r="N702">
        <v>0</v>
      </c>
      <c r="O702">
        <v>0</v>
      </c>
      <c r="P702">
        <v>0</v>
      </c>
      <c r="Q702">
        <v>0</v>
      </c>
      <c r="R702">
        <v>-245391.46</v>
      </c>
      <c r="S702">
        <v>-248526.22</v>
      </c>
      <c r="T702">
        <v>0</v>
      </c>
      <c r="U702">
        <v>0</v>
      </c>
      <c r="V702">
        <v>-245391.46</v>
      </c>
      <c r="W702">
        <v>-248526.22</v>
      </c>
      <c r="X702">
        <v>0</v>
      </c>
      <c r="Y702">
        <v>0</v>
      </c>
      <c r="Z702">
        <v>0</v>
      </c>
      <c r="AA702">
        <v>0</v>
      </c>
      <c r="AB702">
        <v>0</v>
      </c>
      <c r="AC702">
        <v>0</v>
      </c>
      <c r="AD702">
        <v>-11589.9</v>
      </c>
      <c r="AE702">
        <v>0</v>
      </c>
      <c r="AF702">
        <v>0</v>
      </c>
      <c r="AG702">
        <v>0</v>
      </c>
      <c r="AH702">
        <v>0</v>
      </c>
      <c r="AI702">
        <v>-11589.9</v>
      </c>
      <c r="AJ702">
        <v>0</v>
      </c>
      <c r="AK702">
        <v>-11589.9</v>
      </c>
      <c r="AL702">
        <v>-14724.66</v>
      </c>
      <c r="AM702">
        <v>0</v>
      </c>
      <c r="AN702">
        <v>3134.76</v>
      </c>
      <c r="AO702">
        <v>0</v>
      </c>
      <c r="AP702">
        <v>410</v>
      </c>
      <c r="AQ702">
        <v>3544.76</v>
      </c>
    </row>
    <row r="703" spans="2:43" x14ac:dyDescent="0.35">
      <c r="B703" s="65" t="s">
        <v>128</v>
      </c>
      <c r="C703">
        <v>2014</v>
      </c>
      <c r="D703">
        <v>2014</v>
      </c>
      <c r="F703">
        <v>1301</v>
      </c>
      <c r="G703">
        <v>0</v>
      </c>
      <c r="H703" t="s">
        <v>455</v>
      </c>
      <c r="I703">
        <v>4</v>
      </c>
      <c r="J703">
        <v>113</v>
      </c>
      <c r="K703" t="s">
        <v>66</v>
      </c>
      <c r="L703">
        <v>-4586</v>
      </c>
      <c r="M703">
        <v>-4586</v>
      </c>
      <c r="N703">
        <v>0</v>
      </c>
      <c r="O703">
        <v>0</v>
      </c>
      <c r="P703">
        <v>-4586</v>
      </c>
      <c r="Q703">
        <v>-4586</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4586</v>
      </c>
      <c r="AN703">
        <v>0</v>
      </c>
      <c r="AO703">
        <v>0</v>
      </c>
      <c r="AP703">
        <v>0</v>
      </c>
      <c r="AQ703">
        <v>4586</v>
      </c>
    </row>
    <row r="704" spans="2:43" x14ac:dyDescent="0.35">
      <c r="B704" s="65" t="s">
        <v>128</v>
      </c>
      <c r="C704">
        <v>2014</v>
      </c>
      <c r="D704">
        <v>2014</v>
      </c>
      <c r="F704">
        <v>1301</v>
      </c>
      <c r="G704">
        <v>0</v>
      </c>
      <c r="H704" t="s">
        <v>455</v>
      </c>
      <c r="I704">
        <v>4</v>
      </c>
      <c r="J704">
        <v>115</v>
      </c>
      <c r="K704" t="s">
        <v>66</v>
      </c>
      <c r="L704">
        <v>0</v>
      </c>
      <c r="M704">
        <v>0</v>
      </c>
      <c r="N704">
        <v>0</v>
      </c>
      <c r="O704">
        <v>0</v>
      </c>
      <c r="P704">
        <v>0</v>
      </c>
      <c r="Q704">
        <v>0</v>
      </c>
      <c r="R704">
        <v>0</v>
      </c>
      <c r="S704">
        <v>0</v>
      </c>
      <c r="T704">
        <v>0</v>
      </c>
      <c r="U704">
        <v>0</v>
      </c>
      <c r="V704">
        <v>0</v>
      </c>
      <c r="W704">
        <v>0</v>
      </c>
      <c r="X704">
        <v>0</v>
      </c>
      <c r="Y704">
        <v>0</v>
      </c>
      <c r="Z704">
        <v>0</v>
      </c>
      <c r="AA704">
        <v>0</v>
      </c>
      <c r="AB704">
        <v>0</v>
      </c>
      <c r="AC704">
        <v>0</v>
      </c>
      <c r="AD704">
        <v>-3995.07</v>
      </c>
      <c r="AE704">
        <v>0</v>
      </c>
      <c r="AF704">
        <v>0</v>
      </c>
      <c r="AG704">
        <v>0</v>
      </c>
      <c r="AH704">
        <v>0</v>
      </c>
      <c r="AI704">
        <v>-3995.07</v>
      </c>
      <c r="AJ704">
        <v>0</v>
      </c>
      <c r="AK704">
        <v>-3995.07</v>
      </c>
      <c r="AL704">
        <v>-3995.07</v>
      </c>
      <c r="AM704">
        <v>0</v>
      </c>
      <c r="AN704">
        <v>0</v>
      </c>
      <c r="AO704">
        <v>0</v>
      </c>
      <c r="AP704">
        <v>0</v>
      </c>
      <c r="AQ704">
        <v>0</v>
      </c>
    </row>
    <row r="705" spans="2:43" x14ac:dyDescent="0.35">
      <c r="B705" s="65" t="s">
        <v>128</v>
      </c>
      <c r="C705">
        <v>2014</v>
      </c>
      <c r="D705">
        <v>2014</v>
      </c>
      <c r="F705">
        <v>1301</v>
      </c>
      <c r="G705">
        <v>0</v>
      </c>
      <c r="H705" t="s">
        <v>455</v>
      </c>
      <c r="I705">
        <v>4</v>
      </c>
      <c r="J705">
        <v>121</v>
      </c>
      <c r="K705" t="s">
        <v>66</v>
      </c>
      <c r="L705">
        <v>-117238.05</v>
      </c>
      <c r="M705">
        <v>-111716.62</v>
      </c>
      <c r="N705">
        <v>0</v>
      </c>
      <c r="O705">
        <v>0</v>
      </c>
      <c r="P705">
        <v>-117238.05</v>
      </c>
      <c r="Q705">
        <v>-111716.62</v>
      </c>
      <c r="R705">
        <v>0</v>
      </c>
      <c r="S705">
        <v>0</v>
      </c>
      <c r="T705">
        <v>0</v>
      </c>
      <c r="U705">
        <v>0</v>
      </c>
      <c r="V705">
        <v>0</v>
      </c>
      <c r="W705">
        <v>0</v>
      </c>
      <c r="X705">
        <v>0</v>
      </c>
      <c r="Y705">
        <v>0</v>
      </c>
      <c r="Z705">
        <v>0</v>
      </c>
      <c r="AA705">
        <v>0</v>
      </c>
      <c r="AB705">
        <v>0</v>
      </c>
      <c r="AC705">
        <v>0</v>
      </c>
      <c r="AD705">
        <v>-27757.79</v>
      </c>
      <c r="AE705">
        <v>0</v>
      </c>
      <c r="AF705">
        <v>0</v>
      </c>
      <c r="AG705">
        <v>0</v>
      </c>
      <c r="AH705">
        <v>0</v>
      </c>
      <c r="AI705">
        <v>-27757.79</v>
      </c>
      <c r="AJ705">
        <v>0</v>
      </c>
      <c r="AK705">
        <v>-27757.79</v>
      </c>
      <c r="AL705">
        <v>-22236.36</v>
      </c>
      <c r="AM705">
        <v>90559.72</v>
      </c>
      <c r="AN705">
        <v>0</v>
      </c>
      <c r="AO705">
        <v>0</v>
      </c>
      <c r="AP705">
        <v>450</v>
      </c>
      <c r="AQ705">
        <v>91009.72</v>
      </c>
    </row>
    <row r="706" spans="2:43" x14ac:dyDescent="0.35">
      <c r="B706" s="65" t="s">
        <v>128</v>
      </c>
      <c r="C706">
        <v>2014</v>
      </c>
      <c r="D706">
        <v>2014</v>
      </c>
      <c r="F706">
        <v>1301</v>
      </c>
      <c r="G706">
        <v>0</v>
      </c>
      <c r="H706" t="s">
        <v>455</v>
      </c>
      <c r="I706">
        <v>4</v>
      </c>
      <c r="J706">
        <v>210</v>
      </c>
      <c r="K706" t="s">
        <v>66</v>
      </c>
      <c r="L706">
        <v>-389.21</v>
      </c>
      <c r="M706">
        <v>-1618.2</v>
      </c>
      <c r="N706">
        <v>0</v>
      </c>
      <c r="O706">
        <v>0</v>
      </c>
      <c r="P706">
        <v>-389.21</v>
      </c>
      <c r="Q706">
        <v>-1618.2</v>
      </c>
      <c r="R706">
        <v>295.92</v>
      </c>
      <c r="S706">
        <v>295.92</v>
      </c>
      <c r="T706">
        <v>0</v>
      </c>
      <c r="U706">
        <v>0</v>
      </c>
      <c r="V706">
        <v>295.92</v>
      </c>
      <c r="W706">
        <v>295.92</v>
      </c>
      <c r="X706">
        <v>0</v>
      </c>
      <c r="Y706">
        <v>0</v>
      </c>
      <c r="Z706">
        <v>0</v>
      </c>
      <c r="AA706">
        <v>0</v>
      </c>
      <c r="AB706">
        <v>0</v>
      </c>
      <c r="AC706">
        <v>0</v>
      </c>
      <c r="AD706">
        <v>0</v>
      </c>
      <c r="AE706">
        <v>0</v>
      </c>
      <c r="AF706">
        <v>0</v>
      </c>
      <c r="AG706">
        <v>0</v>
      </c>
      <c r="AH706">
        <v>0</v>
      </c>
      <c r="AI706">
        <v>0</v>
      </c>
      <c r="AJ706">
        <v>0</v>
      </c>
      <c r="AK706">
        <v>0</v>
      </c>
      <c r="AL706">
        <v>-1228.99</v>
      </c>
      <c r="AM706">
        <v>1618.19</v>
      </c>
      <c r="AN706">
        <v>0</v>
      </c>
      <c r="AO706">
        <v>0</v>
      </c>
      <c r="AP706">
        <v>1228.99</v>
      </c>
      <c r="AQ706">
        <v>2847.18</v>
      </c>
    </row>
    <row r="707" spans="2:43" x14ac:dyDescent="0.35">
      <c r="B707" s="65" t="s">
        <v>128</v>
      </c>
      <c r="C707">
        <v>2014</v>
      </c>
      <c r="D707">
        <v>2014</v>
      </c>
      <c r="F707">
        <v>1301</v>
      </c>
      <c r="G707">
        <v>0</v>
      </c>
      <c r="H707" t="s">
        <v>455</v>
      </c>
      <c r="I707">
        <v>4</v>
      </c>
      <c r="J707">
        <v>220</v>
      </c>
      <c r="K707" t="s">
        <v>66</v>
      </c>
      <c r="L707">
        <v>0</v>
      </c>
      <c r="M707">
        <v>0</v>
      </c>
      <c r="N707">
        <v>0</v>
      </c>
      <c r="O707">
        <v>0</v>
      </c>
      <c r="P707">
        <v>0</v>
      </c>
      <c r="Q707">
        <v>0</v>
      </c>
      <c r="R707">
        <v>-2247.16</v>
      </c>
      <c r="S707">
        <v>-2247.16</v>
      </c>
      <c r="T707">
        <v>0</v>
      </c>
      <c r="U707">
        <v>0</v>
      </c>
      <c r="V707">
        <v>-2247.16</v>
      </c>
      <c r="W707">
        <v>-2247.16</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row>
    <row r="708" spans="2:43" x14ac:dyDescent="0.35">
      <c r="B708" s="65" t="s">
        <v>128</v>
      </c>
      <c r="C708">
        <v>2014</v>
      </c>
      <c r="D708">
        <v>2014</v>
      </c>
      <c r="F708">
        <v>1301</v>
      </c>
      <c r="G708">
        <v>0</v>
      </c>
      <c r="H708" t="s">
        <v>455</v>
      </c>
      <c r="I708">
        <v>4</v>
      </c>
      <c r="J708">
        <v>233</v>
      </c>
      <c r="K708" t="s">
        <v>66</v>
      </c>
      <c r="L708">
        <v>-34432.68</v>
      </c>
      <c r="M708">
        <v>-32266.560000000001</v>
      </c>
      <c r="N708">
        <v>0</v>
      </c>
      <c r="O708">
        <v>0</v>
      </c>
      <c r="P708">
        <v>-34432.68</v>
      </c>
      <c r="Q708">
        <v>-32266.560000000001</v>
      </c>
      <c r="R708">
        <v>341.65</v>
      </c>
      <c r="S708">
        <v>270.66000000000003</v>
      </c>
      <c r="T708">
        <v>0</v>
      </c>
      <c r="U708">
        <v>-0.75</v>
      </c>
      <c r="V708">
        <v>341.65</v>
      </c>
      <c r="W708">
        <v>269.91000000000003</v>
      </c>
      <c r="X708">
        <v>-4991</v>
      </c>
      <c r="Y708">
        <v>0</v>
      </c>
      <c r="Z708">
        <v>0</v>
      </c>
      <c r="AA708">
        <v>0</v>
      </c>
      <c r="AB708">
        <v>-4991</v>
      </c>
      <c r="AC708">
        <v>0</v>
      </c>
      <c r="AD708">
        <v>-7086.13</v>
      </c>
      <c r="AE708">
        <v>0</v>
      </c>
      <c r="AF708">
        <v>0</v>
      </c>
      <c r="AG708">
        <v>0</v>
      </c>
      <c r="AH708">
        <v>0</v>
      </c>
      <c r="AI708">
        <v>-7086.13</v>
      </c>
      <c r="AJ708">
        <v>-4991</v>
      </c>
      <c r="AK708">
        <v>-2095.13</v>
      </c>
      <c r="AL708">
        <v>-0.75</v>
      </c>
      <c r="AM708">
        <v>4991</v>
      </c>
      <c r="AN708">
        <v>71.739999999999995</v>
      </c>
      <c r="AO708">
        <v>0</v>
      </c>
      <c r="AP708">
        <v>0</v>
      </c>
      <c r="AQ708">
        <v>5062.74</v>
      </c>
    </row>
    <row r="709" spans="2:43" x14ac:dyDescent="0.35">
      <c r="B709" s="65" t="s">
        <v>128</v>
      </c>
      <c r="C709">
        <v>2014</v>
      </c>
      <c r="D709">
        <v>2014</v>
      </c>
      <c r="F709">
        <v>1301</v>
      </c>
      <c r="G709">
        <v>0</v>
      </c>
      <c r="H709" t="s">
        <v>455</v>
      </c>
      <c r="I709">
        <v>4</v>
      </c>
      <c r="J709">
        <v>240</v>
      </c>
      <c r="K709" t="s">
        <v>66</v>
      </c>
      <c r="L709">
        <v>0</v>
      </c>
      <c r="M709">
        <v>0</v>
      </c>
      <c r="N709">
        <v>0</v>
      </c>
      <c r="O709">
        <v>0</v>
      </c>
      <c r="P709">
        <v>0</v>
      </c>
      <c r="Q709">
        <v>0</v>
      </c>
      <c r="R709">
        <v>35</v>
      </c>
      <c r="S709">
        <v>35</v>
      </c>
      <c r="T709">
        <v>0</v>
      </c>
      <c r="U709">
        <v>0</v>
      </c>
      <c r="V709">
        <v>35</v>
      </c>
      <c r="W709">
        <v>35</v>
      </c>
      <c r="X709">
        <v>-8.99</v>
      </c>
      <c r="Y709">
        <v>-8.99</v>
      </c>
      <c r="Z709">
        <v>0</v>
      </c>
      <c r="AA709">
        <v>0</v>
      </c>
      <c r="AB709">
        <v>-8.99</v>
      </c>
      <c r="AC709">
        <v>-8.99</v>
      </c>
      <c r="AD709">
        <v>0</v>
      </c>
      <c r="AE709">
        <v>0</v>
      </c>
      <c r="AF709">
        <v>0</v>
      </c>
      <c r="AG709">
        <v>0</v>
      </c>
      <c r="AH709">
        <v>0</v>
      </c>
      <c r="AI709">
        <v>0</v>
      </c>
      <c r="AJ709">
        <v>-8.99</v>
      </c>
      <c r="AK709">
        <v>0</v>
      </c>
      <c r="AL709">
        <v>0</v>
      </c>
      <c r="AM709">
        <v>0</v>
      </c>
      <c r="AN709">
        <v>0</v>
      </c>
      <c r="AO709">
        <v>0</v>
      </c>
      <c r="AP709">
        <v>0</v>
      </c>
      <c r="AQ709">
        <v>0</v>
      </c>
    </row>
    <row r="710" spans="2:43" x14ac:dyDescent="0.35">
      <c r="B710" s="65" t="s">
        <v>128</v>
      </c>
      <c r="C710">
        <v>2014</v>
      </c>
      <c r="D710">
        <v>2014</v>
      </c>
      <c r="F710">
        <v>1301</v>
      </c>
      <c r="G710">
        <v>0</v>
      </c>
      <c r="H710" t="s">
        <v>455</v>
      </c>
      <c r="I710">
        <v>4</v>
      </c>
      <c r="J710">
        <v>251</v>
      </c>
      <c r="K710" t="s">
        <v>66</v>
      </c>
      <c r="L710">
        <v>-4026088.11</v>
      </c>
      <c r="M710">
        <v>-1268765.43</v>
      </c>
      <c r="N710">
        <v>0</v>
      </c>
      <c r="O710">
        <v>-959143.36</v>
      </c>
      <c r="P710">
        <v>-4026088.11</v>
      </c>
      <c r="Q710">
        <v>-2227908.79</v>
      </c>
      <c r="R710">
        <v>-292086.58</v>
      </c>
      <c r="S710">
        <v>-343377.98</v>
      </c>
      <c r="T710">
        <v>0</v>
      </c>
      <c r="U710">
        <v>-694.69</v>
      </c>
      <c r="V710">
        <v>-292086.58</v>
      </c>
      <c r="W710">
        <v>-344072.67</v>
      </c>
      <c r="X710">
        <v>-634875.03</v>
      </c>
      <c r="Y710">
        <v>-455454.65</v>
      </c>
      <c r="Z710">
        <v>0</v>
      </c>
      <c r="AA710">
        <v>0</v>
      </c>
      <c r="AB710">
        <v>-634875.03</v>
      </c>
      <c r="AC710">
        <v>-455454.65</v>
      </c>
      <c r="AD710">
        <v>-2885451.66</v>
      </c>
      <c r="AE710">
        <v>0</v>
      </c>
      <c r="AF710">
        <v>0</v>
      </c>
      <c r="AG710">
        <v>0</v>
      </c>
      <c r="AH710">
        <v>0</v>
      </c>
      <c r="AI710">
        <v>-2885451.66</v>
      </c>
      <c r="AJ710">
        <v>-634875.03</v>
      </c>
      <c r="AK710">
        <v>-2706031.28</v>
      </c>
      <c r="AL710">
        <v>-959838.05</v>
      </c>
      <c r="AM710">
        <v>22400.63</v>
      </c>
      <c r="AN710">
        <v>0</v>
      </c>
      <c r="AO710">
        <v>0</v>
      </c>
      <c r="AP710">
        <v>0</v>
      </c>
      <c r="AQ710">
        <v>22400.63</v>
      </c>
    </row>
    <row r="711" spans="2:43" x14ac:dyDescent="0.35">
      <c r="B711" s="65" t="s">
        <v>128</v>
      </c>
      <c r="C711">
        <v>2014</v>
      </c>
      <c r="D711">
        <v>2014</v>
      </c>
      <c r="F711">
        <v>1301</v>
      </c>
      <c r="G711">
        <v>0</v>
      </c>
      <c r="H711" t="s">
        <v>455</v>
      </c>
      <c r="I711">
        <v>4</v>
      </c>
      <c r="J711">
        <v>252</v>
      </c>
      <c r="K711" t="s">
        <v>66</v>
      </c>
      <c r="L711">
        <v>-390824.18</v>
      </c>
      <c r="M711">
        <v>-210719.51</v>
      </c>
      <c r="N711">
        <v>0</v>
      </c>
      <c r="O711">
        <v>0</v>
      </c>
      <c r="P711">
        <v>-390824.18</v>
      </c>
      <c r="Q711">
        <v>-210719.51</v>
      </c>
      <c r="R711">
        <v>-348752.93</v>
      </c>
      <c r="S711">
        <v>-197803.94</v>
      </c>
      <c r="T711">
        <v>0</v>
      </c>
      <c r="U711">
        <v>-14.89</v>
      </c>
      <c r="V711">
        <v>-348752.93</v>
      </c>
      <c r="W711">
        <v>-197818.83</v>
      </c>
      <c r="X711">
        <v>-604701</v>
      </c>
      <c r="Y711">
        <v>-324629.74</v>
      </c>
      <c r="Z711">
        <v>0</v>
      </c>
      <c r="AA711">
        <v>0</v>
      </c>
      <c r="AB711">
        <v>-604701</v>
      </c>
      <c r="AC711">
        <v>-324629.74</v>
      </c>
      <c r="AD711">
        <v>-611124.92000000004</v>
      </c>
      <c r="AE711">
        <v>0</v>
      </c>
      <c r="AF711">
        <v>0</v>
      </c>
      <c r="AG711">
        <v>0</v>
      </c>
      <c r="AH711">
        <v>0</v>
      </c>
      <c r="AI711">
        <v>-611124.92000000004</v>
      </c>
      <c r="AJ711">
        <v>-604701</v>
      </c>
      <c r="AK711">
        <v>-331053.65999999997</v>
      </c>
      <c r="AL711">
        <v>-14.89</v>
      </c>
      <c r="AM711">
        <v>56274.3</v>
      </c>
      <c r="AN711">
        <v>0</v>
      </c>
      <c r="AO711">
        <v>0</v>
      </c>
      <c r="AP711">
        <v>0</v>
      </c>
      <c r="AQ711">
        <v>56274.3</v>
      </c>
    </row>
    <row r="712" spans="2:43" x14ac:dyDescent="0.35">
      <c r="B712" s="65" t="s">
        <v>128</v>
      </c>
      <c r="C712">
        <v>2014</v>
      </c>
      <c r="D712">
        <v>2014</v>
      </c>
      <c r="F712">
        <v>1301</v>
      </c>
      <c r="G712">
        <v>0</v>
      </c>
      <c r="H712" t="s">
        <v>455</v>
      </c>
      <c r="I712">
        <v>4</v>
      </c>
      <c r="J712">
        <v>253</v>
      </c>
      <c r="K712" t="s">
        <v>66</v>
      </c>
      <c r="L712">
        <v>-97472.3</v>
      </c>
      <c r="M712">
        <v>-97472.3</v>
      </c>
      <c r="N712">
        <v>0</v>
      </c>
      <c r="O712">
        <v>0</v>
      </c>
      <c r="P712">
        <v>-97472.3</v>
      </c>
      <c r="Q712">
        <v>-97472.3</v>
      </c>
      <c r="R712">
        <v>-0.01</v>
      </c>
      <c r="S712">
        <v>-0.01</v>
      </c>
      <c r="T712">
        <v>0</v>
      </c>
      <c r="U712">
        <v>0</v>
      </c>
      <c r="V712">
        <v>-0.01</v>
      </c>
      <c r="W712">
        <v>-0.01</v>
      </c>
      <c r="X712">
        <v>-150421.72</v>
      </c>
      <c r="Y712">
        <v>-111128.58</v>
      </c>
      <c r="Z712">
        <v>0</v>
      </c>
      <c r="AA712">
        <v>0</v>
      </c>
      <c r="AB712">
        <v>-150421.72</v>
      </c>
      <c r="AC712">
        <v>-111128.58</v>
      </c>
      <c r="AD712">
        <v>-39293.14</v>
      </c>
      <c r="AE712">
        <v>0</v>
      </c>
      <c r="AF712">
        <v>0</v>
      </c>
      <c r="AG712">
        <v>0</v>
      </c>
      <c r="AH712">
        <v>0</v>
      </c>
      <c r="AI712">
        <v>-39293.14</v>
      </c>
      <c r="AJ712">
        <v>-150421.72</v>
      </c>
      <c r="AK712">
        <v>0</v>
      </c>
      <c r="AL712">
        <v>0</v>
      </c>
      <c r="AM712">
        <v>2058.52</v>
      </c>
      <c r="AN712">
        <v>0</v>
      </c>
      <c r="AO712">
        <v>0</v>
      </c>
      <c r="AP712">
        <v>0</v>
      </c>
      <c r="AQ712">
        <v>2058.52</v>
      </c>
    </row>
    <row r="713" spans="2:43" x14ac:dyDescent="0.35">
      <c r="B713" s="65" t="s">
        <v>128</v>
      </c>
      <c r="C713">
        <v>2014</v>
      </c>
      <c r="D713">
        <v>2014</v>
      </c>
      <c r="F713">
        <v>1301</v>
      </c>
      <c r="G713">
        <v>0</v>
      </c>
      <c r="H713" t="s">
        <v>455</v>
      </c>
      <c r="I713">
        <v>4</v>
      </c>
      <c r="J713">
        <v>254</v>
      </c>
      <c r="K713" t="s">
        <v>66</v>
      </c>
      <c r="L713">
        <v>-5352.54</v>
      </c>
      <c r="M713">
        <v>-5352.54</v>
      </c>
      <c r="N713">
        <v>0</v>
      </c>
      <c r="O713">
        <v>0</v>
      </c>
      <c r="P713">
        <v>-5352.54</v>
      </c>
      <c r="Q713">
        <v>-5352.54</v>
      </c>
      <c r="R713">
        <v>-18.72</v>
      </c>
      <c r="S713">
        <v>-18.72</v>
      </c>
      <c r="T713">
        <v>0</v>
      </c>
      <c r="U713">
        <v>0</v>
      </c>
      <c r="V713">
        <v>-18.72</v>
      </c>
      <c r="W713">
        <v>-18.72</v>
      </c>
      <c r="X713">
        <v>-21946.46</v>
      </c>
      <c r="Y713">
        <v>-1700</v>
      </c>
      <c r="Z713">
        <v>0</v>
      </c>
      <c r="AA713">
        <v>0</v>
      </c>
      <c r="AB713">
        <v>-21946.46</v>
      </c>
      <c r="AC713">
        <v>-1700</v>
      </c>
      <c r="AD713">
        <v>-20246.46</v>
      </c>
      <c r="AE713">
        <v>0</v>
      </c>
      <c r="AF713">
        <v>0</v>
      </c>
      <c r="AG713">
        <v>0</v>
      </c>
      <c r="AH713">
        <v>0</v>
      </c>
      <c r="AI713">
        <v>-20246.46</v>
      </c>
      <c r="AJ713">
        <v>-21946.46</v>
      </c>
      <c r="AK713">
        <v>0</v>
      </c>
      <c r="AL713">
        <v>0</v>
      </c>
      <c r="AM713">
        <v>0</v>
      </c>
      <c r="AN713">
        <v>0</v>
      </c>
      <c r="AO713">
        <v>0</v>
      </c>
      <c r="AP713">
        <v>0</v>
      </c>
      <c r="AQ713">
        <v>0</v>
      </c>
    </row>
    <row r="714" spans="2:43" x14ac:dyDescent="0.35">
      <c r="B714" s="65" t="s">
        <v>128</v>
      </c>
      <c r="C714">
        <v>2014</v>
      </c>
      <c r="D714">
        <v>2014</v>
      </c>
      <c r="F714">
        <v>1301</v>
      </c>
      <c r="G714">
        <v>0</v>
      </c>
      <c r="H714" t="s">
        <v>455</v>
      </c>
      <c r="I714">
        <v>4</v>
      </c>
      <c r="J714">
        <v>256</v>
      </c>
      <c r="K714" t="s">
        <v>66</v>
      </c>
      <c r="L714">
        <v>0</v>
      </c>
      <c r="M714">
        <v>0</v>
      </c>
      <c r="N714">
        <v>0</v>
      </c>
      <c r="O714">
        <v>0</v>
      </c>
      <c r="P714">
        <v>0</v>
      </c>
      <c r="Q714">
        <v>0</v>
      </c>
      <c r="R714">
        <v>0</v>
      </c>
      <c r="S714">
        <v>80</v>
      </c>
      <c r="T714">
        <v>0</v>
      </c>
      <c r="U714">
        <v>-80</v>
      </c>
      <c r="V714">
        <v>0</v>
      </c>
      <c r="W714">
        <v>0</v>
      </c>
      <c r="X714">
        <v>-567.4</v>
      </c>
      <c r="Y714">
        <v>-567.4</v>
      </c>
      <c r="Z714">
        <v>0</v>
      </c>
      <c r="AA714">
        <v>0</v>
      </c>
      <c r="AB714">
        <v>-567.4</v>
      </c>
      <c r="AC714">
        <v>-567.4</v>
      </c>
      <c r="AD714">
        <v>-80</v>
      </c>
      <c r="AE714">
        <v>0</v>
      </c>
      <c r="AF714">
        <v>0</v>
      </c>
      <c r="AG714">
        <v>0</v>
      </c>
      <c r="AH714">
        <v>0</v>
      </c>
      <c r="AI714">
        <v>-80</v>
      </c>
      <c r="AJ714">
        <v>-567.4</v>
      </c>
      <c r="AK714">
        <v>-80</v>
      </c>
      <c r="AL714">
        <v>-80</v>
      </c>
      <c r="AM714">
        <v>0</v>
      </c>
      <c r="AN714">
        <v>0</v>
      </c>
      <c r="AO714">
        <v>0</v>
      </c>
      <c r="AP714">
        <v>0</v>
      </c>
      <c r="AQ714">
        <v>0</v>
      </c>
    </row>
    <row r="715" spans="2:43" x14ac:dyDescent="0.35">
      <c r="B715" s="65" t="s">
        <v>128</v>
      </c>
      <c r="C715">
        <v>2014</v>
      </c>
      <c r="D715">
        <v>2014</v>
      </c>
      <c r="F715">
        <v>1301</v>
      </c>
      <c r="G715">
        <v>0</v>
      </c>
      <c r="H715" t="s">
        <v>455</v>
      </c>
      <c r="I715">
        <v>4</v>
      </c>
      <c r="J715">
        <v>257</v>
      </c>
      <c r="K715" t="s">
        <v>66</v>
      </c>
      <c r="L715">
        <v>-367969.84</v>
      </c>
      <c r="M715">
        <v>-367969.84</v>
      </c>
      <c r="N715">
        <v>0</v>
      </c>
      <c r="O715">
        <v>0</v>
      </c>
      <c r="P715">
        <v>-367969.84</v>
      </c>
      <c r="Q715">
        <v>-367969.84</v>
      </c>
      <c r="R715">
        <v>13478.5</v>
      </c>
      <c r="S715">
        <v>13478.5</v>
      </c>
      <c r="T715">
        <v>0</v>
      </c>
      <c r="U715">
        <v>0</v>
      </c>
      <c r="V715">
        <v>13478.5</v>
      </c>
      <c r="W715">
        <v>13478.5</v>
      </c>
      <c r="X715">
        <v>-438993.4</v>
      </c>
      <c r="Y715">
        <v>-438993.4</v>
      </c>
      <c r="Z715">
        <v>0</v>
      </c>
      <c r="AA715">
        <v>0</v>
      </c>
      <c r="AB715">
        <v>-438993.4</v>
      </c>
      <c r="AC715">
        <v>-438993.4</v>
      </c>
      <c r="AD715">
        <v>0</v>
      </c>
      <c r="AE715">
        <v>0</v>
      </c>
      <c r="AF715">
        <v>0</v>
      </c>
      <c r="AG715">
        <v>0</v>
      </c>
      <c r="AH715">
        <v>0</v>
      </c>
      <c r="AI715">
        <v>0</v>
      </c>
      <c r="AJ715">
        <v>-438993.4</v>
      </c>
      <c r="AK715">
        <v>0</v>
      </c>
      <c r="AL715">
        <v>0</v>
      </c>
      <c r="AM715">
        <v>140584.24</v>
      </c>
      <c r="AN715">
        <v>0</v>
      </c>
      <c r="AO715">
        <v>0</v>
      </c>
      <c r="AP715">
        <v>0</v>
      </c>
      <c r="AQ715">
        <v>140584.24</v>
      </c>
    </row>
    <row r="716" spans="2:43" x14ac:dyDescent="0.35">
      <c r="B716" s="65" t="s">
        <v>128</v>
      </c>
      <c r="C716">
        <v>2014</v>
      </c>
      <c r="D716">
        <v>2014</v>
      </c>
      <c r="F716">
        <v>1301</v>
      </c>
      <c r="G716">
        <v>0</v>
      </c>
      <c r="H716" t="s">
        <v>455</v>
      </c>
      <c r="I716">
        <v>4</v>
      </c>
      <c r="J716">
        <v>260</v>
      </c>
      <c r="K716" t="s">
        <v>66</v>
      </c>
      <c r="L716">
        <v>-3763.01</v>
      </c>
      <c r="M716">
        <v>-3763.01</v>
      </c>
      <c r="N716">
        <v>0</v>
      </c>
      <c r="O716">
        <v>0</v>
      </c>
      <c r="P716">
        <v>-3763.01</v>
      </c>
      <c r="Q716">
        <v>-3763.01</v>
      </c>
      <c r="R716">
        <v>-30075.89</v>
      </c>
      <c r="S716">
        <v>-29880.33</v>
      </c>
      <c r="T716">
        <v>0</v>
      </c>
      <c r="U716">
        <v>-377.51</v>
      </c>
      <c r="V716">
        <v>-30075.89</v>
      </c>
      <c r="W716">
        <v>-30257.84</v>
      </c>
      <c r="X716">
        <v>-1899.28</v>
      </c>
      <c r="Y716">
        <v>-1899.28</v>
      </c>
      <c r="Z716">
        <v>0</v>
      </c>
      <c r="AA716">
        <v>0</v>
      </c>
      <c r="AB716">
        <v>-1899.28</v>
      </c>
      <c r="AC716">
        <v>-1899.28</v>
      </c>
      <c r="AD716">
        <v>-195.56</v>
      </c>
      <c r="AE716">
        <v>0</v>
      </c>
      <c r="AF716">
        <v>0</v>
      </c>
      <c r="AG716">
        <v>0</v>
      </c>
      <c r="AH716">
        <v>0</v>
      </c>
      <c r="AI716">
        <v>-195.56</v>
      </c>
      <c r="AJ716">
        <v>-1899.28</v>
      </c>
      <c r="AK716">
        <v>-195.56</v>
      </c>
      <c r="AL716">
        <v>-377.51</v>
      </c>
      <c r="AM716">
        <v>0</v>
      </c>
      <c r="AN716">
        <v>181.95</v>
      </c>
      <c r="AO716">
        <v>0</v>
      </c>
      <c r="AP716">
        <v>0</v>
      </c>
      <c r="AQ716">
        <v>181.95</v>
      </c>
    </row>
    <row r="717" spans="2:43" x14ac:dyDescent="0.35">
      <c r="B717" s="65" t="s">
        <v>128</v>
      </c>
      <c r="C717">
        <v>2014</v>
      </c>
      <c r="D717">
        <v>2014</v>
      </c>
      <c r="F717">
        <v>1301</v>
      </c>
      <c r="G717">
        <v>0</v>
      </c>
      <c r="H717" t="s">
        <v>455</v>
      </c>
      <c r="I717">
        <v>4</v>
      </c>
      <c r="J717">
        <v>310</v>
      </c>
      <c r="K717" t="s">
        <v>66</v>
      </c>
      <c r="L717">
        <v>-729029.35</v>
      </c>
      <c r="M717">
        <v>-327874.38</v>
      </c>
      <c r="N717">
        <v>0</v>
      </c>
      <c r="O717">
        <v>0</v>
      </c>
      <c r="P717">
        <v>-729029.35</v>
      </c>
      <c r="Q717">
        <v>-327874.38</v>
      </c>
      <c r="R717">
        <v>23292.560000000001</v>
      </c>
      <c r="S717">
        <v>23466.639999999999</v>
      </c>
      <c r="T717">
        <v>0</v>
      </c>
      <c r="U717">
        <v>-174.08</v>
      </c>
      <c r="V717">
        <v>23292.560000000001</v>
      </c>
      <c r="W717">
        <v>23292.560000000001</v>
      </c>
      <c r="X717">
        <v>0</v>
      </c>
      <c r="Y717">
        <v>0</v>
      </c>
      <c r="Z717">
        <v>0</v>
      </c>
      <c r="AA717">
        <v>0</v>
      </c>
      <c r="AB717">
        <v>0</v>
      </c>
      <c r="AC717">
        <v>0</v>
      </c>
      <c r="AD717">
        <v>-401329.05</v>
      </c>
      <c r="AE717">
        <v>0</v>
      </c>
      <c r="AF717">
        <v>0</v>
      </c>
      <c r="AG717">
        <v>0</v>
      </c>
      <c r="AH717">
        <v>0</v>
      </c>
      <c r="AI717">
        <v>-401329.05</v>
      </c>
      <c r="AJ717">
        <v>0</v>
      </c>
      <c r="AK717">
        <v>-401329.05</v>
      </c>
      <c r="AL717">
        <v>-174.08</v>
      </c>
      <c r="AM717">
        <v>9707.85</v>
      </c>
      <c r="AN717">
        <v>0</v>
      </c>
      <c r="AO717">
        <v>0</v>
      </c>
      <c r="AP717">
        <v>0</v>
      </c>
      <c r="AQ717">
        <v>9707.85</v>
      </c>
    </row>
    <row r="718" spans="2:43" x14ac:dyDescent="0.35">
      <c r="B718" s="65" t="s">
        <v>128</v>
      </c>
      <c r="C718">
        <v>2014</v>
      </c>
      <c r="D718">
        <v>2014</v>
      </c>
      <c r="F718">
        <v>1301</v>
      </c>
      <c r="G718">
        <v>0</v>
      </c>
      <c r="H718" t="s">
        <v>455</v>
      </c>
      <c r="I718">
        <v>4</v>
      </c>
      <c r="J718">
        <v>320</v>
      </c>
      <c r="K718" t="s">
        <v>66</v>
      </c>
      <c r="L718">
        <v>-3100.16</v>
      </c>
      <c r="M718">
        <v>-3100.16</v>
      </c>
      <c r="N718">
        <v>0</v>
      </c>
      <c r="O718">
        <v>0</v>
      </c>
      <c r="P718">
        <v>-3100.16</v>
      </c>
      <c r="Q718">
        <v>-3100.16</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3100.16</v>
      </c>
      <c r="AN718">
        <v>0</v>
      </c>
      <c r="AO718">
        <v>0</v>
      </c>
      <c r="AP718">
        <v>0</v>
      </c>
      <c r="AQ718">
        <v>3100.16</v>
      </c>
    </row>
    <row r="719" spans="2:43" x14ac:dyDescent="0.35">
      <c r="B719" s="65" t="s">
        <v>128</v>
      </c>
      <c r="C719">
        <v>2014</v>
      </c>
      <c r="D719">
        <v>2014</v>
      </c>
      <c r="F719">
        <v>1301</v>
      </c>
      <c r="G719">
        <v>0</v>
      </c>
      <c r="H719" t="s">
        <v>455</v>
      </c>
      <c r="I719">
        <v>4</v>
      </c>
      <c r="J719">
        <v>420</v>
      </c>
      <c r="K719" t="s">
        <v>66</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1653.01</v>
      </c>
      <c r="AQ719">
        <v>1653.01</v>
      </c>
    </row>
    <row r="720" spans="2:43" x14ac:dyDescent="0.35">
      <c r="B720" s="65" t="s">
        <v>128</v>
      </c>
      <c r="C720">
        <v>2014</v>
      </c>
      <c r="D720">
        <v>2014</v>
      </c>
      <c r="F720">
        <v>1301</v>
      </c>
      <c r="G720">
        <v>0</v>
      </c>
      <c r="H720" t="s">
        <v>490</v>
      </c>
      <c r="I720">
        <v>5</v>
      </c>
      <c r="J720">
        <v>251</v>
      </c>
      <c r="K720" t="s">
        <v>66</v>
      </c>
      <c r="L720">
        <v>-11115.7</v>
      </c>
      <c r="M720">
        <v>-11115.7</v>
      </c>
      <c r="N720">
        <v>0</v>
      </c>
      <c r="O720">
        <v>0</v>
      </c>
      <c r="P720">
        <v>-11115.7</v>
      </c>
      <c r="Q720">
        <v>-11115.7</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18.48</v>
      </c>
      <c r="AN720">
        <v>0</v>
      </c>
      <c r="AO720">
        <v>0</v>
      </c>
      <c r="AP720">
        <v>0</v>
      </c>
      <c r="AQ720">
        <v>18.48</v>
      </c>
    </row>
    <row r="721" spans="2:43" x14ac:dyDescent="0.35">
      <c r="B721" s="65" t="s">
        <v>128</v>
      </c>
      <c r="C721">
        <v>2014</v>
      </c>
      <c r="D721">
        <v>2014</v>
      </c>
      <c r="F721">
        <v>1301</v>
      </c>
      <c r="G721">
        <v>0</v>
      </c>
      <c r="H721" t="s">
        <v>490</v>
      </c>
      <c r="I721">
        <v>5</v>
      </c>
      <c r="J721">
        <v>252</v>
      </c>
      <c r="K721" t="s">
        <v>66</v>
      </c>
      <c r="L721">
        <v>0</v>
      </c>
      <c r="M721">
        <v>0</v>
      </c>
      <c r="N721">
        <v>0</v>
      </c>
      <c r="O721">
        <v>0</v>
      </c>
      <c r="P721">
        <v>0</v>
      </c>
      <c r="Q721">
        <v>0</v>
      </c>
      <c r="R721">
        <v>0</v>
      </c>
      <c r="S721">
        <v>0</v>
      </c>
      <c r="T721">
        <v>0</v>
      </c>
      <c r="U721">
        <v>0</v>
      </c>
      <c r="V721">
        <v>0</v>
      </c>
      <c r="W721">
        <v>0</v>
      </c>
      <c r="X721">
        <v>-5811</v>
      </c>
      <c r="Y721">
        <v>-5811</v>
      </c>
      <c r="Z721">
        <v>0</v>
      </c>
      <c r="AA721">
        <v>0</v>
      </c>
      <c r="AB721">
        <v>-5811</v>
      </c>
      <c r="AC721">
        <v>-5811</v>
      </c>
      <c r="AD721">
        <v>0</v>
      </c>
      <c r="AE721">
        <v>0</v>
      </c>
      <c r="AF721">
        <v>0</v>
      </c>
      <c r="AG721">
        <v>0</v>
      </c>
      <c r="AH721">
        <v>0</v>
      </c>
      <c r="AI721">
        <v>0</v>
      </c>
      <c r="AJ721">
        <v>-5811</v>
      </c>
      <c r="AK721">
        <v>0</v>
      </c>
      <c r="AL721">
        <v>0</v>
      </c>
      <c r="AM721">
        <v>0</v>
      </c>
      <c r="AN721">
        <v>0</v>
      </c>
      <c r="AO721">
        <v>0</v>
      </c>
      <c r="AP721">
        <v>0</v>
      </c>
      <c r="AQ721">
        <v>0</v>
      </c>
    </row>
    <row r="722" spans="2:43" x14ac:dyDescent="0.35">
      <c r="B722" s="65" t="s">
        <v>128</v>
      </c>
      <c r="C722">
        <v>2014</v>
      </c>
      <c r="D722">
        <v>2014</v>
      </c>
      <c r="F722">
        <v>1301</v>
      </c>
      <c r="G722">
        <v>0</v>
      </c>
      <c r="H722" t="s">
        <v>490</v>
      </c>
      <c r="I722">
        <v>5</v>
      </c>
      <c r="J722">
        <v>253</v>
      </c>
      <c r="K722" t="s">
        <v>66</v>
      </c>
      <c r="L722">
        <v>-6.68</v>
      </c>
      <c r="M722">
        <v>0</v>
      </c>
      <c r="N722">
        <v>0</v>
      </c>
      <c r="O722">
        <v>0</v>
      </c>
      <c r="P722">
        <v>-6.68</v>
      </c>
      <c r="Q722">
        <v>0</v>
      </c>
      <c r="R722">
        <v>0</v>
      </c>
      <c r="S722">
        <v>0</v>
      </c>
      <c r="T722">
        <v>0</v>
      </c>
      <c r="U722">
        <v>0</v>
      </c>
      <c r="V722">
        <v>0</v>
      </c>
      <c r="W722">
        <v>0</v>
      </c>
      <c r="X722">
        <v>0</v>
      </c>
      <c r="Y722">
        <v>0</v>
      </c>
      <c r="Z722">
        <v>0</v>
      </c>
      <c r="AA722">
        <v>0</v>
      </c>
      <c r="AB722">
        <v>0</v>
      </c>
      <c r="AC722">
        <v>0</v>
      </c>
      <c r="AD722">
        <v>-6.68</v>
      </c>
      <c r="AE722">
        <v>0</v>
      </c>
      <c r="AF722">
        <v>0</v>
      </c>
      <c r="AG722">
        <v>0</v>
      </c>
      <c r="AH722">
        <v>0</v>
      </c>
      <c r="AI722">
        <v>-6.68</v>
      </c>
      <c r="AJ722">
        <v>0</v>
      </c>
      <c r="AK722">
        <v>-6.68</v>
      </c>
      <c r="AL722">
        <v>0</v>
      </c>
      <c r="AM722">
        <v>0</v>
      </c>
      <c r="AN722">
        <v>0</v>
      </c>
      <c r="AO722">
        <v>0</v>
      </c>
      <c r="AP722">
        <v>0</v>
      </c>
      <c r="AQ722">
        <v>0</v>
      </c>
    </row>
    <row r="723" spans="2:43" x14ac:dyDescent="0.35">
      <c r="B723" s="65" t="s">
        <v>128</v>
      </c>
      <c r="C723">
        <v>2014</v>
      </c>
      <c r="D723">
        <v>2014</v>
      </c>
      <c r="F723">
        <v>1301</v>
      </c>
      <c r="G723">
        <v>0</v>
      </c>
      <c r="H723" t="s">
        <v>492</v>
      </c>
      <c r="I723">
        <v>7</v>
      </c>
      <c r="J723">
        <v>113</v>
      </c>
      <c r="K723" t="s">
        <v>66</v>
      </c>
      <c r="L723">
        <v>-189980.18</v>
      </c>
      <c r="M723">
        <v>-189980.18</v>
      </c>
      <c r="N723">
        <v>0</v>
      </c>
      <c r="O723">
        <v>0</v>
      </c>
      <c r="P723">
        <v>-189980.18</v>
      </c>
      <c r="Q723">
        <v>-189980.18</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188222.43</v>
      </c>
      <c r="AN723">
        <v>0</v>
      </c>
      <c r="AO723">
        <v>0</v>
      </c>
      <c r="AP723">
        <v>0</v>
      </c>
      <c r="AQ723">
        <v>188222.43</v>
      </c>
    </row>
    <row r="724" spans="2:43" x14ac:dyDescent="0.35">
      <c r="B724" s="65" t="s">
        <v>128</v>
      </c>
      <c r="C724">
        <v>2014</v>
      </c>
      <c r="D724">
        <v>2014</v>
      </c>
      <c r="F724">
        <v>1301</v>
      </c>
      <c r="G724">
        <v>0</v>
      </c>
      <c r="H724" t="s">
        <v>492</v>
      </c>
      <c r="I724">
        <v>7</v>
      </c>
      <c r="J724">
        <v>115</v>
      </c>
      <c r="K724" t="s">
        <v>66</v>
      </c>
      <c r="L724">
        <v>0</v>
      </c>
      <c r="M724">
        <v>0</v>
      </c>
      <c r="N724">
        <v>0</v>
      </c>
      <c r="O724">
        <v>0</v>
      </c>
      <c r="P724">
        <v>0</v>
      </c>
      <c r="Q724">
        <v>0</v>
      </c>
      <c r="R724">
        <v>0</v>
      </c>
      <c r="S724">
        <v>0</v>
      </c>
      <c r="T724">
        <v>0</v>
      </c>
      <c r="U724">
        <v>0</v>
      </c>
      <c r="V724">
        <v>0</v>
      </c>
      <c r="W724">
        <v>0</v>
      </c>
      <c r="X724">
        <v>0</v>
      </c>
      <c r="Y724">
        <v>0</v>
      </c>
      <c r="Z724">
        <v>0</v>
      </c>
      <c r="AA724">
        <v>0</v>
      </c>
      <c r="AB724">
        <v>0</v>
      </c>
      <c r="AC724">
        <v>0</v>
      </c>
      <c r="AD724">
        <v>-165.45</v>
      </c>
      <c r="AE724">
        <v>0</v>
      </c>
      <c r="AF724">
        <v>0</v>
      </c>
      <c r="AG724">
        <v>0</v>
      </c>
      <c r="AH724">
        <v>0</v>
      </c>
      <c r="AI724">
        <v>-165.45</v>
      </c>
      <c r="AJ724">
        <v>0</v>
      </c>
      <c r="AK724">
        <v>-165.45</v>
      </c>
      <c r="AL724">
        <v>-165.45</v>
      </c>
      <c r="AM724">
        <v>0</v>
      </c>
      <c r="AN724">
        <v>0</v>
      </c>
      <c r="AO724">
        <v>0</v>
      </c>
      <c r="AP724">
        <v>0</v>
      </c>
      <c r="AQ724">
        <v>0</v>
      </c>
    </row>
    <row r="725" spans="2:43" x14ac:dyDescent="0.35">
      <c r="B725" s="65" t="s">
        <v>128</v>
      </c>
      <c r="C725">
        <v>2014</v>
      </c>
      <c r="D725">
        <v>2014</v>
      </c>
      <c r="F725">
        <v>1301</v>
      </c>
      <c r="G725">
        <v>0</v>
      </c>
      <c r="H725" t="s">
        <v>492</v>
      </c>
      <c r="I725">
        <v>7</v>
      </c>
      <c r="J725">
        <v>121</v>
      </c>
      <c r="K725" t="s">
        <v>66</v>
      </c>
      <c r="L725">
        <v>-52259.7</v>
      </c>
      <c r="M725">
        <v>-52259.7</v>
      </c>
      <c r="N725">
        <v>0</v>
      </c>
      <c r="O725">
        <v>0</v>
      </c>
      <c r="P725">
        <v>-52259.7</v>
      </c>
      <c r="Q725">
        <v>-52259.7</v>
      </c>
      <c r="R725">
        <v>-1398</v>
      </c>
      <c r="S725">
        <v>-1398</v>
      </c>
      <c r="T725">
        <v>0</v>
      </c>
      <c r="U725">
        <v>0</v>
      </c>
      <c r="V725">
        <v>-1398</v>
      </c>
      <c r="W725">
        <v>-1398</v>
      </c>
      <c r="X725">
        <v>0</v>
      </c>
      <c r="Y725">
        <v>0</v>
      </c>
      <c r="Z725">
        <v>0</v>
      </c>
      <c r="AA725">
        <v>0</v>
      </c>
      <c r="AB725">
        <v>0</v>
      </c>
      <c r="AC725">
        <v>0</v>
      </c>
      <c r="AD725">
        <v>-2392.81</v>
      </c>
      <c r="AE725">
        <v>0</v>
      </c>
      <c r="AF725">
        <v>0</v>
      </c>
      <c r="AG725">
        <v>0</v>
      </c>
      <c r="AH725">
        <v>0</v>
      </c>
      <c r="AI725">
        <v>-2392.81</v>
      </c>
      <c r="AJ725">
        <v>0</v>
      </c>
      <c r="AK725">
        <v>-2392.81</v>
      </c>
      <c r="AL725">
        <v>-2392.81</v>
      </c>
      <c r="AM725">
        <v>52246.74</v>
      </c>
      <c r="AN725">
        <v>0</v>
      </c>
      <c r="AO725">
        <v>0</v>
      </c>
      <c r="AP725">
        <v>0</v>
      </c>
      <c r="AQ725">
        <v>52246.74</v>
      </c>
    </row>
    <row r="726" spans="2:43" x14ac:dyDescent="0.35">
      <c r="B726" s="65" t="s">
        <v>128</v>
      </c>
      <c r="C726">
        <v>2014</v>
      </c>
      <c r="D726">
        <v>2014</v>
      </c>
      <c r="F726">
        <v>1301</v>
      </c>
      <c r="G726">
        <v>0</v>
      </c>
      <c r="H726" t="s">
        <v>492</v>
      </c>
      <c r="I726">
        <v>7</v>
      </c>
      <c r="J726">
        <v>130</v>
      </c>
      <c r="K726" t="s">
        <v>66</v>
      </c>
      <c r="L726">
        <v>0</v>
      </c>
      <c r="M726">
        <v>0</v>
      </c>
      <c r="N726">
        <v>0</v>
      </c>
      <c r="O726">
        <v>0</v>
      </c>
      <c r="P726">
        <v>0</v>
      </c>
      <c r="Q726">
        <v>0</v>
      </c>
      <c r="R726">
        <v>0</v>
      </c>
      <c r="S726">
        <v>0</v>
      </c>
      <c r="T726">
        <v>0</v>
      </c>
      <c r="U726">
        <v>0</v>
      </c>
      <c r="V726">
        <v>0</v>
      </c>
      <c r="W726">
        <v>0</v>
      </c>
      <c r="X726">
        <v>-150133.04999999999</v>
      </c>
      <c r="Y726">
        <v>-150133.04999999999</v>
      </c>
      <c r="Z726">
        <v>0</v>
      </c>
      <c r="AA726">
        <v>0</v>
      </c>
      <c r="AB726">
        <v>-150133.04999999999</v>
      </c>
      <c r="AC726">
        <v>-150133.04999999999</v>
      </c>
      <c r="AD726">
        <v>0</v>
      </c>
      <c r="AE726">
        <v>0</v>
      </c>
      <c r="AF726">
        <v>0</v>
      </c>
      <c r="AG726">
        <v>0</v>
      </c>
      <c r="AH726">
        <v>0</v>
      </c>
      <c r="AI726">
        <v>0</v>
      </c>
      <c r="AJ726">
        <v>-150133.04999999999</v>
      </c>
      <c r="AK726">
        <v>0</v>
      </c>
      <c r="AL726">
        <v>0</v>
      </c>
      <c r="AM726">
        <v>0</v>
      </c>
      <c r="AN726">
        <v>0</v>
      </c>
      <c r="AO726">
        <v>0</v>
      </c>
      <c r="AP726">
        <v>0</v>
      </c>
      <c r="AQ726">
        <v>0</v>
      </c>
    </row>
    <row r="727" spans="2:43" x14ac:dyDescent="0.35">
      <c r="B727" s="65" t="s">
        <v>128</v>
      </c>
      <c r="C727">
        <v>2014</v>
      </c>
      <c r="D727">
        <v>2014</v>
      </c>
      <c r="F727">
        <v>1301</v>
      </c>
      <c r="G727">
        <v>0</v>
      </c>
      <c r="H727" t="s">
        <v>492</v>
      </c>
      <c r="I727">
        <v>7</v>
      </c>
      <c r="J727">
        <v>210</v>
      </c>
      <c r="K727" t="s">
        <v>66</v>
      </c>
      <c r="L727">
        <v>-531.87</v>
      </c>
      <c r="M727">
        <v>-531.87</v>
      </c>
      <c r="N727">
        <v>0</v>
      </c>
      <c r="O727">
        <v>0</v>
      </c>
      <c r="P727">
        <v>-531.87</v>
      </c>
      <c r="Q727">
        <v>-531.87</v>
      </c>
      <c r="R727">
        <v>-252.88</v>
      </c>
      <c r="S727">
        <v>-252.88</v>
      </c>
      <c r="T727">
        <v>0</v>
      </c>
      <c r="U727">
        <v>0</v>
      </c>
      <c r="V727">
        <v>-252.88</v>
      </c>
      <c r="W727">
        <v>-252.88</v>
      </c>
      <c r="X727">
        <v>0</v>
      </c>
      <c r="Y727">
        <v>0</v>
      </c>
      <c r="Z727">
        <v>0</v>
      </c>
      <c r="AA727">
        <v>0</v>
      </c>
      <c r="AB727">
        <v>0</v>
      </c>
      <c r="AC727">
        <v>0</v>
      </c>
      <c r="AD727">
        <v>0</v>
      </c>
      <c r="AE727">
        <v>0</v>
      </c>
      <c r="AF727">
        <v>0</v>
      </c>
      <c r="AG727">
        <v>0</v>
      </c>
      <c r="AH727">
        <v>0</v>
      </c>
      <c r="AI727">
        <v>0</v>
      </c>
      <c r="AJ727">
        <v>0</v>
      </c>
      <c r="AK727">
        <v>0</v>
      </c>
      <c r="AL727">
        <v>0</v>
      </c>
      <c r="AM727">
        <v>231.87</v>
      </c>
      <c r="AN727">
        <v>0</v>
      </c>
      <c r="AO727">
        <v>0</v>
      </c>
      <c r="AP727">
        <v>0</v>
      </c>
      <c r="AQ727">
        <v>231.87</v>
      </c>
    </row>
    <row r="728" spans="2:43" x14ac:dyDescent="0.35">
      <c r="B728" s="65" t="s">
        <v>128</v>
      </c>
      <c r="C728">
        <v>2014</v>
      </c>
      <c r="D728">
        <v>2014</v>
      </c>
      <c r="F728">
        <v>1301</v>
      </c>
      <c r="G728">
        <v>0</v>
      </c>
      <c r="H728" t="s">
        <v>492</v>
      </c>
      <c r="I728">
        <v>7</v>
      </c>
      <c r="J728">
        <v>220</v>
      </c>
      <c r="K728" t="s">
        <v>66</v>
      </c>
      <c r="L728">
        <v>0</v>
      </c>
      <c r="M728">
        <v>0</v>
      </c>
      <c r="N728">
        <v>0</v>
      </c>
      <c r="O728">
        <v>0</v>
      </c>
      <c r="P728">
        <v>0</v>
      </c>
      <c r="Q728">
        <v>0</v>
      </c>
      <c r="R728">
        <v>1022.79</v>
      </c>
      <c r="S728">
        <v>1022.79</v>
      </c>
      <c r="T728">
        <v>0</v>
      </c>
      <c r="U728">
        <v>0</v>
      </c>
      <c r="V728">
        <v>1022.79</v>
      </c>
      <c r="W728">
        <v>1022.79</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row>
    <row r="729" spans="2:43" x14ac:dyDescent="0.35">
      <c r="B729" s="65" t="s">
        <v>128</v>
      </c>
      <c r="C729">
        <v>2014</v>
      </c>
      <c r="D729">
        <v>2014</v>
      </c>
      <c r="F729">
        <v>1301</v>
      </c>
      <c r="G729">
        <v>0</v>
      </c>
      <c r="H729" t="s">
        <v>492</v>
      </c>
      <c r="I729">
        <v>7</v>
      </c>
      <c r="J729">
        <v>232</v>
      </c>
      <c r="K729" t="s">
        <v>66</v>
      </c>
      <c r="L729">
        <v>-28147.26</v>
      </c>
      <c r="M729">
        <v>-28147.26</v>
      </c>
      <c r="N729">
        <v>0</v>
      </c>
      <c r="O729">
        <v>0</v>
      </c>
      <c r="P729">
        <v>-28147.26</v>
      </c>
      <c r="Q729">
        <v>-28147.26</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28147.26</v>
      </c>
      <c r="AN729">
        <v>0</v>
      </c>
      <c r="AO729">
        <v>0</v>
      </c>
      <c r="AP729">
        <v>0</v>
      </c>
      <c r="AQ729">
        <v>28147.26</v>
      </c>
    </row>
    <row r="730" spans="2:43" x14ac:dyDescent="0.35">
      <c r="B730" s="65" t="s">
        <v>128</v>
      </c>
      <c r="C730">
        <v>2014</v>
      </c>
      <c r="D730">
        <v>2014</v>
      </c>
      <c r="F730">
        <v>1301</v>
      </c>
      <c r="G730">
        <v>0</v>
      </c>
      <c r="H730" t="s">
        <v>492</v>
      </c>
      <c r="I730">
        <v>7</v>
      </c>
      <c r="J730">
        <v>233</v>
      </c>
      <c r="K730" t="s">
        <v>66</v>
      </c>
      <c r="L730">
        <v>0</v>
      </c>
      <c r="M730">
        <v>0</v>
      </c>
      <c r="N730">
        <v>0</v>
      </c>
      <c r="O730">
        <v>0</v>
      </c>
      <c r="P730">
        <v>0</v>
      </c>
      <c r="Q730">
        <v>0</v>
      </c>
      <c r="R730">
        <v>293.31</v>
      </c>
      <c r="S730">
        <v>-2387.52</v>
      </c>
      <c r="T730">
        <v>0</v>
      </c>
      <c r="U730">
        <v>0</v>
      </c>
      <c r="V730">
        <v>293.31</v>
      </c>
      <c r="W730">
        <v>-2387.52</v>
      </c>
      <c r="X730">
        <v>0</v>
      </c>
      <c r="Y730">
        <v>0</v>
      </c>
      <c r="Z730">
        <v>0</v>
      </c>
      <c r="AA730">
        <v>0</v>
      </c>
      <c r="AB730">
        <v>0</v>
      </c>
      <c r="AC730">
        <v>0</v>
      </c>
      <c r="AD730">
        <v>2680.83</v>
      </c>
      <c r="AE730">
        <v>0</v>
      </c>
      <c r="AF730">
        <v>0</v>
      </c>
      <c r="AG730">
        <v>0</v>
      </c>
      <c r="AH730">
        <v>0</v>
      </c>
      <c r="AI730">
        <v>2680.83</v>
      </c>
      <c r="AJ730">
        <v>0</v>
      </c>
      <c r="AK730">
        <v>2680.83</v>
      </c>
      <c r="AL730">
        <v>0</v>
      </c>
      <c r="AM730">
        <v>0</v>
      </c>
      <c r="AN730">
        <v>2680.83</v>
      </c>
      <c r="AO730">
        <v>0</v>
      </c>
      <c r="AP730">
        <v>0</v>
      </c>
      <c r="AQ730">
        <v>2680.83</v>
      </c>
    </row>
    <row r="731" spans="2:43" x14ac:dyDescent="0.35">
      <c r="B731" s="65" t="s">
        <v>128</v>
      </c>
      <c r="C731">
        <v>2014</v>
      </c>
      <c r="D731">
        <v>2014</v>
      </c>
      <c r="F731">
        <v>1301</v>
      </c>
      <c r="G731">
        <v>0</v>
      </c>
      <c r="H731" t="s">
        <v>492</v>
      </c>
      <c r="I731">
        <v>7</v>
      </c>
      <c r="J731">
        <v>240</v>
      </c>
      <c r="K731" t="s">
        <v>66</v>
      </c>
      <c r="L731">
        <v>0</v>
      </c>
      <c r="M731">
        <v>0</v>
      </c>
      <c r="N731">
        <v>0</v>
      </c>
      <c r="O731">
        <v>0</v>
      </c>
      <c r="P731">
        <v>0</v>
      </c>
      <c r="Q731">
        <v>0</v>
      </c>
      <c r="R731">
        <v>0</v>
      </c>
      <c r="S731">
        <v>0</v>
      </c>
      <c r="T731">
        <v>0</v>
      </c>
      <c r="U731">
        <v>0</v>
      </c>
      <c r="V731">
        <v>0</v>
      </c>
      <c r="W731">
        <v>0</v>
      </c>
      <c r="X731">
        <v>-3012.97</v>
      </c>
      <c r="Y731">
        <v>-3012.97</v>
      </c>
      <c r="Z731">
        <v>0</v>
      </c>
      <c r="AA731">
        <v>0</v>
      </c>
      <c r="AB731">
        <v>-3012.97</v>
      </c>
      <c r="AC731">
        <v>-3012.97</v>
      </c>
      <c r="AD731">
        <v>0</v>
      </c>
      <c r="AE731">
        <v>0</v>
      </c>
      <c r="AF731">
        <v>0</v>
      </c>
      <c r="AG731">
        <v>0</v>
      </c>
      <c r="AH731">
        <v>0</v>
      </c>
      <c r="AI731">
        <v>0</v>
      </c>
      <c r="AJ731">
        <v>-3012.97</v>
      </c>
      <c r="AK731">
        <v>0</v>
      </c>
      <c r="AL731">
        <v>0</v>
      </c>
      <c r="AM731">
        <v>0</v>
      </c>
      <c r="AN731">
        <v>0</v>
      </c>
      <c r="AO731">
        <v>0</v>
      </c>
      <c r="AP731">
        <v>0</v>
      </c>
      <c r="AQ731">
        <v>0</v>
      </c>
    </row>
    <row r="732" spans="2:43" x14ac:dyDescent="0.35">
      <c r="B732" s="65" t="s">
        <v>128</v>
      </c>
      <c r="C732">
        <v>2014</v>
      </c>
      <c r="D732">
        <v>2014</v>
      </c>
      <c r="F732">
        <v>1301</v>
      </c>
      <c r="G732">
        <v>0</v>
      </c>
      <c r="H732" t="s">
        <v>492</v>
      </c>
      <c r="I732">
        <v>7</v>
      </c>
      <c r="J732">
        <v>251</v>
      </c>
      <c r="K732" t="s">
        <v>66</v>
      </c>
      <c r="L732">
        <v>-417457.57</v>
      </c>
      <c r="M732">
        <v>-417457.57</v>
      </c>
      <c r="N732">
        <v>0</v>
      </c>
      <c r="O732">
        <v>0</v>
      </c>
      <c r="P732">
        <v>-417457.57</v>
      </c>
      <c r="Q732">
        <v>-417457.57</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row>
    <row r="733" spans="2:43" x14ac:dyDescent="0.35">
      <c r="B733" s="65" t="s">
        <v>128</v>
      </c>
      <c r="C733">
        <v>2014</v>
      </c>
      <c r="D733">
        <v>2014</v>
      </c>
      <c r="F733">
        <v>1301</v>
      </c>
      <c r="G733">
        <v>0</v>
      </c>
      <c r="H733" t="s">
        <v>492</v>
      </c>
      <c r="I733">
        <v>7</v>
      </c>
      <c r="J733">
        <v>252</v>
      </c>
      <c r="K733" t="s">
        <v>66</v>
      </c>
      <c r="L733">
        <v>-232715.93</v>
      </c>
      <c r="M733">
        <v>-127901.56</v>
      </c>
      <c r="N733">
        <v>0</v>
      </c>
      <c r="O733">
        <v>0</v>
      </c>
      <c r="P733">
        <v>-232715.93</v>
      </c>
      <c r="Q733">
        <v>-127901.56</v>
      </c>
      <c r="R733">
        <v>-451216.34</v>
      </c>
      <c r="S733">
        <v>-450845.16</v>
      </c>
      <c r="T733">
        <v>0</v>
      </c>
      <c r="U733">
        <v>-43.48</v>
      </c>
      <c r="V733">
        <v>-451216.34</v>
      </c>
      <c r="W733">
        <v>-450888.64</v>
      </c>
      <c r="X733">
        <v>-737311.27</v>
      </c>
      <c r="Y733">
        <v>-658644.62</v>
      </c>
      <c r="Z733">
        <v>0</v>
      </c>
      <c r="AA733">
        <v>0</v>
      </c>
      <c r="AB733">
        <v>-737311.27</v>
      </c>
      <c r="AC733">
        <v>-658644.62</v>
      </c>
      <c r="AD733">
        <v>-183852.2</v>
      </c>
      <c r="AE733">
        <v>0</v>
      </c>
      <c r="AF733">
        <v>0</v>
      </c>
      <c r="AG733">
        <v>0</v>
      </c>
      <c r="AH733">
        <v>0</v>
      </c>
      <c r="AI733">
        <v>-183852.2</v>
      </c>
      <c r="AJ733">
        <v>-737311.27</v>
      </c>
      <c r="AK733">
        <v>-105185.55</v>
      </c>
      <c r="AL733">
        <v>-43.48</v>
      </c>
      <c r="AM733">
        <v>33760.239999999998</v>
      </c>
      <c r="AN733">
        <v>0</v>
      </c>
      <c r="AO733">
        <v>0</v>
      </c>
      <c r="AP733">
        <v>0</v>
      </c>
      <c r="AQ733">
        <v>33760.239999999998</v>
      </c>
    </row>
    <row r="734" spans="2:43" x14ac:dyDescent="0.35">
      <c r="B734" s="65" t="s">
        <v>128</v>
      </c>
      <c r="C734">
        <v>2014</v>
      </c>
      <c r="D734">
        <v>2014</v>
      </c>
      <c r="F734">
        <v>1301</v>
      </c>
      <c r="G734">
        <v>0</v>
      </c>
      <c r="H734" t="s">
        <v>492</v>
      </c>
      <c r="I734">
        <v>7</v>
      </c>
      <c r="J734">
        <v>253</v>
      </c>
      <c r="K734" t="s">
        <v>66</v>
      </c>
      <c r="L734">
        <v>-275472.65000000002</v>
      </c>
      <c r="M734">
        <v>-223020.3</v>
      </c>
      <c r="N734">
        <v>0</v>
      </c>
      <c r="O734">
        <v>-19765.259999999998</v>
      </c>
      <c r="P734">
        <v>-275472.65000000002</v>
      </c>
      <c r="Q734">
        <v>-242785.56</v>
      </c>
      <c r="R734">
        <v>10438</v>
      </c>
      <c r="S734">
        <v>68124.52</v>
      </c>
      <c r="T734">
        <v>0</v>
      </c>
      <c r="U734">
        <v>-57686.52</v>
      </c>
      <c r="V734">
        <v>10438</v>
      </c>
      <c r="W734">
        <v>10438</v>
      </c>
      <c r="X734">
        <v>-284846.34000000003</v>
      </c>
      <c r="Y734">
        <v>-281712.07</v>
      </c>
      <c r="Z734">
        <v>0</v>
      </c>
      <c r="AA734">
        <v>0</v>
      </c>
      <c r="AB734">
        <v>-284846.34000000003</v>
      </c>
      <c r="AC734">
        <v>-281712.07</v>
      </c>
      <c r="AD734">
        <v>-145832.9</v>
      </c>
      <c r="AE734">
        <v>0</v>
      </c>
      <c r="AF734">
        <v>0</v>
      </c>
      <c r="AG734">
        <v>-1052.8</v>
      </c>
      <c r="AH734">
        <v>0</v>
      </c>
      <c r="AI734">
        <v>-146885.70000000001</v>
      </c>
      <c r="AJ734">
        <v>-284846.34000000003</v>
      </c>
      <c r="AK734">
        <v>-143751.43</v>
      </c>
      <c r="AL734">
        <v>-111064.34</v>
      </c>
      <c r="AM734">
        <v>1883.5</v>
      </c>
      <c r="AN734">
        <v>0</v>
      </c>
      <c r="AO734">
        <v>0</v>
      </c>
      <c r="AP734">
        <v>33612.559999999998</v>
      </c>
      <c r="AQ734">
        <v>35496.06</v>
      </c>
    </row>
    <row r="735" spans="2:43" x14ac:dyDescent="0.35">
      <c r="B735" s="65" t="s">
        <v>128</v>
      </c>
      <c r="C735">
        <v>2014</v>
      </c>
      <c r="D735">
        <v>2014</v>
      </c>
      <c r="F735">
        <v>1301</v>
      </c>
      <c r="G735">
        <v>0</v>
      </c>
      <c r="H735" t="s">
        <v>492</v>
      </c>
      <c r="I735">
        <v>7</v>
      </c>
      <c r="J735">
        <v>254</v>
      </c>
      <c r="K735" t="s">
        <v>66</v>
      </c>
      <c r="L735">
        <v>0</v>
      </c>
      <c r="M735">
        <v>0</v>
      </c>
      <c r="N735">
        <v>0</v>
      </c>
      <c r="O735">
        <v>0</v>
      </c>
      <c r="P735">
        <v>0</v>
      </c>
      <c r="Q735">
        <v>0</v>
      </c>
      <c r="R735">
        <v>-0.86</v>
      </c>
      <c r="S735">
        <v>-0.86</v>
      </c>
      <c r="T735">
        <v>0</v>
      </c>
      <c r="U735">
        <v>0</v>
      </c>
      <c r="V735">
        <v>-0.86</v>
      </c>
      <c r="W735">
        <v>-0.86</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row>
    <row r="736" spans="2:43" x14ac:dyDescent="0.35">
      <c r="B736" s="65" t="s">
        <v>128</v>
      </c>
      <c r="C736">
        <v>2014</v>
      </c>
      <c r="D736">
        <v>2014</v>
      </c>
      <c r="F736">
        <v>1301</v>
      </c>
      <c r="G736">
        <v>0</v>
      </c>
      <c r="H736" t="s">
        <v>492</v>
      </c>
      <c r="I736">
        <v>7</v>
      </c>
      <c r="J736">
        <v>255</v>
      </c>
      <c r="K736" t="s">
        <v>66</v>
      </c>
      <c r="L736">
        <v>-2002.11</v>
      </c>
      <c r="M736">
        <v>-2002.11</v>
      </c>
      <c r="N736">
        <v>0</v>
      </c>
      <c r="O736">
        <v>0</v>
      </c>
      <c r="P736">
        <v>-2002.11</v>
      </c>
      <c r="Q736">
        <v>-2002.11</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row>
    <row r="737" spans="2:43" x14ac:dyDescent="0.35">
      <c r="B737" s="65" t="s">
        <v>128</v>
      </c>
      <c r="C737">
        <v>2014</v>
      </c>
      <c r="D737">
        <v>2014</v>
      </c>
      <c r="F737">
        <v>1301</v>
      </c>
      <c r="G737">
        <v>0</v>
      </c>
      <c r="H737" t="s">
        <v>492</v>
      </c>
      <c r="I737">
        <v>7</v>
      </c>
      <c r="J737">
        <v>257</v>
      </c>
      <c r="K737" t="s">
        <v>66</v>
      </c>
      <c r="L737">
        <v>-5251.72</v>
      </c>
      <c r="M737">
        <v>-2914.6</v>
      </c>
      <c r="N737">
        <v>0</v>
      </c>
      <c r="O737">
        <v>0</v>
      </c>
      <c r="P737">
        <v>-5251.72</v>
      </c>
      <c r="Q737">
        <v>-2914.6</v>
      </c>
      <c r="R737">
        <v>4882.01</v>
      </c>
      <c r="S737">
        <v>4895.92</v>
      </c>
      <c r="T737">
        <v>0</v>
      </c>
      <c r="U737">
        <v>-13.91</v>
      </c>
      <c r="V737">
        <v>4882.01</v>
      </c>
      <c r="W737">
        <v>4882.01</v>
      </c>
      <c r="X737">
        <v>0</v>
      </c>
      <c r="Y737">
        <v>0</v>
      </c>
      <c r="Z737">
        <v>0</v>
      </c>
      <c r="AA737">
        <v>0</v>
      </c>
      <c r="AB737">
        <v>0</v>
      </c>
      <c r="AC737">
        <v>0</v>
      </c>
      <c r="AD737">
        <v>-2351.0300000000002</v>
      </c>
      <c r="AE737">
        <v>0</v>
      </c>
      <c r="AF737">
        <v>0</v>
      </c>
      <c r="AG737">
        <v>0</v>
      </c>
      <c r="AH737">
        <v>0</v>
      </c>
      <c r="AI737">
        <v>-2351.0300000000002</v>
      </c>
      <c r="AJ737">
        <v>0</v>
      </c>
      <c r="AK737">
        <v>-2351.0300000000002</v>
      </c>
      <c r="AL737">
        <v>-13.91</v>
      </c>
      <c r="AM737">
        <v>0</v>
      </c>
      <c r="AN737">
        <v>0</v>
      </c>
      <c r="AO737">
        <v>0</v>
      </c>
      <c r="AP737">
        <v>0</v>
      </c>
      <c r="AQ737">
        <v>0</v>
      </c>
    </row>
    <row r="738" spans="2:43" x14ac:dyDescent="0.35">
      <c r="B738" s="65" t="s">
        <v>128</v>
      </c>
      <c r="C738">
        <v>2014</v>
      </c>
      <c r="D738">
        <v>2014</v>
      </c>
      <c r="F738">
        <v>1301</v>
      </c>
      <c r="G738">
        <v>0</v>
      </c>
      <c r="H738" t="s">
        <v>492</v>
      </c>
      <c r="I738">
        <v>7</v>
      </c>
      <c r="J738">
        <v>260</v>
      </c>
      <c r="K738" t="s">
        <v>66</v>
      </c>
      <c r="L738">
        <v>0</v>
      </c>
      <c r="M738">
        <v>0</v>
      </c>
      <c r="N738">
        <v>0</v>
      </c>
      <c r="O738">
        <v>0</v>
      </c>
      <c r="P738">
        <v>0</v>
      </c>
      <c r="Q738">
        <v>0</v>
      </c>
      <c r="R738">
        <v>-38232.51</v>
      </c>
      <c r="S738">
        <v>-38256.35</v>
      </c>
      <c r="T738">
        <v>0</v>
      </c>
      <c r="U738">
        <v>0</v>
      </c>
      <c r="V738">
        <v>-38232.51</v>
      </c>
      <c r="W738">
        <v>-38256.35</v>
      </c>
      <c r="X738">
        <v>0</v>
      </c>
      <c r="Y738">
        <v>0</v>
      </c>
      <c r="Z738">
        <v>0</v>
      </c>
      <c r="AA738">
        <v>0</v>
      </c>
      <c r="AB738">
        <v>0</v>
      </c>
      <c r="AC738">
        <v>0</v>
      </c>
      <c r="AD738">
        <v>23.84</v>
      </c>
      <c r="AE738">
        <v>0</v>
      </c>
      <c r="AF738">
        <v>0</v>
      </c>
      <c r="AG738">
        <v>0</v>
      </c>
      <c r="AH738">
        <v>0</v>
      </c>
      <c r="AI738">
        <v>23.84</v>
      </c>
      <c r="AJ738">
        <v>0</v>
      </c>
      <c r="AK738">
        <v>23.84</v>
      </c>
      <c r="AL738">
        <v>0</v>
      </c>
      <c r="AM738">
        <v>0</v>
      </c>
      <c r="AN738">
        <v>23.84</v>
      </c>
      <c r="AO738">
        <v>0</v>
      </c>
      <c r="AP738">
        <v>0</v>
      </c>
      <c r="AQ738">
        <v>23.84</v>
      </c>
    </row>
    <row r="739" spans="2:43" x14ac:dyDescent="0.35">
      <c r="B739" s="65" t="s">
        <v>128</v>
      </c>
      <c r="C739">
        <v>2014</v>
      </c>
      <c r="D739">
        <v>2014</v>
      </c>
      <c r="F739">
        <v>1301</v>
      </c>
      <c r="G739">
        <v>0</v>
      </c>
      <c r="H739" t="s">
        <v>492</v>
      </c>
      <c r="I739">
        <v>7</v>
      </c>
      <c r="J739">
        <v>310</v>
      </c>
      <c r="K739" t="s">
        <v>66</v>
      </c>
      <c r="L739">
        <v>-13508.93</v>
      </c>
      <c r="M739">
        <v>-2072.98</v>
      </c>
      <c r="N739">
        <v>0</v>
      </c>
      <c r="O739">
        <v>0</v>
      </c>
      <c r="P739">
        <v>-13508.93</v>
      </c>
      <c r="Q739">
        <v>-2072.98</v>
      </c>
      <c r="R739">
        <v>8986.19</v>
      </c>
      <c r="S739">
        <v>9003.4599999999991</v>
      </c>
      <c r="T739">
        <v>0</v>
      </c>
      <c r="U739">
        <v>-17.27</v>
      </c>
      <c r="V739">
        <v>8986.19</v>
      </c>
      <c r="W739">
        <v>8986.19</v>
      </c>
      <c r="X739">
        <v>0</v>
      </c>
      <c r="Y739">
        <v>0</v>
      </c>
      <c r="Z739">
        <v>0</v>
      </c>
      <c r="AA739">
        <v>0</v>
      </c>
      <c r="AB739">
        <v>0</v>
      </c>
      <c r="AC739">
        <v>0</v>
      </c>
      <c r="AD739">
        <v>-11453.22</v>
      </c>
      <c r="AE739">
        <v>0</v>
      </c>
      <c r="AF739">
        <v>0</v>
      </c>
      <c r="AG739">
        <v>0</v>
      </c>
      <c r="AH739">
        <v>0</v>
      </c>
      <c r="AI739">
        <v>-11453.22</v>
      </c>
      <c r="AJ739">
        <v>0</v>
      </c>
      <c r="AK739">
        <v>-11453.22</v>
      </c>
      <c r="AL739">
        <v>-17.27</v>
      </c>
      <c r="AM739">
        <v>1240.05</v>
      </c>
      <c r="AN739">
        <v>0</v>
      </c>
      <c r="AO739">
        <v>0</v>
      </c>
      <c r="AP739">
        <v>0</v>
      </c>
      <c r="AQ739">
        <v>1240.05</v>
      </c>
    </row>
    <row r="740" spans="2:43" x14ac:dyDescent="0.35">
      <c r="B740" s="65" t="s">
        <v>128</v>
      </c>
      <c r="C740">
        <v>2014</v>
      </c>
      <c r="D740">
        <v>2014</v>
      </c>
      <c r="F740">
        <v>1301</v>
      </c>
      <c r="G740">
        <v>0</v>
      </c>
      <c r="H740" t="s">
        <v>492</v>
      </c>
      <c r="I740">
        <v>7</v>
      </c>
      <c r="J740">
        <v>320</v>
      </c>
      <c r="K740" t="s">
        <v>66</v>
      </c>
      <c r="L740">
        <v>-918.29</v>
      </c>
      <c r="M740">
        <v>-918.29</v>
      </c>
      <c r="N740">
        <v>0</v>
      </c>
      <c r="O740">
        <v>0</v>
      </c>
      <c r="P740">
        <v>-918.29</v>
      </c>
      <c r="Q740">
        <v>-918.29</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row>
    <row r="741" spans="2:43" x14ac:dyDescent="0.35">
      <c r="B741" s="65" t="s">
        <v>128</v>
      </c>
      <c r="C741">
        <v>2014</v>
      </c>
      <c r="D741">
        <v>2014</v>
      </c>
      <c r="F741">
        <v>1301</v>
      </c>
      <c r="G741">
        <v>0</v>
      </c>
      <c r="H741" t="s">
        <v>492</v>
      </c>
      <c r="I741">
        <v>7</v>
      </c>
      <c r="J741">
        <v>410</v>
      </c>
      <c r="K741" t="s">
        <v>66</v>
      </c>
      <c r="L741">
        <v>-52063.97</v>
      </c>
      <c r="M741">
        <v>-0.89</v>
      </c>
      <c r="N741">
        <v>0</v>
      </c>
      <c r="O741">
        <v>0</v>
      </c>
      <c r="P741">
        <v>-52063.97</v>
      </c>
      <c r="Q741">
        <v>-0.89</v>
      </c>
      <c r="R741">
        <v>0</v>
      </c>
      <c r="S741">
        <v>0</v>
      </c>
      <c r="T741">
        <v>0</v>
      </c>
      <c r="U741">
        <v>0</v>
      </c>
      <c r="V741">
        <v>0</v>
      </c>
      <c r="W741">
        <v>0</v>
      </c>
      <c r="X741">
        <v>0</v>
      </c>
      <c r="Y741">
        <v>0</v>
      </c>
      <c r="Z741">
        <v>0</v>
      </c>
      <c r="AA741">
        <v>0</v>
      </c>
      <c r="AB741">
        <v>0</v>
      </c>
      <c r="AC741">
        <v>0</v>
      </c>
      <c r="AD741">
        <v>-52063.08</v>
      </c>
      <c r="AE741">
        <v>0</v>
      </c>
      <c r="AF741">
        <v>0</v>
      </c>
      <c r="AG741">
        <v>0</v>
      </c>
      <c r="AH741">
        <v>0</v>
      </c>
      <c r="AI741">
        <v>-52063.08</v>
      </c>
      <c r="AJ741">
        <v>0</v>
      </c>
      <c r="AK741">
        <v>-52063.08</v>
      </c>
      <c r="AL741">
        <v>0</v>
      </c>
      <c r="AM741">
        <v>0</v>
      </c>
      <c r="AN741">
        <v>0</v>
      </c>
      <c r="AO741">
        <v>0</v>
      </c>
      <c r="AP741">
        <v>0</v>
      </c>
      <c r="AQ741">
        <v>0</v>
      </c>
    </row>
    <row r="742" spans="2:43" x14ac:dyDescent="0.35">
      <c r="B742" s="65" t="s">
        <v>128</v>
      </c>
      <c r="C742">
        <v>2014</v>
      </c>
      <c r="D742">
        <v>2014</v>
      </c>
      <c r="F742">
        <v>1301</v>
      </c>
      <c r="G742">
        <v>0</v>
      </c>
      <c r="H742" t="s">
        <v>456</v>
      </c>
      <c r="I742">
        <v>801</v>
      </c>
      <c r="J742">
        <v>0</v>
      </c>
      <c r="K742" t="s">
        <v>457</v>
      </c>
      <c r="L742">
        <v>16.21</v>
      </c>
      <c r="M742">
        <v>0</v>
      </c>
      <c r="N742">
        <v>0</v>
      </c>
      <c r="O742">
        <v>0</v>
      </c>
      <c r="P742">
        <v>16.21</v>
      </c>
      <c r="Q742">
        <v>0</v>
      </c>
      <c r="R742">
        <v>0</v>
      </c>
      <c r="S742">
        <v>0</v>
      </c>
      <c r="T742">
        <v>0</v>
      </c>
      <c r="U742">
        <v>0</v>
      </c>
      <c r="V742">
        <v>0</v>
      </c>
      <c r="W742">
        <v>0</v>
      </c>
      <c r="X742">
        <v>0</v>
      </c>
      <c r="Y742">
        <v>0</v>
      </c>
      <c r="Z742">
        <v>0</v>
      </c>
      <c r="AA742">
        <v>0</v>
      </c>
      <c r="AB742">
        <v>0</v>
      </c>
      <c r="AC742">
        <v>0</v>
      </c>
      <c r="AD742">
        <v>-17534.95</v>
      </c>
      <c r="AE742">
        <v>0</v>
      </c>
      <c r="AF742">
        <v>0</v>
      </c>
      <c r="AG742">
        <v>0</v>
      </c>
      <c r="AH742">
        <v>0</v>
      </c>
      <c r="AI742">
        <v>-17534.95</v>
      </c>
      <c r="AJ742">
        <v>0</v>
      </c>
      <c r="AK742">
        <v>-17534.95</v>
      </c>
      <c r="AL742">
        <v>-17551.16</v>
      </c>
      <c r="AM742">
        <v>0</v>
      </c>
      <c r="AN742">
        <v>0</v>
      </c>
      <c r="AO742">
        <v>0</v>
      </c>
      <c r="AP742">
        <v>0</v>
      </c>
      <c r="AQ742">
        <v>0</v>
      </c>
    </row>
    <row r="743" spans="2:43" x14ac:dyDescent="0.35">
      <c r="B743" s="65" t="s">
        <v>128</v>
      </c>
      <c r="C743">
        <v>2014</v>
      </c>
      <c r="D743">
        <v>2014</v>
      </c>
      <c r="F743">
        <v>1301</v>
      </c>
      <c r="G743">
        <v>0</v>
      </c>
      <c r="H743" t="s">
        <v>456</v>
      </c>
      <c r="I743">
        <v>801</v>
      </c>
      <c r="J743">
        <v>111</v>
      </c>
      <c r="K743" t="s">
        <v>457</v>
      </c>
      <c r="L743">
        <v>0</v>
      </c>
      <c r="M743">
        <v>0</v>
      </c>
      <c r="N743">
        <v>0</v>
      </c>
      <c r="O743">
        <v>0</v>
      </c>
      <c r="P743">
        <v>0</v>
      </c>
      <c r="Q743">
        <v>0</v>
      </c>
      <c r="R743">
        <v>245391.46</v>
      </c>
      <c r="S743">
        <v>245391.46</v>
      </c>
      <c r="T743">
        <v>0</v>
      </c>
      <c r="U743">
        <v>0</v>
      </c>
      <c r="V743">
        <v>245391.46</v>
      </c>
      <c r="W743">
        <v>245391.46</v>
      </c>
      <c r="X743">
        <v>0</v>
      </c>
      <c r="Y743">
        <v>0</v>
      </c>
      <c r="Z743">
        <v>0</v>
      </c>
      <c r="AA743">
        <v>0</v>
      </c>
      <c r="AB743">
        <v>0</v>
      </c>
      <c r="AC743">
        <v>0</v>
      </c>
      <c r="AD743">
        <v>0</v>
      </c>
      <c r="AE743">
        <v>0</v>
      </c>
      <c r="AF743">
        <v>0</v>
      </c>
      <c r="AG743">
        <v>-1494.92</v>
      </c>
      <c r="AH743">
        <v>0</v>
      </c>
      <c r="AI743">
        <v>-1494.92</v>
      </c>
      <c r="AJ743">
        <v>0</v>
      </c>
      <c r="AK743">
        <v>-1494.92</v>
      </c>
      <c r="AL743">
        <v>-1494.92</v>
      </c>
      <c r="AM743">
        <v>0</v>
      </c>
      <c r="AN743">
        <v>0</v>
      </c>
      <c r="AO743">
        <v>0</v>
      </c>
      <c r="AP743">
        <v>-1494.92</v>
      </c>
      <c r="AQ743">
        <v>-1494.92</v>
      </c>
    </row>
    <row r="744" spans="2:43" x14ac:dyDescent="0.35">
      <c r="B744" s="65" t="s">
        <v>128</v>
      </c>
      <c r="C744">
        <v>2014</v>
      </c>
      <c r="D744">
        <v>2014</v>
      </c>
      <c r="F744">
        <v>1301</v>
      </c>
      <c r="G744">
        <v>0</v>
      </c>
      <c r="H744" t="s">
        <v>456</v>
      </c>
      <c r="I744">
        <v>801</v>
      </c>
      <c r="J744">
        <v>115</v>
      </c>
      <c r="K744" t="s">
        <v>457</v>
      </c>
      <c r="L744">
        <v>0</v>
      </c>
      <c r="M744">
        <v>0</v>
      </c>
      <c r="N744">
        <v>0</v>
      </c>
      <c r="O744">
        <v>0</v>
      </c>
      <c r="P744">
        <v>0</v>
      </c>
      <c r="Q744">
        <v>0</v>
      </c>
      <c r="R744">
        <v>0</v>
      </c>
      <c r="S744">
        <v>-562.94000000000005</v>
      </c>
      <c r="T744">
        <v>0</v>
      </c>
      <c r="U744">
        <v>0</v>
      </c>
      <c r="V744">
        <v>0</v>
      </c>
      <c r="W744">
        <v>-562.94000000000005</v>
      </c>
      <c r="X744">
        <v>0</v>
      </c>
      <c r="Y744">
        <v>0</v>
      </c>
      <c r="Z744">
        <v>0</v>
      </c>
      <c r="AA744">
        <v>0</v>
      </c>
      <c r="AB744">
        <v>0</v>
      </c>
      <c r="AC744">
        <v>0</v>
      </c>
      <c r="AD744">
        <v>562.94000000000005</v>
      </c>
      <c r="AE744">
        <v>0</v>
      </c>
      <c r="AF744">
        <v>0</v>
      </c>
      <c r="AG744">
        <v>-427.12</v>
      </c>
      <c r="AH744">
        <v>0</v>
      </c>
      <c r="AI744">
        <v>135.82</v>
      </c>
      <c r="AJ744">
        <v>0</v>
      </c>
      <c r="AK744">
        <v>135.82</v>
      </c>
      <c r="AL744">
        <v>-427.12</v>
      </c>
      <c r="AM744">
        <v>0</v>
      </c>
      <c r="AN744">
        <v>562.94000000000005</v>
      </c>
      <c r="AO744">
        <v>0</v>
      </c>
      <c r="AP744">
        <v>-427.12</v>
      </c>
      <c r="AQ744">
        <v>135.82</v>
      </c>
    </row>
    <row r="745" spans="2:43" x14ac:dyDescent="0.35">
      <c r="B745" s="65" t="s">
        <v>128</v>
      </c>
      <c r="C745">
        <v>2014</v>
      </c>
      <c r="D745">
        <v>2014</v>
      </c>
      <c r="F745">
        <v>1301</v>
      </c>
      <c r="G745">
        <v>0</v>
      </c>
      <c r="H745" t="s">
        <v>456</v>
      </c>
      <c r="I745">
        <v>801</v>
      </c>
      <c r="J745">
        <v>121</v>
      </c>
      <c r="K745" t="s">
        <v>457</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-549.05999999999995</v>
      </c>
      <c r="AH745">
        <v>0</v>
      </c>
      <c r="AI745">
        <v>-549.05999999999995</v>
      </c>
      <c r="AJ745">
        <v>0</v>
      </c>
      <c r="AK745">
        <v>-549.05999999999995</v>
      </c>
      <c r="AL745">
        <v>-549.05999999999995</v>
      </c>
      <c r="AM745">
        <v>0</v>
      </c>
      <c r="AN745">
        <v>0</v>
      </c>
      <c r="AO745">
        <v>0</v>
      </c>
      <c r="AP745">
        <v>-549.05999999999995</v>
      </c>
      <c r="AQ745">
        <v>-549.05999999999995</v>
      </c>
    </row>
    <row r="746" spans="2:43" x14ac:dyDescent="0.35">
      <c r="B746" s="65" t="s">
        <v>128</v>
      </c>
      <c r="C746">
        <v>2014</v>
      </c>
      <c r="D746">
        <v>2014</v>
      </c>
      <c r="F746">
        <v>1301</v>
      </c>
      <c r="G746">
        <v>0</v>
      </c>
      <c r="H746" t="s">
        <v>456</v>
      </c>
      <c r="I746">
        <v>801</v>
      </c>
      <c r="J746">
        <v>210</v>
      </c>
      <c r="K746" t="s">
        <v>457</v>
      </c>
      <c r="L746">
        <v>0</v>
      </c>
      <c r="M746">
        <v>120</v>
      </c>
      <c r="N746">
        <v>0</v>
      </c>
      <c r="O746">
        <v>-120</v>
      </c>
      <c r="P746">
        <v>0</v>
      </c>
      <c r="Q746">
        <v>0</v>
      </c>
      <c r="R746">
        <v>0</v>
      </c>
      <c r="S746">
        <v>0</v>
      </c>
      <c r="T746">
        <v>0</v>
      </c>
      <c r="U746">
        <v>0</v>
      </c>
      <c r="V746">
        <v>0</v>
      </c>
      <c r="W746">
        <v>0</v>
      </c>
      <c r="X746">
        <v>0</v>
      </c>
      <c r="Y746">
        <v>0</v>
      </c>
      <c r="Z746">
        <v>0</v>
      </c>
      <c r="AA746">
        <v>0</v>
      </c>
      <c r="AB746">
        <v>0</v>
      </c>
      <c r="AC746">
        <v>0</v>
      </c>
      <c r="AD746">
        <v>0</v>
      </c>
      <c r="AE746">
        <v>0</v>
      </c>
      <c r="AF746">
        <v>0</v>
      </c>
      <c r="AG746">
        <v>-120</v>
      </c>
      <c r="AH746">
        <v>0</v>
      </c>
      <c r="AI746">
        <v>-120</v>
      </c>
      <c r="AJ746">
        <v>0</v>
      </c>
      <c r="AK746">
        <v>-120</v>
      </c>
      <c r="AL746">
        <v>-120</v>
      </c>
      <c r="AM746">
        <v>0</v>
      </c>
      <c r="AN746">
        <v>0</v>
      </c>
      <c r="AO746">
        <v>0</v>
      </c>
      <c r="AP746">
        <v>0</v>
      </c>
      <c r="AQ746">
        <v>0</v>
      </c>
    </row>
    <row r="747" spans="2:43" x14ac:dyDescent="0.35">
      <c r="B747" s="65" t="s">
        <v>128</v>
      </c>
      <c r="C747">
        <v>2014</v>
      </c>
      <c r="D747">
        <v>2014</v>
      </c>
      <c r="F747">
        <v>1301</v>
      </c>
      <c r="G747">
        <v>0</v>
      </c>
      <c r="H747" t="s">
        <v>456</v>
      </c>
      <c r="I747">
        <v>801</v>
      </c>
      <c r="J747">
        <v>220</v>
      </c>
      <c r="K747" t="s">
        <v>457</v>
      </c>
      <c r="L747">
        <v>0</v>
      </c>
      <c r="M747">
        <v>0</v>
      </c>
      <c r="N747">
        <v>0</v>
      </c>
      <c r="O747">
        <v>0</v>
      </c>
      <c r="P747">
        <v>0</v>
      </c>
      <c r="Q747">
        <v>0</v>
      </c>
      <c r="R747">
        <v>-24541.42</v>
      </c>
      <c r="S747">
        <v>-14397.42</v>
      </c>
      <c r="T747">
        <v>0</v>
      </c>
      <c r="U747">
        <v>-10144</v>
      </c>
      <c r="V747">
        <v>-24541.42</v>
      </c>
      <c r="W747">
        <v>-24541.42</v>
      </c>
      <c r="X747">
        <v>0</v>
      </c>
      <c r="Y747">
        <v>0</v>
      </c>
      <c r="Z747">
        <v>0</v>
      </c>
      <c r="AA747">
        <v>0</v>
      </c>
      <c r="AB747">
        <v>0</v>
      </c>
      <c r="AC747">
        <v>0</v>
      </c>
      <c r="AD747">
        <v>-10144</v>
      </c>
      <c r="AE747">
        <v>0</v>
      </c>
      <c r="AF747">
        <v>0</v>
      </c>
      <c r="AG747">
        <v>0</v>
      </c>
      <c r="AH747">
        <v>0</v>
      </c>
      <c r="AI747">
        <v>-10144</v>
      </c>
      <c r="AJ747">
        <v>0</v>
      </c>
      <c r="AK747">
        <v>-10144</v>
      </c>
      <c r="AL747">
        <v>-10144</v>
      </c>
      <c r="AM747">
        <v>0</v>
      </c>
      <c r="AN747">
        <v>0</v>
      </c>
      <c r="AO747">
        <v>0</v>
      </c>
      <c r="AP747">
        <v>0</v>
      </c>
      <c r="AQ747">
        <v>0</v>
      </c>
    </row>
    <row r="748" spans="2:43" x14ac:dyDescent="0.35">
      <c r="B748" s="65" t="s">
        <v>128</v>
      </c>
      <c r="C748">
        <v>2014</v>
      </c>
      <c r="D748">
        <v>2014</v>
      </c>
      <c r="F748">
        <v>1301</v>
      </c>
      <c r="G748">
        <v>0</v>
      </c>
      <c r="H748" t="s">
        <v>456</v>
      </c>
      <c r="I748">
        <v>801</v>
      </c>
      <c r="J748">
        <v>233</v>
      </c>
      <c r="K748" t="s">
        <v>457</v>
      </c>
      <c r="L748">
        <v>-5391.49</v>
      </c>
      <c r="M748">
        <v>-5391.49</v>
      </c>
      <c r="N748">
        <v>0</v>
      </c>
      <c r="O748">
        <v>0</v>
      </c>
      <c r="P748">
        <v>-5391.49</v>
      </c>
      <c r="Q748">
        <v>-5391.49</v>
      </c>
      <c r="R748">
        <v>0</v>
      </c>
      <c r="S748">
        <v>91.67</v>
      </c>
      <c r="T748">
        <v>0</v>
      </c>
      <c r="U748">
        <v>-91.67</v>
      </c>
      <c r="V748">
        <v>0</v>
      </c>
      <c r="W748">
        <v>0</v>
      </c>
      <c r="X748">
        <v>0</v>
      </c>
      <c r="Y748">
        <v>0</v>
      </c>
      <c r="Z748">
        <v>0</v>
      </c>
      <c r="AA748">
        <v>0</v>
      </c>
      <c r="AB748">
        <v>0</v>
      </c>
      <c r="AC748">
        <v>0</v>
      </c>
      <c r="AD748">
        <v>-91.67</v>
      </c>
      <c r="AE748">
        <v>0</v>
      </c>
      <c r="AF748">
        <v>0</v>
      </c>
      <c r="AG748">
        <v>0</v>
      </c>
      <c r="AH748">
        <v>0</v>
      </c>
      <c r="AI748">
        <v>-91.67</v>
      </c>
      <c r="AJ748">
        <v>0</v>
      </c>
      <c r="AK748">
        <v>-91.67</v>
      </c>
      <c r="AL748">
        <v>-91.67</v>
      </c>
      <c r="AM748">
        <v>3199.75</v>
      </c>
      <c r="AN748">
        <v>0</v>
      </c>
      <c r="AO748">
        <v>0</v>
      </c>
      <c r="AP748">
        <v>0</v>
      </c>
      <c r="AQ748">
        <v>3199.75</v>
      </c>
    </row>
    <row r="749" spans="2:43" x14ac:dyDescent="0.35">
      <c r="B749" s="65" t="s">
        <v>128</v>
      </c>
      <c r="C749">
        <v>2014</v>
      </c>
      <c r="D749">
        <v>2014</v>
      </c>
      <c r="F749">
        <v>1301</v>
      </c>
      <c r="G749">
        <v>0</v>
      </c>
      <c r="H749" t="s">
        <v>456</v>
      </c>
      <c r="I749">
        <v>801</v>
      </c>
      <c r="J749">
        <v>251</v>
      </c>
      <c r="K749" t="s">
        <v>457</v>
      </c>
      <c r="L749">
        <v>-423137.39</v>
      </c>
      <c r="M749">
        <v>-365328.47</v>
      </c>
      <c r="N749">
        <v>0</v>
      </c>
      <c r="O749">
        <v>0</v>
      </c>
      <c r="P749">
        <v>-423137.39</v>
      </c>
      <c r="Q749">
        <v>-365328.47</v>
      </c>
      <c r="R749">
        <v>0</v>
      </c>
      <c r="S749">
        <v>-16728.599999999999</v>
      </c>
      <c r="T749">
        <v>0</v>
      </c>
      <c r="U749">
        <v>-7.2</v>
      </c>
      <c r="V749">
        <v>0</v>
      </c>
      <c r="W749">
        <v>-16735.8</v>
      </c>
      <c r="X749">
        <v>0</v>
      </c>
      <c r="Y749">
        <v>0</v>
      </c>
      <c r="Z749">
        <v>0</v>
      </c>
      <c r="AA749">
        <v>0</v>
      </c>
      <c r="AB749">
        <v>0</v>
      </c>
      <c r="AC749">
        <v>0</v>
      </c>
      <c r="AD749">
        <v>-41080.32</v>
      </c>
      <c r="AE749">
        <v>0</v>
      </c>
      <c r="AF749">
        <v>0</v>
      </c>
      <c r="AG749">
        <v>0</v>
      </c>
      <c r="AH749">
        <v>0</v>
      </c>
      <c r="AI749">
        <v>-41080.32</v>
      </c>
      <c r="AJ749">
        <v>0</v>
      </c>
      <c r="AK749">
        <v>-41080.32</v>
      </c>
      <c r="AL749">
        <v>-7.2</v>
      </c>
      <c r="AM749">
        <v>0</v>
      </c>
      <c r="AN749">
        <v>9.2200000000000006</v>
      </c>
      <c r="AO749">
        <v>0</v>
      </c>
      <c r="AP749">
        <v>0</v>
      </c>
      <c r="AQ749">
        <v>9.2200000000000006</v>
      </c>
    </row>
    <row r="750" spans="2:43" x14ac:dyDescent="0.35">
      <c r="B750" s="65" t="s">
        <v>128</v>
      </c>
      <c r="C750">
        <v>2014</v>
      </c>
      <c r="D750">
        <v>2014</v>
      </c>
      <c r="F750">
        <v>1301</v>
      </c>
      <c r="G750">
        <v>0</v>
      </c>
      <c r="H750" t="s">
        <v>456</v>
      </c>
      <c r="I750">
        <v>801</v>
      </c>
      <c r="J750">
        <v>252</v>
      </c>
      <c r="K750" t="s">
        <v>457</v>
      </c>
      <c r="L750">
        <v>-38482.720000000001</v>
      </c>
      <c r="M750">
        <v>-38615.699999999997</v>
      </c>
      <c r="N750">
        <v>0</v>
      </c>
      <c r="O750">
        <v>0</v>
      </c>
      <c r="P750">
        <v>-38482.720000000001</v>
      </c>
      <c r="Q750">
        <v>-38615.699999999997</v>
      </c>
      <c r="R750">
        <v>-1947.71</v>
      </c>
      <c r="S750">
        <v>-1848.61</v>
      </c>
      <c r="T750">
        <v>0</v>
      </c>
      <c r="U750">
        <v>0</v>
      </c>
      <c r="V750">
        <v>-1947.71</v>
      </c>
      <c r="W750">
        <v>-1848.61</v>
      </c>
      <c r="X750">
        <v>0</v>
      </c>
      <c r="Y750">
        <v>0</v>
      </c>
      <c r="Z750">
        <v>0</v>
      </c>
      <c r="AA750">
        <v>0</v>
      </c>
      <c r="AB750">
        <v>0</v>
      </c>
      <c r="AC750">
        <v>0</v>
      </c>
      <c r="AD750">
        <v>50.09</v>
      </c>
      <c r="AE750">
        <v>0</v>
      </c>
      <c r="AF750">
        <v>0</v>
      </c>
      <c r="AG750">
        <v>0</v>
      </c>
      <c r="AH750">
        <v>0</v>
      </c>
      <c r="AI750">
        <v>50.09</v>
      </c>
      <c r="AJ750">
        <v>0</v>
      </c>
      <c r="AK750">
        <v>50.09</v>
      </c>
      <c r="AL750">
        <v>16.21</v>
      </c>
      <c r="AM750">
        <v>0</v>
      </c>
      <c r="AN750">
        <v>50.09</v>
      </c>
      <c r="AO750">
        <v>0</v>
      </c>
      <c r="AP750">
        <v>0</v>
      </c>
      <c r="AQ750">
        <v>50.09</v>
      </c>
    </row>
    <row r="751" spans="2:43" x14ac:dyDescent="0.35">
      <c r="B751" s="65" t="s">
        <v>128</v>
      </c>
      <c r="C751">
        <v>2014</v>
      </c>
      <c r="D751">
        <v>2014</v>
      </c>
      <c r="F751">
        <v>1301</v>
      </c>
      <c r="G751">
        <v>0</v>
      </c>
      <c r="H751" t="s">
        <v>456</v>
      </c>
      <c r="I751">
        <v>801</v>
      </c>
      <c r="J751">
        <v>253</v>
      </c>
      <c r="K751" t="s">
        <v>457</v>
      </c>
      <c r="L751">
        <v>-400403.83</v>
      </c>
      <c r="M751">
        <v>-403.83</v>
      </c>
      <c r="N751">
        <v>0</v>
      </c>
      <c r="O751">
        <v>0</v>
      </c>
      <c r="P751">
        <v>-400403.83</v>
      </c>
      <c r="Q751">
        <v>-403.83</v>
      </c>
      <c r="R751">
        <v>-64.03</v>
      </c>
      <c r="S751">
        <v>-64.03</v>
      </c>
      <c r="T751">
        <v>0</v>
      </c>
      <c r="U751">
        <v>0</v>
      </c>
      <c r="V751">
        <v>-64.03</v>
      </c>
      <c r="W751">
        <v>-64.03</v>
      </c>
      <c r="X751">
        <v>2849.59</v>
      </c>
      <c r="Y751">
        <v>738339.31</v>
      </c>
      <c r="Z751">
        <v>0</v>
      </c>
      <c r="AA751">
        <v>0</v>
      </c>
      <c r="AB751">
        <v>2849.59</v>
      </c>
      <c r="AC751">
        <v>738339.31</v>
      </c>
      <c r="AD751">
        <v>-1135489.72</v>
      </c>
      <c r="AE751">
        <v>0</v>
      </c>
      <c r="AF751">
        <v>0</v>
      </c>
      <c r="AG751">
        <v>0</v>
      </c>
      <c r="AH751">
        <v>0</v>
      </c>
      <c r="AI751">
        <v>-1135489.72</v>
      </c>
      <c r="AJ751">
        <v>2849.59</v>
      </c>
      <c r="AK751">
        <v>-400000</v>
      </c>
      <c r="AL751">
        <v>0</v>
      </c>
      <c r="AM751">
        <v>0</v>
      </c>
      <c r="AN751">
        <v>0</v>
      </c>
      <c r="AO751">
        <v>0</v>
      </c>
      <c r="AP751">
        <v>0</v>
      </c>
      <c r="AQ751">
        <v>0</v>
      </c>
    </row>
    <row r="752" spans="2:43" x14ac:dyDescent="0.35">
      <c r="B752" s="65" t="s">
        <v>128</v>
      </c>
      <c r="C752">
        <v>2014</v>
      </c>
      <c r="D752">
        <v>2014</v>
      </c>
      <c r="F752">
        <v>1301</v>
      </c>
      <c r="G752">
        <v>0</v>
      </c>
      <c r="H752" t="s">
        <v>456</v>
      </c>
      <c r="I752">
        <v>801</v>
      </c>
      <c r="J752">
        <v>254</v>
      </c>
      <c r="K752" t="s">
        <v>457</v>
      </c>
      <c r="L752">
        <v>-30323.71</v>
      </c>
      <c r="M752">
        <v>-929.71</v>
      </c>
      <c r="N752">
        <v>0</v>
      </c>
      <c r="O752">
        <v>0</v>
      </c>
      <c r="P752">
        <v>-30323.71</v>
      </c>
      <c r="Q752">
        <v>-929.71</v>
      </c>
      <c r="R752">
        <v>-0.06</v>
      </c>
      <c r="S752">
        <v>-0.06</v>
      </c>
      <c r="T752">
        <v>0</v>
      </c>
      <c r="U752">
        <v>0</v>
      </c>
      <c r="V752">
        <v>-0.06</v>
      </c>
      <c r="W752">
        <v>-0.06</v>
      </c>
      <c r="X752">
        <v>0</v>
      </c>
      <c r="Y752">
        <v>0</v>
      </c>
      <c r="Z752">
        <v>0</v>
      </c>
      <c r="AA752">
        <v>0</v>
      </c>
      <c r="AB752">
        <v>0</v>
      </c>
      <c r="AC752">
        <v>0</v>
      </c>
      <c r="AD752">
        <v>-29394</v>
      </c>
      <c r="AE752">
        <v>0</v>
      </c>
      <c r="AF752">
        <v>0</v>
      </c>
      <c r="AG752">
        <v>0</v>
      </c>
      <c r="AH752">
        <v>0</v>
      </c>
      <c r="AI752">
        <v>-29394</v>
      </c>
      <c r="AJ752">
        <v>0</v>
      </c>
      <c r="AK752">
        <v>-29394</v>
      </c>
      <c r="AL752">
        <v>0</v>
      </c>
      <c r="AM752">
        <v>203.01</v>
      </c>
      <c r="AN752">
        <v>0</v>
      </c>
      <c r="AO752">
        <v>0</v>
      </c>
      <c r="AP752">
        <v>0</v>
      </c>
      <c r="AQ752">
        <v>203.01</v>
      </c>
    </row>
    <row r="753" spans="2:43" x14ac:dyDescent="0.35">
      <c r="B753" s="65" t="s">
        <v>128</v>
      </c>
      <c r="C753">
        <v>2014</v>
      </c>
      <c r="D753">
        <v>2014</v>
      </c>
      <c r="F753">
        <v>1301</v>
      </c>
      <c r="G753">
        <v>0</v>
      </c>
      <c r="H753" t="s">
        <v>456</v>
      </c>
      <c r="I753">
        <v>801</v>
      </c>
      <c r="J753">
        <v>255</v>
      </c>
      <c r="K753" t="s">
        <v>457</v>
      </c>
      <c r="L753">
        <v>-50000</v>
      </c>
      <c r="M753">
        <v>0</v>
      </c>
      <c r="N753">
        <v>0</v>
      </c>
      <c r="O753">
        <v>0</v>
      </c>
      <c r="P753">
        <v>-50000</v>
      </c>
      <c r="Q753">
        <v>0</v>
      </c>
      <c r="R753">
        <v>0</v>
      </c>
      <c r="S753">
        <v>0</v>
      </c>
      <c r="T753">
        <v>0</v>
      </c>
      <c r="U753">
        <v>0</v>
      </c>
      <c r="V753">
        <v>0</v>
      </c>
      <c r="W753">
        <v>0</v>
      </c>
      <c r="X753">
        <v>0</v>
      </c>
      <c r="Y753">
        <v>0</v>
      </c>
      <c r="Z753">
        <v>0</v>
      </c>
      <c r="AA753">
        <v>0</v>
      </c>
      <c r="AB753">
        <v>0</v>
      </c>
      <c r="AC753">
        <v>0</v>
      </c>
      <c r="AD753">
        <v>-50000</v>
      </c>
      <c r="AE753">
        <v>0</v>
      </c>
      <c r="AF753">
        <v>0</v>
      </c>
      <c r="AG753">
        <v>0</v>
      </c>
      <c r="AH753">
        <v>0</v>
      </c>
      <c r="AI753">
        <v>-50000</v>
      </c>
      <c r="AJ753">
        <v>0</v>
      </c>
      <c r="AK753">
        <v>-50000</v>
      </c>
      <c r="AL753">
        <v>0</v>
      </c>
      <c r="AM753">
        <v>0</v>
      </c>
      <c r="AN753">
        <v>0</v>
      </c>
      <c r="AO753">
        <v>0</v>
      </c>
      <c r="AP753">
        <v>0</v>
      </c>
      <c r="AQ753">
        <v>0</v>
      </c>
    </row>
    <row r="754" spans="2:43" x14ac:dyDescent="0.35">
      <c r="B754" s="65" t="s">
        <v>128</v>
      </c>
      <c r="C754">
        <v>2014</v>
      </c>
      <c r="D754">
        <v>2014</v>
      </c>
      <c r="F754">
        <v>1301</v>
      </c>
      <c r="G754">
        <v>0</v>
      </c>
      <c r="H754" t="s">
        <v>456</v>
      </c>
      <c r="I754">
        <v>801</v>
      </c>
      <c r="J754">
        <v>257</v>
      </c>
      <c r="K754" t="s">
        <v>457</v>
      </c>
      <c r="L754">
        <v>-779.04</v>
      </c>
      <c r="M754">
        <v>-779.04</v>
      </c>
      <c r="N754">
        <v>0</v>
      </c>
      <c r="O754">
        <v>0</v>
      </c>
      <c r="P754">
        <v>-779.04</v>
      </c>
      <c r="Q754">
        <v>-779.04</v>
      </c>
      <c r="R754">
        <v>5490.25</v>
      </c>
      <c r="S754">
        <v>5490.25</v>
      </c>
      <c r="T754">
        <v>0</v>
      </c>
      <c r="U754">
        <v>0</v>
      </c>
      <c r="V754">
        <v>5490.25</v>
      </c>
      <c r="W754">
        <v>5490.25</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row>
    <row r="755" spans="2:43" x14ac:dyDescent="0.35">
      <c r="B755" s="65" t="s">
        <v>128</v>
      </c>
      <c r="C755">
        <v>2014</v>
      </c>
      <c r="D755">
        <v>2014</v>
      </c>
      <c r="F755">
        <v>1301</v>
      </c>
      <c r="G755">
        <v>0</v>
      </c>
      <c r="H755" t="s">
        <v>456</v>
      </c>
      <c r="I755">
        <v>801</v>
      </c>
      <c r="J755">
        <v>260</v>
      </c>
      <c r="K755" t="s">
        <v>457</v>
      </c>
      <c r="L755">
        <v>-414</v>
      </c>
      <c r="M755">
        <v>-414</v>
      </c>
      <c r="N755">
        <v>0</v>
      </c>
      <c r="O755">
        <v>0</v>
      </c>
      <c r="P755">
        <v>-414</v>
      </c>
      <c r="Q755">
        <v>-414</v>
      </c>
      <c r="R755">
        <v>0</v>
      </c>
      <c r="S755">
        <v>0</v>
      </c>
      <c r="T755">
        <v>0</v>
      </c>
      <c r="U755">
        <v>0</v>
      </c>
      <c r="V755">
        <v>0</v>
      </c>
      <c r="W755">
        <v>0</v>
      </c>
      <c r="X755">
        <v>-17714488.59</v>
      </c>
      <c r="Y755">
        <v>-16011707.99</v>
      </c>
      <c r="Z755">
        <v>0</v>
      </c>
      <c r="AA755">
        <v>0</v>
      </c>
      <c r="AB755">
        <v>-17714488.59</v>
      </c>
      <c r="AC755">
        <v>-16011707.99</v>
      </c>
      <c r="AD755">
        <v>-1702780.6</v>
      </c>
      <c r="AE755">
        <v>0</v>
      </c>
      <c r="AF755">
        <v>0</v>
      </c>
      <c r="AG755">
        <v>0</v>
      </c>
      <c r="AH755">
        <v>0</v>
      </c>
      <c r="AI755">
        <v>-1702780.6</v>
      </c>
      <c r="AJ755">
        <v>-17714488.59</v>
      </c>
      <c r="AK755">
        <v>0</v>
      </c>
      <c r="AL755">
        <v>0</v>
      </c>
      <c r="AM755">
        <v>0</v>
      </c>
      <c r="AN755">
        <v>0</v>
      </c>
      <c r="AO755">
        <v>0</v>
      </c>
      <c r="AP755">
        <v>0</v>
      </c>
      <c r="AQ755">
        <v>0</v>
      </c>
    </row>
    <row r="756" spans="2:43" x14ac:dyDescent="0.35">
      <c r="B756" s="65" t="s">
        <v>128</v>
      </c>
      <c r="C756">
        <v>2014</v>
      </c>
      <c r="D756">
        <v>2014</v>
      </c>
      <c r="F756">
        <v>1301</v>
      </c>
      <c r="G756">
        <v>0</v>
      </c>
      <c r="H756" t="s">
        <v>456</v>
      </c>
      <c r="I756">
        <v>801</v>
      </c>
      <c r="J756">
        <v>310</v>
      </c>
      <c r="K756" t="s">
        <v>457</v>
      </c>
      <c r="L756">
        <v>-5.28</v>
      </c>
      <c r="M756">
        <v>-5.28</v>
      </c>
      <c r="N756">
        <v>0</v>
      </c>
      <c r="O756">
        <v>0</v>
      </c>
      <c r="P756">
        <v>-5.28</v>
      </c>
      <c r="Q756">
        <v>-5.28</v>
      </c>
      <c r="R756">
        <v>19051.169999999998</v>
      </c>
      <c r="S756">
        <v>19051.169999999998</v>
      </c>
      <c r="T756">
        <v>0</v>
      </c>
      <c r="U756">
        <v>0</v>
      </c>
      <c r="V756">
        <v>19051.169999999998</v>
      </c>
      <c r="W756">
        <v>19051.169999999998</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row>
    <row r="757" spans="2:43" x14ac:dyDescent="0.35">
      <c r="B757" s="65" t="s">
        <v>128</v>
      </c>
      <c r="C757">
        <v>2014</v>
      </c>
      <c r="D757">
        <v>2014</v>
      </c>
      <c r="F757">
        <v>1301</v>
      </c>
      <c r="G757">
        <v>0</v>
      </c>
      <c r="H757" t="s">
        <v>456</v>
      </c>
      <c r="I757">
        <v>801</v>
      </c>
      <c r="J757">
        <v>440</v>
      </c>
      <c r="K757" t="s">
        <v>457</v>
      </c>
      <c r="L757">
        <v>0</v>
      </c>
      <c r="M757">
        <v>0</v>
      </c>
      <c r="N757">
        <v>0</v>
      </c>
      <c r="O757">
        <v>0</v>
      </c>
      <c r="P757">
        <v>0</v>
      </c>
      <c r="Q757">
        <v>0</v>
      </c>
      <c r="R757">
        <v>0</v>
      </c>
      <c r="S757">
        <v>0</v>
      </c>
      <c r="T757">
        <v>0</v>
      </c>
      <c r="U757">
        <v>0</v>
      </c>
      <c r="V757">
        <v>0</v>
      </c>
      <c r="W757">
        <v>0</v>
      </c>
      <c r="X757">
        <v>0</v>
      </c>
      <c r="Y757">
        <v>0</v>
      </c>
      <c r="Z757">
        <v>0</v>
      </c>
      <c r="AA757">
        <v>0</v>
      </c>
      <c r="AB757">
        <v>0</v>
      </c>
      <c r="AC757">
        <v>0</v>
      </c>
      <c r="AD757">
        <v>12556.12</v>
      </c>
      <c r="AE757">
        <v>0</v>
      </c>
      <c r="AF757">
        <v>0</v>
      </c>
      <c r="AG757">
        <v>0</v>
      </c>
      <c r="AH757">
        <v>0</v>
      </c>
      <c r="AI757">
        <v>12556.12</v>
      </c>
      <c r="AJ757">
        <v>0</v>
      </c>
      <c r="AK757">
        <v>12556.12</v>
      </c>
      <c r="AL757">
        <v>12556.12</v>
      </c>
      <c r="AM757">
        <v>0</v>
      </c>
      <c r="AN757">
        <v>112539.48</v>
      </c>
      <c r="AO757">
        <v>0</v>
      </c>
      <c r="AP757">
        <v>0</v>
      </c>
      <c r="AQ757">
        <v>112539.48</v>
      </c>
    </row>
    <row r="758" spans="2:43" x14ac:dyDescent="0.35">
      <c r="B758" s="65" t="s">
        <v>128</v>
      </c>
      <c r="C758">
        <v>2014</v>
      </c>
      <c r="D758">
        <v>2014</v>
      </c>
      <c r="F758">
        <v>8107</v>
      </c>
      <c r="G758">
        <v>0</v>
      </c>
      <c r="H758" t="s">
        <v>493</v>
      </c>
      <c r="I758">
        <v>5</v>
      </c>
      <c r="J758">
        <v>111</v>
      </c>
      <c r="K758" t="s">
        <v>66</v>
      </c>
      <c r="L758">
        <v>0</v>
      </c>
      <c r="M758">
        <v>0</v>
      </c>
      <c r="N758">
        <v>0</v>
      </c>
      <c r="O758">
        <v>0</v>
      </c>
      <c r="P758">
        <v>0</v>
      </c>
      <c r="Q758">
        <v>0</v>
      </c>
      <c r="R758">
        <v>-4121.54</v>
      </c>
      <c r="S758">
        <v>-4120.6400000000003</v>
      </c>
      <c r="T758">
        <v>0</v>
      </c>
      <c r="U758">
        <v>-0.9</v>
      </c>
      <c r="V758">
        <v>-4121.54</v>
      </c>
      <c r="W758">
        <v>-4121.54</v>
      </c>
      <c r="X758">
        <v>0</v>
      </c>
      <c r="Y758">
        <v>0</v>
      </c>
      <c r="Z758">
        <v>0</v>
      </c>
      <c r="AA758">
        <v>0</v>
      </c>
      <c r="AB758">
        <v>0</v>
      </c>
      <c r="AC758">
        <v>0</v>
      </c>
      <c r="AD758">
        <v>-0.9</v>
      </c>
      <c r="AE758">
        <v>0</v>
      </c>
      <c r="AF758">
        <v>0</v>
      </c>
      <c r="AG758">
        <v>0</v>
      </c>
      <c r="AH758">
        <v>0</v>
      </c>
      <c r="AI758">
        <v>-0.9</v>
      </c>
      <c r="AJ758">
        <v>0</v>
      </c>
      <c r="AK758">
        <v>-0.9</v>
      </c>
      <c r="AL758">
        <v>-0.9</v>
      </c>
      <c r="AM758">
        <v>0</v>
      </c>
      <c r="AN758">
        <v>0</v>
      </c>
      <c r="AO758">
        <v>0</v>
      </c>
      <c r="AP758">
        <v>700</v>
      </c>
      <c r="AQ758">
        <v>700</v>
      </c>
    </row>
    <row r="759" spans="2:43" x14ac:dyDescent="0.35">
      <c r="B759" s="65" t="s">
        <v>128</v>
      </c>
      <c r="C759">
        <v>2014</v>
      </c>
      <c r="D759">
        <v>2014</v>
      </c>
      <c r="F759">
        <v>8107</v>
      </c>
      <c r="G759">
        <v>0</v>
      </c>
      <c r="H759" t="s">
        <v>493</v>
      </c>
      <c r="I759">
        <v>5</v>
      </c>
      <c r="J759">
        <v>121</v>
      </c>
      <c r="K759" t="s">
        <v>66</v>
      </c>
      <c r="L759">
        <v>0</v>
      </c>
      <c r="M759">
        <v>0</v>
      </c>
      <c r="N759">
        <v>0</v>
      </c>
      <c r="O759">
        <v>0</v>
      </c>
      <c r="P759">
        <v>0</v>
      </c>
      <c r="Q759">
        <v>0</v>
      </c>
      <c r="R759">
        <v>4121.54</v>
      </c>
      <c r="S759">
        <v>4121.54</v>
      </c>
      <c r="T759">
        <v>0</v>
      </c>
      <c r="U759">
        <v>0</v>
      </c>
      <c r="V759">
        <v>4121.54</v>
      </c>
      <c r="W759">
        <v>4121.54</v>
      </c>
      <c r="X759">
        <v>0</v>
      </c>
      <c r="Y759">
        <v>0</v>
      </c>
      <c r="Z759">
        <v>0</v>
      </c>
      <c r="AA759">
        <v>0</v>
      </c>
      <c r="AB759">
        <v>0</v>
      </c>
      <c r="AC759">
        <v>0</v>
      </c>
      <c r="AD759">
        <v>-7014.51</v>
      </c>
      <c r="AE759">
        <v>0</v>
      </c>
      <c r="AF759">
        <v>0</v>
      </c>
      <c r="AG759">
        <v>0</v>
      </c>
      <c r="AH759">
        <v>0</v>
      </c>
      <c r="AI759">
        <v>-7014.51</v>
      </c>
      <c r="AJ759">
        <v>0</v>
      </c>
      <c r="AK759">
        <v>-7014.51</v>
      </c>
      <c r="AL759">
        <v>-7014.51</v>
      </c>
      <c r="AM759">
        <v>0</v>
      </c>
      <c r="AN759">
        <v>0</v>
      </c>
      <c r="AO759">
        <v>0</v>
      </c>
      <c r="AP759">
        <v>0</v>
      </c>
      <c r="AQ759">
        <v>0</v>
      </c>
    </row>
    <row r="760" spans="2:43" x14ac:dyDescent="0.35">
      <c r="B760" s="65" t="s">
        <v>128</v>
      </c>
      <c r="C760">
        <v>2014</v>
      </c>
      <c r="D760">
        <v>2014</v>
      </c>
      <c r="F760">
        <v>8107</v>
      </c>
      <c r="G760">
        <v>0</v>
      </c>
      <c r="H760" t="s">
        <v>493</v>
      </c>
      <c r="I760">
        <v>5</v>
      </c>
      <c r="J760">
        <v>210</v>
      </c>
      <c r="K760" t="s">
        <v>66</v>
      </c>
      <c r="L760">
        <v>-84.05</v>
      </c>
      <c r="M760">
        <v>14027.94</v>
      </c>
      <c r="N760">
        <v>0</v>
      </c>
      <c r="O760">
        <v>-57897.14</v>
      </c>
      <c r="P760">
        <v>-84.05</v>
      </c>
      <c r="Q760">
        <v>-43869.2</v>
      </c>
      <c r="R760">
        <v>0</v>
      </c>
      <c r="S760">
        <v>30.5</v>
      </c>
      <c r="T760">
        <v>0</v>
      </c>
      <c r="U760">
        <v>-279.5</v>
      </c>
      <c r="V760">
        <v>0</v>
      </c>
      <c r="W760">
        <v>-249</v>
      </c>
      <c r="X760">
        <v>0</v>
      </c>
      <c r="Y760">
        <v>0</v>
      </c>
      <c r="Z760">
        <v>0</v>
      </c>
      <c r="AA760">
        <v>0</v>
      </c>
      <c r="AB760">
        <v>0</v>
      </c>
      <c r="AC760">
        <v>0</v>
      </c>
      <c r="AD760">
        <v>-22574.62</v>
      </c>
      <c r="AE760">
        <v>0</v>
      </c>
      <c r="AF760">
        <v>0</v>
      </c>
      <c r="AG760">
        <v>-1008.55</v>
      </c>
      <c r="AH760">
        <v>0</v>
      </c>
      <c r="AI760">
        <v>-23583.17</v>
      </c>
      <c r="AJ760">
        <v>0</v>
      </c>
      <c r="AK760">
        <v>-23583.17</v>
      </c>
      <c r="AL760">
        <v>-67617.320000000007</v>
      </c>
      <c r="AM760">
        <v>43669.2</v>
      </c>
      <c r="AN760">
        <v>249</v>
      </c>
      <c r="AO760">
        <v>0</v>
      </c>
      <c r="AP760">
        <v>4851.03</v>
      </c>
      <c r="AQ760">
        <v>48769.23</v>
      </c>
    </row>
    <row r="761" spans="2:43" x14ac:dyDescent="0.35">
      <c r="B761" s="65" t="s">
        <v>128</v>
      </c>
      <c r="C761">
        <v>2014</v>
      </c>
      <c r="D761">
        <v>2014</v>
      </c>
      <c r="F761">
        <v>8107</v>
      </c>
      <c r="G761">
        <v>0</v>
      </c>
      <c r="H761" t="s">
        <v>493</v>
      </c>
      <c r="I761">
        <v>5</v>
      </c>
      <c r="J761">
        <v>220</v>
      </c>
      <c r="K761" t="s">
        <v>66</v>
      </c>
      <c r="L761">
        <v>0</v>
      </c>
      <c r="M761">
        <v>0</v>
      </c>
      <c r="N761">
        <v>0</v>
      </c>
      <c r="O761">
        <v>0</v>
      </c>
      <c r="P761">
        <v>0</v>
      </c>
      <c r="Q761">
        <v>0</v>
      </c>
      <c r="R761">
        <v>0</v>
      </c>
      <c r="S761">
        <v>24.6</v>
      </c>
      <c r="T761">
        <v>0</v>
      </c>
      <c r="U761">
        <v>-24.6</v>
      </c>
      <c r="V761">
        <v>0</v>
      </c>
      <c r="W761">
        <v>0</v>
      </c>
      <c r="X761">
        <v>0</v>
      </c>
      <c r="Y761">
        <v>0</v>
      </c>
      <c r="Z761">
        <v>0</v>
      </c>
      <c r="AA761">
        <v>0</v>
      </c>
      <c r="AB761">
        <v>0</v>
      </c>
      <c r="AC761">
        <v>0</v>
      </c>
      <c r="AD761">
        <v>-24.6</v>
      </c>
      <c r="AE761">
        <v>0</v>
      </c>
      <c r="AF761">
        <v>0</v>
      </c>
      <c r="AG761">
        <v>0</v>
      </c>
      <c r="AH761">
        <v>0</v>
      </c>
      <c r="AI761">
        <v>-24.6</v>
      </c>
      <c r="AJ761">
        <v>0</v>
      </c>
      <c r="AK761">
        <v>-24.6</v>
      </c>
      <c r="AL761">
        <v>-24.6</v>
      </c>
      <c r="AM761">
        <v>0</v>
      </c>
      <c r="AN761">
        <v>0</v>
      </c>
      <c r="AO761">
        <v>0</v>
      </c>
      <c r="AP761">
        <v>0</v>
      </c>
      <c r="AQ761">
        <v>0</v>
      </c>
    </row>
    <row r="762" spans="2:43" x14ac:dyDescent="0.35">
      <c r="B762" s="65" t="s">
        <v>128</v>
      </c>
      <c r="C762">
        <v>2014</v>
      </c>
      <c r="D762">
        <v>2014</v>
      </c>
      <c r="F762">
        <v>8107</v>
      </c>
      <c r="G762">
        <v>0</v>
      </c>
      <c r="H762" t="s">
        <v>493</v>
      </c>
      <c r="I762">
        <v>5</v>
      </c>
      <c r="J762">
        <v>233</v>
      </c>
      <c r="K762" t="s">
        <v>66</v>
      </c>
      <c r="L762">
        <v>0</v>
      </c>
      <c r="M762">
        <v>0</v>
      </c>
      <c r="N762">
        <v>0</v>
      </c>
      <c r="O762">
        <v>0</v>
      </c>
      <c r="P762">
        <v>0</v>
      </c>
      <c r="Q762">
        <v>0</v>
      </c>
      <c r="R762">
        <v>0</v>
      </c>
      <c r="S762">
        <v>460.9</v>
      </c>
      <c r="T762">
        <v>0</v>
      </c>
      <c r="U762">
        <v>-460.9</v>
      </c>
      <c r="V762">
        <v>0</v>
      </c>
      <c r="W762">
        <v>0</v>
      </c>
      <c r="X762">
        <v>0</v>
      </c>
      <c r="Y762">
        <v>0</v>
      </c>
      <c r="Z762">
        <v>0</v>
      </c>
      <c r="AA762">
        <v>0</v>
      </c>
      <c r="AB762">
        <v>0</v>
      </c>
      <c r="AC762">
        <v>0</v>
      </c>
      <c r="AD762">
        <v>-460.9</v>
      </c>
      <c r="AE762">
        <v>0</v>
      </c>
      <c r="AF762">
        <v>0</v>
      </c>
      <c r="AG762">
        <v>0</v>
      </c>
      <c r="AH762">
        <v>0</v>
      </c>
      <c r="AI762">
        <v>-460.9</v>
      </c>
      <c r="AJ762">
        <v>0</v>
      </c>
      <c r="AK762">
        <v>-460.9</v>
      </c>
      <c r="AL762">
        <v>-460.9</v>
      </c>
      <c r="AM762">
        <v>0</v>
      </c>
      <c r="AN762">
        <v>0</v>
      </c>
      <c r="AO762">
        <v>0</v>
      </c>
      <c r="AP762">
        <v>0</v>
      </c>
      <c r="AQ762">
        <v>0</v>
      </c>
    </row>
    <row r="763" spans="2:43" x14ac:dyDescent="0.35">
      <c r="B763" s="65" t="s">
        <v>128</v>
      </c>
      <c r="C763">
        <v>2014</v>
      </c>
      <c r="D763">
        <v>2014</v>
      </c>
      <c r="F763">
        <v>8107</v>
      </c>
      <c r="G763">
        <v>0</v>
      </c>
      <c r="H763" t="s">
        <v>493</v>
      </c>
      <c r="I763">
        <v>5</v>
      </c>
      <c r="J763">
        <v>240</v>
      </c>
      <c r="K763" t="s">
        <v>66</v>
      </c>
      <c r="L763">
        <v>0</v>
      </c>
      <c r="M763">
        <v>-297.44</v>
      </c>
      <c r="N763">
        <v>0</v>
      </c>
      <c r="O763">
        <v>0</v>
      </c>
      <c r="P763">
        <v>0</v>
      </c>
      <c r="Q763">
        <v>-297.44</v>
      </c>
      <c r="R763">
        <v>0</v>
      </c>
      <c r="S763">
        <v>0</v>
      </c>
      <c r="T763">
        <v>0</v>
      </c>
      <c r="U763">
        <v>0</v>
      </c>
      <c r="V763">
        <v>0</v>
      </c>
      <c r="W763">
        <v>0</v>
      </c>
      <c r="X763">
        <v>-10919.58</v>
      </c>
      <c r="Y763">
        <v>0</v>
      </c>
      <c r="Z763">
        <v>0</v>
      </c>
      <c r="AA763">
        <v>0</v>
      </c>
      <c r="AB763">
        <v>-10919.58</v>
      </c>
      <c r="AC763">
        <v>0</v>
      </c>
      <c r="AD763">
        <v>-10590.71</v>
      </c>
      <c r="AE763">
        <v>0</v>
      </c>
      <c r="AF763">
        <v>0</v>
      </c>
      <c r="AG763">
        <v>0</v>
      </c>
      <c r="AH763">
        <v>0</v>
      </c>
      <c r="AI763">
        <v>-10590.71</v>
      </c>
      <c r="AJ763">
        <v>-10919.58</v>
      </c>
      <c r="AK763">
        <v>328.87</v>
      </c>
      <c r="AL763">
        <v>31.43</v>
      </c>
      <c r="AM763">
        <v>297.44</v>
      </c>
      <c r="AN763">
        <v>0</v>
      </c>
      <c r="AO763">
        <v>0</v>
      </c>
      <c r="AP763">
        <v>0</v>
      </c>
      <c r="AQ763">
        <v>297.44</v>
      </c>
    </row>
    <row r="764" spans="2:43" x14ac:dyDescent="0.35">
      <c r="B764" s="65" t="s">
        <v>128</v>
      </c>
      <c r="C764">
        <v>2014</v>
      </c>
      <c r="D764">
        <v>2014</v>
      </c>
      <c r="F764">
        <v>8107</v>
      </c>
      <c r="G764">
        <v>0</v>
      </c>
      <c r="H764" t="s">
        <v>493</v>
      </c>
      <c r="I764">
        <v>5</v>
      </c>
      <c r="J764">
        <v>251</v>
      </c>
      <c r="K764" t="s">
        <v>66</v>
      </c>
      <c r="L764">
        <v>-16.02</v>
      </c>
      <c r="M764">
        <v>-16.02</v>
      </c>
      <c r="N764">
        <v>0</v>
      </c>
      <c r="O764">
        <v>0</v>
      </c>
      <c r="P764">
        <v>-16.02</v>
      </c>
      <c r="Q764">
        <v>-16.02</v>
      </c>
      <c r="R764">
        <v>0</v>
      </c>
      <c r="S764">
        <v>0</v>
      </c>
      <c r="T764">
        <v>0</v>
      </c>
      <c r="U764">
        <v>0</v>
      </c>
      <c r="V764">
        <v>0</v>
      </c>
      <c r="W764">
        <v>0</v>
      </c>
      <c r="X764">
        <v>-72564.31</v>
      </c>
      <c r="Y764">
        <v>-36731.879999999997</v>
      </c>
      <c r="Z764">
        <v>0</v>
      </c>
      <c r="AA764">
        <v>0</v>
      </c>
      <c r="AB764">
        <v>-72564.31</v>
      </c>
      <c r="AC764">
        <v>-36731.879999999997</v>
      </c>
      <c r="AD764">
        <v>-35832.43</v>
      </c>
      <c r="AE764">
        <v>0</v>
      </c>
      <c r="AF764">
        <v>0</v>
      </c>
      <c r="AG764">
        <v>0</v>
      </c>
      <c r="AH764">
        <v>0</v>
      </c>
      <c r="AI764">
        <v>-35832.43</v>
      </c>
      <c r="AJ764">
        <v>-72564.31</v>
      </c>
      <c r="AK764">
        <v>0</v>
      </c>
      <c r="AL764">
        <v>0</v>
      </c>
      <c r="AM764">
        <v>16.02</v>
      </c>
      <c r="AN764">
        <v>0</v>
      </c>
      <c r="AO764">
        <v>0</v>
      </c>
      <c r="AP764">
        <v>0</v>
      </c>
      <c r="AQ764">
        <v>16.02</v>
      </c>
    </row>
    <row r="765" spans="2:43" x14ac:dyDescent="0.35">
      <c r="B765" s="65" t="s">
        <v>128</v>
      </c>
      <c r="C765">
        <v>2014</v>
      </c>
      <c r="D765">
        <v>2014</v>
      </c>
      <c r="F765">
        <v>8107</v>
      </c>
      <c r="G765">
        <v>0</v>
      </c>
      <c r="H765" t="s">
        <v>493</v>
      </c>
      <c r="I765">
        <v>5</v>
      </c>
      <c r="J765">
        <v>252</v>
      </c>
      <c r="K765" t="s">
        <v>66</v>
      </c>
      <c r="L765">
        <v>-206725.31</v>
      </c>
      <c r="M765">
        <v>-206725.31</v>
      </c>
      <c r="N765">
        <v>0</v>
      </c>
      <c r="O765">
        <v>0</v>
      </c>
      <c r="P765">
        <v>-206725.31</v>
      </c>
      <c r="Q765">
        <v>-206725.31</v>
      </c>
      <c r="R765">
        <v>-17432.88</v>
      </c>
      <c r="S765">
        <v>-19329</v>
      </c>
      <c r="T765">
        <v>0</v>
      </c>
      <c r="U765">
        <v>0</v>
      </c>
      <c r="V765">
        <v>-17432.88</v>
      </c>
      <c r="W765">
        <v>-19329</v>
      </c>
      <c r="X765">
        <v>0</v>
      </c>
      <c r="Y765">
        <v>0</v>
      </c>
      <c r="Z765">
        <v>0</v>
      </c>
      <c r="AA765">
        <v>0</v>
      </c>
      <c r="AB765">
        <v>0</v>
      </c>
      <c r="AC765">
        <v>0</v>
      </c>
      <c r="AD765">
        <v>1896.12</v>
      </c>
      <c r="AE765">
        <v>0</v>
      </c>
      <c r="AF765">
        <v>0</v>
      </c>
      <c r="AG765">
        <v>0</v>
      </c>
      <c r="AH765">
        <v>0</v>
      </c>
      <c r="AI765">
        <v>1896.12</v>
      </c>
      <c r="AJ765">
        <v>0</v>
      </c>
      <c r="AK765">
        <v>1896.12</v>
      </c>
      <c r="AL765">
        <v>0</v>
      </c>
      <c r="AM765">
        <v>9937.5</v>
      </c>
      <c r="AN765">
        <v>0</v>
      </c>
      <c r="AO765">
        <v>0</v>
      </c>
      <c r="AP765">
        <v>0</v>
      </c>
      <c r="AQ765">
        <v>9937.5</v>
      </c>
    </row>
    <row r="766" spans="2:43" x14ac:dyDescent="0.35">
      <c r="B766" s="65" t="s">
        <v>128</v>
      </c>
      <c r="C766">
        <v>2014</v>
      </c>
      <c r="D766">
        <v>2014</v>
      </c>
      <c r="F766">
        <v>8107</v>
      </c>
      <c r="G766">
        <v>0</v>
      </c>
      <c r="H766" t="s">
        <v>493</v>
      </c>
      <c r="I766">
        <v>5</v>
      </c>
      <c r="J766">
        <v>253</v>
      </c>
      <c r="K766" t="s">
        <v>66</v>
      </c>
      <c r="L766">
        <v>-256</v>
      </c>
      <c r="M766">
        <v>-256</v>
      </c>
      <c r="N766">
        <v>0</v>
      </c>
      <c r="O766">
        <v>0</v>
      </c>
      <c r="P766">
        <v>-256</v>
      </c>
      <c r="Q766">
        <v>-256</v>
      </c>
      <c r="R766">
        <v>0</v>
      </c>
      <c r="S766">
        <v>0</v>
      </c>
      <c r="T766">
        <v>0</v>
      </c>
      <c r="U766">
        <v>0</v>
      </c>
      <c r="V766">
        <v>0</v>
      </c>
      <c r="W766">
        <v>0</v>
      </c>
      <c r="X766">
        <v>9311.31</v>
      </c>
      <c r="Y766">
        <v>1362.4</v>
      </c>
      <c r="Z766">
        <v>0</v>
      </c>
      <c r="AA766">
        <v>0</v>
      </c>
      <c r="AB766">
        <v>9311.31</v>
      </c>
      <c r="AC766">
        <v>1362.4</v>
      </c>
      <c r="AD766">
        <v>7948.91</v>
      </c>
      <c r="AE766">
        <v>0</v>
      </c>
      <c r="AF766">
        <v>0</v>
      </c>
      <c r="AG766">
        <v>0</v>
      </c>
      <c r="AH766">
        <v>0</v>
      </c>
      <c r="AI766">
        <v>7948.91</v>
      </c>
      <c r="AJ766">
        <v>9311.31</v>
      </c>
      <c r="AK766">
        <v>0</v>
      </c>
      <c r="AL766">
        <v>0</v>
      </c>
      <c r="AM766">
        <v>213</v>
      </c>
      <c r="AN766">
        <v>0</v>
      </c>
      <c r="AO766">
        <v>0</v>
      </c>
      <c r="AP766">
        <v>0</v>
      </c>
      <c r="AQ766">
        <v>213</v>
      </c>
    </row>
    <row r="767" spans="2:43" x14ac:dyDescent="0.35">
      <c r="B767" s="65" t="s">
        <v>128</v>
      </c>
      <c r="C767">
        <v>2014</v>
      </c>
      <c r="D767">
        <v>2014</v>
      </c>
      <c r="F767">
        <v>8107</v>
      </c>
      <c r="G767">
        <v>0</v>
      </c>
      <c r="H767" t="s">
        <v>493</v>
      </c>
      <c r="I767">
        <v>5</v>
      </c>
      <c r="J767">
        <v>254</v>
      </c>
      <c r="K767" t="s">
        <v>66</v>
      </c>
      <c r="L767">
        <v>0</v>
      </c>
      <c r="M767">
        <v>0</v>
      </c>
      <c r="N767">
        <v>0</v>
      </c>
      <c r="O767">
        <v>0</v>
      </c>
      <c r="P767">
        <v>0</v>
      </c>
      <c r="Q767">
        <v>0</v>
      </c>
      <c r="R767">
        <v>-50000</v>
      </c>
      <c r="S767">
        <v>381.37</v>
      </c>
      <c r="T767">
        <v>0</v>
      </c>
      <c r="U767">
        <v>-381.37</v>
      </c>
      <c r="V767">
        <v>-50000</v>
      </c>
      <c r="W767">
        <v>0</v>
      </c>
      <c r="X767">
        <v>0</v>
      </c>
      <c r="Y767">
        <v>0</v>
      </c>
      <c r="Z767">
        <v>0</v>
      </c>
      <c r="AA767">
        <v>0</v>
      </c>
      <c r="AB767">
        <v>0</v>
      </c>
      <c r="AC767">
        <v>0</v>
      </c>
      <c r="AD767">
        <v>-50381.37</v>
      </c>
      <c r="AE767">
        <v>0</v>
      </c>
      <c r="AF767">
        <v>0</v>
      </c>
      <c r="AG767">
        <v>0</v>
      </c>
      <c r="AH767">
        <v>0</v>
      </c>
      <c r="AI767">
        <v>-50381.37</v>
      </c>
      <c r="AJ767">
        <v>0</v>
      </c>
      <c r="AK767">
        <v>-50381.37</v>
      </c>
      <c r="AL767">
        <v>-381.37</v>
      </c>
      <c r="AM767">
        <v>0</v>
      </c>
      <c r="AN767">
        <v>0</v>
      </c>
      <c r="AO767">
        <v>0</v>
      </c>
      <c r="AP767">
        <v>0</v>
      </c>
      <c r="AQ767">
        <v>0</v>
      </c>
    </row>
    <row r="768" spans="2:43" x14ac:dyDescent="0.35">
      <c r="B768" s="65" t="s">
        <v>128</v>
      </c>
      <c r="C768">
        <v>2014</v>
      </c>
      <c r="D768">
        <v>2014</v>
      </c>
      <c r="F768">
        <v>8107</v>
      </c>
      <c r="G768">
        <v>0</v>
      </c>
      <c r="H768" t="s">
        <v>493</v>
      </c>
      <c r="I768">
        <v>5</v>
      </c>
      <c r="J768">
        <v>257</v>
      </c>
      <c r="K768" t="s">
        <v>66</v>
      </c>
      <c r="L768">
        <v>-0.01</v>
      </c>
      <c r="M768">
        <v>-0.01</v>
      </c>
      <c r="N768">
        <v>0</v>
      </c>
      <c r="O768">
        <v>0</v>
      </c>
      <c r="P768">
        <v>-0.01</v>
      </c>
      <c r="Q768">
        <v>-0.01</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row>
    <row r="769" spans="2:43" x14ac:dyDescent="0.35">
      <c r="B769" s="65" t="s">
        <v>128</v>
      </c>
      <c r="C769">
        <v>2014</v>
      </c>
      <c r="D769">
        <v>2014</v>
      </c>
      <c r="F769">
        <v>8107</v>
      </c>
      <c r="G769">
        <v>0</v>
      </c>
      <c r="H769" t="s">
        <v>493</v>
      </c>
      <c r="I769">
        <v>5</v>
      </c>
      <c r="J769">
        <v>260</v>
      </c>
      <c r="K769" t="s">
        <v>66</v>
      </c>
      <c r="L769">
        <v>0</v>
      </c>
      <c r="M769">
        <v>0</v>
      </c>
      <c r="N769">
        <v>0</v>
      </c>
      <c r="O769">
        <v>0</v>
      </c>
      <c r="P769">
        <v>0</v>
      </c>
      <c r="Q769">
        <v>0</v>
      </c>
      <c r="R769">
        <v>0</v>
      </c>
      <c r="S769">
        <v>-2435.6</v>
      </c>
      <c r="T769">
        <v>0</v>
      </c>
      <c r="U769">
        <v>-791.83</v>
      </c>
      <c r="V769">
        <v>0</v>
      </c>
      <c r="W769">
        <v>-3227.43</v>
      </c>
      <c r="X769">
        <v>0</v>
      </c>
      <c r="Y769">
        <v>0</v>
      </c>
      <c r="Z769">
        <v>0</v>
      </c>
      <c r="AA769">
        <v>0</v>
      </c>
      <c r="AB769">
        <v>0</v>
      </c>
      <c r="AC769">
        <v>0</v>
      </c>
      <c r="AD769">
        <v>2404.17</v>
      </c>
      <c r="AE769">
        <v>0</v>
      </c>
      <c r="AF769">
        <v>0</v>
      </c>
      <c r="AG769">
        <v>0</v>
      </c>
      <c r="AH769">
        <v>0</v>
      </c>
      <c r="AI769">
        <v>2404.17</v>
      </c>
      <c r="AJ769">
        <v>0</v>
      </c>
      <c r="AK769">
        <v>2404.17</v>
      </c>
      <c r="AL769">
        <v>-823.26</v>
      </c>
      <c r="AM769">
        <v>0</v>
      </c>
      <c r="AN769">
        <v>3227.43</v>
      </c>
      <c r="AO769">
        <v>0</v>
      </c>
      <c r="AP769">
        <v>0</v>
      </c>
      <c r="AQ769">
        <v>3227.43</v>
      </c>
    </row>
    <row r="770" spans="2:43" x14ac:dyDescent="0.35">
      <c r="B770" s="65" t="s">
        <v>128</v>
      </c>
      <c r="C770">
        <v>2014</v>
      </c>
      <c r="D770">
        <v>2014</v>
      </c>
      <c r="F770">
        <v>8107</v>
      </c>
      <c r="G770">
        <v>0</v>
      </c>
      <c r="H770" t="s">
        <v>493</v>
      </c>
      <c r="I770">
        <v>5</v>
      </c>
      <c r="J770">
        <v>310</v>
      </c>
      <c r="K770" t="s">
        <v>66</v>
      </c>
      <c r="L770">
        <v>-163901.54</v>
      </c>
      <c r="M770">
        <v>-141647.48000000001</v>
      </c>
      <c r="N770">
        <v>0</v>
      </c>
      <c r="O770">
        <v>0</v>
      </c>
      <c r="P770">
        <v>-163901.54</v>
      </c>
      <c r="Q770">
        <v>-141647.48000000001</v>
      </c>
      <c r="R770">
        <v>0</v>
      </c>
      <c r="S770">
        <v>336.8</v>
      </c>
      <c r="T770">
        <v>0</v>
      </c>
      <c r="U770">
        <v>-336.8</v>
      </c>
      <c r="V770">
        <v>0</v>
      </c>
      <c r="W770">
        <v>0</v>
      </c>
      <c r="X770">
        <v>-394477.31</v>
      </c>
      <c r="Y770">
        <v>-351762.5</v>
      </c>
      <c r="Z770">
        <v>0</v>
      </c>
      <c r="AA770">
        <v>0</v>
      </c>
      <c r="AB770">
        <v>-394477.31</v>
      </c>
      <c r="AC770">
        <v>-351762.5</v>
      </c>
      <c r="AD770">
        <v>-65305.67</v>
      </c>
      <c r="AE770">
        <v>0</v>
      </c>
      <c r="AF770">
        <v>0</v>
      </c>
      <c r="AG770">
        <v>0</v>
      </c>
      <c r="AH770">
        <v>0</v>
      </c>
      <c r="AI770">
        <v>-65305.67</v>
      </c>
      <c r="AJ770">
        <v>-394477.31</v>
      </c>
      <c r="AK770">
        <v>-22590.86</v>
      </c>
      <c r="AL770">
        <v>-336.8</v>
      </c>
      <c r="AM770">
        <v>1298.3</v>
      </c>
      <c r="AN770">
        <v>0</v>
      </c>
      <c r="AO770">
        <v>0</v>
      </c>
      <c r="AP770">
        <v>0</v>
      </c>
      <c r="AQ770">
        <v>1298.3</v>
      </c>
    </row>
    <row r="771" spans="2:43" x14ac:dyDescent="0.35">
      <c r="B771" s="65" t="s">
        <v>128</v>
      </c>
      <c r="C771">
        <v>2014</v>
      </c>
      <c r="D771">
        <v>2016</v>
      </c>
      <c r="F771">
        <v>8107</v>
      </c>
      <c r="G771">
        <v>0</v>
      </c>
      <c r="H771" t="s">
        <v>483</v>
      </c>
      <c r="I771">
        <v>1</v>
      </c>
      <c r="J771">
        <v>0</v>
      </c>
      <c r="K771" t="s">
        <v>66</v>
      </c>
      <c r="L771">
        <v>0</v>
      </c>
      <c r="M771">
        <v>0</v>
      </c>
      <c r="N771">
        <v>0</v>
      </c>
      <c r="O771">
        <v>0</v>
      </c>
      <c r="P771">
        <v>0</v>
      </c>
      <c r="Q771">
        <v>0</v>
      </c>
      <c r="R771">
        <v>-203.07</v>
      </c>
      <c r="S771">
        <v>0</v>
      </c>
      <c r="T771">
        <v>0</v>
      </c>
      <c r="U771">
        <v>0</v>
      </c>
      <c r="V771">
        <v>-203.07</v>
      </c>
      <c r="W771">
        <v>0</v>
      </c>
      <c r="X771">
        <v>0</v>
      </c>
      <c r="Y771">
        <v>0</v>
      </c>
      <c r="Z771">
        <v>0</v>
      </c>
      <c r="AA771">
        <v>0</v>
      </c>
      <c r="AB771">
        <v>0</v>
      </c>
      <c r="AC771">
        <v>0</v>
      </c>
      <c r="AD771">
        <v>0</v>
      </c>
      <c r="AE771">
        <v>0</v>
      </c>
      <c r="AF771">
        <v>0</v>
      </c>
      <c r="AG771">
        <v>0</v>
      </c>
      <c r="AH771">
        <v>0</v>
      </c>
      <c r="AI771">
        <v>0</v>
      </c>
      <c r="AJ771">
        <v>0</v>
      </c>
      <c r="AK771">
        <v>0</v>
      </c>
      <c r="AL771">
        <v>203.07</v>
      </c>
      <c r="AM771">
        <v>0</v>
      </c>
      <c r="AN771">
        <v>0</v>
      </c>
      <c r="AO771">
        <v>0</v>
      </c>
      <c r="AP771">
        <v>0</v>
      </c>
      <c r="AQ771">
        <v>0</v>
      </c>
    </row>
    <row r="772" spans="2:43" x14ac:dyDescent="0.35">
      <c r="B772" s="65" t="s">
        <v>128</v>
      </c>
      <c r="C772">
        <v>2014</v>
      </c>
      <c r="D772">
        <v>2016</v>
      </c>
      <c r="F772">
        <v>8107</v>
      </c>
      <c r="G772">
        <v>0</v>
      </c>
      <c r="H772" t="s">
        <v>483</v>
      </c>
      <c r="I772">
        <v>1</v>
      </c>
      <c r="J772">
        <v>220</v>
      </c>
      <c r="K772" t="s">
        <v>66</v>
      </c>
      <c r="L772">
        <v>-798.44</v>
      </c>
      <c r="M772">
        <v>-798.44</v>
      </c>
      <c r="N772">
        <v>0</v>
      </c>
      <c r="O772">
        <v>0</v>
      </c>
      <c r="P772">
        <v>-798.44</v>
      </c>
      <c r="Q772">
        <v>-798.44</v>
      </c>
      <c r="R772">
        <v>-1.2</v>
      </c>
      <c r="S772">
        <v>-1.2</v>
      </c>
      <c r="T772">
        <v>0</v>
      </c>
      <c r="U772">
        <v>0</v>
      </c>
      <c r="V772">
        <v>-1.2</v>
      </c>
      <c r="W772">
        <v>-1.2</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row>
    <row r="773" spans="2:43" x14ac:dyDescent="0.35">
      <c r="B773" s="65" t="s">
        <v>128</v>
      </c>
      <c r="C773">
        <v>2014</v>
      </c>
      <c r="D773">
        <v>2016</v>
      </c>
      <c r="F773">
        <v>8107</v>
      </c>
      <c r="G773">
        <v>0</v>
      </c>
      <c r="H773" t="s">
        <v>483</v>
      </c>
      <c r="I773">
        <v>1</v>
      </c>
      <c r="J773">
        <v>233</v>
      </c>
      <c r="K773" t="s">
        <v>66</v>
      </c>
      <c r="L773">
        <v>-30810.38</v>
      </c>
      <c r="M773">
        <v>-2315.9899999999998</v>
      </c>
      <c r="N773">
        <v>0</v>
      </c>
      <c r="O773">
        <v>0</v>
      </c>
      <c r="P773">
        <v>-30810.38</v>
      </c>
      <c r="Q773">
        <v>-2315.9899999999998</v>
      </c>
      <c r="R773">
        <v>-68334.47</v>
      </c>
      <c r="S773">
        <v>-68796.34</v>
      </c>
      <c r="T773">
        <v>0</v>
      </c>
      <c r="U773">
        <v>-69.77</v>
      </c>
      <c r="V773">
        <v>-68334.47</v>
      </c>
      <c r="W773">
        <v>-68866.11</v>
      </c>
      <c r="X773">
        <v>0</v>
      </c>
      <c r="Y773">
        <v>0</v>
      </c>
      <c r="Z773">
        <v>0</v>
      </c>
      <c r="AA773">
        <v>0</v>
      </c>
      <c r="AB773">
        <v>0</v>
      </c>
      <c r="AC773">
        <v>0</v>
      </c>
      <c r="AD773">
        <v>-28032.52</v>
      </c>
      <c r="AE773">
        <v>0</v>
      </c>
      <c r="AF773">
        <v>0</v>
      </c>
      <c r="AG773">
        <v>0</v>
      </c>
      <c r="AH773">
        <v>0</v>
      </c>
      <c r="AI773">
        <v>-28032.52</v>
      </c>
      <c r="AJ773">
        <v>0</v>
      </c>
      <c r="AK773">
        <v>-28032.52</v>
      </c>
      <c r="AL773">
        <v>-69.77</v>
      </c>
      <c r="AM773">
        <v>0</v>
      </c>
      <c r="AN773">
        <v>531.64</v>
      </c>
      <c r="AO773">
        <v>0</v>
      </c>
      <c r="AP773">
        <v>0</v>
      </c>
      <c r="AQ773">
        <v>531.64</v>
      </c>
    </row>
    <row r="774" spans="2:43" x14ac:dyDescent="0.35">
      <c r="B774" s="65" t="s">
        <v>128</v>
      </c>
      <c r="C774">
        <v>2014</v>
      </c>
      <c r="D774">
        <v>2016</v>
      </c>
      <c r="F774">
        <v>8107</v>
      </c>
      <c r="G774">
        <v>0</v>
      </c>
      <c r="H774" t="s">
        <v>483</v>
      </c>
      <c r="I774">
        <v>1</v>
      </c>
      <c r="J774">
        <v>251</v>
      </c>
      <c r="K774" t="s">
        <v>66</v>
      </c>
      <c r="L774">
        <v>-43031924.130000003</v>
      </c>
      <c r="M774">
        <v>-17809587.620000001</v>
      </c>
      <c r="N774">
        <v>0</v>
      </c>
      <c r="O774">
        <v>0</v>
      </c>
      <c r="P774">
        <v>-43031924.130000003</v>
      </c>
      <c r="Q774">
        <v>-17809587.620000001</v>
      </c>
      <c r="R774">
        <v>-5126408.66</v>
      </c>
      <c r="S774">
        <v>-2147653.7000000002</v>
      </c>
      <c r="T774">
        <v>0</v>
      </c>
      <c r="U774">
        <v>-31620.77</v>
      </c>
      <c r="V774">
        <v>-5126408.66</v>
      </c>
      <c r="W774">
        <v>-2179274.4700000002</v>
      </c>
      <c r="X774">
        <v>-4409979.7</v>
      </c>
      <c r="Y774">
        <v>-1402151.54</v>
      </c>
      <c r="Z774">
        <v>0</v>
      </c>
      <c r="AA774">
        <v>0</v>
      </c>
      <c r="AB774">
        <v>-4409979.7</v>
      </c>
      <c r="AC774">
        <v>-1402151.54</v>
      </c>
      <c r="AD774">
        <v>-31210592.899999999</v>
      </c>
      <c r="AE774">
        <v>0</v>
      </c>
      <c r="AF774">
        <v>0</v>
      </c>
      <c r="AG774">
        <v>0</v>
      </c>
      <c r="AH774">
        <v>0</v>
      </c>
      <c r="AI774">
        <v>-31210592.899999999</v>
      </c>
      <c r="AJ774">
        <v>-4409979.7</v>
      </c>
      <c r="AK774">
        <v>-28202764.739999998</v>
      </c>
      <c r="AL774">
        <v>-33294.04</v>
      </c>
      <c r="AM774">
        <v>1316482.74</v>
      </c>
      <c r="AN774">
        <v>28590.05</v>
      </c>
      <c r="AO774">
        <v>0</v>
      </c>
      <c r="AP774">
        <v>1673.27</v>
      </c>
      <c r="AQ774">
        <v>1346746.06</v>
      </c>
    </row>
    <row r="775" spans="2:43" x14ac:dyDescent="0.35">
      <c r="B775" s="65" t="s">
        <v>128</v>
      </c>
      <c r="C775">
        <v>2014</v>
      </c>
      <c r="D775">
        <v>2016</v>
      </c>
      <c r="F775">
        <v>8107</v>
      </c>
      <c r="G775">
        <v>0</v>
      </c>
      <c r="H775" t="s">
        <v>483</v>
      </c>
      <c r="I775">
        <v>1</v>
      </c>
      <c r="J775">
        <v>252</v>
      </c>
      <c r="K775" t="s">
        <v>66</v>
      </c>
      <c r="L775">
        <v>-3631263.16</v>
      </c>
      <c r="M775">
        <v>-1172558.17</v>
      </c>
      <c r="N775">
        <v>0</v>
      </c>
      <c r="O775">
        <v>-8406.3799999999992</v>
      </c>
      <c r="P775">
        <v>-3631263.16</v>
      </c>
      <c r="Q775">
        <v>-1180964.55</v>
      </c>
      <c r="R775">
        <v>-81248</v>
      </c>
      <c r="S775">
        <v>-35480.980000000003</v>
      </c>
      <c r="T775">
        <v>0</v>
      </c>
      <c r="U775">
        <v>-408.54</v>
      </c>
      <c r="V775">
        <v>-81248</v>
      </c>
      <c r="W775">
        <v>-35889.519999999997</v>
      </c>
      <c r="X775">
        <v>-152419.71</v>
      </c>
      <c r="Y775">
        <v>-139235.97</v>
      </c>
      <c r="Z775">
        <v>0</v>
      </c>
      <c r="AA775">
        <v>0</v>
      </c>
      <c r="AB775">
        <v>-152419.71</v>
      </c>
      <c r="AC775">
        <v>-139235.97</v>
      </c>
      <c r="AD775">
        <v>-2517858.8199999998</v>
      </c>
      <c r="AE775">
        <v>0</v>
      </c>
      <c r="AF775">
        <v>0</v>
      </c>
      <c r="AG775">
        <v>0</v>
      </c>
      <c r="AH775">
        <v>0</v>
      </c>
      <c r="AI775">
        <v>-2517858.8199999998</v>
      </c>
      <c r="AJ775">
        <v>-152419.71</v>
      </c>
      <c r="AK775">
        <v>-2504675.08</v>
      </c>
      <c r="AL775">
        <v>-9017.99</v>
      </c>
      <c r="AM775">
        <v>29957.88</v>
      </c>
      <c r="AN775">
        <v>8406.3799999999992</v>
      </c>
      <c r="AO775">
        <v>0</v>
      </c>
      <c r="AP775">
        <v>0</v>
      </c>
      <c r="AQ775">
        <v>38364.26</v>
      </c>
    </row>
    <row r="776" spans="2:43" x14ac:dyDescent="0.35">
      <c r="B776" s="65" t="s">
        <v>128</v>
      </c>
      <c r="C776">
        <v>2014</v>
      </c>
      <c r="D776">
        <v>2016</v>
      </c>
      <c r="F776">
        <v>8107</v>
      </c>
      <c r="G776">
        <v>0</v>
      </c>
      <c r="H776" t="s">
        <v>483</v>
      </c>
      <c r="I776">
        <v>1</v>
      </c>
      <c r="J776">
        <v>253</v>
      </c>
      <c r="K776" t="s">
        <v>66</v>
      </c>
      <c r="L776">
        <v>-13125.93</v>
      </c>
      <c r="M776">
        <v>-12229.96</v>
      </c>
      <c r="N776">
        <v>0</v>
      </c>
      <c r="O776">
        <v>0</v>
      </c>
      <c r="P776">
        <v>-13125.93</v>
      </c>
      <c r="Q776">
        <v>-12229.96</v>
      </c>
      <c r="R776">
        <v>-0.02</v>
      </c>
      <c r="S776">
        <v>-0.02</v>
      </c>
      <c r="T776">
        <v>0</v>
      </c>
      <c r="U776">
        <v>0</v>
      </c>
      <c r="V776">
        <v>-0.02</v>
      </c>
      <c r="W776">
        <v>-0.02</v>
      </c>
      <c r="X776">
        <v>0</v>
      </c>
      <c r="Y776">
        <v>0</v>
      </c>
      <c r="Z776">
        <v>0</v>
      </c>
      <c r="AA776">
        <v>0</v>
      </c>
      <c r="AB776">
        <v>0</v>
      </c>
      <c r="AC776">
        <v>0</v>
      </c>
      <c r="AD776">
        <v>-895.97</v>
      </c>
      <c r="AE776">
        <v>0</v>
      </c>
      <c r="AF776">
        <v>0</v>
      </c>
      <c r="AG776">
        <v>0</v>
      </c>
      <c r="AH776">
        <v>0</v>
      </c>
      <c r="AI776">
        <v>-895.97</v>
      </c>
      <c r="AJ776">
        <v>0</v>
      </c>
      <c r="AK776">
        <v>-895.97</v>
      </c>
      <c r="AL776">
        <v>0</v>
      </c>
      <c r="AM776">
        <v>5965.96</v>
      </c>
      <c r="AN776">
        <v>0</v>
      </c>
      <c r="AO776">
        <v>0</v>
      </c>
      <c r="AP776">
        <v>0</v>
      </c>
      <c r="AQ776">
        <v>5965.96</v>
      </c>
    </row>
    <row r="777" spans="2:43" x14ac:dyDescent="0.35">
      <c r="B777" s="65" t="s">
        <v>128</v>
      </c>
      <c r="C777">
        <v>2014</v>
      </c>
      <c r="D777">
        <v>2016</v>
      </c>
      <c r="F777">
        <v>8107</v>
      </c>
      <c r="G777">
        <v>0</v>
      </c>
      <c r="H777" t="s">
        <v>483</v>
      </c>
      <c r="I777">
        <v>1</v>
      </c>
      <c r="J777">
        <v>255</v>
      </c>
      <c r="K777" t="s">
        <v>66</v>
      </c>
      <c r="L777">
        <v>-12517.3</v>
      </c>
      <c r="M777">
        <v>-180</v>
      </c>
      <c r="N777">
        <v>0</v>
      </c>
      <c r="O777">
        <v>0</v>
      </c>
      <c r="P777">
        <v>-12517.3</v>
      </c>
      <c r="Q777">
        <v>-180</v>
      </c>
      <c r="R777">
        <v>0</v>
      </c>
      <c r="S777">
        <v>7.52</v>
      </c>
      <c r="T777">
        <v>0</v>
      </c>
      <c r="U777">
        <v>-7.52</v>
      </c>
      <c r="V777">
        <v>0</v>
      </c>
      <c r="W777">
        <v>0</v>
      </c>
      <c r="X777">
        <v>0</v>
      </c>
      <c r="Y777">
        <v>0</v>
      </c>
      <c r="Z777">
        <v>0</v>
      </c>
      <c r="AA777">
        <v>0</v>
      </c>
      <c r="AB777">
        <v>0</v>
      </c>
      <c r="AC777">
        <v>0</v>
      </c>
      <c r="AD777">
        <v>-12344.82</v>
      </c>
      <c r="AE777">
        <v>0</v>
      </c>
      <c r="AF777">
        <v>0</v>
      </c>
      <c r="AG777">
        <v>0</v>
      </c>
      <c r="AH777">
        <v>0</v>
      </c>
      <c r="AI777">
        <v>-12344.82</v>
      </c>
      <c r="AJ777">
        <v>0</v>
      </c>
      <c r="AK777">
        <v>-12344.82</v>
      </c>
      <c r="AL777">
        <v>-7.52</v>
      </c>
      <c r="AM777">
        <v>180</v>
      </c>
      <c r="AN777">
        <v>0</v>
      </c>
      <c r="AO777">
        <v>0</v>
      </c>
      <c r="AP777">
        <v>0</v>
      </c>
      <c r="AQ777">
        <v>180</v>
      </c>
    </row>
    <row r="778" spans="2:43" x14ac:dyDescent="0.35">
      <c r="B778" s="65" t="s">
        <v>128</v>
      </c>
      <c r="C778">
        <v>2014</v>
      </c>
      <c r="D778">
        <v>2016</v>
      </c>
      <c r="F778">
        <v>8107</v>
      </c>
      <c r="G778">
        <v>0</v>
      </c>
      <c r="H778" t="s">
        <v>483</v>
      </c>
      <c r="I778">
        <v>1</v>
      </c>
      <c r="J778">
        <v>257</v>
      </c>
      <c r="K778" t="s">
        <v>66</v>
      </c>
      <c r="L778">
        <v>-47249.85</v>
      </c>
      <c r="M778">
        <v>-42174</v>
      </c>
      <c r="N778">
        <v>0</v>
      </c>
      <c r="O778">
        <v>0</v>
      </c>
      <c r="P778">
        <v>-47249.85</v>
      </c>
      <c r="Q778">
        <v>-42174</v>
      </c>
      <c r="R778">
        <v>0</v>
      </c>
      <c r="S778">
        <v>0</v>
      </c>
      <c r="T778">
        <v>0</v>
      </c>
      <c r="U778">
        <v>0</v>
      </c>
      <c r="V778">
        <v>0</v>
      </c>
      <c r="W778">
        <v>0</v>
      </c>
      <c r="X778">
        <v>-5368.35</v>
      </c>
      <c r="Y778">
        <v>-5481.66</v>
      </c>
      <c r="Z778">
        <v>0</v>
      </c>
      <c r="AA778">
        <v>0</v>
      </c>
      <c r="AB778">
        <v>-5368.35</v>
      </c>
      <c r="AC778">
        <v>-5481.66</v>
      </c>
      <c r="AD778">
        <v>-4962.54</v>
      </c>
      <c r="AE778">
        <v>0</v>
      </c>
      <c r="AF778">
        <v>0</v>
      </c>
      <c r="AG778">
        <v>0</v>
      </c>
      <c r="AH778">
        <v>0</v>
      </c>
      <c r="AI778">
        <v>-4962.54</v>
      </c>
      <c r="AJ778">
        <v>-5368.35</v>
      </c>
      <c r="AK778">
        <v>-5075.8500000000004</v>
      </c>
      <c r="AL778">
        <v>0</v>
      </c>
      <c r="AM778">
        <v>41671.4</v>
      </c>
      <c r="AN778">
        <v>0</v>
      </c>
      <c r="AO778">
        <v>0</v>
      </c>
      <c r="AP778">
        <v>0</v>
      </c>
      <c r="AQ778">
        <v>41671.4</v>
      </c>
    </row>
    <row r="779" spans="2:43" x14ac:dyDescent="0.35">
      <c r="B779" s="65" t="s">
        <v>128</v>
      </c>
      <c r="C779">
        <v>2014</v>
      </c>
      <c r="D779">
        <v>2016</v>
      </c>
      <c r="F779">
        <v>8107</v>
      </c>
      <c r="G779">
        <v>0</v>
      </c>
      <c r="H779" t="s">
        <v>483</v>
      </c>
      <c r="I779">
        <v>1</v>
      </c>
      <c r="J779">
        <v>260</v>
      </c>
      <c r="K779" t="s">
        <v>66</v>
      </c>
      <c r="L779">
        <v>-128.01</v>
      </c>
      <c r="M779">
        <v>-128.01</v>
      </c>
      <c r="N779">
        <v>0</v>
      </c>
      <c r="O779">
        <v>0</v>
      </c>
      <c r="P779">
        <v>-128.01</v>
      </c>
      <c r="Q779">
        <v>-128.01</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128</v>
      </c>
      <c r="AN779">
        <v>0</v>
      </c>
      <c r="AO779">
        <v>0</v>
      </c>
      <c r="AP779">
        <v>0</v>
      </c>
      <c r="AQ779">
        <v>128</v>
      </c>
    </row>
    <row r="780" spans="2:43" x14ac:dyDescent="0.35">
      <c r="B780" s="65" t="s">
        <v>128</v>
      </c>
      <c r="C780">
        <v>2014</v>
      </c>
      <c r="D780">
        <v>2016</v>
      </c>
      <c r="F780">
        <v>8107</v>
      </c>
      <c r="G780">
        <v>0</v>
      </c>
      <c r="H780" t="s">
        <v>483</v>
      </c>
      <c r="I780">
        <v>1</v>
      </c>
      <c r="J780">
        <v>310</v>
      </c>
      <c r="K780" t="s">
        <v>66</v>
      </c>
      <c r="L780">
        <v>-45021.17</v>
      </c>
      <c r="M780">
        <v>-34725.06</v>
      </c>
      <c r="N780">
        <v>0</v>
      </c>
      <c r="O780">
        <v>0</v>
      </c>
      <c r="P780">
        <v>-45021.17</v>
      </c>
      <c r="Q780">
        <v>-34725.06</v>
      </c>
      <c r="R780">
        <v>-10.130000000000001</v>
      </c>
      <c r="S780">
        <v>-10.130000000000001</v>
      </c>
      <c r="T780">
        <v>0</v>
      </c>
      <c r="U780">
        <v>0</v>
      </c>
      <c r="V780">
        <v>-10.130000000000001</v>
      </c>
      <c r="W780">
        <v>-10.130000000000001</v>
      </c>
      <c r="X780">
        <v>0</v>
      </c>
      <c r="Y780">
        <v>0</v>
      </c>
      <c r="Z780">
        <v>0</v>
      </c>
      <c r="AA780">
        <v>0</v>
      </c>
      <c r="AB780">
        <v>0</v>
      </c>
      <c r="AC780">
        <v>0</v>
      </c>
      <c r="AD780">
        <v>-10296.11</v>
      </c>
      <c r="AE780">
        <v>0</v>
      </c>
      <c r="AF780">
        <v>0</v>
      </c>
      <c r="AG780">
        <v>0</v>
      </c>
      <c r="AH780">
        <v>0</v>
      </c>
      <c r="AI780">
        <v>-10296.11</v>
      </c>
      <c r="AJ780">
        <v>0</v>
      </c>
      <c r="AK780">
        <v>-10296.11</v>
      </c>
      <c r="AL780">
        <v>0</v>
      </c>
      <c r="AM780">
        <v>33976.050000000003</v>
      </c>
      <c r="AN780">
        <v>0</v>
      </c>
      <c r="AO780">
        <v>0</v>
      </c>
      <c r="AP780">
        <v>0</v>
      </c>
      <c r="AQ780">
        <v>33976.050000000003</v>
      </c>
    </row>
    <row r="781" spans="2:43" x14ac:dyDescent="0.35">
      <c r="B781" s="65" t="s">
        <v>128</v>
      </c>
      <c r="C781">
        <v>2014</v>
      </c>
      <c r="D781">
        <v>2016</v>
      </c>
      <c r="F781">
        <v>8107</v>
      </c>
      <c r="G781">
        <v>0</v>
      </c>
      <c r="H781" t="s">
        <v>483</v>
      </c>
      <c r="I781">
        <v>1</v>
      </c>
      <c r="J781">
        <v>320</v>
      </c>
      <c r="K781" t="s">
        <v>66</v>
      </c>
      <c r="L781">
        <v>-865428.08</v>
      </c>
      <c r="M781">
        <v>-53464.61</v>
      </c>
      <c r="N781">
        <v>0</v>
      </c>
      <c r="O781">
        <v>0</v>
      </c>
      <c r="P781">
        <v>-865428.08</v>
      </c>
      <c r="Q781">
        <v>-53464.61</v>
      </c>
      <c r="R781">
        <v>0</v>
      </c>
      <c r="S781">
        <v>0</v>
      </c>
      <c r="T781">
        <v>0</v>
      </c>
      <c r="U781">
        <v>0</v>
      </c>
      <c r="V781">
        <v>0</v>
      </c>
      <c r="W781">
        <v>0</v>
      </c>
      <c r="X781">
        <v>0</v>
      </c>
      <c r="Y781">
        <v>0</v>
      </c>
      <c r="Z781">
        <v>0</v>
      </c>
      <c r="AA781">
        <v>0</v>
      </c>
      <c r="AB781">
        <v>0</v>
      </c>
      <c r="AC781">
        <v>0</v>
      </c>
      <c r="AD781">
        <v>-811963.47</v>
      </c>
      <c r="AE781">
        <v>0</v>
      </c>
      <c r="AF781">
        <v>0</v>
      </c>
      <c r="AG781">
        <v>0</v>
      </c>
      <c r="AH781">
        <v>0</v>
      </c>
      <c r="AI781">
        <v>-811963.47</v>
      </c>
      <c r="AJ781">
        <v>0</v>
      </c>
      <c r="AK781">
        <v>-811963.47</v>
      </c>
      <c r="AL781">
        <v>0</v>
      </c>
      <c r="AM781">
        <v>0</v>
      </c>
      <c r="AN781">
        <v>0</v>
      </c>
      <c r="AO781">
        <v>0</v>
      </c>
      <c r="AP781">
        <v>0</v>
      </c>
      <c r="AQ781">
        <v>0</v>
      </c>
    </row>
    <row r="782" spans="2:43" x14ac:dyDescent="0.35">
      <c r="B782" s="65" t="s">
        <v>128</v>
      </c>
      <c r="C782">
        <v>2014</v>
      </c>
      <c r="D782">
        <v>2016</v>
      </c>
      <c r="F782">
        <v>8107</v>
      </c>
      <c r="G782">
        <v>0</v>
      </c>
      <c r="H782" t="s">
        <v>483</v>
      </c>
      <c r="I782">
        <v>1</v>
      </c>
      <c r="J782">
        <v>410</v>
      </c>
      <c r="K782" t="s">
        <v>66</v>
      </c>
      <c r="L782">
        <v>-161373.85999999999</v>
      </c>
      <c r="M782">
        <v>-33405.599999999999</v>
      </c>
      <c r="N782">
        <v>0</v>
      </c>
      <c r="O782">
        <v>0</v>
      </c>
      <c r="P782">
        <v>-161373.85999999999</v>
      </c>
      <c r="Q782">
        <v>-33405.599999999999</v>
      </c>
      <c r="R782">
        <v>0</v>
      </c>
      <c r="S782">
        <v>0</v>
      </c>
      <c r="T782">
        <v>0</v>
      </c>
      <c r="U782">
        <v>0</v>
      </c>
      <c r="V782">
        <v>0</v>
      </c>
      <c r="W782">
        <v>0</v>
      </c>
      <c r="X782">
        <v>0</v>
      </c>
      <c r="Y782">
        <v>0</v>
      </c>
      <c r="Z782">
        <v>0</v>
      </c>
      <c r="AA782">
        <v>0</v>
      </c>
      <c r="AB782">
        <v>0</v>
      </c>
      <c r="AC782">
        <v>0</v>
      </c>
      <c r="AD782">
        <v>-127968.26</v>
      </c>
      <c r="AE782">
        <v>0</v>
      </c>
      <c r="AF782">
        <v>0</v>
      </c>
      <c r="AG782">
        <v>0</v>
      </c>
      <c r="AH782">
        <v>0</v>
      </c>
      <c r="AI782">
        <v>-127968.26</v>
      </c>
      <c r="AJ782">
        <v>0</v>
      </c>
      <c r="AK782">
        <v>-127968.26</v>
      </c>
      <c r="AL782">
        <v>0</v>
      </c>
      <c r="AM782">
        <v>0</v>
      </c>
      <c r="AN782">
        <v>0</v>
      </c>
      <c r="AO782">
        <v>0</v>
      </c>
      <c r="AP782">
        <v>0</v>
      </c>
      <c r="AQ782">
        <v>0</v>
      </c>
    </row>
    <row r="783" spans="2:43" x14ac:dyDescent="0.35">
      <c r="B783" s="65" t="s">
        <v>128</v>
      </c>
      <c r="C783">
        <v>2014</v>
      </c>
      <c r="D783">
        <v>2016</v>
      </c>
      <c r="F783">
        <v>8107</v>
      </c>
      <c r="G783">
        <v>0</v>
      </c>
      <c r="H783" t="s">
        <v>478</v>
      </c>
      <c r="I783">
        <v>2</v>
      </c>
      <c r="J783">
        <v>0</v>
      </c>
      <c r="K783" t="s">
        <v>66</v>
      </c>
      <c r="L783">
        <v>0</v>
      </c>
      <c r="M783">
        <v>0</v>
      </c>
      <c r="N783">
        <v>0</v>
      </c>
      <c r="O783">
        <v>0</v>
      </c>
      <c r="P783">
        <v>0</v>
      </c>
      <c r="Q783">
        <v>0</v>
      </c>
      <c r="R783">
        <v>-43663.74</v>
      </c>
      <c r="S783">
        <v>0</v>
      </c>
      <c r="T783">
        <v>0</v>
      </c>
      <c r="U783">
        <v>0</v>
      </c>
      <c r="V783">
        <v>-43663.74</v>
      </c>
      <c r="W783">
        <v>0</v>
      </c>
      <c r="X783">
        <v>0</v>
      </c>
      <c r="Y783">
        <v>0</v>
      </c>
      <c r="Z783">
        <v>0</v>
      </c>
      <c r="AA783">
        <v>0</v>
      </c>
      <c r="AB783">
        <v>0</v>
      </c>
      <c r="AC783">
        <v>0</v>
      </c>
      <c r="AD783">
        <v>0</v>
      </c>
      <c r="AE783">
        <v>0</v>
      </c>
      <c r="AF783">
        <v>0</v>
      </c>
      <c r="AG783">
        <v>0</v>
      </c>
      <c r="AH783">
        <v>0</v>
      </c>
      <c r="AI783">
        <v>0</v>
      </c>
      <c r="AJ783">
        <v>0</v>
      </c>
      <c r="AK783">
        <v>0</v>
      </c>
      <c r="AL783">
        <v>43663.74</v>
      </c>
      <c r="AM783">
        <v>0</v>
      </c>
      <c r="AN783">
        <v>0</v>
      </c>
      <c r="AO783">
        <v>0</v>
      </c>
      <c r="AP783">
        <v>0</v>
      </c>
      <c r="AQ783">
        <v>0</v>
      </c>
    </row>
    <row r="784" spans="2:43" x14ac:dyDescent="0.35">
      <c r="B784" s="65" t="s">
        <v>128</v>
      </c>
      <c r="C784">
        <v>2014</v>
      </c>
      <c r="D784">
        <v>2016</v>
      </c>
      <c r="F784">
        <v>8107</v>
      </c>
      <c r="G784">
        <v>0</v>
      </c>
      <c r="H784" t="s">
        <v>478</v>
      </c>
      <c r="I784">
        <v>2</v>
      </c>
      <c r="J784">
        <v>111</v>
      </c>
      <c r="K784" t="s">
        <v>66</v>
      </c>
      <c r="L784">
        <v>0</v>
      </c>
      <c r="M784">
        <v>-243.23</v>
      </c>
      <c r="N784">
        <v>0</v>
      </c>
      <c r="O784">
        <v>0</v>
      </c>
      <c r="P784">
        <v>0</v>
      </c>
      <c r="Q784">
        <v>-243.23</v>
      </c>
      <c r="R784">
        <v>0</v>
      </c>
      <c r="S784">
        <v>0</v>
      </c>
      <c r="T784">
        <v>0</v>
      </c>
      <c r="U784">
        <v>0</v>
      </c>
      <c r="V784">
        <v>0</v>
      </c>
      <c r="W784">
        <v>0</v>
      </c>
      <c r="X784">
        <v>-243.23</v>
      </c>
      <c r="Y784">
        <v>0</v>
      </c>
      <c r="Z784">
        <v>0</v>
      </c>
      <c r="AA784">
        <v>0</v>
      </c>
      <c r="AB784">
        <v>-243.23</v>
      </c>
      <c r="AC784">
        <v>0</v>
      </c>
      <c r="AD784">
        <v>0</v>
      </c>
      <c r="AE784">
        <v>0</v>
      </c>
      <c r="AF784">
        <v>0</v>
      </c>
      <c r="AG784">
        <v>0</v>
      </c>
      <c r="AH784">
        <v>0</v>
      </c>
      <c r="AI784">
        <v>0</v>
      </c>
      <c r="AJ784">
        <v>-243.23</v>
      </c>
      <c r="AK784">
        <v>243.23</v>
      </c>
      <c r="AL784">
        <v>0</v>
      </c>
      <c r="AM784">
        <v>243.23</v>
      </c>
      <c r="AN784">
        <v>0</v>
      </c>
      <c r="AO784">
        <v>0</v>
      </c>
      <c r="AP784">
        <v>0</v>
      </c>
      <c r="AQ784">
        <v>243.23</v>
      </c>
    </row>
    <row r="785" spans="2:43" x14ac:dyDescent="0.35">
      <c r="B785" s="65" t="s">
        <v>128</v>
      </c>
      <c r="C785">
        <v>2014</v>
      </c>
      <c r="D785">
        <v>2016</v>
      </c>
      <c r="F785">
        <v>8107</v>
      </c>
      <c r="G785">
        <v>0</v>
      </c>
      <c r="H785" t="s">
        <v>478</v>
      </c>
      <c r="I785">
        <v>2</v>
      </c>
      <c r="J785">
        <v>210</v>
      </c>
      <c r="K785" t="s">
        <v>66</v>
      </c>
      <c r="L785">
        <v>-11280</v>
      </c>
      <c r="M785">
        <v>-7375.48</v>
      </c>
      <c r="N785">
        <v>0</v>
      </c>
      <c r="O785">
        <v>0</v>
      </c>
      <c r="P785">
        <v>-11280</v>
      </c>
      <c r="Q785">
        <v>-7375.48</v>
      </c>
      <c r="R785">
        <v>0</v>
      </c>
      <c r="S785">
        <v>0</v>
      </c>
      <c r="T785">
        <v>0</v>
      </c>
      <c r="U785">
        <v>0</v>
      </c>
      <c r="V785">
        <v>0</v>
      </c>
      <c r="W785">
        <v>0</v>
      </c>
      <c r="X785">
        <v>0</v>
      </c>
      <c r="Y785">
        <v>0</v>
      </c>
      <c r="Z785">
        <v>0</v>
      </c>
      <c r="AA785">
        <v>0</v>
      </c>
      <c r="AB785">
        <v>0</v>
      </c>
      <c r="AC785">
        <v>0</v>
      </c>
      <c r="AD785">
        <v>-3904.52</v>
      </c>
      <c r="AE785">
        <v>0</v>
      </c>
      <c r="AF785">
        <v>0</v>
      </c>
      <c r="AG785">
        <v>0</v>
      </c>
      <c r="AH785">
        <v>0</v>
      </c>
      <c r="AI785">
        <v>-3904.52</v>
      </c>
      <c r="AJ785">
        <v>0</v>
      </c>
      <c r="AK785">
        <v>-3904.52</v>
      </c>
      <c r="AL785">
        <v>0</v>
      </c>
      <c r="AM785">
        <v>0</v>
      </c>
      <c r="AN785">
        <v>0</v>
      </c>
      <c r="AO785">
        <v>0</v>
      </c>
      <c r="AP785">
        <v>0</v>
      </c>
      <c r="AQ785">
        <v>0</v>
      </c>
    </row>
    <row r="786" spans="2:43" x14ac:dyDescent="0.35">
      <c r="B786" s="65" t="s">
        <v>128</v>
      </c>
      <c r="C786">
        <v>2014</v>
      </c>
      <c r="D786">
        <v>2016</v>
      </c>
      <c r="F786">
        <v>8107</v>
      </c>
      <c r="G786">
        <v>0</v>
      </c>
      <c r="H786" t="s">
        <v>478</v>
      </c>
      <c r="I786">
        <v>2</v>
      </c>
      <c r="J786">
        <v>220</v>
      </c>
      <c r="K786" t="s">
        <v>66</v>
      </c>
      <c r="L786">
        <v>-112482.15</v>
      </c>
      <c r="M786">
        <v>-106842.55</v>
      </c>
      <c r="N786">
        <v>0</v>
      </c>
      <c r="O786">
        <v>0</v>
      </c>
      <c r="P786">
        <v>-112482.15</v>
      </c>
      <c r="Q786">
        <v>-106842.55</v>
      </c>
      <c r="R786">
        <v>-5836.12</v>
      </c>
      <c r="S786">
        <v>-5836.12</v>
      </c>
      <c r="T786">
        <v>0</v>
      </c>
      <c r="U786">
        <v>0</v>
      </c>
      <c r="V786">
        <v>-5836.12</v>
      </c>
      <c r="W786">
        <v>-5836.12</v>
      </c>
      <c r="X786">
        <v>-35673.64</v>
      </c>
      <c r="Y786">
        <v>-35673.64</v>
      </c>
      <c r="Z786">
        <v>0</v>
      </c>
      <c r="AA786">
        <v>0</v>
      </c>
      <c r="AB786">
        <v>-35673.64</v>
      </c>
      <c r="AC786">
        <v>-35673.64</v>
      </c>
      <c r="AD786">
        <v>-5639.6</v>
      </c>
      <c r="AE786">
        <v>0</v>
      </c>
      <c r="AF786">
        <v>0</v>
      </c>
      <c r="AG786">
        <v>0</v>
      </c>
      <c r="AH786">
        <v>0</v>
      </c>
      <c r="AI786">
        <v>-5639.6</v>
      </c>
      <c r="AJ786">
        <v>-35673.64</v>
      </c>
      <c r="AK786">
        <v>-5639.6</v>
      </c>
      <c r="AL786">
        <v>0</v>
      </c>
      <c r="AM786">
        <v>5000.54</v>
      </c>
      <c r="AN786">
        <v>0</v>
      </c>
      <c r="AO786">
        <v>0</v>
      </c>
      <c r="AP786">
        <v>0</v>
      </c>
      <c r="AQ786">
        <v>5000.54</v>
      </c>
    </row>
    <row r="787" spans="2:43" x14ac:dyDescent="0.35">
      <c r="B787" s="65" t="s">
        <v>128</v>
      </c>
      <c r="C787">
        <v>2014</v>
      </c>
      <c r="D787">
        <v>2016</v>
      </c>
      <c r="F787">
        <v>8107</v>
      </c>
      <c r="G787">
        <v>0</v>
      </c>
      <c r="H787" t="s">
        <v>478</v>
      </c>
      <c r="I787">
        <v>2</v>
      </c>
      <c r="J787">
        <v>231</v>
      </c>
      <c r="K787" t="s">
        <v>66</v>
      </c>
      <c r="L787">
        <v>0</v>
      </c>
      <c r="M787">
        <v>0</v>
      </c>
      <c r="N787">
        <v>0</v>
      </c>
      <c r="O787">
        <v>0</v>
      </c>
      <c r="P787">
        <v>0</v>
      </c>
      <c r="Q787">
        <v>0</v>
      </c>
      <c r="R787">
        <v>258</v>
      </c>
      <c r="S787">
        <v>516</v>
      </c>
      <c r="T787">
        <v>0</v>
      </c>
      <c r="U787">
        <v>0</v>
      </c>
      <c r="V787">
        <v>258</v>
      </c>
      <c r="W787">
        <v>516</v>
      </c>
      <c r="X787">
        <v>0</v>
      </c>
      <c r="Y787">
        <v>0</v>
      </c>
      <c r="Z787">
        <v>0</v>
      </c>
      <c r="AA787">
        <v>0</v>
      </c>
      <c r="AB787">
        <v>0</v>
      </c>
      <c r="AC787">
        <v>0</v>
      </c>
      <c r="AD787">
        <v>-258</v>
      </c>
      <c r="AE787">
        <v>0</v>
      </c>
      <c r="AF787">
        <v>0</v>
      </c>
      <c r="AG787">
        <v>0</v>
      </c>
      <c r="AH787">
        <v>0</v>
      </c>
      <c r="AI787">
        <v>-258</v>
      </c>
      <c r="AJ787">
        <v>0</v>
      </c>
      <c r="AK787">
        <v>-258</v>
      </c>
      <c r="AL787">
        <v>0</v>
      </c>
      <c r="AM787">
        <v>0</v>
      </c>
      <c r="AN787">
        <v>0</v>
      </c>
      <c r="AO787">
        <v>0</v>
      </c>
      <c r="AP787">
        <v>0</v>
      </c>
      <c r="AQ787">
        <v>0</v>
      </c>
    </row>
    <row r="788" spans="2:43" x14ac:dyDescent="0.35">
      <c r="B788" s="65" t="s">
        <v>128</v>
      </c>
      <c r="C788">
        <v>2014</v>
      </c>
      <c r="D788">
        <v>2016</v>
      </c>
      <c r="F788">
        <v>8107</v>
      </c>
      <c r="G788">
        <v>0</v>
      </c>
      <c r="H788" t="s">
        <v>478</v>
      </c>
      <c r="I788">
        <v>2</v>
      </c>
      <c r="J788">
        <v>232</v>
      </c>
      <c r="K788" t="s">
        <v>66</v>
      </c>
      <c r="L788">
        <v>-4802</v>
      </c>
      <c r="M788">
        <v>-4802</v>
      </c>
      <c r="N788">
        <v>0</v>
      </c>
      <c r="O788">
        <v>0</v>
      </c>
      <c r="P788">
        <v>-4802</v>
      </c>
      <c r="Q788">
        <v>-4802</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3500</v>
      </c>
      <c r="AN788">
        <v>0</v>
      </c>
      <c r="AO788">
        <v>0</v>
      </c>
      <c r="AP788">
        <v>0</v>
      </c>
      <c r="AQ788">
        <v>3500</v>
      </c>
    </row>
    <row r="789" spans="2:43" x14ac:dyDescent="0.35">
      <c r="B789" s="65" t="s">
        <v>128</v>
      </c>
      <c r="C789">
        <v>2014</v>
      </c>
      <c r="D789">
        <v>2016</v>
      </c>
      <c r="F789">
        <v>8107</v>
      </c>
      <c r="G789">
        <v>0</v>
      </c>
      <c r="H789" t="s">
        <v>478</v>
      </c>
      <c r="I789">
        <v>2</v>
      </c>
      <c r="J789">
        <v>233</v>
      </c>
      <c r="K789" t="s">
        <v>66</v>
      </c>
      <c r="L789">
        <v>-1850418.18</v>
      </c>
      <c r="M789">
        <v>-518165.85</v>
      </c>
      <c r="N789">
        <v>0</v>
      </c>
      <c r="O789">
        <v>0</v>
      </c>
      <c r="P789">
        <v>-1850418.18</v>
      </c>
      <c r="Q789">
        <v>-518165.85</v>
      </c>
      <c r="R789">
        <v>6363.79</v>
      </c>
      <c r="S789">
        <v>64686.61</v>
      </c>
      <c r="T789">
        <v>0</v>
      </c>
      <c r="U789">
        <v>-84105.4</v>
      </c>
      <c r="V789">
        <v>6363.79</v>
      </c>
      <c r="W789">
        <v>-19418.79</v>
      </c>
      <c r="X789">
        <v>0</v>
      </c>
      <c r="Y789">
        <v>0</v>
      </c>
      <c r="Z789">
        <v>0</v>
      </c>
      <c r="AA789">
        <v>0</v>
      </c>
      <c r="AB789">
        <v>0</v>
      </c>
      <c r="AC789">
        <v>0</v>
      </c>
      <c r="AD789">
        <v>-1390575.15</v>
      </c>
      <c r="AE789">
        <v>0</v>
      </c>
      <c r="AF789">
        <v>0</v>
      </c>
      <c r="AG789">
        <v>0</v>
      </c>
      <c r="AH789">
        <v>0</v>
      </c>
      <c r="AI789">
        <v>-1390575.15</v>
      </c>
      <c r="AJ789">
        <v>0</v>
      </c>
      <c r="AK789">
        <v>-1390575.15</v>
      </c>
      <c r="AL789">
        <v>-84105.4</v>
      </c>
      <c r="AM789">
        <v>94</v>
      </c>
      <c r="AN789">
        <v>329.86</v>
      </c>
      <c r="AO789">
        <v>0</v>
      </c>
      <c r="AP789">
        <v>0</v>
      </c>
      <c r="AQ789">
        <v>423.86</v>
      </c>
    </row>
    <row r="790" spans="2:43" x14ac:dyDescent="0.35">
      <c r="B790" s="65" t="s">
        <v>128</v>
      </c>
      <c r="C790">
        <v>2014</v>
      </c>
      <c r="D790">
        <v>2016</v>
      </c>
      <c r="F790">
        <v>8107</v>
      </c>
      <c r="G790">
        <v>0</v>
      </c>
      <c r="H790" t="s">
        <v>478</v>
      </c>
      <c r="I790">
        <v>2</v>
      </c>
      <c r="J790">
        <v>240</v>
      </c>
      <c r="K790" t="s">
        <v>66</v>
      </c>
      <c r="L790">
        <v>0</v>
      </c>
      <c r="M790">
        <v>0</v>
      </c>
      <c r="N790">
        <v>0</v>
      </c>
      <c r="O790">
        <v>0</v>
      </c>
      <c r="P790">
        <v>0</v>
      </c>
      <c r="Q790">
        <v>0</v>
      </c>
      <c r="R790">
        <v>99.87</v>
      </c>
      <c r="S790">
        <v>99.87</v>
      </c>
      <c r="T790">
        <v>0</v>
      </c>
      <c r="U790">
        <v>0</v>
      </c>
      <c r="V790">
        <v>99.87</v>
      </c>
      <c r="W790">
        <v>99.87</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row>
    <row r="791" spans="2:43" x14ac:dyDescent="0.35">
      <c r="B791" s="65" t="s">
        <v>128</v>
      </c>
      <c r="C791">
        <v>2014</v>
      </c>
      <c r="D791">
        <v>2016</v>
      </c>
      <c r="F791">
        <v>8107</v>
      </c>
      <c r="G791">
        <v>0</v>
      </c>
      <c r="H791" t="s">
        <v>478</v>
      </c>
      <c r="I791">
        <v>2</v>
      </c>
      <c r="J791">
        <v>251</v>
      </c>
      <c r="K791" t="s">
        <v>66</v>
      </c>
      <c r="L791">
        <v>-82156673.590000004</v>
      </c>
      <c r="M791">
        <v>-38559474.68</v>
      </c>
      <c r="N791">
        <v>0</v>
      </c>
      <c r="O791">
        <v>-90038.98</v>
      </c>
      <c r="P791">
        <v>-82156673.590000004</v>
      </c>
      <c r="Q791">
        <v>-38649513.659999996</v>
      </c>
      <c r="R791">
        <v>-13766289.24</v>
      </c>
      <c r="S791">
        <v>-414514.78</v>
      </c>
      <c r="T791">
        <v>0</v>
      </c>
      <c r="U791">
        <v>-300385.84000000003</v>
      </c>
      <c r="V791">
        <v>-13766289.24</v>
      </c>
      <c r="W791">
        <v>-714900.62</v>
      </c>
      <c r="X791">
        <v>-18368993.449999999</v>
      </c>
      <c r="Y791">
        <v>-7770930.7400000002</v>
      </c>
      <c r="Z791">
        <v>0</v>
      </c>
      <c r="AA791">
        <v>0</v>
      </c>
      <c r="AB791">
        <v>-18368993.449999999</v>
      </c>
      <c r="AC791">
        <v>-7770930.7400000002</v>
      </c>
      <c r="AD791">
        <v>-67550477.099999994</v>
      </c>
      <c r="AE791">
        <v>0</v>
      </c>
      <c r="AF791">
        <v>0</v>
      </c>
      <c r="AG791">
        <v>-14.43</v>
      </c>
      <c r="AH791">
        <v>0</v>
      </c>
      <c r="AI791">
        <v>-67550491.530000001</v>
      </c>
      <c r="AJ791">
        <v>-18368993.449999999</v>
      </c>
      <c r="AK791">
        <v>-56952428.82</v>
      </c>
      <c r="AL791">
        <v>-393880.27</v>
      </c>
      <c r="AM791">
        <v>398615.14</v>
      </c>
      <c r="AN791">
        <v>385694.41</v>
      </c>
      <c r="AO791">
        <v>0</v>
      </c>
      <c r="AP791">
        <v>3466.15</v>
      </c>
      <c r="AQ791">
        <v>787775.7</v>
      </c>
    </row>
    <row r="792" spans="2:43" x14ac:dyDescent="0.35">
      <c r="B792" s="65" t="s">
        <v>128</v>
      </c>
      <c r="C792">
        <v>2014</v>
      </c>
      <c r="D792">
        <v>2016</v>
      </c>
      <c r="F792">
        <v>8107</v>
      </c>
      <c r="G792">
        <v>0</v>
      </c>
      <c r="H792" t="s">
        <v>478</v>
      </c>
      <c r="I792">
        <v>2</v>
      </c>
      <c r="J792">
        <v>252</v>
      </c>
      <c r="K792" t="s">
        <v>66</v>
      </c>
      <c r="L792">
        <v>-4499784.6900000004</v>
      </c>
      <c r="M792">
        <v>-3298520.69</v>
      </c>
      <c r="N792">
        <v>0</v>
      </c>
      <c r="O792">
        <v>0</v>
      </c>
      <c r="P792">
        <v>-4499784.6900000004</v>
      </c>
      <c r="Q792">
        <v>-3298520.69</v>
      </c>
      <c r="R792">
        <v>-660011.92000000004</v>
      </c>
      <c r="S792">
        <v>-526512.66</v>
      </c>
      <c r="T792">
        <v>0</v>
      </c>
      <c r="U792">
        <v>-8.69</v>
      </c>
      <c r="V792">
        <v>-660011.92000000004</v>
      </c>
      <c r="W792">
        <v>-526521.35</v>
      </c>
      <c r="X792">
        <v>-315481.51</v>
      </c>
      <c r="Y792">
        <v>-215156.94</v>
      </c>
      <c r="Z792">
        <v>0</v>
      </c>
      <c r="AA792">
        <v>0</v>
      </c>
      <c r="AB792">
        <v>-315481.51</v>
      </c>
      <c r="AC792">
        <v>-215156.94</v>
      </c>
      <c r="AD792">
        <v>-1478751.57</v>
      </c>
      <c r="AE792">
        <v>0</v>
      </c>
      <c r="AF792">
        <v>0</v>
      </c>
      <c r="AG792">
        <v>0</v>
      </c>
      <c r="AH792">
        <v>0</v>
      </c>
      <c r="AI792">
        <v>-1478751.57</v>
      </c>
      <c r="AJ792">
        <v>-315481.51</v>
      </c>
      <c r="AK792">
        <v>-1378427</v>
      </c>
      <c r="AL792">
        <v>-43672.43</v>
      </c>
      <c r="AM792">
        <v>7227.69</v>
      </c>
      <c r="AN792">
        <v>0</v>
      </c>
      <c r="AO792">
        <v>0</v>
      </c>
      <c r="AP792">
        <v>0</v>
      </c>
      <c r="AQ792">
        <v>7227.69</v>
      </c>
    </row>
    <row r="793" spans="2:43" x14ac:dyDescent="0.35">
      <c r="B793" s="65" t="s">
        <v>128</v>
      </c>
      <c r="C793">
        <v>2014</v>
      </c>
      <c r="D793">
        <v>2016</v>
      </c>
      <c r="F793">
        <v>8107</v>
      </c>
      <c r="G793">
        <v>0</v>
      </c>
      <c r="H793" t="s">
        <v>478</v>
      </c>
      <c r="I793">
        <v>2</v>
      </c>
      <c r="J793">
        <v>253</v>
      </c>
      <c r="K793" t="s">
        <v>66</v>
      </c>
      <c r="L793">
        <v>-335883.67</v>
      </c>
      <c r="M793">
        <v>-5489.98</v>
      </c>
      <c r="N793">
        <v>0</v>
      </c>
      <c r="O793">
        <v>0</v>
      </c>
      <c r="P793">
        <v>-335883.67</v>
      </c>
      <c r="Q793">
        <v>-5489.98</v>
      </c>
      <c r="R793">
        <v>-74008.210000000006</v>
      </c>
      <c r="S793">
        <v>1.62</v>
      </c>
      <c r="T793">
        <v>0</v>
      </c>
      <c r="U793">
        <v>-1.63</v>
      </c>
      <c r="V793">
        <v>-74008.210000000006</v>
      </c>
      <c r="W793">
        <v>-0.01</v>
      </c>
      <c r="X793">
        <v>132389.65</v>
      </c>
      <c r="Y793">
        <v>343386.24</v>
      </c>
      <c r="Z793">
        <v>0</v>
      </c>
      <c r="AA793">
        <v>0</v>
      </c>
      <c r="AB793">
        <v>132389.65</v>
      </c>
      <c r="AC793">
        <v>343386.24</v>
      </c>
      <c r="AD793">
        <v>-615400.11</v>
      </c>
      <c r="AE793">
        <v>0</v>
      </c>
      <c r="AF793">
        <v>0</v>
      </c>
      <c r="AG793">
        <v>0</v>
      </c>
      <c r="AH793">
        <v>0</v>
      </c>
      <c r="AI793">
        <v>-615400.11</v>
      </c>
      <c r="AJ793">
        <v>132389.65</v>
      </c>
      <c r="AK793">
        <v>-404403.52</v>
      </c>
      <c r="AL793">
        <v>-1.63</v>
      </c>
      <c r="AM793">
        <v>5218.4799999999996</v>
      </c>
      <c r="AN793">
        <v>0</v>
      </c>
      <c r="AO793">
        <v>0</v>
      </c>
      <c r="AP793">
        <v>0</v>
      </c>
      <c r="AQ793">
        <v>5218.4799999999996</v>
      </c>
    </row>
    <row r="794" spans="2:43" x14ac:dyDescent="0.35">
      <c r="B794" s="65" t="s">
        <v>128</v>
      </c>
      <c r="C794">
        <v>2014</v>
      </c>
      <c r="D794">
        <v>2016</v>
      </c>
      <c r="F794">
        <v>8107</v>
      </c>
      <c r="G794">
        <v>0</v>
      </c>
      <c r="H794" t="s">
        <v>478</v>
      </c>
      <c r="I794">
        <v>2</v>
      </c>
      <c r="J794">
        <v>254</v>
      </c>
      <c r="K794" t="s">
        <v>66</v>
      </c>
      <c r="L794">
        <v>-2596406.0699999998</v>
      </c>
      <c r="M794">
        <v>-829959.43</v>
      </c>
      <c r="N794">
        <v>0</v>
      </c>
      <c r="O794">
        <v>0</v>
      </c>
      <c r="P794">
        <v>-2596406.0699999998</v>
      </c>
      <c r="Q794">
        <v>-829959.43</v>
      </c>
      <c r="R794">
        <v>-178229.45</v>
      </c>
      <c r="S794">
        <v>372.86</v>
      </c>
      <c r="T794">
        <v>0</v>
      </c>
      <c r="U794">
        <v>-966.62</v>
      </c>
      <c r="V794">
        <v>-178229.45</v>
      </c>
      <c r="W794">
        <v>-593.76</v>
      </c>
      <c r="X794">
        <v>-273.62</v>
      </c>
      <c r="Y794">
        <v>-273.62</v>
      </c>
      <c r="Z794">
        <v>0</v>
      </c>
      <c r="AA794">
        <v>0</v>
      </c>
      <c r="AB794">
        <v>-273.62</v>
      </c>
      <c r="AC794">
        <v>-273.62</v>
      </c>
      <c r="AD794">
        <v>-1945048.95</v>
      </c>
      <c r="AE794">
        <v>0</v>
      </c>
      <c r="AF794">
        <v>0</v>
      </c>
      <c r="AG794">
        <v>0</v>
      </c>
      <c r="AH794">
        <v>0</v>
      </c>
      <c r="AI794">
        <v>-1945048.95</v>
      </c>
      <c r="AJ794">
        <v>-273.62</v>
      </c>
      <c r="AK794">
        <v>-1945048.95</v>
      </c>
      <c r="AL794">
        <v>-966.62</v>
      </c>
      <c r="AM794">
        <v>40719.360000000001</v>
      </c>
      <c r="AN794">
        <v>0</v>
      </c>
      <c r="AO794">
        <v>0</v>
      </c>
      <c r="AP794">
        <v>0</v>
      </c>
      <c r="AQ794">
        <v>40719.360000000001</v>
      </c>
    </row>
    <row r="795" spans="2:43" x14ac:dyDescent="0.35">
      <c r="B795" s="65" t="s">
        <v>128</v>
      </c>
      <c r="C795">
        <v>2014</v>
      </c>
      <c r="D795">
        <v>2016</v>
      </c>
      <c r="F795">
        <v>8107</v>
      </c>
      <c r="G795">
        <v>0</v>
      </c>
      <c r="H795" t="s">
        <v>478</v>
      </c>
      <c r="I795">
        <v>2</v>
      </c>
      <c r="J795">
        <v>255</v>
      </c>
      <c r="K795" t="s">
        <v>66</v>
      </c>
      <c r="L795">
        <v>-53870.39</v>
      </c>
      <c r="M795">
        <v>-522.02</v>
      </c>
      <c r="N795">
        <v>0</v>
      </c>
      <c r="O795">
        <v>0</v>
      </c>
      <c r="P795">
        <v>-53870.39</v>
      </c>
      <c r="Q795">
        <v>-522.02</v>
      </c>
      <c r="R795">
        <v>-20.16</v>
      </c>
      <c r="S795">
        <v>-8.76</v>
      </c>
      <c r="T795">
        <v>0</v>
      </c>
      <c r="U795">
        <v>-10.82</v>
      </c>
      <c r="V795">
        <v>-20.16</v>
      </c>
      <c r="W795">
        <v>-19.579999999999998</v>
      </c>
      <c r="X795">
        <v>0</v>
      </c>
      <c r="Y795">
        <v>0</v>
      </c>
      <c r="Z795">
        <v>0</v>
      </c>
      <c r="AA795">
        <v>0</v>
      </c>
      <c r="AB795">
        <v>0</v>
      </c>
      <c r="AC795">
        <v>0</v>
      </c>
      <c r="AD795">
        <v>-53359.77</v>
      </c>
      <c r="AE795">
        <v>0</v>
      </c>
      <c r="AF795">
        <v>0</v>
      </c>
      <c r="AG795">
        <v>0</v>
      </c>
      <c r="AH795">
        <v>0</v>
      </c>
      <c r="AI795">
        <v>-53359.77</v>
      </c>
      <c r="AJ795">
        <v>0</v>
      </c>
      <c r="AK795">
        <v>-53359.77</v>
      </c>
      <c r="AL795">
        <v>-10.82</v>
      </c>
      <c r="AM795">
        <v>0</v>
      </c>
      <c r="AN795">
        <v>0</v>
      </c>
      <c r="AO795">
        <v>0</v>
      </c>
      <c r="AP795">
        <v>0</v>
      </c>
      <c r="AQ795">
        <v>0</v>
      </c>
    </row>
    <row r="796" spans="2:43" x14ac:dyDescent="0.35">
      <c r="B796" s="65" t="s">
        <v>128</v>
      </c>
      <c r="C796">
        <v>2014</v>
      </c>
      <c r="D796">
        <v>2016</v>
      </c>
      <c r="F796">
        <v>8107</v>
      </c>
      <c r="G796">
        <v>0</v>
      </c>
      <c r="H796" t="s">
        <v>478</v>
      </c>
      <c r="I796">
        <v>2</v>
      </c>
      <c r="J796">
        <v>256</v>
      </c>
      <c r="K796" t="s">
        <v>66</v>
      </c>
      <c r="L796">
        <v>-212</v>
      </c>
      <c r="M796">
        <v>-212</v>
      </c>
      <c r="N796">
        <v>0</v>
      </c>
      <c r="O796">
        <v>0</v>
      </c>
      <c r="P796">
        <v>-212</v>
      </c>
      <c r="Q796">
        <v>-212</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212</v>
      </c>
      <c r="AN796">
        <v>0</v>
      </c>
      <c r="AO796">
        <v>0</v>
      </c>
      <c r="AP796">
        <v>0</v>
      </c>
      <c r="AQ796">
        <v>212</v>
      </c>
    </row>
    <row r="797" spans="2:43" x14ac:dyDescent="0.35">
      <c r="B797" s="65" t="s">
        <v>128</v>
      </c>
      <c r="C797">
        <v>2014</v>
      </c>
      <c r="D797">
        <v>2016</v>
      </c>
      <c r="F797">
        <v>8107</v>
      </c>
      <c r="G797">
        <v>0</v>
      </c>
      <c r="H797" t="s">
        <v>478</v>
      </c>
      <c r="I797">
        <v>2</v>
      </c>
      <c r="J797">
        <v>257</v>
      </c>
      <c r="K797" t="s">
        <v>66</v>
      </c>
      <c r="L797">
        <v>-1284863.75</v>
      </c>
      <c r="M797">
        <v>-652208.57999999996</v>
      </c>
      <c r="N797">
        <v>0</v>
      </c>
      <c r="O797">
        <v>0</v>
      </c>
      <c r="P797">
        <v>-1284863.75</v>
      </c>
      <c r="Q797">
        <v>-652208.57999999996</v>
      </c>
      <c r="R797">
        <v>0</v>
      </c>
      <c r="S797">
        <v>183.52</v>
      </c>
      <c r="T797">
        <v>0</v>
      </c>
      <c r="U797">
        <v>-183.52</v>
      </c>
      <c r="V797">
        <v>0</v>
      </c>
      <c r="W797">
        <v>0</v>
      </c>
      <c r="X797">
        <v>-195697.8</v>
      </c>
      <c r="Y797">
        <v>-101768.44</v>
      </c>
      <c r="Z797">
        <v>0</v>
      </c>
      <c r="AA797">
        <v>0</v>
      </c>
      <c r="AB797">
        <v>-195697.8</v>
      </c>
      <c r="AC797">
        <v>-101768.44</v>
      </c>
      <c r="AD797">
        <v>-726768.05</v>
      </c>
      <c r="AE797">
        <v>0</v>
      </c>
      <c r="AF797">
        <v>0</v>
      </c>
      <c r="AG797">
        <v>0</v>
      </c>
      <c r="AH797">
        <v>0</v>
      </c>
      <c r="AI797">
        <v>-726768.05</v>
      </c>
      <c r="AJ797">
        <v>-195697.8</v>
      </c>
      <c r="AK797">
        <v>-632838.68999999994</v>
      </c>
      <c r="AL797">
        <v>-183.52</v>
      </c>
      <c r="AM797">
        <v>208154.2</v>
      </c>
      <c r="AN797">
        <v>0</v>
      </c>
      <c r="AO797">
        <v>0</v>
      </c>
      <c r="AP797">
        <v>0</v>
      </c>
      <c r="AQ797">
        <v>208154.2</v>
      </c>
    </row>
    <row r="798" spans="2:43" x14ac:dyDescent="0.35">
      <c r="B798" s="65" t="s">
        <v>128</v>
      </c>
      <c r="C798">
        <v>2014</v>
      </c>
      <c r="D798">
        <v>2016</v>
      </c>
      <c r="F798">
        <v>8107</v>
      </c>
      <c r="G798">
        <v>0</v>
      </c>
      <c r="H798" t="s">
        <v>478</v>
      </c>
      <c r="I798">
        <v>2</v>
      </c>
      <c r="J798">
        <v>258</v>
      </c>
      <c r="K798" t="s">
        <v>66</v>
      </c>
      <c r="L798">
        <v>-119637.19</v>
      </c>
      <c r="M798">
        <v>-34129.22</v>
      </c>
      <c r="N798">
        <v>0</v>
      </c>
      <c r="O798">
        <v>0</v>
      </c>
      <c r="P798">
        <v>-119637.19</v>
      </c>
      <c r="Q798">
        <v>-34129.22</v>
      </c>
      <c r="R798">
        <v>-23412.3</v>
      </c>
      <c r="S798">
        <v>-32259.8</v>
      </c>
      <c r="T798">
        <v>0</v>
      </c>
      <c r="U798">
        <v>0</v>
      </c>
      <c r="V798">
        <v>-23412.3</v>
      </c>
      <c r="W798">
        <v>-32259.8</v>
      </c>
      <c r="X798">
        <v>-54603.07</v>
      </c>
      <c r="Y798">
        <v>-44502.11</v>
      </c>
      <c r="Z798">
        <v>0</v>
      </c>
      <c r="AA798">
        <v>0</v>
      </c>
      <c r="AB798">
        <v>-54603.07</v>
      </c>
      <c r="AC798">
        <v>-44502.11</v>
      </c>
      <c r="AD798">
        <v>-86761.43</v>
      </c>
      <c r="AE798">
        <v>0</v>
      </c>
      <c r="AF798">
        <v>0</v>
      </c>
      <c r="AG798">
        <v>0</v>
      </c>
      <c r="AH798">
        <v>0</v>
      </c>
      <c r="AI798">
        <v>-86761.43</v>
      </c>
      <c r="AJ798">
        <v>-54603.07</v>
      </c>
      <c r="AK798">
        <v>-76660.47</v>
      </c>
      <c r="AL798">
        <v>0</v>
      </c>
      <c r="AM798">
        <v>1564.83</v>
      </c>
      <c r="AN798">
        <v>0</v>
      </c>
      <c r="AO798">
        <v>0</v>
      </c>
      <c r="AP798">
        <v>0</v>
      </c>
      <c r="AQ798">
        <v>1564.83</v>
      </c>
    </row>
    <row r="799" spans="2:43" x14ac:dyDescent="0.35">
      <c r="B799" s="65" t="s">
        <v>128</v>
      </c>
      <c r="C799">
        <v>2014</v>
      </c>
      <c r="D799">
        <v>2016</v>
      </c>
      <c r="F799">
        <v>8107</v>
      </c>
      <c r="G799">
        <v>0</v>
      </c>
      <c r="H799" t="s">
        <v>478</v>
      </c>
      <c r="I799">
        <v>2</v>
      </c>
      <c r="J799">
        <v>260</v>
      </c>
      <c r="K799" t="s">
        <v>66</v>
      </c>
      <c r="L799">
        <v>-1012232.6</v>
      </c>
      <c r="M799">
        <v>-66121.259999999995</v>
      </c>
      <c r="N799">
        <v>0</v>
      </c>
      <c r="O799">
        <v>0</v>
      </c>
      <c r="P799">
        <v>-1012232.6</v>
      </c>
      <c r="Q799">
        <v>-66121.259999999995</v>
      </c>
      <c r="R799">
        <v>-40434.81</v>
      </c>
      <c r="S799">
        <v>-36469.11</v>
      </c>
      <c r="T799">
        <v>0</v>
      </c>
      <c r="U799">
        <v>-29366.87</v>
      </c>
      <c r="V799">
        <v>-40434.81</v>
      </c>
      <c r="W799">
        <v>-65835.98</v>
      </c>
      <c r="X799">
        <v>-16398.21</v>
      </c>
      <c r="Y799">
        <v>-767.88</v>
      </c>
      <c r="Z799">
        <v>0</v>
      </c>
      <c r="AA799">
        <v>0</v>
      </c>
      <c r="AB799">
        <v>-16398.21</v>
      </c>
      <c r="AC799">
        <v>-767.88</v>
      </c>
      <c r="AD799">
        <v>-976309.09</v>
      </c>
      <c r="AE799">
        <v>0</v>
      </c>
      <c r="AF799">
        <v>0</v>
      </c>
      <c r="AG799">
        <v>0</v>
      </c>
      <c r="AH799">
        <v>0</v>
      </c>
      <c r="AI799">
        <v>-976309.09</v>
      </c>
      <c r="AJ799">
        <v>-16398.21</v>
      </c>
      <c r="AK799">
        <v>-960678.76</v>
      </c>
      <c r="AL799">
        <v>-39968.589999999997</v>
      </c>
      <c r="AM799">
        <v>18307.61</v>
      </c>
      <c r="AN799">
        <v>25388.74</v>
      </c>
      <c r="AO799">
        <v>0</v>
      </c>
      <c r="AP799">
        <v>0</v>
      </c>
      <c r="AQ799">
        <v>43696.35</v>
      </c>
    </row>
    <row r="800" spans="2:43" x14ac:dyDescent="0.35">
      <c r="B800" s="65" t="s">
        <v>128</v>
      </c>
      <c r="C800">
        <v>2014</v>
      </c>
      <c r="D800">
        <v>2016</v>
      </c>
      <c r="F800">
        <v>8107</v>
      </c>
      <c r="G800">
        <v>0</v>
      </c>
      <c r="H800" t="s">
        <v>478</v>
      </c>
      <c r="I800">
        <v>2</v>
      </c>
      <c r="J800">
        <v>310</v>
      </c>
      <c r="K800" t="s">
        <v>66</v>
      </c>
      <c r="L800">
        <v>-20928906.010000002</v>
      </c>
      <c r="M800">
        <v>-15261510.77</v>
      </c>
      <c r="N800">
        <v>0</v>
      </c>
      <c r="O800">
        <v>0</v>
      </c>
      <c r="P800">
        <v>-20928906.010000002</v>
      </c>
      <c r="Q800">
        <v>-15261510.77</v>
      </c>
      <c r="R800">
        <v>37271.919999999998</v>
      </c>
      <c r="S800">
        <v>56841.2</v>
      </c>
      <c r="T800">
        <v>0</v>
      </c>
      <c r="U800">
        <v>-6024.15</v>
      </c>
      <c r="V800">
        <v>37271.919999999998</v>
      </c>
      <c r="W800">
        <v>50817.05</v>
      </c>
      <c r="X800">
        <v>-397664.28</v>
      </c>
      <c r="Y800">
        <v>-384122.55</v>
      </c>
      <c r="Z800">
        <v>0</v>
      </c>
      <c r="AA800">
        <v>0</v>
      </c>
      <c r="AB800">
        <v>-397664.28</v>
      </c>
      <c r="AC800">
        <v>-384122.55</v>
      </c>
      <c r="AD800">
        <v>-5700506.25</v>
      </c>
      <c r="AE800">
        <v>0</v>
      </c>
      <c r="AF800">
        <v>0</v>
      </c>
      <c r="AG800">
        <v>0</v>
      </c>
      <c r="AH800">
        <v>0</v>
      </c>
      <c r="AI800">
        <v>-5700506.25</v>
      </c>
      <c r="AJ800">
        <v>-397664.28</v>
      </c>
      <c r="AK800">
        <v>-5686964.5199999996</v>
      </c>
      <c r="AL800">
        <v>-6024.15</v>
      </c>
      <c r="AM800">
        <v>41867.81</v>
      </c>
      <c r="AN800">
        <v>0</v>
      </c>
      <c r="AO800">
        <v>0</v>
      </c>
      <c r="AP800">
        <v>0</v>
      </c>
      <c r="AQ800">
        <v>41867.81</v>
      </c>
    </row>
    <row r="801" spans="2:43" x14ac:dyDescent="0.35">
      <c r="B801" s="65" t="s">
        <v>128</v>
      </c>
      <c r="C801">
        <v>2014</v>
      </c>
      <c r="D801">
        <v>2016</v>
      </c>
      <c r="F801">
        <v>8107</v>
      </c>
      <c r="G801">
        <v>0</v>
      </c>
      <c r="H801" t="s">
        <v>478</v>
      </c>
      <c r="I801">
        <v>2</v>
      </c>
      <c r="J801">
        <v>320</v>
      </c>
      <c r="K801" t="s">
        <v>66</v>
      </c>
      <c r="L801">
        <v>-31738353.620000001</v>
      </c>
      <c r="M801">
        <v>-9364363.8300000001</v>
      </c>
      <c r="N801">
        <v>0</v>
      </c>
      <c r="O801">
        <v>0</v>
      </c>
      <c r="P801">
        <v>-31738353.620000001</v>
      </c>
      <c r="Q801">
        <v>-9364363.8300000001</v>
      </c>
      <c r="R801">
        <v>-54268.66</v>
      </c>
      <c r="S801">
        <v>-196563.18</v>
      </c>
      <c r="T801">
        <v>0</v>
      </c>
      <c r="U801">
        <v>-408255.07</v>
      </c>
      <c r="V801">
        <v>-54268.66</v>
      </c>
      <c r="W801">
        <v>-604818.25</v>
      </c>
      <c r="X801">
        <v>-348713.43</v>
      </c>
      <c r="Y801">
        <v>-344433.94</v>
      </c>
      <c r="Z801">
        <v>0</v>
      </c>
      <c r="AA801">
        <v>0</v>
      </c>
      <c r="AB801">
        <v>-348713.43</v>
      </c>
      <c r="AC801">
        <v>-344433.94</v>
      </c>
      <c r="AD801">
        <v>-22235974.760000002</v>
      </c>
      <c r="AE801">
        <v>0</v>
      </c>
      <c r="AF801">
        <v>0</v>
      </c>
      <c r="AG801">
        <v>0</v>
      </c>
      <c r="AH801">
        <v>0</v>
      </c>
      <c r="AI801">
        <v>-22235974.760000002</v>
      </c>
      <c r="AJ801">
        <v>-348713.43</v>
      </c>
      <c r="AK801">
        <v>-22231695.27</v>
      </c>
      <c r="AL801">
        <v>-408255.07</v>
      </c>
      <c r="AM801">
        <v>28290.68</v>
      </c>
      <c r="AN801">
        <v>406508</v>
      </c>
      <c r="AO801">
        <v>0</v>
      </c>
      <c r="AP801">
        <v>0</v>
      </c>
      <c r="AQ801">
        <v>434798.68</v>
      </c>
    </row>
    <row r="802" spans="2:43" x14ac:dyDescent="0.35">
      <c r="B802" s="65" t="s">
        <v>128</v>
      </c>
      <c r="C802">
        <v>2014</v>
      </c>
      <c r="D802">
        <v>2016</v>
      </c>
      <c r="F802">
        <v>8107</v>
      </c>
      <c r="G802">
        <v>0</v>
      </c>
      <c r="H802" t="s">
        <v>478</v>
      </c>
      <c r="I802">
        <v>2</v>
      </c>
      <c r="J802">
        <v>410</v>
      </c>
      <c r="K802" t="s">
        <v>66</v>
      </c>
      <c r="L802">
        <v>-631.57000000000005</v>
      </c>
      <c r="M802">
        <v>-631.57000000000005</v>
      </c>
      <c r="N802">
        <v>0</v>
      </c>
      <c r="O802">
        <v>0</v>
      </c>
      <c r="P802">
        <v>-631.57000000000005</v>
      </c>
      <c r="Q802">
        <v>-631.57000000000005</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row>
    <row r="803" spans="2:43" x14ac:dyDescent="0.35">
      <c r="B803" s="65" t="s">
        <v>128</v>
      </c>
      <c r="C803">
        <v>2014</v>
      </c>
      <c r="D803">
        <v>2016</v>
      </c>
      <c r="F803">
        <v>8107</v>
      </c>
      <c r="G803">
        <v>0</v>
      </c>
      <c r="H803" t="s">
        <v>484</v>
      </c>
      <c r="I803">
        <v>3</v>
      </c>
      <c r="J803">
        <v>251</v>
      </c>
      <c r="K803" t="s">
        <v>66</v>
      </c>
      <c r="L803">
        <v>-1095161.9099999999</v>
      </c>
      <c r="M803">
        <v>-547441.81999999995</v>
      </c>
      <c r="N803">
        <v>0</v>
      </c>
      <c r="O803">
        <v>0</v>
      </c>
      <c r="P803">
        <v>-1095161.9099999999</v>
      </c>
      <c r="Q803">
        <v>-547441.81999999995</v>
      </c>
      <c r="R803">
        <v>-270476.71000000002</v>
      </c>
      <c r="S803">
        <v>-66813.570000000007</v>
      </c>
      <c r="T803">
        <v>0</v>
      </c>
      <c r="U803">
        <v>-136.47999999999999</v>
      </c>
      <c r="V803">
        <v>-270476.71000000002</v>
      </c>
      <c r="W803">
        <v>-66950.05</v>
      </c>
      <c r="X803">
        <v>-1601988.9</v>
      </c>
      <c r="Y803">
        <v>-21750.53</v>
      </c>
      <c r="Z803">
        <v>0</v>
      </c>
      <c r="AA803">
        <v>0</v>
      </c>
      <c r="AB803">
        <v>-1601988.9</v>
      </c>
      <c r="AC803">
        <v>-21750.53</v>
      </c>
      <c r="AD803">
        <v>-2319712.04</v>
      </c>
      <c r="AE803">
        <v>0</v>
      </c>
      <c r="AF803">
        <v>0</v>
      </c>
      <c r="AG803">
        <v>0</v>
      </c>
      <c r="AH803">
        <v>0</v>
      </c>
      <c r="AI803">
        <v>-2319712.04</v>
      </c>
      <c r="AJ803">
        <v>-1601988.9</v>
      </c>
      <c r="AK803">
        <v>-739473.67</v>
      </c>
      <c r="AL803">
        <v>11773.08</v>
      </c>
      <c r="AM803">
        <v>336785.69</v>
      </c>
      <c r="AN803">
        <v>0</v>
      </c>
      <c r="AO803">
        <v>0</v>
      </c>
      <c r="AP803">
        <v>3229.44</v>
      </c>
      <c r="AQ803">
        <v>340015.13</v>
      </c>
    </row>
    <row r="804" spans="2:43" x14ac:dyDescent="0.35">
      <c r="B804" s="65" t="s">
        <v>128</v>
      </c>
      <c r="C804">
        <v>2014</v>
      </c>
      <c r="D804">
        <v>2016</v>
      </c>
      <c r="F804">
        <v>8107</v>
      </c>
      <c r="G804">
        <v>0</v>
      </c>
      <c r="H804" t="s">
        <v>484</v>
      </c>
      <c r="I804">
        <v>3</v>
      </c>
      <c r="J804">
        <v>252</v>
      </c>
      <c r="K804" t="s">
        <v>66</v>
      </c>
      <c r="L804">
        <v>-118698.97</v>
      </c>
      <c r="M804">
        <v>-82796.17</v>
      </c>
      <c r="N804">
        <v>0</v>
      </c>
      <c r="O804">
        <v>0</v>
      </c>
      <c r="P804">
        <v>-118698.97</v>
      </c>
      <c r="Q804">
        <v>-82796.17</v>
      </c>
      <c r="R804">
        <v>0</v>
      </c>
      <c r="S804">
        <v>4.5199999999999996</v>
      </c>
      <c r="T804">
        <v>0</v>
      </c>
      <c r="U804">
        <v>-4.5199999999999996</v>
      </c>
      <c r="V804">
        <v>0</v>
      </c>
      <c r="W804">
        <v>0</v>
      </c>
      <c r="X804">
        <v>-654939.65</v>
      </c>
      <c r="Y804">
        <v>-541706.62</v>
      </c>
      <c r="Z804">
        <v>0</v>
      </c>
      <c r="AA804">
        <v>0</v>
      </c>
      <c r="AB804">
        <v>-654939.65</v>
      </c>
      <c r="AC804">
        <v>-541706.62</v>
      </c>
      <c r="AD804">
        <v>-149140.35</v>
      </c>
      <c r="AE804">
        <v>0</v>
      </c>
      <c r="AF804">
        <v>0</v>
      </c>
      <c r="AG804">
        <v>0</v>
      </c>
      <c r="AH804">
        <v>0</v>
      </c>
      <c r="AI804">
        <v>-149140.35</v>
      </c>
      <c r="AJ804">
        <v>-654939.65</v>
      </c>
      <c r="AK804">
        <v>-35907.32</v>
      </c>
      <c r="AL804">
        <v>-4.5199999999999996</v>
      </c>
      <c r="AM804">
        <v>0</v>
      </c>
      <c r="AN804">
        <v>0</v>
      </c>
      <c r="AO804">
        <v>0</v>
      </c>
      <c r="AP804">
        <v>0</v>
      </c>
      <c r="AQ804">
        <v>0</v>
      </c>
    </row>
    <row r="805" spans="2:43" x14ac:dyDescent="0.35">
      <c r="B805" s="65" t="s">
        <v>128</v>
      </c>
      <c r="C805">
        <v>2014</v>
      </c>
      <c r="D805">
        <v>2016</v>
      </c>
      <c r="F805">
        <v>8107</v>
      </c>
      <c r="G805">
        <v>0</v>
      </c>
      <c r="H805" t="s">
        <v>484</v>
      </c>
      <c r="I805">
        <v>3</v>
      </c>
      <c r="J805">
        <v>253</v>
      </c>
      <c r="K805" t="s">
        <v>66</v>
      </c>
      <c r="L805">
        <v>-1106322.72</v>
      </c>
      <c r="M805">
        <v>-249801.74</v>
      </c>
      <c r="N805">
        <v>0</v>
      </c>
      <c r="O805">
        <v>0</v>
      </c>
      <c r="P805">
        <v>-1106322.72</v>
      </c>
      <c r="Q805">
        <v>-249801.74</v>
      </c>
      <c r="R805">
        <v>-51030.93</v>
      </c>
      <c r="S805">
        <v>-51015.02</v>
      </c>
      <c r="T805">
        <v>0</v>
      </c>
      <c r="U805">
        <v>-15.91</v>
      </c>
      <c r="V805">
        <v>-51030.93</v>
      </c>
      <c r="W805">
        <v>-51030.93</v>
      </c>
      <c r="X805">
        <v>582311.43000000005</v>
      </c>
      <c r="Y805">
        <v>3219.93</v>
      </c>
      <c r="Z805">
        <v>0</v>
      </c>
      <c r="AA805">
        <v>0</v>
      </c>
      <c r="AB805">
        <v>582311.43000000005</v>
      </c>
      <c r="AC805">
        <v>3219.93</v>
      </c>
      <c r="AD805">
        <v>-277445.39</v>
      </c>
      <c r="AE805">
        <v>0</v>
      </c>
      <c r="AF805">
        <v>0</v>
      </c>
      <c r="AG805">
        <v>0</v>
      </c>
      <c r="AH805">
        <v>0</v>
      </c>
      <c r="AI805">
        <v>-277445.39</v>
      </c>
      <c r="AJ805">
        <v>582311.43000000005</v>
      </c>
      <c r="AK805">
        <v>-856536.89</v>
      </c>
      <c r="AL805">
        <v>-15.91</v>
      </c>
      <c r="AM805">
        <v>0</v>
      </c>
      <c r="AN805">
        <v>0</v>
      </c>
      <c r="AO805">
        <v>0</v>
      </c>
      <c r="AP805">
        <v>0</v>
      </c>
      <c r="AQ805">
        <v>0</v>
      </c>
    </row>
    <row r="806" spans="2:43" x14ac:dyDescent="0.35">
      <c r="B806" s="65" t="s">
        <v>128</v>
      </c>
      <c r="C806">
        <v>2014</v>
      </c>
      <c r="D806">
        <v>2016</v>
      </c>
      <c r="F806">
        <v>8107</v>
      </c>
      <c r="G806">
        <v>0</v>
      </c>
      <c r="H806" t="s">
        <v>484</v>
      </c>
      <c r="I806">
        <v>3</v>
      </c>
      <c r="J806">
        <v>254</v>
      </c>
      <c r="K806" t="s">
        <v>66</v>
      </c>
      <c r="L806">
        <v>-3636059.88</v>
      </c>
      <c r="M806">
        <v>-2213064.87</v>
      </c>
      <c r="N806">
        <v>0</v>
      </c>
      <c r="O806">
        <v>0</v>
      </c>
      <c r="P806">
        <v>-3636059.88</v>
      </c>
      <c r="Q806">
        <v>-2213064.87</v>
      </c>
      <c r="R806">
        <v>-90630.78</v>
      </c>
      <c r="S806">
        <v>-17614.84</v>
      </c>
      <c r="T806">
        <v>0</v>
      </c>
      <c r="U806">
        <v>-719.95</v>
      </c>
      <c r="V806">
        <v>-90630.78</v>
      </c>
      <c r="W806">
        <v>-18334.79</v>
      </c>
      <c r="X806">
        <v>-1389.52</v>
      </c>
      <c r="Y806">
        <v>-416.12</v>
      </c>
      <c r="Z806">
        <v>0</v>
      </c>
      <c r="AA806">
        <v>0</v>
      </c>
      <c r="AB806">
        <v>-1389.52</v>
      </c>
      <c r="AC806">
        <v>-416.12</v>
      </c>
      <c r="AD806">
        <v>-1496984.35</v>
      </c>
      <c r="AE806">
        <v>0</v>
      </c>
      <c r="AF806">
        <v>0</v>
      </c>
      <c r="AG806">
        <v>0</v>
      </c>
      <c r="AH806">
        <v>0</v>
      </c>
      <c r="AI806">
        <v>-1496984.35</v>
      </c>
      <c r="AJ806">
        <v>-1389.52</v>
      </c>
      <c r="AK806">
        <v>-1496010.95</v>
      </c>
      <c r="AL806">
        <v>-719.95</v>
      </c>
      <c r="AM806">
        <v>65286.52</v>
      </c>
      <c r="AN806">
        <v>21.57</v>
      </c>
      <c r="AO806">
        <v>0</v>
      </c>
      <c r="AP806">
        <v>0</v>
      </c>
      <c r="AQ806">
        <v>65308.09</v>
      </c>
    </row>
    <row r="807" spans="2:43" x14ac:dyDescent="0.35">
      <c r="B807" s="65" t="s">
        <v>128</v>
      </c>
      <c r="C807">
        <v>2014</v>
      </c>
      <c r="D807">
        <v>2016</v>
      </c>
      <c r="F807">
        <v>8107</v>
      </c>
      <c r="G807">
        <v>0</v>
      </c>
      <c r="H807" t="s">
        <v>484</v>
      </c>
      <c r="I807">
        <v>3</v>
      </c>
      <c r="J807">
        <v>257</v>
      </c>
      <c r="K807" t="s">
        <v>66</v>
      </c>
      <c r="L807">
        <v>-263081.13</v>
      </c>
      <c r="M807">
        <v>-30235.34</v>
      </c>
      <c r="N807">
        <v>0</v>
      </c>
      <c r="O807">
        <v>0</v>
      </c>
      <c r="P807">
        <v>-263081.13</v>
      </c>
      <c r="Q807">
        <v>-30235.34</v>
      </c>
      <c r="R807">
        <v>-17409.38</v>
      </c>
      <c r="S807">
        <v>-652.57000000000005</v>
      </c>
      <c r="T807">
        <v>0</v>
      </c>
      <c r="U807">
        <v>-26.1</v>
      </c>
      <c r="V807">
        <v>-17409.38</v>
      </c>
      <c r="W807">
        <v>-678.67</v>
      </c>
      <c r="X807">
        <v>0</v>
      </c>
      <c r="Y807">
        <v>0</v>
      </c>
      <c r="Z807">
        <v>0</v>
      </c>
      <c r="AA807">
        <v>0</v>
      </c>
      <c r="AB807">
        <v>0</v>
      </c>
      <c r="AC807">
        <v>0</v>
      </c>
      <c r="AD807">
        <v>-249602.6</v>
      </c>
      <c r="AE807">
        <v>0</v>
      </c>
      <c r="AF807">
        <v>0</v>
      </c>
      <c r="AG807">
        <v>0</v>
      </c>
      <c r="AH807">
        <v>0</v>
      </c>
      <c r="AI807">
        <v>-249602.6</v>
      </c>
      <c r="AJ807">
        <v>0</v>
      </c>
      <c r="AK807">
        <v>-249602.6</v>
      </c>
      <c r="AL807">
        <v>-26.1</v>
      </c>
      <c r="AM807">
        <v>0</v>
      </c>
      <c r="AN807">
        <v>0</v>
      </c>
      <c r="AO807">
        <v>0</v>
      </c>
      <c r="AP807">
        <v>0</v>
      </c>
      <c r="AQ807">
        <v>0</v>
      </c>
    </row>
    <row r="808" spans="2:43" x14ac:dyDescent="0.35">
      <c r="B808" s="65" t="s">
        <v>128</v>
      </c>
      <c r="C808">
        <v>2014</v>
      </c>
      <c r="D808">
        <v>2016</v>
      </c>
      <c r="F808">
        <v>8107</v>
      </c>
      <c r="G808">
        <v>0</v>
      </c>
      <c r="H808" t="s">
        <v>484</v>
      </c>
      <c r="I808">
        <v>3</v>
      </c>
      <c r="J808">
        <v>310</v>
      </c>
      <c r="K808" t="s">
        <v>66</v>
      </c>
      <c r="L808">
        <v>-1261715.54</v>
      </c>
      <c r="M808">
        <v>-32979.22</v>
      </c>
      <c r="N808">
        <v>0</v>
      </c>
      <c r="O808">
        <v>0</v>
      </c>
      <c r="P808">
        <v>-1261715.54</v>
      </c>
      <c r="Q808">
        <v>-32979.22</v>
      </c>
      <c r="R808">
        <v>0</v>
      </c>
      <c r="S808">
        <v>-8111.56</v>
      </c>
      <c r="T808">
        <v>0</v>
      </c>
      <c r="U808">
        <v>-29.7</v>
      </c>
      <c r="V808">
        <v>0</v>
      </c>
      <c r="W808">
        <v>-8141.26</v>
      </c>
      <c r="X808">
        <v>0</v>
      </c>
      <c r="Y808">
        <v>0</v>
      </c>
      <c r="Z808">
        <v>0</v>
      </c>
      <c r="AA808">
        <v>0</v>
      </c>
      <c r="AB808">
        <v>0</v>
      </c>
      <c r="AC808">
        <v>0</v>
      </c>
      <c r="AD808">
        <v>-1220624.76</v>
      </c>
      <c r="AE808">
        <v>0</v>
      </c>
      <c r="AF808">
        <v>0</v>
      </c>
      <c r="AG808">
        <v>0</v>
      </c>
      <c r="AH808">
        <v>0</v>
      </c>
      <c r="AI808">
        <v>-1220624.76</v>
      </c>
      <c r="AJ808">
        <v>0</v>
      </c>
      <c r="AK808">
        <v>-1220624.76</v>
      </c>
      <c r="AL808">
        <v>-29.7</v>
      </c>
      <c r="AM808">
        <v>0</v>
      </c>
      <c r="AN808">
        <v>8141.26</v>
      </c>
      <c r="AO808">
        <v>0</v>
      </c>
      <c r="AP808">
        <v>0</v>
      </c>
      <c r="AQ808">
        <v>8141.26</v>
      </c>
    </row>
    <row r="809" spans="2:43" x14ac:dyDescent="0.35">
      <c r="B809" s="65" t="s">
        <v>128</v>
      </c>
      <c r="C809">
        <v>2014</v>
      </c>
      <c r="D809">
        <v>2016</v>
      </c>
      <c r="F809">
        <v>8107</v>
      </c>
      <c r="G809">
        <v>0</v>
      </c>
      <c r="H809" t="s">
        <v>484</v>
      </c>
      <c r="I809">
        <v>3</v>
      </c>
      <c r="J809">
        <v>320</v>
      </c>
      <c r="K809" t="s">
        <v>66</v>
      </c>
      <c r="L809">
        <v>-2710666.47</v>
      </c>
      <c r="M809">
        <v>-670578.62</v>
      </c>
      <c r="N809">
        <v>0</v>
      </c>
      <c r="O809">
        <v>0</v>
      </c>
      <c r="P809">
        <v>-2710666.47</v>
      </c>
      <c r="Q809">
        <v>-670578.62</v>
      </c>
      <c r="R809">
        <v>0</v>
      </c>
      <c r="S809">
        <v>-57990.04</v>
      </c>
      <c r="T809">
        <v>0</v>
      </c>
      <c r="U809">
        <v>-284.32</v>
      </c>
      <c r="V809">
        <v>0</v>
      </c>
      <c r="W809">
        <v>-58274.36</v>
      </c>
      <c r="X809">
        <v>0</v>
      </c>
      <c r="Y809">
        <v>0</v>
      </c>
      <c r="Z809">
        <v>0</v>
      </c>
      <c r="AA809">
        <v>0</v>
      </c>
      <c r="AB809">
        <v>0</v>
      </c>
      <c r="AC809">
        <v>0</v>
      </c>
      <c r="AD809">
        <v>-1982097.81</v>
      </c>
      <c r="AE809">
        <v>0</v>
      </c>
      <c r="AF809">
        <v>0</v>
      </c>
      <c r="AG809">
        <v>0</v>
      </c>
      <c r="AH809">
        <v>0</v>
      </c>
      <c r="AI809">
        <v>-1982097.81</v>
      </c>
      <c r="AJ809">
        <v>0</v>
      </c>
      <c r="AK809">
        <v>-1982097.81</v>
      </c>
      <c r="AL809">
        <v>-284.32</v>
      </c>
      <c r="AM809">
        <v>7607.59</v>
      </c>
      <c r="AN809">
        <v>0</v>
      </c>
      <c r="AO809">
        <v>0</v>
      </c>
      <c r="AP809">
        <v>0</v>
      </c>
      <c r="AQ809">
        <v>7607.59</v>
      </c>
    </row>
    <row r="810" spans="2:43" x14ac:dyDescent="0.35">
      <c r="B810" s="65" t="s">
        <v>128</v>
      </c>
      <c r="C810">
        <v>2014</v>
      </c>
      <c r="D810">
        <v>2016</v>
      </c>
      <c r="F810">
        <v>8107</v>
      </c>
      <c r="G810">
        <v>0</v>
      </c>
      <c r="H810" t="s">
        <v>485</v>
      </c>
      <c r="I810">
        <v>4</v>
      </c>
      <c r="J810">
        <v>0</v>
      </c>
      <c r="K810" t="s">
        <v>66</v>
      </c>
      <c r="L810">
        <v>0</v>
      </c>
      <c r="M810">
        <v>0</v>
      </c>
      <c r="N810">
        <v>0</v>
      </c>
      <c r="O810">
        <v>0</v>
      </c>
      <c r="P810">
        <v>0</v>
      </c>
      <c r="Q810">
        <v>0</v>
      </c>
      <c r="R810">
        <v>-7986.02</v>
      </c>
      <c r="S810">
        <v>0</v>
      </c>
      <c r="T810">
        <v>0</v>
      </c>
      <c r="U810">
        <v>0</v>
      </c>
      <c r="V810">
        <v>-7986.02</v>
      </c>
      <c r="W810">
        <v>0</v>
      </c>
      <c r="X810">
        <v>0</v>
      </c>
      <c r="Y810">
        <v>0</v>
      </c>
      <c r="Z810">
        <v>0</v>
      </c>
      <c r="AA810">
        <v>0</v>
      </c>
      <c r="AB810">
        <v>0</v>
      </c>
      <c r="AC810">
        <v>0</v>
      </c>
      <c r="AD810">
        <v>83532.899999999994</v>
      </c>
      <c r="AE810">
        <v>0</v>
      </c>
      <c r="AF810">
        <v>0</v>
      </c>
      <c r="AG810">
        <v>0</v>
      </c>
      <c r="AH810">
        <v>0</v>
      </c>
      <c r="AI810">
        <v>83532.899999999994</v>
      </c>
      <c r="AJ810">
        <v>0</v>
      </c>
      <c r="AK810">
        <v>83532.899999999994</v>
      </c>
      <c r="AL810">
        <v>91518.92</v>
      </c>
      <c r="AM810">
        <v>0</v>
      </c>
      <c r="AN810">
        <v>0</v>
      </c>
      <c r="AO810">
        <v>0</v>
      </c>
      <c r="AP810">
        <v>0</v>
      </c>
      <c r="AQ810">
        <v>0</v>
      </c>
    </row>
    <row r="811" spans="2:43" x14ac:dyDescent="0.35">
      <c r="B811" s="65" t="s">
        <v>128</v>
      </c>
      <c r="C811">
        <v>2014</v>
      </c>
      <c r="D811">
        <v>2016</v>
      </c>
      <c r="F811">
        <v>8107</v>
      </c>
      <c r="G811">
        <v>0</v>
      </c>
      <c r="H811" t="s">
        <v>485</v>
      </c>
      <c r="I811">
        <v>4</v>
      </c>
      <c r="J811">
        <v>231</v>
      </c>
      <c r="K811" t="s">
        <v>66</v>
      </c>
      <c r="L811">
        <v>-25936</v>
      </c>
      <c r="M811">
        <v>-25936</v>
      </c>
      <c r="N811">
        <v>0</v>
      </c>
      <c r="O811">
        <v>0</v>
      </c>
      <c r="P811">
        <v>-25936</v>
      </c>
      <c r="Q811">
        <v>-25936</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25936</v>
      </c>
      <c r="AN811">
        <v>0</v>
      </c>
      <c r="AO811">
        <v>0</v>
      </c>
      <c r="AP811">
        <v>0</v>
      </c>
      <c r="AQ811">
        <v>25936</v>
      </c>
    </row>
    <row r="812" spans="2:43" x14ac:dyDescent="0.35">
      <c r="B812" s="65" t="s">
        <v>128</v>
      </c>
      <c r="C812">
        <v>2014</v>
      </c>
      <c r="D812">
        <v>2016</v>
      </c>
      <c r="F812">
        <v>8107</v>
      </c>
      <c r="G812">
        <v>0</v>
      </c>
      <c r="H812" t="s">
        <v>485</v>
      </c>
      <c r="I812">
        <v>4</v>
      </c>
      <c r="J812">
        <v>232</v>
      </c>
      <c r="K812" t="s">
        <v>66</v>
      </c>
      <c r="L812">
        <v>-408450.83</v>
      </c>
      <c r="M812">
        <v>-396257.2</v>
      </c>
      <c r="N812">
        <v>0</v>
      </c>
      <c r="O812">
        <v>0</v>
      </c>
      <c r="P812">
        <v>-408450.83</v>
      </c>
      <c r="Q812">
        <v>-396257.2</v>
      </c>
      <c r="R812">
        <v>649.33000000000004</v>
      </c>
      <c r="S812">
        <v>1249.33</v>
      </c>
      <c r="T812">
        <v>0</v>
      </c>
      <c r="U812">
        <v>0</v>
      </c>
      <c r="V812">
        <v>649.33000000000004</v>
      </c>
      <c r="W812">
        <v>1249.33</v>
      </c>
      <c r="X812">
        <v>0</v>
      </c>
      <c r="Y812">
        <v>0</v>
      </c>
      <c r="Z812">
        <v>0</v>
      </c>
      <c r="AA812">
        <v>0</v>
      </c>
      <c r="AB812">
        <v>0</v>
      </c>
      <c r="AC812">
        <v>0</v>
      </c>
      <c r="AD812">
        <v>-13378.81</v>
      </c>
      <c r="AE812">
        <v>0</v>
      </c>
      <c r="AF812">
        <v>0</v>
      </c>
      <c r="AG812">
        <v>0</v>
      </c>
      <c r="AH812">
        <v>0</v>
      </c>
      <c r="AI812">
        <v>-13378.81</v>
      </c>
      <c r="AJ812">
        <v>0</v>
      </c>
      <c r="AK812">
        <v>-13378.81</v>
      </c>
      <c r="AL812">
        <v>-585.17999999999995</v>
      </c>
      <c r="AM812">
        <v>150651.24</v>
      </c>
      <c r="AN812">
        <v>0</v>
      </c>
      <c r="AO812">
        <v>0</v>
      </c>
      <c r="AP812">
        <v>585.17999999999995</v>
      </c>
      <c r="AQ812">
        <v>151236.42000000001</v>
      </c>
    </row>
    <row r="813" spans="2:43" x14ac:dyDescent="0.35">
      <c r="B813" s="65" t="s">
        <v>128</v>
      </c>
      <c r="C813">
        <v>2014</v>
      </c>
      <c r="D813">
        <v>2016</v>
      </c>
      <c r="F813">
        <v>8107</v>
      </c>
      <c r="G813">
        <v>0</v>
      </c>
      <c r="H813" t="s">
        <v>485</v>
      </c>
      <c r="I813">
        <v>4</v>
      </c>
      <c r="J813">
        <v>233</v>
      </c>
      <c r="K813" t="s">
        <v>66</v>
      </c>
      <c r="L813">
        <v>-9034.69</v>
      </c>
      <c r="M813">
        <v>0</v>
      </c>
      <c r="N813">
        <v>0</v>
      </c>
      <c r="O813">
        <v>0</v>
      </c>
      <c r="P813">
        <v>-9034.69</v>
      </c>
      <c r="Q813">
        <v>0</v>
      </c>
      <c r="R813">
        <v>0</v>
      </c>
      <c r="S813">
        <v>2.33</v>
      </c>
      <c r="T813">
        <v>0</v>
      </c>
      <c r="U813">
        <v>-2.33</v>
      </c>
      <c r="V813">
        <v>0</v>
      </c>
      <c r="W813">
        <v>0</v>
      </c>
      <c r="X813">
        <v>0</v>
      </c>
      <c r="Y813">
        <v>0</v>
      </c>
      <c r="Z813">
        <v>0</v>
      </c>
      <c r="AA813">
        <v>0</v>
      </c>
      <c r="AB813">
        <v>0</v>
      </c>
      <c r="AC813">
        <v>0</v>
      </c>
      <c r="AD813">
        <v>-9037.02</v>
      </c>
      <c r="AE813">
        <v>0</v>
      </c>
      <c r="AF813">
        <v>0</v>
      </c>
      <c r="AG813">
        <v>0</v>
      </c>
      <c r="AH813">
        <v>0</v>
      </c>
      <c r="AI813">
        <v>-9037.02</v>
      </c>
      <c r="AJ813">
        <v>0</v>
      </c>
      <c r="AK813">
        <v>-9037.02</v>
      </c>
      <c r="AL813">
        <v>-2.33</v>
      </c>
      <c r="AM813">
        <v>0</v>
      </c>
      <c r="AN813">
        <v>0</v>
      </c>
      <c r="AO813">
        <v>0</v>
      </c>
      <c r="AP813">
        <v>0</v>
      </c>
      <c r="AQ813">
        <v>0</v>
      </c>
    </row>
    <row r="814" spans="2:43" x14ac:dyDescent="0.35">
      <c r="B814" s="65" t="s">
        <v>128</v>
      </c>
      <c r="C814">
        <v>2014</v>
      </c>
      <c r="D814">
        <v>2016</v>
      </c>
      <c r="F814">
        <v>8107</v>
      </c>
      <c r="G814">
        <v>0</v>
      </c>
      <c r="H814" t="s">
        <v>485</v>
      </c>
      <c r="I814">
        <v>4</v>
      </c>
      <c r="J814">
        <v>251</v>
      </c>
      <c r="K814" t="s">
        <v>66</v>
      </c>
      <c r="L814">
        <v>-1206437.73</v>
      </c>
      <c r="M814">
        <v>-437000.73</v>
      </c>
      <c r="N814">
        <v>0</v>
      </c>
      <c r="O814">
        <v>0</v>
      </c>
      <c r="P814">
        <v>-1206437.73</v>
      </c>
      <c r="Q814">
        <v>-437000.73</v>
      </c>
      <c r="R814">
        <v>-186553.55</v>
      </c>
      <c r="S814">
        <v>-71780.639999999999</v>
      </c>
      <c r="T814">
        <v>0</v>
      </c>
      <c r="U814">
        <v>-136.86000000000001</v>
      </c>
      <c r="V814">
        <v>-186553.55</v>
      </c>
      <c r="W814">
        <v>-71917.5</v>
      </c>
      <c r="X814">
        <v>-443942.46</v>
      </c>
      <c r="Y814">
        <v>-231219.55</v>
      </c>
      <c r="Z814">
        <v>0</v>
      </c>
      <c r="AA814">
        <v>0</v>
      </c>
      <c r="AB814">
        <v>-443942.46</v>
      </c>
      <c r="AC814">
        <v>-231219.55</v>
      </c>
      <c r="AD814">
        <v>-1096932.82</v>
      </c>
      <c r="AE814">
        <v>0</v>
      </c>
      <c r="AF814">
        <v>0</v>
      </c>
      <c r="AG814">
        <v>0</v>
      </c>
      <c r="AH814">
        <v>0</v>
      </c>
      <c r="AI814">
        <v>-1096932.82</v>
      </c>
      <c r="AJ814">
        <v>-443942.46</v>
      </c>
      <c r="AK814">
        <v>-884209.91</v>
      </c>
      <c r="AL814">
        <v>-136.86000000000001</v>
      </c>
      <c r="AM814">
        <v>33585.24</v>
      </c>
      <c r="AN814">
        <v>0</v>
      </c>
      <c r="AO814">
        <v>0</v>
      </c>
      <c r="AP814">
        <v>0</v>
      </c>
      <c r="AQ814">
        <v>33585.24</v>
      </c>
    </row>
    <row r="815" spans="2:43" x14ac:dyDescent="0.35">
      <c r="B815" s="65" t="s">
        <v>128</v>
      </c>
      <c r="C815">
        <v>2014</v>
      </c>
      <c r="D815">
        <v>2016</v>
      </c>
      <c r="F815">
        <v>8107</v>
      </c>
      <c r="G815">
        <v>0</v>
      </c>
      <c r="H815" t="s">
        <v>485</v>
      </c>
      <c r="I815">
        <v>4</v>
      </c>
      <c r="J815">
        <v>252</v>
      </c>
      <c r="K815" t="s">
        <v>66</v>
      </c>
      <c r="L815">
        <v>-81953.179999999993</v>
      </c>
      <c r="M815">
        <v>-2864.41</v>
      </c>
      <c r="N815">
        <v>0</v>
      </c>
      <c r="O815">
        <v>0</v>
      </c>
      <c r="P815">
        <v>-81953.179999999993</v>
      </c>
      <c r="Q815">
        <v>-2864.41</v>
      </c>
      <c r="R815">
        <v>0</v>
      </c>
      <c r="S815">
        <v>-7986.02</v>
      </c>
      <c r="T815">
        <v>0</v>
      </c>
      <c r="U815">
        <v>0</v>
      </c>
      <c r="V815">
        <v>0</v>
      </c>
      <c r="W815">
        <v>-7986.02</v>
      </c>
      <c r="X815">
        <v>-12071.64</v>
      </c>
      <c r="Y815">
        <v>-501.66</v>
      </c>
      <c r="Z815">
        <v>0</v>
      </c>
      <c r="AA815">
        <v>0</v>
      </c>
      <c r="AB815">
        <v>-12071.64</v>
      </c>
      <c r="AC815">
        <v>-501.66</v>
      </c>
      <c r="AD815">
        <v>-90658.75</v>
      </c>
      <c r="AE815">
        <v>0</v>
      </c>
      <c r="AF815">
        <v>0</v>
      </c>
      <c r="AG815">
        <v>0</v>
      </c>
      <c r="AH815">
        <v>0</v>
      </c>
      <c r="AI815">
        <v>-90658.75</v>
      </c>
      <c r="AJ815">
        <v>-12071.64</v>
      </c>
      <c r="AK815">
        <v>-79088.77</v>
      </c>
      <c r="AL815">
        <v>-7986.02</v>
      </c>
      <c r="AM815">
        <v>10</v>
      </c>
      <c r="AN815">
        <v>0</v>
      </c>
      <c r="AO815">
        <v>0</v>
      </c>
      <c r="AP815">
        <v>0</v>
      </c>
      <c r="AQ815">
        <v>10</v>
      </c>
    </row>
    <row r="816" spans="2:43" x14ac:dyDescent="0.35">
      <c r="B816" s="65" t="s">
        <v>128</v>
      </c>
      <c r="C816">
        <v>2014</v>
      </c>
      <c r="D816">
        <v>2016</v>
      </c>
      <c r="F816">
        <v>8107</v>
      </c>
      <c r="G816">
        <v>0</v>
      </c>
      <c r="H816" t="s">
        <v>485</v>
      </c>
      <c r="I816">
        <v>4</v>
      </c>
      <c r="J816">
        <v>253</v>
      </c>
      <c r="K816" t="s">
        <v>66</v>
      </c>
      <c r="L816">
        <v>-92400.4</v>
      </c>
      <c r="M816">
        <v>-2444.5500000000002</v>
      </c>
      <c r="N816">
        <v>0</v>
      </c>
      <c r="O816">
        <v>0</v>
      </c>
      <c r="P816">
        <v>-92400.4</v>
      </c>
      <c r="Q816">
        <v>-2444.5500000000002</v>
      </c>
      <c r="R816">
        <v>0</v>
      </c>
      <c r="S816">
        <v>5.0599999999999996</v>
      </c>
      <c r="T816">
        <v>0</v>
      </c>
      <c r="U816">
        <v>-5.0599999999999996</v>
      </c>
      <c r="V816">
        <v>0</v>
      </c>
      <c r="W816">
        <v>0</v>
      </c>
      <c r="X816">
        <v>0</v>
      </c>
      <c r="Y816">
        <v>0</v>
      </c>
      <c r="Z816">
        <v>0</v>
      </c>
      <c r="AA816">
        <v>0</v>
      </c>
      <c r="AB816">
        <v>0</v>
      </c>
      <c r="AC816">
        <v>0</v>
      </c>
      <c r="AD816">
        <v>-89960.91</v>
      </c>
      <c r="AE816">
        <v>0</v>
      </c>
      <c r="AF816">
        <v>0</v>
      </c>
      <c r="AG816">
        <v>0</v>
      </c>
      <c r="AH816">
        <v>0</v>
      </c>
      <c r="AI816">
        <v>-89960.91</v>
      </c>
      <c r="AJ816">
        <v>0</v>
      </c>
      <c r="AK816">
        <v>-89960.91</v>
      </c>
      <c r="AL816">
        <v>-5.0599999999999996</v>
      </c>
      <c r="AM816">
        <v>0.01</v>
      </c>
      <c r="AN816">
        <v>0</v>
      </c>
      <c r="AO816">
        <v>0</v>
      </c>
      <c r="AP816">
        <v>0</v>
      </c>
      <c r="AQ816">
        <v>0.01</v>
      </c>
    </row>
    <row r="817" spans="2:43" x14ac:dyDescent="0.35">
      <c r="B817" s="65" t="s">
        <v>128</v>
      </c>
      <c r="C817">
        <v>2014</v>
      </c>
      <c r="D817">
        <v>2016</v>
      </c>
      <c r="F817">
        <v>8107</v>
      </c>
      <c r="G817">
        <v>0</v>
      </c>
      <c r="H817" t="s">
        <v>485</v>
      </c>
      <c r="I817">
        <v>4</v>
      </c>
      <c r="J817">
        <v>254</v>
      </c>
      <c r="K817" t="s">
        <v>66</v>
      </c>
      <c r="L817">
        <v>-2380</v>
      </c>
      <c r="M817">
        <v>0</v>
      </c>
      <c r="N817">
        <v>0</v>
      </c>
      <c r="O817">
        <v>0</v>
      </c>
      <c r="P817">
        <v>-2380</v>
      </c>
      <c r="Q817">
        <v>0</v>
      </c>
      <c r="R817">
        <v>0</v>
      </c>
      <c r="S817">
        <v>0</v>
      </c>
      <c r="T817">
        <v>0</v>
      </c>
      <c r="U817">
        <v>0</v>
      </c>
      <c r="V817">
        <v>0</v>
      </c>
      <c r="W817">
        <v>0</v>
      </c>
      <c r="X817">
        <v>0</v>
      </c>
      <c r="Y817">
        <v>0</v>
      </c>
      <c r="Z817">
        <v>0</v>
      </c>
      <c r="AA817">
        <v>0</v>
      </c>
      <c r="AB817">
        <v>0</v>
      </c>
      <c r="AC817">
        <v>0</v>
      </c>
      <c r="AD817">
        <v>-2380</v>
      </c>
      <c r="AE817">
        <v>0</v>
      </c>
      <c r="AF817">
        <v>0</v>
      </c>
      <c r="AG817">
        <v>0</v>
      </c>
      <c r="AH817">
        <v>0</v>
      </c>
      <c r="AI817">
        <v>-2380</v>
      </c>
      <c r="AJ817">
        <v>0</v>
      </c>
      <c r="AK817">
        <v>-2380</v>
      </c>
      <c r="AL817">
        <v>0</v>
      </c>
      <c r="AM817">
        <v>0</v>
      </c>
      <c r="AN817">
        <v>0</v>
      </c>
      <c r="AO817">
        <v>0</v>
      </c>
      <c r="AP817">
        <v>0</v>
      </c>
      <c r="AQ817">
        <v>0</v>
      </c>
    </row>
    <row r="818" spans="2:43" x14ac:dyDescent="0.35">
      <c r="B818" s="65" t="s">
        <v>128</v>
      </c>
      <c r="C818">
        <v>2014</v>
      </c>
      <c r="D818">
        <v>2016</v>
      </c>
      <c r="F818">
        <v>8107</v>
      </c>
      <c r="G818">
        <v>0</v>
      </c>
      <c r="H818" t="s">
        <v>485</v>
      </c>
      <c r="I818">
        <v>4</v>
      </c>
      <c r="J818">
        <v>257</v>
      </c>
      <c r="K818" t="s">
        <v>66</v>
      </c>
      <c r="L818">
        <v>-61860.77</v>
      </c>
      <c r="M818">
        <v>-39711.75</v>
      </c>
      <c r="N818">
        <v>0</v>
      </c>
      <c r="O818">
        <v>0</v>
      </c>
      <c r="P818">
        <v>-61860.77</v>
      </c>
      <c r="Q818">
        <v>-39711.75</v>
      </c>
      <c r="R818">
        <v>-26920.959999999999</v>
      </c>
      <c r="S818">
        <v>18.899999999999999</v>
      </c>
      <c r="T818">
        <v>0</v>
      </c>
      <c r="U818">
        <v>-18.899999999999999</v>
      </c>
      <c r="V818">
        <v>-26920.959999999999</v>
      </c>
      <c r="W818">
        <v>0</v>
      </c>
      <c r="X818">
        <v>0</v>
      </c>
      <c r="Y818">
        <v>0</v>
      </c>
      <c r="Z818">
        <v>0</v>
      </c>
      <c r="AA818">
        <v>0</v>
      </c>
      <c r="AB818">
        <v>0</v>
      </c>
      <c r="AC818">
        <v>0</v>
      </c>
      <c r="AD818">
        <v>-49088.88</v>
      </c>
      <c r="AE818">
        <v>0</v>
      </c>
      <c r="AF818">
        <v>0</v>
      </c>
      <c r="AG818">
        <v>0</v>
      </c>
      <c r="AH818">
        <v>0</v>
      </c>
      <c r="AI818">
        <v>-49088.88</v>
      </c>
      <c r="AJ818">
        <v>0</v>
      </c>
      <c r="AK818">
        <v>-49088.88</v>
      </c>
      <c r="AL818">
        <v>-18.899999999999999</v>
      </c>
      <c r="AM818">
        <v>0</v>
      </c>
      <c r="AN818">
        <v>0</v>
      </c>
      <c r="AO818">
        <v>0</v>
      </c>
      <c r="AP818">
        <v>0</v>
      </c>
      <c r="AQ818">
        <v>0</v>
      </c>
    </row>
    <row r="819" spans="2:43" x14ac:dyDescent="0.35">
      <c r="B819" s="65" t="s">
        <v>128</v>
      </c>
      <c r="C819">
        <v>2014</v>
      </c>
      <c r="D819">
        <v>2016</v>
      </c>
      <c r="F819">
        <v>8107</v>
      </c>
      <c r="G819">
        <v>0</v>
      </c>
      <c r="H819" t="s">
        <v>485</v>
      </c>
      <c r="I819">
        <v>4</v>
      </c>
      <c r="J819">
        <v>260</v>
      </c>
      <c r="K819" t="s">
        <v>66</v>
      </c>
      <c r="L819">
        <v>0</v>
      </c>
      <c r="M819">
        <v>0</v>
      </c>
      <c r="N819">
        <v>0</v>
      </c>
      <c r="O819">
        <v>0</v>
      </c>
      <c r="P819">
        <v>0</v>
      </c>
      <c r="Q819">
        <v>0</v>
      </c>
      <c r="R819">
        <v>67340.88</v>
      </c>
      <c r="S819">
        <v>29110.29</v>
      </c>
      <c r="T819">
        <v>0</v>
      </c>
      <c r="U819">
        <v>-760.87</v>
      </c>
      <c r="V819">
        <v>67340.88</v>
      </c>
      <c r="W819">
        <v>28349.42</v>
      </c>
      <c r="X819">
        <v>0</v>
      </c>
      <c r="Y819">
        <v>0</v>
      </c>
      <c r="Z819">
        <v>0</v>
      </c>
      <c r="AA819">
        <v>0</v>
      </c>
      <c r="AB819">
        <v>0</v>
      </c>
      <c r="AC819">
        <v>0</v>
      </c>
      <c r="AD819">
        <v>49632.31</v>
      </c>
      <c r="AE819">
        <v>0</v>
      </c>
      <c r="AF819">
        <v>0</v>
      </c>
      <c r="AG819">
        <v>0</v>
      </c>
      <c r="AH819">
        <v>0</v>
      </c>
      <c r="AI819">
        <v>49632.31</v>
      </c>
      <c r="AJ819">
        <v>0</v>
      </c>
      <c r="AK819">
        <v>49632.31</v>
      </c>
      <c r="AL819">
        <v>10640.85</v>
      </c>
      <c r="AM819">
        <v>0</v>
      </c>
      <c r="AN819">
        <v>37092.730000000003</v>
      </c>
      <c r="AO819">
        <v>0</v>
      </c>
      <c r="AP819">
        <v>0</v>
      </c>
      <c r="AQ819">
        <v>37092.730000000003</v>
      </c>
    </row>
    <row r="820" spans="2:43" x14ac:dyDescent="0.35">
      <c r="B820" s="65" t="s">
        <v>128</v>
      </c>
      <c r="C820">
        <v>2014</v>
      </c>
      <c r="D820">
        <v>2016</v>
      </c>
      <c r="F820">
        <v>8107</v>
      </c>
      <c r="G820">
        <v>0</v>
      </c>
      <c r="H820" t="s">
        <v>485</v>
      </c>
      <c r="I820">
        <v>4</v>
      </c>
      <c r="J820">
        <v>310</v>
      </c>
      <c r="K820" t="s">
        <v>66</v>
      </c>
      <c r="L820">
        <v>-141310.95000000001</v>
      </c>
      <c r="M820">
        <v>-141310.95000000001</v>
      </c>
      <c r="N820">
        <v>0</v>
      </c>
      <c r="O820">
        <v>0</v>
      </c>
      <c r="P820">
        <v>-141310.95000000001</v>
      </c>
      <c r="Q820">
        <v>-141310.95000000001</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row>
    <row r="821" spans="2:43" x14ac:dyDescent="0.35">
      <c r="B821" s="65" t="s">
        <v>128</v>
      </c>
      <c r="C821">
        <v>2014</v>
      </c>
      <c r="D821">
        <v>2016</v>
      </c>
      <c r="F821">
        <v>8107</v>
      </c>
      <c r="G821">
        <v>0</v>
      </c>
      <c r="H821" t="s">
        <v>485</v>
      </c>
      <c r="I821">
        <v>4</v>
      </c>
      <c r="J821">
        <v>320</v>
      </c>
      <c r="K821" t="s">
        <v>66</v>
      </c>
      <c r="L821">
        <v>-237030.51</v>
      </c>
      <c r="M821">
        <v>-237030.51</v>
      </c>
      <c r="N821">
        <v>0</v>
      </c>
      <c r="O821">
        <v>0</v>
      </c>
      <c r="P821">
        <v>-237030.51</v>
      </c>
      <c r="Q821">
        <v>-237030.51</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236500</v>
      </c>
      <c r="AN821">
        <v>0</v>
      </c>
      <c r="AO821">
        <v>0</v>
      </c>
      <c r="AP821">
        <v>0</v>
      </c>
      <c r="AQ821">
        <v>236500</v>
      </c>
    </row>
    <row r="822" spans="2:43" x14ac:dyDescent="0.35">
      <c r="B822" s="65" t="s">
        <v>128</v>
      </c>
      <c r="C822">
        <v>2014</v>
      </c>
      <c r="D822">
        <v>2016</v>
      </c>
      <c r="F822">
        <v>8107</v>
      </c>
      <c r="G822">
        <v>0</v>
      </c>
      <c r="H822" t="s">
        <v>485</v>
      </c>
      <c r="I822">
        <v>4</v>
      </c>
      <c r="J822">
        <v>430</v>
      </c>
      <c r="K822" t="s">
        <v>66</v>
      </c>
      <c r="L822">
        <v>-178173.94</v>
      </c>
      <c r="M822">
        <v>-178173.94</v>
      </c>
      <c r="N822">
        <v>0</v>
      </c>
      <c r="O822">
        <v>0</v>
      </c>
      <c r="P822">
        <v>-178173.94</v>
      </c>
      <c r="Q822">
        <v>-178173.94</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row>
    <row r="823" spans="2:43" x14ac:dyDescent="0.35">
      <c r="B823" s="65" t="s">
        <v>128</v>
      </c>
      <c r="C823">
        <v>2014</v>
      </c>
      <c r="D823">
        <v>2016</v>
      </c>
      <c r="F823">
        <v>8107</v>
      </c>
      <c r="G823">
        <v>0</v>
      </c>
      <c r="H823" t="s">
        <v>480</v>
      </c>
      <c r="I823">
        <v>801</v>
      </c>
      <c r="J823">
        <v>0</v>
      </c>
      <c r="K823" t="s">
        <v>457</v>
      </c>
      <c r="L823">
        <v>-962573.01</v>
      </c>
      <c r="M823">
        <v>0</v>
      </c>
      <c r="N823">
        <v>0</v>
      </c>
      <c r="O823">
        <v>0</v>
      </c>
      <c r="P823">
        <v>-962573.01</v>
      </c>
      <c r="Q823">
        <v>0</v>
      </c>
      <c r="R823">
        <v>0</v>
      </c>
      <c r="S823">
        <v>0</v>
      </c>
      <c r="T823">
        <v>0</v>
      </c>
      <c r="U823">
        <v>0</v>
      </c>
      <c r="V823">
        <v>0</v>
      </c>
      <c r="W823">
        <v>0</v>
      </c>
      <c r="X823">
        <v>0</v>
      </c>
      <c r="Y823">
        <v>0</v>
      </c>
      <c r="Z823">
        <v>0</v>
      </c>
      <c r="AA823">
        <v>0</v>
      </c>
      <c r="AB823">
        <v>0</v>
      </c>
      <c r="AC823">
        <v>0</v>
      </c>
      <c r="AD823">
        <v>259882.45</v>
      </c>
      <c r="AE823">
        <v>0</v>
      </c>
      <c r="AF823">
        <v>0</v>
      </c>
      <c r="AG823">
        <v>0</v>
      </c>
      <c r="AH823">
        <v>0</v>
      </c>
      <c r="AI823">
        <v>259882.45</v>
      </c>
      <c r="AJ823">
        <v>0</v>
      </c>
      <c r="AK823">
        <v>259882.45</v>
      </c>
      <c r="AL823">
        <v>1222455.46</v>
      </c>
      <c r="AM823">
        <v>0</v>
      </c>
      <c r="AN823">
        <v>0</v>
      </c>
      <c r="AO823">
        <v>0</v>
      </c>
      <c r="AP823">
        <v>0</v>
      </c>
      <c r="AQ823">
        <v>0</v>
      </c>
    </row>
    <row r="824" spans="2:43" x14ac:dyDescent="0.35">
      <c r="B824" s="65" t="s">
        <v>128</v>
      </c>
      <c r="C824">
        <v>2014</v>
      </c>
      <c r="D824">
        <v>2016</v>
      </c>
      <c r="F824">
        <v>8107</v>
      </c>
      <c r="G824">
        <v>0</v>
      </c>
      <c r="H824" t="s">
        <v>480</v>
      </c>
      <c r="I824">
        <v>801</v>
      </c>
      <c r="J824">
        <v>232</v>
      </c>
      <c r="K824" t="s">
        <v>457</v>
      </c>
      <c r="L824">
        <v>0</v>
      </c>
      <c r="M824">
        <v>0</v>
      </c>
      <c r="N824">
        <v>0</v>
      </c>
      <c r="O824">
        <v>0</v>
      </c>
      <c r="P824">
        <v>0</v>
      </c>
      <c r="Q824">
        <v>0</v>
      </c>
      <c r="R824">
        <v>0</v>
      </c>
      <c r="S824">
        <v>0</v>
      </c>
      <c r="T824">
        <v>0</v>
      </c>
      <c r="U824">
        <v>0</v>
      </c>
      <c r="V824">
        <v>0</v>
      </c>
      <c r="W824">
        <v>0</v>
      </c>
      <c r="X824">
        <v>0</v>
      </c>
      <c r="Y824">
        <v>0</v>
      </c>
      <c r="Z824">
        <v>0</v>
      </c>
      <c r="AA824">
        <v>0</v>
      </c>
      <c r="AB824">
        <v>0</v>
      </c>
      <c r="AC824">
        <v>0</v>
      </c>
      <c r="AD824">
        <v>-14473.41</v>
      </c>
      <c r="AE824">
        <v>0</v>
      </c>
      <c r="AF824">
        <v>0</v>
      </c>
      <c r="AG824">
        <v>0</v>
      </c>
      <c r="AH824">
        <v>0</v>
      </c>
      <c r="AI824">
        <v>-14473.41</v>
      </c>
      <c r="AJ824">
        <v>0</v>
      </c>
      <c r="AK824">
        <v>-14473.41</v>
      </c>
      <c r="AL824">
        <v>-14473.41</v>
      </c>
      <c r="AM824">
        <v>0</v>
      </c>
      <c r="AN824">
        <v>0</v>
      </c>
      <c r="AO824">
        <v>0</v>
      </c>
      <c r="AP824">
        <v>0</v>
      </c>
      <c r="AQ824">
        <v>0</v>
      </c>
    </row>
    <row r="825" spans="2:43" x14ac:dyDescent="0.35">
      <c r="B825" s="65" t="s">
        <v>128</v>
      </c>
      <c r="C825">
        <v>2014</v>
      </c>
      <c r="D825">
        <v>2016</v>
      </c>
      <c r="F825">
        <v>8107</v>
      </c>
      <c r="G825">
        <v>0</v>
      </c>
      <c r="H825" t="s">
        <v>480</v>
      </c>
      <c r="I825">
        <v>801</v>
      </c>
      <c r="J825">
        <v>233</v>
      </c>
      <c r="K825" t="s">
        <v>457</v>
      </c>
      <c r="L825">
        <v>-171506.01</v>
      </c>
      <c r="M825">
        <v>-73226.75</v>
      </c>
      <c r="N825">
        <v>0</v>
      </c>
      <c r="O825">
        <v>0</v>
      </c>
      <c r="P825">
        <v>-171506.01</v>
      </c>
      <c r="Q825">
        <v>-73226.75</v>
      </c>
      <c r="R825">
        <v>0</v>
      </c>
      <c r="S825">
        <v>-7.89</v>
      </c>
      <c r="T825">
        <v>0</v>
      </c>
      <c r="U825">
        <v>-9.3800000000000008</v>
      </c>
      <c r="V825">
        <v>0</v>
      </c>
      <c r="W825">
        <v>-17.27</v>
      </c>
      <c r="X825">
        <v>0</v>
      </c>
      <c r="Y825">
        <v>0</v>
      </c>
      <c r="Z825">
        <v>0</v>
      </c>
      <c r="AA825">
        <v>0</v>
      </c>
      <c r="AB825">
        <v>0</v>
      </c>
      <c r="AC825">
        <v>0</v>
      </c>
      <c r="AD825">
        <v>-98271.37</v>
      </c>
      <c r="AE825">
        <v>0</v>
      </c>
      <c r="AF825">
        <v>0</v>
      </c>
      <c r="AG825">
        <v>0</v>
      </c>
      <c r="AH825">
        <v>0</v>
      </c>
      <c r="AI825">
        <v>-98271.37</v>
      </c>
      <c r="AJ825">
        <v>0</v>
      </c>
      <c r="AK825">
        <v>-98271.37</v>
      </c>
      <c r="AL825">
        <v>-9.3800000000000008</v>
      </c>
      <c r="AM825">
        <v>0</v>
      </c>
      <c r="AN825">
        <v>17.27</v>
      </c>
      <c r="AO825">
        <v>0</v>
      </c>
      <c r="AP825">
        <v>0</v>
      </c>
      <c r="AQ825">
        <v>17.27</v>
      </c>
    </row>
    <row r="826" spans="2:43" x14ac:dyDescent="0.35">
      <c r="B826" s="65" t="s">
        <v>128</v>
      </c>
      <c r="C826">
        <v>2014</v>
      </c>
      <c r="D826">
        <v>2016</v>
      </c>
      <c r="F826">
        <v>8107</v>
      </c>
      <c r="G826">
        <v>0</v>
      </c>
      <c r="H826" t="s">
        <v>480</v>
      </c>
      <c r="I826">
        <v>801</v>
      </c>
      <c r="J826">
        <v>251</v>
      </c>
      <c r="K826" t="s">
        <v>457</v>
      </c>
      <c r="L826">
        <v>-7699409.21</v>
      </c>
      <c r="M826">
        <v>-2526402.1</v>
      </c>
      <c r="N826">
        <v>0</v>
      </c>
      <c r="O826">
        <v>-413029.38</v>
      </c>
      <c r="P826">
        <v>-7699409.21</v>
      </c>
      <c r="Q826">
        <v>-2939431.48</v>
      </c>
      <c r="R826">
        <v>0</v>
      </c>
      <c r="S826">
        <v>131960.59</v>
      </c>
      <c r="T826">
        <v>0</v>
      </c>
      <c r="U826">
        <v>-300134.02</v>
      </c>
      <c r="V826">
        <v>0</v>
      </c>
      <c r="W826">
        <v>-168173.43</v>
      </c>
      <c r="X826">
        <v>-197468.73</v>
      </c>
      <c r="Y826">
        <v>-3365.72</v>
      </c>
      <c r="Z826">
        <v>0</v>
      </c>
      <c r="AA826">
        <v>0</v>
      </c>
      <c r="AB826">
        <v>-197468.73</v>
      </c>
      <c r="AC826">
        <v>-3365.72</v>
      </c>
      <c r="AD826">
        <v>-5686992.8600000003</v>
      </c>
      <c r="AE826">
        <v>0</v>
      </c>
      <c r="AF826">
        <v>0</v>
      </c>
      <c r="AG826">
        <v>0</v>
      </c>
      <c r="AH826">
        <v>0</v>
      </c>
      <c r="AI826">
        <v>-5686992.8600000003</v>
      </c>
      <c r="AJ826">
        <v>-197468.73</v>
      </c>
      <c r="AK826">
        <v>-5492889.8499999996</v>
      </c>
      <c r="AL826">
        <v>-901085.55</v>
      </c>
      <c r="AM826">
        <v>0</v>
      </c>
      <c r="AN826">
        <v>150079.1</v>
      </c>
      <c r="AO826">
        <v>0</v>
      </c>
      <c r="AP826">
        <v>0</v>
      </c>
      <c r="AQ826">
        <v>150079.1</v>
      </c>
    </row>
    <row r="827" spans="2:43" x14ac:dyDescent="0.35">
      <c r="B827" s="65" t="s">
        <v>128</v>
      </c>
      <c r="C827">
        <v>2014</v>
      </c>
      <c r="D827">
        <v>2016</v>
      </c>
      <c r="F827">
        <v>8107</v>
      </c>
      <c r="G827">
        <v>0</v>
      </c>
      <c r="H827" t="s">
        <v>480</v>
      </c>
      <c r="I827">
        <v>801</v>
      </c>
      <c r="J827">
        <v>252</v>
      </c>
      <c r="K827" t="s">
        <v>457</v>
      </c>
      <c r="L827">
        <v>0</v>
      </c>
      <c r="M827">
        <v>-855686.01</v>
      </c>
      <c r="N827">
        <v>0</v>
      </c>
      <c r="O827">
        <v>0</v>
      </c>
      <c r="P827">
        <v>0</v>
      </c>
      <c r="Q827">
        <v>-855686.01</v>
      </c>
      <c r="R827">
        <v>0</v>
      </c>
      <c r="S827">
        <v>0</v>
      </c>
      <c r="T827">
        <v>0</v>
      </c>
      <c r="U827">
        <v>0</v>
      </c>
      <c r="V827">
        <v>0</v>
      </c>
      <c r="W827">
        <v>0</v>
      </c>
      <c r="X827">
        <v>0</v>
      </c>
      <c r="Y827">
        <v>0</v>
      </c>
      <c r="Z827">
        <v>0</v>
      </c>
      <c r="AA827">
        <v>0</v>
      </c>
      <c r="AB827">
        <v>0</v>
      </c>
      <c r="AC827">
        <v>0</v>
      </c>
      <c r="AD827">
        <v>-13289.88</v>
      </c>
      <c r="AE827">
        <v>0</v>
      </c>
      <c r="AF827">
        <v>0</v>
      </c>
      <c r="AG827">
        <v>0</v>
      </c>
      <c r="AH827">
        <v>0</v>
      </c>
      <c r="AI827">
        <v>-13289.88</v>
      </c>
      <c r="AJ827">
        <v>0</v>
      </c>
      <c r="AK827">
        <v>-13289.88</v>
      </c>
      <c r="AL827">
        <v>-868975.89</v>
      </c>
      <c r="AM827">
        <v>855686.01</v>
      </c>
      <c r="AN827">
        <v>0</v>
      </c>
      <c r="AO827">
        <v>0</v>
      </c>
      <c r="AP827">
        <v>0</v>
      </c>
      <c r="AQ827">
        <v>855686.01</v>
      </c>
    </row>
    <row r="828" spans="2:43" x14ac:dyDescent="0.35">
      <c r="B828" s="65" t="s">
        <v>128</v>
      </c>
      <c r="C828">
        <v>2014</v>
      </c>
      <c r="D828">
        <v>2016</v>
      </c>
      <c r="F828">
        <v>8107</v>
      </c>
      <c r="G828">
        <v>0</v>
      </c>
      <c r="H828" t="s">
        <v>480</v>
      </c>
      <c r="I828">
        <v>801</v>
      </c>
      <c r="J828">
        <v>253</v>
      </c>
      <c r="K828" t="s">
        <v>457</v>
      </c>
      <c r="L828">
        <v>0</v>
      </c>
      <c r="M828">
        <v>0</v>
      </c>
      <c r="N828">
        <v>0</v>
      </c>
      <c r="O828">
        <v>0</v>
      </c>
      <c r="P828">
        <v>0</v>
      </c>
      <c r="Q828">
        <v>0</v>
      </c>
      <c r="R828">
        <v>0</v>
      </c>
      <c r="S828">
        <v>0</v>
      </c>
      <c r="T828">
        <v>0</v>
      </c>
      <c r="U828">
        <v>0</v>
      </c>
      <c r="V828">
        <v>0</v>
      </c>
      <c r="W828">
        <v>0</v>
      </c>
      <c r="X828">
        <v>10742.84</v>
      </c>
      <c r="Y828">
        <v>0</v>
      </c>
      <c r="Z828">
        <v>0</v>
      </c>
      <c r="AA828">
        <v>0</v>
      </c>
      <c r="AB828">
        <v>10742.84</v>
      </c>
      <c r="AC828">
        <v>0</v>
      </c>
      <c r="AD828">
        <v>10742.84</v>
      </c>
      <c r="AE828">
        <v>0</v>
      </c>
      <c r="AF828">
        <v>0</v>
      </c>
      <c r="AG828">
        <v>0</v>
      </c>
      <c r="AH828">
        <v>0</v>
      </c>
      <c r="AI828">
        <v>10742.84</v>
      </c>
      <c r="AJ828">
        <v>10742.84</v>
      </c>
      <c r="AK828">
        <v>0</v>
      </c>
      <c r="AL828">
        <v>0</v>
      </c>
      <c r="AM828">
        <v>0</v>
      </c>
      <c r="AN828">
        <v>0</v>
      </c>
      <c r="AO828">
        <v>0</v>
      </c>
      <c r="AP828">
        <v>0</v>
      </c>
      <c r="AQ828">
        <v>0</v>
      </c>
    </row>
    <row r="829" spans="2:43" x14ac:dyDescent="0.35">
      <c r="B829" s="65" t="s">
        <v>128</v>
      </c>
      <c r="C829">
        <v>2014</v>
      </c>
      <c r="D829">
        <v>2016</v>
      </c>
      <c r="F829">
        <v>8107</v>
      </c>
      <c r="G829">
        <v>0</v>
      </c>
      <c r="H829" t="s">
        <v>480</v>
      </c>
      <c r="I829">
        <v>801</v>
      </c>
      <c r="J829">
        <v>310</v>
      </c>
      <c r="K829" t="s">
        <v>457</v>
      </c>
      <c r="L829">
        <v>-3485497.85</v>
      </c>
      <c r="M829">
        <v>-154728.38</v>
      </c>
      <c r="N829">
        <v>0</v>
      </c>
      <c r="O829">
        <v>0</v>
      </c>
      <c r="P829">
        <v>-3485497.85</v>
      </c>
      <c r="Q829">
        <v>-154728.38</v>
      </c>
      <c r="R829">
        <v>0</v>
      </c>
      <c r="S829">
        <v>0</v>
      </c>
      <c r="T829">
        <v>0</v>
      </c>
      <c r="U829">
        <v>0</v>
      </c>
      <c r="V829">
        <v>0</v>
      </c>
      <c r="W829">
        <v>0</v>
      </c>
      <c r="X829">
        <v>0</v>
      </c>
      <c r="Y829">
        <v>0</v>
      </c>
      <c r="Z829">
        <v>0</v>
      </c>
      <c r="AA829">
        <v>0</v>
      </c>
      <c r="AB829">
        <v>0</v>
      </c>
      <c r="AC829">
        <v>0</v>
      </c>
      <c r="AD829">
        <v>-3330769.47</v>
      </c>
      <c r="AE829">
        <v>0</v>
      </c>
      <c r="AF829">
        <v>0</v>
      </c>
      <c r="AG829">
        <v>0</v>
      </c>
      <c r="AH829">
        <v>0</v>
      </c>
      <c r="AI829">
        <v>-3330769.47</v>
      </c>
      <c r="AJ829">
        <v>0</v>
      </c>
      <c r="AK829">
        <v>-3330769.47</v>
      </c>
      <c r="AL829">
        <v>0</v>
      </c>
      <c r="AM829">
        <v>0</v>
      </c>
      <c r="AN829">
        <v>0</v>
      </c>
      <c r="AO829">
        <v>0</v>
      </c>
      <c r="AP829">
        <v>0</v>
      </c>
      <c r="AQ829">
        <v>0</v>
      </c>
    </row>
    <row r="830" spans="2:43" x14ac:dyDescent="0.35">
      <c r="B830" s="65" t="s">
        <v>128</v>
      </c>
      <c r="C830">
        <v>2014</v>
      </c>
      <c r="D830">
        <v>2016</v>
      </c>
      <c r="F830">
        <v>8107</v>
      </c>
      <c r="G830">
        <v>0</v>
      </c>
      <c r="H830" t="s">
        <v>480</v>
      </c>
      <c r="I830">
        <v>801</v>
      </c>
      <c r="J830">
        <v>440</v>
      </c>
      <c r="K830" t="s">
        <v>457</v>
      </c>
      <c r="L830">
        <v>0</v>
      </c>
      <c r="M830">
        <v>0</v>
      </c>
      <c r="N830">
        <v>0</v>
      </c>
      <c r="O830">
        <v>0</v>
      </c>
      <c r="P830">
        <v>0</v>
      </c>
      <c r="Q830">
        <v>0</v>
      </c>
      <c r="R830">
        <v>0</v>
      </c>
      <c r="S830">
        <v>0</v>
      </c>
      <c r="T830">
        <v>0</v>
      </c>
      <c r="U830">
        <v>0</v>
      </c>
      <c r="V830">
        <v>0</v>
      </c>
      <c r="W830">
        <v>0</v>
      </c>
      <c r="X830">
        <v>0</v>
      </c>
      <c r="Y830">
        <v>0</v>
      </c>
      <c r="Z830">
        <v>0</v>
      </c>
      <c r="AA830">
        <v>0</v>
      </c>
      <c r="AB830">
        <v>0</v>
      </c>
      <c r="AC830">
        <v>0</v>
      </c>
      <c r="AD830">
        <v>-70030.009999999995</v>
      </c>
      <c r="AE830">
        <v>0</v>
      </c>
      <c r="AF830">
        <v>0</v>
      </c>
      <c r="AG830">
        <v>0</v>
      </c>
      <c r="AH830">
        <v>0</v>
      </c>
      <c r="AI830">
        <v>-70030.009999999995</v>
      </c>
      <c r="AJ830">
        <v>0</v>
      </c>
      <c r="AK830">
        <v>-70030.009999999995</v>
      </c>
      <c r="AL830">
        <v>-70030.009999999995</v>
      </c>
      <c r="AM830">
        <v>0</v>
      </c>
      <c r="AN830">
        <v>0</v>
      </c>
      <c r="AO830">
        <v>0</v>
      </c>
      <c r="AP830">
        <v>0</v>
      </c>
      <c r="AQ830">
        <v>0</v>
      </c>
    </row>
    <row r="831" spans="2:43" x14ac:dyDescent="0.35">
      <c r="B831" s="65" t="s">
        <v>128</v>
      </c>
      <c r="C831">
        <v>2014</v>
      </c>
      <c r="D831">
        <v>2016</v>
      </c>
      <c r="F831">
        <v>8108</v>
      </c>
      <c r="G831">
        <v>0</v>
      </c>
      <c r="H831" t="s">
        <v>481</v>
      </c>
      <c r="I831">
        <v>11</v>
      </c>
      <c r="J831">
        <v>220</v>
      </c>
      <c r="K831" t="s">
        <v>66</v>
      </c>
      <c r="L831">
        <v>-69900</v>
      </c>
      <c r="M831">
        <v>-43221.81</v>
      </c>
      <c r="N831">
        <v>0</v>
      </c>
      <c r="O831">
        <v>0</v>
      </c>
      <c r="P831">
        <v>-69900</v>
      </c>
      <c r="Q831">
        <v>-43221.81</v>
      </c>
      <c r="R831">
        <v>14.96</v>
      </c>
      <c r="S831">
        <v>14.89</v>
      </c>
      <c r="T831">
        <v>0</v>
      </c>
      <c r="U831">
        <v>0</v>
      </c>
      <c r="V831">
        <v>14.96</v>
      </c>
      <c r="W831">
        <v>14.89</v>
      </c>
      <c r="X831">
        <v>0</v>
      </c>
      <c r="Y831">
        <v>0</v>
      </c>
      <c r="Z831">
        <v>0</v>
      </c>
      <c r="AA831">
        <v>0</v>
      </c>
      <c r="AB831">
        <v>0</v>
      </c>
      <c r="AC831">
        <v>0</v>
      </c>
      <c r="AD831">
        <v>-26678.12</v>
      </c>
      <c r="AE831">
        <v>0</v>
      </c>
      <c r="AF831">
        <v>0</v>
      </c>
      <c r="AG831">
        <v>0</v>
      </c>
      <c r="AH831">
        <v>0</v>
      </c>
      <c r="AI831">
        <v>-26678.12</v>
      </c>
      <c r="AJ831">
        <v>0</v>
      </c>
      <c r="AK831">
        <v>-26678.12</v>
      </c>
      <c r="AL831">
        <v>0</v>
      </c>
      <c r="AM831">
        <v>0</v>
      </c>
      <c r="AN831">
        <v>0</v>
      </c>
      <c r="AO831">
        <v>0</v>
      </c>
      <c r="AP831">
        <v>0</v>
      </c>
      <c r="AQ831">
        <v>0</v>
      </c>
    </row>
    <row r="832" spans="2:43" x14ac:dyDescent="0.35">
      <c r="B832" s="65" t="s">
        <v>128</v>
      </c>
      <c r="C832">
        <v>2014</v>
      </c>
      <c r="D832">
        <v>2016</v>
      </c>
      <c r="F832">
        <v>8108</v>
      </c>
      <c r="G832">
        <v>0</v>
      </c>
      <c r="H832" t="s">
        <v>481</v>
      </c>
      <c r="I832">
        <v>11</v>
      </c>
      <c r="J832">
        <v>233</v>
      </c>
      <c r="K832" t="s">
        <v>66</v>
      </c>
      <c r="L832">
        <v>-4156.32</v>
      </c>
      <c r="M832">
        <v>-1347.07</v>
      </c>
      <c r="N832">
        <v>0</v>
      </c>
      <c r="O832">
        <v>0</v>
      </c>
      <c r="P832">
        <v>-4156.32</v>
      </c>
      <c r="Q832">
        <v>-1347.07</v>
      </c>
      <c r="R832">
        <v>-483.46</v>
      </c>
      <c r="S832">
        <v>0</v>
      </c>
      <c r="T832">
        <v>0</v>
      </c>
      <c r="U832">
        <v>0</v>
      </c>
      <c r="V832">
        <v>-483.46</v>
      </c>
      <c r="W832">
        <v>0</v>
      </c>
      <c r="X832">
        <v>0</v>
      </c>
      <c r="Y832">
        <v>0</v>
      </c>
      <c r="Z832">
        <v>0</v>
      </c>
      <c r="AA832">
        <v>0</v>
      </c>
      <c r="AB832">
        <v>0</v>
      </c>
      <c r="AC832">
        <v>0</v>
      </c>
      <c r="AD832">
        <v>-3292.71</v>
      </c>
      <c r="AE832">
        <v>0</v>
      </c>
      <c r="AF832">
        <v>0</v>
      </c>
      <c r="AG832">
        <v>0</v>
      </c>
      <c r="AH832">
        <v>0</v>
      </c>
      <c r="AI832">
        <v>-3292.71</v>
      </c>
      <c r="AJ832">
        <v>0</v>
      </c>
      <c r="AK832">
        <v>-3292.71</v>
      </c>
      <c r="AL832">
        <v>0</v>
      </c>
      <c r="AM832">
        <v>0</v>
      </c>
      <c r="AN832">
        <v>0</v>
      </c>
      <c r="AO832">
        <v>0</v>
      </c>
      <c r="AP832">
        <v>0</v>
      </c>
      <c r="AQ832">
        <v>0</v>
      </c>
    </row>
    <row r="833" spans="2:43" x14ac:dyDescent="0.35">
      <c r="B833" s="65" t="s">
        <v>128</v>
      </c>
      <c r="C833">
        <v>2014</v>
      </c>
      <c r="D833">
        <v>2016</v>
      </c>
      <c r="F833">
        <v>8108</v>
      </c>
      <c r="G833">
        <v>0</v>
      </c>
      <c r="H833" t="s">
        <v>481</v>
      </c>
      <c r="I833">
        <v>11</v>
      </c>
      <c r="J833">
        <v>251</v>
      </c>
      <c r="K833" t="s">
        <v>66</v>
      </c>
      <c r="L833">
        <v>-3333374.45</v>
      </c>
      <c r="M833">
        <v>-1568043.22</v>
      </c>
      <c r="N833">
        <v>0</v>
      </c>
      <c r="O833">
        <v>0</v>
      </c>
      <c r="P833">
        <v>-3333374.45</v>
      </c>
      <c r="Q833">
        <v>-1568043.22</v>
      </c>
      <c r="R833">
        <v>-132197.81</v>
      </c>
      <c r="S833">
        <v>-137888.28</v>
      </c>
      <c r="T833">
        <v>0</v>
      </c>
      <c r="U833">
        <v>-130.07</v>
      </c>
      <c r="V833">
        <v>-132197.81</v>
      </c>
      <c r="W833">
        <v>-138018.35</v>
      </c>
      <c r="X833">
        <v>0</v>
      </c>
      <c r="Y833">
        <v>0</v>
      </c>
      <c r="Z833">
        <v>0</v>
      </c>
      <c r="AA833">
        <v>0</v>
      </c>
      <c r="AB833">
        <v>0</v>
      </c>
      <c r="AC833">
        <v>0</v>
      </c>
      <c r="AD833">
        <v>-1822140.25</v>
      </c>
      <c r="AE833">
        <v>0</v>
      </c>
      <c r="AF833">
        <v>0</v>
      </c>
      <c r="AG833">
        <v>0</v>
      </c>
      <c r="AH833">
        <v>0</v>
      </c>
      <c r="AI833">
        <v>-1822140.25</v>
      </c>
      <c r="AJ833">
        <v>0</v>
      </c>
      <c r="AK833">
        <v>-1822140.25</v>
      </c>
      <c r="AL833">
        <v>-62629.56</v>
      </c>
      <c r="AM833">
        <v>62695.199999999997</v>
      </c>
      <c r="AN833">
        <v>18.79</v>
      </c>
      <c r="AO833">
        <v>0</v>
      </c>
      <c r="AP833">
        <v>0</v>
      </c>
      <c r="AQ833">
        <v>62713.99</v>
      </c>
    </row>
    <row r="834" spans="2:43" x14ac:dyDescent="0.35">
      <c r="B834" s="65" t="s">
        <v>128</v>
      </c>
      <c r="C834">
        <v>2014</v>
      </c>
      <c r="D834">
        <v>2016</v>
      </c>
      <c r="F834">
        <v>8108</v>
      </c>
      <c r="G834">
        <v>0</v>
      </c>
      <c r="H834" t="s">
        <v>481</v>
      </c>
      <c r="I834">
        <v>11</v>
      </c>
      <c r="J834">
        <v>252</v>
      </c>
      <c r="K834" t="s">
        <v>66</v>
      </c>
      <c r="L834">
        <v>-248207.69</v>
      </c>
      <c r="M834">
        <v>-87881.15</v>
      </c>
      <c r="N834">
        <v>0</v>
      </c>
      <c r="O834">
        <v>0</v>
      </c>
      <c r="P834">
        <v>-248207.69</v>
      </c>
      <c r="Q834">
        <v>-87881.15</v>
      </c>
      <c r="R834">
        <v>450350.34</v>
      </c>
      <c r="S834">
        <v>-10913.11</v>
      </c>
      <c r="T834">
        <v>0</v>
      </c>
      <c r="U834">
        <v>-64.099999999999994</v>
      </c>
      <c r="V834">
        <v>450350.34</v>
      </c>
      <c r="W834">
        <v>-10977.21</v>
      </c>
      <c r="X834">
        <v>0</v>
      </c>
      <c r="Y834">
        <v>0</v>
      </c>
      <c r="Z834">
        <v>0</v>
      </c>
      <c r="AA834">
        <v>0</v>
      </c>
      <c r="AB834">
        <v>0</v>
      </c>
      <c r="AC834">
        <v>0</v>
      </c>
      <c r="AD834">
        <v>300936.90999999997</v>
      </c>
      <c r="AE834">
        <v>0</v>
      </c>
      <c r="AF834">
        <v>0</v>
      </c>
      <c r="AG834">
        <v>0</v>
      </c>
      <c r="AH834">
        <v>0</v>
      </c>
      <c r="AI834">
        <v>300936.90999999997</v>
      </c>
      <c r="AJ834">
        <v>0</v>
      </c>
      <c r="AK834">
        <v>300936.90999999997</v>
      </c>
      <c r="AL834">
        <v>-64.099999999999994</v>
      </c>
      <c r="AM834">
        <v>8142.71</v>
      </c>
      <c r="AN834">
        <v>27</v>
      </c>
      <c r="AO834">
        <v>0</v>
      </c>
      <c r="AP834">
        <v>0</v>
      </c>
      <c r="AQ834">
        <v>8169.71</v>
      </c>
    </row>
    <row r="835" spans="2:43" x14ac:dyDescent="0.35">
      <c r="B835" s="65" t="s">
        <v>128</v>
      </c>
      <c r="C835">
        <v>2014</v>
      </c>
      <c r="D835">
        <v>2016</v>
      </c>
      <c r="F835">
        <v>8108</v>
      </c>
      <c r="G835">
        <v>0</v>
      </c>
      <c r="H835" t="s">
        <v>481</v>
      </c>
      <c r="I835">
        <v>11</v>
      </c>
      <c r="J835">
        <v>253</v>
      </c>
      <c r="K835" t="s">
        <v>66</v>
      </c>
      <c r="L835">
        <v>-737452.69</v>
      </c>
      <c r="M835">
        <v>-139936.45000000001</v>
      </c>
      <c r="N835">
        <v>0</v>
      </c>
      <c r="O835">
        <v>0</v>
      </c>
      <c r="P835">
        <v>-737452.69</v>
      </c>
      <c r="Q835">
        <v>-139936.45000000001</v>
      </c>
      <c r="R835">
        <v>-22463.97</v>
      </c>
      <c r="S835">
        <v>-46256.37</v>
      </c>
      <c r="T835">
        <v>0</v>
      </c>
      <c r="U835">
        <v>-38.75</v>
      </c>
      <c r="V835">
        <v>-22463.97</v>
      </c>
      <c r="W835">
        <v>-46295.12</v>
      </c>
      <c r="X835">
        <v>-1501.59</v>
      </c>
      <c r="Y835">
        <v>-1563.52</v>
      </c>
      <c r="Z835">
        <v>0</v>
      </c>
      <c r="AA835">
        <v>0</v>
      </c>
      <c r="AB835">
        <v>-1501.59</v>
      </c>
      <c r="AC835">
        <v>-1563.52</v>
      </c>
      <c r="AD835">
        <v>-573661.91</v>
      </c>
      <c r="AE835">
        <v>0</v>
      </c>
      <c r="AF835">
        <v>0</v>
      </c>
      <c r="AG835">
        <v>0</v>
      </c>
      <c r="AH835">
        <v>0</v>
      </c>
      <c r="AI835">
        <v>-573661.91</v>
      </c>
      <c r="AJ835">
        <v>-1501.59</v>
      </c>
      <c r="AK835">
        <v>-573723.84</v>
      </c>
      <c r="AL835">
        <v>-38.75</v>
      </c>
      <c r="AM835">
        <v>134.25</v>
      </c>
      <c r="AN835">
        <v>0</v>
      </c>
      <c r="AO835">
        <v>0</v>
      </c>
      <c r="AP835">
        <v>0</v>
      </c>
      <c r="AQ835">
        <v>134.25</v>
      </c>
    </row>
    <row r="836" spans="2:43" x14ac:dyDescent="0.35">
      <c r="B836" s="65" t="s">
        <v>128</v>
      </c>
      <c r="C836">
        <v>2014</v>
      </c>
      <c r="D836">
        <v>2016</v>
      </c>
      <c r="F836">
        <v>8108</v>
      </c>
      <c r="G836">
        <v>0</v>
      </c>
      <c r="H836" t="s">
        <v>481</v>
      </c>
      <c r="I836">
        <v>11</v>
      </c>
      <c r="J836">
        <v>254</v>
      </c>
      <c r="K836" t="s">
        <v>66</v>
      </c>
      <c r="L836">
        <v>-794.84</v>
      </c>
      <c r="M836">
        <v>-269.37</v>
      </c>
      <c r="N836">
        <v>0</v>
      </c>
      <c r="O836">
        <v>0</v>
      </c>
      <c r="P836">
        <v>-794.84</v>
      </c>
      <c r="Q836">
        <v>-269.37</v>
      </c>
      <c r="R836">
        <v>0</v>
      </c>
      <c r="S836">
        <v>0</v>
      </c>
      <c r="T836">
        <v>0</v>
      </c>
      <c r="U836">
        <v>0</v>
      </c>
      <c r="V836">
        <v>0</v>
      </c>
      <c r="W836">
        <v>0</v>
      </c>
      <c r="X836">
        <v>0</v>
      </c>
      <c r="Y836">
        <v>0</v>
      </c>
      <c r="Z836">
        <v>0</v>
      </c>
      <c r="AA836">
        <v>0</v>
      </c>
      <c r="AB836">
        <v>0</v>
      </c>
      <c r="AC836">
        <v>0</v>
      </c>
      <c r="AD836">
        <v>-525.47</v>
      </c>
      <c r="AE836">
        <v>0</v>
      </c>
      <c r="AF836">
        <v>0</v>
      </c>
      <c r="AG836">
        <v>0</v>
      </c>
      <c r="AH836">
        <v>0</v>
      </c>
      <c r="AI836">
        <v>-525.47</v>
      </c>
      <c r="AJ836">
        <v>0</v>
      </c>
      <c r="AK836">
        <v>-525.47</v>
      </c>
      <c r="AL836">
        <v>0</v>
      </c>
      <c r="AM836">
        <v>0</v>
      </c>
      <c r="AN836">
        <v>0</v>
      </c>
      <c r="AO836">
        <v>0</v>
      </c>
      <c r="AP836">
        <v>0</v>
      </c>
      <c r="AQ836">
        <v>0</v>
      </c>
    </row>
    <row r="837" spans="2:43" x14ac:dyDescent="0.35">
      <c r="B837" s="65" t="s">
        <v>128</v>
      </c>
      <c r="C837">
        <v>2014</v>
      </c>
      <c r="D837">
        <v>2016</v>
      </c>
      <c r="F837">
        <v>8108</v>
      </c>
      <c r="G837">
        <v>0</v>
      </c>
      <c r="H837" t="s">
        <v>481</v>
      </c>
      <c r="I837">
        <v>11</v>
      </c>
      <c r="J837">
        <v>255</v>
      </c>
      <c r="K837" t="s">
        <v>66</v>
      </c>
      <c r="L837">
        <v>-493203.63</v>
      </c>
      <c r="M837">
        <v>-209779.3</v>
      </c>
      <c r="N837">
        <v>0</v>
      </c>
      <c r="O837">
        <v>0</v>
      </c>
      <c r="P837">
        <v>-493203.63</v>
      </c>
      <c r="Q837">
        <v>-209779.3</v>
      </c>
      <c r="R837">
        <v>-118552.64</v>
      </c>
      <c r="S837">
        <v>33.26</v>
      </c>
      <c r="T837">
        <v>0</v>
      </c>
      <c r="U837">
        <v>-36.229999999999997</v>
      </c>
      <c r="V837">
        <v>-118552.64</v>
      </c>
      <c r="W837">
        <v>-2.97</v>
      </c>
      <c r="X837">
        <v>-13430.56</v>
      </c>
      <c r="Y837">
        <v>-11877.79</v>
      </c>
      <c r="Z837">
        <v>0</v>
      </c>
      <c r="AA837">
        <v>0</v>
      </c>
      <c r="AB837">
        <v>-13430.56</v>
      </c>
      <c r="AC837">
        <v>-11877.79</v>
      </c>
      <c r="AD837">
        <v>-403563</v>
      </c>
      <c r="AE837">
        <v>0</v>
      </c>
      <c r="AF837">
        <v>0</v>
      </c>
      <c r="AG837">
        <v>0</v>
      </c>
      <c r="AH837">
        <v>0</v>
      </c>
      <c r="AI837">
        <v>-403563</v>
      </c>
      <c r="AJ837">
        <v>-13430.56</v>
      </c>
      <c r="AK837">
        <v>-402010.23</v>
      </c>
      <c r="AL837">
        <v>-36.229999999999997</v>
      </c>
      <c r="AM837">
        <v>96.43</v>
      </c>
      <c r="AN837">
        <v>0</v>
      </c>
      <c r="AO837">
        <v>0</v>
      </c>
      <c r="AP837">
        <v>0</v>
      </c>
      <c r="AQ837">
        <v>96.43</v>
      </c>
    </row>
    <row r="838" spans="2:43" x14ac:dyDescent="0.35">
      <c r="B838" s="65" t="s">
        <v>128</v>
      </c>
      <c r="C838">
        <v>2014</v>
      </c>
      <c r="D838">
        <v>2016</v>
      </c>
      <c r="F838">
        <v>8108</v>
      </c>
      <c r="G838">
        <v>0</v>
      </c>
      <c r="H838" t="s">
        <v>481</v>
      </c>
      <c r="I838">
        <v>11</v>
      </c>
      <c r="J838">
        <v>257</v>
      </c>
      <c r="K838" t="s">
        <v>66</v>
      </c>
      <c r="L838">
        <v>-44807.25</v>
      </c>
      <c r="M838">
        <v>-20474.740000000002</v>
      </c>
      <c r="N838">
        <v>0</v>
      </c>
      <c r="O838">
        <v>0</v>
      </c>
      <c r="P838">
        <v>-44807.25</v>
      </c>
      <c r="Q838">
        <v>-20474.740000000002</v>
      </c>
      <c r="R838">
        <v>-4723.2299999999996</v>
      </c>
      <c r="S838">
        <v>1.94</v>
      </c>
      <c r="T838">
        <v>0</v>
      </c>
      <c r="U838">
        <v>-1.94</v>
      </c>
      <c r="V838">
        <v>-4723.2299999999996</v>
      </c>
      <c r="W838">
        <v>0</v>
      </c>
      <c r="X838">
        <v>0</v>
      </c>
      <c r="Y838">
        <v>0</v>
      </c>
      <c r="Z838">
        <v>0</v>
      </c>
      <c r="AA838">
        <v>0</v>
      </c>
      <c r="AB838">
        <v>0</v>
      </c>
      <c r="AC838">
        <v>0</v>
      </c>
      <c r="AD838">
        <v>-29057.68</v>
      </c>
      <c r="AE838">
        <v>0</v>
      </c>
      <c r="AF838">
        <v>0</v>
      </c>
      <c r="AG838">
        <v>0</v>
      </c>
      <c r="AH838">
        <v>0</v>
      </c>
      <c r="AI838">
        <v>-29057.68</v>
      </c>
      <c r="AJ838">
        <v>0</v>
      </c>
      <c r="AK838">
        <v>-29057.68</v>
      </c>
      <c r="AL838">
        <v>-1.94</v>
      </c>
      <c r="AM838">
        <v>1.24</v>
      </c>
      <c r="AN838">
        <v>0</v>
      </c>
      <c r="AO838">
        <v>0</v>
      </c>
      <c r="AP838">
        <v>0</v>
      </c>
      <c r="AQ838">
        <v>1.24</v>
      </c>
    </row>
    <row r="839" spans="2:43" x14ac:dyDescent="0.35">
      <c r="B839" s="65" t="s">
        <v>128</v>
      </c>
      <c r="C839">
        <v>2014</v>
      </c>
      <c r="D839">
        <v>2016</v>
      </c>
      <c r="F839">
        <v>8108</v>
      </c>
      <c r="G839">
        <v>0</v>
      </c>
      <c r="H839" t="s">
        <v>481</v>
      </c>
      <c r="I839">
        <v>11</v>
      </c>
      <c r="J839">
        <v>260</v>
      </c>
      <c r="K839" t="s">
        <v>66</v>
      </c>
      <c r="L839">
        <v>-45396.800000000003</v>
      </c>
      <c r="M839">
        <v>-536.55999999999995</v>
      </c>
      <c r="N839">
        <v>0</v>
      </c>
      <c r="O839">
        <v>0</v>
      </c>
      <c r="P839">
        <v>-45396.800000000003</v>
      </c>
      <c r="Q839">
        <v>-536.55999999999995</v>
      </c>
      <c r="R839">
        <v>-15586.47</v>
      </c>
      <c r="S839">
        <v>-17931.14</v>
      </c>
      <c r="T839">
        <v>0</v>
      </c>
      <c r="U839">
        <v>-1956.94</v>
      </c>
      <c r="V839">
        <v>-15586.47</v>
      </c>
      <c r="W839">
        <v>-19888.080000000002</v>
      </c>
      <c r="X839">
        <v>0</v>
      </c>
      <c r="Y839">
        <v>0</v>
      </c>
      <c r="Z839">
        <v>0</v>
      </c>
      <c r="AA839">
        <v>0</v>
      </c>
      <c r="AB839">
        <v>0</v>
      </c>
      <c r="AC839">
        <v>0</v>
      </c>
      <c r="AD839">
        <v>-43550.14</v>
      </c>
      <c r="AE839">
        <v>0</v>
      </c>
      <c r="AF839">
        <v>0</v>
      </c>
      <c r="AG839">
        <v>0</v>
      </c>
      <c r="AH839">
        <v>0</v>
      </c>
      <c r="AI839">
        <v>-43550.14</v>
      </c>
      <c r="AJ839">
        <v>0</v>
      </c>
      <c r="AK839">
        <v>-43550.14</v>
      </c>
      <c r="AL839">
        <v>-2991.51</v>
      </c>
      <c r="AM839">
        <v>0</v>
      </c>
      <c r="AN839">
        <v>4301.6099999999997</v>
      </c>
      <c r="AO839">
        <v>0</v>
      </c>
      <c r="AP839">
        <v>1129.3</v>
      </c>
      <c r="AQ839">
        <v>5430.91</v>
      </c>
    </row>
    <row r="840" spans="2:43" x14ac:dyDescent="0.35">
      <c r="B840" s="65" t="s">
        <v>128</v>
      </c>
      <c r="C840">
        <v>2014</v>
      </c>
      <c r="D840">
        <v>2016</v>
      </c>
      <c r="F840">
        <v>8108</v>
      </c>
      <c r="G840">
        <v>0</v>
      </c>
      <c r="H840" t="s">
        <v>481</v>
      </c>
      <c r="I840">
        <v>11</v>
      </c>
      <c r="J840">
        <v>310</v>
      </c>
      <c r="K840" t="s">
        <v>66</v>
      </c>
      <c r="L840">
        <v>-40573.4</v>
      </c>
      <c r="M840">
        <v>0</v>
      </c>
      <c r="N840">
        <v>0</v>
      </c>
      <c r="O840">
        <v>0</v>
      </c>
      <c r="P840">
        <v>-40573.4</v>
      </c>
      <c r="Q840">
        <v>0</v>
      </c>
      <c r="R840">
        <v>125000</v>
      </c>
      <c r="S840">
        <v>125000</v>
      </c>
      <c r="T840">
        <v>0</v>
      </c>
      <c r="U840">
        <v>0</v>
      </c>
      <c r="V840">
        <v>125000</v>
      </c>
      <c r="W840">
        <v>125000</v>
      </c>
      <c r="X840">
        <v>0</v>
      </c>
      <c r="Y840">
        <v>0</v>
      </c>
      <c r="Z840">
        <v>0</v>
      </c>
      <c r="AA840">
        <v>0</v>
      </c>
      <c r="AB840">
        <v>0</v>
      </c>
      <c r="AC840">
        <v>0</v>
      </c>
      <c r="AD840">
        <v>-41777.4</v>
      </c>
      <c r="AE840">
        <v>0</v>
      </c>
      <c r="AF840">
        <v>0</v>
      </c>
      <c r="AG840">
        <v>0</v>
      </c>
      <c r="AH840">
        <v>0</v>
      </c>
      <c r="AI840">
        <v>-41777.4</v>
      </c>
      <c r="AJ840">
        <v>0</v>
      </c>
      <c r="AK840">
        <v>-41777.4</v>
      </c>
      <c r="AL840">
        <v>-1204</v>
      </c>
      <c r="AM840">
        <v>0</v>
      </c>
      <c r="AN840">
        <v>0</v>
      </c>
      <c r="AO840">
        <v>0</v>
      </c>
      <c r="AP840">
        <v>0</v>
      </c>
      <c r="AQ840">
        <v>0</v>
      </c>
    </row>
    <row r="841" spans="2:43" x14ac:dyDescent="0.35">
      <c r="B841" s="65" t="s">
        <v>128</v>
      </c>
      <c r="C841">
        <v>2014</v>
      </c>
      <c r="D841">
        <v>2016</v>
      </c>
      <c r="F841">
        <v>8108</v>
      </c>
      <c r="G841">
        <v>0</v>
      </c>
      <c r="H841" t="s">
        <v>481</v>
      </c>
      <c r="I841">
        <v>11</v>
      </c>
      <c r="J841">
        <v>410</v>
      </c>
      <c r="K841" t="s">
        <v>66</v>
      </c>
      <c r="L841">
        <v>-2315692.5499999998</v>
      </c>
      <c r="M841">
        <v>-809397.11</v>
      </c>
      <c r="N841">
        <v>0</v>
      </c>
      <c r="O841">
        <v>0</v>
      </c>
      <c r="P841">
        <v>-2315692.5499999998</v>
      </c>
      <c r="Q841">
        <v>-809397.11</v>
      </c>
      <c r="R841">
        <v>0</v>
      </c>
      <c r="S841">
        <v>0</v>
      </c>
      <c r="T841">
        <v>0</v>
      </c>
      <c r="U841">
        <v>0</v>
      </c>
      <c r="V841">
        <v>0</v>
      </c>
      <c r="W841">
        <v>0</v>
      </c>
      <c r="X841">
        <v>0</v>
      </c>
      <c r="Y841">
        <v>0</v>
      </c>
      <c r="Z841">
        <v>0</v>
      </c>
      <c r="AA841">
        <v>0</v>
      </c>
      <c r="AB841">
        <v>0</v>
      </c>
      <c r="AC841">
        <v>0</v>
      </c>
      <c r="AD841">
        <v>-1506295.44</v>
      </c>
      <c r="AE841">
        <v>0</v>
      </c>
      <c r="AF841">
        <v>0</v>
      </c>
      <c r="AG841">
        <v>0</v>
      </c>
      <c r="AH841">
        <v>0</v>
      </c>
      <c r="AI841">
        <v>-1506295.44</v>
      </c>
      <c r="AJ841">
        <v>0</v>
      </c>
      <c r="AK841">
        <v>-1506295.44</v>
      </c>
      <c r="AL841">
        <v>0</v>
      </c>
      <c r="AM841">
        <v>58091.58</v>
      </c>
      <c r="AN841">
        <v>0</v>
      </c>
      <c r="AO841">
        <v>0</v>
      </c>
      <c r="AP841">
        <v>0</v>
      </c>
      <c r="AQ841">
        <v>58091.58</v>
      </c>
    </row>
    <row r="842" spans="2:43" x14ac:dyDescent="0.35">
      <c r="B842" s="65" t="s">
        <v>128</v>
      </c>
      <c r="C842">
        <v>2014</v>
      </c>
      <c r="D842">
        <v>2016</v>
      </c>
      <c r="F842">
        <v>8108</v>
      </c>
      <c r="G842">
        <v>0</v>
      </c>
      <c r="H842" t="s">
        <v>486</v>
      </c>
      <c r="I842">
        <v>12</v>
      </c>
      <c r="J842">
        <v>251</v>
      </c>
      <c r="K842" t="s">
        <v>66</v>
      </c>
      <c r="L842">
        <v>-1392414</v>
      </c>
      <c r="M842">
        <v>-381824.24</v>
      </c>
      <c r="N842">
        <v>0</v>
      </c>
      <c r="O842">
        <v>0</v>
      </c>
      <c r="P842">
        <v>-1392414</v>
      </c>
      <c r="Q842">
        <v>-381824.24</v>
      </c>
      <c r="R842">
        <v>-32163.66</v>
      </c>
      <c r="S842">
        <v>103.64</v>
      </c>
      <c r="T842">
        <v>0</v>
      </c>
      <c r="U842">
        <v>-140</v>
      </c>
      <c r="V842">
        <v>-32163.66</v>
      </c>
      <c r="W842">
        <v>-36.36</v>
      </c>
      <c r="X842">
        <v>-15247.85</v>
      </c>
      <c r="Y842">
        <v>-9410.16</v>
      </c>
      <c r="Z842">
        <v>0</v>
      </c>
      <c r="AA842">
        <v>0</v>
      </c>
      <c r="AB842">
        <v>-15247.85</v>
      </c>
      <c r="AC842">
        <v>-9410.16</v>
      </c>
      <c r="AD842">
        <v>-1048694.75</v>
      </c>
      <c r="AE842">
        <v>0</v>
      </c>
      <c r="AF842">
        <v>0</v>
      </c>
      <c r="AG842">
        <v>0</v>
      </c>
      <c r="AH842">
        <v>0</v>
      </c>
      <c r="AI842">
        <v>-1048694.75</v>
      </c>
      <c r="AJ842">
        <v>-15247.85</v>
      </c>
      <c r="AK842">
        <v>-1042857.06</v>
      </c>
      <c r="AL842">
        <v>-140</v>
      </c>
      <c r="AM842">
        <v>0</v>
      </c>
      <c r="AN842">
        <v>36.36</v>
      </c>
      <c r="AO842">
        <v>0</v>
      </c>
      <c r="AP842">
        <v>0</v>
      </c>
      <c r="AQ842">
        <v>36.36</v>
      </c>
    </row>
    <row r="843" spans="2:43" x14ac:dyDescent="0.35">
      <c r="B843" s="65" t="s">
        <v>128</v>
      </c>
      <c r="C843">
        <v>2014</v>
      </c>
      <c r="D843">
        <v>2016</v>
      </c>
      <c r="F843">
        <v>8108</v>
      </c>
      <c r="G843">
        <v>0</v>
      </c>
      <c r="H843" t="s">
        <v>486</v>
      </c>
      <c r="I843">
        <v>12</v>
      </c>
      <c r="J843">
        <v>252</v>
      </c>
      <c r="K843" t="s">
        <v>66</v>
      </c>
      <c r="L843">
        <v>-1787022.37</v>
      </c>
      <c r="M843">
        <v>-587693.34</v>
      </c>
      <c r="N843">
        <v>0</v>
      </c>
      <c r="O843">
        <v>0</v>
      </c>
      <c r="P843">
        <v>-1787022.37</v>
      </c>
      <c r="Q843">
        <v>-587693.34</v>
      </c>
      <c r="R843">
        <v>-122099.85</v>
      </c>
      <c r="S843">
        <v>-785625.47</v>
      </c>
      <c r="T843">
        <v>0</v>
      </c>
      <c r="U843">
        <v>-411.64</v>
      </c>
      <c r="V843">
        <v>-122099.85</v>
      </c>
      <c r="W843">
        <v>-786037.11</v>
      </c>
      <c r="X843">
        <v>-269834.62</v>
      </c>
      <c r="Y843">
        <v>-143918.74</v>
      </c>
      <c r="Z843">
        <v>0</v>
      </c>
      <c r="AA843">
        <v>0</v>
      </c>
      <c r="AB843">
        <v>-269834.62</v>
      </c>
      <c r="AC843">
        <v>-143918.74</v>
      </c>
      <c r="AD843">
        <v>-661719.29</v>
      </c>
      <c r="AE843">
        <v>0</v>
      </c>
      <c r="AF843">
        <v>0</v>
      </c>
      <c r="AG843">
        <v>0</v>
      </c>
      <c r="AH843">
        <v>0</v>
      </c>
      <c r="AI843">
        <v>-661719.29</v>
      </c>
      <c r="AJ843">
        <v>-269834.62</v>
      </c>
      <c r="AK843">
        <v>-535803.41</v>
      </c>
      <c r="AL843">
        <v>-411.64</v>
      </c>
      <c r="AM843">
        <v>0</v>
      </c>
      <c r="AN843">
        <v>0</v>
      </c>
      <c r="AO843">
        <v>0</v>
      </c>
      <c r="AP843">
        <v>0</v>
      </c>
      <c r="AQ843">
        <v>0</v>
      </c>
    </row>
    <row r="844" spans="2:43" x14ac:dyDescent="0.35">
      <c r="B844" s="65" t="s">
        <v>128</v>
      </c>
      <c r="C844">
        <v>2014</v>
      </c>
      <c r="D844">
        <v>2016</v>
      </c>
      <c r="F844">
        <v>8108</v>
      </c>
      <c r="G844">
        <v>0</v>
      </c>
      <c r="H844" t="s">
        <v>486</v>
      </c>
      <c r="I844">
        <v>12</v>
      </c>
      <c r="J844">
        <v>253</v>
      </c>
      <c r="K844" t="s">
        <v>66</v>
      </c>
      <c r="L844">
        <v>-1127137.08</v>
      </c>
      <c r="M844">
        <v>-180289.91</v>
      </c>
      <c r="N844">
        <v>0</v>
      </c>
      <c r="O844">
        <v>-100000</v>
      </c>
      <c r="P844">
        <v>-1127137.08</v>
      </c>
      <c r="Q844">
        <v>-280289.90999999997</v>
      </c>
      <c r="R844">
        <v>-3223</v>
      </c>
      <c r="S844">
        <v>-24640.94</v>
      </c>
      <c r="T844">
        <v>0</v>
      </c>
      <c r="U844">
        <v>-10.56</v>
      </c>
      <c r="V844">
        <v>-3223</v>
      </c>
      <c r="W844">
        <v>-24651.5</v>
      </c>
      <c r="X844">
        <v>0</v>
      </c>
      <c r="Y844">
        <v>0</v>
      </c>
      <c r="Z844">
        <v>0</v>
      </c>
      <c r="AA844">
        <v>0</v>
      </c>
      <c r="AB844">
        <v>0</v>
      </c>
      <c r="AC844">
        <v>0</v>
      </c>
      <c r="AD844">
        <v>-925429.23</v>
      </c>
      <c r="AE844">
        <v>0</v>
      </c>
      <c r="AF844">
        <v>0</v>
      </c>
      <c r="AG844">
        <v>0</v>
      </c>
      <c r="AH844">
        <v>0</v>
      </c>
      <c r="AI844">
        <v>-925429.23</v>
      </c>
      <c r="AJ844">
        <v>0</v>
      </c>
      <c r="AK844">
        <v>-925429.23</v>
      </c>
      <c r="AL844">
        <v>-100010.56</v>
      </c>
      <c r="AM844">
        <v>100000</v>
      </c>
      <c r="AN844">
        <v>0</v>
      </c>
      <c r="AO844">
        <v>0</v>
      </c>
      <c r="AP844">
        <v>0</v>
      </c>
      <c r="AQ844">
        <v>100000</v>
      </c>
    </row>
    <row r="845" spans="2:43" x14ac:dyDescent="0.35">
      <c r="B845" s="65" t="s">
        <v>128</v>
      </c>
      <c r="C845">
        <v>2014</v>
      </c>
      <c r="D845">
        <v>2016</v>
      </c>
      <c r="F845">
        <v>8108</v>
      </c>
      <c r="G845">
        <v>0</v>
      </c>
      <c r="H845" t="s">
        <v>486</v>
      </c>
      <c r="I845">
        <v>12</v>
      </c>
      <c r="J845">
        <v>254</v>
      </c>
      <c r="K845" t="s">
        <v>66</v>
      </c>
      <c r="L845">
        <v>-1147.6600000000001</v>
      </c>
      <c r="M845">
        <v>0</v>
      </c>
      <c r="N845">
        <v>0</v>
      </c>
      <c r="O845">
        <v>0</v>
      </c>
      <c r="P845">
        <v>-1147.6600000000001</v>
      </c>
      <c r="Q845">
        <v>0</v>
      </c>
      <c r="R845">
        <v>0</v>
      </c>
      <c r="S845">
        <v>0.4</v>
      </c>
      <c r="T845">
        <v>0</v>
      </c>
      <c r="U845">
        <v>-0.4</v>
      </c>
      <c r="V845">
        <v>0</v>
      </c>
      <c r="W845">
        <v>0</v>
      </c>
      <c r="X845">
        <v>0</v>
      </c>
      <c r="Y845">
        <v>0</v>
      </c>
      <c r="Z845">
        <v>0</v>
      </c>
      <c r="AA845">
        <v>0</v>
      </c>
      <c r="AB845">
        <v>0</v>
      </c>
      <c r="AC845">
        <v>0</v>
      </c>
      <c r="AD845">
        <v>-1148.06</v>
      </c>
      <c r="AE845">
        <v>0</v>
      </c>
      <c r="AF845">
        <v>0</v>
      </c>
      <c r="AG845">
        <v>0</v>
      </c>
      <c r="AH845">
        <v>0</v>
      </c>
      <c r="AI845">
        <v>-1148.06</v>
      </c>
      <c r="AJ845">
        <v>0</v>
      </c>
      <c r="AK845">
        <v>-1148.06</v>
      </c>
      <c r="AL845">
        <v>-0.4</v>
      </c>
      <c r="AM845">
        <v>0</v>
      </c>
      <c r="AN845">
        <v>0</v>
      </c>
      <c r="AO845">
        <v>0</v>
      </c>
      <c r="AP845">
        <v>0</v>
      </c>
      <c r="AQ845">
        <v>0</v>
      </c>
    </row>
    <row r="846" spans="2:43" x14ac:dyDescent="0.35">
      <c r="B846" s="65" t="s">
        <v>128</v>
      </c>
      <c r="C846">
        <v>2014</v>
      </c>
      <c r="D846">
        <v>2016</v>
      </c>
      <c r="F846">
        <v>8108</v>
      </c>
      <c r="G846">
        <v>0</v>
      </c>
      <c r="H846" t="s">
        <v>486</v>
      </c>
      <c r="I846">
        <v>12</v>
      </c>
      <c r="J846">
        <v>255</v>
      </c>
      <c r="K846" t="s">
        <v>66</v>
      </c>
      <c r="L846">
        <v>-1048657.6499999999</v>
      </c>
      <c r="M846">
        <v>-180122.45</v>
      </c>
      <c r="N846">
        <v>0</v>
      </c>
      <c r="O846">
        <v>0</v>
      </c>
      <c r="P846">
        <v>-1048657.6499999999</v>
      </c>
      <c r="Q846">
        <v>-180122.45</v>
      </c>
      <c r="R846">
        <v>-51730.720000000001</v>
      </c>
      <c r="S846">
        <v>-458437.41</v>
      </c>
      <c r="T846">
        <v>0</v>
      </c>
      <c r="U846">
        <v>-159.72999999999999</v>
      </c>
      <c r="V846">
        <v>-51730.720000000001</v>
      </c>
      <c r="W846">
        <v>-458597.14</v>
      </c>
      <c r="X846">
        <v>-2430.33</v>
      </c>
      <c r="Y846">
        <v>-681.93</v>
      </c>
      <c r="Z846">
        <v>0</v>
      </c>
      <c r="AA846">
        <v>0</v>
      </c>
      <c r="AB846">
        <v>-2430.33</v>
      </c>
      <c r="AC846">
        <v>-681.93</v>
      </c>
      <c r="AD846">
        <v>-463704.61</v>
      </c>
      <c r="AE846">
        <v>0</v>
      </c>
      <c r="AF846">
        <v>0</v>
      </c>
      <c r="AG846">
        <v>0</v>
      </c>
      <c r="AH846">
        <v>0</v>
      </c>
      <c r="AI846">
        <v>-463704.61</v>
      </c>
      <c r="AJ846">
        <v>-2430.33</v>
      </c>
      <c r="AK846">
        <v>-461956.21</v>
      </c>
      <c r="AL846">
        <v>-287.43</v>
      </c>
      <c r="AM846">
        <v>0.02</v>
      </c>
      <c r="AN846">
        <v>24.7</v>
      </c>
      <c r="AO846">
        <v>0</v>
      </c>
      <c r="AP846">
        <v>127.7</v>
      </c>
      <c r="AQ846">
        <v>152.41999999999999</v>
      </c>
    </row>
    <row r="847" spans="2:43" x14ac:dyDescent="0.35">
      <c r="B847" s="65" t="s">
        <v>128</v>
      </c>
      <c r="C847">
        <v>2014</v>
      </c>
      <c r="D847">
        <v>2016</v>
      </c>
      <c r="F847">
        <v>8108</v>
      </c>
      <c r="G847">
        <v>0</v>
      </c>
      <c r="H847" t="s">
        <v>486</v>
      </c>
      <c r="I847">
        <v>12</v>
      </c>
      <c r="J847">
        <v>257</v>
      </c>
      <c r="K847" t="s">
        <v>66</v>
      </c>
      <c r="L847">
        <v>-197890.82</v>
      </c>
      <c r="M847">
        <v>0</v>
      </c>
      <c r="N847">
        <v>0</v>
      </c>
      <c r="O847">
        <v>0</v>
      </c>
      <c r="P847">
        <v>-197890.82</v>
      </c>
      <c r="Q847">
        <v>0</v>
      </c>
      <c r="R847">
        <v>-123440</v>
      </c>
      <c r="S847">
        <v>0</v>
      </c>
      <c r="T847">
        <v>0</v>
      </c>
      <c r="U847">
        <v>0</v>
      </c>
      <c r="V847">
        <v>-123440</v>
      </c>
      <c r="W847">
        <v>0</v>
      </c>
      <c r="X847">
        <v>0</v>
      </c>
      <c r="Y847">
        <v>0</v>
      </c>
      <c r="Z847">
        <v>0</v>
      </c>
      <c r="AA847">
        <v>0</v>
      </c>
      <c r="AB847">
        <v>0</v>
      </c>
      <c r="AC847">
        <v>0</v>
      </c>
      <c r="AD847">
        <v>-321330.82</v>
      </c>
      <c r="AE847">
        <v>0</v>
      </c>
      <c r="AF847">
        <v>0</v>
      </c>
      <c r="AG847">
        <v>0</v>
      </c>
      <c r="AH847">
        <v>0</v>
      </c>
      <c r="AI847">
        <v>-321330.82</v>
      </c>
      <c r="AJ847">
        <v>0</v>
      </c>
      <c r="AK847">
        <v>-321330.82</v>
      </c>
      <c r="AL847">
        <v>0</v>
      </c>
      <c r="AM847">
        <v>0</v>
      </c>
      <c r="AN847">
        <v>0</v>
      </c>
      <c r="AO847">
        <v>0</v>
      </c>
      <c r="AP847">
        <v>0</v>
      </c>
      <c r="AQ847">
        <v>0</v>
      </c>
    </row>
    <row r="848" spans="2:43" x14ac:dyDescent="0.35">
      <c r="B848" s="65" t="s">
        <v>128</v>
      </c>
      <c r="C848">
        <v>2014</v>
      </c>
      <c r="D848">
        <v>2016</v>
      </c>
      <c r="F848">
        <v>8108</v>
      </c>
      <c r="G848">
        <v>0</v>
      </c>
      <c r="H848" t="s">
        <v>486</v>
      </c>
      <c r="I848">
        <v>12</v>
      </c>
      <c r="J848">
        <v>310</v>
      </c>
      <c r="K848" t="s">
        <v>66</v>
      </c>
      <c r="L848">
        <v>-3500</v>
      </c>
      <c r="M848">
        <v>0</v>
      </c>
      <c r="N848">
        <v>0</v>
      </c>
      <c r="O848">
        <v>0</v>
      </c>
      <c r="P848">
        <v>-3500</v>
      </c>
      <c r="Q848">
        <v>0</v>
      </c>
      <c r="R848">
        <v>-67500</v>
      </c>
      <c r="S848">
        <v>0</v>
      </c>
      <c r="T848">
        <v>0</v>
      </c>
      <c r="U848">
        <v>0</v>
      </c>
      <c r="V848">
        <v>-67500</v>
      </c>
      <c r="W848">
        <v>0</v>
      </c>
      <c r="X848">
        <v>0</v>
      </c>
      <c r="Y848">
        <v>0</v>
      </c>
      <c r="Z848">
        <v>0</v>
      </c>
      <c r="AA848">
        <v>0</v>
      </c>
      <c r="AB848">
        <v>0</v>
      </c>
      <c r="AC848">
        <v>0</v>
      </c>
      <c r="AD848">
        <v>-71000</v>
      </c>
      <c r="AE848">
        <v>0</v>
      </c>
      <c r="AF848">
        <v>0</v>
      </c>
      <c r="AG848">
        <v>0</v>
      </c>
      <c r="AH848">
        <v>0</v>
      </c>
      <c r="AI848">
        <v>-71000</v>
      </c>
      <c r="AJ848">
        <v>0</v>
      </c>
      <c r="AK848">
        <v>-71000</v>
      </c>
      <c r="AL848">
        <v>0</v>
      </c>
      <c r="AM848">
        <v>0</v>
      </c>
      <c r="AN848">
        <v>0</v>
      </c>
      <c r="AO848">
        <v>0</v>
      </c>
      <c r="AP848">
        <v>0</v>
      </c>
      <c r="AQ848">
        <v>0</v>
      </c>
    </row>
    <row r="849" spans="2:43" x14ac:dyDescent="0.35">
      <c r="B849" s="65" t="s">
        <v>128</v>
      </c>
      <c r="C849">
        <v>2014</v>
      </c>
      <c r="D849">
        <v>2016</v>
      </c>
      <c r="F849">
        <v>8108</v>
      </c>
      <c r="G849">
        <v>0</v>
      </c>
      <c r="H849" t="s">
        <v>486</v>
      </c>
      <c r="I849">
        <v>12</v>
      </c>
      <c r="J849">
        <v>410</v>
      </c>
      <c r="K849" t="s">
        <v>66</v>
      </c>
      <c r="L849">
        <v>-912368.91</v>
      </c>
      <c r="M849">
        <v>-727814.29</v>
      </c>
      <c r="N849">
        <v>0</v>
      </c>
      <c r="O849">
        <v>0</v>
      </c>
      <c r="P849">
        <v>-912368.91</v>
      </c>
      <c r="Q849">
        <v>-727814.29</v>
      </c>
      <c r="R849">
        <v>0</v>
      </c>
      <c r="S849">
        <v>0</v>
      </c>
      <c r="T849">
        <v>0</v>
      </c>
      <c r="U849">
        <v>0</v>
      </c>
      <c r="V849">
        <v>0</v>
      </c>
      <c r="W849">
        <v>0</v>
      </c>
      <c r="X849">
        <v>0</v>
      </c>
      <c r="Y849">
        <v>0</v>
      </c>
      <c r="Z849">
        <v>0</v>
      </c>
      <c r="AA849">
        <v>0</v>
      </c>
      <c r="AB849">
        <v>0</v>
      </c>
      <c r="AC849">
        <v>0</v>
      </c>
      <c r="AD849">
        <v>-184554.62</v>
      </c>
      <c r="AE849">
        <v>0</v>
      </c>
      <c r="AF849">
        <v>0</v>
      </c>
      <c r="AG849">
        <v>0</v>
      </c>
      <c r="AH849">
        <v>0</v>
      </c>
      <c r="AI849">
        <v>-184554.62</v>
      </c>
      <c r="AJ849">
        <v>0</v>
      </c>
      <c r="AK849">
        <v>-184554.62</v>
      </c>
      <c r="AL849">
        <v>0</v>
      </c>
      <c r="AM849">
        <v>0</v>
      </c>
      <c r="AN849">
        <v>0</v>
      </c>
      <c r="AO849">
        <v>0</v>
      </c>
      <c r="AP849">
        <v>0</v>
      </c>
      <c r="AQ849">
        <v>0</v>
      </c>
    </row>
    <row r="850" spans="2:43" x14ac:dyDescent="0.35">
      <c r="B850" s="65" t="s">
        <v>128</v>
      </c>
      <c r="C850">
        <v>2014</v>
      </c>
      <c r="D850">
        <v>2016</v>
      </c>
      <c r="F850">
        <v>8108</v>
      </c>
      <c r="G850">
        <v>0</v>
      </c>
      <c r="H850" t="s">
        <v>487</v>
      </c>
      <c r="I850">
        <v>13</v>
      </c>
      <c r="J850">
        <v>251</v>
      </c>
      <c r="K850" t="s">
        <v>66</v>
      </c>
      <c r="L850">
        <v>-461733.98</v>
      </c>
      <c r="M850">
        <v>-2164.7399999999998</v>
      </c>
      <c r="N850">
        <v>0</v>
      </c>
      <c r="O850">
        <v>0</v>
      </c>
      <c r="P850">
        <v>-461733.98</v>
      </c>
      <c r="Q850">
        <v>-2164.7399999999998</v>
      </c>
      <c r="R850">
        <v>0</v>
      </c>
      <c r="S850">
        <v>15.15</v>
      </c>
      <c r="T850">
        <v>0</v>
      </c>
      <c r="U850">
        <v>-15.15</v>
      </c>
      <c r="V850">
        <v>0</v>
      </c>
      <c r="W850">
        <v>0</v>
      </c>
      <c r="X850">
        <v>0</v>
      </c>
      <c r="Y850">
        <v>0</v>
      </c>
      <c r="Z850">
        <v>0</v>
      </c>
      <c r="AA850">
        <v>0</v>
      </c>
      <c r="AB850">
        <v>0</v>
      </c>
      <c r="AC850">
        <v>0</v>
      </c>
      <c r="AD850">
        <v>-459584.39</v>
      </c>
      <c r="AE850">
        <v>0</v>
      </c>
      <c r="AF850">
        <v>0</v>
      </c>
      <c r="AG850">
        <v>0</v>
      </c>
      <c r="AH850">
        <v>0</v>
      </c>
      <c r="AI850">
        <v>-459584.39</v>
      </c>
      <c r="AJ850">
        <v>0</v>
      </c>
      <c r="AK850">
        <v>-459584.39</v>
      </c>
      <c r="AL850">
        <v>-15.15</v>
      </c>
      <c r="AM850">
        <v>2164.7399999999998</v>
      </c>
      <c r="AN850">
        <v>0</v>
      </c>
      <c r="AO850">
        <v>0</v>
      </c>
      <c r="AP850">
        <v>0</v>
      </c>
      <c r="AQ850">
        <v>2164.7399999999998</v>
      </c>
    </row>
    <row r="851" spans="2:43" x14ac:dyDescent="0.35">
      <c r="B851" s="65" t="s">
        <v>128</v>
      </c>
      <c r="C851">
        <v>2014</v>
      </c>
      <c r="D851">
        <v>2016</v>
      </c>
      <c r="F851">
        <v>8108</v>
      </c>
      <c r="G851">
        <v>0</v>
      </c>
      <c r="H851" t="s">
        <v>487</v>
      </c>
      <c r="I851">
        <v>13</v>
      </c>
      <c r="J851">
        <v>252</v>
      </c>
      <c r="K851" t="s">
        <v>66</v>
      </c>
      <c r="L851">
        <v>-4034551.46</v>
      </c>
      <c r="M851">
        <v>-641550.14</v>
      </c>
      <c r="N851">
        <v>0</v>
      </c>
      <c r="O851">
        <v>0</v>
      </c>
      <c r="P851">
        <v>-4034551.46</v>
      </c>
      <c r="Q851">
        <v>-641550.14</v>
      </c>
      <c r="R851">
        <v>0</v>
      </c>
      <c r="S851">
        <v>-972.39</v>
      </c>
      <c r="T851">
        <v>0</v>
      </c>
      <c r="U851">
        <v>-0.43</v>
      </c>
      <c r="V851">
        <v>0</v>
      </c>
      <c r="W851">
        <v>-972.82</v>
      </c>
      <c r="X851">
        <v>-969305.68</v>
      </c>
      <c r="Y851">
        <v>-98258.17</v>
      </c>
      <c r="Z851">
        <v>0</v>
      </c>
      <c r="AA851">
        <v>0</v>
      </c>
      <c r="AB851">
        <v>-969305.68</v>
      </c>
      <c r="AC851">
        <v>-98258.17</v>
      </c>
      <c r="AD851">
        <v>-4263286.4400000004</v>
      </c>
      <c r="AE851">
        <v>0</v>
      </c>
      <c r="AF851">
        <v>0</v>
      </c>
      <c r="AG851">
        <v>0</v>
      </c>
      <c r="AH851">
        <v>0</v>
      </c>
      <c r="AI851">
        <v>-4263286.4400000004</v>
      </c>
      <c r="AJ851">
        <v>-969305.68</v>
      </c>
      <c r="AK851">
        <v>-3392238.93</v>
      </c>
      <c r="AL851">
        <v>-210.43</v>
      </c>
      <c r="AM851">
        <v>140.41999999999999</v>
      </c>
      <c r="AN851">
        <v>0</v>
      </c>
      <c r="AO851">
        <v>0</v>
      </c>
      <c r="AP851">
        <v>0</v>
      </c>
      <c r="AQ851">
        <v>140.41999999999999</v>
      </c>
    </row>
    <row r="852" spans="2:43" x14ac:dyDescent="0.35">
      <c r="B852" s="65" t="s">
        <v>128</v>
      </c>
      <c r="C852">
        <v>2014</v>
      </c>
      <c r="D852">
        <v>2016</v>
      </c>
      <c r="F852">
        <v>8108</v>
      </c>
      <c r="G852">
        <v>0</v>
      </c>
      <c r="H852" t="s">
        <v>487</v>
      </c>
      <c r="I852">
        <v>13</v>
      </c>
      <c r="J852">
        <v>253</v>
      </c>
      <c r="K852" t="s">
        <v>66</v>
      </c>
      <c r="L852">
        <v>-106.24</v>
      </c>
      <c r="M852">
        <v>-106.24</v>
      </c>
      <c r="N852">
        <v>0</v>
      </c>
      <c r="O852">
        <v>0</v>
      </c>
      <c r="P852">
        <v>-106.24</v>
      </c>
      <c r="Q852">
        <v>-106.24</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84.74</v>
      </c>
      <c r="AN852">
        <v>0</v>
      </c>
      <c r="AO852">
        <v>0</v>
      </c>
      <c r="AP852">
        <v>0</v>
      </c>
      <c r="AQ852">
        <v>84.74</v>
      </c>
    </row>
    <row r="853" spans="2:43" x14ac:dyDescent="0.35">
      <c r="B853" s="65" t="s">
        <v>128</v>
      </c>
      <c r="C853">
        <v>2014</v>
      </c>
      <c r="D853">
        <v>2016</v>
      </c>
      <c r="F853">
        <v>8108</v>
      </c>
      <c r="G853">
        <v>0</v>
      </c>
      <c r="H853" t="s">
        <v>487</v>
      </c>
      <c r="I853">
        <v>13</v>
      </c>
      <c r="J853">
        <v>255</v>
      </c>
      <c r="K853" t="s">
        <v>66</v>
      </c>
      <c r="L853">
        <v>-10231.14</v>
      </c>
      <c r="M853">
        <v>-1793.82</v>
      </c>
      <c r="N853">
        <v>0</v>
      </c>
      <c r="O853">
        <v>0</v>
      </c>
      <c r="P853">
        <v>-10231.14</v>
      </c>
      <c r="Q853">
        <v>-1793.82</v>
      </c>
      <c r="R853">
        <v>-764.62</v>
      </c>
      <c r="S853">
        <v>-1696.95</v>
      </c>
      <c r="T853">
        <v>0</v>
      </c>
      <c r="U853">
        <v>-3.04</v>
      </c>
      <c r="V853">
        <v>-764.62</v>
      </c>
      <c r="W853">
        <v>-1699.99</v>
      </c>
      <c r="X853">
        <v>0</v>
      </c>
      <c r="Y853">
        <v>0</v>
      </c>
      <c r="Z853">
        <v>0</v>
      </c>
      <c r="AA853">
        <v>0</v>
      </c>
      <c r="AB853">
        <v>0</v>
      </c>
      <c r="AC853">
        <v>0</v>
      </c>
      <c r="AD853">
        <v>-7504.99</v>
      </c>
      <c r="AE853">
        <v>0</v>
      </c>
      <c r="AF853">
        <v>0</v>
      </c>
      <c r="AG853">
        <v>0</v>
      </c>
      <c r="AH853">
        <v>0</v>
      </c>
      <c r="AI853">
        <v>-7504.99</v>
      </c>
      <c r="AJ853">
        <v>0</v>
      </c>
      <c r="AK853">
        <v>-7504.99</v>
      </c>
      <c r="AL853">
        <v>-3.04</v>
      </c>
      <c r="AM853">
        <v>13.71</v>
      </c>
      <c r="AN853">
        <v>0.03</v>
      </c>
      <c r="AO853">
        <v>0</v>
      </c>
      <c r="AP853">
        <v>0</v>
      </c>
      <c r="AQ853">
        <v>13.74</v>
      </c>
    </row>
    <row r="854" spans="2:43" x14ac:dyDescent="0.35">
      <c r="B854" s="65" t="s">
        <v>128</v>
      </c>
      <c r="C854">
        <v>2014</v>
      </c>
      <c r="D854">
        <v>2016</v>
      </c>
      <c r="F854">
        <v>8108</v>
      </c>
      <c r="G854">
        <v>0</v>
      </c>
      <c r="H854" t="s">
        <v>487</v>
      </c>
      <c r="I854">
        <v>13</v>
      </c>
      <c r="J854">
        <v>260</v>
      </c>
      <c r="K854" t="s">
        <v>66</v>
      </c>
      <c r="L854">
        <v>0</v>
      </c>
      <c r="M854">
        <v>0</v>
      </c>
      <c r="N854">
        <v>0</v>
      </c>
      <c r="O854">
        <v>0</v>
      </c>
      <c r="P854">
        <v>0</v>
      </c>
      <c r="Q854">
        <v>0</v>
      </c>
      <c r="R854">
        <v>0</v>
      </c>
      <c r="S854">
        <v>-14133.26</v>
      </c>
      <c r="T854">
        <v>0</v>
      </c>
      <c r="U854">
        <v>0</v>
      </c>
      <c r="V854">
        <v>0</v>
      </c>
      <c r="W854">
        <v>-14133.26</v>
      </c>
      <c r="X854">
        <v>0</v>
      </c>
      <c r="Y854">
        <v>0</v>
      </c>
      <c r="Z854">
        <v>0</v>
      </c>
      <c r="AA854">
        <v>0</v>
      </c>
      <c r="AB854">
        <v>0</v>
      </c>
      <c r="AC854">
        <v>0</v>
      </c>
      <c r="AD854">
        <v>14133.26</v>
      </c>
      <c r="AE854">
        <v>0</v>
      </c>
      <c r="AF854">
        <v>0</v>
      </c>
      <c r="AG854">
        <v>0</v>
      </c>
      <c r="AH854">
        <v>0</v>
      </c>
      <c r="AI854">
        <v>14133.26</v>
      </c>
      <c r="AJ854">
        <v>0</v>
      </c>
      <c r="AK854">
        <v>14133.26</v>
      </c>
      <c r="AL854">
        <v>0</v>
      </c>
      <c r="AM854">
        <v>0</v>
      </c>
      <c r="AN854">
        <v>14133.26</v>
      </c>
      <c r="AO854">
        <v>0</v>
      </c>
      <c r="AP854">
        <v>0</v>
      </c>
      <c r="AQ854">
        <v>14133.26</v>
      </c>
    </row>
    <row r="855" spans="2:43" x14ac:dyDescent="0.35">
      <c r="B855" s="65" t="s">
        <v>128</v>
      </c>
      <c r="C855">
        <v>2014</v>
      </c>
      <c r="D855">
        <v>2016</v>
      </c>
      <c r="F855">
        <v>8108</v>
      </c>
      <c r="G855">
        <v>0</v>
      </c>
      <c r="H855" t="s">
        <v>487</v>
      </c>
      <c r="I855">
        <v>13</v>
      </c>
      <c r="J855">
        <v>410</v>
      </c>
      <c r="K855" t="s">
        <v>66</v>
      </c>
      <c r="L855">
        <v>-637972.28</v>
      </c>
      <c r="M855">
        <v>-284266.55</v>
      </c>
      <c r="N855">
        <v>0</v>
      </c>
      <c r="O855">
        <v>0</v>
      </c>
      <c r="P855">
        <v>-637972.28</v>
      </c>
      <c r="Q855">
        <v>-284266.55</v>
      </c>
      <c r="R855">
        <v>0</v>
      </c>
      <c r="S855">
        <v>0</v>
      </c>
      <c r="T855">
        <v>0</v>
      </c>
      <c r="U855">
        <v>0</v>
      </c>
      <c r="V855">
        <v>0</v>
      </c>
      <c r="W855">
        <v>0</v>
      </c>
      <c r="X855">
        <v>0</v>
      </c>
      <c r="Y855">
        <v>0</v>
      </c>
      <c r="Z855">
        <v>0</v>
      </c>
      <c r="AA855">
        <v>0</v>
      </c>
      <c r="AB855">
        <v>0</v>
      </c>
      <c r="AC855">
        <v>0</v>
      </c>
      <c r="AD855">
        <v>-353705.73</v>
      </c>
      <c r="AE855">
        <v>0</v>
      </c>
      <c r="AF855">
        <v>0</v>
      </c>
      <c r="AG855">
        <v>0</v>
      </c>
      <c r="AH855">
        <v>0</v>
      </c>
      <c r="AI855">
        <v>-353705.73</v>
      </c>
      <c r="AJ855">
        <v>0</v>
      </c>
      <c r="AK855">
        <v>-353705.73</v>
      </c>
      <c r="AL855">
        <v>0</v>
      </c>
      <c r="AM855">
        <v>382.27</v>
      </c>
      <c r="AN855">
        <v>0</v>
      </c>
      <c r="AO855">
        <v>0</v>
      </c>
      <c r="AP855">
        <v>0</v>
      </c>
      <c r="AQ855">
        <v>382.27</v>
      </c>
    </row>
    <row r="856" spans="2:43" x14ac:dyDescent="0.35">
      <c r="B856" s="65" t="s">
        <v>128</v>
      </c>
      <c r="C856">
        <v>2014</v>
      </c>
      <c r="D856">
        <v>2016</v>
      </c>
      <c r="F856">
        <v>8108</v>
      </c>
      <c r="G856">
        <v>0</v>
      </c>
      <c r="H856" t="s">
        <v>488</v>
      </c>
      <c r="I856">
        <v>14</v>
      </c>
      <c r="J856">
        <v>251</v>
      </c>
      <c r="K856" t="s">
        <v>66</v>
      </c>
      <c r="L856">
        <v>-15150</v>
      </c>
      <c r="M856">
        <v>0</v>
      </c>
      <c r="N856">
        <v>0</v>
      </c>
      <c r="O856">
        <v>0</v>
      </c>
      <c r="P856">
        <v>-15150</v>
      </c>
      <c r="Q856">
        <v>0</v>
      </c>
      <c r="R856">
        <v>0</v>
      </c>
      <c r="S856">
        <v>0.05</v>
      </c>
      <c r="T856">
        <v>0</v>
      </c>
      <c r="U856">
        <v>-0.05</v>
      </c>
      <c r="V856">
        <v>0</v>
      </c>
      <c r="W856">
        <v>0</v>
      </c>
      <c r="X856">
        <v>0</v>
      </c>
      <c r="Y856">
        <v>0</v>
      </c>
      <c r="Z856">
        <v>0</v>
      </c>
      <c r="AA856">
        <v>0</v>
      </c>
      <c r="AB856">
        <v>0</v>
      </c>
      <c r="AC856">
        <v>0</v>
      </c>
      <c r="AD856">
        <v>-15150.05</v>
      </c>
      <c r="AE856">
        <v>0</v>
      </c>
      <c r="AF856">
        <v>0</v>
      </c>
      <c r="AG856">
        <v>0</v>
      </c>
      <c r="AH856">
        <v>0</v>
      </c>
      <c r="AI856">
        <v>-15150.05</v>
      </c>
      <c r="AJ856">
        <v>0</v>
      </c>
      <c r="AK856">
        <v>-15150.05</v>
      </c>
      <c r="AL856">
        <v>-0.05</v>
      </c>
      <c r="AM856">
        <v>0</v>
      </c>
      <c r="AN856">
        <v>0</v>
      </c>
      <c r="AO856">
        <v>0</v>
      </c>
      <c r="AP856">
        <v>0</v>
      </c>
      <c r="AQ856">
        <v>0</v>
      </c>
    </row>
    <row r="857" spans="2:43" x14ac:dyDescent="0.35">
      <c r="B857" s="65" t="s">
        <v>128</v>
      </c>
      <c r="C857">
        <v>2014</v>
      </c>
      <c r="D857">
        <v>2016</v>
      </c>
      <c r="F857">
        <v>8108</v>
      </c>
      <c r="G857">
        <v>0</v>
      </c>
      <c r="H857" t="s">
        <v>488</v>
      </c>
      <c r="I857">
        <v>14</v>
      </c>
      <c r="J857">
        <v>252</v>
      </c>
      <c r="K857" t="s">
        <v>66</v>
      </c>
      <c r="L857">
        <v>-34008.5</v>
      </c>
      <c r="M857">
        <v>-33935.5</v>
      </c>
      <c r="N857">
        <v>0</v>
      </c>
      <c r="O857">
        <v>0</v>
      </c>
      <c r="P857">
        <v>-34008.5</v>
      </c>
      <c r="Q857">
        <v>-33935.5</v>
      </c>
      <c r="R857">
        <v>-2497.6999999999998</v>
      </c>
      <c r="S857">
        <v>-2497.6999999999998</v>
      </c>
      <c r="T857">
        <v>0</v>
      </c>
      <c r="U857">
        <v>0</v>
      </c>
      <c r="V857">
        <v>-2497.6999999999998</v>
      </c>
      <c r="W857">
        <v>-2497.6999999999998</v>
      </c>
      <c r="X857">
        <v>0</v>
      </c>
      <c r="Y857">
        <v>0</v>
      </c>
      <c r="Z857">
        <v>0</v>
      </c>
      <c r="AA857">
        <v>0</v>
      </c>
      <c r="AB857">
        <v>0</v>
      </c>
      <c r="AC857">
        <v>0</v>
      </c>
      <c r="AD857">
        <v>-73</v>
      </c>
      <c r="AE857">
        <v>0</v>
      </c>
      <c r="AF857">
        <v>0</v>
      </c>
      <c r="AG857">
        <v>0</v>
      </c>
      <c r="AH857">
        <v>0</v>
      </c>
      <c r="AI857">
        <v>-73</v>
      </c>
      <c r="AJ857">
        <v>0</v>
      </c>
      <c r="AK857">
        <v>-73</v>
      </c>
      <c r="AL857">
        <v>0</v>
      </c>
      <c r="AM857">
        <v>0</v>
      </c>
      <c r="AN857">
        <v>0</v>
      </c>
      <c r="AO857">
        <v>0</v>
      </c>
      <c r="AP857">
        <v>0</v>
      </c>
      <c r="AQ857">
        <v>0</v>
      </c>
    </row>
    <row r="858" spans="2:43" x14ac:dyDescent="0.35">
      <c r="B858" s="65" t="s">
        <v>128</v>
      </c>
      <c r="C858">
        <v>2014</v>
      </c>
      <c r="D858">
        <v>2016</v>
      </c>
      <c r="F858">
        <v>8108</v>
      </c>
      <c r="G858">
        <v>0</v>
      </c>
      <c r="H858" t="s">
        <v>488</v>
      </c>
      <c r="I858">
        <v>14</v>
      </c>
      <c r="J858">
        <v>257</v>
      </c>
      <c r="K858" t="s">
        <v>66</v>
      </c>
      <c r="L858">
        <v>-15000</v>
      </c>
      <c r="M858">
        <v>-15000</v>
      </c>
      <c r="N858">
        <v>0</v>
      </c>
      <c r="O858">
        <v>0</v>
      </c>
      <c r="P858">
        <v>-15000</v>
      </c>
      <c r="Q858">
        <v>-15000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row>
    <row r="859" spans="2:43" x14ac:dyDescent="0.35">
      <c r="B859" s="65" t="s">
        <v>128</v>
      </c>
      <c r="C859">
        <v>2014</v>
      </c>
      <c r="D859">
        <v>2016</v>
      </c>
      <c r="F859">
        <v>8108</v>
      </c>
      <c r="G859">
        <v>0</v>
      </c>
      <c r="H859" t="s">
        <v>482</v>
      </c>
      <c r="I859">
        <v>801</v>
      </c>
      <c r="J859">
        <v>0</v>
      </c>
      <c r="K859" t="s">
        <v>457</v>
      </c>
      <c r="L859">
        <v>-8823.11</v>
      </c>
      <c r="M859">
        <v>0</v>
      </c>
      <c r="N859">
        <v>0</v>
      </c>
      <c r="O859">
        <v>0</v>
      </c>
      <c r="P859">
        <v>-8823.11</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8823.11</v>
      </c>
      <c r="AM859">
        <v>0</v>
      </c>
      <c r="AN859">
        <v>0</v>
      </c>
      <c r="AO859">
        <v>0</v>
      </c>
      <c r="AP859">
        <v>0</v>
      </c>
      <c r="AQ859">
        <v>0</v>
      </c>
    </row>
    <row r="860" spans="2:43" x14ac:dyDescent="0.35">
      <c r="B860" s="65" t="s">
        <v>128</v>
      </c>
      <c r="C860">
        <v>2014</v>
      </c>
      <c r="D860">
        <v>2016</v>
      </c>
      <c r="F860">
        <v>8108</v>
      </c>
      <c r="G860">
        <v>0</v>
      </c>
      <c r="H860" t="s">
        <v>482</v>
      </c>
      <c r="I860">
        <v>801</v>
      </c>
      <c r="J860">
        <v>252</v>
      </c>
      <c r="K860" t="s">
        <v>457</v>
      </c>
      <c r="L860">
        <v>0</v>
      </c>
      <c r="M860">
        <v>-8823.11</v>
      </c>
      <c r="N860">
        <v>0</v>
      </c>
      <c r="O860">
        <v>0</v>
      </c>
      <c r="P860">
        <v>0</v>
      </c>
      <c r="Q860">
        <v>-8823.11</v>
      </c>
      <c r="R860">
        <v>-445</v>
      </c>
      <c r="S860">
        <v>-445</v>
      </c>
      <c r="T860">
        <v>0</v>
      </c>
      <c r="U860">
        <v>0</v>
      </c>
      <c r="V860">
        <v>-445</v>
      </c>
      <c r="W860">
        <v>-445</v>
      </c>
      <c r="X860">
        <v>0</v>
      </c>
      <c r="Y860">
        <v>0</v>
      </c>
      <c r="Z860">
        <v>0</v>
      </c>
      <c r="AA860">
        <v>0</v>
      </c>
      <c r="AB860">
        <v>0</v>
      </c>
      <c r="AC860">
        <v>0</v>
      </c>
      <c r="AD860">
        <v>-445</v>
      </c>
      <c r="AE860">
        <v>0</v>
      </c>
      <c r="AF860">
        <v>0</v>
      </c>
      <c r="AG860">
        <v>0</v>
      </c>
      <c r="AH860">
        <v>0</v>
      </c>
      <c r="AI860">
        <v>-445</v>
      </c>
      <c r="AJ860">
        <v>0</v>
      </c>
      <c r="AK860">
        <v>-445</v>
      </c>
      <c r="AL860">
        <v>-9268.11</v>
      </c>
      <c r="AM860">
        <v>8823.11</v>
      </c>
      <c r="AN860">
        <v>445</v>
      </c>
      <c r="AO860">
        <v>0</v>
      </c>
      <c r="AP860">
        <v>0</v>
      </c>
      <c r="AQ860">
        <v>9268.11</v>
      </c>
    </row>
    <row r="861" spans="2:43" x14ac:dyDescent="0.35">
      <c r="B861" s="65" t="s">
        <v>128</v>
      </c>
      <c r="C861">
        <v>2014</v>
      </c>
      <c r="D861">
        <v>2016</v>
      </c>
      <c r="F861">
        <v>8108</v>
      </c>
      <c r="G861">
        <v>0</v>
      </c>
      <c r="H861" t="s">
        <v>482</v>
      </c>
      <c r="I861">
        <v>801</v>
      </c>
      <c r="J861">
        <v>257</v>
      </c>
      <c r="K861" t="s">
        <v>457</v>
      </c>
      <c r="L861">
        <v>0</v>
      </c>
      <c r="M861">
        <v>0</v>
      </c>
      <c r="N861">
        <v>0</v>
      </c>
      <c r="O861">
        <v>0</v>
      </c>
      <c r="P861">
        <v>0</v>
      </c>
      <c r="Q861">
        <v>0</v>
      </c>
      <c r="R861">
        <v>-222.36</v>
      </c>
      <c r="S861">
        <v>-30</v>
      </c>
      <c r="T861">
        <v>0</v>
      </c>
      <c r="U861">
        <v>-192.36</v>
      </c>
      <c r="V861">
        <v>-222.36</v>
      </c>
      <c r="W861">
        <v>-222.36</v>
      </c>
      <c r="X861">
        <v>0</v>
      </c>
      <c r="Y861">
        <v>0</v>
      </c>
      <c r="Z861">
        <v>0</v>
      </c>
      <c r="AA861">
        <v>0</v>
      </c>
      <c r="AB861">
        <v>0</v>
      </c>
      <c r="AC861">
        <v>0</v>
      </c>
      <c r="AD861">
        <v>-192.36</v>
      </c>
      <c r="AE861">
        <v>0</v>
      </c>
      <c r="AF861">
        <v>0</v>
      </c>
      <c r="AG861">
        <v>0</v>
      </c>
      <c r="AH861">
        <v>0</v>
      </c>
      <c r="AI861">
        <v>-192.36</v>
      </c>
      <c r="AJ861">
        <v>0</v>
      </c>
      <c r="AK861">
        <v>-192.36</v>
      </c>
      <c r="AL861">
        <v>-192.36</v>
      </c>
      <c r="AM861">
        <v>0</v>
      </c>
      <c r="AN861">
        <v>222.36</v>
      </c>
      <c r="AO861">
        <v>0</v>
      </c>
      <c r="AP861">
        <v>0</v>
      </c>
      <c r="AQ861">
        <v>222.36</v>
      </c>
    </row>
    <row r="862" spans="2:43" x14ac:dyDescent="0.35">
      <c r="B862" s="65" t="s">
        <v>128</v>
      </c>
      <c r="C862">
        <v>2014</v>
      </c>
      <c r="D862">
        <v>2016</v>
      </c>
      <c r="F862">
        <v>8108</v>
      </c>
      <c r="G862">
        <v>0</v>
      </c>
      <c r="H862" t="s">
        <v>482</v>
      </c>
      <c r="I862">
        <v>801</v>
      </c>
      <c r="J862">
        <v>260</v>
      </c>
      <c r="K862" t="s">
        <v>457</v>
      </c>
      <c r="L862">
        <v>0</v>
      </c>
      <c r="M862">
        <v>0</v>
      </c>
      <c r="N862">
        <v>0</v>
      </c>
      <c r="O862">
        <v>0</v>
      </c>
      <c r="P862">
        <v>0</v>
      </c>
      <c r="Q862">
        <v>0</v>
      </c>
      <c r="R862">
        <v>-19273.18</v>
      </c>
      <c r="S862">
        <v>-18324.64</v>
      </c>
      <c r="T862">
        <v>0</v>
      </c>
      <c r="U862">
        <v>-948.54</v>
      </c>
      <c r="V862">
        <v>-19273.18</v>
      </c>
      <c r="W862">
        <v>-19273.18</v>
      </c>
      <c r="X862">
        <v>0</v>
      </c>
      <c r="Y862">
        <v>0</v>
      </c>
      <c r="Z862">
        <v>0</v>
      </c>
      <c r="AA862">
        <v>0</v>
      </c>
      <c r="AB862">
        <v>0</v>
      </c>
      <c r="AC862">
        <v>0</v>
      </c>
      <c r="AD862">
        <v>-18616.21</v>
      </c>
      <c r="AE862">
        <v>0</v>
      </c>
      <c r="AF862">
        <v>0</v>
      </c>
      <c r="AG862">
        <v>0</v>
      </c>
      <c r="AH862">
        <v>0</v>
      </c>
      <c r="AI862">
        <v>-18616.21</v>
      </c>
      <c r="AJ862">
        <v>0</v>
      </c>
      <c r="AK862">
        <v>-18616.21</v>
      </c>
      <c r="AL862">
        <v>-18616.21</v>
      </c>
      <c r="AM862">
        <v>0</v>
      </c>
      <c r="AN862">
        <v>19273.18</v>
      </c>
      <c r="AO862">
        <v>0</v>
      </c>
      <c r="AP862">
        <v>0</v>
      </c>
      <c r="AQ862">
        <v>19273.18</v>
      </c>
    </row>
    <row r="863" spans="2:43" x14ac:dyDescent="0.35">
      <c r="B863" s="65" t="s">
        <v>128</v>
      </c>
      <c r="C863">
        <v>2014</v>
      </c>
      <c r="D863">
        <v>2016</v>
      </c>
      <c r="F863">
        <v>8108</v>
      </c>
      <c r="G863">
        <v>0</v>
      </c>
      <c r="H863" t="s">
        <v>482</v>
      </c>
      <c r="I863">
        <v>801</v>
      </c>
      <c r="J863">
        <v>310</v>
      </c>
      <c r="K863" t="s">
        <v>457</v>
      </c>
      <c r="L863">
        <v>0</v>
      </c>
      <c r="M863">
        <v>0</v>
      </c>
      <c r="N863">
        <v>0</v>
      </c>
      <c r="O863">
        <v>0</v>
      </c>
      <c r="P863">
        <v>0</v>
      </c>
      <c r="Q863">
        <v>0</v>
      </c>
      <c r="R863">
        <v>-3956.87</v>
      </c>
      <c r="S863">
        <v>-99.7</v>
      </c>
      <c r="T863">
        <v>0</v>
      </c>
      <c r="U863">
        <v>-3857.17</v>
      </c>
      <c r="V863">
        <v>-3956.87</v>
      </c>
      <c r="W863">
        <v>-3956.87</v>
      </c>
      <c r="X863">
        <v>0</v>
      </c>
      <c r="Y863">
        <v>0</v>
      </c>
      <c r="Z863">
        <v>0</v>
      </c>
      <c r="AA863">
        <v>0</v>
      </c>
      <c r="AB863">
        <v>0</v>
      </c>
      <c r="AC863">
        <v>0</v>
      </c>
      <c r="AD863">
        <v>-3857.17</v>
      </c>
      <c r="AE863">
        <v>0</v>
      </c>
      <c r="AF863">
        <v>0</v>
      </c>
      <c r="AG863">
        <v>0</v>
      </c>
      <c r="AH863">
        <v>0</v>
      </c>
      <c r="AI863">
        <v>-3857.17</v>
      </c>
      <c r="AJ863">
        <v>0</v>
      </c>
      <c r="AK863">
        <v>-3857.17</v>
      </c>
      <c r="AL863">
        <v>-3857.17</v>
      </c>
      <c r="AM863">
        <v>0</v>
      </c>
      <c r="AN863">
        <v>3956.87</v>
      </c>
      <c r="AO863">
        <v>0</v>
      </c>
      <c r="AP863">
        <v>0</v>
      </c>
      <c r="AQ863">
        <v>3956.87</v>
      </c>
    </row>
    <row r="864" spans="2:43" x14ac:dyDescent="0.35">
      <c r="B864" s="65" t="s">
        <v>128</v>
      </c>
      <c r="C864">
        <v>2014</v>
      </c>
      <c r="D864">
        <v>2016</v>
      </c>
      <c r="F864">
        <v>8108</v>
      </c>
      <c r="G864">
        <v>0</v>
      </c>
      <c r="H864" t="s">
        <v>482</v>
      </c>
      <c r="I864">
        <v>801</v>
      </c>
      <c r="J864">
        <v>410</v>
      </c>
      <c r="K864" t="s">
        <v>457</v>
      </c>
      <c r="L864">
        <v>-35000</v>
      </c>
      <c r="M864">
        <v>0</v>
      </c>
      <c r="N864">
        <v>0</v>
      </c>
      <c r="O864">
        <v>0</v>
      </c>
      <c r="P864">
        <v>-35000</v>
      </c>
      <c r="Q864">
        <v>0</v>
      </c>
      <c r="R864">
        <v>0</v>
      </c>
      <c r="S864">
        <v>0</v>
      </c>
      <c r="T864">
        <v>0</v>
      </c>
      <c r="U864">
        <v>0</v>
      </c>
      <c r="V864">
        <v>0</v>
      </c>
      <c r="W864">
        <v>0</v>
      </c>
      <c r="X864">
        <v>0</v>
      </c>
      <c r="Y864">
        <v>0</v>
      </c>
      <c r="Z864">
        <v>0</v>
      </c>
      <c r="AA864">
        <v>0</v>
      </c>
      <c r="AB864">
        <v>0</v>
      </c>
      <c r="AC864">
        <v>0</v>
      </c>
      <c r="AD864">
        <v>-35000</v>
      </c>
      <c r="AE864">
        <v>0</v>
      </c>
      <c r="AF864">
        <v>0</v>
      </c>
      <c r="AG864">
        <v>0</v>
      </c>
      <c r="AH864">
        <v>0</v>
      </c>
      <c r="AI864">
        <v>-35000</v>
      </c>
      <c r="AJ864">
        <v>0</v>
      </c>
      <c r="AK864">
        <v>-35000</v>
      </c>
      <c r="AL864">
        <v>0</v>
      </c>
      <c r="AM864">
        <v>0</v>
      </c>
      <c r="AN864">
        <v>0</v>
      </c>
      <c r="AO864">
        <v>0</v>
      </c>
      <c r="AP864">
        <v>0</v>
      </c>
      <c r="AQ864">
        <v>0</v>
      </c>
    </row>
    <row r="865" spans="2:43" x14ac:dyDescent="0.35">
      <c r="B865" s="65" t="s">
        <v>128</v>
      </c>
      <c r="C865">
        <v>2015</v>
      </c>
      <c r="D865">
        <v>2015</v>
      </c>
      <c r="F865">
        <v>1301</v>
      </c>
      <c r="G865">
        <v>0</v>
      </c>
      <c r="H865" t="s">
        <v>453</v>
      </c>
      <c r="I865">
        <v>1</v>
      </c>
      <c r="J865">
        <v>0</v>
      </c>
      <c r="K865" t="s">
        <v>66</v>
      </c>
      <c r="L865">
        <v>0</v>
      </c>
      <c r="M865">
        <v>0</v>
      </c>
      <c r="N865">
        <v>0</v>
      </c>
      <c r="O865">
        <v>0</v>
      </c>
      <c r="P865">
        <v>0</v>
      </c>
      <c r="Q865">
        <v>0</v>
      </c>
      <c r="R865">
        <v>0</v>
      </c>
      <c r="S865">
        <v>0</v>
      </c>
      <c r="T865">
        <v>0</v>
      </c>
      <c r="U865">
        <v>-4235.16</v>
      </c>
      <c r="V865">
        <v>0</v>
      </c>
      <c r="W865">
        <v>-4235.16</v>
      </c>
      <c r="X865">
        <v>0</v>
      </c>
      <c r="Y865">
        <v>0</v>
      </c>
      <c r="Z865">
        <v>0</v>
      </c>
      <c r="AA865">
        <v>0</v>
      </c>
      <c r="AB865">
        <v>0</v>
      </c>
      <c r="AC865">
        <v>0</v>
      </c>
      <c r="AD865">
        <v>0</v>
      </c>
      <c r="AE865">
        <v>0</v>
      </c>
      <c r="AF865">
        <v>0</v>
      </c>
      <c r="AG865">
        <v>0</v>
      </c>
      <c r="AH865">
        <v>0</v>
      </c>
      <c r="AI865">
        <v>0</v>
      </c>
      <c r="AJ865">
        <v>0</v>
      </c>
      <c r="AK865">
        <v>0</v>
      </c>
      <c r="AL865">
        <v>-4235.16</v>
      </c>
      <c r="AM865">
        <v>0</v>
      </c>
      <c r="AN865">
        <v>4683.71</v>
      </c>
      <c r="AO865">
        <v>0</v>
      </c>
      <c r="AP865">
        <v>0</v>
      </c>
      <c r="AQ865">
        <v>4683.71</v>
      </c>
    </row>
    <row r="866" spans="2:43" x14ac:dyDescent="0.35">
      <c r="B866" s="65" t="s">
        <v>128</v>
      </c>
      <c r="C866">
        <v>2015</v>
      </c>
      <c r="D866">
        <v>2015</v>
      </c>
      <c r="F866">
        <v>1301</v>
      </c>
      <c r="G866">
        <v>0</v>
      </c>
      <c r="H866" t="s">
        <v>453</v>
      </c>
      <c r="I866">
        <v>1</v>
      </c>
      <c r="J866">
        <v>111</v>
      </c>
      <c r="K866" t="s">
        <v>66</v>
      </c>
      <c r="L866">
        <v>0</v>
      </c>
      <c r="M866">
        <v>0</v>
      </c>
      <c r="N866">
        <v>0</v>
      </c>
      <c r="O866">
        <v>0</v>
      </c>
      <c r="P866">
        <v>0</v>
      </c>
      <c r="Q866">
        <v>0</v>
      </c>
      <c r="R866">
        <v>-135350.65</v>
      </c>
      <c r="S866">
        <v>-132366.31</v>
      </c>
      <c r="T866">
        <v>0</v>
      </c>
      <c r="U866">
        <v>-2994.88</v>
      </c>
      <c r="V866">
        <v>-135350.65</v>
      </c>
      <c r="W866">
        <v>-135361.19</v>
      </c>
      <c r="X866">
        <v>0</v>
      </c>
      <c r="Y866">
        <v>0</v>
      </c>
      <c r="Z866">
        <v>0</v>
      </c>
      <c r="AA866">
        <v>0</v>
      </c>
      <c r="AB866">
        <v>0</v>
      </c>
      <c r="AC866">
        <v>0</v>
      </c>
      <c r="AD866">
        <v>-28511.21</v>
      </c>
      <c r="AE866">
        <v>0</v>
      </c>
      <c r="AF866">
        <v>0</v>
      </c>
      <c r="AG866">
        <v>0</v>
      </c>
      <c r="AH866">
        <v>0</v>
      </c>
      <c r="AI866">
        <v>-28511.21</v>
      </c>
      <c r="AJ866">
        <v>0</v>
      </c>
      <c r="AK866">
        <v>-28511.21</v>
      </c>
      <c r="AL866">
        <v>-28521.75</v>
      </c>
      <c r="AM866">
        <v>0</v>
      </c>
      <c r="AN866">
        <v>10.54</v>
      </c>
      <c r="AO866">
        <v>0</v>
      </c>
      <c r="AP866">
        <v>6569.49</v>
      </c>
      <c r="AQ866">
        <v>6580.03</v>
      </c>
    </row>
    <row r="867" spans="2:43" x14ac:dyDescent="0.35">
      <c r="B867" s="65" t="s">
        <v>128</v>
      </c>
      <c r="C867">
        <v>2015</v>
      </c>
      <c r="D867">
        <v>2015</v>
      </c>
      <c r="F867">
        <v>1301</v>
      </c>
      <c r="G867">
        <v>0</v>
      </c>
      <c r="H867" t="s">
        <v>453</v>
      </c>
      <c r="I867">
        <v>1</v>
      </c>
      <c r="J867">
        <v>115</v>
      </c>
      <c r="K867" t="s">
        <v>66</v>
      </c>
      <c r="L867">
        <v>0</v>
      </c>
      <c r="M867">
        <v>0</v>
      </c>
      <c r="N867">
        <v>0</v>
      </c>
      <c r="O867">
        <v>0</v>
      </c>
      <c r="P867">
        <v>0</v>
      </c>
      <c r="Q867">
        <v>0</v>
      </c>
      <c r="R867">
        <v>-22178.55</v>
      </c>
      <c r="S867">
        <v>-49051.35</v>
      </c>
      <c r="T867">
        <v>0</v>
      </c>
      <c r="U867">
        <v>0</v>
      </c>
      <c r="V867">
        <v>-22178.55</v>
      </c>
      <c r="W867">
        <v>-49051.35</v>
      </c>
      <c r="X867">
        <v>0</v>
      </c>
      <c r="Y867">
        <v>0</v>
      </c>
      <c r="Z867">
        <v>0</v>
      </c>
      <c r="AA867">
        <v>0</v>
      </c>
      <c r="AB867">
        <v>0</v>
      </c>
      <c r="AC867">
        <v>0</v>
      </c>
      <c r="AD867">
        <v>-17989.91</v>
      </c>
      <c r="AE867">
        <v>0</v>
      </c>
      <c r="AF867">
        <v>0</v>
      </c>
      <c r="AG867">
        <v>0</v>
      </c>
      <c r="AH867">
        <v>0</v>
      </c>
      <c r="AI867">
        <v>-17989.91</v>
      </c>
      <c r="AJ867">
        <v>0</v>
      </c>
      <c r="AK867">
        <v>-17989.91</v>
      </c>
      <c r="AL867">
        <v>-44862.71</v>
      </c>
      <c r="AM867">
        <v>0</v>
      </c>
      <c r="AN867">
        <v>26872.799999999999</v>
      </c>
      <c r="AO867">
        <v>0</v>
      </c>
      <c r="AP867">
        <v>0</v>
      </c>
      <c r="AQ867">
        <v>26872.799999999999</v>
      </c>
    </row>
    <row r="868" spans="2:43" x14ac:dyDescent="0.35">
      <c r="B868" s="65" t="s">
        <v>128</v>
      </c>
      <c r="C868">
        <v>2015</v>
      </c>
      <c r="D868">
        <v>2015</v>
      </c>
      <c r="F868">
        <v>1301</v>
      </c>
      <c r="G868">
        <v>0</v>
      </c>
      <c r="H868" t="s">
        <v>453</v>
      </c>
      <c r="I868">
        <v>1</v>
      </c>
      <c r="J868">
        <v>121</v>
      </c>
      <c r="K868" t="s">
        <v>66</v>
      </c>
      <c r="L868">
        <v>-397573.42</v>
      </c>
      <c r="M868">
        <v>-376039.31</v>
      </c>
      <c r="N868">
        <v>0</v>
      </c>
      <c r="O868">
        <v>-29298.03</v>
      </c>
      <c r="P868">
        <v>-397573.42</v>
      </c>
      <c r="Q868">
        <v>-405337.34</v>
      </c>
      <c r="R868">
        <v>-81103.509999999995</v>
      </c>
      <c r="S868">
        <v>-171438.76</v>
      </c>
      <c r="T868">
        <v>0</v>
      </c>
      <c r="U868">
        <v>-5711.47</v>
      </c>
      <c r="V868">
        <v>-81103.509999999995</v>
      </c>
      <c r="W868">
        <v>-177150.23</v>
      </c>
      <c r="X868">
        <v>0</v>
      </c>
      <c r="Y868">
        <v>0</v>
      </c>
      <c r="Z868">
        <v>0</v>
      </c>
      <c r="AA868">
        <v>0</v>
      </c>
      <c r="AB868">
        <v>0</v>
      </c>
      <c r="AC868">
        <v>0</v>
      </c>
      <c r="AD868">
        <v>34623.22</v>
      </c>
      <c r="AE868">
        <v>0</v>
      </c>
      <c r="AF868">
        <v>0</v>
      </c>
      <c r="AG868">
        <v>-980.84</v>
      </c>
      <c r="AH868">
        <v>0</v>
      </c>
      <c r="AI868">
        <v>33642.379999999997</v>
      </c>
      <c r="AJ868">
        <v>0</v>
      </c>
      <c r="AK868">
        <v>33642.379999999997</v>
      </c>
      <c r="AL868">
        <v>-70168.259999999995</v>
      </c>
      <c r="AM868">
        <v>300794.61</v>
      </c>
      <c r="AN868">
        <v>96046.720000000001</v>
      </c>
      <c r="AO868">
        <v>0</v>
      </c>
      <c r="AP868">
        <v>16995.7</v>
      </c>
      <c r="AQ868">
        <v>413837.03</v>
      </c>
    </row>
    <row r="869" spans="2:43" x14ac:dyDescent="0.35">
      <c r="B869" s="65" t="s">
        <v>128</v>
      </c>
      <c r="C869">
        <v>2015</v>
      </c>
      <c r="D869">
        <v>2015</v>
      </c>
      <c r="F869">
        <v>1301</v>
      </c>
      <c r="G869">
        <v>0</v>
      </c>
      <c r="H869" t="s">
        <v>453</v>
      </c>
      <c r="I869">
        <v>1</v>
      </c>
      <c r="J869">
        <v>210</v>
      </c>
      <c r="K869" t="s">
        <v>66</v>
      </c>
      <c r="L869">
        <v>-37111.9</v>
      </c>
      <c r="M869">
        <v>-73826.78</v>
      </c>
      <c r="N869">
        <v>0</v>
      </c>
      <c r="O869">
        <v>-8053.88</v>
      </c>
      <c r="P869">
        <v>-37111.9</v>
      </c>
      <c r="Q869">
        <v>-81880.66</v>
      </c>
      <c r="R869">
        <v>11296.44</v>
      </c>
      <c r="S869">
        <v>-39969.58</v>
      </c>
      <c r="T869">
        <v>0</v>
      </c>
      <c r="U869">
        <v>-75.5</v>
      </c>
      <c r="V869">
        <v>11296.44</v>
      </c>
      <c r="W869">
        <v>-40045.08</v>
      </c>
      <c r="X869">
        <v>-5559.4</v>
      </c>
      <c r="Y869">
        <v>-3422.85</v>
      </c>
      <c r="Z869">
        <v>0</v>
      </c>
      <c r="AA869">
        <v>0</v>
      </c>
      <c r="AB869">
        <v>-5559.4</v>
      </c>
      <c r="AC869">
        <v>-3422.85</v>
      </c>
      <c r="AD869">
        <v>50897.16</v>
      </c>
      <c r="AE869">
        <v>0</v>
      </c>
      <c r="AF869">
        <v>0</v>
      </c>
      <c r="AG869">
        <v>-3474.05</v>
      </c>
      <c r="AH869">
        <v>0</v>
      </c>
      <c r="AI869">
        <v>47423.11</v>
      </c>
      <c r="AJ869">
        <v>-5559.4</v>
      </c>
      <c r="AK869">
        <v>49559.66</v>
      </c>
      <c r="AL869">
        <v>-46550.62</v>
      </c>
      <c r="AM869">
        <v>55607.74</v>
      </c>
      <c r="AN869">
        <v>10170.790000000001</v>
      </c>
      <c r="AO869">
        <v>0</v>
      </c>
      <c r="AP869">
        <v>36380.050000000003</v>
      </c>
      <c r="AQ869">
        <v>102158.58</v>
      </c>
    </row>
    <row r="870" spans="2:43" x14ac:dyDescent="0.35">
      <c r="B870" s="65" t="s">
        <v>128</v>
      </c>
      <c r="C870">
        <v>2015</v>
      </c>
      <c r="D870">
        <v>2015</v>
      </c>
      <c r="F870">
        <v>1301</v>
      </c>
      <c r="G870">
        <v>0</v>
      </c>
      <c r="H870" t="s">
        <v>453</v>
      </c>
      <c r="I870">
        <v>1</v>
      </c>
      <c r="J870">
        <v>220</v>
      </c>
      <c r="K870" t="s">
        <v>66</v>
      </c>
      <c r="L870">
        <v>-30563.040000000001</v>
      </c>
      <c r="M870">
        <v>-26496.53</v>
      </c>
      <c r="N870">
        <v>0</v>
      </c>
      <c r="O870">
        <v>0</v>
      </c>
      <c r="P870">
        <v>-30563.040000000001</v>
      </c>
      <c r="Q870">
        <v>-26496.53</v>
      </c>
      <c r="R870">
        <v>12525.03</v>
      </c>
      <c r="S870">
        <v>14048.12</v>
      </c>
      <c r="T870">
        <v>0</v>
      </c>
      <c r="U870">
        <v>-16.309999999999999</v>
      </c>
      <c r="V870">
        <v>12525.03</v>
      </c>
      <c r="W870">
        <v>14031.81</v>
      </c>
      <c r="X870">
        <v>0</v>
      </c>
      <c r="Y870">
        <v>0</v>
      </c>
      <c r="Z870">
        <v>0</v>
      </c>
      <c r="AA870">
        <v>0</v>
      </c>
      <c r="AB870">
        <v>0</v>
      </c>
      <c r="AC870">
        <v>0</v>
      </c>
      <c r="AD870">
        <v>-5589.59</v>
      </c>
      <c r="AE870">
        <v>0</v>
      </c>
      <c r="AF870">
        <v>0</v>
      </c>
      <c r="AG870">
        <v>0</v>
      </c>
      <c r="AH870">
        <v>0</v>
      </c>
      <c r="AI870">
        <v>-5589.59</v>
      </c>
      <c r="AJ870">
        <v>0</v>
      </c>
      <c r="AK870">
        <v>-5589.59</v>
      </c>
      <c r="AL870">
        <v>-16.3</v>
      </c>
      <c r="AM870">
        <v>19424.98</v>
      </c>
      <c r="AN870">
        <v>0</v>
      </c>
      <c r="AO870">
        <v>0</v>
      </c>
      <c r="AP870">
        <v>2376.1</v>
      </c>
      <c r="AQ870">
        <v>21801.08</v>
      </c>
    </row>
    <row r="871" spans="2:43" x14ac:dyDescent="0.35">
      <c r="B871" s="65" t="s">
        <v>128</v>
      </c>
      <c r="C871">
        <v>2015</v>
      </c>
      <c r="D871">
        <v>2015</v>
      </c>
      <c r="F871">
        <v>1301</v>
      </c>
      <c r="G871">
        <v>0</v>
      </c>
      <c r="H871" t="s">
        <v>453</v>
      </c>
      <c r="I871">
        <v>1</v>
      </c>
      <c r="J871">
        <v>231</v>
      </c>
      <c r="K871" t="s">
        <v>66</v>
      </c>
      <c r="L871">
        <v>-53416.76</v>
      </c>
      <c r="M871">
        <v>-53416.76</v>
      </c>
      <c r="N871">
        <v>0</v>
      </c>
      <c r="O871">
        <v>0</v>
      </c>
      <c r="P871">
        <v>-53416.76</v>
      </c>
      <c r="Q871">
        <v>-53416.76</v>
      </c>
      <c r="R871">
        <v>35.549999999999997</v>
      </c>
      <c r="S871">
        <v>35.549999999999997</v>
      </c>
      <c r="T871">
        <v>0</v>
      </c>
      <c r="U871">
        <v>0</v>
      </c>
      <c r="V871">
        <v>35.549999999999997</v>
      </c>
      <c r="W871">
        <v>35.549999999999997</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row>
    <row r="872" spans="2:43" x14ac:dyDescent="0.35">
      <c r="B872" s="65" t="s">
        <v>128</v>
      </c>
      <c r="C872">
        <v>2015</v>
      </c>
      <c r="D872">
        <v>2015</v>
      </c>
      <c r="F872">
        <v>1301</v>
      </c>
      <c r="G872">
        <v>0</v>
      </c>
      <c r="H872" t="s">
        <v>453</v>
      </c>
      <c r="I872">
        <v>1</v>
      </c>
      <c r="J872">
        <v>232</v>
      </c>
      <c r="K872" t="s">
        <v>66</v>
      </c>
      <c r="L872">
        <v>-44295.07</v>
      </c>
      <c r="M872">
        <v>-46818.48</v>
      </c>
      <c r="N872">
        <v>0</v>
      </c>
      <c r="O872">
        <v>-1669.46</v>
      </c>
      <c r="P872">
        <v>-44295.07</v>
      </c>
      <c r="Q872">
        <v>-48487.94</v>
      </c>
      <c r="R872">
        <v>0</v>
      </c>
      <c r="S872">
        <v>0.15</v>
      </c>
      <c r="T872">
        <v>0</v>
      </c>
      <c r="U872">
        <v>-0.15</v>
      </c>
      <c r="V872">
        <v>0</v>
      </c>
      <c r="W872">
        <v>0</v>
      </c>
      <c r="X872">
        <v>0</v>
      </c>
      <c r="Y872">
        <v>0</v>
      </c>
      <c r="Z872">
        <v>0</v>
      </c>
      <c r="AA872">
        <v>0</v>
      </c>
      <c r="AB872">
        <v>0</v>
      </c>
      <c r="AC872">
        <v>0</v>
      </c>
      <c r="AD872">
        <v>2523.2600000000002</v>
      </c>
      <c r="AE872">
        <v>0</v>
      </c>
      <c r="AF872">
        <v>0</v>
      </c>
      <c r="AG872">
        <v>0</v>
      </c>
      <c r="AH872">
        <v>0</v>
      </c>
      <c r="AI872">
        <v>2523.2600000000002</v>
      </c>
      <c r="AJ872">
        <v>0</v>
      </c>
      <c r="AK872">
        <v>2523.2600000000002</v>
      </c>
      <c r="AL872">
        <v>-1669.61</v>
      </c>
      <c r="AM872">
        <v>2374.64</v>
      </c>
      <c r="AN872">
        <v>0</v>
      </c>
      <c r="AO872">
        <v>0</v>
      </c>
      <c r="AP872">
        <v>0</v>
      </c>
      <c r="AQ872">
        <v>2374.64</v>
      </c>
    </row>
    <row r="873" spans="2:43" x14ac:dyDescent="0.35">
      <c r="B873" s="65" t="s">
        <v>128</v>
      </c>
      <c r="C873">
        <v>2015</v>
      </c>
      <c r="D873">
        <v>2015</v>
      </c>
      <c r="F873">
        <v>1301</v>
      </c>
      <c r="G873">
        <v>0</v>
      </c>
      <c r="H873" t="s">
        <v>453</v>
      </c>
      <c r="I873">
        <v>1</v>
      </c>
      <c r="J873">
        <v>233</v>
      </c>
      <c r="K873" t="s">
        <v>66</v>
      </c>
      <c r="L873">
        <v>-3489124.92</v>
      </c>
      <c r="M873">
        <v>-2591931.38</v>
      </c>
      <c r="N873">
        <v>0</v>
      </c>
      <c r="O873">
        <v>0</v>
      </c>
      <c r="P873">
        <v>-3489124.92</v>
      </c>
      <c r="Q873">
        <v>-2591931.38</v>
      </c>
      <c r="R873">
        <v>13520.73</v>
      </c>
      <c r="S873">
        <v>82490.12</v>
      </c>
      <c r="T873">
        <v>0</v>
      </c>
      <c r="U873">
        <v>-73642.34</v>
      </c>
      <c r="V873">
        <v>13520.73</v>
      </c>
      <c r="W873">
        <v>8847.7800000000007</v>
      </c>
      <c r="X873">
        <v>-144111.44</v>
      </c>
      <c r="Y873">
        <v>-138034.57</v>
      </c>
      <c r="Z873">
        <v>0</v>
      </c>
      <c r="AA873">
        <v>0</v>
      </c>
      <c r="AB873">
        <v>-144111.44</v>
      </c>
      <c r="AC873">
        <v>-138034.57</v>
      </c>
      <c r="AD873">
        <v>-972347.47</v>
      </c>
      <c r="AE873">
        <v>0</v>
      </c>
      <c r="AF873">
        <v>0</v>
      </c>
      <c r="AG873">
        <v>0</v>
      </c>
      <c r="AH873">
        <v>0</v>
      </c>
      <c r="AI873">
        <v>-972347.47</v>
      </c>
      <c r="AJ873">
        <v>-144111.44</v>
      </c>
      <c r="AK873">
        <v>-966270.6</v>
      </c>
      <c r="AL873">
        <v>-73750.009999999995</v>
      </c>
      <c r="AM873">
        <v>14669.43</v>
      </c>
      <c r="AN873">
        <v>11203.43</v>
      </c>
      <c r="AO873">
        <v>0</v>
      </c>
      <c r="AP873">
        <v>127.21</v>
      </c>
      <c r="AQ873">
        <v>26000.07</v>
      </c>
    </row>
    <row r="874" spans="2:43" x14ac:dyDescent="0.35">
      <c r="B874" s="65" t="s">
        <v>128</v>
      </c>
      <c r="C874">
        <v>2015</v>
      </c>
      <c r="D874">
        <v>2015</v>
      </c>
      <c r="F874">
        <v>1301</v>
      </c>
      <c r="G874">
        <v>0</v>
      </c>
      <c r="H874" t="s">
        <v>453</v>
      </c>
      <c r="I874">
        <v>1</v>
      </c>
      <c r="J874">
        <v>240</v>
      </c>
      <c r="K874" t="s">
        <v>66</v>
      </c>
      <c r="L874">
        <v>-231</v>
      </c>
      <c r="M874">
        <v>-19880.3</v>
      </c>
      <c r="N874">
        <v>0</v>
      </c>
      <c r="O874">
        <v>0</v>
      </c>
      <c r="P874">
        <v>-231</v>
      </c>
      <c r="Q874">
        <v>-19880.3</v>
      </c>
      <c r="R874">
        <v>20881.650000000001</v>
      </c>
      <c r="S874">
        <v>20651.63</v>
      </c>
      <c r="T874">
        <v>0</v>
      </c>
      <c r="U874">
        <v>0</v>
      </c>
      <c r="V874">
        <v>20881.650000000001</v>
      </c>
      <c r="W874">
        <v>20651.63</v>
      </c>
      <c r="X874">
        <v>-291684.24</v>
      </c>
      <c r="Y874">
        <v>-241770.59</v>
      </c>
      <c r="Z874">
        <v>0</v>
      </c>
      <c r="AA874">
        <v>0</v>
      </c>
      <c r="AB874">
        <v>-291684.24</v>
      </c>
      <c r="AC874">
        <v>-241770.59</v>
      </c>
      <c r="AD874">
        <v>-30034.33</v>
      </c>
      <c r="AE874">
        <v>0</v>
      </c>
      <c r="AF874">
        <v>0</v>
      </c>
      <c r="AG874">
        <v>0</v>
      </c>
      <c r="AH874">
        <v>0</v>
      </c>
      <c r="AI874">
        <v>-30034.33</v>
      </c>
      <c r="AJ874">
        <v>-291684.24</v>
      </c>
      <c r="AK874">
        <v>19879.32</v>
      </c>
      <c r="AL874">
        <v>0</v>
      </c>
      <c r="AM874">
        <v>19879.32</v>
      </c>
      <c r="AN874">
        <v>230.02</v>
      </c>
      <c r="AO874">
        <v>0</v>
      </c>
      <c r="AP874">
        <v>0</v>
      </c>
      <c r="AQ874">
        <v>20109.34</v>
      </c>
    </row>
    <row r="875" spans="2:43" x14ac:dyDescent="0.35">
      <c r="B875" s="65" t="s">
        <v>128</v>
      </c>
      <c r="C875">
        <v>2015</v>
      </c>
      <c r="D875">
        <v>2015</v>
      </c>
      <c r="F875">
        <v>1301</v>
      </c>
      <c r="G875">
        <v>0</v>
      </c>
      <c r="H875" t="s">
        <v>453</v>
      </c>
      <c r="I875">
        <v>1</v>
      </c>
      <c r="J875">
        <v>251</v>
      </c>
      <c r="K875" t="s">
        <v>66</v>
      </c>
      <c r="L875">
        <v>-20398222.27</v>
      </c>
      <c r="M875">
        <v>-9235138.8499999996</v>
      </c>
      <c r="N875">
        <v>0</v>
      </c>
      <c r="O875">
        <v>0</v>
      </c>
      <c r="P875">
        <v>-20398222.27</v>
      </c>
      <c r="Q875">
        <v>-9235138.8499999996</v>
      </c>
      <c r="R875">
        <v>-2045088.37</v>
      </c>
      <c r="S875">
        <v>-496645.54</v>
      </c>
      <c r="T875">
        <v>0</v>
      </c>
      <c r="U875">
        <v>-23176.25</v>
      </c>
      <c r="V875">
        <v>-2045088.37</v>
      </c>
      <c r="W875">
        <v>-519821.79</v>
      </c>
      <c r="X875">
        <v>-1331663.17</v>
      </c>
      <c r="Y875">
        <v>-663982.99</v>
      </c>
      <c r="Z875">
        <v>0</v>
      </c>
      <c r="AA875">
        <v>0</v>
      </c>
      <c r="AB875">
        <v>-1331663.17</v>
      </c>
      <c r="AC875">
        <v>-663982.99</v>
      </c>
      <c r="AD875">
        <v>-13379206.43</v>
      </c>
      <c r="AE875">
        <v>0</v>
      </c>
      <c r="AF875">
        <v>0</v>
      </c>
      <c r="AG875">
        <v>0</v>
      </c>
      <c r="AH875">
        <v>0</v>
      </c>
      <c r="AI875">
        <v>-13379206.43</v>
      </c>
      <c r="AJ875">
        <v>-1331663.17</v>
      </c>
      <c r="AK875">
        <v>-12711526.25</v>
      </c>
      <c r="AL875">
        <v>-23176.25</v>
      </c>
      <c r="AM875">
        <v>319698.82</v>
      </c>
      <c r="AN875">
        <v>21142.5</v>
      </c>
      <c r="AO875">
        <v>0</v>
      </c>
      <c r="AP875">
        <v>0</v>
      </c>
      <c r="AQ875">
        <v>340841.32</v>
      </c>
    </row>
    <row r="876" spans="2:43" x14ac:dyDescent="0.35">
      <c r="B876" s="65" t="s">
        <v>128</v>
      </c>
      <c r="C876">
        <v>2015</v>
      </c>
      <c r="D876">
        <v>2015</v>
      </c>
      <c r="F876">
        <v>1301</v>
      </c>
      <c r="G876">
        <v>0</v>
      </c>
      <c r="H876" t="s">
        <v>453</v>
      </c>
      <c r="I876">
        <v>1</v>
      </c>
      <c r="J876">
        <v>252</v>
      </c>
      <c r="K876" t="s">
        <v>66</v>
      </c>
      <c r="L876">
        <v>360466.31</v>
      </c>
      <c r="M876">
        <v>-11448207.640000001</v>
      </c>
      <c r="N876">
        <v>0</v>
      </c>
      <c r="O876">
        <v>-385982</v>
      </c>
      <c r="P876">
        <v>360466.31</v>
      </c>
      <c r="Q876">
        <v>-11834189.640000001</v>
      </c>
      <c r="R876">
        <v>-16129562.029999999</v>
      </c>
      <c r="S876">
        <v>1378181.2</v>
      </c>
      <c r="T876">
        <v>0</v>
      </c>
      <c r="U876">
        <v>-5037.7299999999996</v>
      </c>
      <c r="V876">
        <v>-16129562.029999999</v>
      </c>
      <c r="W876">
        <v>1373143.47</v>
      </c>
      <c r="X876">
        <v>-1756609.57</v>
      </c>
      <c r="Y876">
        <v>-588416.67000000004</v>
      </c>
      <c r="Z876">
        <v>0</v>
      </c>
      <c r="AA876">
        <v>0</v>
      </c>
      <c r="AB876">
        <v>-1756609.57</v>
      </c>
      <c r="AC876">
        <v>-588416.67000000004</v>
      </c>
      <c r="AD876">
        <v>-6870939.8700000001</v>
      </c>
      <c r="AE876">
        <v>0</v>
      </c>
      <c r="AF876">
        <v>0</v>
      </c>
      <c r="AG876">
        <v>0</v>
      </c>
      <c r="AH876">
        <v>0</v>
      </c>
      <c r="AI876">
        <v>-6870939.8700000001</v>
      </c>
      <c r="AJ876">
        <v>-1756609.57</v>
      </c>
      <c r="AK876">
        <v>-5702746.9699999997</v>
      </c>
      <c r="AL876">
        <v>-394697.42</v>
      </c>
      <c r="AM876">
        <v>219874.38</v>
      </c>
      <c r="AN876">
        <v>18.23</v>
      </c>
      <c r="AO876">
        <v>0</v>
      </c>
      <c r="AP876">
        <v>3677.69</v>
      </c>
      <c r="AQ876">
        <v>223570.3</v>
      </c>
    </row>
    <row r="877" spans="2:43" x14ac:dyDescent="0.35">
      <c r="B877" s="65" t="s">
        <v>128</v>
      </c>
      <c r="C877">
        <v>2015</v>
      </c>
      <c r="D877">
        <v>2015</v>
      </c>
      <c r="F877">
        <v>1301</v>
      </c>
      <c r="G877">
        <v>0</v>
      </c>
      <c r="H877" t="s">
        <v>453</v>
      </c>
      <c r="I877">
        <v>1</v>
      </c>
      <c r="J877">
        <v>253</v>
      </c>
      <c r="K877" t="s">
        <v>66</v>
      </c>
      <c r="L877">
        <v>658919.89</v>
      </c>
      <c r="M877">
        <v>2036160.05</v>
      </c>
      <c r="N877">
        <v>0</v>
      </c>
      <c r="O877">
        <v>0</v>
      </c>
      <c r="P877">
        <v>658919.89</v>
      </c>
      <c r="Q877">
        <v>2036160.05</v>
      </c>
      <c r="R877">
        <v>-2998552.08</v>
      </c>
      <c r="S877">
        <v>-2484644.09</v>
      </c>
      <c r="T877">
        <v>0</v>
      </c>
      <c r="U877">
        <v>-822.29</v>
      </c>
      <c r="V877">
        <v>-2998552.08</v>
      </c>
      <c r="W877">
        <v>-2485466.38</v>
      </c>
      <c r="X877">
        <v>-2395111.84</v>
      </c>
      <c r="Y877">
        <v>-2052256.56</v>
      </c>
      <c r="Z877">
        <v>0</v>
      </c>
      <c r="AA877">
        <v>0</v>
      </c>
      <c r="AB877">
        <v>-2395111.84</v>
      </c>
      <c r="AC877">
        <v>-2052256.56</v>
      </c>
      <c r="AD877">
        <v>-2234003.4300000002</v>
      </c>
      <c r="AE877">
        <v>0</v>
      </c>
      <c r="AF877">
        <v>0</v>
      </c>
      <c r="AG877">
        <v>0</v>
      </c>
      <c r="AH877">
        <v>0</v>
      </c>
      <c r="AI877">
        <v>-2234003.4300000002</v>
      </c>
      <c r="AJ877">
        <v>-2395111.84</v>
      </c>
      <c r="AK877">
        <v>-1891148.15</v>
      </c>
      <c r="AL877">
        <v>-822.29</v>
      </c>
      <c r="AM877">
        <v>35064.28</v>
      </c>
      <c r="AN877">
        <v>0</v>
      </c>
      <c r="AO877">
        <v>0</v>
      </c>
      <c r="AP877">
        <v>0</v>
      </c>
      <c r="AQ877">
        <v>35064.28</v>
      </c>
    </row>
    <row r="878" spans="2:43" x14ac:dyDescent="0.35">
      <c r="B878" s="65" t="s">
        <v>128</v>
      </c>
      <c r="C878">
        <v>2015</v>
      </c>
      <c r="D878">
        <v>2015</v>
      </c>
      <c r="F878">
        <v>1301</v>
      </c>
      <c r="G878">
        <v>0</v>
      </c>
      <c r="H878" t="s">
        <v>453</v>
      </c>
      <c r="I878">
        <v>1</v>
      </c>
      <c r="J878">
        <v>254</v>
      </c>
      <c r="K878" t="s">
        <v>66</v>
      </c>
      <c r="L878">
        <v>-5996582.5700000003</v>
      </c>
      <c r="M878">
        <v>-3756012.17</v>
      </c>
      <c r="N878">
        <v>0</v>
      </c>
      <c r="O878">
        <v>-10949.86</v>
      </c>
      <c r="P878">
        <v>-5996582.5700000003</v>
      </c>
      <c r="Q878">
        <v>-3766962.03</v>
      </c>
      <c r="R878">
        <v>64781.86</v>
      </c>
      <c r="S878">
        <v>88829.36</v>
      </c>
      <c r="T878">
        <v>0</v>
      </c>
      <c r="U878">
        <v>-3450.83</v>
      </c>
      <c r="V878">
        <v>64781.86</v>
      </c>
      <c r="W878">
        <v>85378.53</v>
      </c>
      <c r="X878">
        <v>-1491143.04</v>
      </c>
      <c r="Y878">
        <v>-1481633.61</v>
      </c>
      <c r="Z878">
        <v>0</v>
      </c>
      <c r="AA878">
        <v>0</v>
      </c>
      <c r="AB878">
        <v>-1491143.04</v>
      </c>
      <c r="AC878">
        <v>-1481633.61</v>
      </c>
      <c r="AD878">
        <v>-2276639.4900000002</v>
      </c>
      <c r="AE878">
        <v>0</v>
      </c>
      <c r="AF878">
        <v>0</v>
      </c>
      <c r="AG878">
        <v>0</v>
      </c>
      <c r="AH878">
        <v>0</v>
      </c>
      <c r="AI878">
        <v>-2276639.4900000002</v>
      </c>
      <c r="AJ878">
        <v>-1491143.04</v>
      </c>
      <c r="AK878">
        <v>-2267130.06</v>
      </c>
      <c r="AL878">
        <v>-16912.849999999999</v>
      </c>
      <c r="AM878">
        <v>110093.08</v>
      </c>
      <c r="AN878">
        <v>49.37</v>
      </c>
      <c r="AO878">
        <v>0</v>
      </c>
      <c r="AP878">
        <v>2512.27</v>
      </c>
      <c r="AQ878">
        <v>112654.72</v>
      </c>
    </row>
    <row r="879" spans="2:43" x14ac:dyDescent="0.35">
      <c r="B879" s="65" t="s">
        <v>128</v>
      </c>
      <c r="C879">
        <v>2015</v>
      </c>
      <c r="D879">
        <v>2015</v>
      </c>
      <c r="F879">
        <v>1301</v>
      </c>
      <c r="G879">
        <v>0</v>
      </c>
      <c r="H879" t="s">
        <v>453</v>
      </c>
      <c r="I879">
        <v>1</v>
      </c>
      <c r="J879">
        <v>256</v>
      </c>
      <c r="K879" t="s">
        <v>66</v>
      </c>
      <c r="L879">
        <v>-7520.02</v>
      </c>
      <c r="M879">
        <v>-3559.41</v>
      </c>
      <c r="N879">
        <v>0</v>
      </c>
      <c r="O879">
        <v>0</v>
      </c>
      <c r="P879">
        <v>-7520.02</v>
      </c>
      <c r="Q879">
        <v>-3559.41</v>
      </c>
      <c r="R879">
        <v>0</v>
      </c>
      <c r="S879">
        <v>0</v>
      </c>
      <c r="T879">
        <v>0</v>
      </c>
      <c r="U879">
        <v>0</v>
      </c>
      <c r="V879">
        <v>0</v>
      </c>
      <c r="W879">
        <v>0</v>
      </c>
      <c r="X879">
        <v>0</v>
      </c>
      <c r="Y879">
        <v>0</v>
      </c>
      <c r="Z879">
        <v>0</v>
      </c>
      <c r="AA879">
        <v>0</v>
      </c>
      <c r="AB879">
        <v>0</v>
      </c>
      <c r="AC879">
        <v>0</v>
      </c>
      <c r="AD879">
        <v>-3960.61</v>
      </c>
      <c r="AE879">
        <v>0</v>
      </c>
      <c r="AF879">
        <v>0</v>
      </c>
      <c r="AG879">
        <v>0</v>
      </c>
      <c r="AH879">
        <v>0</v>
      </c>
      <c r="AI879">
        <v>-3960.61</v>
      </c>
      <c r="AJ879">
        <v>0</v>
      </c>
      <c r="AK879">
        <v>-3960.61</v>
      </c>
      <c r="AL879">
        <v>0</v>
      </c>
      <c r="AM879">
        <v>0</v>
      </c>
      <c r="AN879">
        <v>0</v>
      </c>
      <c r="AO879">
        <v>0</v>
      </c>
      <c r="AP879">
        <v>0</v>
      </c>
      <c r="AQ879">
        <v>0</v>
      </c>
    </row>
    <row r="880" spans="2:43" x14ac:dyDescent="0.35">
      <c r="B880" s="65" t="s">
        <v>128</v>
      </c>
      <c r="C880">
        <v>2015</v>
      </c>
      <c r="D880">
        <v>2015</v>
      </c>
      <c r="F880">
        <v>1301</v>
      </c>
      <c r="G880">
        <v>0</v>
      </c>
      <c r="H880" t="s">
        <v>453</v>
      </c>
      <c r="I880">
        <v>1</v>
      </c>
      <c r="J880">
        <v>257</v>
      </c>
      <c r="K880" t="s">
        <v>66</v>
      </c>
      <c r="L880">
        <v>-17647195.84</v>
      </c>
      <c r="M880">
        <v>-16194640.85</v>
      </c>
      <c r="N880">
        <v>0</v>
      </c>
      <c r="O880">
        <v>-26725.47</v>
      </c>
      <c r="P880">
        <v>-17647195.84</v>
      </c>
      <c r="Q880">
        <v>-16221366.32</v>
      </c>
      <c r="R880">
        <v>34146.65</v>
      </c>
      <c r="S880">
        <v>-229302.2</v>
      </c>
      <c r="T880">
        <v>0</v>
      </c>
      <c r="U880">
        <v>-98730.96</v>
      </c>
      <c r="V880">
        <v>34146.65</v>
      </c>
      <c r="W880">
        <v>-328033.15999999997</v>
      </c>
      <c r="X880">
        <v>-232068.27</v>
      </c>
      <c r="Y880">
        <v>-76180.95</v>
      </c>
      <c r="Z880">
        <v>0</v>
      </c>
      <c r="AA880">
        <v>0</v>
      </c>
      <c r="AB880">
        <v>-232068.27</v>
      </c>
      <c r="AC880">
        <v>-76180.95</v>
      </c>
      <c r="AD880">
        <v>-1344993.46</v>
      </c>
      <c r="AE880">
        <v>0</v>
      </c>
      <c r="AF880">
        <v>0</v>
      </c>
      <c r="AG880">
        <v>0</v>
      </c>
      <c r="AH880">
        <v>0</v>
      </c>
      <c r="AI880">
        <v>-1344993.46</v>
      </c>
      <c r="AJ880">
        <v>-232068.27</v>
      </c>
      <c r="AK880">
        <v>-1189106.1399999999</v>
      </c>
      <c r="AL880">
        <v>-125456.43</v>
      </c>
      <c r="AM880">
        <v>185899.54</v>
      </c>
      <c r="AN880">
        <v>248393.93</v>
      </c>
      <c r="AO880">
        <v>0</v>
      </c>
      <c r="AP880">
        <v>0</v>
      </c>
      <c r="AQ880">
        <v>434293.47</v>
      </c>
    </row>
    <row r="881" spans="2:43" x14ac:dyDescent="0.35">
      <c r="B881" s="65" t="s">
        <v>128</v>
      </c>
      <c r="C881">
        <v>2015</v>
      </c>
      <c r="D881">
        <v>2015</v>
      </c>
      <c r="F881">
        <v>1301</v>
      </c>
      <c r="G881">
        <v>0</v>
      </c>
      <c r="H881" t="s">
        <v>453</v>
      </c>
      <c r="I881">
        <v>1</v>
      </c>
      <c r="J881">
        <v>258</v>
      </c>
      <c r="K881" t="s">
        <v>66</v>
      </c>
      <c r="L881">
        <v>-3500</v>
      </c>
      <c r="M881">
        <v>-3500</v>
      </c>
      <c r="N881">
        <v>0</v>
      </c>
      <c r="O881">
        <v>0</v>
      </c>
      <c r="P881">
        <v>-3500</v>
      </c>
      <c r="Q881">
        <v>-3500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3500</v>
      </c>
      <c r="AN881">
        <v>0</v>
      </c>
      <c r="AO881">
        <v>0</v>
      </c>
      <c r="AP881">
        <v>0</v>
      </c>
      <c r="AQ881">
        <v>3500</v>
      </c>
    </row>
    <row r="882" spans="2:43" x14ac:dyDescent="0.35">
      <c r="B882" s="65" t="s">
        <v>128</v>
      </c>
      <c r="C882">
        <v>2015</v>
      </c>
      <c r="D882">
        <v>2015</v>
      </c>
      <c r="F882">
        <v>1301</v>
      </c>
      <c r="G882">
        <v>0</v>
      </c>
      <c r="H882" t="s">
        <v>453</v>
      </c>
      <c r="I882">
        <v>1</v>
      </c>
      <c r="J882">
        <v>260</v>
      </c>
      <c r="K882" t="s">
        <v>66</v>
      </c>
      <c r="L882">
        <v>-462678.42</v>
      </c>
      <c r="M882">
        <v>-512380.47</v>
      </c>
      <c r="N882">
        <v>0</v>
      </c>
      <c r="O882">
        <v>0</v>
      </c>
      <c r="P882">
        <v>-462678.42</v>
      </c>
      <c r="Q882">
        <v>-512380.47</v>
      </c>
      <c r="R882">
        <v>-1404598.19</v>
      </c>
      <c r="S882">
        <v>-1297232.49</v>
      </c>
      <c r="T882">
        <v>0</v>
      </c>
      <c r="U882">
        <v>-28910.3</v>
      </c>
      <c r="V882">
        <v>-1404598.19</v>
      </c>
      <c r="W882">
        <v>-1326142.79</v>
      </c>
      <c r="X882">
        <v>-3045320.07</v>
      </c>
      <c r="Y882">
        <v>-1991277.22</v>
      </c>
      <c r="Z882">
        <v>0</v>
      </c>
      <c r="AA882">
        <v>0</v>
      </c>
      <c r="AB882">
        <v>-3045320.07</v>
      </c>
      <c r="AC882">
        <v>-1991277.22</v>
      </c>
      <c r="AD882">
        <v>-1111801.54</v>
      </c>
      <c r="AE882">
        <v>0</v>
      </c>
      <c r="AF882">
        <v>0</v>
      </c>
      <c r="AG882">
        <v>0</v>
      </c>
      <c r="AH882">
        <v>0</v>
      </c>
      <c r="AI882">
        <v>-1111801.54</v>
      </c>
      <c r="AJ882">
        <v>-3045320.07</v>
      </c>
      <c r="AK882">
        <v>-57758.69</v>
      </c>
      <c r="AL882">
        <v>-29005.34</v>
      </c>
      <c r="AM882">
        <v>88680.38</v>
      </c>
      <c r="AN882">
        <v>118331.86</v>
      </c>
      <c r="AO882">
        <v>0</v>
      </c>
      <c r="AP882">
        <v>95.04</v>
      </c>
      <c r="AQ882">
        <v>207107.28</v>
      </c>
    </row>
    <row r="883" spans="2:43" x14ac:dyDescent="0.35">
      <c r="B883" s="65" t="s">
        <v>128</v>
      </c>
      <c r="C883">
        <v>2015</v>
      </c>
      <c r="D883">
        <v>2015</v>
      </c>
      <c r="F883">
        <v>1301</v>
      </c>
      <c r="G883">
        <v>0</v>
      </c>
      <c r="H883" t="s">
        <v>453</v>
      </c>
      <c r="I883">
        <v>1</v>
      </c>
      <c r="J883">
        <v>310</v>
      </c>
      <c r="K883" t="s">
        <v>66</v>
      </c>
      <c r="L883">
        <v>-379703.1</v>
      </c>
      <c r="M883">
        <v>-77461.600000000006</v>
      </c>
      <c r="N883">
        <v>0</v>
      </c>
      <c r="O883">
        <v>0</v>
      </c>
      <c r="P883">
        <v>-379703.1</v>
      </c>
      <c r="Q883">
        <v>-77461.600000000006</v>
      </c>
      <c r="R883">
        <v>789271.17</v>
      </c>
      <c r="S883">
        <v>797187.2</v>
      </c>
      <c r="T883">
        <v>0</v>
      </c>
      <c r="U883">
        <v>-7916.03</v>
      </c>
      <c r="V883">
        <v>789271.17</v>
      </c>
      <c r="W883">
        <v>789271.17</v>
      </c>
      <c r="X883">
        <v>0</v>
      </c>
      <c r="Y883">
        <v>0</v>
      </c>
      <c r="Z883">
        <v>0</v>
      </c>
      <c r="AA883">
        <v>0</v>
      </c>
      <c r="AB883">
        <v>0</v>
      </c>
      <c r="AC883">
        <v>0</v>
      </c>
      <c r="AD883">
        <v>-310157.53000000003</v>
      </c>
      <c r="AE883">
        <v>0</v>
      </c>
      <c r="AF883">
        <v>0</v>
      </c>
      <c r="AG883">
        <v>0</v>
      </c>
      <c r="AH883">
        <v>0</v>
      </c>
      <c r="AI883">
        <v>-310157.53000000003</v>
      </c>
      <c r="AJ883">
        <v>0</v>
      </c>
      <c r="AK883">
        <v>-310157.53000000003</v>
      </c>
      <c r="AL883">
        <v>-7916.03</v>
      </c>
      <c r="AM883">
        <v>31829.06</v>
      </c>
      <c r="AN883">
        <v>0</v>
      </c>
      <c r="AO883">
        <v>0</v>
      </c>
      <c r="AP883">
        <v>1.18</v>
      </c>
      <c r="AQ883">
        <v>31830.240000000002</v>
      </c>
    </row>
    <row r="884" spans="2:43" x14ac:dyDescent="0.35">
      <c r="B884" s="65" t="s">
        <v>128</v>
      </c>
      <c r="C884">
        <v>2015</v>
      </c>
      <c r="D884">
        <v>2015</v>
      </c>
      <c r="F884">
        <v>1301</v>
      </c>
      <c r="G884">
        <v>0</v>
      </c>
      <c r="H884" t="s">
        <v>453</v>
      </c>
      <c r="I884">
        <v>1</v>
      </c>
      <c r="J884">
        <v>320</v>
      </c>
      <c r="K884" t="s">
        <v>66</v>
      </c>
      <c r="L884">
        <v>-9283</v>
      </c>
      <c r="M884">
        <v>-8498.4500000000007</v>
      </c>
      <c r="N884">
        <v>0</v>
      </c>
      <c r="O884">
        <v>0</v>
      </c>
      <c r="P884">
        <v>-9283</v>
      </c>
      <c r="Q884">
        <v>-8498.4500000000007</v>
      </c>
      <c r="R884">
        <v>-2934.25</v>
      </c>
      <c r="S884">
        <v>3560.59</v>
      </c>
      <c r="T884">
        <v>0</v>
      </c>
      <c r="U884">
        <v>-1.69</v>
      </c>
      <c r="V884">
        <v>-2934.25</v>
      </c>
      <c r="W884">
        <v>3558.9</v>
      </c>
      <c r="X884">
        <v>-220734.36</v>
      </c>
      <c r="Y884">
        <v>-220260</v>
      </c>
      <c r="Z884">
        <v>0</v>
      </c>
      <c r="AA884">
        <v>0</v>
      </c>
      <c r="AB884">
        <v>-220734.36</v>
      </c>
      <c r="AC884">
        <v>-220260</v>
      </c>
      <c r="AD884">
        <v>-7753.75</v>
      </c>
      <c r="AE884">
        <v>0</v>
      </c>
      <c r="AF884">
        <v>0</v>
      </c>
      <c r="AG884">
        <v>0</v>
      </c>
      <c r="AH884">
        <v>0</v>
      </c>
      <c r="AI884">
        <v>-7753.75</v>
      </c>
      <c r="AJ884">
        <v>-220734.36</v>
      </c>
      <c r="AK884">
        <v>-7279.39</v>
      </c>
      <c r="AL884">
        <v>-1.69</v>
      </c>
      <c r="AM884">
        <v>474.36</v>
      </c>
      <c r="AN884">
        <v>0</v>
      </c>
      <c r="AO884">
        <v>0</v>
      </c>
      <c r="AP884">
        <v>0</v>
      </c>
      <c r="AQ884">
        <v>474.36</v>
      </c>
    </row>
    <row r="885" spans="2:43" x14ac:dyDescent="0.35">
      <c r="B885" s="65" t="s">
        <v>128</v>
      </c>
      <c r="C885">
        <v>2015</v>
      </c>
      <c r="D885">
        <v>2015</v>
      </c>
      <c r="F885">
        <v>1301</v>
      </c>
      <c r="G885">
        <v>0</v>
      </c>
      <c r="H885" t="s">
        <v>453</v>
      </c>
      <c r="I885">
        <v>1</v>
      </c>
      <c r="J885">
        <v>420</v>
      </c>
      <c r="K885" t="s">
        <v>66</v>
      </c>
      <c r="L885">
        <v>0</v>
      </c>
      <c r="M885">
        <v>0</v>
      </c>
      <c r="N885">
        <v>0</v>
      </c>
      <c r="O885">
        <v>0</v>
      </c>
      <c r="P885">
        <v>0</v>
      </c>
      <c r="Q885">
        <v>0</v>
      </c>
      <c r="R885">
        <v>-768.25</v>
      </c>
      <c r="S885">
        <v>118057.67</v>
      </c>
      <c r="T885">
        <v>0</v>
      </c>
      <c r="U885">
        <v>-118825.92</v>
      </c>
      <c r="V885">
        <v>-768.25</v>
      </c>
      <c r="W885">
        <v>-768.25</v>
      </c>
      <c r="X885">
        <v>0</v>
      </c>
      <c r="Y885">
        <v>0</v>
      </c>
      <c r="Z885">
        <v>0</v>
      </c>
      <c r="AA885">
        <v>0</v>
      </c>
      <c r="AB885">
        <v>0</v>
      </c>
      <c r="AC885">
        <v>0</v>
      </c>
      <c r="AD885">
        <v>-118775.92</v>
      </c>
      <c r="AE885">
        <v>0</v>
      </c>
      <c r="AF885">
        <v>0</v>
      </c>
      <c r="AG885">
        <v>-939.9</v>
      </c>
      <c r="AH885">
        <v>0</v>
      </c>
      <c r="AI885">
        <v>-119715.82</v>
      </c>
      <c r="AJ885">
        <v>0</v>
      </c>
      <c r="AK885">
        <v>-119715.82</v>
      </c>
      <c r="AL885">
        <v>-119715.82</v>
      </c>
      <c r="AM885">
        <v>0</v>
      </c>
      <c r="AN885">
        <v>768.25</v>
      </c>
      <c r="AO885">
        <v>0</v>
      </c>
      <c r="AP885">
        <v>17271.34</v>
      </c>
      <c r="AQ885">
        <v>18039.59</v>
      </c>
    </row>
    <row r="886" spans="2:43" x14ac:dyDescent="0.35">
      <c r="B886" s="65" t="s">
        <v>128</v>
      </c>
      <c r="C886">
        <v>2015</v>
      </c>
      <c r="D886">
        <v>2015</v>
      </c>
      <c r="F886">
        <v>1301</v>
      </c>
      <c r="G886">
        <v>0</v>
      </c>
      <c r="H886" t="s">
        <v>489</v>
      </c>
      <c r="I886">
        <v>2</v>
      </c>
      <c r="J886">
        <v>111</v>
      </c>
      <c r="K886" t="s">
        <v>66</v>
      </c>
      <c r="L886">
        <v>0</v>
      </c>
      <c r="M886">
        <v>0</v>
      </c>
      <c r="N886">
        <v>0</v>
      </c>
      <c r="O886">
        <v>0</v>
      </c>
      <c r="P886">
        <v>0</v>
      </c>
      <c r="Q886">
        <v>0</v>
      </c>
      <c r="R886">
        <v>0</v>
      </c>
      <c r="S886">
        <v>5542.62</v>
      </c>
      <c r="T886">
        <v>0</v>
      </c>
      <c r="U886">
        <v>-5542.62</v>
      </c>
      <c r="V886">
        <v>0</v>
      </c>
      <c r="W886">
        <v>0</v>
      </c>
      <c r="X886">
        <v>0</v>
      </c>
      <c r="Y886">
        <v>0</v>
      </c>
      <c r="Z886">
        <v>0</v>
      </c>
      <c r="AA886">
        <v>0</v>
      </c>
      <c r="AB886">
        <v>0</v>
      </c>
      <c r="AC886">
        <v>0</v>
      </c>
      <c r="AD886">
        <v>-5542.62</v>
      </c>
      <c r="AE886">
        <v>0</v>
      </c>
      <c r="AF886">
        <v>0</v>
      </c>
      <c r="AG886">
        <v>0</v>
      </c>
      <c r="AH886">
        <v>0</v>
      </c>
      <c r="AI886">
        <v>-5542.62</v>
      </c>
      <c r="AJ886">
        <v>0</v>
      </c>
      <c r="AK886">
        <v>-5542.62</v>
      </c>
      <c r="AL886">
        <v>-5542.62</v>
      </c>
      <c r="AM886">
        <v>0</v>
      </c>
      <c r="AN886">
        <v>0</v>
      </c>
      <c r="AO886">
        <v>0</v>
      </c>
      <c r="AP886">
        <v>0</v>
      </c>
      <c r="AQ886">
        <v>0</v>
      </c>
    </row>
    <row r="887" spans="2:43" x14ac:dyDescent="0.35">
      <c r="B887" s="65" t="s">
        <v>128</v>
      </c>
      <c r="C887">
        <v>2015</v>
      </c>
      <c r="D887">
        <v>2015</v>
      </c>
      <c r="F887">
        <v>1301</v>
      </c>
      <c r="G887">
        <v>0</v>
      </c>
      <c r="H887" t="s">
        <v>489</v>
      </c>
      <c r="I887">
        <v>2</v>
      </c>
      <c r="J887">
        <v>121</v>
      </c>
      <c r="K887" t="s">
        <v>66</v>
      </c>
      <c r="L887">
        <v>-59039.8</v>
      </c>
      <c r="M887">
        <v>-36407.35</v>
      </c>
      <c r="N887">
        <v>0</v>
      </c>
      <c r="O887">
        <v>0</v>
      </c>
      <c r="P887">
        <v>-59039.8</v>
      </c>
      <c r="Q887">
        <v>-36407.35</v>
      </c>
      <c r="R887">
        <v>0</v>
      </c>
      <c r="S887">
        <v>-22632.45</v>
      </c>
      <c r="T887">
        <v>0</v>
      </c>
      <c r="U887">
        <v>0</v>
      </c>
      <c r="V887">
        <v>0</v>
      </c>
      <c r="W887">
        <v>-22632.45</v>
      </c>
      <c r="X887">
        <v>0</v>
      </c>
      <c r="Y887">
        <v>0</v>
      </c>
      <c r="Z887">
        <v>0</v>
      </c>
      <c r="AA887">
        <v>0</v>
      </c>
      <c r="AB887">
        <v>0</v>
      </c>
      <c r="AC887">
        <v>0</v>
      </c>
      <c r="AD887">
        <v>-7254.14</v>
      </c>
      <c r="AE887">
        <v>0</v>
      </c>
      <c r="AF887">
        <v>0</v>
      </c>
      <c r="AG887">
        <v>0</v>
      </c>
      <c r="AH887">
        <v>0</v>
      </c>
      <c r="AI887">
        <v>-7254.14</v>
      </c>
      <c r="AJ887">
        <v>0</v>
      </c>
      <c r="AK887">
        <v>-7254.14</v>
      </c>
      <c r="AL887">
        <v>-7254.14</v>
      </c>
      <c r="AM887">
        <v>0</v>
      </c>
      <c r="AN887">
        <v>0</v>
      </c>
      <c r="AO887">
        <v>0</v>
      </c>
      <c r="AP887">
        <v>0</v>
      </c>
      <c r="AQ887">
        <v>0</v>
      </c>
    </row>
    <row r="888" spans="2:43" x14ac:dyDescent="0.35">
      <c r="B888" s="65" t="s">
        <v>128</v>
      </c>
      <c r="C888">
        <v>2015</v>
      </c>
      <c r="D888">
        <v>2015</v>
      </c>
      <c r="F888">
        <v>1301</v>
      </c>
      <c r="G888">
        <v>0</v>
      </c>
      <c r="H888" t="s">
        <v>489</v>
      </c>
      <c r="I888">
        <v>2</v>
      </c>
      <c r="J888">
        <v>220</v>
      </c>
      <c r="K888" t="s">
        <v>66</v>
      </c>
      <c r="L888">
        <v>0</v>
      </c>
      <c r="M888">
        <v>0</v>
      </c>
      <c r="N888">
        <v>0</v>
      </c>
      <c r="O888">
        <v>0</v>
      </c>
      <c r="P888">
        <v>0</v>
      </c>
      <c r="Q888">
        <v>0</v>
      </c>
      <c r="R888">
        <v>53.02</v>
      </c>
      <c r="S888">
        <v>53.02</v>
      </c>
      <c r="T888">
        <v>0</v>
      </c>
      <c r="U888">
        <v>0</v>
      </c>
      <c r="V888">
        <v>53.02</v>
      </c>
      <c r="W888">
        <v>53.02</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row>
    <row r="889" spans="2:43" x14ac:dyDescent="0.35">
      <c r="B889" s="65" t="s">
        <v>128</v>
      </c>
      <c r="C889">
        <v>2015</v>
      </c>
      <c r="D889">
        <v>2015</v>
      </c>
      <c r="F889">
        <v>1301</v>
      </c>
      <c r="G889">
        <v>0</v>
      </c>
      <c r="H889" t="s">
        <v>489</v>
      </c>
      <c r="I889">
        <v>2</v>
      </c>
      <c r="J889">
        <v>251</v>
      </c>
      <c r="K889" t="s">
        <v>66</v>
      </c>
      <c r="L889">
        <v>-68496.7</v>
      </c>
      <c r="M889">
        <v>0</v>
      </c>
      <c r="N889">
        <v>0</v>
      </c>
      <c r="O889">
        <v>0</v>
      </c>
      <c r="P889">
        <v>-68496.7</v>
      </c>
      <c r="Q889">
        <v>0</v>
      </c>
      <c r="R889">
        <v>-4995.96</v>
      </c>
      <c r="S889">
        <v>3.21</v>
      </c>
      <c r="T889">
        <v>0</v>
      </c>
      <c r="U889">
        <v>-3.21</v>
      </c>
      <c r="V889">
        <v>-4995.96</v>
      </c>
      <c r="W889">
        <v>0</v>
      </c>
      <c r="X889">
        <v>0</v>
      </c>
      <c r="Y889">
        <v>0</v>
      </c>
      <c r="Z889">
        <v>0</v>
      </c>
      <c r="AA889">
        <v>0</v>
      </c>
      <c r="AB889">
        <v>0</v>
      </c>
      <c r="AC889">
        <v>0</v>
      </c>
      <c r="AD889">
        <v>-73495.87</v>
      </c>
      <c r="AE889">
        <v>0</v>
      </c>
      <c r="AF889">
        <v>0</v>
      </c>
      <c r="AG889">
        <v>0</v>
      </c>
      <c r="AH889">
        <v>0</v>
      </c>
      <c r="AI889">
        <v>-73495.87</v>
      </c>
      <c r="AJ889">
        <v>0</v>
      </c>
      <c r="AK889">
        <v>-73495.87</v>
      </c>
      <c r="AL889">
        <v>-3.21</v>
      </c>
      <c r="AM889">
        <v>0</v>
      </c>
      <c r="AN889">
        <v>0</v>
      </c>
      <c r="AO889">
        <v>0</v>
      </c>
      <c r="AP889">
        <v>0</v>
      </c>
      <c r="AQ889">
        <v>0</v>
      </c>
    </row>
    <row r="890" spans="2:43" x14ac:dyDescent="0.35">
      <c r="B890" s="65" t="s">
        <v>128</v>
      </c>
      <c r="C890">
        <v>2015</v>
      </c>
      <c r="D890">
        <v>2015</v>
      </c>
      <c r="F890">
        <v>1301</v>
      </c>
      <c r="G890">
        <v>0</v>
      </c>
      <c r="H890" t="s">
        <v>489</v>
      </c>
      <c r="I890">
        <v>2</v>
      </c>
      <c r="J890">
        <v>252</v>
      </c>
      <c r="K890" t="s">
        <v>66</v>
      </c>
      <c r="L890">
        <v>-20707.38</v>
      </c>
      <c r="M890">
        <v>-13.11</v>
      </c>
      <c r="N890">
        <v>0</v>
      </c>
      <c r="O890">
        <v>0</v>
      </c>
      <c r="P890">
        <v>-20707.38</v>
      </c>
      <c r="Q890">
        <v>-13.11</v>
      </c>
      <c r="R890">
        <v>-10690.93</v>
      </c>
      <c r="S890">
        <v>-10688.97</v>
      </c>
      <c r="T890">
        <v>0</v>
      </c>
      <c r="U890">
        <v>-3.83</v>
      </c>
      <c r="V890">
        <v>-10690.93</v>
      </c>
      <c r="W890">
        <v>-10692.8</v>
      </c>
      <c r="X890">
        <v>-12765.28</v>
      </c>
      <c r="Y890">
        <v>-12765.28</v>
      </c>
      <c r="Z890">
        <v>0</v>
      </c>
      <c r="AA890">
        <v>0</v>
      </c>
      <c r="AB890">
        <v>-12765.28</v>
      </c>
      <c r="AC890">
        <v>-12765.28</v>
      </c>
      <c r="AD890">
        <v>-20696.23</v>
      </c>
      <c r="AE890">
        <v>0</v>
      </c>
      <c r="AF890">
        <v>0</v>
      </c>
      <c r="AG890">
        <v>0</v>
      </c>
      <c r="AH890">
        <v>0</v>
      </c>
      <c r="AI890">
        <v>-20696.23</v>
      </c>
      <c r="AJ890">
        <v>-12765.28</v>
      </c>
      <c r="AK890">
        <v>-20696.23</v>
      </c>
      <c r="AL890">
        <v>-3.83</v>
      </c>
      <c r="AM890">
        <v>0</v>
      </c>
      <c r="AN890">
        <v>1.87</v>
      </c>
      <c r="AO890">
        <v>0</v>
      </c>
      <c r="AP890">
        <v>0</v>
      </c>
      <c r="AQ890">
        <v>1.87</v>
      </c>
    </row>
    <row r="891" spans="2:43" x14ac:dyDescent="0.35">
      <c r="B891" s="65" t="s">
        <v>128</v>
      </c>
      <c r="C891">
        <v>2015</v>
      </c>
      <c r="D891">
        <v>2015</v>
      </c>
      <c r="F891">
        <v>1301</v>
      </c>
      <c r="G891">
        <v>0</v>
      </c>
      <c r="H891" t="s">
        <v>489</v>
      </c>
      <c r="I891">
        <v>2</v>
      </c>
      <c r="J891">
        <v>253</v>
      </c>
      <c r="K891" t="s">
        <v>66</v>
      </c>
      <c r="L891">
        <v>-1272.5</v>
      </c>
      <c r="M891">
        <v>-1272.5</v>
      </c>
      <c r="N891">
        <v>0</v>
      </c>
      <c r="O891">
        <v>0</v>
      </c>
      <c r="P891">
        <v>-1272.5</v>
      </c>
      <c r="Q891">
        <v>-1272.5</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1236.5</v>
      </c>
      <c r="AN891">
        <v>0</v>
      </c>
      <c r="AO891">
        <v>0</v>
      </c>
      <c r="AP891">
        <v>0</v>
      </c>
      <c r="AQ891">
        <v>1236.5</v>
      </c>
    </row>
    <row r="892" spans="2:43" x14ac:dyDescent="0.35">
      <c r="B892" s="65" t="s">
        <v>128</v>
      </c>
      <c r="C892">
        <v>2015</v>
      </c>
      <c r="D892">
        <v>2015</v>
      </c>
      <c r="F892">
        <v>1301</v>
      </c>
      <c r="G892">
        <v>0</v>
      </c>
      <c r="H892" t="s">
        <v>489</v>
      </c>
      <c r="I892">
        <v>2</v>
      </c>
      <c r="J892">
        <v>254</v>
      </c>
      <c r="K892" t="s">
        <v>66</v>
      </c>
      <c r="L892">
        <v>-1166878.58</v>
      </c>
      <c r="M892">
        <v>-59437.26</v>
      </c>
      <c r="N892">
        <v>0</v>
      </c>
      <c r="O892">
        <v>0</v>
      </c>
      <c r="P892">
        <v>-1166878.58</v>
      </c>
      <c r="Q892">
        <v>-59437.26</v>
      </c>
      <c r="R892">
        <v>-339026.15</v>
      </c>
      <c r="S892">
        <v>0</v>
      </c>
      <c r="T892">
        <v>0</v>
      </c>
      <c r="U892">
        <v>0</v>
      </c>
      <c r="V892">
        <v>-339026.15</v>
      </c>
      <c r="W892">
        <v>0</v>
      </c>
      <c r="X892">
        <v>0</v>
      </c>
      <c r="Y892">
        <v>0</v>
      </c>
      <c r="Z892">
        <v>0</v>
      </c>
      <c r="AA892">
        <v>0</v>
      </c>
      <c r="AB892">
        <v>0</v>
      </c>
      <c r="AC892">
        <v>0</v>
      </c>
      <c r="AD892">
        <v>-1446467.47</v>
      </c>
      <c r="AE892">
        <v>0</v>
      </c>
      <c r="AF892">
        <v>0</v>
      </c>
      <c r="AG892">
        <v>0</v>
      </c>
      <c r="AH892">
        <v>0</v>
      </c>
      <c r="AI892">
        <v>-1446467.47</v>
      </c>
      <c r="AJ892">
        <v>0</v>
      </c>
      <c r="AK892">
        <v>-1446467.47</v>
      </c>
      <c r="AL892">
        <v>0</v>
      </c>
      <c r="AM892">
        <v>52430.3</v>
      </c>
      <c r="AN892">
        <v>0</v>
      </c>
      <c r="AO892">
        <v>0</v>
      </c>
      <c r="AP892">
        <v>0</v>
      </c>
      <c r="AQ892">
        <v>52430.3</v>
      </c>
    </row>
    <row r="893" spans="2:43" x14ac:dyDescent="0.35">
      <c r="B893" s="65" t="s">
        <v>128</v>
      </c>
      <c r="C893">
        <v>2015</v>
      </c>
      <c r="D893">
        <v>2015</v>
      </c>
      <c r="F893">
        <v>1301</v>
      </c>
      <c r="G893">
        <v>0</v>
      </c>
      <c r="H893" t="s">
        <v>489</v>
      </c>
      <c r="I893">
        <v>2</v>
      </c>
      <c r="J893">
        <v>257</v>
      </c>
      <c r="K893" t="s">
        <v>66</v>
      </c>
      <c r="L893">
        <v>0</v>
      </c>
      <c r="M893">
        <v>0</v>
      </c>
      <c r="N893">
        <v>0</v>
      </c>
      <c r="O893">
        <v>0</v>
      </c>
      <c r="P893">
        <v>0</v>
      </c>
      <c r="Q893">
        <v>0</v>
      </c>
      <c r="R893">
        <v>621.62</v>
      </c>
      <c r="S893">
        <v>621.62</v>
      </c>
      <c r="T893">
        <v>0</v>
      </c>
      <c r="U893">
        <v>0</v>
      </c>
      <c r="V893">
        <v>621.62</v>
      </c>
      <c r="W893">
        <v>621.62</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row>
    <row r="894" spans="2:43" x14ac:dyDescent="0.35">
      <c r="B894" s="65" t="s">
        <v>128</v>
      </c>
      <c r="C894">
        <v>2015</v>
      </c>
      <c r="D894">
        <v>2015</v>
      </c>
      <c r="F894">
        <v>1301</v>
      </c>
      <c r="G894">
        <v>0</v>
      </c>
      <c r="H894" t="s">
        <v>489</v>
      </c>
      <c r="I894">
        <v>2</v>
      </c>
      <c r="J894">
        <v>260</v>
      </c>
      <c r="K894" t="s">
        <v>66</v>
      </c>
      <c r="L894">
        <v>-512</v>
      </c>
      <c r="M894">
        <v>-512</v>
      </c>
      <c r="N894">
        <v>0</v>
      </c>
      <c r="O894">
        <v>0</v>
      </c>
      <c r="P894">
        <v>-512</v>
      </c>
      <c r="Q894">
        <v>-512</v>
      </c>
      <c r="R894">
        <v>41.08</v>
      </c>
      <c r="S894">
        <v>41.08</v>
      </c>
      <c r="T894">
        <v>0</v>
      </c>
      <c r="U894">
        <v>0</v>
      </c>
      <c r="V894">
        <v>41.08</v>
      </c>
      <c r="W894">
        <v>41.08</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row>
    <row r="895" spans="2:43" x14ac:dyDescent="0.35">
      <c r="B895" s="65" t="s">
        <v>128</v>
      </c>
      <c r="C895">
        <v>2015</v>
      </c>
      <c r="D895">
        <v>2015</v>
      </c>
      <c r="F895">
        <v>1301</v>
      </c>
      <c r="G895">
        <v>0</v>
      </c>
      <c r="H895" t="s">
        <v>489</v>
      </c>
      <c r="I895">
        <v>2</v>
      </c>
      <c r="J895">
        <v>310</v>
      </c>
      <c r="K895" t="s">
        <v>66</v>
      </c>
      <c r="L895">
        <v>0</v>
      </c>
      <c r="M895">
        <v>0</v>
      </c>
      <c r="N895">
        <v>0</v>
      </c>
      <c r="O895">
        <v>0</v>
      </c>
      <c r="P895">
        <v>0</v>
      </c>
      <c r="Q895">
        <v>0</v>
      </c>
      <c r="R895">
        <v>-129.99</v>
      </c>
      <c r="S895">
        <v>-129.99</v>
      </c>
      <c r="T895">
        <v>0</v>
      </c>
      <c r="U895">
        <v>0</v>
      </c>
      <c r="V895">
        <v>-129.99</v>
      </c>
      <c r="W895">
        <v>-129.99</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row>
    <row r="896" spans="2:43" x14ac:dyDescent="0.35">
      <c r="B896" s="65" t="s">
        <v>128</v>
      </c>
      <c r="C896">
        <v>2015</v>
      </c>
      <c r="D896">
        <v>2015</v>
      </c>
      <c r="F896">
        <v>1301</v>
      </c>
      <c r="G896">
        <v>0</v>
      </c>
      <c r="H896" t="s">
        <v>454</v>
      </c>
      <c r="I896">
        <v>3</v>
      </c>
      <c r="J896">
        <v>111</v>
      </c>
      <c r="K896" t="s">
        <v>66</v>
      </c>
      <c r="L896">
        <v>0</v>
      </c>
      <c r="M896">
        <v>0</v>
      </c>
      <c r="N896">
        <v>0</v>
      </c>
      <c r="O896">
        <v>0</v>
      </c>
      <c r="P896">
        <v>0</v>
      </c>
      <c r="Q896">
        <v>0</v>
      </c>
      <c r="R896">
        <v>0</v>
      </c>
      <c r="S896">
        <v>42.35</v>
      </c>
      <c r="T896">
        <v>0</v>
      </c>
      <c r="U896">
        <v>-42.35</v>
      </c>
      <c r="V896">
        <v>0</v>
      </c>
      <c r="W896">
        <v>0</v>
      </c>
      <c r="X896">
        <v>0</v>
      </c>
      <c r="Y896">
        <v>0</v>
      </c>
      <c r="Z896">
        <v>0</v>
      </c>
      <c r="AA896">
        <v>0</v>
      </c>
      <c r="AB896">
        <v>0</v>
      </c>
      <c r="AC896">
        <v>0</v>
      </c>
      <c r="AD896">
        <v>-66.349999999999994</v>
      </c>
      <c r="AE896">
        <v>0</v>
      </c>
      <c r="AF896">
        <v>0</v>
      </c>
      <c r="AG896">
        <v>0</v>
      </c>
      <c r="AH896">
        <v>0</v>
      </c>
      <c r="AI896">
        <v>-66.349999999999994</v>
      </c>
      <c r="AJ896">
        <v>0</v>
      </c>
      <c r="AK896">
        <v>-66.349999999999994</v>
      </c>
      <c r="AL896">
        <v>-66.349999999999994</v>
      </c>
      <c r="AM896">
        <v>0</v>
      </c>
      <c r="AN896">
        <v>0</v>
      </c>
      <c r="AO896">
        <v>0</v>
      </c>
      <c r="AP896">
        <v>0</v>
      </c>
      <c r="AQ896">
        <v>0</v>
      </c>
    </row>
    <row r="897" spans="2:43" x14ac:dyDescent="0.35">
      <c r="B897" s="65" t="s">
        <v>128</v>
      </c>
      <c r="C897">
        <v>2015</v>
      </c>
      <c r="D897">
        <v>2015</v>
      </c>
      <c r="F897">
        <v>1301</v>
      </c>
      <c r="G897">
        <v>0</v>
      </c>
      <c r="H897" t="s">
        <v>454</v>
      </c>
      <c r="I897">
        <v>3</v>
      </c>
      <c r="J897">
        <v>115</v>
      </c>
      <c r="K897" t="s">
        <v>66</v>
      </c>
      <c r="L897">
        <v>0</v>
      </c>
      <c r="M897">
        <v>0</v>
      </c>
      <c r="N897">
        <v>0</v>
      </c>
      <c r="O897">
        <v>0</v>
      </c>
      <c r="P897">
        <v>0</v>
      </c>
      <c r="Q897">
        <v>0</v>
      </c>
      <c r="R897">
        <v>0</v>
      </c>
      <c r="S897">
        <v>0</v>
      </c>
      <c r="T897">
        <v>0</v>
      </c>
      <c r="U897">
        <v>0</v>
      </c>
      <c r="V897">
        <v>0</v>
      </c>
      <c r="W897">
        <v>0</v>
      </c>
      <c r="X897">
        <v>0</v>
      </c>
      <c r="Y897">
        <v>0</v>
      </c>
      <c r="Z897">
        <v>0</v>
      </c>
      <c r="AA897">
        <v>0</v>
      </c>
      <c r="AB897">
        <v>0</v>
      </c>
      <c r="AC897">
        <v>0</v>
      </c>
      <c r="AD897">
        <v>-10239.65</v>
      </c>
      <c r="AE897">
        <v>0</v>
      </c>
      <c r="AF897">
        <v>0</v>
      </c>
      <c r="AG897">
        <v>0</v>
      </c>
      <c r="AH897">
        <v>0</v>
      </c>
      <c r="AI897">
        <v>-10239.65</v>
      </c>
      <c r="AJ897">
        <v>0</v>
      </c>
      <c r="AK897">
        <v>-10239.65</v>
      </c>
      <c r="AL897">
        <v>-10239.65</v>
      </c>
      <c r="AM897">
        <v>0</v>
      </c>
      <c r="AN897">
        <v>0</v>
      </c>
      <c r="AO897">
        <v>0</v>
      </c>
      <c r="AP897">
        <v>0</v>
      </c>
      <c r="AQ897">
        <v>0</v>
      </c>
    </row>
    <row r="898" spans="2:43" x14ac:dyDescent="0.35">
      <c r="B898" s="65" t="s">
        <v>128</v>
      </c>
      <c r="C898">
        <v>2015</v>
      </c>
      <c r="D898">
        <v>2015</v>
      </c>
      <c r="F898">
        <v>1301</v>
      </c>
      <c r="G898">
        <v>0</v>
      </c>
      <c r="H898" t="s">
        <v>454</v>
      </c>
      <c r="I898">
        <v>3</v>
      </c>
      <c r="J898">
        <v>121</v>
      </c>
      <c r="K898" t="s">
        <v>66</v>
      </c>
      <c r="L898">
        <v>-135480.29999999999</v>
      </c>
      <c r="M898">
        <v>4362.13</v>
      </c>
      <c r="N898">
        <v>0</v>
      </c>
      <c r="O898">
        <v>-4362.13</v>
      </c>
      <c r="P898">
        <v>-135480.29999999999</v>
      </c>
      <c r="Q898">
        <v>0</v>
      </c>
      <c r="R898">
        <v>260</v>
      </c>
      <c r="S898">
        <v>-131820.25</v>
      </c>
      <c r="T898">
        <v>0</v>
      </c>
      <c r="U898">
        <v>0</v>
      </c>
      <c r="V898">
        <v>260</v>
      </c>
      <c r="W898">
        <v>-131820.25</v>
      </c>
      <c r="X898">
        <v>0</v>
      </c>
      <c r="Y898">
        <v>0</v>
      </c>
      <c r="Z898">
        <v>0</v>
      </c>
      <c r="AA898">
        <v>0</v>
      </c>
      <c r="AB898">
        <v>0</v>
      </c>
      <c r="AC898">
        <v>0</v>
      </c>
      <c r="AD898">
        <v>8699</v>
      </c>
      <c r="AE898">
        <v>0</v>
      </c>
      <c r="AF898">
        <v>0</v>
      </c>
      <c r="AG898">
        <v>0</v>
      </c>
      <c r="AH898">
        <v>0</v>
      </c>
      <c r="AI898">
        <v>8699</v>
      </c>
      <c r="AJ898">
        <v>0</v>
      </c>
      <c r="AK898">
        <v>8699</v>
      </c>
      <c r="AL898">
        <v>12099.05</v>
      </c>
      <c r="AM898">
        <v>0</v>
      </c>
      <c r="AN898">
        <v>0</v>
      </c>
      <c r="AO898">
        <v>0</v>
      </c>
      <c r="AP898">
        <v>0</v>
      </c>
      <c r="AQ898">
        <v>0</v>
      </c>
    </row>
    <row r="899" spans="2:43" x14ac:dyDescent="0.35">
      <c r="B899" s="65" t="s">
        <v>128</v>
      </c>
      <c r="C899">
        <v>2015</v>
      </c>
      <c r="D899">
        <v>2015</v>
      </c>
      <c r="F899">
        <v>1301</v>
      </c>
      <c r="G899">
        <v>0</v>
      </c>
      <c r="H899" t="s">
        <v>454</v>
      </c>
      <c r="I899">
        <v>3</v>
      </c>
      <c r="J899">
        <v>210</v>
      </c>
      <c r="K899" t="s">
        <v>66</v>
      </c>
      <c r="L899">
        <v>-743.67</v>
      </c>
      <c r="M899">
        <v>-498.32</v>
      </c>
      <c r="N899">
        <v>0</v>
      </c>
      <c r="O899">
        <v>0</v>
      </c>
      <c r="P899">
        <v>-743.67</v>
      </c>
      <c r="Q899">
        <v>-498.32</v>
      </c>
      <c r="R899">
        <v>0</v>
      </c>
      <c r="S899">
        <v>0.46</v>
      </c>
      <c r="T899">
        <v>0</v>
      </c>
      <c r="U899">
        <v>-0.46</v>
      </c>
      <c r="V899">
        <v>0</v>
      </c>
      <c r="W899">
        <v>0</v>
      </c>
      <c r="X899">
        <v>0</v>
      </c>
      <c r="Y899">
        <v>0</v>
      </c>
      <c r="Z899">
        <v>0</v>
      </c>
      <c r="AA899">
        <v>0</v>
      </c>
      <c r="AB899">
        <v>0</v>
      </c>
      <c r="AC899">
        <v>0</v>
      </c>
      <c r="AD899">
        <v>-743.46</v>
      </c>
      <c r="AE899">
        <v>0</v>
      </c>
      <c r="AF899">
        <v>0</v>
      </c>
      <c r="AG899">
        <v>0</v>
      </c>
      <c r="AH899">
        <v>0</v>
      </c>
      <c r="AI899">
        <v>-743.46</v>
      </c>
      <c r="AJ899">
        <v>0</v>
      </c>
      <c r="AK899">
        <v>-743.46</v>
      </c>
      <c r="AL899">
        <v>-498.11</v>
      </c>
      <c r="AM899">
        <v>498.32</v>
      </c>
      <c r="AN899">
        <v>0</v>
      </c>
      <c r="AO899">
        <v>0</v>
      </c>
      <c r="AP899">
        <v>497.65</v>
      </c>
      <c r="AQ899">
        <v>995.97</v>
      </c>
    </row>
    <row r="900" spans="2:43" x14ac:dyDescent="0.35">
      <c r="B900" s="65" t="s">
        <v>128</v>
      </c>
      <c r="C900">
        <v>2015</v>
      </c>
      <c r="D900">
        <v>2015</v>
      </c>
      <c r="F900">
        <v>1301</v>
      </c>
      <c r="G900">
        <v>0</v>
      </c>
      <c r="H900" t="s">
        <v>454</v>
      </c>
      <c r="I900">
        <v>3</v>
      </c>
      <c r="J900">
        <v>220</v>
      </c>
      <c r="K900" t="s">
        <v>66</v>
      </c>
      <c r="L900">
        <v>0</v>
      </c>
      <c r="M900">
        <v>0</v>
      </c>
      <c r="N900">
        <v>0</v>
      </c>
      <c r="O900">
        <v>0</v>
      </c>
      <c r="P900">
        <v>0</v>
      </c>
      <c r="Q900">
        <v>0</v>
      </c>
      <c r="R900">
        <v>16988.62</v>
      </c>
      <c r="S900">
        <v>16988.62</v>
      </c>
      <c r="T900">
        <v>0</v>
      </c>
      <c r="U900">
        <v>0</v>
      </c>
      <c r="V900">
        <v>16988.62</v>
      </c>
      <c r="W900">
        <v>16988.62</v>
      </c>
      <c r="X900">
        <v>-6782.06</v>
      </c>
      <c r="Y900">
        <v>-6836.15</v>
      </c>
      <c r="Z900">
        <v>0</v>
      </c>
      <c r="AA900">
        <v>0</v>
      </c>
      <c r="AB900">
        <v>-6782.06</v>
      </c>
      <c r="AC900">
        <v>-6836.15</v>
      </c>
      <c r="AD900">
        <v>-316.31</v>
      </c>
      <c r="AE900">
        <v>0</v>
      </c>
      <c r="AF900">
        <v>0</v>
      </c>
      <c r="AG900">
        <v>0</v>
      </c>
      <c r="AH900">
        <v>0</v>
      </c>
      <c r="AI900">
        <v>-316.31</v>
      </c>
      <c r="AJ900">
        <v>-6782.06</v>
      </c>
      <c r="AK900">
        <v>-370.4</v>
      </c>
      <c r="AL900">
        <v>-370.4</v>
      </c>
      <c r="AM900">
        <v>0</v>
      </c>
      <c r="AN900">
        <v>0</v>
      </c>
      <c r="AO900">
        <v>0</v>
      </c>
      <c r="AP900">
        <v>0</v>
      </c>
      <c r="AQ900">
        <v>0</v>
      </c>
    </row>
    <row r="901" spans="2:43" x14ac:dyDescent="0.35">
      <c r="B901" s="65" t="s">
        <v>128</v>
      </c>
      <c r="C901">
        <v>2015</v>
      </c>
      <c r="D901">
        <v>2015</v>
      </c>
      <c r="F901">
        <v>1301</v>
      </c>
      <c r="G901">
        <v>0</v>
      </c>
      <c r="H901" t="s">
        <v>454</v>
      </c>
      <c r="I901">
        <v>3</v>
      </c>
      <c r="J901">
        <v>232</v>
      </c>
      <c r="K901" t="s">
        <v>66</v>
      </c>
      <c r="L901">
        <v>-94694.38</v>
      </c>
      <c r="M901">
        <v>-49051.93</v>
      </c>
      <c r="N901">
        <v>0</v>
      </c>
      <c r="O901">
        <v>-23749.01</v>
      </c>
      <c r="P901">
        <v>-94694.38</v>
      </c>
      <c r="Q901">
        <v>-72800.94</v>
      </c>
      <c r="R901">
        <v>0</v>
      </c>
      <c r="S901">
        <v>0</v>
      </c>
      <c r="T901">
        <v>0</v>
      </c>
      <c r="U901">
        <v>0</v>
      </c>
      <c r="V901">
        <v>0</v>
      </c>
      <c r="W901">
        <v>0</v>
      </c>
      <c r="X901">
        <v>0</v>
      </c>
      <c r="Y901">
        <v>0</v>
      </c>
      <c r="Z901">
        <v>0</v>
      </c>
      <c r="AA901">
        <v>0</v>
      </c>
      <c r="AB901">
        <v>0</v>
      </c>
      <c r="AC901">
        <v>0</v>
      </c>
      <c r="AD901">
        <v>-45642.45</v>
      </c>
      <c r="AE901">
        <v>0</v>
      </c>
      <c r="AF901">
        <v>0</v>
      </c>
      <c r="AG901">
        <v>0</v>
      </c>
      <c r="AH901">
        <v>0</v>
      </c>
      <c r="AI901">
        <v>-45642.45</v>
      </c>
      <c r="AJ901">
        <v>0</v>
      </c>
      <c r="AK901">
        <v>-45642.45</v>
      </c>
      <c r="AL901">
        <v>-23749.01</v>
      </c>
      <c r="AM901">
        <v>45609.19</v>
      </c>
      <c r="AN901">
        <v>0</v>
      </c>
      <c r="AO901">
        <v>0</v>
      </c>
      <c r="AP901">
        <v>8885</v>
      </c>
      <c r="AQ901">
        <v>54494.19</v>
      </c>
    </row>
    <row r="902" spans="2:43" x14ac:dyDescent="0.35">
      <c r="B902" s="65" t="s">
        <v>128</v>
      </c>
      <c r="C902">
        <v>2015</v>
      </c>
      <c r="D902">
        <v>2015</v>
      </c>
      <c r="F902">
        <v>1301</v>
      </c>
      <c r="G902">
        <v>0</v>
      </c>
      <c r="H902" t="s">
        <v>454</v>
      </c>
      <c r="I902">
        <v>3</v>
      </c>
      <c r="J902">
        <v>233</v>
      </c>
      <c r="K902" t="s">
        <v>66</v>
      </c>
      <c r="L902">
        <v>-59241.279999999999</v>
      </c>
      <c r="M902">
        <v>-59001</v>
      </c>
      <c r="N902">
        <v>0</v>
      </c>
      <c r="O902">
        <v>0</v>
      </c>
      <c r="P902">
        <v>-59241.279999999999</v>
      </c>
      <c r="Q902">
        <v>-59001</v>
      </c>
      <c r="R902">
        <v>-1787694.79</v>
      </c>
      <c r="S902">
        <v>-1787694.79</v>
      </c>
      <c r="T902">
        <v>0</v>
      </c>
      <c r="U902">
        <v>0</v>
      </c>
      <c r="V902">
        <v>-1787694.79</v>
      </c>
      <c r="W902">
        <v>-1787694.79</v>
      </c>
      <c r="X902">
        <v>-9311.64</v>
      </c>
      <c r="Y902">
        <v>-9311.64</v>
      </c>
      <c r="Z902">
        <v>0</v>
      </c>
      <c r="AA902">
        <v>0</v>
      </c>
      <c r="AB902">
        <v>-9311.64</v>
      </c>
      <c r="AC902">
        <v>-9311.64</v>
      </c>
      <c r="AD902">
        <v>-2346.4699999999998</v>
      </c>
      <c r="AE902">
        <v>0</v>
      </c>
      <c r="AF902">
        <v>0</v>
      </c>
      <c r="AG902">
        <v>0</v>
      </c>
      <c r="AH902">
        <v>0</v>
      </c>
      <c r="AI902">
        <v>-2346.4699999999998</v>
      </c>
      <c r="AJ902">
        <v>-9311.64</v>
      </c>
      <c r="AK902">
        <v>-2346.4699999999998</v>
      </c>
      <c r="AL902">
        <v>-2106.19</v>
      </c>
      <c r="AM902">
        <v>53977.93</v>
      </c>
      <c r="AN902">
        <v>0</v>
      </c>
      <c r="AO902">
        <v>0</v>
      </c>
      <c r="AP902">
        <v>2106.19</v>
      </c>
      <c r="AQ902">
        <v>56084.12</v>
      </c>
    </row>
    <row r="903" spans="2:43" x14ac:dyDescent="0.35">
      <c r="B903" s="65" t="s">
        <v>128</v>
      </c>
      <c r="C903">
        <v>2015</v>
      </c>
      <c r="D903">
        <v>2015</v>
      </c>
      <c r="F903">
        <v>1301</v>
      </c>
      <c r="G903">
        <v>0</v>
      </c>
      <c r="H903" t="s">
        <v>454</v>
      </c>
      <c r="I903">
        <v>3</v>
      </c>
      <c r="J903">
        <v>240</v>
      </c>
      <c r="K903" t="s">
        <v>66</v>
      </c>
      <c r="L903">
        <v>-37819</v>
      </c>
      <c r="M903">
        <v>-37819</v>
      </c>
      <c r="N903">
        <v>0</v>
      </c>
      <c r="O903">
        <v>0</v>
      </c>
      <c r="P903">
        <v>-37819</v>
      </c>
      <c r="Q903">
        <v>-37819</v>
      </c>
      <c r="R903">
        <v>38</v>
      </c>
      <c r="S903">
        <v>38</v>
      </c>
      <c r="T903">
        <v>0</v>
      </c>
      <c r="U903">
        <v>0</v>
      </c>
      <c r="V903">
        <v>38</v>
      </c>
      <c r="W903">
        <v>38</v>
      </c>
      <c r="X903">
        <v>-14164.93</v>
      </c>
      <c r="Y903">
        <v>-2479.38</v>
      </c>
      <c r="Z903">
        <v>0</v>
      </c>
      <c r="AA903">
        <v>0</v>
      </c>
      <c r="AB903">
        <v>-14164.93</v>
      </c>
      <c r="AC903">
        <v>-2479.38</v>
      </c>
      <c r="AD903">
        <v>-11685.55</v>
      </c>
      <c r="AE903">
        <v>0</v>
      </c>
      <c r="AF903">
        <v>0</v>
      </c>
      <c r="AG903">
        <v>0</v>
      </c>
      <c r="AH903">
        <v>0</v>
      </c>
      <c r="AI903">
        <v>-11685.55</v>
      </c>
      <c r="AJ903">
        <v>-14164.93</v>
      </c>
      <c r="AK903">
        <v>0</v>
      </c>
      <c r="AL903">
        <v>0</v>
      </c>
      <c r="AM903">
        <v>37819</v>
      </c>
      <c r="AN903">
        <v>0</v>
      </c>
      <c r="AO903">
        <v>0</v>
      </c>
      <c r="AP903">
        <v>0</v>
      </c>
      <c r="AQ903">
        <v>37819</v>
      </c>
    </row>
    <row r="904" spans="2:43" x14ac:dyDescent="0.35">
      <c r="B904" s="65" t="s">
        <v>128</v>
      </c>
      <c r="C904">
        <v>2015</v>
      </c>
      <c r="D904">
        <v>2015</v>
      </c>
      <c r="F904">
        <v>1301</v>
      </c>
      <c r="G904">
        <v>0</v>
      </c>
      <c r="H904" t="s">
        <v>454</v>
      </c>
      <c r="I904">
        <v>3</v>
      </c>
      <c r="J904">
        <v>251</v>
      </c>
      <c r="K904" t="s">
        <v>66</v>
      </c>
      <c r="L904">
        <v>-4358639.34</v>
      </c>
      <c r="M904">
        <v>-3571662.68</v>
      </c>
      <c r="N904">
        <v>0</v>
      </c>
      <c r="O904">
        <v>0</v>
      </c>
      <c r="P904">
        <v>-4358639.34</v>
      </c>
      <c r="Q904">
        <v>-3571662.68</v>
      </c>
      <c r="R904">
        <v>-490607.41</v>
      </c>
      <c r="S904">
        <v>-114848.97</v>
      </c>
      <c r="T904">
        <v>0</v>
      </c>
      <c r="U904">
        <v>-799.26</v>
      </c>
      <c r="V904">
        <v>-490607.41</v>
      </c>
      <c r="W904">
        <v>-115648.23</v>
      </c>
      <c r="X904">
        <v>-1656431.91</v>
      </c>
      <c r="Y904">
        <v>-113777.73</v>
      </c>
      <c r="Z904">
        <v>0</v>
      </c>
      <c r="AA904">
        <v>0</v>
      </c>
      <c r="AB904">
        <v>-1656431.91</v>
      </c>
      <c r="AC904">
        <v>-113777.73</v>
      </c>
      <c r="AD904">
        <v>-2705389.28</v>
      </c>
      <c r="AE904">
        <v>0</v>
      </c>
      <c r="AF904">
        <v>0</v>
      </c>
      <c r="AG904">
        <v>0</v>
      </c>
      <c r="AH904">
        <v>0</v>
      </c>
      <c r="AI904">
        <v>-2705389.28</v>
      </c>
      <c r="AJ904">
        <v>-1656431.91</v>
      </c>
      <c r="AK904">
        <v>-1162735.1000000001</v>
      </c>
      <c r="AL904">
        <v>-799.26</v>
      </c>
      <c r="AM904">
        <v>602947.43999999994</v>
      </c>
      <c r="AN904">
        <v>0</v>
      </c>
      <c r="AO904">
        <v>0</v>
      </c>
      <c r="AP904">
        <v>0</v>
      </c>
      <c r="AQ904">
        <v>602947.43999999994</v>
      </c>
    </row>
    <row r="905" spans="2:43" x14ac:dyDescent="0.35">
      <c r="B905" s="65" t="s">
        <v>128</v>
      </c>
      <c r="C905">
        <v>2015</v>
      </c>
      <c r="D905">
        <v>2015</v>
      </c>
      <c r="F905">
        <v>1301</v>
      </c>
      <c r="G905">
        <v>0</v>
      </c>
      <c r="H905" t="s">
        <v>454</v>
      </c>
      <c r="I905">
        <v>3</v>
      </c>
      <c r="J905">
        <v>252</v>
      </c>
      <c r="K905" t="s">
        <v>66</v>
      </c>
      <c r="L905">
        <v>-4877952.53</v>
      </c>
      <c r="M905">
        <v>-3188283.74</v>
      </c>
      <c r="N905">
        <v>0</v>
      </c>
      <c r="O905">
        <v>0</v>
      </c>
      <c r="P905">
        <v>-4877952.53</v>
      </c>
      <c r="Q905">
        <v>-3188283.74</v>
      </c>
      <c r="R905">
        <v>-232878.75</v>
      </c>
      <c r="S905">
        <v>-86539.72</v>
      </c>
      <c r="T905">
        <v>0</v>
      </c>
      <c r="U905">
        <v>-1622.85</v>
      </c>
      <c r="V905">
        <v>-232878.75</v>
      </c>
      <c r="W905">
        <v>-88162.57</v>
      </c>
      <c r="X905">
        <v>-474023.76</v>
      </c>
      <c r="Y905">
        <v>-286965.15999999997</v>
      </c>
      <c r="Z905">
        <v>0</v>
      </c>
      <c r="AA905">
        <v>0</v>
      </c>
      <c r="AB905">
        <v>-474023.76</v>
      </c>
      <c r="AC905">
        <v>-286965.15999999997</v>
      </c>
      <c r="AD905">
        <v>-2023066.42</v>
      </c>
      <c r="AE905">
        <v>0</v>
      </c>
      <c r="AF905">
        <v>0</v>
      </c>
      <c r="AG905">
        <v>0</v>
      </c>
      <c r="AH905">
        <v>0</v>
      </c>
      <c r="AI905">
        <v>-2023066.42</v>
      </c>
      <c r="AJ905">
        <v>-474023.76</v>
      </c>
      <c r="AK905">
        <v>-1836007.82</v>
      </c>
      <c r="AL905">
        <v>-1622.85</v>
      </c>
      <c r="AM905">
        <v>43831.56</v>
      </c>
      <c r="AN905">
        <v>459.31</v>
      </c>
      <c r="AO905">
        <v>0</v>
      </c>
      <c r="AP905">
        <v>0</v>
      </c>
      <c r="AQ905">
        <v>44290.87</v>
      </c>
    </row>
    <row r="906" spans="2:43" x14ac:dyDescent="0.35">
      <c r="B906" s="65" t="s">
        <v>128</v>
      </c>
      <c r="C906">
        <v>2015</v>
      </c>
      <c r="D906">
        <v>2015</v>
      </c>
      <c r="F906">
        <v>1301</v>
      </c>
      <c r="G906">
        <v>0</v>
      </c>
      <c r="H906" t="s">
        <v>454</v>
      </c>
      <c r="I906">
        <v>3</v>
      </c>
      <c r="J906">
        <v>253</v>
      </c>
      <c r="K906" t="s">
        <v>66</v>
      </c>
      <c r="L906">
        <v>-3028586.08</v>
      </c>
      <c r="M906">
        <v>-2017894.1</v>
      </c>
      <c r="N906">
        <v>0</v>
      </c>
      <c r="O906">
        <v>0</v>
      </c>
      <c r="P906">
        <v>-3028586.08</v>
      </c>
      <c r="Q906">
        <v>-2017894.1</v>
      </c>
      <c r="R906">
        <v>-148505.53</v>
      </c>
      <c r="S906">
        <v>-170422.31</v>
      </c>
      <c r="T906">
        <v>0</v>
      </c>
      <c r="U906">
        <v>-146.52000000000001</v>
      </c>
      <c r="V906">
        <v>-148505.53</v>
      </c>
      <c r="W906">
        <v>-170568.83</v>
      </c>
      <c r="X906">
        <v>-255542.01</v>
      </c>
      <c r="Y906">
        <v>-257976.87</v>
      </c>
      <c r="Z906">
        <v>0</v>
      </c>
      <c r="AA906">
        <v>0</v>
      </c>
      <c r="AB906">
        <v>-255542.01</v>
      </c>
      <c r="AC906">
        <v>-257976.87</v>
      </c>
      <c r="AD906">
        <v>-986340.34</v>
      </c>
      <c r="AE906">
        <v>0</v>
      </c>
      <c r="AF906">
        <v>0</v>
      </c>
      <c r="AG906">
        <v>0</v>
      </c>
      <c r="AH906">
        <v>0</v>
      </c>
      <c r="AI906">
        <v>-986340.34</v>
      </c>
      <c r="AJ906">
        <v>-255542.01</v>
      </c>
      <c r="AK906">
        <v>-988775.2</v>
      </c>
      <c r="AL906">
        <v>-146.52000000000001</v>
      </c>
      <c r="AM906">
        <v>306469.55</v>
      </c>
      <c r="AN906">
        <v>0</v>
      </c>
      <c r="AO906">
        <v>0</v>
      </c>
      <c r="AP906">
        <v>0</v>
      </c>
      <c r="AQ906">
        <v>306469.55</v>
      </c>
    </row>
    <row r="907" spans="2:43" x14ac:dyDescent="0.35">
      <c r="B907" s="65" t="s">
        <v>128</v>
      </c>
      <c r="C907">
        <v>2015</v>
      </c>
      <c r="D907">
        <v>2015</v>
      </c>
      <c r="F907">
        <v>1301</v>
      </c>
      <c r="G907">
        <v>0</v>
      </c>
      <c r="H907" t="s">
        <v>454</v>
      </c>
      <c r="I907">
        <v>3</v>
      </c>
      <c r="J907">
        <v>254</v>
      </c>
      <c r="K907" t="s">
        <v>66</v>
      </c>
      <c r="L907">
        <v>-225037.16</v>
      </c>
      <c r="M907">
        <v>-144302.84</v>
      </c>
      <c r="N907">
        <v>0</v>
      </c>
      <c r="O907">
        <v>-355.71</v>
      </c>
      <c r="P907">
        <v>-225037.16</v>
      </c>
      <c r="Q907">
        <v>-144658.54999999999</v>
      </c>
      <c r="R907">
        <v>-3743.01</v>
      </c>
      <c r="S907">
        <v>7352.12</v>
      </c>
      <c r="T907">
        <v>0</v>
      </c>
      <c r="U907">
        <v>-9.9499999999999993</v>
      </c>
      <c r="V907">
        <v>-3743.01</v>
      </c>
      <c r="W907">
        <v>7342.17</v>
      </c>
      <c r="X907">
        <v>0</v>
      </c>
      <c r="Y907">
        <v>0</v>
      </c>
      <c r="Z907">
        <v>0</v>
      </c>
      <c r="AA907">
        <v>0</v>
      </c>
      <c r="AB907">
        <v>0</v>
      </c>
      <c r="AC907">
        <v>0</v>
      </c>
      <c r="AD907">
        <v>-91829.45</v>
      </c>
      <c r="AE907">
        <v>0</v>
      </c>
      <c r="AF907">
        <v>0</v>
      </c>
      <c r="AG907">
        <v>0</v>
      </c>
      <c r="AH907">
        <v>0</v>
      </c>
      <c r="AI907">
        <v>-91829.45</v>
      </c>
      <c r="AJ907">
        <v>0</v>
      </c>
      <c r="AK907">
        <v>-91829.45</v>
      </c>
      <c r="AL907">
        <v>-365.66</v>
      </c>
      <c r="AM907">
        <v>8015.77</v>
      </c>
      <c r="AN907">
        <v>0</v>
      </c>
      <c r="AO907">
        <v>0</v>
      </c>
      <c r="AP907">
        <v>0</v>
      </c>
      <c r="AQ907">
        <v>8015.77</v>
      </c>
    </row>
    <row r="908" spans="2:43" x14ac:dyDescent="0.35">
      <c r="B908" s="65" t="s">
        <v>128</v>
      </c>
      <c r="C908">
        <v>2015</v>
      </c>
      <c r="D908">
        <v>2015</v>
      </c>
      <c r="F908">
        <v>1301</v>
      </c>
      <c r="G908">
        <v>0</v>
      </c>
      <c r="H908" t="s">
        <v>454</v>
      </c>
      <c r="I908">
        <v>3</v>
      </c>
      <c r="J908">
        <v>257</v>
      </c>
      <c r="K908" t="s">
        <v>66</v>
      </c>
      <c r="L908">
        <v>-1524543.32</v>
      </c>
      <c r="M908">
        <v>-138725.89000000001</v>
      </c>
      <c r="N908">
        <v>0</v>
      </c>
      <c r="O908">
        <v>0</v>
      </c>
      <c r="P908">
        <v>-1524543.32</v>
      </c>
      <c r="Q908">
        <v>-138725.89000000001</v>
      </c>
      <c r="R908">
        <v>-40995.82</v>
      </c>
      <c r="S908">
        <v>-194.1</v>
      </c>
      <c r="T908">
        <v>0</v>
      </c>
      <c r="U908">
        <v>-1262.71</v>
      </c>
      <c r="V908">
        <v>-40995.82</v>
      </c>
      <c r="W908">
        <v>-1456.81</v>
      </c>
      <c r="X908">
        <v>-3538.08</v>
      </c>
      <c r="Y908">
        <v>-532.79999999999995</v>
      </c>
      <c r="Z908">
        <v>0</v>
      </c>
      <c r="AA908">
        <v>0</v>
      </c>
      <c r="AB908">
        <v>-3538.08</v>
      </c>
      <c r="AC908">
        <v>-532.79999999999995</v>
      </c>
      <c r="AD908">
        <v>-1429624.43</v>
      </c>
      <c r="AE908">
        <v>0</v>
      </c>
      <c r="AF908">
        <v>0</v>
      </c>
      <c r="AG908">
        <v>0</v>
      </c>
      <c r="AH908">
        <v>0</v>
      </c>
      <c r="AI908">
        <v>-1429624.43</v>
      </c>
      <c r="AJ908">
        <v>-3538.08</v>
      </c>
      <c r="AK908">
        <v>-1426619.15</v>
      </c>
      <c r="AL908">
        <v>-1262.71</v>
      </c>
      <c r="AM908">
        <v>35693.550000000003</v>
      </c>
      <c r="AN908">
        <v>0</v>
      </c>
      <c r="AO908">
        <v>0</v>
      </c>
      <c r="AP908">
        <v>125732.04</v>
      </c>
      <c r="AQ908">
        <v>161425.59</v>
      </c>
    </row>
    <row r="909" spans="2:43" x14ac:dyDescent="0.35">
      <c r="B909" s="65" t="s">
        <v>128</v>
      </c>
      <c r="C909">
        <v>2015</v>
      </c>
      <c r="D909">
        <v>2015</v>
      </c>
      <c r="F909">
        <v>1301</v>
      </c>
      <c r="G909">
        <v>0</v>
      </c>
      <c r="H909" t="s">
        <v>454</v>
      </c>
      <c r="I909">
        <v>3</v>
      </c>
      <c r="J909">
        <v>258</v>
      </c>
      <c r="K909" t="s">
        <v>66</v>
      </c>
      <c r="L909">
        <v>-3484.62</v>
      </c>
      <c r="M909">
        <v>0</v>
      </c>
      <c r="N909">
        <v>0</v>
      </c>
      <c r="O909">
        <v>0</v>
      </c>
      <c r="P909">
        <v>-3484.62</v>
      </c>
      <c r="Q909">
        <v>0</v>
      </c>
      <c r="R909">
        <v>0</v>
      </c>
      <c r="S909">
        <v>0</v>
      </c>
      <c r="T909">
        <v>0</v>
      </c>
      <c r="U909">
        <v>0</v>
      </c>
      <c r="V909">
        <v>0</v>
      </c>
      <c r="W909">
        <v>0</v>
      </c>
      <c r="X909">
        <v>0</v>
      </c>
      <c r="Y909">
        <v>0</v>
      </c>
      <c r="Z909">
        <v>0</v>
      </c>
      <c r="AA909">
        <v>0</v>
      </c>
      <c r="AB909">
        <v>0</v>
      </c>
      <c r="AC909">
        <v>0</v>
      </c>
      <c r="AD909">
        <v>-3484.62</v>
      </c>
      <c r="AE909">
        <v>0</v>
      </c>
      <c r="AF909">
        <v>0</v>
      </c>
      <c r="AG909">
        <v>0</v>
      </c>
      <c r="AH909">
        <v>0</v>
      </c>
      <c r="AI909">
        <v>-3484.62</v>
      </c>
      <c r="AJ909">
        <v>0</v>
      </c>
      <c r="AK909">
        <v>-3484.62</v>
      </c>
      <c r="AL909">
        <v>0</v>
      </c>
      <c r="AM909">
        <v>0</v>
      </c>
      <c r="AN909">
        <v>0</v>
      </c>
      <c r="AO909">
        <v>0</v>
      </c>
      <c r="AP909">
        <v>0</v>
      </c>
      <c r="AQ909">
        <v>0</v>
      </c>
    </row>
    <row r="910" spans="2:43" x14ac:dyDescent="0.35">
      <c r="B910" s="65" t="s">
        <v>128</v>
      </c>
      <c r="C910">
        <v>2015</v>
      </c>
      <c r="D910">
        <v>2015</v>
      </c>
      <c r="F910">
        <v>1301</v>
      </c>
      <c r="G910">
        <v>0</v>
      </c>
      <c r="H910" t="s">
        <v>454</v>
      </c>
      <c r="I910">
        <v>3</v>
      </c>
      <c r="J910">
        <v>260</v>
      </c>
      <c r="K910" t="s">
        <v>66</v>
      </c>
      <c r="L910">
        <v>-2318.67</v>
      </c>
      <c r="M910">
        <v>-2318.67</v>
      </c>
      <c r="N910">
        <v>0</v>
      </c>
      <c r="O910">
        <v>0</v>
      </c>
      <c r="P910">
        <v>-2318.67</v>
      </c>
      <c r="Q910">
        <v>-2318.67</v>
      </c>
      <c r="R910">
        <v>-84223.81</v>
      </c>
      <c r="S910">
        <v>-84786.91</v>
      </c>
      <c r="T910">
        <v>0</v>
      </c>
      <c r="U910">
        <v>0</v>
      </c>
      <c r="V910">
        <v>-84223.81</v>
      </c>
      <c r="W910">
        <v>-84786.91</v>
      </c>
      <c r="X910">
        <v>0</v>
      </c>
      <c r="Y910">
        <v>0</v>
      </c>
      <c r="Z910">
        <v>0</v>
      </c>
      <c r="AA910">
        <v>0</v>
      </c>
      <c r="AB910">
        <v>0</v>
      </c>
      <c r="AC910">
        <v>0</v>
      </c>
      <c r="AD910">
        <v>933.5</v>
      </c>
      <c r="AE910">
        <v>0</v>
      </c>
      <c r="AF910">
        <v>0</v>
      </c>
      <c r="AG910">
        <v>0</v>
      </c>
      <c r="AH910">
        <v>0</v>
      </c>
      <c r="AI910">
        <v>933.5</v>
      </c>
      <c r="AJ910">
        <v>0</v>
      </c>
      <c r="AK910">
        <v>933.5</v>
      </c>
      <c r="AL910">
        <v>370.4</v>
      </c>
      <c r="AM910">
        <v>0</v>
      </c>
      <c r="AN910">
        <v>563.1</v>
      </c>
      <c r="AO910">
        <v>0</v>
      </c>
      <c r="AP910">
        <v>0</v>
      </c>
      <c r="AQ910">
        <v>563.1</v>
      </c>
    </row>
    <row r="911" spans="2:43" x14ac:dyDescent="0.35">
      <c r="B911" s="65" t="s">
        <v>128</v>
      </c>
      <c r="C911">
        <v>2015</v>
      </c>
      <c r="D911">
        <v>2015</v>
      </c>
      <c r="F911">
        <v>1301</v>
      </c>
      <c r="G911">
        <v>0</v>
      </c>
      <c r="H911" t="s">
        <v>454</v>
      </c>
      <c r="I911">
        <v>3</v>
      </c>
      <c r="J911">
        <v>310</v>
      </c>
      <c r="K911" t="s">
        <v>66</v>
      </c>
      <c r="L911">
        <v>-616748.75</v>
      </c>
      <c r="M911">
        <v>-470872.98</v>
      </c>
      <c r="N911">
        <v>0</v>
      </c>
      <c r="O911">
        <v>0</v>
      </c>
      <c r="P911">
        <v>-616748.75</v>
      </c>
      <c r="Q911">
        <v>-470872.98</v>
      </c>
      <c r="R911">
        <v>-10451.700000000001</v>
      </c>
      <c r="S911">
        <v>28565.33</v>
      </c>
      <c r="T911">
        <v>0</v>
      </c>
      <c r="U911">
        <v>-134.30000000000001</v>
      </c>
      <c r="V911">
        <v>-10451.700000000001</v>
      </c>
      <c r="W911">
        <v>28431.03</v>
      </c>
      <c r="X911">
        <v>0</v>
      </c>
      <c r="Y911">
        <v>0</v>
      </c>
      <c r="Z911">
        <v>0</v>
      </c>
      <c r="AA911">
        <v>0</v>
      </c>
      <c r="AB911">
        <v>0</v>
      </c>
      <c r="AC911">
        <v>0</v>
      </c>
      <c r="AD911">
        <v>-184892.79999999999</v>
      </c>
      <c r="AE911">
        <v>0</v>
      </c>
      <c r="AF911">
        <v>0</v>
      </c>
      <c r="AG911">
        <v>0</v>
      </c>
      <c r="AH911">
        <v>0</v>
      </c>
      <c r="AI911">
        <v>-184892.79999999999</v>
      </c>
      <c r="AJ911">
        <v>0</v>
      </c>
      <c r="AK911">
        <v>-184892.79999999999</v>
      </c>
      <c r="AL911">
        <v>-134.30000000000001</v>
      </c>
      <c r="AM911">
        <v>80.06</v>
      </c>
      <c r="AN911">
        <v>0</v>
      </c>
      <c r="AO911">
        <v>0</v>
      </c>
      <c r="AP911">
        <v>0</v>
      </c>
      <c r="AQ911">
        <v>80.06</v>
      </c>
    </row>
    <row r="912" spans="2:43" x14ac:dyDescent="0.35">
      <c r="B912" s="65" t="s">
        <v>128</v>
      </c>
      <c r="C912">
        <v>2015</v>
      </c>
      <c r="D912">
        <v>2015</v>
      </c>
      <c r="F912">
        <v>1301</v>
      </c>
      <c r="G912">
        <v>0</v>
      </c>
      <c r="H912" t="s">
        <v>455</v>
      </c>
      <c r="I912">
        <v>4</v>
      </c>
      <c r="J912">
        <v>0</v>
      </c>
      <c r="K912" t="s">
        <v>66</v>
      </c>
      <c r="L912">
        <v>-962.2</v>
      </c>
      <c r="M912">
        <v>-962.2</v>
      </c>
      <c r="N912">
        <v>0</v>
      </c>
      <c r="O912">
        <v>0</v>
      </c>
      <c r="P912">
        <v>-962.2</v>
      </c>
      <c r="Q912">
        <v>-962.2</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row>
    <row r="913" spans="2:43" x14ac:dyDescent="0.35">
      <c r="B913" s="65" t="s">
        <v>128</v>
      </c>
      <c r="C913">
        <v>2015</v>
      </c>
      <c r="D913">
        <v>2015</v>
      </c>
      <c r="F913">
        <v>1301</v>
      </c>
      <c r="G913">
        <v>0</v>
      </c>
      <c r="H913" t="s">
        <v>455</v>
      </c>
      <c r="I913">
        <v>4</v>
      </c>
      <c r="J913">
        <v>111</v>
      </c>
      <c r="K913" t="s">
        <v>66</v>
      </c>
      <c r="L913">
        <v>0</v>
      </c>
      <c r="M913">
        <v>0</v>
      </c>
      <c r="N913">
        <v>0</v>
      </c>
      <c r="O913">
        <v>0</v>
      </c>
      <c r="P913">
        <v>0</v>
      </c>
      <c r="Q913">
        <v>0</v>
      </c>
      <c r="R913">
        <v>0</v>
      </c>
      <c r="S913">
        <v>-9006.26</v>
      </c>
      <c r="T913">
        <v>0</v>
      </c>
      <c r="U913">
        <v>-5393.74</v>
      </c>
      <c r="V913">
        <v>0</v>
      </c>
      <c r="W913">
        <v>-14400</v>
      </c>
      <c r="X913">
        <v>0</v>
      </c>
      <c r="Y913">
        <v>0</v>
      </c>
      <c r="Z913">
        <v>0</v>
      </c>
      <c r="AA913">
        <v>0</v>
      </c>
      <c r="AB913">
        <v>0</v>
      </c>
      <c r="AC913">
        <v>0</v>
      </c>
      <c r="AD913">
        <v>-6459.67</v>
      </c>
      <c r="AE913">
        <v>0</v>
      </c>
      <c r="AF913">
        <v>0</v>
      </c>
      <c r="AG913">
        <v>0</v>
      </c>
      <c r="AH913">
        <v>0</v>
      </c>
      <c r="AI913">
        <v>-6459.67</v>
      </c>
      <c r="AJ913">
        <v>0</v>
      </c>
      <c r="AK913">
        <v>-6459.67</v>
      </c>
      <c r="AL913">
        <v>-20859.669999999998</v>
      </c>
      <c r="AM913">
        <v>0</v>
      </c>
      <c r="AN913">
        <v>14400</v>
      </c>
      <c r="AO913">
        <v>0</v>
      </c>
      <c r="AP913">
        <v>1913.89</v>
      </c>
      <c r="AQ913">
        <v>16313.89</v>
      </c>
    </row>
    <row r="914" spans="2:43" x14ac:dyDescent="0.35">
      <c r="B914" s="65" t="s">
        <v>128</v>
      </c>
      <c r="C914">
        <v>2015</v>
      </c>
      <c r="D914">
        <v>2015</v>
      </c>
      <c r="F914">
        <v>1301</v>
      </c>
      <c r="G914">
        <v>0</v>
      </c>
      <c r="H914" t="s">
        <v>455</v>
      </c>
      <c r="I914">
        <v>4</v>
      </c>
      <c r="J914">
        <v>113</v>
      </c>
      <c r="K914" t="s">
        <v>66</v>
      </c>
      <c r="L914">
        <v>-24546.99</v>
      </c>
      <c r="M914">
        <v>-19906.79</v>
      </c>
      <c r="N914">
        <v>0</v>
      </c>
      <c r="O914">
        <v>0</v>
      </c>
      <c r="P914">
        <v>-24546.99</v>
      </c>
      <c r="Q914">
        <v>-19906.79</v>
      </c>
      <c r="R914">
        <v>0</v>
      </c>
      <c r="S914">
        <v>-444.68</v>
      </c>
      <c r="T914">
        <v>0</v>
      </c>
      <c r="U914">
        <v>-3.87</v>
      </c>
      <c r="V914">
        <v>0</v>
      </c>
      <c r="W914">
        <v>-448.55</v>
      </c>
      <c r="X914">
        <v>0</v>
      </c>
      <c r="Y914">
        <v>0</v>
      </c>
      <c r="Z914">
        <v>0</v>
      </c>
      <c r="AA914">
        <v>0</v>
      </c>
      <c r="AB914">
        <v>0</v>
      </c>
      <c r="AC914">
        <v>0</v>
      </c>
      <c r="AD914">
        <v>-4195.5200000000004</v>
      </c>
      <c r="AE914">
        <v>0</v>
      </c>
      <c r="AF914">
        <v>0</v>
      </c>
      <c r="AG914">
        <v>0</v>
      </c>
      <c r="AH914">
        <v>0</v>
      </c>
      <c r="AI914">
        <v>-4195.5200000000004</v>
      </c>
      <c r="AJ914">
        <v>0</v>
      </c>
      <c r="AK914">
        <v>-4195.5200000000004</v>
      </c>
      <c r="AL914">
        <v>-3.87</v>
      </c>
      <c r="AM914">
        <v>7512.58</v>
      </c>
      <c r="AN914">
        <v>0</v>
      </c>
      <c r="AO914">
        <v>0</v>
      </c>
      <c r="AP914">
        <v>0</v>
      </c>
      <c r="AQ914">
        <v>7512.58</v>
      </c>
    </row>
    <row r="915" spans="2:43" x14ac:dyDescent="0.35">
      <c r="B915" s="65" t="s">
        <v>128</v>
      </c>
      <c r="C915">
        <v>2015</v>
      </c>
      <c r="D915">
        <v>2015</v>
      </c>
      <c r="F915">
        <v>1301</v>
      </c>
      <c r="G915">
        <v>0</v>
      </c>
      <c r="H915" t="s">
        <v>455</v>
      </c>
      <c r="I915">
        <v>4</v>
      </c>
      <c r="J915">
        <v>115</v>
      </c>
      <c r="K915" t="s">
        <v>66</v>
      </c>
      <c r="L915">
        <v>0</v>
      </c>
      <c r="M915">
        <v>0</v>
      </c>
      <c r="N915">
        <v>0</v>
      </c>
      <c r="O915">
        <v>0</v>
      </c>
      <c r="P915">
        <v>0</v>
      </c>
      <c r="Q915">
        <v>0</v>
      </c>
      <c r="R915">
        <v>0</v>
      </c>
      <c r="S915">
        <v>0</v>
      </c>
      <c r="T915">
        <v>0</v>
      </c>
      <c r="U915">
        <v>0</v>
      </c>
      <c r="V915">
        <v>0</v>
      </c>
      <c r="W915">
        <v>0</v>
      </c>
      <c r="X915">
        <v>0</v>
      </c>
      <c r="Y915">
        <v>0</v>
      </c>
      <c r="Z915">
        <v>0</v>
      </c>
      <c r="AA915">
        <v>0</v>
      </c>
      <c r="AB915">
        <v>0</v>
      </c>
      <c r="AC915">
        <v>0</v>
      </c>
      <c r="AD915">
        <v>-8148.05</v>
      </c>
      <c r="AE915">
        <v>0</v>
      </c>
      <c r="AF915">
        <v>0</v>
      </c>
      <c r="AG915">
        <v>0</v>
      </c>
      <c r="AH915">
        <v>0</v>
      </c>
      <c r="AI915">
        <v>-8148.05</v>
      </c>
      <c r="AJ915">
        <v>0</v>
      </c>
      <c r="AK915">
        <v>-8148.05</v>
      </c>
      <c r="AL915">
        <v>-8148.05</v>
      </c>
      <c r="AM915">
        <v>0</v>
      </c>
      <c r="AN915">
        <v>0</v>
      </c>
      <c r="AO915">
        <v>0</v>
      </c>
      <c r="AP915">
        <v>0</v>
      </c>
      <c r="AQ915">
        <v>0</v>
      </c>
    </row>
    <row r="916" spans="2:43" x14ac:dyDescent="0.35">
      <c r="B916" s="65" t="s">
        <v>128</v>
      </c>
      <c r="C916">
        <v>2015</v>
      </c>
      <c r="D916">
        <v>2015</v>
      </c>
      <c r="F916">
        <v>1301</v>
      </c>
      <c r="G916">
        <v>0</v>
      </c>
      <c r="H916" t="s">
        <v>455</v>
      </c>
      <c r="I916">
        <v>4</v>
      </c>
      <c r="J916">
        <v>121</v>
      </c>
      <c r="K916" t="s">
        <v>66</v>
      </c>
      <c r="L916">
        <v>-627808.17000000004</v>
      </c>
      <c r="M916">
        <v>-471208.15</v>
      </c>
      <c r="N916">
        <v>0</v>
      </c>
      <c r="O916">
        <v>-4600.37</v>
      </c>
      <c r="P916">
        <v>-627808.17000000004</v>
      </c>
      <c r="Q916">
        <v>-475808.52</v>
      </c>
      <c r="R916">
        <v>710</v>
      </c>
      <c r="S916">
        <v>-86599.9</v>
      </c>
      <c r="T916">
        <v>0</v>
      </c>
      <c r="U916">
        <v>0</v>
      </c>
      <c r="V916">
        <v>710</v>
      </c>
      <c r="W916">
        <v>-86599.9</v>
      </c>
      <c r="X916">
        <v>0</v>
      </c>
      <c r="Y916">
        <v>0</v>
      </c>
      <c r="Z916">
        <v>0</v>
      </c>
      <c r="AA916">
        <v>0</v>
      </c>
      <c r="AB916">
        <v>0</v>
      </c>
      <c r="AC916">
        <v>0</v>
      </c>
      <c r="AD916">
        <v>-97822.59</v>
      </c>
      <c r="AE916">
        <v>0</v>
      </c>
      <c r="AF916">
        <v>0</v>
      </c>
      <c r="AG916">
        <v>0</v>
      </c>
      <c r="AH916">
        <v>0</v>
      </c>
      <c r="AI916">
        <v>-97822.59</v>
      </c>
      <c r="AJ916">
        <v>0</v>
      </c>
      <c r="AK916">
        <v>-97822.59</v>
      </c>
      <c r="AL916">
        <v>-33132.839999999997</v>
      </c>
      <c r="AM916">
        <v>147279.31</v>
      </c>
      <c r="AN916">
        <v>0</v>
      </c>
      <c r="AO916">
        <v>0</v>
      </c>
      <c r="AP916">
        <v>595</v>
      </c>
      <c r="AQ916">
        <v>147874.31</v>
      </c>
    </row>
    <row r="917" spans="2:43" x14ac:dyDescent="0.35">
      <c r="B917" s="65" t="s">
        <v>128</v>
      </c>
      <c r="C917">
        <v>2015</v>
      </c>
      <c r="D917">
        <v>2015</v>
      </c>
      <c r="F917">
        <v>1301</v>
      </c>
      <c r="G917">
        <v>0</v>
      </c>
      <c r="H917" t="s">
        <v>455</v>
      </c>
      <c r="I917">
        <v>4</v>
      </c>
      <c r="J917">
        <v>210</v>
      </c>
      <c r="K917" t="s">
        <v>66</v>
      </c>
      <c r="L917">
        <v>-35551.480000000003</v>
      </c>
      <c r="M917">
        <v>-45517.47</v>
      </c>
      <c r="N917">
        <v>0</v>
      </c>
      <c r="O917">
        <v>-965.52</v>
      </c>
      <c r="P917">
        <v>-35551.480000000003</v>
      </c>
      <c r="Q917">
        <v>-46482.99</v>
      </c>
      <c r="R917">
        <v>1604.25</v>
      </c>
      <c r="S917">
        <v>1656.23</v>
      </c>
      <c r="T917">
        <v>0</v>
      </c>
      <c r="U917">
        <v>-15.1</v>
      </c>
      <c r="V917">
        <v>1604.25</v>
      </c>
      <c r="W917">
        <v>1641.13</v>
      </c>
      <c r="X917">
        <v>0</v>
      </c>
      <c r="Y917">
        <v>0</v>
      </c>
      <c r="Z917">
        <v>0</v>
      </c>
      <c r="AA917">
        <v>0</v>
      </c>
      <c r="AB917">
        <v>0</v>
      </c>
      <c r="AC917">
        <v>0</v>
      </c>
      <c r="AD917">
        <v>-1713.97</v>
      </c>
      <c r="AE917">
        <v>0</v>
      </c>
      <c r="AF917">
        <v>0</v>
      </c>
      <c r="AG917">
        <v>-1876.92</v>
      </c>
      <c r="AH917">
        <v>0</v>
      </c>
      <c r="AI917">
        <v>-3590.89</v>
      </c>
      <c r="AJ917">
        <v>0</v>
      </c>
      <c r="AK917">
        <v>-3590.89</v>
      </c>
      <c r="AL917">
        <v>-14485.52</v>
      </c>
      <c r="AM917">
        <v>21113.89</v>
      </c>
      <c r="AN917">
        <v>0</v>
      </c>
      <c r="AO917">
        <v>0</v>
      </c>
      <c r="AP917">
        <v>12604.24</v>
      </c>
      <c r="AQ917">
        <v>33718.129999999997</v>
      </c>
    </row>
    <row r="918" spans="2:43" x14ac:dyDescent="0.35">
      <c r="B918" s="65" t="s">
        <v>128</v>
      </c>
      <c r="C918">
        <v>2015</v>
      </c>
      <c r="D918">
        <v>2015</v>
      </c>
      <c r="F918">
        <v>1301</v>
      </c>
      <c r="G918">
        <v>0</v>
      </c>
      <c r="H918" t="s">
        <v>455</v>
      </c>
      <c r="I918">
        <v>4</v>
      </c>
      <c r="J918">
        <v>220</v>
      </c>
      <c r="K918" t="s">
        <v>66</v>
      </c>
      <c r="L918">
        <v>-48336.54</v>
      </c>
      <c r="M918">
        <v>-48336.54</v>
      </c>
      <c r="N918">
        <v>0</v>
      </c>
      <c r="O918">
        <v>0</v>
      </c>
      <c r="P918">
        <v>-48336.54</v>
      </c>
      <c r="Q918">
        <v>-48336.54</v>
      </c>
      <c r="R918">
        <v>834.04</v>
      </c>
      <c r="S918">
        <v>838.7</v>
      </c>
      <c r="T918">
        <v>0</v>
      </c>
      <c r="U918">
        <v>-4.66</v>
      </c>
      <c r="V918">
        <v>834.04</v>
      </c>
      <c r="W918">
        <v>834.04</v>
      </c>
      <c r="X918">
        <v>0</v>
      </c>
      <c r="Y918">
        <v>0</v>
      </c>
      <c r="Z918">
        <v>0</v>
      </c>
      <c r="AA918">
        <v>0</v>
      </c>
      <c r="AB918">
        <v>0</v>
      </c>
      <c r="AC918">
        <v>0</v>
      </c>
      <c r="AD918">
        <v>-4.66</v>
      </c>
      <c r="AE918">
        <v>0</v>
      </c>
      <c r="AF918">
        <v>0</v>
      </c>
      <c r="AG918">
        <v>0</v>
      </c>
      <c r="AH918">
        <v>0</v>
      </c>
      <c r="AI918">
        <v>-4.66</v>
      </c>
      <c r="AJ918">
        <v>0</v>
      </c>
      <c r="AK918">
        <v>-4.66</v>
      </c>
      <c r="AL918">
        <v>-4.66</v>
      </c>
      <c r="AM918">
        <v>34678.720000000001</v>
      </c>
      <c r="AN918">
        <v>0</v>
      </c>
      <c r="AO918">
        <v>0</v>
      </c>
      <c r="AP918">
        <v>800</v>
      </c>
      <c r="AQ918">
        <v>35478.720000000001</v>
      </c>
    </row>
    <row r="919" spans="2:43" x14ac:dyDescent="0.35">
      <c r="B919" s="65" t="s">
        <v>128</v>
      </c>
      <c r="C919">
        <v>2015</v>
      </c>
      <c r="D919">
        <v>2015</v>
      </c>
      <c r="F919">
        <v>1301</v>
      </c>
      <c r="G919">
        <v>0</v>
      </c>
      <c r="H919" t="s">
        <v>455</v>
      </c>
      <c r="I919">
        <v>4</v>
      </c>
      <c r="J919">
        <v>231</v>
      </c>
      <c r="K919" t="s">
        <v>66</v>
      </c>
      <c r="L919">
        <v>-4722756.18</v>
      </c>
      <c r="M919">
        <v>-4242462.5599999996</v>
      </c>
      <c r="N919">
        <v>0</v>
      </c>
      <c r="O919">
        <v>0</v>
      </c>
      <c r="P919">
        <v>-4722756.18</v>
      </c>
      <c r="Q919">
        <v>-4242462.5599999996</v>
      </c>
      <c r="R919">
        <v>0</v>
      </c>
      <c r="S919">
        <v>0</v>
      </c>
      <c r="T919">
        <v>0</v>
      </c>
      <c r="U919">
        <v>0</v>
      </c>
      <c r="V919">
        <v>0</v>
      </c>
      <c r="W919">
        <v>0</v>
      </c>
      <c r="X919">
        <v>0</v>
      </c>
      <c r="Y919">
        <v>0</v>
      </c>
      <c r="Z919">
        <v>0</v>
      </c>
      <c r="AA919">
        <v>0</v>
      </c>
      <c r="AB919">
        <v>0</v>
      </c>
      <c r="AC919">
        <v>0</v>
      </c>
      <c r="AD919">
        <v>-480293.62</v>
      </c>
      <c r="AE919">
        <v>0</v>
      </c>
      <c r="AF919">
        <v>0</v>
      </c>
      <c r="AG919">
        <v>0</v>
      </c>
      <c r="AH919">
        <v>0</v>
      </c>
      <c r="AI919">
        <v>-480293.62</v>
      </c>
      <c r="AJ919">
        <v>0</v>
      </c>
      <c r="AK919">
        <v>-480293.62</v>
      </c>
      <c r="AL919">
        <v>0</v>
      </c>
      <c r="AM919">
        <v>0</v>
      </c>
      <c r="AN919">
        <v>0</v>
      </c>
      <c r="AO919">
        <v>0</v>
      </c>
      <c r="AP919">
        <v>0</v>
      </c>
      <c r="AQ919">
        <v>0</v>
      </c>
    </row>
    <row r="920" spans="2:43" x14ac:dyDescent="0.35">
      <c r="B920" s="65" t="s">
        <v>128</v>
      </c>
      <c r="C920">
        <v>2015</v>
      </c>
      <c r="D920">
        <v>2015</v>
      </c>
      <c r="F920">
        <v>1301</v>
      </c>
      <c r="G920">
        <v>0</v>
      </c>
      <c r="H920" t="s">
        <v>455</v>
      </c>
      <c r="I920">
        <v>4</v>
      </c>
      <c r="J920">
        <v>232</v>
      </c>
      <c r="K920" t="s">
        <v>66</v>
      </c>
      <c r="L920">
        <v>-48781.79</v>
      </c>
      <c r="M920">
        <v>-48781.79</v>
      </c>
      <c r="N920">
        <v>0</v>
      </c>
      <c r="O920">
        <v>0</v>
      </c>
      <c r="P920">
        <v>-48781.79</v>
      </c>
      <c r="Q920">
        <v>-48781.79</v>
      </c>
      <c r="R920">
        <v>406.83</v>
      </c>
      <c r="S920">
        <v>406.83</v>
      </c>
      <c r="T920">
        <v>0</v>
      </c>
      <c r="U920">
        <v>0</v>
      </c>
      <c r="V920">
        <v>406.83</v>
      </c>
      <c r="W920">
        <v>406.83</v>
      </c>
      <c r="X920">
        <v>0</v>
      </c>
      <c r="Y920">
        <v>0</v>
      </c>
      <c r="Z920">
        <v>0</v>
      </c>
      <c r="AA920">
        <v>0</v>
      </c>
      <c r="AB920">
        <v>0</v>
      </c>
      <c r="AC920">
        <v>0</v>
      </c>
      <c r="AD920">
        <v>0</v>
      </c>
      <c r="AE920">
        <v>0</v>
      </c>
      <c r="AF920">
        <v>0</v>
      </c>
      <c r="AG920">
        <v>0</v>
      </c>
      <c r="AH920">
        <v>0</v>
      </c>
      <c r="AI920">
        <v>0</v>
      </c>
      <c r="AJ920">
        <v>0</v>
      </c>
      <c r="AK920">
        <v>0</v>
      </c>
      <c r="AL920">
        <v>0</v>
      </c>
      <c r="AM920">
        <v>8632.68</v>
      </c>
      <c r="AN920">
        <v>0</v>
      </c>
      <c r="AO920">
        <v>0</v>
      </c>
      <c r="AP920">
        <v>0</v>
      </c>
      <c r="AQ920">
        <v>8632.68</v>
      </c>
    </row>
    <row r="921" spans="2:43" x14ac:dyDescent="0.35">
      <c r="B921" s="65" t="s">
        <v>128</v>
      </c>
      <c r="C921">
        <v>2015</v>
      </c>
      <c r="D921">
        <v>2015</v>
      </c>
      <c r="F921">
        <v>1301</v>
      </c>
      <c r="G921">
        <v>0</v>
      </c>
      <c r="H921" t="s">
        <v>455</v>
      </c>
      <c r="I921">
        <v>4</v>
      </c>
      <c r="J921">
        <v>233</v>
      </c>
      <c r="K921" t="s">
        <v>66</v>
      </c>
      <c r="L921">
        <v>-98704.85</v>
      </c>
      <c r="M921">
        <v>-25411.29</v>
      </c>
      <c r="N921">
        <v>0</v>
      </c>
      <c r="O921">
        <v>0</v>
      </c>
      <c r="P921">
        <v>-98704.85</v>
      </c>
      <c r="Q921">
        <v>-25411.29</v>
      </c>
      <c r="R921">
        <v>1791092.63</v>
      </c>
      <c r="S921">
        <v>1791233.34</v>
      </c>
      <c r="T921">
        <v>0</v>
      </c>
      <c r="U921">
        <v>-104.89</v>
      </c>
      <c r="V921">
        <v>1791092.63</v>
      </c>
      <c r="W921">
        <v>1791128.45</v>
      </c>
      <c r="X921">
        <v>-596.22</v>
      </c>
      <c r="Y921">
        <v>-396.22</v>
      </c>
      <c r="Z921">
        <v>0</v>
      </c>
      <c r="AA921">
        <v>0</v>
      </c>
      <c r="AB921">
        <v>-596.22</v>
      </c>
      <c r="AC921">
        <v>-396.22</v>
      </c>
      <c r="AD921">
        <v>-73634.27</v>
      </c>
      <c r="AE921">
        <v>0</v>
      </c>
      <c r="AF921">
        <v>0</v>
      </c>
      <c r="AG921">
        <v>0</v>
      </c>
      <c r="AH921">
        <v>0</v>
      </c>
      <c r="AI921">
        <v>-73634.27</v>
      </c>
      <c r="AJ921">
        <v>-596.22</v>
      </c>
      <c r="AK921">
        <v>-73434.27</v>
      </c>
      <c r="AL921">
        <v>-104.89</v>
      </c>
      <c r="AM921">
        <v>0</v>
      </c>
      <c r="AN921">
        <v>0</v>
      </c>
      <c r="AO921">
        <v>0</v>
      </c>
      <c r="AP921">
        <v>0</v>
      </c>
      <c r="AQ921">
        <v>0</v>
      </c>
    </row>
    <row r="922" spans="2:43" x14ac:dyDescent="0.35">
      <c r="B922" s="65" t="s">
        <v>128</v>
      </c>
      <c r="C922">
        <v>2015</v>
      </c>
      <c r="D922">
        <v>2015</v>
      </c>
      <c r="F922">
        <v>1301</v>
      </c>
      <c r="G922">
        <v>0</v>
      </c>
      <c r="H922" t="s">
        <v>455</v>
      </c>
      <c r="I922">
        <v>4</v>
      </c>
      <c r="J922">
        <v>240</v>
      </c>
      <c r="K922" t="s">
        <v>66</v>
      </c>
      <c r="L922">
        <v>-1117.5999999999999</v>
      </c>
      <c r="M922">
        <v>-1117.5999999999999</v>
      </c>
      <c r="N922">
        <v>0</v>
      </c>
      <c r="O922">
        <v>0</v>
      </c>
      <c r="P922">
        <v>-1117.5999999999999</v>
      </c>
      <c r="Q922">
        <v>-1117.5999999999999</v>
      </c>
      <c r="R922">
        <v>-4880.2</v>
      </c>
      <c r="S922">
        <v>-4880.2</v>
      </c>
      <c r="T922">
        <v>0</v>
      </c>
      <c r="U922">
        <v>0</v>
      </c>
      <c r="V922">
        <v>-4880.2</v>
      </c>
      <c r="W922">
        <v>-4880.2</v>
      </c>
      <c r="X922">
        <v>-32113.119999999999</v>
      </c>
      <c r="Y922">
        <v>-32104.13</v>
      </c>
      <c r="Z922">
        <v>0</v>
      </c>
      <c r="AA922">
        <v>0</v>
      </c>
      <c r="AB922">
        <v>-32113.119999999999</v>
      </c>
      <c r="AC922">
        <v>-32104.13</v>
      </c>
      <c r="AD922">
        <v>-8.99</v>
      </c>
      <c r="AE922">
        <v>0</v>
      </c>
      <c r="AF922">
        <v>0</v>
      </c>
      <c r="AG922">
        <v>0</v>
      </c>
      <c r="AH922">
        <v>0</v>
      </c>
      <c r="AI922">
        <v>-8.99</v>
      </c>
      <c r="AJ922">
        <v>-32113.119999999999</v>
      </c>
      <c r="AK922">
        <v>0</v>
      </c>
      <c r="AL922">
        <v>0</v>
      </c>
      <c r="AM922">
        <v>1109.83</v>
      </c>
      <c r="AN922">
        <v>0</v>
      </c>
      <c r="AO922">
        <v>0</v>
      </c>
      <c r="AP922">
        <v>0</v>
      </c>
      <c r="AQ922">
        <v>1109.83</v>
      </c>
    </row>
    <row r="923" spans="2:43" x14ac:dyDescent="0.35">
      <c r="B923" s="65" t="s">
        <v>128</v>
      </c>
      <c r="C923">
        <v>2015</v>
      </c>
      <c r="D923">
        <v>2015</v>
      </c>
      <c r="F923">
        <v>1301</v>
      </c>
      <c r="G923">
        <v>0</v>
      </c>
      <c r="H923" t="s">
        <v>455</v>
      </c>
      <c r="I923">
        <v>4</v>
      </c>
      <c r="J923">
        <v>251</v>
      </c>
      <c r="K923" t="s">
        <v>66</v>
      </c>
      <c r="L923">
        <v>-4650807.42</v>
      </c>
      <c r="M923">
        <v>-1301948.3600000001</v>
      </c>
      <c r="N923">
        <v>0</v>
      </c>
      <c r="O923">
        <v>0</v>
      </c>
      <c r="P923">
        <v>-4650807.42</v>
      </c>
      <c r="Q923">
        <v>-1301948.3600000001</v>
      </c>
      <c r="R923">
        <v>-250559.86</v>
      </c>
      <c r="S923">
        <v>-179806.38</v>
      </c>
      <c r="T923">
        <v>0</v>
      </c>
      <c r="U923">
        <v>-1623.99</v>
      </c>
      <c r="V923">
        <v>-250559.86</v>
      </c>
      <c r="W923">
        <v>-181430.37</v>
      </c>
      <c r="X923">
        <v>-45314.04</v>
      </c>
      <c r="Y923">
        <v>-29768.33</v>
      </c>
      <c r="Z923">
        <v>0</v>
      </c>
      <c r="AA923">
        <v>0</v>
      </c>
      <c r="AB923">
        <v>-45314.04</v>
      </c>
      <c r="AC923">
        <v>-29768.33</v>
      </c>
      <c r="AD923">
        <v>-3435158.25</v>
      </c>
      <c r="AE923">
        <v>0</v>
      </c>
      <c r="AF923">
        <v>0</v>
      </c>
      <c r="AG923">
        <v>0</v>
      </c>
      <c r="AH923">
        <v>0</v>
      </c>
      <c r="AI923">
        <v>-3435158.25</v>
      </c>
      <c r="AJ923">
        <v>-45314.04</v>
      </c>
      <c r="AK923">
        <v>-3419612.54</v>
      </c>
      <c r="AL923">
        <v>-1623.99</v>
      </c>
      <c r="AM923">
        <v>897430.7</v>
      </c>
      <c r="AN923">
        <v>0</v>
      </c>
      <c r="AO923">
        <v>0</v>
      </c>
      <c r="AP923">
        <v>0</v>
      </c>
      <c r="AQ923">
        <v>897430.7</v>
      </c>
    </row>
    <row r="924" spans="2:43" x14ac:dyDescent="0.35">
      <c r="B924" s="65" t="s">
        <v>128</v>
      </c>
      <c r="C924">
        <v>2015</v>
      </c>
      <c r="D924">
        <v>2015</v>
      </c>
      <c r="F924">
        <v>1301</v>
      </c>
      <c r="G924">
        <v>0</v>
      </c>
      <c r="H924" t="s">
        <v>455</v>
      </c>
      <c r="I924">
        <v>4</v>
      </c>
      <c r="J924">
        <v>252</v>
      </c>
      <c r="K924" t="s">
        <v>66</v>
      </c>
      <c r="L924">
        <v>-5651834.2300000004</v>
      </c>
      <c r="M924">
        <v>-1189883.3700000001</v>
      </c>
      <c r="N924">
        <v>0</v>
      </c>
      <c r="O924">
        <v>0</v>
      </c>
      <c r="P924">
        <v>-5651834.2300000004</v>
      </c>
      <c r="Q924">
        <v>-1189883.3700000001</v>
      </c>
      <c r="R924">
        <v>-705962.43</v>
      </c>
      <c r="S924">
        <v>-435594.92</v>
      </c>
      <c r="T924">
        <v>0</v>
      </c>
      <c r="U924">
        <v>-564.95000000000005</v>
      </c>
      <c r="V924">
        <v>-705962.43</v>
      </c>
      <c r="W924">
        <v>-436159.87</v>
      </c>
      <c r="X924">
        <v>-1050159.29</v>
      </c>
      <c r="Y924">
        <v>-277391.69</v>
      </c>
      <c r="Z924">
        <v>0</v>
      </c>
      <c r="AA924">
        <v>0</v>
      </c>
      <c r="AB924">
        <v>-1050159.29</v>
      </c>
      <c r="AC924">
        <v>-277391.69</v>
      </c>
      <c r="AD924">
        <v>-5505110.9699999997</v>
      </c>
      <c r="AE924">
        <v>0</v>
      </c>
      <c r="AF924">
        <v>0</v>
      </c>
      <c r="AG924">
        <v>0</v>
      </c>
      <c r="AH924">
        <v>0</v>
      </c>
      <c r="AI924">
        <v>-5505110.9699999997</v>
      </c>
      <c r="AJ924">
        <v>-1050159.29</v>
      </c>
      <c r="AK924">
        <v>-4732343.37</v>
      </c>
      <c r="AL924">
        <v>-589.95000000000005</v>
      </c>
      <c r="AM924">
        <v>99063.23</v>
      </c>
      <c r="AN924">
        <v>37.6</v>
      </c>
      <c r="AO924">
        <v>0</v>
      </c>
      <c r="AP924">
        <v>25</v>
      </c>
      <c r="AQ924">
        <v>99125.83</v>
      </c>
    </row>
    <row r="925" spans="2:43" x14ac:dyDescent="0.35">
      <c r="B925" s="65" t="s">
        <v>128</v>
      </c>
      <c r="C925">
        <v>2015</v>
      </c>
      <c r="D925">
        <v>2015</v>
      </c>
      <c r="F925">
        <v>1301</v>
      </c>
      <c r="G925">
        <v>0</v>
      </c>
      <c r="H925" t="s">
        <v>455</v>
      </c>
      <c r="I925">
        <v>4</v>
      </c>
      <c r="J925">
        <v>253</v>
      </c>
      <c r="K925" t="s">
        <v>66</v>
      </c>
      <c r="L925">
        <v>-391913.11</v>
      </c>
      <c r="M925">
        <v>-93838.74</v>
      </c>
      <c r="N925">
        <v>0</v>
      </c>
      <c r="O925">
        <v>0</v>
      </c>
      <c r="P925">
        <v>-391913.11</v>
      </c>
      <c r="Q925">
        <v>-93838.74</v>
      </c>
      <c r="R925">
        <v>-107244.26</v>
      </c>
      <c r="S925">
        <v>-20291.5</v>
      </c>
      <c r="T925">
        <v>0</v>
      </c>
      <c r="U925">
        <v>-85.77</v>
      </c>
      <c r="V925">
        <v>-107244.26</v>
      </c>
      <c r="W925">
        <v>-20377.27</v>
      </c>
      <c r="X925">
        <v>-120895.21</v>
      </c>
      <c r="Y925">
        <v>-80009.64</v>
      </c>
      <c r="Z925">
        <v>0</v>
      </c>
      <c r="AA925">
        <v>0</v>
      </c>
      <c r="AB925">
        <v>-120895.21</v>
      </c>
      <c r="AC925">
        <v>-80009.64</v>
      </c>
      <c r="AD925">
        <v>-425912.7</v>
      </c>
      <c r="AE925">
        <v>0</v>
      </c>
      <c r="AF925">
        <v>0</v>
      </c>
      <c r="AG925">
        <v>0</v>
      </c>
      <c r="AH925">
        <v>0</v>
      </c>
      <c r="AI925">
        <v>-425912.7</v>
      </c>
      <c r="AJ925">
        <v>-120895.21</v>
      </c>
      <c r="AK925">
        <v>-385027.13</v>
      </c>
      <c r="AL925">
        <v>-85.77</v>
      </c>
      <c r="AM925">
        <v>67008.41</v>
      </c>
      <c r="AN925">
        <v>0</v>
      </c>
      <c r="AO925">
        <v>0</v>
      </c>
      <c r="AP925">
        <v>0</v>
      </c>
      <c r="AQ925">
        <v>67008.41</v>
      </c>
    </row>
    <row r="926" spans="2:43" x14ac:dyDescent="0.35">
      <c r="B926" s="65" t="s">
        <v>128</v>
      </c>
      <c r="C926">
        <v>2015</v>
      </c>
      <c r="D926">
        <v>2015</v>
      </c>
      <c r="F926">
        <v>1301</v>
      </c>
      <c r="G926">
        <v>0</v>
      </c>
      <c r="H926" t="s">
        <v>455</v>
      </c>
      <c r="I926">
        <v>4</v>
      </c>
      <c r="J926">
        <v>254</v>
      </c>
      <c r="K926" t="s">
        <v>66</v>
      </c>
      <c r="L926">
        <v>-154641.01</v>
      </c>
      <c r="M926">
        <v>-130225.63</v>
      </c>
      <c r="N926">
        <v>0</v>
      </c>
      <c r="O926">
        <v>0</v>
      </c>
      <c r="P926">
        <v>-154641.01</v>
      </c>
      <c r="Q926">
        <v>-130225.63</v>
      </c>
      <c r="R926">
        <v>-6214.49</v>
      </c>
      <c r="S926">
        <v>792.3</v>
      </c>
      <c r="T926">
        <v>0</v>
      </c>
      <c r="U926">
        <v>0</v>
      </c>
      <c r="V926">
        <v>-6214.49</v>
      </c>
      <c r="W926">
        <v>792.3</v>
      </c>
      <c r="X926">
        <v>0</v>
      </c>
      <c r="Y926">
        <v>0</v>
      </c>
      <c r="Z926">
        <v>0</v>
      </c>
      <c r="AA926">
        <v>0</v>
      </c>
      <c r="AB926">
        <v>0</v>
      </c>
      <c r="AC926">
        <v>0</v>
      </c>
      <c r="AD926">
        <v>-31422.17</v>
      </c>
      <c r="AE926">
        <v>0</v>
      </c>
      <c r="AF926">
        <v>0</v>
      </c>
      <c r="AG926">
        <v>0</v>
      </c>
      <c r="AH926">
        <v>0</v>
      </c>
      <c r="AI926">
        <v>-31422.17</v>
      </c>
      <c r="AJ926">
        <v>0</v>
      </c>
      <c r="AK926">
        <v>-31422.17</v>
      </c>
      <c r="AL926">
        <v>0</v>
      </c>
      <c r="AM926">
        <v>0</v>
      </c>
      <c r="AN926">
        <v>0</v>
      </c>
      <c r="AO926">
        <v>0</v>
      </c>
      <c r="AP926">
        <v>0</v>
      </c>
      <c r="AQ926">
        <v>0</v>
      </c>
    </row>
    <row r="927" spans="2:43" x14ac:dyDescent="0.35">
      <c r="B927" s="65" t="s">
        <v>128</v>
      </c>
      <c r="C927">
        <v>2015</v>
      </c>
      <c r="D927">
        <v>2015</v>
      </c>
      <c r="F927">
        <v>1301</v>
      </c>
      <c r="G927">
        <v>0</v>
      </c>
      <c r="H927" t="s">
        <v>455</v>
      </c>
      <c r="I927">
        <v>4</v>
      </c>
      <c r="J927">
        <v>256</v>
      </c>
      <c r="K927" t="s">
        <v>66</v>
      </c>
      <c r="L927">
        <v>0</v>
      </c>
      <c r="M927">
        <v>0</v>
      </c>
      <c r="N927">
        <v>0</v>
      </c>
      <c r="O927">
        <v>0</v>
      </c>
      <c r="P927">
        <v>0</v>
      </c>
      <c r="Q927">
        <v>0</v>
      </c>
      <c r="R927">
        <v>4995.59</v>
      </c>
      <c r="S927">
        <v>4995.59</v>
      </c>
      <c r="T927">
        <v>0</v>
      </c>
      <c r="U927">
        <v>-250</v>
      </c>
      <c r="V927">
        <v>4995.59</v>
      </c>
      <c r="W927">
        <v>4745.59</v>
      </c>
      <c r="X927">
        <v>-187851.51999999999</v>
      </c>
      <c r="Y927">
        <v>-172265.34</v>
      </c>
      <c r="Z927">
        <v>0</v>
      </c>
      <c r="AA927">
        <v>0</v>
      </c>
      <c r="AB927">
        <v>-187851.51999999999</v>
      </c>
      <c r="AC927">
        <v>-172265.34</v>
      </c>
      <c r="AD927">
        <v>-15586.18</v>
      </c>
      <c r="AE927">
        <v>0</v>
      </c>
      <c r="AF927">
        <v>0</v>
      </c>
      <c r="AG927">
        <v>0</v>
      </c>
      <c r="AH927">
        <v>0</v>
      </c>
      <c r="AI927">
        <v>-15586.18</v>
      </c>
      <c r="AJ927">
        <v>-187851.51999999999</v>
      </c>
      <c r="AK927">
        <v>0</v>
      </c>
      <c r="AL927">
        <v>-250</v>
      </c>
      <c r="AM927">
        <v>0</v>
      </c>
      <c r="AN927">
        <v>250</v>
      </c>
      <c r="AO927">
        <v>0</v>
      </c>
      <c r="AP927">
        <v>0</v>
      </c>
      <c r="AQ927">
        <v>250</v>
      </c>
    </row>
    <row r="928" spans="2:43" x14ac:dyDescent="0.35">
      <c r="B928" s="65" t="s">
        <v>128</v>
      </c>
      <c r="C928">
        <v>2015</v>
      </c>
      <c r="D928">
        <v>2015</v>
      </c>
      <c r="F928">
        <v>1301</v>
      </c>
      <c r="G928">
        <v>0</v>
      </c>
      <c r="H928" t="s">
        <v>455</v>
      </c>
      <c r="I928">
        <v>4</v>
      </c>
      <c r="J928">
        <v>257</v>
      </c>
      <c r="K928" t="s">
        <v>66</v>
      </c>
      <c r="L928">
        <v>-370035.45</v>
      </c>
      <c r="M928">
        <v>-264791.57</v>
      </c>
      <c r="N928">
        <v>0</v>
      </c>
      <c r="O928">
        <v>-3425.82</v>
      </c>
      <c r="P928">
        <v>-370035.45</v>
      </c>
      <c r="Q928">
        <v>-268217.39</v>
      </c>
      <c r="R928">
        <v>3978.7</v>
      </c>
      <c r="S928">
        <v>-29517.35</v>
      </c>
      <c r="T928">
        <v>0</v>
      </c>
      <c r="U928">
        <v>-19.239999999999998</v>
      </c>
      <c r="V928">
        <v>3978.7</v>
      </c>
      <c r="W928">
        <v>-29536.59</v>
      </c>
      <c r="X928">
        <v>0</v>
      </c>
      <c r="Y928">
        <v>0</v>
      </c>
      <c r="Z928">
        <v>0</v>
      </c>
      <c r="AA928">
        <v>0</v>
      </c>
      <c r="AB928">
        <v>0</v>
      </c>
      <c r="AC928">
        <v>0</v>
      </c>
      <c r="AD928">
        <v>-71747.83</v>
      </c>
      <c r="AE928">
        <v>0</v>
      </c>
      <c r="AF928">
        <v>0</v>
      </c>
      <c r="AG928">
        <v>0</v>
      </c>
      <c r="AH928">
        <v>0</v>
      </c>
      <c r="AI928">
        <v>-71747.83</v>
      </c>
      <c r="AJ928">
        <v>0</v>
      </c>
      <c r="AK928">
        <v>-71747.83</v>
      </c>
      <c r="AL928">
        <v>-3445.06</v>
      </c>
      <c r="AM928">
        <v>251363.01</v>
      </c>
      <c r="AN928">
        <v>0</v>
      </c>
      <c r="AO928">
        <v>0</v>
      </c>
      <c r="AP928">
        <v>0</v>
      </c>
      <c r="AQ928">
        <v>251363.01</v>
      </c>
    </row>
    <row r="929" spans="2:43" x14ac:dyDescent="0.35">
      <c r="B929" s="65" t="s">
        <v>128</v>
      </c>
      <c r="C929">
        <v>2015</v>
      </c>
      <c r="D929">
        <v>2015</v>
      </c>
      <c r="F929">
        <v>1301</v>
      </c>
      <c r="G929">
        <v>0</v>
      </c>
      <c r="H929" t="s">
        <v>455</v>
      </c>
      <c r="I929">
        <v>4</v>
      </c>
      <c r="J929">
        <v>258</v>
      </c>
      <c r="K929" t="s">
        <v>66</v>
      </c>
      <c r="L929">
        <v>-5500</v>
      </c>
      <c r="M929">
        <v>-5500</v>
      </c>
      <c r="N929">
        <v>0</v>
      </c>
      <c r="O929">
        <v>0</v>
      </c>
      <c r="P929">
        <v>-5500</v>
      </c>
      <c r="Q929">
        <v>-5500</v>
      </c>
      <c r="R929">
        <v>2057</v>
      </c>
      <c r="S929">
        <v>2057</v>
      </c>
      <c r="T929">
        <v>0</v>
      </c>
      <c r="U929">
        <v>0</v>
      </c>
      <c r="V929">
        <v>2057</v>
      </c>
      <c r="W929">
        <v>2057</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row>
    <row r="930" spans="2:43" x14ac:dyDescent="0.35">
      <c r="B930" s="65" t="s">
        <v>128</v>
      </c>
      <c r="C930">
        <v>2015</v>
      </c>
      <c r="D930">
        <v>2015</v>
      </c>
      <c r="F930">
        <v>1301</v>
      </c>
      <c r="G930">
        <v>0</v>
      </c>
      <c r="H930" t="s">
        <v>455</v>
      </c>
      <c r="I930">
        <v>4</v>
      </c>
      <c r="J930">
        <v>260</v>
      </c>
      <c r="K930" t="s">
        <v>66</v>
      </c>
      <c r="L930">
        <v>-0.01</v>
      </c>
      <c r="M930">
        <v>-0.01</v>
      </c>
      <c r="N930">
        <v>0</v>
      </c>
      <c r="O930">
        <v>0</v>
      </c>
      <c r="P930">
        <v>-0.01</v>
      </c>
      <c r="Q930">
        <v>-0.01</v>
      </c>
      <c r="R930">
        <v>-104534.68</v>
      </c>
      <c r="S930">
        <v>-106630.75</v>
      </c>
      <c r="T930">
        <v>0</v>
      </c>
      <c r="U930">
        <v>-233.77</v>
      </c>
      <c r="V930">
        <v>-104534.68</v>
      </c>
      <c r="W930">
        <v>-106864.52</v>
      </c>
      <c r="X930">
        <v>0</v>
      </c>
      <c r="Y930">
        <v>0</v>
      </c>
      <c r="Z930">
        <v>0</v>
      </c>
      <c r="AA930">
        <v>0</v>
      </c>
      <c r="AB930">
        <v>0</v>
      </c>
      <c r="AC930">
        <v>0</v>
      </c>
      <c r="AD930">
        <v>2096.0700000000002</v>
      </c>
      <c r="AE930">
        <v>0</v>
      </c>
      <c r="AF930">
        <v>0</v>
      </c>
      <c r="AG930">
        <v>0</v>
      </c>
      <c r="AH930">
        <v>0</v>
      </c>
      <c r="AI930">
        <v>2096.0700000000002</v>
      </c>
      <c r="AJ930">
        <v>0</v>
      </c>
      <c r="AK930">
        <v>2096.0700000000002</v>
      </c>
      <c r="AL930">
        <v>-233.77</v>
      </c>
      <c r="AM930">
        <v>0</v>
      </c>
      <c r="AN930">
        <v>2175.34</v>
      </c>
      <c r="AO930">
        <v>0</v>
      </c>
      <c r="AP930">
        <v>0</v>
      </c>
      <c r="AQ930">
        <v>2175.34</v>
      </c>
    </row>
    <row r="931" spans="2:43" x14ac:dyDescent="0.35">
      <c r="B931" s="65" t="s">
        <v>128</v>
      </c>
      <c r="C931">
        <v>2015</v>
      </c>
      <c r="D931">
        <v>2015</v>
      </c>
      <c r="F931">
        <v>1301</v>
      </c>
      <c r="G931">
        <v>0</v>
      </c>
      <c r="H931" t="s">
        <v>455</v>
      </c>
      <c r="I931">
        <v>4</v>
      </c>
      <c r="J931">
        <v>310</v>
      </c>
      <c r="K931" t="s">
        <v>66</v>
      </c>
      <c r="L931">
        <v>-598748.39</v>
      </c>
      <c r="M931">
        <v>-132937.42000000001</v>
      </c>
      <c r="N931">
        <v>0</v>
      </c>
      <c r="O931">
        <v>0</v>
      </c>
      <c r="P931">
        <v>-598748.39</v>
      </c>
      <c r="Q931">
        <v>-132937.42000000001</v>
      </c>
      <c r="R931">
        <v>28843.69</v>
      </c>
      <c r="S931">
        <v>29605.32</v>
      </c>
      <c r="T931">
        <v>0</v>
      </c>
      <c r="U931">
        <v>-825.47</v>
      </c>
      <c r="V931">
        <v>28843.69</v>
      </c>
      <c r="W931">
        <v>28779.85</v>
      </c>
      <c r="X931">
        <v>0</v>
      </c>
      <c r="Y931">
        <v>0</v>
      </c>
      <c r="Z931">
        <v>0</v>
      </c>
      <c r="AA931">
        <v>0</v>
      </c>
      <c r="AB931">
        <v>0</v>
      </c>
      <c r="AC931">
        <v>0</v>
      </c>
      <c r="AD931">
        <v>-466572.6</v>
      </c>
      <c r="AE931">
        <v>0</v>
      </c>
      <c r="AF931">
        <v>0</v>
      </c>
      <c r="AG931">
        <v>0</v>
      </c>
      <c r="AH931">
        <v>0</v>
      </c>
      <c r="AI931">
        <v>-466572.6</v>
      </c>
      <c r="AJ931">
        <v>0</v>
      </c>
      <c r="AK931">
        <v>-466572.6</v>
      </c>
      <c r="AL931">
        <v>-825.47</v>
      </c>
      <c r="AM931">
        <v>35981.99</v>
      </c>
      <c r="AN931">
        <v>63.84</v>
      </c>
      <c r="AO931">
        <v>0</v>
      </c>
      <c r="AP931">
        <v>0</v>
      </c>
      <c r="AQ931">
        <v>36045.83</v>
      </c>
    </row>
    <row r="932" spans="2:43" x14ac:dyDescent="0.35">
      <c r="B932" s="65" t="s">
        <v>128</v>
      </c>
      <c r="C932">
        <v>2015</v>
      </c>
      <c r="D932">
        <v>2015</v>
      </c>
      <c r="F932">
        <v>1301</v>
      </c>
      <c r="G932">
        <v>0</v>
      </c>
      <c r="H932" t="s">
        <v>455</v>
      </c>
      <c r="I932">
        <v>4</v>
      </c>
      <c r="J932">
        <v>320</v>
      </c>
      <c r="K932" t="s">
        <v>66</v>
      </c>
      <c r="L932">
        <v>-974.61</v>
      </c>
      <c r="M932">
        <v>-974.61</v>
      </c>
      <c r="N932">
        <v>0</v>
      </c>
      <c r="O932">
        <v>0</v>
      </c>
      <c r="P932">
        <v>-974.61</v>
      </c>
      <c r="Q932">
        <v>-974.61</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6255</v>
      </c>
      <c r="AQ932">
        <v>6255</v>
      </c>
    </row>
    <row r="933" spans="2:43" x14ac:dyDescent="0.35">
      <c r="B933" s="65" t="s">
        <v>128</v>
      </c>
      <c r="C933">
        <v>2015</v>
      </c>
      <c r="D933">
        <v>2015</v>
      </c>
      <c r="F933">
        <v>1301</v>
      </c>
      <c r="G933">
        <v>0</v>
      </c>
      <c r="H933" t="s">
        <v>455</v>
      </c>
      <c r="I933">
        <v>4</v>
      </c>
      <c r="J933">
        <v>410</v>
      </c>
      <c r="K933" t="s">
        <v>66</v>
      </c>
      <c r="L933">
        <v>-125000</v>
      </c>
      <c r="M933">
        <v>0</v>
      </c>
      <c r="N933">
        <v>0</v>
      </c>
      <c r="O933">
        <v>0</v>
      </c>
      <c r="P933">
        <v>-125000</v>
      </c>
      <c r="Q933">
        <v>0</v>
      </c>
      <c r="R933">
        <v>0</v>
      </c>
      <c r="S933">
        <v>0</v>
      </c>
      <c r="T933">
        <v>0</v>
      </c>
      <c r="U933">
        <v>0</v>
      </c>
      <c r="V933">
        <v>0</v>
      </c>
      <c r="W933">
        <v>0</v>
      </c>
      <c r="X933">
        <v>0</v>
      </c>
      <c r="Y933">
        <v>0</v>
      </c>
      <c r="Z933">
        <v>0</v>
      </c>
      <c r="AA933">
        <v>0</v>
      </c>
      <c r="AB933">
        <v>0</v>
      </c>
      <c r="AC933">
        <v>0</v>
      </c>
      <c r="AD933">
        <v>-125000</v>
      </c>
      <c r="AE933">
        <v>0</v>
      </c>
      <c r="AF933">
        <v>0</v>
      </c>
      <c r="AG933">
        <v>0</v>
      </c>
      <c r="AH933">
        <v>0</v>
      </c>
      <c r="AI933">
        <v>-125000</v>
      </c>
      <c r="AJ933">
        <v>0</v>
      </c>
      <c r="AK933">
        <v>-125000</v>
      </c>
      <c r="AL933">
        <v>0</v>
      </c>
      <c r="AM933">
        <v>0</v>
      </c>
      <c r="AN933">
        <v>0</v>
      </c>
      <c r="AO933">
        <v>0</v>
      </c>
      <c r="AP933">
        <v>0</v>
      </c>
      <c r="AQ933">
        <v>0</v>
      </c>
    </row>
    <row r="934" spans="2:43" x14ac:dyDescent="0.35">
      <c r="B934" s="65" t="s">
        <v>128</v>
      </c>
      <c r="C934">
        <v>2015</v>
      </c>
      <c r="D934">
        <v>2015</v>
      </c>
      <c r="F934">
        <v>1301</v>
      </c>
      <c r="G934">
        <v>0</v>
      </c>
      <c r="H934" t="s">
        <v>490</v>
      </c>
      <c r="I934">
        <v>5</v>
      </c>
      <c r="J934">
        <v>121</v>
      </c>
      <c r="K934" t="s">
        <v>66</v>
      </c>
      <c r="L934">
        <v>-25203.5</v>
      </c>
      <c r="M934">
        <v>0</v>
      </c>
      <c r="N934">
        <v>0</v>
      </c>
      <c r="O934">
        <v>0</v>
      </c>
      <c r="P934">
        <v>-25203.5</v>
      </c>
      <c r="Q934">
        <v>0</v>
      </c>
      <c r="R934">
        <v>0</v>
      </c>
      <c r="S934">
        <v>-25203.5</v>
      </c>
      <c r="T934">
        <v>0</v>
      </c>
      <c r="U934">
        <v>0</v>
      </c>
      <c r="V934">
        <v>0</v>
      </c>
      <c r="W934">
        <v>-25203.5</v>
      </c>
      <c r="X934">
        <v>0</v>
      </c>
      <c r="Y934">
        <v>0</v>
      </c>
      <c r="Z934">
        <v>0</v>
      </c>
      <c r="AA934">
        <v>0</v>
      </c>
      <c r="AB934">
        <v>0</v>
      </c>
      <c r="AC934">
        <v>0</v>
      </c>
      <c r="AD934">
        <v>-2943.8</v>
      </c>
      <c r="AE934">
        <v>0</v>
      </c>
      <c r="AF934">
        <v>0</v>
      </c>
      <c r="AG934">
        <v>0</v>
      </c>
      <c r="AH934">
        <v>0</v>
      </c>
      <c r="AI934">
        <v>-2943.8</v>
      </c>
      <c r="AJ934">
        <v>0</v>
      </c>
      <c r="AK934">
        <v>-2943.8</v>
      </c>
      <c r="AL934">
        <v>-2943.8</v>
      </c>
      <c r="AM934">
        <v>0</v>
      </c>
      <c r="AN934">
        <v>0</v>
      </c>
      <c r="AO934">
        <v>0</v>
      </c>
      <c r="AP934">
        <v>0</v>
      </c>
      <c r="AQ934">
        <v>0</v>
      </c>
    </row>
    <row r="935" spans="2:43" x14ac:dyDescent="0.35">
      <c r="B935" s="65" t="s">
        <v>128</v>
      </c>
      <c r="C935">
        <v>2015</v>
      </c>
      <c r="D935">
        <v>2015</v>
      </c>
      <c r="F935">
        <v>1301</v>
      </c>
      <c r="G935">
        <v>0</v>
      </c>
      <c r="H935" t="s">
        <v>490</v>
      </c>
      <c r="I935">
        <v>5</v>
      </c>
      <c r="J935">
        <v>220</v>
      </c>
      <c r="K935" t="s">
        <v>66</v>
      </c>
      <c r="L935">
        <v>0</v>
      </c>
      <c r="M935">
        <v>0</v>
      </c>
      <c r="N935">
        <v>0</v>
      </c>
      <c r="O935">
        <v>0</v>
      </c>
      <c r="P935">
        <v>0</v>
      </c>
      <c r="Q935">
        <v>0</v>
      </c>
      <c r="R935">
        <v>259.33999999999997</v>
      </c>
      <c r="S935">
        <v>259.33999999999997</v>
      </c>
      <c r="T935">
        <v>0</v>
      </c>
      <c r="U935">
        <v>0</v>
      </c>
      <c r="V935">
        <v>259.33999999999997</v>
      </c>
      <c r="W935">
        <v>259.33999999999997</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row>
    <row r="936" spans="2:43" x14ac:dyDescent="0.35">
      <c r="B936" s="65" t="s">
        <v>128</v>
      </c>
      <c r="C936">
        <v>2015</v>
      </c>
      <c r="D936">
        <v>2015</v>
      </c>
      <c r="F936">
        <v>1301</v>
      </c>
      <c r="G936">
        <v>0</v>
      </c>
      <c r="H936" t="s">
        <v>490</v>
      </c>
      <c r="I936">
        <v>5</v>
      </c>
      <c r="J936">
        <v>233</v>
      </c>
      <c r="K936" t="s">
        <v>66</v>
      </c>
      <c r="L936">
        <v>0</v>
      </c>
      <c r="M936">
        <v>0</v>
      </c>
      <c r="N936">
        <v>0</v>
      </c>
      <c r="O936">
        <v>0</v>
      </c>
      <c r="P936">
        <v>0</v>
      </c>
      <c r="Q936">
        <v>0</v>
      </c>
      <c r="R936">
        <v>329.14</v>
      </c>
      <c r="S936">
        <v>329.14</v>
      </c>
      <c r="T936">
        <v>0</v>
      </c>
      <c r="U936">
        <v>0</v>
      </c>
      <c r="V936">
        <v>329.14</v>
      </c>
      <c r="W936">
        <v>329.14</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row>
    <row r="937" spans="2:43" x14ac:dyDescent="0.35">
      <c r="B937" s="65" t="s">
        <v>128</v>
      </c>
      <c r="C937">
        <v>2015</v>
      </c>
      <c r="D937">
        <v>2015</v>
      </c>
      <c r="F937">
        <v>1301</v>
      </c>
      <c r="G937">
        <v>0</v>
      </c>
      <c r="H937" t="s">
        <v>490</v>
      </c>
      <c r="I937">
        <v>5</v>
      </c>
      <c r="J937">
        <v>251</v>
      </c>
      <c r="K937" t="s">
        <v>66</v>
      </c>
      <c r="L937">
        <v>-109518.91</v>
      </c>
      <c r="M937">
        <v>-9518.91</v>
      </c>
      <c r="N937">
        <v>0</v>
      </c>
      <c r="O937">
        <v>0</v>
      </c>
      <c r="P937">
        <v>-109518.91</v>
      </c>
      <c r="Q937">
        <v>-9518.91</v>
      </c>
      <c r="R937">
        <v>0</v>
      </c>
      <c r="S937">
        <v>0</v>
      </c>
      <c r="T937">
        <v>0</v>
      </c>
      <c r="U937">
        <v>0</v>
      </c>
      <c r="V937">
        <v>0</v>
      </c>
      <c r="W937">
        <v>0</v>
      </c>
      <c r="X937">
        <v>-21931.4</v>
      </c>
      <c r="Y937">
        <v>-6161.52</v>
      </c>
      <c r="Z937">
        <v>0</v>
      </c>
      <c r="AA937">
        <v>0</v>
      </c>
      <c r="AB937">
        <v>-21931.4</v>
      </c>
      <c r="AC937">
        <v>-6161.52</v>
      </c>
      <c r="AD937">
        <v>-115769.88</v>
      </c>
      <c r="AE937">
        <v>0</v>
      </c>
      <c r="AF937">
        <v>0</v>
      </c>
      <c r="AG937">
        <v>0</v>
      </c>
      <c r="AH937">
        <v>0</v>
      </c>
      <c r="AI937">
        <v>-115769.88</v>
      </c>
      <c r="AJ937">
        <v>-21931.4</v>
      </c>
      <c r="AK937">
        <v>-100000</v>
      </c>
      <c r="AL937">
        <v>0</v>
      </c>
      <c r="AM937">
        <v>1309</v>
      </c>
      <c r="AN937">
        <v>0</v>
      </c>
      <c r="AO937">
        <v>0</v>
      </c>
      <c r="AP937">
        <v>0</v>
      </c>
      <c r="AQ937">
        <v>1309</v>
      </c>
    </row>
    <row r="938" spans="2:43" x14ac:dyDescent="0.35">
      <c r="B938" s="65" t="s">
        <v>128</v>
      </c>
      <c r="C938">
        <v>2015</v>
      </c>
      <c r="D938">
        <v>2015</v>
      </c>
      <c r="F938">
        <v>1301</v>
      </c>
      <c r="G938">
        <v>0</v>
      </c>
      <c r="H938" t="s">
        <v>490</v>
      </c>
      <c r="I938">
        <v>5</v>
      </c>
      <c r="J938">
        <v>252</v>
      </c>
      <c r="K938" t="s">
        <v>66</v>
      </c>
      <c r="L938">
        <v>-59483.5</v>
      </c>
      <c r="M938">
        <v>-48612.13</v>
      </c>
      <c r="N938">
        <v>0</v>
      </c>
      <c r="O938">
        <v>0</v>
      </c>
      <c r="P938">
        <v>-59483.5</v>
      </c>
      <c r="Q938">
        <v>-48612.13</v>
      </c>
      <c r="R938">
        <v>0</v>
      </c>
      <c r="S938">
        <v>19.63</v>
      </c>
      <c r="T938">
        <v>0</v>
      </c>
      <c r="U938">
        <v>-19.63</v>
      </c>
      <c r="V938">
        <v>0</v>
      </c>
      <c r="W938">
        <v>0</v>
      </c>
      <c r="X938">
        <v>-4225</v>
      </c>
      <c r="Y938">
        <v>-4225</v>
      </c>
      <c r="Z938">
        <v>0</v>
      </c>
      <c r="AA938">
        <v>0</v>
      </c>
      <c r="AB938">
        <v>-4225</v>
      </c>
      <c r="AC938">
        <v>-4225</v>
      </c>
      <c r="AD938">
        <v>-10891</v>
      </c>
      <c r="AE938">
        <v>0</v>
      </c>
      <c r="AF938">
        <v>0</v>
      </c>
      <c r="AG938">
        <v>0</v>
      </c>
      <c r="AH938">
        <v>0</v>
      </c>
      <c r="AI938">
        <v>-10891</v>
      </c>
      <c r="AJ938">
        <v>-4225</v>
      </c>
      <c r="AK938">
        <v>-10891</v>
      </c>
      <c r="AL938">
        <v>-19.63</v>
      </c>
      <c r="AM938">
        <v>0</v>
      </c>
      <c r="AN938">
        <v>0</v>
      </c>
      <c r="AO938">
        <v>0</v>
      </c>
      <c r="AP938">
        <v>0</v>
      </c>
      <c r="AQ938">
        <v>0</v>
      </c>
    </row>
    <row r="939" spans="2:43" x14ac:dyDescent="0.35">
      <c r="B939" s="65" t="s">
        <v>128</v>
      </c>
      <c r="C939">
        <v>2015</v>
      </c>
      <c r="D939">
        <v>2015</v>
      </c>
      <c r="F939">
        <v>1301</v>
      </c>
      <c r="G939">
        <v>0</v>
      </c>
      <c r="H939" t="s">
        <v>490</v>
      </c>
      <c r="I939">
        <v>5</v>
      </c>
      <c r="J939">
        <v>260</v>
      </c>
      <c r="K939" t="s">
        <v>66</v>
      </c>
      <c r="L939">
        <v>0</v>
      </c>
      <c r="M939">
        <v>0</v>
      </c>
      <c r="N939">
        <v>0</v>
      </c>
      <c r="O939">
        <v>0</v>
      </c>
      <c r="P939">
        <v>0</v>
      </c>
      <c r="Q939">
        <v>0</v>
      </c>
      <c r="R939">
        <v>-588.48</v>
      </c>
      <c r="S939">
        <v>-588.48</v>
      </c>
      <c r="T939">
        <v>0</v>
      </c>
      <c r="U939">
        <v>0</v>
      </c>
      <c r="V939">
        <v>-588.48</v>
      </c>
      <c r="W939">
        <v>-588.48</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row>
    <row r="940" spans="2:43" x14ac:dyDescent="0.35">
      <c r="B940" s="65" t="s">
        <v>128</v>
      </c>
      <c r="C940">
        <v>2015</v>
      </c>
      <c r="D940">
        <v>2015</v>
      </c>
      <c r="F940">
        <v>1301</v>
      </c>
      <c r="G940">
        <v>0</v>
      </c>
      <c r="H940" t="s">
        <v>490</v>
      </c>
      <c r="I940">
        <v>5</v>
      </c>
      <c r="J940">
        <v>310</v>
      </c>
      <c r="K940" t="s">
        <v>66</v>
      </c>
      <c r="L940">
        <v>-69.87</v>
      </c>
      <c r="M940">
        <v>-69.87</v>
      </c>
      <c r="N940">
        <v>0</v>
      </c>
      <c r="O940">
        <v>0</v>
      </c>
      <c r="P940">
        <v>-69.87</v>
      </c>
      <c r="Q940">
        <v>-69.87</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69.87</v>
      </c>
      <c r="AN940">
        <v>0</v>
      </c>
      <c r="AO940">
        <v>0</v>
      </c>
      <c r="AP940">
        <v>0</v>
      </c>
      <c r="AQ940">
        <v>69.87</v>
      </c>
    </row>
    <row r="941" spans="2:43" x14ac:dyDescent="0.35">
      <c r="B941" s="65" t="s">
        <v>128</v>
      </c>
      <c r="C941">
        <v>2015</v>
      </c>
      <c r="D941">
        <v>2015</v>
      </c>
      <c r="F941">
        <v>1301</v>
      </c>
      <c r="G941">
        <v>0</v>
      </c>
      <c r="H941" t="s">
        <v>492</v>
      </c>
      <c r="I941">
        <v>7</v>
      </c>
      <c r="J941">
        <v>111</v>
      </c>
      <c r="K941" t="s">
        <v>66</v>
      </c>
      <c r="L941">
        <v>0</v>
      </c>
      <c r="M941">
        <v>0</v>
      </c>
      <c r="N941">
        <v>0</v>
      </c>
      <c r="O941">
        <v>0</v>
      </c>
      <c r="P941">
        <v>0</v>
      </c>
      <c r="Q941">
        <v>0</v>
      </c>
      <c r="R941">
        <v>0</v>
      </c>
      <c r="S941">
        <v>-9817.59</v>
      </c>
      <c r="T941">
        <v>0</v>
      </c>
      <c r="U941">
        <v>0</v>
      </c>
      <c r="V941">
        <v>0</v>
      </c>
      <c r="W941">
        <v>-9817.59</v>
      </c>
      <c r="X941">
        <v>0</v>
      </c>
      <c r="Y941">
        <v>0</v>
      </c>
      <c r="Z941">
        <v>0</v>
      </c>
      <c r="AA941">
        <v>0</v>
      </c>
      <c r="AB941">
        <v>0</v>
      </c>
      <c r="AC941">
        <v>0</v>
      </c>
      <c r="AD941">
        <v>10068.030000000001</v>
      </c>
      <c r="AE941">
        <v>0</v>
      </c>
      <c r="AF941">
        <v>0</v>
      </c>
      <c r="AG941">
        <v>0</v>
      </c>
      <c r="AH941">
        <v>0</v>
      </c>
      <c r="AI941">
        <v>10068.030000000001</v>
      </c>
      <c r="AJ941">
        <v>0</v>
      </c>
      <c r="AK941">
        <v>10068.030000000001</v>
      </c>
      <c r="AL941">
        <v>250.44</v>
      </c>
      <c r="AM941">
        <v>0</v>
      </c>
      <c r="AN941">
        <v>9817.59</v>
      </c>
      <c r="AO941">
        <v>0</v>
      </c>
      <c r="AP941">
        <v>0</v>
      </c>
      <c r="AQ941">
        <v>9817.59</v>
      </c>
    </row>
    <row r="942" spans="2:43" x14ac:dyDescent="0.35">
      <c r="B942" s="65" t="s">
        <v>128</v>
      </c>
      <c r="C942">
        <v>2015</v>
      </c>
      <c r="D942">
        <v>2015</v>
      </c>
      <c r="F942">
        <v>1301</v>
      </c>
      <c r="G942">
        <v>0</v>
      </c>
      <c r="H942" t="s">
        <v>492</v>
      </c>
      <c r="I942">
        <v>7</v>
      </c>
      <c r="J942">
        <v>113</v>
      </c>
      <c r="K942" t="s">
        <v>66</v>
      </c>
      <c r="L942">
        <v>-86230.95</v>
      </c>
      <c r="M942">
        <v>-84927.73</v>
      </c>
      <c r="N942">
        <v>0</v>
      </c>
      <c r="O942">
        <v>0</v>
      </c>
      <c r="P942">
        <v>-86230.95</v>
      </c>
      <c r="Q942">
        <v>-84927.73</v>
      </c>
      <c r="R942">
        <v>0</v>
      </c>
      <c r="S942">
        <v>0</v>
      </c>
      <c r="T942">
        <v>0</v>
      </c>
      <c r="U942">
        <v>0</v>
      </c>
      <c r="V942">
        <v>0</v>
      </c>
      <c r="W942">
        <v>0</v>
      </c>
      <c r="X942">
        <v>0</v>
      </c>
      <c r="Y942">
        <v>0</v>
      </c>
      <c r="Z942">
        <v>0</v>
      </c>
      <c r="AA942">
        <v>0</v>
      </c>
      <c r="AB942">
        <v>0</v>
      </c>
      <c r="AC942">
        <v>0</v>
      </c>
      <c r="AD942">
        <v>-1303.22</v>
      </c>
      <c r="AE942">
        <v>0</v>
      </c>
      <c r="AF942">
        <v>0</v>
      </c>
      <c r="AG942">
        <v>0</v>
      </c>
      <c r="AH942">
        <v>0</v>
      </c>
      <c r="AI942">
        <v>-1303.22</v>
      </c>
      <c r="AJ942">
        <v>0</v>
      </c>
      <c r="AK942">
        <v>-1303.22</v>
      </c>
      <c r="AL942">
        <v>0</v>
      </c>
      <c r="AM942">
        <v>71460.38</v>
      </c>
      <c r="AN942">
        <v>0</v>
      </c>
      <c r="AO942">
        <v>0</v>
      </c>
      <c r="AP942">
        <v>0</v>
      </c>
      <c r="AQ942">
        <v>71460.38</v>
      </c>
    </row>
    <row r="943" spans="2:43" x14ac:dyDescent="0.35">
      <c r="B943" s="65" t="s">
        <v>128</v>
      </c>
      <c r="C943">
        <v>2015</v>
      </c>
      <c r="D943">
        <v>2015</v>
      </c>
      <c r="F943">
        <v>1301</v>
      </c>
      <c r="G943">
        <v>0</v>
      </c>
      <c r="H943" t="s">
        <v>492</v>
      </c>
      <c r="I943">
        <v>7</v>
      </c>
      <c r="J943">
        <v>121</v>
      </c>
      <c r="K943" t="s">
        <v>66</v>
      </c>
      <c r="L943">
        <v>-514388.03</v>
      </c>
      <c r="M943">
        <v>-372855.03</v>
      </c>
      <c r="N943">
        <v>0</v>
      </c>
      <c r="O943">
        <v>0</v>
      </c>
      <c r="P943">
        <v>-514388.03</v>
      </c>
      <c r="Q943">
        <v>-372855.03</v>
      </c>
      <c r="R943">
        <v>0</v>
      </c>
      <c r="S943">
        <v>-141533</v>
      </c>
      <c r="T943">
        <v>0</v>
      </c>
      <c r="U943">
        <v>0</v>
      </c>
      <c r="V943">
        <v>0</v>
      </c>
      <c r="W943">
        <v>-141533</v>
      </c>
      <c r="X943">
        <v>0</v>
      </c>
      <c r="Y943">
        <v>0</v>
      </c>
      <c r="Z943">
        <v>0</v>
      </c>
      <c r="AA943">
        <v>0</v>
      </c>
      <c r="AB943">
        <v>0</v>
      </c>
      <c r="AC943">
        <v>0</v>
      </c>
      <c r="AD943">
        <v>2030.91</v>
      </c>
      <c r="AE943">
        <v>0</v>
      </c>
      <c r="AF943">
        <v>0</v>
      </c>
      <c r="AG943">
        <v>0</v>
      </c>
      <c r="AH943">
        <v>0</v>
      </c>
      <c r="AI943">
        <v>2030.91</v>
      </c>
      <c r="AJ943">
        <v>0</v>
      </c>
      <c r="AK943">
        <v>2030.91</v>
      </c>
      <c r="AL943">
        <v>2030.91</v>
      </c>
      <c r="AM943">
        <v>92533.42</v>
      </c>
      <c r="AN943">
        <v>0</v>
      </c>
      <c r="AO943">
        <v>0</v>
      </c>
      <c r="AP943">
        <v>0</v>
      </c>
      <c r="AQ943">
        <v>92533.42</v>
      </c>
    </row>
    <row r="944" spans="2:43" x14ac:dyDescent="0.35">
      <c r="B944" s="65" t="s">
        <v>128</v>
      </c>
      <c r="C944">
        <v>2015</v>
      </c>
      <c r="D944">
        <v>2015</v>
      </c>
      <c r="F944">
        <v>1301</v>
      </c>
      <c r="G944">
        <v>0</v>
      </c>
      <c r="H944" t="s">
        <v>492</v>
      </c>
      <c r="I944">
        <v>7</v>
      </c>
      <c r="J944">
        <v>130</v>
      </c>
      <c r="K944" t="s">
        <v>66</v>
      </c>
      <c r="L944">
        <v>0</v>
      </c>
      <c r="M944">
        <v>0</v>
      </c>
      <c r="N944">
        <v>0</v>
      </c>
      <c r="O944">
        <v>0</v>
      </c>
      <c r="P944">
        <v>0</v>
      </c>
      <c r="Q944">
        <v>0</v>
      </c>
      <c r="R944">
        <v>0</v>
      </c>
      <c r="S944">
        <v>0</v>
      </c>
      <c r="T944">
        <v>0</v>
      </c>
      <c r="U944">
        <v>0</v>
      </c>
      <c r="V944">
        <v>0</v>
      </c>
      <c r="W944">
        <v>0</v>
      </c>
      <c r="X944">
        <v>-553919.80000000005</v>
      </c>
      <c r="Y944">
        <v>-553919.80000000005</v>
      </c>
      <c r="Z944">
        <v>0</v>
      </c>
      <c r="AA944">
        <v>0</v>
      </c>
      <c r="AB944">
        <v>-553919.80000000005</v>
      </c>
      <c r="AC944">
        <v>-553919.80000000005</v>
      </c>
      <c r="AD944">
        <v>0</v>
      </c>
      <c r="AE944">
        <v>0</v>
      </c>
      <c r="AF944">
        <v>0</v>
      </c>
      <c r="AG944">
        <v>0</v>
      </c>
      <c r="AH944">
        <v>0</v>
      </c>
      <c r="AI944">
        <v>0</v>
      </c>
      <c r="AJ944">
        <v>-553919.80000000005</v>
      </c>
      <c r="AK944">
        <v>0</v>
      </c>
      <c r="AL944">
        <v>0</v>
      </c>
      <c r="AM944">
        <v>0</v>
      </c>
      <c r="AN944">
        <v>0</v>
      </c>
      <c r="AO944">
        <v>0</v>
      </c>
      <c r="AP944">
        <v>0</v>
      </c>
      <c r="AQ944">
        <v>0</v>
      </c>
    </row>
    <row r="945" spans="2:43" x14ac:dyDescent="0.35">
      <c r="B945" s="65" t="s">
        <v>128</v>
      </c>
      <c r="C945">
        <v>2015</v>
      </c>
      <c r="D945">
        <v>2015</v>
      </c>
      <c r="F945">
        <v>1301</v>
      </c>
      <c r="G945">
        <v>0</v>
      </c>
      <c r="H945" t="s">
        <v>492</v>
      </c>
      <c r="I945">
        <v>7</v>
      </c>
      <c r="J945">
        <v>210</v>
      </c>
      <c r="K945" t="s">
        <v>66</v>
      </c>
      <c r="L945">
        <v>-8115.44</v>
      </c>
      <c r="M945">
        <v>-10111.17</v>
      </c>
      <c r="N945">
        <v>0</v>
      </c>
      <c r="O945">
        <v>0</v>
      </c>
      <c r="P945">
        <v>-8115.44</v>
      </c>
      <c r="Q945">
        <v>-10111.17</v>
      </c>
      <c r="R945">
        <v>723.59</v>
      </c>
      <c r="S945">
        <v>723.59</v>
      </c>
      <c r="T945">
        <v>0</v>
      </c>
      <c r="U945">
        <v>0</v>
      </c>
      <c r="V945">
        <v>723.59</v>
      </c>
      <c r="W945">
        <v>723.59</v>
      </c>
      <c r="X945">
        <v>0</v>
      </c>
      <c r="Y945">
        <v>0</v>
      </c>
      <c r="Z945">
        <v>0</v>
      </c>
      <c r="AA945">
        <v>0</v>
      </c>
      <c r="AB945">
        <v>0</v>
      </c>
      <c r="AC945">
        <v>0</v>
      </c>
      <c r="AD945">
        <v>0</v>
      </c>
      <c r="AE945">
        <v>0</v>
      </c>
      <c r="AF945">
        <v>0</v>
      </c>
      <c r="AG945">
        <v>0</v>
      </c>
      <c r="AH945">
        <v>0</v>
      </c>
      <c r="AI945">
        <v>0</v>
      </c>
      <c r="AJ945">
        <v>0</v>
      </c>
      <c r="AK945">
        <v>0</v>
      </c>
      <c r="AL945">
        <v>-1995.73</v>
      </c>
      <c r="AM945">
        <v>10111.17</v>
      </c>
      <c r="AN945">
        <v>0</v>
      </c>
      <c r="AO945">
        <v>0</v>
      </c>
      <c r="AP945">
        <v>1995.73</v>
      </c>
      <c r="AQ945">
        <v>12106.9</v>
      </c>
    </row>
    <row r="946" spans="2:43" x14ac:dyDescent="0.35">
      <c r="B946" s="65" t="s">
        <v>128</v>
      </c>
      <c r="C946">
        <v>2015</v>
      </c>
      <c r="D946">
        <v>2015</v>
      </c>
      <c r="F946">
        <v>1301</v>
      </c>
      <c r="G946">
        <v>0</v>
      </c>
      <c r="H946" t="s">
        <v>492</v>
      </c>
      <c r="I946">
        <v>7</v>
      </c>
      <c r="J946">
        <v>220</v>
      </c>
      <c r="K946" t="s">
        <v>66</v>
      </c>
      <c r="L946">
        <v>-5200</v>
      </c>
      <c r="M946">
        <v>-5200</v>
      </c>
      <c r="N946">
        <v>0</v>
      </c>
      <c r="O946">
        <v>0</v>
      </c>
      <c r="P946">
        <v>-5200</v>
      </c>
      <c r="Q946">
        <v>-5200</v>
      </c>
      <c r="R946">
        <v>-12267.91</v>
      </c>
      <c r="S946">
        <v>-12220.23</v>
      </c>
      <c r="T946">
        <v>0</v>
      </c>
      <c r="U946">
        <v>-47.68</v>
      </c>
      <c r="V946">
        <v>-12267.91</v>
      </c>
      <c r="W946">
        <v>-12267.91</v>
      </c>
      <c r="X946">
        <v>0</v>
      </c>
      <c r="Y946">
        <v>0</v>
      </c>
      <c r="Z946">
        <v>0</v>
      </c>
      <c r="AA946">
        <v>0</v>
      </c>
      <c r="AB946">
        <v>0</v>
      </c>
      <c r="AC946">
        <v>0</v>
      </c>
      <c r="AD946">
        <v>-47.68</v>
      </c>
      <c r="AE946">
        <v>0</v>
      </c>
      <c r="AF946">
        <v>0</v>
      </c>
      <c r="AG946">
        <v>0</v>
      </c>
      <c r="AH946">
        <v>0</v>
      </c>
      <c r="AI946">
        <v>-47.68</v>
      </c>
      <c r="AJ946">
        <v>0</v>
      </c>
      <c r="AK946">
        <v>-47.68</v>
      </c>
      <c r="AL946">
        <v>-47.68</v>
      </c>
      <c r="AM946">
        <v>5200</v>
      </c>
      <c r="AN946">
        <v>0</v>
      </c>
      <c r="AO946">
        <v>0</v>
      </c>
      <c r="AP946">
        <v>0</v>
      </c>
      <c r="AQ946">
        <v>5200</v>
      </c>
    </row>
    <row r="947" spans="2:43" x14ac:dyDescent="0.35">
      <c r="B947" s="65" t="s">
        <v>128</v>
      </c>
      <c r="C947">
        <v>2015</v>
      </c>
      <c r="D947">
        <v>2015</v>
      </c>
      <c r="F947">
        <v>1301</v>
      </c>
      <c r="G947">
        <v>0</v>
      </c>
      <c r="H947" t="s">
        <v>492</v>
      </c>
      <c r="I947">
        <v>7</v>
      </c>
      <c r="J947">
        <v>231</v>
      </c>
      <c r="K947" t="s">
        <v>66</v>
      </c>
      <c r="L947">
        <v>-6748.3</v>
      </c>
      <c r="M947">
        <v>-6748.3</v>
      </c>
      <c r="N947">
        <v>0</v>
      </c>
      <c r="O947">
        <v>0</v>
      </c>
      <c r="P947">
        <v>-6748.3</v>
      </c>
      <c r="Q947">
        <v>-6748.3</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2899.92</v>
      </c>
      <c r="AN947">
        <v>0</v>
      </c>
      <c r="AO947">
        <v>0</v>
      </c>
      <c r="AP947">
        <v>0</v>
      </c>
      <c r="AQ947">
        <v>2899.92</v>
      </c>
    </row>
    <row r="948" spans="2:43" x14ac:dyDescent="0.35">
      <c r="B948" s="65" t="s">
        <v>128</v>
      </c>
      <c r="C948">
        <v>2015</v>
      </c>
      <c r="D948">
        <v>2015</v>
      </c>
      <c r="F948">
        <v>1301</v>
      </c>
      <c r="G948">
        <v>0</v>
      </c>
      <c r="H948" t="s">
        <v>492</v>
      </c>
      <c r="I948">
        <v>7</v>
      </c>
      <c r="J948">
        <v>232</v>
      </c>
      <c r="K948" t="s">
        <v>66</v>
      </c>
      <c r="L948">
        <v>-54505.29</v>
      </c>
      <c r="M948">
        <v>-53997.27</v>
      </c>
      <c r="N948">
        <v>0</v>
      </c>
      <c r="O948">
        <v>0</v>
      </c>
      <c r="P948">
        <v>-54505.29</v>
      </c>
      <c r="Q948">
        <v>-53997.27</v>
      </c>
      <c r="R948">
        <v>0</v>
      </c>
      <c r="S948">
        <v>0</v>
      </c>
      <c r="T948">
        <v>0</v>
      </c>
      <c r="U948">
        <v>0</v>
      </c>
      <c r="V948">
        <v>0</v>
      </c>
      <c r="W948">
        <v>0</v>
      </c>
      <c r="X948">
        <v>0</v>
      </c>
      <c r="Y948">
        <v>0</v>
      </c>
      <c r="Z948">
        <v>0</v>
      </c>
      <c r="AA948">
        <v>0</v>
      </c>
      <c r="AB948">
        <v>0</v>
      </c>
      <c r="AC948">
        <v>0</v>
      </c>
      <c r="AD948">
        <v>-508.02</v>
      </c>
      <c r="AE948">
        <v>0</v>
      </c>
      <c r="AF948">
        <v>0</v>
      </c>
      <c r="AG948">
        <v>0</v>
      </c>
      <c r="AH948">
        <v>0</v>
      </c>
      <c r="AI948">
        <v>-508.02</v>
      </c>
      <c r="AJ948">
        <v>0</v>
      </c>
      <c r="AK948">
        <v>-508.02</v>
      </c>
      <c r="AL948">
        <v>0</v>
      </c>
      <c r="AM948">
        <v>12167.45</v>
      </c>
      <c r="AN948">
        <v>0</v>
      </c>
      <c r="AO948">
        <v>0</v>
      </c>
      <c r="AP948">
        <v>0</v>
      </c>
      <c r="AQ948">
        <v>12167.45</v>
      </c>
    </row>
    <row r="949" spans="2:43" x14ac:dyDescent="0.35">
      <c r="B949" s="65" t="s">
        <v>128</v>
      </c>
      <c r="C949">
        <v>2015</v>
      </c>
      <c r="D949">
        <v>2015</v>
      </c>
      <c r="F949">
        <v>1301</v>
      </c>
      <c r="G949">
        <v>0</v>
      </c>
      <c r="H949" t="s">
        <v>492</v>
      </c>
      <c r="I949">
        <v>7</v>
      </c>
      <c r="J949">
        <v>233</v>
      </c>
      <c r="K949" t="s">
        <v>66</v>
      </c>
      <c r="L949">
        <v>-70591.14</v>
      </c>
      <c r="M949">
        <v>-47942.38</v>
      </c>
      <c r="N949">
        <v>0</v>
      </c>
      <c r="O949">
        <v>0</v>
      </c>
      <c r="P949">
        <v>-70591.14</v>
      </c>
      <c r="Q949">
        <v>-47942.38</v>
      </c>
      <c r="R949">
        <v>-22854.79</v>
      </c>
      <c r="S949">
        <v>-22773.41</v>
      </c>
      <c r="T949">
        <v>0</v>
      </c>
      <c r="U949">
        <v>-81.38</v>
      </c>
      <c r="V949">
        <v>-22854.79</v>
      </c>
      <c r="W949">
        <v>-22854.79</v>
      </c>
      <c r="X949">
        <v>-2575.0700000000002</v>
      </c>
      <c r="Y949">
        <v>0</v>
      </c>
      <c r="Z949">
        <v>0</v>
      </c>
      <c r="AA949">
        <v>0</v>
      </c>
      <c r="AB949">
        <v>-2575.0700000000002</v>
      </c>
      <c r="AC949">
        <v>0</v>
      </c>
      <c r="AD949">
        <v>-25305.21</v>
      </c>
      <c r="AE949">
        <v>0</v>
      </c>
      <c r="AF949">
        <v>0</v>
      </c>
      <c r="AG949">
        <v>0</v>
      </c>
      <c r="AH949">
        <v>0</v>
      </c>
      <c r="AI949">
        <v>-25305.21</v>
      </c>
      <c r="AJ949">
        <v>-2575.0700000000002</v>
      </c>
      <c r="AK949">
        <v>-22730.14</v>
      </c>
      <c r="AL949">
        <v>-81.38</v>
      </c>
      <c r="AM949">
        <v>0</v>
      </c>
      <c r="AN949">
        <v>0</v>
      </c>
      <c r="AO949">
        <v>0</v>
      </c>
      <c r="AP949">
        <v>0</v>
      </c>
      <c r="AQ949">
        <v>0</v>
      </c>
    </row>
    <row r="950" spans="2:43" x14ac:dyDescent="0.35">
      <c r="B950" s="65" t="s">
        <v>128</v>
      </c>
      <c r="C950">
        <v>2015</v>
      </c>
      <c r="D950">
        <v>2015</v>
      </c>
      <c r="F950">
        <v>1301</v>
      </c>
      <c r="G950">
        <v>0</v>
      </c>
      <c r="H950" t="s">
        <v>492</v>
      </c>
      <c r="I950">
        <v>7</v>
      </c>
      <c r="J950">
        <v>240</v>
      </c>
      <c r="K950" t="s">
        <v>66</v>
      </c>
      <c r="L950">
        <v>-250</v>
      </c>
      <c r="M950">
        <v>-250</v>
      </c>
      <c r="N950">
        <v>0</v>
      </c>
      <c r="O950">
        <v>0</v>
      </c>
      <c r="P950">
        <v>-250</v>
      </c>
      <c r="Q950">
        <v>-250</v>
      </c>
      <c r="R950">
        <v>2046.49</v>
      </c>
      <c r="S950">
        <v>2046.49</v>
      </c>
      <c r="T950">
        <v>0</v>
      </c>
      <c r="U950">
        <v>0</v>
      </c>
      <c r="V950">
        <v>2046.49</v>
      </c>
      <c r="W950">
        <v>2046.49</v>
      </c>
      <c r="X950">
        <v>-167.6</v>
      </c>
      <c r="Y950">
        <v>-167.6</v>
      </c>
      <c r="Z950">
        <v>0</v>
      </c>
      <c r="AA950">
        <v>0</v>
      </c>
      <c r="AB950">
        <v>-167.6</v>
      </c>
      <c r="AC950">
        <v>-167.6</v>
      </c>
      <c r="AD950">
        <v>0</v>
      </c>
      <c r="AE950">
        <v>0</v>
      </c>
      <c r="AF950">
        <v>0</v>
      </c>
      <c r="AG950">
        <v>0</v>
      </c>
      <c r="AH950">
        <v>0</v>
      </c>
      <c r="AI950">
        <v>0</v>
      </c>
      <c r="AJ950">
        <v>-167.6</v>
      </c>
      <c r="AK950">
        <v>0</v>
      </c>
      <c r="AL950">
        <v>0</v>
      </c>
      <c r="AM950">
        <v>0</v>
      </c>
      <c r="AN950">
        <v>0</v>
      </c>
      <c r="AO950">
        <v>0</v>
      </c>
      <c r="AP950">
        <v>0</v>
      </c>
      <c r="AQ950">
        <v>0</v>
      </c>
    </row>
    <row r="951" spans="2:43" x14ac:dyDescent="0.35">
      <c r="B951" s="65" t="s">
        <v>128</v>
      </c>
      <c r="C951">
        <v>2015</v>
      </c>
      <c r="D951">
        <v>2015</v>
      </c>
      <c r="F951">
        <v>1301</v>
      </c>
      <c r="G951">
        <v>0</v>
      </c>
      <c r="H951" t="s">
        <v>492</v>
      </c>
      <c r="I951">
        <v>7</v>
      </c>
      <c r="J951">
        <v>251</v>
      </c>
      <c r="K951" t="s">
        <v>66</v>
      </c>
      <c r="L951">
        <v>-313912.15999999997</v>
      </c>
      <c r="M951">
        <v>-206659.04</v>
      </c>
      <c r="N951">
        <v>0</v>
      </c>
      <c r="O951">
        <v>0</v>
      </c>
      <c r="P951">
        <v>-313912.15999999997</v>
      </c>
      <c r="Q951">
        <v>-206659.04</v>
      </c>
      <c r="R951">
        <v>0</v>
      </c>
      <c r="S951">
        <v>7.81</v>
      </c>
      <c r="T951">
        <v>0</v>
      </c>
      <c r="U951">
        <v>-7.81</v>
      </c>
      <c r="V951">
        <v>0</v>
      </c>
      <c r="W951">
        <v>0</v>
      </c>
      <c r="X951">
        <v>0</v>
      </c>
      <c r="Y951">
        <v>0</v>
      </c>
      <c r="Z951">
        <v>0</v>
      </c>
      <c r="AA951">
        <v>0</v>
      </c>
      <c r="AB951">
        <v>0</v>
      </c>
      <c r="AC951">
        <v>0</v>
      </c>
      <c r="AD951">
        <v>-107260.93</v>
      </c>
      <c r="AE951">
        <v>0</v>
      </c>
      <c r="AF951">
        <v>0</v>
      </c>
      <c r="AG951">
        <v>0</v>
      </c>
      <c r="AH951">
        <v>0</v>
      </c>
      <c r="AI951">
        <v>-107260.93</v>
      </c>
      <c r="AJ951">
        <v>0</v>
      </c>
      <c r="AK951">
        <v>-107260.93</v>
      </c>
      <c r="AL951">
        <v>-7.81</v>
      </c>
      <c r="AM951">
        <v>0</v>
      </c>
      <c r="AN951">
        <v>0</v>
      </c>
      <c r="AO951">
        <v>0</v>
      </c>
      <c r="AP951">
        <v>0</v>
      </c>
      <c r="AQ951">
        <v>0</v>
      </c>
    </row>
    <row r="952" spans="2:43" x14ac:dyDescent="0.35">
      <c r="B952" s="65" t="s">
        <v>128</v>
      </c>
      <c r="C952">
        <v>2015</v>
      </c>
      <c r="D952">
        <v>2015</v>
      </c>
      <c r="F952">
        <v>1301</v>
      </c>
      <c r="G952">
        <v>0</v>
      </c>
      <c r="H952" t="s">
        <v>492</v>
      </c>
      <c r="I952">
        <v>7</v>
      </c>
      <c r="J952">
        <v>252</v>
      </c>
      <c r="K952" t="s">
        <v>66</v>
      </c>
      <c r="L952">
        <v>-3139645.92</v>
      </c>
      <c r="M952">
        <v>-2179335.4700000002</v>
      </c>
      <c r="N952">
        <v>0</v>
      </c>
      <c r="O952">
        <v>0</v>
      </c>
      <c r="P952">
        <v>-3139645.92</v>
      </c>
      <c r="Q952">
        <v>-2179335.4700000002</v>
      </c>
      <c r="R952">
        <v>-486923.38</v>
      </c>
      <c r="S952">
        <v>-377877.06</v>
      </c>
      <c r="T952">
        <v>0</v>
      </c>
      <c r="U952">
        <v>-2121.48</v>
      </c>
      <c r="V952">
        <v>-486923.38</v>
      </c>
      <c r="W952">
        <v>-379998.54</v>
      </c>
      <c r="X952">
        <v>-1097329.53</v>
      </c>
      <c r="Y952">
        <v>-784497.71</v>
      </c>
      <c r="Z952">
        <v>0</v>
      </c>
      <c r="AA952">
        <v>0</v>
      </c>
      <c r="AB952">
        <v>-1097329.53</v>
      </c>
      <c r="AC952">
        <v>-784497.71</v>
      </c>
      <c r="AD952">
        <v>-1382636.81</v>
      </c>
      <c r="AE952">
        <v>0</v>
      </c>
      <c r="AF952">
        <v>0</v>
      </c>
      <c r="AG952">
        <v>0</v>
      </c>
      <c r="AH952">
        <v>0</v>
      </c>
      <c r="AI952">
        <v>-1382636.81</v>
      </c>
      <c r="AJ952">
        <v>-1097329.53</v>
      </c>
      <c r="AK952">
        <v>-1069804.99</v>
      </c>
      <c r="AL952">
        <v>-2569.6999999999998</v>
      </c>
      <c r="AM952">
        <v>3037.75</v>
      </c>
      <c r="AN952">
        <v>6.58</v>
      </c>
      <c r="AO952">
        <v>0</v>
      </c>
      <c r="AP952">
        <v>448.22</v>
      </c>
      <c r="AQ952">
        <v>3492.55</v>
      </c>
    </row>
    <row r="953" spans="2:43" x14ac:dyDescent="0.35">
      <c r="B953" s="65" t="s">
        <v>128</v>
      </c>
      <c r="C953">
        <v>2015</v>
      </c>
      <c r="D953">
        <v>2015</v>
      </c>
      <c r="F953">
        <v>1301</v>
      </c>
      <c r="G953">
        <v>0</v>
      </c>
      <c r="H953" t="s">
        <v>492</v>
      </c>
      <c r="I953">
        <v>7</v>
      </c>
      <c r="J953">
        <v>253</v>
      </c>
      <c r="K953" t="s">
        <v>66</v>
      </c>
      <c r="L953">
        <v>-312554.21000000002</v>
      </c>
      <c r="M953">
        <v>-312415.21000000002</v>
      </c>
      <c r="N953">
        <v>0</v>
      </c>
      <c r="O953">
        <v>0</v>
      </c>
      <c r="P953">
        <v>-312554.21000000002</v>
      </c>
      <c r="Q953">
        <v>-312415.21000000002</v>
      </c>
      <c r="R953">
        <v>5632.99</v>
      </c>
      <c r="S953">
        <v>5632.99</v>
      </c>
      <c r="T953">
        <v>0</v>
      </c>
      <c r="U953">
        <v>0</v>
      </c>
      <c r="V953">
        <v>5632.99</v>
      </c>
      <c r="W953">
        <v>5632.99</v>
      </c>
      <c r="X953">
        <v>-173062.97</v>
      </c>
      <c r="Y953">
        <v>-129740.78</v>
      </c>
      <c r="Z953">
        <v>0</v>
      </c>
      <c r="AA953">
        <v>0</v>
      </c>
      <c r="AB953">
        <v>-173062.97</v>
      </c>
      <c r="AC953">
        <v>-129740.78</v>
      </c>
      <c r="AD953">
        <v>-43461.19</v>
      </c>
      <c r="AE953">
        <v>0</v>
      </c>
      <c r="AF953">
        <v>0</v>
      </c>
      <c r="AG953">
        <v>0</v>
      </c>
      <c r="AH953">
        <v>0</v>
      </c>
      <c r="AI953">
        <v>-43461.19</v>
      </c>
      <c r="AJ953">
        <v>-173062.97</v>
      </c>
      <c r="AK953">
        <v>-139</v>
      </c>
      <c r="AL953">
        <v>0</v>
      </c>
      <c r="AM953">
        <v>75040.69</v>
      </c>
      <c r="AN953">
        <v>0</v>
      </c>
      <c r="AO953">
        <v>0</v>
      </c>
      <c r="AP953">
        <v>0</v>
      </c>
      <c r="AQ953">
        <v>75040.69</v>
      </c>
    </row>
    <row r="954" spans="2:43" x14ac:dyDescent="0.35">
      <c r="B954" s="65" t="s">
        <v>128</v>
      </c>
      <c r="C954">
        <v>2015</v>
      </c>
      <c r="D954">
        <v>2015</v>
      </c>
      <c r="F954">
        <v>1301</v>
      </c>
      <c r="G954">
        <v>0</v>
      </c>
      <c r="H954" t="s">
        <v>492</v>
      </c>
      <c r="I954">
        <v>7</v>
      </c>
      <c r="J954">
        <v>254</v>
      </c>
      <c r="K954" t="s">
        <v>66</v>
      </c>
      <c r="L954">
        <v>-29991.02</v>
      </c>
      <c r="M954">
        <v>-29991.02</v>
      </c>
      <c r="N954">
        <v>0</v>
      </c>
      <c r="O954">
        <v>0</v>
      </c>
      <c r="P954">
        <v>-29991.02</v>
      </c>
      <c r="Q954">
        <v>-29991.02</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0.02</v>
      </c>
      <c r="AN954">
        <v>0</v>
      </c>
      <c r="AO954">
        <v>0</v>
      </c>
      <c r="AP954">
        <v>0</v>
      </c>
      <c r="AQ954">
        <v>0.02</v>
      </c>
    </row>
    <row r="955" spans="2:43" x14ac:dyDescent="0.35">
      <c r="B955" s="65" t="s">
        <v>128</v>
      </c>
      <c r="C955">
        <v>2015</v>
      </c>
      <c r="D955">
        <v>2015</v>
      </c>
      <c r="F955">
        <v>1301</v>
      </c>
      <c r="G955">
        <v>0</v>
      </c>
      <c r="H955" t="s">
        <v>492</v>
      </c>
      <c r="I955">
        <v>7</v>
      </c>
      <c r="J955">
        <v>255</v>
      </c>
      <c r="K955" t="s">
        <v>66</v>
      </c>
      <c r="L955">
        <v>-2184.12</v>
      </c>
      <c r="M955">
        <v>0</v>
      </c>
      <c r="N955">
        <v>0</v>
      </c>
      <c r="O955">
        <v>0</v>
      </c>
      <c r="P955">
        <v>-2184.12</v>
      </c>
      <c r="Q955">
        <v>0</v>
      </c>
      <c r="R955">
        <v>0</v>
      </c>
      <c r="S955">
        <v>0</v>
      </c>
      <c r="T955">
        <v>0</v>
      </c>
      <c r="U955">
        <v>0</v>
      </c>
      <c r="V955">
        <v>0</v>
      </c>
      <c r="W955">
        <v>0</v>
      </c>
      <c r="X955">
        <v>0</v>
      </c>
      <c r="Y955">
        <v>0</v>
      </c>
      <c r="Z955">
        <v>0</v>
      </c>
      <c r="AA955">
        <v>0</v>
      </c>
      <c r="AB955">
        <v>0</v>
      </c>
      <c r="AC955">
        <v>0</v>
      </c>
      <c r="AD955">
        <v>-2184.12</v>
      </c>
      <c r="AE955">
        <v>0</v>
      </c>
      <c r="AF955">
        <v>0</v>
      </c>
      <c r="AG955">
        <v>0</v>
      </c>
      <c r="AH955">
        <v>0</v>
      </c>
      <c r="AI955">
        <v>-2184.12</v>
      </c>
      <c r="AJ955">
        <v>0</v>
      </c>
      <c r="AK955">
        <v>-2184.12</v>
      </c>
      <c r="AL955">
        <v>0</v>
      </c>
      <c r="AM955">
        <v>0</v>
      </c>
      <c r="AN955">
        <v>0</v>
      </c>
      <c r="AO955">
        <v>0</v>
      </c>
      <c r="AP955">
        <v>0</v>
      </c>
      <c r="AQ955">
        <v>0</v>
      </c>
    </row>
    <row r="956" spans="2:43" x14ac:dyDescent="0.35">
      <c r="B956" s="65" t="s">
        <v>128</v>
      </c>
      <c r="C956">
        <v>2015</v>
      </c>
      <c r="D956">
        <v>2015</v>
      </c>
      <c r="F956">
        <v>1301</v>
      </c>
      <c r="G956">
        <v>0</v>
      </c>
      <c r="H956" t="s">
        <v>492</v>
      </c>
      <c r="I956">
        <v>7</v>
      </c>
      <c r="J956">
        <v>257</v>
      </c>
      <c r="K956" t="s">
        <v>66</v>
      </c>
      <c r="L956">
        <v>-35102.74</v>
      </c>
      <c r="M956">
        <v>-11402.58</v>
      </c>
      <c r="N956">
        <v>0</v>
      </c>
      <c r="O956">
        <v>0</v>
      </c>
      <c r="P956">
        <v>-35102.74</v>
      </c>
      <c r="Q956">
        <v>-11402.58</v>
      </c>
      <c r="R956">
        <v>8778</v>
      </c>
      <c r="S956">
        <v>8778</v>
      </c>
      <c r="T956">
        <v>0</v>
      </c>
      <c r="U956">
        <v>0</v>
      </c>
      <c r="V956">
        <v>8778</v>
      </c>
      <c r="W956">
        <v>8778</v>
      </c>
      <c r="X956">
        <v>0</v>
      </c>
      <c r="Y956">
        <v>0</v>
      </c>
      <c r="Z956">
        <v>0</v>
      </c>
      <c r="AA956">
        <v>0</v>
      </c>
      <c r="AB956">
        <v>0</v>
      </c>
      <c r="AC956">
        <v>0</v>
      </c>
      <c r="AD956">
        <v>-23700.16</v>
      </c>
      <c r="AE956">
        <v>0</v>
      </c>
      <c r="AF956">
        <v>0</v>
      </c>
      <c r="AG956">
        <v>0</v>
      </c>
      <c r="AH956">
        <v>0</v>
      </c>
      <c r="AI956">
        <v>-23700.16</v>
      </c>
      <c r="AJ956">
        <v>0</v>
      </c>
      <c r="AK956">
        <v>-23700.16</v>
      </c>
      <c r="AL956">
        <v>0</v>
      </c>
      <c r="AM956">
        <v>11402.58</v>
      </c>
      <c r="AN956">
        <v>0</v>
      </c>
      <c r="AO956">
        <v>0</v>
      </c>
      <c r="AP956">
        <v>0</v>
      </c>
      <c r="AQ956">
        <v>11402.58</v>
      </c>
    </row>
    <row r="957" spans="2:43" x14ac:dyDescent="0.35">
      <c r="B957" s="65" t="s">
        <v>128</v>
      </c>
      <c r="C957">
        <v>2015</v>
      </c>
      <c r="D957">
        <v>2015</v>
      </c>
      <c r="F957">
        <v>1301</v>
      </c>
      <c r="G957">
        <v>0</v>
      </c>
      <c r="H957" t="s">
        <v>492</v>
      </c>
      <c r="I957">
        <v>7</v>
      </c>
      <c r="J957">
        <v>260</v>
      </c>
      <c r="K957" t="s">
        <v>66</v>
      </c>
      <c r="L957">
        <v>250</v>
      </c>
      <c r="M957">
        <v>250</v>
      </c>
      <c r="N957">
        <v>0</v>
      </c>
      <c r="O957">
        <v>0</v>
      </c>
      <c r="P957">
        <v>250</v>
      </c>
      <c r="Q957">
        <v>250</v>
      </c>
      <c r="R957">
        <v>-42561.919999999998</v>
      </c>
      <c r="S957">
        <v>-42719.26</v>
      </c>
      <c r="T957">
        <v>0</v>
      </c>
      <c r="U957">
        <v>0</v>
      </c>
      <c r="V957">
        <v>-42561.919999999998</v>
      </c>
      <c r="W957">
        <v>-42719.26</v>
      </c>
      <c r="X957">
        <v>-7563.84</v>
      </c>
      <c r="Y957">
        <v>-7567.22</v>
      </c>
      <c r="Z957">
        <v>0</v>
      </c>
      <c r="AA957">
        <v>0</v>
      </c>
      <c r="AB957">
        <v>-7563.84</v>
      </c>
      <c r="AC957">
        <v>-7567.22</v>
      </c>
      <c r="AD957">
        <v>160.72</v>
      </c>
      <c r="AE957">
        <v>0</v>
      </c>
      <c r="AF957">
        <v>0</v>
      </c>
      <c r="AG957">
        <v>0</v>
      </c>
      <c r="AH957">
        <v>0</v>
      </c>
      <c r="AI957">
        <v>160.72</v>
      </c>
      <c r="AJ957">
        <v>-7563.84</v>
      </c>
      <c r="AK957">
        <v>157.34</v>
      </c>
      <c r="AL957">
        <v>0</v>
      </c>
      <c r="AM957">
        <v>0</v>
      </c>
      <c r="AN957">
        <v>105.22</v>
      </c>
      <c r="AO957">
        <v>0</v>
      </c>
      <c r="AP957">
        <v>0</v>
      </c>
      <c r="AQ957">
        <v>105.22</v>
      </c>
    </row>
    <row r="958" spans="2:43" x14ac:dyDescent="0.35">
      <c r="B958" s="65" t="s">
        <v>128</v>
      </c>
      <c r="C958">
        <v>2015</v>
      </c>
      <c r="D958">
        <v>2015</v>
      </c>
      <c r="F958">
        <v>1301</v>
      </c>
      <c r="G958">
        <v>0</v>
      </c>
      <c r="H958" t="s">
        <v>492</v>
      </c>
      <c r="I958">
        <v>7</v>
      </c>
      <c r="J958">
        <v>310</v>
      </c>
      <c r="K958" t="s">
        <v>66</v>
      </c>
      <c r="L958">
        <v>-18423.740000000002</v>
      </c>
      <c r="M958">
        <v>-17923.740000000002</v>
      </c>
      <c r="N958">
        <v>0</v>
      </c>
      <c r="O958">
        <v>0</v>
      </c>
      <c r="P958">
        <v>-18423.740000000002</v>
      </c>
      <c r="Q958">
        <v>-17923.740000000002</v>
      </c>
      <c r="R958">
        <v>11078.64</v>
      </c>
      <c r="S958">
        <v>11965.47</v>
      </c>
      <c r="T958">
        <v>0</v>
      </c>
      <c r="U958">
        <v>-886.83</v>
      </c>
      <c r="V958">
        <v>11078.64</v>
      </c>
      <c r="W958">
        <v>11078.64</v>
      </c>
      <c r="X958">
        <v>0</v>
      </c>
      <c r="Y958">
        <v>0</v>
      </c>
      <c r="Z958">
        <v>0</v>
      </c>
      <c r="AA958">
        <v>0</v>
      </c>
      <c r="AB958">
        <v>0</v>
      </c>
      <c r="AC958">
        <v>0</v>
      </c>
      <c r="AD958">
        <v>-886.83</v>
      </c>
      <c r="AE958">
        <v>0</v>
      </c>
      <c r="AF958">
        <v>0</v>
      </c>
      <c r="AG958">
        <v>0</v>
      </c>
      <c r="AH958">
        <v>0</v>
      </c>
      <c r="AI958">
        <v>-886.83</v>
      </c>
      <c r="AJ958">
        <v>0</v>
      </c>
      <c r="AK958">
        <v>-886.83</v>
      </c>
      <c r="AL958">
        <v>-386.83</v>
      </c>
      <c r="AM958">
        <v>10780.55</v>
      </c>
      <c r="AN958">
        <v>0</v>
      </c>
      <c r="AO958">
        <v>0</v>
      </c>
      <c r="AP958">
        <v>0</v>
      </c>
      <c r="AQ958">
        <v>10780.55</v>
      </c>
    </row>
    <row r="959" spans="2:43" x14ac:dyDescent="0.35">
      <c r="B959" s="65" t="s">
        <v>128</v>
      </c>
      <c r="C959">
        <v>2015</v>
      </c>
      <c r="D959">
        <v>2015</v>
      </c>
      <c r="F959">
        <v>1301</v>
      </c>
      <c r="G959">
        <v>0</v>
      </c>
      <c r="H959" t="s">
        <v>456</v>
      </c>
      <c r="I959">
        <v>801</v>
      </c>
      <c r="J959">
        <v>0</v>
      </c>
      <c r="K959" t="s">
        <v>457</v>
      </c>
      <c r="L959">
        <v>0</v>
      </c>
      <c r="M959">
        <v>0</v>
      </c>
      <c r="N959">
        <v>0</v>
      </c>
      <c r="O959">
        <v>0</v>
      </c>
      <c r="P959">
        <v>0</v>
      </c>
      <c r="Q959">
        <v>0</v>
      </c>
      <c r="R959">
        <v>0</v>
      </c>
      <c r="S959">
        <v>0</v>
      </c>
      <c r="T959">
        <v>0</v>
      </c>
      <c r="U959">
        <v>0</v>
      </c>
      <c r="V959">
        <v>0</v>
      </c>
      <c r="W959">
        <v>0</v>
      </c>
      <c r="X959">
        <v>0</v>
      </c>
      <c r="Y959">
        <v>0</v>
      </c>
      <c r="Z959">
        <v>0</v>
      </c>
      <c r="AA959">
        <v>0</v>
      </c>
      <c r="AB959">
        <v>0</v>
      </c>
      <c r="AC959">
        <v>0</v>
      </c>
      <c r="AD959">
        <v>7994.57</v>
      </c>
      <c r="AE959">
        <v>0</v>
      </c>
      <c r="AF959">
        <v>0</v>
      </c>
      <c r="AG959">
        <v>0</v>
      </c>
      <c r="AH959">
        <v>0</v>
      </c>
      <c r="AI959">
        <v>7994.57</v>
      </c>
      <c r="AJ959">
        <v>0</v>
      </c>
      <c r="AK959">
        <v>7994.57</v>
      </c>
      <c r="AL959">
        <v>7994.57</v>
      </c>
      <c r="AM959">
        <v>0</v>
      </c>
      <c r="AN959">
        <v>0</v>
      </c>
      <c r="AO959">
        <v>0</v>
      </c>
      <c r="AP959">
        <v>0</v>
      </c>
      <c r="AQ959">
        <v>0</v>
      </c>
    </row>
    <row r="960" spans="2:43" x14ac:dyDescent="0.35">
      <c r="B960" s="65" t="s">
        <v>128</v>
      </c>
      <c r="C960">
        <v>2015</v>
      </c>
      <c r="D960">
        <v>2015</v>
      </c>
      <c r="F960">
        <v>1301</v>
      </c>
      <c r="G960">
        <v>0</v>
      </c>
      <c r="H960" t="s">
        <v>456</v>
      </c>
      <c r="I960">
        <v>801</v>
      </c>
      <c r="J960">
        <v>111</v>
      </c>
      <c r="K960" t="s">
        <v>457</v>
      </c>
      <c r="L960">
        <v>0</v>
      </c>
      <c r="M960">
        <v>0</v>
      </c>
      <c r="N960">
        <v>0</v>
      </c>
      <c r="O960">
        <v>0</v>
      </c>
      <c r="P960">
        <v>0</v>
      </c>
      <c r="Q960">
        <v>0</v>
      </c>
      <c r="R960">
        <v>135350.65</v>
      </c>
      <c r="S960">
        <v>135350.65</v>
      </c>
      <c r="T960">
        <v>0</v>
      </c>
      <c r="U960">
        <v>0</v>
      </c>
      <c r="V960">
        <v>135350.65</v>
      </c>
      <c r="W960">
        <v>135350.65</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row>
    <row r="961" spans="2:43" x14ac:dyDescent="0.35">
      <c r="B961" s="65" t="s">
        <v>128</v>
      </c>
      <c r="C961">
        <v>2015</v>
      </c>
      <c r="D961">
        <v>2015</v>
      </c>
      <c r="F961">
        <v>1301</v>
      </c>
      <c r="G961">
        <v>0</v>
      </c>
      <c r="H961" t="s">
        <v>456</v>
      </c>
      <c r="I961">
        <v>801</v>
      </c>
      <c r="J961">
        <v>115</v>
      </c>
      <c r="K961" t="s">
        <v>457</v>
      </c>
      <c r="L961">
        <v>0</v>
      </c>
      <c r="M961">
        <v>0</v>
      </c>
      <c r="N961">
        <v>0</v>
      </c>
      <c r="O961">
        <v>0</v>
      </c>
      <c r="P961">
        <v>0</v>
      </c>
      <c r="Q961">
        <v>0</v>
      </c>
      <c r="R961">
        <v>22178.55</v>
      </c>
      <c r="S961">
        <v>22178.55</v>
      </c>
      <c r="T961">
        <v>0</v>
      </c>
      <c r="U961">
        <v>0</v>
      </c>
      <c r="V961">
        <v>22178.55</v>
      </c>
      <c r="W961">
        <v>22178.55</v>
      </c>
      <c r="X961">
        <v>0</v>
      </c>
      <c r="Y961">
        <v>0</v>
      </c>
      <c r="Z961">
        <v>0</v>
      </c>
      <c r="AA961">
        <v>0</v>
      </c>
      <c r="AB961">
        <v>0</v>
      </c>
      <c r="AC961">
        <v>0</v>
      </c>
      <c r="AD961">
        <v>-157.06</v>
      </c>
      <c r="AE961">
        <v>0</v>
      </c>
      <c r="AF961">
        <v>0</v>
      </c>
      <c r="AG961">
        <v>0</v>
      </c>
      <c r="AH961">
        <v>0</v>
      </c>
      <c r="AI961">
        <v>-157.06</v>
      </c>
      <c r="AJ961">
        <v>0</v>
      </c>
      <c r="AK961">
        <v>-157.06</v>
      </c>
      <c r="AL961">
        <v>-157.06</v>
      </c>
      <c r="AM961">
        <v>0</v>
      </c>
      <c r="AN961">
        <v>0</v>
      </c>
      <c r="AO961">
        <v>0</v>
      </c>
      <c r="AP961">
        <v>0</v>
      </c>
      <c r="AQ961">
        <v>0</v>
      </c>
    </row>
    <row r="962" spans="2:43" x14ac:dyDescent="0.35">
      <c r="B962" s="65" t="s">
        <v>128</v>
      </c>
      <c r="C962">
        <v>2015</v>
      </c>
      <c r="D962">
        <v>2015</v>
      </c>
      <c r="F962">
        <v>1301</v>
      </c>
      <c r="G962">
        <v>0</v>
      </c>
      <c r="H962" t="s">
        <v>456</v>
      </c>
      <c r="I962">
        <v>801</v>
      </c>
      <c r="J962">
        <v>121</v>
      </c>
      <c r="K962" t="s">
        <v>457</v>
      </c>
      <c r="L962">
        <v>0</v>
      </c>
      <c r="M962">
        <v>0</v>
      </c>
      <c r="N962">
        <v>0</v>
      </c>
      <c r="O962">
        <v>0</v>
      </c>
      <c r="P962">
        <v>0</v>
      </c>
      <c r="Q962">
        <v>0</v>
      </c>
      <c r="R962">
        <v>83443.509999999995</v>
      </c>
      <c r="S962">
        <v>83443.16</v>
      </c>
      <c r="T962">
        <v>0</v>
      </c>
      <c r="U962">
        <v>0</v>
      </c>
      <c r="V962">
        <v>83443.509999999995</v>
      </c>
      <c r="W962">
        <v>83443.16</v>
      </c>
      <c r="X962">
        <v>0</v>
      </c>
      <c r="Y962">
        <v>0</v>
      </c>
      <c r="Z962">
        <v>0</v>
      </c>
      <c r="AA962">
        <v>0</v>
      </c>
      <c r="AB962">
        <v>0</v>
      </c>
      <c r="AC962">
        <v>0</v>
      </c>
      <c r="AD962">
        <v>38.79</v>
      </c>
      <c r="AE962">
        <v>0</v>
      </c>
      <c r="AF962">
        <v>0</v>
      </c>
      <c r="AG962">
        <v>0</v>
      </c>
      <c r="AH962">
        <v>0</v>
      </c>
      <c r="AI962">
        <v>38.79</v>
      </c>
      <c r="AJ962">
        <v>0</v>
      </c>
      <c r="AK962">
        <v>38.79</v>
      </c>
      <c r="AL962">
        <v>38.44</v>
      </c>
      <c r="AM962">
        <v>0</v>
      </c>
      <c r="AN962">
        <v>0.35</v>
      </c>
      <c r="AO962">
        <v>0</v>
      </c>
      <c r="AP962">
        <v>0</v>
      </c>
      <c r="AQ962">
        <v>0.35</v>
      </c>
    </row>
    <row r="963" spans="2:43" x14ac:dyDescent="0.35">
      <c r="B963" s="65" t="s">
        <v>128</v>
      </c>
      <c r="C963">
        <v>2015</v>
      </c>
      <c r="D963">
        <v>2015</v>
      </c>
      <c r="F963">
        <v>1301</v>
      </c>
      <c r="G963">
        <v>0</v>
      </c>
      <c r="H963" t="s">
        <v>456</v>
      </c>
      <c r="I963">
        <v>801</v>
      </c>
      <c r="J963">
        <v>210</v>
      </c>
      <c r="K963" t="s">
        <v>457</v>
      </c>
      <c r="L963">
        <v>-3603.53</v>
      </c>
      <c r="M963">
        <v>-3467.54</v>
      </c>
      <c r="N963">
        <v>0</v>
      </c>
      <c r="O963">
        <v>0</v>
      </c>
      <c r="P963">
        <v>-3603.53</v>
      </c>
      <c r="Q963">
        <v>-3467.54</v>
      </c>
      <c r="R963">
        <v>0</v>
      </c>
      <c r="S963">
        <v>0</v>
      </c>
      <c r="T963">
        <v>0</v>
      </c>
      <c r="U963">
        <v>0</v>
      </c>
      <c r="V963">
        <v>0</v>
      </c>
      <c r="W963">
        <v>0</v>
      </c>
      <c r="X963">
        <v>0</v>
      </c>
      <c r="Y963">
        <v>0</v>
      </c>
      <c r="Z963">
        <v>0</v>
      </c>
      <c r="AA963">
        <v>0</v>
      </c>
      <c r="AB963">
        <v>0</v>
      </c>
      <c r="AC963">
        <v>0</v>
      </c>
      <c r="AD963">
        <v>-573.73</v>
      </c>
      <c r="AE963">
        <v>0</v>
      </c>
      <c r="AF963">
        <v>0</v>
      </c>
      <c r="AG963">
        <v>0</v>
      </c>
      <c r="AH963">
        <v>0</v>
      </c>
      <c r="AI963">
        <v>-573.73</v>
      </c>
      <c r="AJ963">
        <v>0</v>
      </c>
      <c r="AK963">
        <v>-573.73</v>
      </c>
      <c r="AL963">
        <v>-437.74</v>
      </c>
      <c r="AM963">
        <v>3467.54</v>
      </c>
      <c r="AN963">
        <v>0</v>
      </c>
      <c r="AO963">
        <v>0</v>
      </c>
      <c r="AP963">
        <v>552.01</v>
      </c>
      <c r="AQ963">
        <v>4019.55</v>
      </c>
    </row>
    <row r="964" spans="2:43" x14ac:dyDescent="0.35">
      <c r="B964" s="65" t="s">
        <v>128</v>
      </c>
      <c r="C964">
        <v>2015</v>
      </c>
      <c r="D964">
        <v>2015</v>
      </c>
      <c r="F964">
        <v>1301</v>
      </c>
      <c r="G964">
        <v>0</v>
      </c>
      <c r="H964" t="s">
        <v>456</v>
      </c>
      <c r="I964">
        <v>801</v>
      </c>
      <c r="J964">
        <v>220</v>
      </c>
      <c r="K964" t="s">
        <v>457</v>
      </c>
      <c r="L964">
        <v>0</v>
      </c>
      <c r="M964">
        <v>0</v>
      </c>
      <c r="N964">
        <v>0</v>
      </c>
      <c r="O964">
        <v>0</v>
      </c>
      <c r="P964">
        <v>0</v>
      </c>
      <c r="Q964">
        <v>0</v>
      </c>
      <c r="R964">
        <v>-44345.21</v>
      </c>
      <c r="S964">
        <v>-41672.21</v>
      </c>
      <c r="T964">
        <v>0</v>
      </c>
      <c r="U964">
        <v>-2673</v>
      </c>
      <c r="V964">
        <v>-44345.21</v>
      </c>
      <c r="W964">
        <v>-44345.21</v>
      </c>
      <c r="X964">
        <v>0</v>
      </c>
      <c r="Y964">
        <v>0</v>
      </c>
      <c r="Z964">
        <v>0</v>
      </c>
      <c r="AA964">
        <v>0</v>
      </c>
      <c r="AB964">
        <v>0</v>
      </c>
      <c r="AC964">
        <v>0</v>
      </c>
      <c r="AD964">
        <v>-2673</v>
      </c>
      <c r="AE964">
        <v>0</v>
      </c>
      <c r="AF964">
        <v>0</v>
      </c>
      <c r="AG964">
        <v>0</v>
      </c>
      <c r="AH964">
        <v>0</v>
      </c>
      <c r="AI964">
        <v>-2673</v>
      </c>
      <c r="AJ964">
        <v>0</v>
      </c>
      <c r="AK964">
        <v>-2673</v>
      </c>
      <c r="AL964">
        <v>-2673</v>
      </c>
      <c r="AM964">
        <v>0</v>
      </c>
      <c r="AN964">
        <v>0</v>
      </c>
      <c r="AO964">
        <v>0</v>
      </c>
      <c r="AP964">
        <v>0</v>
      </c>
      <c r="AQ964">
        <v>0</v>
      </c>
    </row>
    <row r="965" spans="2:43" x14ac:dyDescent="0.35">
      <c r="B965" s="65" t="s">
        <v>128</v>
      </c>
      <c r="C965">
        <v>2015</v>
      </c>
      <c r="D965">
        <v>2015</v>
      </c>
      <c r="F965">
        <v>1301</v>
      </c>
      <c r="G965">
        <v>0</v>
      </c>
      <c r="H965" t="s">
        <v>456</v>
      </c>
      <c r="I965">
        <v>801</v>
      </c>
      <c r="J965">
        <v>232</v>
      </c>
      <c r="K965" t="s">
        <v>457</v>
      </c>
      <c r="L965">
        <v>-10050</v>
      </c>
      <c r="M965">
        <v>-10050</v>
      </c>
      <c r="N965">
        <v>0</v>
      </c>
      <c r="O965">
        <v>0</v>
      </c>
      <c r="P965">
        <v>-10050</v>
      </c>
      <c r="Q965">
        <v>-10050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row>
    <row r="966" spans="2:43" x14ac:dyDescent="0.35">
      <c r="B966" s="65" t="s">
        <v>128</v>
      </c>
      <c r="C966">
        <v>2015</v>
      </c>
      <c r="D966">
        <v>2015</v>
      </c>
      <c r="F966">
        <v>1301</v>
      </c>
      <c r="G966">
        <v>0</v>
      </c>
      <c r="H966" t="s">
        <v>456</v>
      </c>
      <c r="I966">
        <v>801</v>
      </c>
      <c r="J966">
        <v>233</v>
      </c>
      <c r="K966" t="s">
        <v>457</v>
      </c>
      <c r="L966">
        <v>-6809.75</v>
      </c>
      <c r="M966">
        <v>-2839.55</v>
      </c>
      <c r="N966">
        <v>0</v>
      </c>
      <c r="O966">
        <v>0</v>
      </c>
      <c r="P966">
        <v>-6809.75</v>
      </c>
      <c r="Q966">
        <v>-2839.55</v>
      </c>
      <c r="R966">
        <v>-5628.2</v>
      </c>
      <c r="S966">
        <v>-5538.56</v>
      </c>
      <c r="T966">
        <v>0</v>
      </c>
      <c r="U966">
        <v>-89.64</v>
      </c>
      <c r="V966">
        <v>-5628.2</v>
      </c>
      <c r="W966">
        <v>-5628.2</v>
      </c>
      <c r="X966">
        <v>0</v>
      </c>
      <c r="Y966">
        <v>0</v>
      </c>
      <c r="Z966">
        <v>0</v>
      </c>
      <c r="AA966">
        <v>0</v>
      </c>
      <c r="AB966">
        <v>0</v>
      </c>
      <c r="AC966">
        <v>0</v>
      </c>
      <c r="AD966">
        <v>-4059.84</v>
      </c>
      <c r="AE966">
        <v>0</v>
      </c>
      <c r="AF966">
        <v>0</v>
      </c>
      <c r="AG966">
        <v>0</v>
      </c>
      <c r="AH966">
        <v>0</v>
      </c>
      <c r="AI966">
        <v>-4059.84</v>
      </c>
      <c r="AJ966">
        <v>0</v>
      </c>
      <c r="AK966">
        <v>-4059.84</v>
      </c>
      <c r="AL966">
        <v>-89.64</v>
      </c>
      <c r="AM966">
        <v>0</v>
      </c>
      <c r="AN966">
        <v>0</v>
      </c>
      <c r="AO966">
        <v>0</v>
      </c>
      <c r="AP966">
        <v>0</v>
      </c>
      <c r="AQ966">
        <v>0</v>
      </c>
    </row>
    <row r="967" spans="2:43" x14ac:dyDescent="0.35">
      <c r="B967" s="65" t="s">
        <v>128</v>
      </c>
      <c r="C967">
        <v>2015</v>
      </c>
      <c r="D967">
        <v>2015</v>
      </c>
      <c r="F967">
        <v>1301</v>
      </c>
      <c r="G967">
        <v>0</v>
      </c>
      <c r="H967" t="s">
        <v>456</v>
      </c>
      <c r="I967">
        <v>801</v>
      </c>
      <c r="J967">
        <v>251</v>
      </c>
      <c r="K967" t="s">
        <v>457</v>
      </c>
      <c r="L967">
        <v>-1498422.94</v>
      </c>
      <c r="M967">
        <v>-784114.71</v>
      </c>
      <c r="N967">
        <v>0</v>
      </c>
      <c r="O967">
        <v>-86000</v>
      </c>
      <c r="P967">
        <v>-1498422.94</v>
      </c>
      <c r="Q967">
        <v>-870114.71</v>
      </c>
      <c r="R967">
        <v>-0.03</v>
      </c>
      <c r="S967">
        <v>-19375.07</v>
      </c>
      <c r="T967">
        <v>0</v>
      </c>
      <c r="U967">
        <v>-0.28000000000000003</v>
      </c>
      <c r="V967">
        <v>-0.03</v>
      </c>
      <c r="W967">
        <v>-19375.349999999999</v>
      </c>
      <c r="X967">
        <v>-2.29</v>
      </c>
      <c r="Y967">
        <v>0</v>
      </c>
      <c r="Z967">
        <v>0</v>
      </c>
      <c r="AA967">
        <v>0</v>
      </c>
      <c r="AB967">
        <v>-2.29</v>
      </c>
      <c r="AC967">
        <v>0</v>
      </c>
      <c r="AD967">
        <v>-694935.48</v>
      </c>
      <c r="AE967">
        <v>0</v>
      </c>
      <c r="AF967">
        <v>0</v>
      </c>
      <c r="AG967">
        <v>0</v>
      </c>
      <c r="AH967">
        <v>0</v>
      </c>
      <c r="AI967">
        <v>-694935.48</v>
      </c>
      <c r="AJ967">
        <v>-2.29</v>
      </c>
      <c r="AK967">
        <v>-694933.19</v>
      </c>
      <c r="AL967">
        <v>-86000.28</v>
      </c>
      <c r="AM967">
        <v>2.29</v>
      </c>
      <c r="AN967">
        <v>3.61</v>
      </c>
      <c r="AO967">
        <v>0</v>
      </c>
      <c r="AP967">
        <v>0</v>
      </c>
      <c r="AQ967">
        <v>5.9</v>
      </c>
    </row>
    <row r="968" spans="2:43" x14ac:dyDescent="0.35">
      <c r="B968" s="65" t="s">
        <v>128</v>
      </c>
      <c r="C968">
        <v>2015</v>
      </c>
      <c r="D968">
        <v>2015</v>
      </c>
      <c r="F968">
        <v>1301</v>
      </c>
      <c r="G968">
        <v>0</v>
      </c>
      <c r="H968" t="s">
        <v>456</v>
      </c>
      <c r="I968">
        <v>801</v>
      </c>
      <c r="J968">
        <v>252</v>
      </c>
      <c r="K968" t="s">
        <v>457</v>
      </c>
      <c r="L968">
        <v>-1679539.14</v>
      </c>
      <c r="M968">
        <v>-52204.91</v>
      </c>
      <c r="N968">
        <v>0</v>
      </c>
      <c r="O968">
        <v>0</v>
      </c>
      <c r="P968">
        <v>-1679539.14</v>
      </c>
      <c r="Q968">
        <v>-52204.91</v>
      </c>
      <c r="R968">
        <v>-334715.94</v>
      </c>
      <c r="S968">
        <v>1538.54</v>
      </c>
      <c r="T968">
        <v>0</v>
      </c>
      <c r="U968">
        <v>-1393.97</v>
      </c>
      <c r="V968">
        <v>-334715.94</v>
      </c>
      <c r="W968">
        <v>144.57</v>
      </c>
      <c r="X968">
        <v>0</v>
      </c>
      <c r="Y968">
        <v>0</v>
      </c>
      <c r="Z968">
        <v>0</v>
      </c>
      <c r="AA968">
        <v>0</v>
      </c>
      <c r="AB968">
        <v>0</v>
      </c>
      <c r="AC968">
        <v>0</v>
      </c>
      <c r="AD968">
        <v>-1963588.71</v>
      </c>
      <c r="AE968">
        <v>0</v>
      </c>
      <c r="AF968">
        <v>0</v>
      </c>
      <c r="AG968">
        <v>0</v>
      </c>
      <c r="AH968">
        <v>0</v>
      </c>
      <c r="AI968">
        <v>-1963588.71</v>
      </c>
      <c r="AJ968">
        <v>0</v>
      </c>
      <c r="AK968">
        <v>-1963588.71</v>
      </c>
      <c r="AL968">
        <v>-1393.97</v>
      </c>
      <c r="AM968">
        <v>0</v>
      </c>
      <c r="AN968">
        <v>1732.51</v>
      </c>
      <c r="AO968">
        <v>0</v>
      </c>
      <c r="AP968">
        <v>0</v>
      </c>
      <c r="AQ968">
        <v>1732.51</v>
      </c>
    </row>
    <row r="969" spans="2:43" x14ac:dyDescent="0.35">
      <c r="B969" s="65" t="s">
        <v>128</v>
      </c>
      <c r="C969">
        <v>2015</v>
      </c>
      <c r="D969">
        <v>2015</v>
      </c>
      <c r="F969">
        <v>1301</v>
      </c>
      <c r="G969">
        <v>0</v>
      </c>
      <c r="H969" t="s">
        <v>456</v>
      </c>
      <c r="I969">
        <v>801</v>
      </c>
      <c r="J969">
        <v>253</v>
      </c>
      <c r="K969" t="s">
        <v>457</v>
      </c>
      <c r="L969">
        <v>-166314.01</v>
      </c>
      <c r="M969">
        <v>-45663.32</v>
      </c>
      <c r="N969">
        <v>0</v>
      </c>
      <c r="O969">
        <v>0</v>
      </c>
      <c r="P969">
        <v>-166314.01</v>
      </c>
      <c r="Q969">
        <v>-45663.32</v>
      </c>
      <c r="R969">
        <v>-518218.16</v>
      </c>
      <c r="S969">
        <v>0</v>
      </c>
      <c r="T969">
        <v>0</v>
      </c>
      <c r="U969">
        <v>-745.83</v>
      </c>
      <c r="V969">
        <v>-518218.16</v>
      </c>
      <c r="W969">
        <v>-745.83</v>
      </c>
      <c r="X969">
        <v>588732.24</v>
      </c>
      <c r="Y969">
        <v>157465.96</v>
      </c>
      <c r="Z969">
        <v>0</v>
      </c>
      <c r="AA969">
        <v>0</v>
      </c>
      <c r="AB969">
        <v>588732.24</v>
      </c>
      <c r="AC969">
        <v>157465.96</v>
      </c>
      <c r="AD969">
        <v>-207602.57</v>
      </c>
      <c r="AE969">
        <v>0</v>
      </c>
      <c r="AF969">
        <v>0</v>
      </c>
      <c r="AG969">
        <v>0</v>
      </c>
      <c r="AH969">
        <v>0</v>
      </c>
      <c r="AI969">
        <v>-207602.57</v>
      </c>
      <c r="AJ969">
        <v>588732.24</v>
      </c>
      <c r="AK969">
        <v>-638868.85</v>
      </c>
      <c r="AL969">
        <v>-745.83</v>
      </c>
      <c r="AM969">
        <v>21.5</v>
      </c>
      <c r="AN969">
        <v>745.83</v>
      </c>
      <c r="AO969">
        <v>0</v>
      </c>
      <c r="AP969">
        <v>0</v>
      </c>
      <c r="AQ969">
        <v>767.33</v>
      </c>
    </row>
    <row r="970" spans="2:43" x14ac:dyDescent="0.35">
      <c r="B970" s="65" t="s">
        <v>128</v>
      </c>
      <c r="C970">
        <v>2015</v>
      </c>
      <c r="D970">
        <v>2015</v>
      </c>
      <c r="F970">
        <v>1301</v>
      </c>
      <c r="G970">
        <v>0</v>
      </c>
      <c r="H970" t="s">
        <v>456</v>
      </c>
      <c r="I970">
        <v>801</v>
      </c>
      <c r="J970">
        <v>254</v>
      </c>
      <c r="K970" t="s">
        <v>457</v>
      </c>
      <c r="L970">
        <v>-17362.189999999999</v>
      </c>
      <c r="M970">
        <v>-3021.87</v>
      </c>
      <c r="N970">
        <v>0</v>
      </c>
      <c r="O970">
        <v>0</v>
      </c>
      <c r="P970">
        <v>-17362.189999999999</v>
      </c>
      <c r="Q970">
        <v>-3021.87</v>
      </c>
      <c r="R970">
        <v>-6000.74</v>
      </c>
      <c r="S970">
        <v>306.83</v>
      </c>
      <c r="T970">
        <v>0</v>
      </c>
      <c r="U970">
        <v>-66.959999999999994</v>
      </c>
      <c r="V970">
        <v>-6000.74</v>
      </c>
      <c r="W970">
        <v>239.87</v>
      </c>
      <c r="X970">
        <v>0</v>
      </c>
      <c r="Y970">
        <v>0</v>
      </c>
      <c r="Z970">
        <v>0</v>
      </c>
      <c r="AA970">
        <v>0</v>
      </c>
      <c r="AB970">
        <v>0</v>
      </c>
      <c r="AC970">
        <v>0</v>
      </c>
      <c r="AD970">
        <v>-20147.89</v>
      </c>
      <c r="AE970">
        <v>0</v>
      </c>
      <c r="AF970">
        <v>0</v>
      </c>
      <c r="AG970">
        <v>0</v>
      </c>
      <c r="AH970">
        <v>0</v>
      </c>
      <c r="AI970">
        <v>-20147.89</v>
      </c>
      <c r="AJ970">
        <v>0</v>
      </c>
      <c r="AK970">
        <v>-20147.89</v>
      </c>
      <c r="AL970">
        <v>433.04</v>
      </c>
      <c r="AM970">
        <v>19.36</v>
      </c>
      <c r="AN970">
        <v>66.959999999999994</v>
      </c>
      <c r="AO970">
        <v>0</v>
      </c>
      <c r="AP970">
        <v>0</v>
      </c>
      <c r="AQ970">
        <v>86.32</v>
      </c>
    </row>
    <row r="971" spans="2:43" x14ac:dyDescent="0.35">
      <c r="B971" s="65" t="s">
        <v>128</v>
      </c>
      <c r="C971">
        <v>2015</v>
      </c>
      <c r="D971">
        <v>2015</v>
      </c>
      <c r="F971">
        <v>1301</v>
      </c>
      <c r="G971">
        <v>0</v>
      </c>
      <c r="H971" t="s">
        <v>456</v>
      </c>
      <c r="I971">
        <v>801</v>
      </c>
      <c r="J971">
        <v>255</v>
      </c>
      <c r="K971" t="s">
        <v>457</v>
      </c>
      <c r="L971">
        <v>-3462.74</v>
      </c>
      <c r="M971">
        <v>0</v>
      </c>
      <c r="N971">
        <v>0</v>
      </c>
      <c r="O971">
        <v>0</v>
      </c>
      <c r="P971">
        <v>-3462.74</v>
      </c>
      <c r="Q971">
        <v>0</v>
      </c>
      <c r="R971">
        <v>0</v>
      </c>
      <c r="S971">
        <v>0</v>
      </c>
      <c r="T971">
        <v>0</v>
      </c>
      <c r="U971">
        <v>0</v>
      </c>
      <c r="V971">
        <v>0</v>
      </c>
      <c r="W971">
        <v>0</v>
      </c>
      <c r="X971">
        <v>0</v>
      </c>
      <c r="Y971">
        <v>0</v>
      </c>
      <c r="Z971">
        <v>0</v>
      </c>
      <c r="AA971">
        <v>0</v>
      </c>
      <c r="AB971">
        <v>0</v>
      </c>
      <c r="AC971">
        <v>0</v>
      </c>
      <c r="AD971">
        <v>-3462.74</v>
      </c>
      <c r="AE971">
        <v>0</v>
      </c>
      <c r="AF971">
        <v>0</v>
      </c>
      <c r="AG971">
        <v>0</v>
      </c>
      <c r="AH971">
        <v>0</v>
      </c>
      <c r="AI971">
        <v>-3462.74</v>
      </c>
      <c r="AJ971">
        <v>0</v>
      </c>
      <c r="AK971">
        <v>-3462.74</v>
      </c>
      <c r="AL971">
        <v>0</v>
      </c>
      <c r="AM971">
        <v>0</v>
      </c>
      <c r="AN971">
        <v>0</v>
      </c>
      <c r="AO971">
        <v>0</v>
      </c>
      <c r="AP971">
        <v>0</v>
      </c>
      <c r="AQ971">
        <v>0</v>
      </c>
    </row>
    <row r="972" spans="2:43" x14ac:dyDescent="0.35">
      <c r="B972" s="65" t="s">
        <v>128</v>
      </c>
      <c r="C972">
        <v>2015</v>
      </c>
      <c r="D972">
        <v>2015</v>
      </c>
      <c r="F972">
        <v>1301</v>
      </c>
      <c r="G972">
        <v>0</v>
      </c>
      <c r="H972" t="s">
        <v>456</v>
      </c>
      <c r="I972">
        <v>801</v>
      </c>
      <c r="J972">
        <v>257</v>
      </c>
      <c r="K972" t="s">
        <v>457</v>
      </c>
      <c r="L972">
        <v>-3116.16</v>
      </c>
      <c r="M972">
        <v>-3116.16</v>
      </c>
      <c r="N972">
        <v>0</v>
      </c>
      <c r="O972">
        <v>0</v>
      </c>
      <c r="P972">
        <v>-3116.16</v>
      </c>
      <c r="Q972">
        <v>-3116.16</v>
      </c>
      <c r="R972">
        <v>0</v>
      </c>
      <c r="S972">
        <v>165.64</v>
      </c>
      <c r="T972">
        <v>0</v>
      </c>
      <c r="U972">
        <v>-165.64</v>
      </c>
      <c r="V972">
        <v>0</v>
      </c>
      <c r="W972">
        <v>0</v>
      </c>
      <c r="X972">
        <v>-5400777.7599999998</v>
      </c>
      <c r="Y972">
        <v>-5261807.54</v>
      </c>
      <c r="Z972">
        <v>0</v>
      </c>
      <c r="AA972">
        <v>0</v>
      </c>
      <c r="AB972">
        <v>-5400777.7599999998</v>
      </c>
      <c r="AC972">
        <v>-5261807.54</v>
      </c>
      <c r="AD972">
        <v>-139135.85999999999</v>
      </c>
      <c r="AE972">
        <v>0</v>
      </c>
      <c r="AF972">
        <v>0</v>
      </c>
      <c r="AG972">
        <v>0</v>
      </c>
      <c r="AH972">
        <v>0</v>
      </c>
      <c r="AI972">
        <v>-139135.85999999999</v>
      </c>
      <c r="AJ972">
        <v>-5400777.7599999998</v>
      </c>
      <c r="AK972">
        <v>-165.64</v>
      </c>
      <c r="AL972">
        <v>-165.64</v>
      </c>
      <c r="AM972">
        <v>0</v>
      </c>
      <c r="AN972">
        <v>0</v>
      </c>
      <c r="AO972">
        <v>0</v>
      </c>
      <c r="AP972">
        <v>0</v>
      </c>
      <c r="AQ972">
        <v>0</v>
      </c>
    </row>
    <row r="973" spans="2:43" x14ac:dyDescent="0.35">
      <c r="B973" s="65" t="s">
        <v>128</v>
      </c>
      <c r="C973">
        <v>2015</v>
      </c>
      <c r="D973">
        <v>2015</v>
      </c>
      <c r="F973">
        <v>1301</v>
      </c>
      <c r="G973">
        <v>0</v>
      </c>
      <c r="H973" t="s">
        <v>456</v>
      </c>
      <c r="I973">
        <v>801</v>
      </c>
      <c r="J973">
        <v>260</v>
      </c>
      <c r="K973" t="s">
        <v>457</v>
      </c>
      <c r="L973">
        <v>-78055.990000000005</v>
      </c>
      <c r="M973">
        <v>-81572.73</v>
      </c>
      <c r="N973">
        <v>0</v>
      </c>
      <c r="O973">
        <v>0</v>
      </c>
      <c r="P973">
        <v>-78055.990000000005</v>
      </c>
      <c r="Q973">
        <v>-81572.73</v>
      </c>
      <c r="R973">
        <v>14371.08</v>
      </c>
      <c r="S973">
        <v>14629.46</v>
      </c>
      <c r="T973">
        <v>0</v>
      </c>
      <c r="U973">
        <v>-2.5499999999999998</v>
      </c>
      <c r="V973">
        <v>14371.08</v>
      </c>
      <c r="W973">
        <v>14626.91</v>
      </c>
      <c r="X973">
        <v>-2221305.21</v>
      </c>
      <c r="Y973">
        <v>-1119307.8700000001</v>
      </c>
      <c r="Z973">
        <v>0</v>
      </c>
      <c r="AA973">
        <v>0</v>
      </c>
      <c r="AB973">
        <v>-2221305.21</v>
      </c>
      <c r="AC973">
        <v>-1119307.8700000001</v>
      </c>
      <c r="AD973">
        <v>-1098738.98</v>
      </c>
      <c r="AE973">
        <v>0</v>
      </c>
      <c r="AF973">
        <v>0</v>
      </c>
      <c r="AG973">
        <v>0</v>
      </c>
      <c r="AH973">
        <v>0</v>
      </c>
      <c r="AI973">
        <v>-1098738.98</v>
      </c>
      <c r="AJ973">
        <v>-2221305.21</v>
      </c>
      <c r="AK973">
        <v>3258.36</v>
      </c>
      <c r="AL973">
        <v>-2.5499999999999998</v>
      </c>
      <c r="AM973">
        <v>4931.74</v>
      </c>
      <c r="AN973">
        <v>2.5499999999999998</v>
      </c>
      <c r="AO973">
        <v>0</v>
      </c>
      <c r="AP973">
        <v>0</v>
      </c>
      <c r="AQ973">
        <v>4934.29</v>
      </c>
    </row>
    <row r="974" spans="2:43" x14ac:dyDescent="0.35">
      <c r="B974" s="65" t="s">
        <v>128</v>
      </c>
      <c r="C974">
        <v>2015</v>
      </c>
      <c r="D974">
        <v>2015</v>
      </c>
      <c r="F974">
        <v>1301</v>
      </c>
      <c r="G974">
        <v>0</v>
      </c>
      <c r="H974" t="s">
        <v>456</v>
      </c>
      <c r="I974">
        <v>801</v>
      </c>
      <c r="J974">
        <v>310</v>
      </c>
      <c r="K974" t="s">
        <v>457</v>
      </c>
      <c r="L974">
        <v>-1093062.44</v>
      </c>
      <c r="M974">
        <v>-85491</v>
      </c>
      <c r="N974">
        <v>0</v>
      </c>
      <c r="O974">
        <v>0</v>
      </c>
      <c r="P974">
        <v>-1093062.44</v>
      </c>
      <c r="Q974">
        <v>-85491</v>
      </c>
      <c r="R974">
        <v>30671.8</v>
      </c>
      <c r="S974">
        <v>30671.8</v>
      </c>
      <c r="T974">
        <v>0</v>
      </c>
      <c r="U974">
        <v>-120.82</v>
      </c>
      <c r="V974">
        <v>30671.8</v>
      </c>
      <c r="W974">
        <v>30550.98</v>
      </c>
      <c r="X974">
        <v>0</v>
      </c>
      <c r="Y974">
        <v>0</v>
      </c>
      <c r="Z974">
        <v>0</v>
      </c>
      <c r="AA974">
        <v>0</v>
      </c>
      <c r="AB974">
        <v>0</v>
      </c>
      <c r="AC974">
        <v>0</v>
      </c>
      <c r="AD974">
        <v>-1007571.44</v>
      </c>
      <c r="AE974">
        <v>0</v>
      </c>
      <c r="AF974">
        <v>0</v>
      </c>
      <c r="AG974">
        <v>0</v>
      </c>
      <c r="AH974">
        <v>0</v>
      </c>
      <c r="AI974">
        <v>-1007571.44</v>
      </c>
      <c r="AJ974">
        <v>0</v>
      </c>
      <c r="AK974">
        <v>-1007571.44</v>
      </c>
      <c r="AL974">
        <v>-120.82</v>
      </c>
      <c r="AM974">
        <v>0</v>
      </c>
      <c r="AN974">
        <v>120.82</v>
      </c>
      <c r="AO974">
        <v>0</v>
      </c>
      <c r="AP974">
        <v>0</v>
      </c>
      <c r="AQ974">
        <v>120.82</v>
      </c>
    </row>
    <row r="975" spans="2:43" x14ac:dyDescent="0.35">
      <c r="B975" s="65" t="s">
        <v>128</v>
      </c>
      <c r="C975">
        <v>2015</v>
      </c>
      <c r="D975">
        <v>2015</v>
      </c>
      <c r="F975">
        <v>1301</v>
      </c>
      <c r="G975">
        <v>0</v>
      </c>
      <c r="H975" t="s">
        <v>456</v>
      </c>
      <c r="I975">
        <v>801</v>
      </c>
      <c r="J975">
        <v>320</v>
      </c>
      <c r="K975" t="s">
        <v>457</v>
      </c>
      <c r="L975">
        <v>-10000</v>
      </c>
      <c r="M975">
        <v>-10000</v>
      </c>
      <c r="N975">
        <v>0</v>
      </c>
      <c r="O975">
        <v>0</v>
      </c>
      <c r="P975">
        <v>-10000</v>
      </c>
      <c r="Q975">
        <v>-10000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10000</v>
      </c>
      <c r="AN975">
        <v>0</v>
      </c>
      <c r="AO975">
        <v>0</v>
      </c>
      <c r="AP975">
        <v>0</v>
      </c>
      <c r="AQ975">
        <v>10000</v>
      </c>
    </row>
    <row r="976" spans="2:43" x14ac:dyDescent="0.35">
      <c r="B976" s="65" t="s">
        <v>128</v>
      </c>
      <c r="C976">
        <v>2015</v>
      </c>
      <c r="D976">
        <v>2015</v>
      </c>
      <c r="F976">
        <v>1301</v>
      </c>
      <c r="G976">
        <v>0</v>
      </c>
      <c r="H976" t="s">
        <v>456</v>
      </c>
      <c r="I976">
        <v>801</v>
      </c>
      <c r="J976">
        <v>440</v>
      </c>
      <c r="K976" t="s">
        <v>457</v>
      </c>
      <c r="L976">
        <v>0</v>
      </c>
      <c r="M976">
        <v>0</v>
      </c>
      <c r="N976">
        <v>0</v>
      </c>
      <c r="O976">
        <v>0</v>
      </c>
      <c r="P976">
        <v>0</v>
      </c>
      <c r="Q976">
        <v>0</v>
      </c>
      <c r="R976">
        <v>0</v>
      </c>
      <c r="S976">
        <v>0</v>
      </c>
      <c r="T976">
        <v>0</v>
      </c>
      <c r="U976">
        <v>0</v>
      </c>
      <c r="V976">
        <v>0</v>
      </c>
      <c r="W976">
        <v>0</v>
      </c>
      <c r="X976">
        <v>0</v>
      </c>
      <c r="Y976">
        <v>0</v>
      </c>
      <c r="Z976">
        <v>0</v>
      </c>
      <c r="AA976">
        <v>0</v>
      </c>
      <c r="AB976">
        <v>0</v>
      </c>
      <c r="AC976">
        <v>0</v>
      </c>
      <c r="AD976">
        <v>-8093.42</v>
      </c>
      <c r="AE976">
        <v>0</v>
      </c>
      <c r="AF976">
        <v>0</v>
      </c>
      <c r="AG976">
        <v>0</v>
      </c>
      <c r="AH976">
        <v>0</v>
      </c>
      <c r="AI976">
        <v>-8093.42</v>
      </c>
      <c r="AJ976">
        <v>0</v>
      </c>
      <c r="AK976">
        <v>-8093.42</v>
      </c>
      <c r="AL976">
        <v>-8093.42</v>
      </c>
      <c r="AM976">
        <v>0</v>
      </c>
      <c r="AN976">
        <v>0</v>
      </c>
      <c r="AO976">
        <v>0</v>
      </c>
      <c r="AP976">
        <v>0</v>
      </c>
      <c r="AQ976">
        <v>0</v>
      </c>
    </row>
    <row r="977" spans="2:43" x14ac:dyDescent="0.35">
      <c r="B977" s="65" t="s">
        <v>128</v>
      </c>
      <c r="C977">
        <v>2015</v>
      </c>
      <c r="D977">
        <v>2015</v>
      </c>
      <c r="F977">
        <v>8107</v>
      </c>
      <c r="G977">
        <v>0</v>
      </c>
      <c r="H977" t="s">
        <v>493</v>
      </c>
      <c r="I977">
        <v>5</v>
      </c>
      <c r="J977">
        <v>111</v>
      </c>
      <c r="K977" t="s">
        <v>66</v>
      </c>
      <c r="L977">
        <v>0</v>
      </c>
      <c r="M977">
        <v>0</v>
      </c>
      <c r="N977">
        <v>0</v>
      </c>
      <c r="O977">
        <v>0</v>
      </c>
      <c r="P977">
        <v>0</v>
      </c>
      <c r="Q977">
        <v>0</v>
      </c>
      <c r="R977">
        <v>0</v>
      </c>
      <c r="S977">
        <v>7543.19</v>
      </c>
      <c r="T977">
        <v>0</v>
      </c>
      <c r="U977">
        <v>-7543.19</v>
      </c>
      <c r="V977">
        <v>0</v>
      </c>
      <c r="W977">
        <v>0</v>
      </c>
      <c r="X977">
        <v>0</v>
      </c>
      <c r="Y977">
        <v>0</v>
      </c>
      <c r="Z977">
        <v>0</v>
      </c>
      <c r="AA977">
        <v>0</v>
      </c>
      <c r="AB977">
        <v>0</v>
      </c>
      <c r="AC977">
        <v>0</v>
      </c>
      <c r="AD977">
        <v>-15364.67</v>
      </c>
      <c r="AE977">
        <v>0</v>
      </c>
      <c r="AF977">
        <v>0</v>
      </c>
      <c r="AG977">
        <v>0</v>
      </c>
      <c r="AH977">
        <v>0</v>
      </c>
      <c r="AI977">
        <v>-15364.67</v>
      </c>
      <c r="AJ977">
        <v>0</v>
      </c>
      <c r="AK977">
        <v>-15364.67</v>
      </c>
      <c r="AL977">
        <v>-15364.67</v>
      </c>
      <c r="AM977">
        <v>0</v>
      </c>
      <c r="AN977">
        <v>0</v>
      </c>
      <c r="AO977">
        <v>0</v>
      </c>
      <c r="AP977">
        <v>967.25</v>
      </c>
      <c r="AQ977">
        <v>967.25</v>
      </c>
    </row>
    <row r="978" spans="2:43" x14ac:dyDescent="0.35">
      <c r="B978" s="65" t="s">
        <v>128</v>
      </c>
      <c r="C978">
        <v>2015</v>
      </c>
      <c r="D978">
        <v>2015</v>
      </c>
      <c r="F978">
        <v>8107</v>
      </c>
      <c r="G978">
        <v>0</v>
      </c>
      <c r="H978" t="s">
        <v>493</v>
      </c>
      <c r="I978">
        <v>5</v>
      </c>
      <c r="J978">
        <v>113</v>
      </c>
      <c r="K978" t="s">
        <v>66</v>
      </c>
      <c r="L978">
        <v>0</v>
      </c>
      <c r="M978">
        <v>0</v>
      </c>
      <c r="N978">
        <v>0</v>
      </c>
      <c r="O978">
        <v>0</v>
      </c>
      <c r="P978">
        <v>0</v>
      </c>
      <c r="Q978">
        <v>0</v>
      </c>
      <c r="R978">
        <v>0</v>
      </c>
      <c r="S978">
        <v>0</v>
      </c>
      <c r="T978">
        <v>0</v>
      </c>
      <c r="U978">
        <v>0</v>
      </c>
      <c r="V978">
        <v>0</v>
      </c>
      <c r="W978">
        <v>0</v>
      </c>
      <c r="X978">
        <v>0</v>
      </c>
      <c r="Y978">
        <v>0</v>
      </c>
      <c r="Z978">
        <v>0</v>
      </c>
      <c r="AA978">
        <v>0</v>
      </c>
      <c r="AB978">
        <v>0</v>
      </c>
      <c r="AC978">
        <v>0</v>
      </c>
      <c r="AD978">
        <v>359.63</v>
      </c>
      <c r="AE978">
        <v>0</v>
      </c>
      <c r="AF978">
        <v>0</v>
      </c>
      <c r="AG978">
        <v>0</v>
      </c>
      <c r="AH978">
        <v>0</v>
      </c>
      <c r="AI978">
        <v>359.63</v>
      </c>
      <c r="AJ978">
        <v>0</v>
      </c>
      <c r="AK978">
        <v>359.63</v>
      </c>
      <c r="AL978">
        <v>359.63</v>
      </c>
      <c r="AM978">
        <v>0</v>
      </c>
      <c r="AN978">
        <v>0</v>
      </c>
      <c r="AO978">
        <v>0</v>
      </c>
      <c r="AP978">
        <v>0</v>
      </c>
      <c r="AQ978">
        <v>0</v>
      </c>
    </row>
    <row r="979" spans="2:43" x14ac:dyDescent="0.35">
      <c r="B979" s="65" t="s">
        <v>128</v>
      </c>
      <c r="C979">
        <v>2015</v>
      </c>
      <c r="D979">
        <v>2015</v>
      </c>
      <c r="F979">
        <v>8107</v>
      </c>
      <c r="G979">
        <v>0</v>
      </c>
      <c r="H979" t="s">
        <v>493</v>
      </c>
      <c r="I979">
        <v>5</v>
      </c>
      <c r="J979">
        <v>115</v>
      </c>
      <c r="K979" t="s">
        <v>66</v>
      </c>
      <c r="L979">
        <v>0</v>
      </c>
      <c r="M979">
        <v>0</v>
      </c>
      <c r="N979">
        <v>0</v>
      </c>
      <c r="O979">
        <v>0</v>
      </c>
      <c r="P979">
        <v>0</v>
      </c>
      <c r="Q979">
        <v>0</v>
      </c>
      <c r="R979">
        <v>1144.4000000000001</v>
      </c>
      <c r="S979">
        <v>1144.4000000000001</v>
      </c>
      <c r="T979">
        <v>0</v>
      </c>
      <c r="U979">
        <v>0</v>
      </c>
      <c r="V979">
        <v>1144.4000000000001</v>
      </c>
      <c r="W979">
        <v>1144.4000000000001</v>
      </c>
      <c r="X979">
        <v>0</v>
      </c>
      <c r="Y979">
        <v>0</v>
      </c>
      <c r="Z979">
        <v>0</v>
      </c>
      <c r="AA979">
        <v>0</v>
      </c>
      <c r="AB979">
        <v>0</v>
      </c>
      <c r="AC979">
        <v>0</v>
      </c>
      <c r="AD979">
        <v>-2414.46</v>
      </c>
      <c r="AE979">
        <v>0</v>
      </c>
      <c r="AF979">
        <v>0</v>
      </c>
      <c r="AG979">
        <v>0</v>
      </c>
      <c r="AH979">
        <v>0</v>
      </c>
      <c r="AI979">
        <v>-2414.46</v>
      </c>
      <c r="AJ979">
        <v>0</v>
      </c>
      <c r="AK979">
        <v>-2414.46</v>
      </c>
      <c r="AL979">
        <v>-2414.46</v>
      </c>
      <c r="AM979">
        <v>0</v>
      </c>
      <c r="AN979">
        <v>0</v>
      </c>
      <c r="AO979">
        <v>0</v>
      </c>
      <c r="AP979">
        <v>0</v>
      </c>
      <c r="AQ979">
        <v>0</v>
      </c>
    </row>
    <row r="980" spans="2:43" x14ac:dyDescent="0.35">
      <c r="B980" s="65" t="s">
        <v>128</v>
      </c>
      <c r="C980">
        <v>2015</v>
      </c>
      <c r="D980">
        <v>2015</v>
      </c>
      <c r="F980">
        <v>8107</v>
      </c>
      <c r="G980">
        <v>0</v>
      </c>
      <c r="H980" t="s">
        <v>493</v>
      </c>
      <c r="I980">
        <v>5</v>
      </c>
      <c r="J980">
        <v>121</v>
      </c>
      <c r="K980" t="s">
        <v>66</v>
      </c>
      <c r="L980">
        <v>0</v>
      </c>
      <c r="M980">
        <v>300.64999999999998</v>
      </c>
      <c r="N980">
        <v>0</v>
      </c>
      <c r="O980">
        <v>-300.64999999999998</v>
      </c>
      <c r="P980">
        <v>0</v>
      </c>
      <c r="Q980">
        <v>0</v>
      </c>
      <c r="R980">
        <v>-1110.6099999999999</v>
      </c>
      <c r="S980">
        <v>-1110.6099999999999</v>
      </c>
      <c r="T980">
        <v>0</v>
      </c>
      <c r="U980">
        <v>0</v>
      </c>
      <c r="V980">
        <v>-1110.6099999999999</v>
      </c>
      <c r="W980">
        <v>-1110.6099999999999</v>
      </c>
      <c r="X980">
        <v>0</v>
      </c>
      <c r="Y980">
        <v>0</v>
      </c>
      <c r="Z980">
        <v>0</v>
      </c>
      <c r="AA980">
        <v>0</v>
      </c>
      <c r="AB980">
        <v>0</v>
      </c>
      <c r="AC980">
        <v>0</v>
      </c>
      <c r="AD980">
        <v>-18774.72</v>
      </c>
      <c r="AE980">
        <v>0</v>
      </c>
      <c r="AF980">
        <v>0</v>
      </c>
      <c r="AG980">
        <v>0</v>
      </c>
      <c r="AH980">
        <v>0</v>
      </c>
      <c r="AI980">
        <v>-18774.72</v>
      </c>
      <c r="AJ980">
        <v>0</v>
      </c>
      <c r="AK980">
        <v>-18774.72</v>
      </c>
      <c r="AL980">
        <v>-18774.72</v>
      </c>
      <c r="AM980">
        <v>0</v>
      </c>
      <c r="AN980">
        <v>0</v>
      </c>
      <c r="AO980">
        <v>0</v>
      </c>
      <c r="AP980">
        <v>0</v>
      </c>
      <c r="AQ980">
        <v>0</v>
      </c>
    </row>
    <row r="981" spans="2:43" x14ac:dyDescent="0.35">
      <c r="B981" s="65" t="s">
        <v>128</v>
      </c>
      <c r="C981">
        <v>2015</v>
      </c>
      <c r="D981">
        <v>2015</v>
      </c>
      <c r="F981">
        <v>8107</v>
      </c>
      <c r="G981">
        <v>0</v>
      </c>
      <c r="H981" t="s">
        <v>493</v>
      </c>
      <c r="I981">
        <v>5</v>
      </c>
      <c r="J981">
        <v>210</v>
      </c>
      <c r="K981" t="s">
        <v>66</v>
      </c>
      <c r="L981">
        <v>-9113.7800000000007</v>
      </c>
      <c r="M981">
        <v>-22278.01</v>
      </c>
      <c r="N981">
        <v>0</v>
      </c>
      <c r="O981">
        <v>-36471.339999999997</v>
      </c>
      <c r="P981">
        <v>-9113.7800000000007</v>
      </c>
      <c r="Q981">
        <v>-58749.35</v>
      </c>
      <c r="R981">
        <v>0</v>
      </c>
      <c r="S981">
        <v>-1669.74</v>
      </c>
      <c r="T981">
        <v>0</v>
      </c>
      <c r="U981">
        <v>-2336.7399999999998</v>
      </c>
      <c r="V981">
        <v>0</v>
      </c>
      <c r="W981">
        <v>-4006.48</v>
      </c>
      <c r="X981">
        <v>0</v>
      </c>
      <c r="Y981">
        <v>0</v>
      </c>
      <c r="Z981">
        <v>0</v>
      </c>
      <c r="AA981">
        <v>0</v>
      </c>
      <c r="AB981">
        <v>0</v>
      </c>
      <c r="AC981">
        <v>0</v>
      </c>
      <c r="AD981">
        <v>-2631.45</v>
      </c>
      <c r="AE981">
        <v>0</v>
      </c>
      <c r="AF981">
        <v>0</v>
      </c>
      <c r="AG981">
        <v>-904.09</v>
      </c>
      <c r="AH981">
        <v>0</v>
      </c>
      <c r="AI981">
        <v>-3535.54</v>
      </c>
      <c r="AJ981">
        <v>0</v>
      </c>
      <c r="AK981">
        <v>-3535.54</v>
      </c>
      <c r="AL981">
        <v>-57177.59</v>
      </c>
      <c r="AM981">
        <v>56433.26</v>
      </c>
      <c r="AN981">
        <v>4006.48</v>
      </c>
      <c r="AO981">
        <v>0</v>
      </c>
      <c r="AP981">
        <v>15920.01</v>
      </c>
      <c r="AQ981">
        <v>76359.75</v>
      </c>
    </row>
    <row r="982" spans="2:43" x14ac:dyDescent="0.35">
      <c r="B982" s="65" t="s">
        <v>128</v>
      </c>
      <c r="C982">
        <v>2015</v>
      </c>
      <c r="D982">
        <v>2015</v>
      </c>
      <c r="F982">
        <v>8107</v>
      </c>
      <c r="G982">
        <v>0</v>
      </c>
      <c r="H982" t="s">
        <v>493</v>
      </c>
      <c r="I982">
        <v>5</v>
      </c>
      <c r="J982">
        <v>220</v>
      </c>
      <c r="K982" t="s">
        <v>66</v>
      </c>
      <c r="L982">
        <v>-615</v>
      </c>
      <c r="M982">
        <v>-615</v>
      </c>
      <c r="N982">
        <v>0</v>
      </c>
      <c r="O982">
        <v>0</v>
      </c>
      <c r="P982">
        <v>-615</v>
      </c>
      <c r="Q982">
        <v>-615</v>
      </c>
      <c r="R982">
        <v>4.6500000000000004</v>
      </c>
      <c r="S982">
        <v>4.6500000000000004</v>
      </c>
      <c r="T982">
        <v>0</v>
      </c>
      <c r="U982">
        <v>0</v>
      </c>
      <c r="V982">
        <v>4.6500000000000004</v>
      </c>
      <c r="W982">
        <v>4.6500000000000004</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10776.75</v>
      </c>
      <c r="AQ982">
        <v>10776.75</v>
      </c>
    </row>
    <row r="983" spans="2:43" x14ac:dyDescent="0.35">
      <c r="B983" s="65" t="s">
        <v>128</v>
      </c>
      <c r="C983">
        <v>2015</v>
      </c>
      <c r="D983">
        <v>2015</v>
      </c>
      <c r="F983">
        <v>8107</v>
      </c>
      <c r="G983">
        <v>0</v>
      </c>
      <c r="H983" t="s">
        <v>493</v>
      </c>
      <c r="I983">
        <v>5</v>
      </c>
      <c r="J983">
        <v>233</v>
      </c>
      <c r="K983" t="s">
        <v>66</v>
      </c>
      <c r="L983">
        <v>0</v>
      </c>
      <c r="M983">
        <v>0</v>
      </c>
      <c r="N983">
        <v>0</v>
      </c>
      <c r="O983">
        <v>0</v>
      </c>
      <c r="P983">
        <v>0</v>
      </c>
      <c r="Q983">
        <v>0</v>
      </c>
      <c r="R983">
        <v>156.72999999999999</v>
      </c>
      <c r="S983">
        <v>156.72999999999999</v>
      </c>
      <c r="T983">
        <v>0</v>
      </c>
      <c r="U983">
        <v>0</v>
      </c>
      <c r="V983">
        <v>156.72999999999999</v>
      </c>
      <c r="W983">
        <v>156.72999999999999</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row>
    <row r="984" spans="2:43" x14ac:dyDescent="0.35">
      <c r="B984" s="65" t="s">
        <v>128</v>
      </c>
      <c r="C984">
        <v>2015</v>
      </c>
      <c r="D984">
        <v>2015</v>
      </c>
      <c r="F984">
        <v>8107</v>
      </c>
      <c r="G984">
        <v>0</v>
      </c>
      <c r="H984" t="s">
        <v>493</v>
      </c>
      <c r="I984">
        <v>5</v>
      </c>
      <c r="J984">
        <v>240</v>
      </c>
      <c r="K984" t="s">
        <v>66</v>
      </c>
      <c r="L984">
        <v>0</v>
      </c>
      <c r="M984">
        <v>0</v>
      </c>
      <c r="N984">
        <v>0</v>
      </c>
      <c r="O984">
        <v>0</v>
      </c>
      <c r="P984">
        <v>0</v>
      </c>
      <c r="Q984">
        <v>0</v>
      </c>
      <c r="R984">
        <v>0</v>
      </c>
      <c r="S984">
        <v>0</v>
      </c>
      <c r="T984">
        <v>0</v>
      </c>
      <c r="U984">
        <v>0</v>
      </c>
      <c r="V984">
        <v>0</v>
      </c>
      <c r="W984">
        <v>0</v>
      </c>
      <c r="X984">
        <v>-87.11</v>
      </c>
      <c r="Y984">
        <v>-87.11</v>
      </c>
      <c r="Z984">
        <v>0</v>
      </c>
      <c r="AA984">
        <v>0</v>
      </c>
      <c r="AB984">
        <v>-87.11</v>
      </c>
      <c r="AC984">
        <v>-87.11</v>
      </c>
      <c r="AD984">
        <v>0</v>
      </c>
      <c r="AE984">
        <v>0</v>
      </c>
      <c r="AF984">
        <v>0</v>
      </c>
      <c r="AG984">
        <v>0</v>
      </c>
      <c r="AH984">
        <v>0</v>
      </c>
      <c r="AI984">
        <v>0</v>
      </c>
      <c r="AJ984">
        <v>-87.11</v>
      </c>
      <c r="AK984">
        <v>0</v>
      </c>
      <c r="AL984">
        <v>0</v>
      </c>
      <c r="AM984">
        <v>0</v>
      </c>
      <c r="AN984">
        <v>0</v>
      </c>
      <c r="AO984">
        <v>0</v>
      </c>
      <c r="AP984">
        <v>0</v>
      </c>
      <c r="AQ984">
        <v>0</v>
      </c>
    </row>
    <row r="985" spans="2:43" x14ac:dyDescent="0.35">
      <c r="B985" s="65" t="s">
        <v>128</v>
      </c>
      <c r="C985">
        <v>2015</v>
      </c>
      <c r="D985">
        <v>2015</v>
      </c>
      <c r="F985">
        <v>8107</v>
      </c>
      <c r="G985">
        <v>0</v>
      </c>
      <c r="H985" t="s">
        <v>493</v>
      </c>
      <c r="I985">
        <v>5</v>
      </c>
      <c r="J985">
        <v>251</v>
      </c>
      <c r="K985" t="s">
        <v>66</v>
      </c>
      <c r="L985">
        <v>-21764.69</v>
      </c>
      <c r="M985">
        <v>-21764.69</v>
      </c>
      <c r="N985">
        <v>0</v>
      </c>
      <c r="O985">
        <v>0</v>
      </c>
      <c r="P985">
        <v>-21764.69</v>
      </c>
      <c r="Q985">
        <v>-21764.69</v>
      </c>
      <c r="R985">
        <v>-5712</v>
      </c>
      <c r="S985">
        <v>-5712</v>
      </c>
      <c r="T985">
        <v>0</v>
      </c>
      <c r="U985">
        <v>0</v>
      </c>
      <c r="V985">
        <v>-5712</v>
      </c>
      <c r="W985">
        <v>-5712</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row>
    <row r="986" spans="2:43" x14ac:dyDescent="0.35">
      <c r="B986" s="65" t="s">
        <v>128</v>
      </c>
      <c r="C986">
        <v>2015</v>
      </c>
      <c r="D986">
        <v>2015</v>
      </c>
      <c r="F986">
        <v>8107</v>
      </c>
      <c r="G986">
        <v>0</v>
      </c>
      <c r="H986" t="s">
        <v>493</v>
      </c>
      <c r="I986">
        <v>5</v>
      </c>
      <c r="J986">
        <v>252</v>
      </c>
      <c r="K986" t="s">
        <v>66</v>
      </c>
      <c r="L986">
        <v>-23041.99</v>
      </c>
      <c r="M986">
        <v>-23041.99</v>
      </c>
      <c r="N986">
        <v>0</v>
      </c>
      <c r="O986">
        <v>0</v>
      </c>
      <c r="P986">
        <v>-23041.99</v>
      </c>
      <c r="Q986">
        <v>-23041.99</v>
      </c>
      <c r="R986">
        <v>31813.78</v>
      </c>
      <c r="S986">
        <v>27515.89</v>
      </c>
      <c r="T986">
        <v>0</v>
      </c>
      <c r="U986">
        <v>0</v>
      </c>
      <c r="V986">
        <v>31813.78</v>
      </c>
      <c r="W986">
        <v>27515.89</v>
      </c>
      <c r="X986">
        <v>0</v>
      </c>
      <c r="Y986">
        <v>0</v>
      </c>
      <c r="Z986">
        <v>0</v>
      </c>
      <c r="AA986">
        <v>0</v>
      </c>
      <c r="AB986">
        <v>0</v>
      </c>
      <c r="AC986">
        <v>0</v>
      </c>
      <c r="AD986">
        <v>4297.8900000000003</v>
      </c>
      <c r="AE986">
        <v>0</v>
      </c>
      <c r="AF986">
        <v>0</v>
      </c>
      <c r="AG986">
        <v>0</v>
      </c>
      <c r="AH986">
        <v>0</v>
      </c>
      <c r="AI986">
        <v>4297.8900000000003</v>
      </c>
      <c r="AJ986">
        <v>0</v>
      </c>
      <c r="AK986">
        <v>4297.8900000000003</v>
      </c>
      <c r="AL986">
        <v>0</v>
      </c>
      <c r="AM986">
        <v>0</v>
      </c>
      <c r="AN986">
        <v>0</v>
      </c>
      <c r="AO986">
        <v>0</v>
      </c>
      <c r="AP986">
        <v>0</v>
      </c>
      <c r="AQ986">
        <v>0</v>
      </c>
    </row>
    <row r="987" spans="2:43" x14ac:dyDescent="0.35">
      <c r="B987" s="65" t="s">
        <v>128</v>
      </c>
      <c r="C987">
        <v>2015</v>
      </c>
      <c r="D987">
        <v>2015</v>
      </c>
      <c r="F987">
        <v>8107</v>
      </c>
      <c r="G987">
        <v>0</v>
      </c>
      <c r="H987" t="s">
        <v>493</v>
      </c>
      <c r="I987">
        <v>5</v>
      </c>
      <c r="J987">
        <v>253</v>
      </c>
      <c r="K987" t="s">
        <v>66</v>
      </c>
      <c r="L987">
        <v>-3468.5</v>
      </c>
      <c r="M987">
        <v>-3468.5</v>
      </c>
      <c r="N987">
        <v>0</v>
      </c>
      <c r="O987">
        <v>0</v>
      </c>
      <c r="P987">
        <v>-3468.5</v>
      </c>
      <c r="Q987">
        <v>-3468.5</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1757.5</v>
      </c>
      <c r="AN987">
        <v>0</v>
      </c>
      <c r="AO987">
        <v>0</v>
      </c>
      <c r="AP987">
        <v>0</v>
      </c>
      <c r="AQ987">
        <v>1757.5</v>
      </c>
    </row>
    <row r="988" spans="2:43" x14ac:dyDescent="0.35">
      <c r="B988" s="65" t="s">
        <v>128</v>
      </c>
      <c r="C988">
        <v>2015</v>
      </c>
      <c r="D988">
        <v>2015</v>
      </c>
      <c r="F988">
        <v>8107</v>
      </c>
      <c r="G988">
        <v>0</v>
      </c>
      <c r="H988" t="s">
        <v>493</v>
      </c>
      <c r="I988">
        <v>5</v>
      </c>
      <c r="J988">
        <v>254</v>
      </c>
      <c r="K988" t="s">
        <v>66</v>
      </c>
      <c r="L988">
        <v>0</v>
      </c>
      <c r="M988">
        <v>0</v>
      </c>
      <c r="N988">
        <v>0</v>
      </c>
      <c r="O988">
        <v>0</v>
      </c>
      <c r="P988">
        <v>0</v>
      </c>
      <c r="Q988">
        <v>0</v>
      </c>
      <c r="R988">
        <v>-6000</v>
      </c>
      <c r="S988">
        <v>45.76</v>
      </c>
      <c r="T988">
        <v>0</v>
      </c>
      <c r="U988">
        <v>-45.76</v>
      </c>
      <c r="V988">
        <v>-6000</v>
      </c>
      <c r="W988">
        <v>0</v>
      </c>
      <c r="X988">
        <v>0</v>
      </c>
      <c r="Y988">
        <v>0</v>
      </c>
      <c r="Z988">
        <v>0</v>
      </c>
      <c r="AA988">
        <v>0</v>
      </c>
      <c r="AB988">
        <v>0</v>
      </c>
      <c r="AC988">
        <v>0</v>
      </c>
      <c r="AD988">
        <v>-6045.76</v>
      </c>
      <c r="AE988">
        <v>0</v>
      </c>
      <c r="AF988">
        <v>0</v>
      </c>
      <c r="AG988">
        <v>0</v>
      </c>
      <c r="AH988">
        <v>0</v>
      </c>
      <c r="AI988">
        <v>-6045.76</v>
      </c>
      <c r="AJ988">
        <v>0</v>
      </c>
      <c r="AK988">
        <v>-6045.76</v>
      </c>
      <c r="AL988">
        <v>-45.76</v>
      </c>
      <c r="AM988">
        <v>0</v>
      </c>
      <c r="AN988">
        <v>0</v>
      </c>
      <c r="AO988">
        <v>0</v>
      </c>
      <c r="AP988">
        <v>0</v>
      </c>
      <c r="AQ988">
        <v>0</v>
      </c>
    </row>
    <row r="989" spans="2:43" x14ac:dyDescent="0.35">
      <c r="B989" s="65" t="s">
        <v>128</v>
      </c>
      <c r="C989">
        <v>2015</v>
      </c>
      <c r="D989">
        <v>2015</v>
      </c>
      <c r="F989">
        <v>8107</v>
      </c>
      <c r="G989">
        <v>0</v>
      </c>
      <c r="H989" t="s">
        <v>493</v>
      </c>
      <c r="I989">
        <v>5</v>
      </c>
      <c r="J989">
        <v>257</v>
      </c>
      <c r="K989" t="s">
        <v>66</v>
      </c>
      <c r="L989">
        <v>-45938.52</v>
      </c>
      <c r="M989">
        <v>-45938.52</v>
      </c>
      <c r="N989">
        <v>0</v>
      </c>
      <c r="O989">
        <v>0</v>
      </c>
      <c r="P989">
        <v>-45938.52</v>
      </c>
      <c r="Q989">
        <v>-45938.52</v>
      </c>
      <c r="R989">
        <v>1402.29</v>
      </c>
      <c r="S989">
        <v>1402.29</v>
      </c>
      <c r="T989">
        <v>0</v>
      </c>
      <c r="U989">
        <v>0</v>
      </c>
      <c r="V989">
        <v>1402.29</v>
      </c>
      <c r="W989">
        <v>1402.29</v>
      </c>
      <c r="X989">
        <v>0</v>
      </c>
      <c r="Y989">
        <v>0</v>
      </c>
      <c r="Z989">
        <v>0</v>
      </c>
      <c r="AA989">
        <v>0</v>
      </c>
      <c r="AB989">
        <v>0</v>
      </c>
      <c r="AC989">
        <v>0</v>
      </c>
      <c r="AD989">
        <v>0</v>
      </c>
      <c r="AE989">
        <v>0</v>
      </c>
      <c r="AF989">
        <v>0</v>
      </c>
      <c r="AG989">
        <v>0</v>
      </c>
      <c r="AH989">
        <v>0</v>
      </c>
      <c r="AI989">
        <v>0</v>
      </c>
      <c r="AJ989">
        <v>0</v>
      </c>
      <c r="AK989">
        <v>0</v>
      </c>
      <c r="AL989">
        <v>0</v>
      </c>
      <c r="AM989">
        <v>5512.89</v>
      </c>
      <c r="AN989">
        <v>0</v>
      </c>
      <c r="AO989">
        <v>0</v>
      </c>
      <c r="AP989">
        <v>0</v>
      </c>
      <c r="AQ989">
        <v>5512.89</v>
      </c>
    </row>
    <row r="990" spans="2:43" x14ac:dyDescent="0.35">
      <c r="B990" s="65" t="s">
        <v>128</v>
      </c>
      <c r="C990">
        <v>2015</v>
      </c>
      <c r="D990">
        <v>2015</v>
      </c>
      <c r="F990">
        <v>8107</v>
      </c>
      <c r="G990">
        <v>0</v>
      </c>
      <c r="H990" t="s">
        <v>493</v>
      </c>
      <c r="I990">
        <v>5</v>
      </c>
      <c r="J990">
        <v>260</v>
      </c>
      <c r="K990" t="s">
        <v>66</v>
      </c>
      <c r="L990">
        <v>0</v>
      </c>
      <c r="M990">
        <v>0</v>
      </c>
      <c r="N990">
        <v>0</v>
      </c>
      <c r="O990">
        <v>0</v>
      </c>
      <c r="P990">
        <v>0</v>
      </c>
      <c r="Q990">
        <v>0</v>
      </c>
      <c r="R990">
        <v>-39657.72</v>
      </c>
      <c r="S990">
        <v>-38578.410000000003</v>
      </c>
      <c r="T990">
        <v>0</v>
      </c>
      <c r="U990">
        <v>-1079.31</v>
      </c>
      <c r="V990">
        <v>-39657.72</v>
      </c>
      <c r="W990">
        <v>-39657.72</v>
      </c>
      <c r="X990">
        <v>-1.82</v>
      </c>
      <c r="Y990">
        <v>-1.82</v>
      </c>
      <c r="Z990">
        <v>0</v>
      </c>
      <c r="AA990">
        <v>0</v>
      </c>
      <c r="AB990">
        <v>-1.82</v>
      </c>
      <c r="AC990">
        <v>-1.82</v>
      </c>
      <c r="AD990">
        <v>-1642.41</v>
      </c>
      <c r="AE990">
        <v>0</v>
      </c>
      <c r="AF990">
        <v>0</v>
      </c>
      <c r="AG990">
        <v>0</v>
      </c>
      <c r="AH990">
        <v>0</v>
      </c>
      <c r="AI990">
        <v>-1642.41</v>
      </c>
      <c r="AJ990">
        <v>-1.82</v>
      </c>
      <c r="AK990">
        <v>-1642.41</v>
      </c>
      <c r="AL990">
        <v>-1642.41</v>
      </c>
      <c r="AM990">
        <v>0</v>
      </c>
      <c r="AN990">
        <v>0</v>
      </c>
      <c r="AO990">
        <v>0</v>
      </c>
      <c r="AP990">
        <v>0</v>
      </c>
      <c r="AQ990">
        <v>0</v>
      </c>
    </row>
    <row r="991" spans="2:43" x14ac:dyDescent="0.35">
      <c r="B991" s="65" t="s">
        <v>128</v>
      </c>
      <c r="C991">
        <v>2015</v>
      </c>
      <c r="D991">
        <v>2015</v>
      </c>
      <c r="F991">
        <v>8107</v>
      </c>
      <c r="G991">
        <v>0</v>
      </c>
      <c r="H991" t="s">
        <v>493</v>
      </c>
      <c r="I991">
        <v>5</v>
      </c>
      <c r="J991">
        <v>310</v>
      </c>
      <c r="K991" t="s">
        <v>66</v>
      </c>
      <c r="L991">
        <v>-5617.81</v>
      </c>
      <c r="M991">
        <v>-4417.8100000000004</v>
      </c>
      <c r="N991">
        <v>0</v>
      </c>
      <c r="O991">
        <v>0</v>
      </c>
      <c r="P991">
        <v>-5617.81</v>
      </c>
      <c r="Q991">
        <v>-4417.8100000000004</v>
      </c>
      <c r="R991">
        <v>11634.05</v>
      </c>
      <c r="S991">
        <v>11634.05</v>
      </c>
      <c r="T991">
        <v>0</v>
      </c>
      <c r="U991">
        <v>0</v>
      </c>
      <c r="V991">
        <v>11634.05</v>
      </c>
      <c r="W991">
        <v>11634.05</v>
      </c>
      <c r="X991">
        <v>0</v>
      </c>
      <c r="Y991">
        <v>0</v>
      </c>
      <c r="Z991">
        <v>0</v>
      </c>
      <c r="AA991">
        <v>0</v>
      </c>
      <c r="AB991">
        <v>0</v>
      </c>
      <c r="AC991">
        <v>0</v>
      </c>
      <c r="AD991">
        <v>-1200</v>
      </c>
      <c r="AE991">
        <v>0</v>
      </c>
      <c r="AF991">
        <v>0</v>
      </c>
      <c r="AG991">
        <v>0</v>
      </c>
      <c r="AH991">
        <v>0</v>
      </c>
      <c r="AI991">
        <v>-1200</v>
      </c>
      <c r="AJ991">
        <v>0</v>
      </c>
      <c r="AK991">
        <v>-1200</v>
      </c>
      <c r="AL991">
        <v>0</v>
      </c>
      <c r="AM991">
        <v>125</v>
      </c>
      <c r="AN991">
        <v>0</v>
      </c>
      <c r="AO991">
        <v>0</v>
      </c>
      <c r="AP991">
        <v>0</v>
      </c>
      <c r="AQ991">
        <v>125</v>
      </c>
    </row>
    <row r="992" spans="2:43" x14ac:dyDescent="0.35">
      <c r="B992" s="65" t="s">
        <v>128</v>
      </c>
      <c r="C992">
        <v>2015</v>
      </c>
      <c r="D992">
        <v>2015</v>
      </c>
      <c r="F992">
        <v>8107</v>
      </c>
      <c r="G992">
        <v>0</v>
      </c>
      <c r="H992" t="s">
        <v>493</v>
      </c>
      <c r="I992">
        <v>5</v>
      </c>
      <c r="J992">
        <v>320</v>
      </c>
      <c r="K992" t="s">
        <v>66</v>
      </c>
      <c r="L992">
        <v>-0.02</v>
      </c>
      <c r="M992">
        <v>-0.02</v>
      </c>
      <c r="N992">
        <v>0</v>
      </c>
      <c r="O992">
        <v>0</v>
      </c>
      <c r="P992">
        <v>-0.02</v>
      </c>
      <c r="Q992">
        <v>-0.02</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row>
    <row r="993" spans="2:43" x14ac:dyDescent="0.35">
      <c r="B993" s="65" t="s">
        <v>128</v>
      </c>
      <c r="C993">
        <v>2015</v>
      </c>
      <c r="D993">
        <v>2017</v>
      </c>
      <c r="F993">
        <v>8107</v>
      </c>
      <c r="G993">
        <v>0</v>
      </c>
      <c r="H993" t="s">
        <v>483</v>
      </c>
      <c r="I993">
        <v>1</v>
      </c>
      <c r="J993">
        <v>210</v>
      </c>
      <c r="K993" t="s">
        <v>66</v>
      </c>
      <c r="L993">
        <v>-48.31</v>
      </c>
      <c r="M993">
        <v>-48.31</v>
      </c>
      <c r="N993">
        <v>0</v>
      </c>
      <c r="O993">
        <v>0</v>
      </c>
      <c r="P993">
        <v>-48.31</v>
      </c>
      <c r="Q993">
        <v>-48.31</v>
      </c>
      <c r="R993">
        <v>0</v>
      </c>
      <c r="S993">
        <v>0</v>
      </c>
      <c r="T993">
        <v>0</v>
      </c>
      <c r="U993">
        <v>0</v>
      </c>
      <c r="V993">
        <v>0</v>
      </c>
      <c r="W993">
        <v>0</v>
      </c>
      <c r="X993">
        <v>0</v>
      </c>
      <c r="Y993">
        <v>0</v>
      </c>
      <c r="Z993">
        <v>0</v>
      </c>
      <c r="AA993">
        <v>0</v>
      </c>
      <c r="AB993">
        <v>0</v>
      </c>
      <c r="AC993">
        <v>0</v>
      </c>
      <c r="AD993">
        <v>-1683.95</v>
      </c>
      <c r="AE993">
        <v>0</v>
      </c>
      <c r="AF993">
        <v>0</v>
      </c>
      <c r="AG993">
        <v>0</v>
      </c>
      <c r="AH993">
        <v>0</v>
      </c>
      <c r="AI993">
        <v>-1683.95</v>
      </c>
      <c r="AJ993">
        <v>0</v>
      </c>
      <c r="AK993">
        <v>-1683.95</v>
      </c>
      <c r="AL993">
        <v>-1683.95</v>
      </c>
      <c r="AM993">
        <v>48.31</v>
      </c>
      <c r="AN993">
        <v>0</v>
      </c>
      <c r="AO993">
        <v>0</v>
      </c>
      <c r="AP993">
        <v>0</v>
      </c>
      <c r="AQ993">
        <v>48.31</v>
      </c>
    </row>
    <row r="994" spans="2:43" x14ac:dyDescent="0.35">
      <c r="B994" s="65" t="s">
        <v>128</v>
      </c>
      <c r="C994">
        <v>2015</v>
      </c>
      <c r="D994">
        <v>2017</v>
      </c>
      <c r="F994">
        <v>8107</v>
      </c>
      <c r="G994">
        <v>0</v>
      </c>
      <c r="H994" t="s">
        <v>483</v>
      </c>
      <c r="I994">
        <v>1</v>
      </c>
      <c r="J994">
        <v>220</v>
      </c>
      <c r="K994" t="s">
        <v>66</v>
      </c>
      <c r="L994">
        <v>0</v>
      </c>
      <c r="M994">
        <v>-803.83</v>
      </c>
      <c r="N994">
        <v>0</v>
      </c>
      <c r="O994">
        <v>0</v>
      </c>
      <c r="P994">
        <v>0</v>
      </c>
      <c r="Q994">
        <v>-803.83</v>
      </c>
      <c r="R994">
        <v>0</v>
      </c>
      <c r="S994">
        <v>0</v>
      </c>
      <c r="T994">
        <v>0</v>
      </c>
      <c r="U994">
        <v>0</v>
      </c>
      <c r="V994">
        <v>0</v>
      </c>
      <c r="W994">
        <v>0</v>
      </c>
      <c r="X994">
        <v>0</v>
      </c>
      <c r="Y994">
        <v>0</v>
      </c>
      <c r="Z994">
        <v>0</v>
      </c>
      <c r="AA994">
        <v>0</v>
      </c>
      <c r="AB994">
        <v>0</v>
      </c>
      <c r="AC994">
        <v>0</v>
      </c>
      <c r="AD994">
        <v>-127.71</v>
      </c>
      <c r="AE994">
        <v>0</v>
      </c>
      <c r="AF994">
        <v>0</v>
      </c>
      <c r="AG994">
        <v>0</v>
      </c>
      <c r="AH994">
        <v>0</v>
      </c>
      <c r="AI994">
        <v>-127.71</v>
      </c>
      <c r="AJ994">
        <v>0</v>
      </c>
      <c r="AK994">
        <v>-127.71</v>
      </c>
      <c r="AL994">
        <v>-931.54</v>
      </c>
      <c r="AM994">
        <v>0</v>
      </c>
      <c r="AN994">
        <v>0</v>
      </c>
      <c r="AO994">
        <v>0</v>
      </c>
      <c r="AP994">
        <v>0</v>
      </c>
      <c r="AQ994">
        <v>0</v>
      </c>
    </row>
    <row r="995" spans="2:43" x14ac:dyDescent="0.35">
      <c r="B995" s="65" t="s">
        <v>128</v>
      </c>
      <c r="C995">
        <v>2015</v>
      </c>
      <c r="D995">
        <v>2017</v>
      </c>
      <c r="F995">
        <v>8107</v>
      </c>
      <c r="G995">
        <v>0</v>
      </c>
      <c r="H995" t="s">
        <v>483</v>
      </c>
      <c r="I995">
        <v>1</v>
      </c>
      <c r="J995">
        <v>231</v>
      </c>
      <c r="K995" t="s">
        <v>66</v>
      </c>
      <c r="L995">
        <v>-375</v>
      </c>
      <c r="M995">
        <v>-375</v>
      </c>
      <c r="N995">
        <v>0</v>
      </c>
      <c r="O995">
        <v>0</v>
      </c>
      <c r="P995">
        <v>-375</v>
      </c>
      <c r="Q995">
        <v>-375</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row>
    <row r="996" spans="2:43" x14ac:dyDescent="0.35">
      <c r="B996" s="65" t="s">
        <v>128</v>
      </c>
      <c r="C996">
        <v>2015</v>
      </c>
      <c r="D996">
        <v>2017</v>
      </c>
      <c r="F996">
        <v>8107</v>
      </c>
      <c r="G996">
        <v>0</v>
      </c>
      <c r="H996" t="s">
        <v>483</v>
      </c>
      <c r="I996">
        <v>1</v>
      </c>
      <c r="J996">
        <v>232</v>
      </c>
      <c r="K996" t="s">
        <v>66</v>
      </c>
      <c r="L996">
        <v>0</v>
      </c>
      <c r="M996">
        <v>-9600</v>
      </c>
      <c r="N996">
        <v>0</v>
      </c>
      <c r="O996">
        <v>0</v>
      </c>
      <c r="P996">
        <v>0</v>
      </c>
      <c r="Q996">
        <v>-9600</v>
      </c>
      <c r="R996">
        <v>0</v>
      </c>
      <c r="S996">
        <v>0</v>
      </c>
      <c r="T996">
        <v>0</v>
      </c>
      <c r="U996">
        <v>0</v>
      </c>
      <c r="V996">
        <v>0</v>
      </c>
      <c r="W996">
        <v>0</v>
      </c>
      <c r="X996">
        <v>0</v>
      </c>
      <c r="Y996">
        <v>0</v>
      </c>
      <c r="Z996">
        <v>0</v>
      </c>
      <c r="AA996">
        <v>0</v>
      </c>
      <c r="AB996">
        <v>0</v>
      </c>
      <c r="AC996">
        <v>0</v>
      </c>
      <c r="AD996">
        <v>-12800</v>
      </c>
      <c r="AE996">
        <v>0</v>
      </c>
      <c r="AF996">
        <v>0</v>
      </c>
      <c r="AG996">
        <v>0</v>
      </c>
      <c r="AH996">
        <v>0</v>
      </c>
      <c r="AI996">
        <v>-12800</v>
      </c>
      <c r="AJ996">
        <v>0</v>
      </c>
      <c r="AK996">
        <v>-12800</v>
      </c>
      <c r="AL996">
        <v>-22400</v>
      </c>
      <c r="AM996">
        <v>0</v>
      </c>
      <c r="AN996">
        <v>0</v>
      </c>
      <c r="AO996">
        <v>0</v>
      </c>
      <c r="AP996">
        <v>0</v>
      </c>
      <c r="AQ996">
        <v>0</v>
      </c>
    </row>
    <row r="997" spans="2:43" x14ac:dyDescent="0.35">
      <c r="B997" s="65" t="s">
        <v>128</v>
      </c>
      <c r="C997">
        <v>2015</v>
      </c>
      <c r="D997">
        <v>2017</v>
      </c>
      <c r="F997">
        <v>8107</v>
      </c>
      <c r="G997">
        <v>0</v>
      </c>
      <c r="H997" t="s">
        <v>483</v>
      </c>
      <c r="I997">
        <v>1</v>
      </c>
      <c r="J997">
        <v>233</v>
      </c>
      <c r="K997" t="s">
        <v>66</v>
      </c>
      <c r="L997">
        <v>-74125.61</v>
      </c>
      <c r="M997">
        <v>-31367.49</v>
      </c>
      <c r="N997">
        <v>0</v>
      </c>
      <c r="O997">
        <v>0</v>
      </c>
      <c r="P997">
        <v>-74125.61</v>
      </c>
      <c r="Q997">
        <v>-31367.49</v>
      </c>
      <c r="R997">
        <v>0</v>
      </c>
      <c r="S997">
        <v>1481.04</v>
      </c>
      <c r="T997">
        <v>0</v>
      </c>
      <c r="U997">
        <v>-1481.04</v>
      </c>
      <c r="V997">
        <v>0</v>
      </c>
      <c r="W997">
        <v>0</v>
      </c>
      <c r="X997">
        <v>0</v>
      </c>
      <c r="Y997">
        <v>0</v>
      </c>
      <c r="Z997">
        <v>0</v>
      </c>
      <c r="AA997">
        <v>0</v>
      </c>
      <c r="AB997">
        <v>0</v>
      </c>
      <c r="AC997">
        <v>0</v>
      </c>
      <c r="AD997">
        <v>-66851.399999999994</v>
      </c>
      <c r="AE997">
        <v>0</v>
      </c>
      <c r="AF997">
        <v>0</v>
      </c>
      <c r="AG997">
        <v>0</v>
      </c>
      <c r="AH997">
        <v>0</v>
      </c>
      <c r="AI997">
        <v>-66851.399999999994</v>
      </c>
      <c r="AJ997">
        <v>0</v>
      </c>
      <c r="AK997">
        <v>-66851.399999999994</v>
      </c>
      <c r="AL997">
        <v>-24093.279999999999</v>
      </c>
      <c r="AM997">
        <v>0</v>
      </c>
      <c r="AN997">
        <v>0</v>
      </c>
      <c r="AO997">
        <v>0</v>
      </c>
      <c r="AP997">
        <v>0</v>
      </c>
      <c r="AQ997">
        <v>0</v>
      </c>
    </row>
    <row r="998" spans="2:43" x14ac:dyDescent="0.35">
      <c r="B998" s="65" t="s">
        <v>128</v>
      </c>
      <c r="C998">
        <v>2015</v>
      </c>
      <c r="D998">
        <v>2017</v>
      </c>
      <c r="F998">
        <v>8107</v>
      </c>
      <c r="G998">
        <v>0</v>
      </c>
      <c r="H998" t="s">
        <v>483</v>
      </c>
      <c r="I998">
        <v>1</v>
      </c>
      <c r="J998">
        <v>251</v>
      </c>
      <c r="K998" t="s">
        <v>66</v>
      </c>
      <c r="L998">
        <v>-21562606.050000001</v>
      </c>
      <c r="M998">
        <v>-30004915.129999999</v>
      </c>
      <c r="N998">
        <v>0</v>
      </c>
      <c r="O998">
        <v>-280</v>
      </c>
      <c r="P998">
        <v>-21562606.050000001</v>
      </c>
      <c r="Q998">
        <v>-30005195.129999999</v>
      </c>
      <c r="R998">
        <v>-1621890.76</v>
      </c>
      <c r="S998">
        <v>-1503996.48</v>
      </c>
      <c r="T998">
        <v>0</v>
      </c>
      <c r="U998">
        <v>-2514.5700000000002</v>
      </c>
      <c r="V998">
        <v>-1621890.76</v>
      </c>
      <c r="W998">
        <v>-1506511.05</v>
      </c>
      <c r="X998">
        <v>-4770195.6399999997</v>
      </c>
      <c r="Y998">
        <v>-3520799.44</v>
      </c>
      <c r="Z998">
        <v>0</v>
      </c>
      <c r="AA998">
        <v>0</v>
      </c>
      <c r="AB998">
        <v>-4770195.6399999997</v>
      </c>
      <c r="AC998">
        <v>-3520799.44</v>
      </c>
      <c r="AD998">
        <v>-31205717.969999999</v>
      </c>
      <c r="AE998">
        <v>0</v>
      </c>
      <c r="AF998">
        <v>0</v>
      </c>
      <c r="AG998">
        <v>0</v>
      </c>
      <c r="AH998">
        <v>0</v>
      </c>
      <c r="AI998">
        <v>-31205717.969999999</v>
      </c>
      <c r="AJ998">
        <v>-4770195.6399999997</v>
      </c>
      <c r="AK998">
        <v>-29956321.77</v>
      </c>
      <c r="AL998">
        <v>-38283531.140000001</v>
      </c>
      <c r="AM998">
        <v>394855.93</v>
      </c>
      <c r="AN998">
        <v>29.62</v>
      </c>
      <c r="AO998">
        <v>0</v>
      </c>
      <c r="AP998">
        <v>343.17</v>
      </c>
      <c r="AQ998">
        <v>395228.72</v>
      </c>
    </row>
    <row r="999" spans="2:43" x14ac:dyDescent="0.35">
      <c r="B999" s="65" t="s">
        <v>128</v>
      </c>
      <c r="C999">
        <v>2015</v>
      </c>
      <c r="D999">
        <v>2017</v>
      </c>
      <c r="F999">
        <v>8107</v>
      </c>
      <c r="G999">
        <v>0</v>
      </c>
      <c r="H999" t="s">
        <v>483</v>
      </c>
      <c r="I999">
        <v>1</v>
      </c>
      <c r="J999">
        <v>252</v>
      </c>
      <c r="K999" t="s">
        <v>66</v>
      </c>
      <c r="L999">
        <v>-18862837.5</v>
      </c>
      <c r="M999">
        <v>-2794449.28</v>
      </c>
      <c r="N999">
        <v>0</v>
      </c>
      <c r="O999">
        <v>0</v>
      </c>
      <c r="P999">
        <v>-18862837.5</v>
      </c>
      <c r="Q999">
        <v>-2794449.28</v>
      </c>
      <c r="R999">
        <v>-89481.11</v>
      </c>
      <c r="S999">
        <v>-10752.33</v>
      </c>
      <c r="T999">
        <v>0</v>
      </c>
      <c r="U999">
        <v>-2109955</v>
      </c>
      <c r="V999">
        <v>-89481.11</v>
      </c>
      <c r="W999">
        <v>-2120707.33</v>
      </c>
      <c r="X999">
        <v>-3982367.22</v>
      </c>
      <c r="Y999">
        <v>-2896078.14</v>
      </c>
      <c r="Z999">
        <v>0</v>
      </c>
      <c r="AA999">
        <v>0</v>
      </c>
      <c r="AB999">
        <v>-3982367.22</v>
      </c>
      <c r="AC999">
        <v>-2896078.14</v>
      </c>
      <c r="AD999">
        <v>-21094217.100000001</v>
      </c>
      <c r="AE999">
        <v>0</v>
      </c>
      <c r="AF999">
        <v>0</v>
      </c>
      <c r="AG999">
        <v>0</v>
      </c>
      <c r="AH999">
        <v>0</v>
      </c>
      <c r="AI999">
        <v>-21094217.100000001</v>
      </c>
      <c r="AJ999">
        <v>-3982367.22</v>
      </c>
      <c r="AK999">
        <v>-20007928.02</v>
      </c>
      <c r="AL999">
        <v>-5970766.0199999996</v>
      </c>
      <c r="AM999">
        <v>36123.949999999997</v>
      </c>
      <c r="AN999">
        <v>2109665.5</v>
      </c>
      <c r="AO999">
        <v>0</v>
      </c>
      <c r="AP999">
        <v>0</v>
      </c>
      <c r="AQ999">
        <v>2145789.4500000002</v>
      </c>
    </row>
    <row r="1000" spans="2:43" x14ac:dyDescent="0.35">
      <c r="B1000" s="65" t="s">
        <v>128</v>
      </c>
      <c r="C1000">
        <v>2015</v>
      </c>
      <c r="D1000">
        <v>2017</v>
      </c>
      <c r="F1000">
        <v>8107</v>
      </c>
      <c r="G1000">
        <v>0</v>
      </c>
      <c r="H1000" t="s">
        <v>483</v>
      </c>
      <c r="I1000">
        <v>1</v>
      </c>
      <c r="J1000">
        <v>253</v>
      </c>
      <c r="K1000" t="s">
        <v>66</v>
      </c>
      <c r="L1000">
        <v>-13444</v>
      </c>
      <c r="M1000">
        <v>0</v>
      </c>
      <c r="N1000">
        <v>0</v>
      </c>
      <c r="O1000">
        <v>0</v>
      </c>
      <c r="P1000">
        <v>-13444</v>
      </c>
      <c r="Q1000">
        <v>0</v>
      </c>
      <c r="R1000">
        <v>0</v>
      </c>
      <c r="S1000">
        <v>0</v>
      </c>
      <c r="T1000">
        <v>0</v>
      </c>
      <c r="U1000">
        <v>0</v>
      </c>
      <c r="V1000">
        <v>0</v>
      </c>
      <c r="W1000">
        <v>0</v>
      </c>
      <c r="X1000">
        <v>11198.72</v>
      </c>
      <c r="Y1000">
        <v>0</v>
      </c>
      <c r="Z1000">
        <v>0</v>
      </c>
      <c r="AA1000">
        <v>0</v>
      </c>
      <c r="AB1000">
        <v>11198.72</v>
      </c>
      <c r="AC1000">
        <v>0</v>
      </c>
      <c r="AD1000">
        <v>-2245.2800000000002</v>
      </c>
      <c r="AE1000">
        <v>0</v>
      </c>
      <c r="AF1000">
        <v>0</v>
      </c>
      <c r="AG1000">
        <v>0</v>
      </c>
      <c r="AH1000">
        <v>0</v>
      </c>
      <c r="AI1000">
        <v>-2245.2800000000002</v>
      </c>
      <c r="AJ1000">
        <v>11198.72</v>
      </c>
      <c r="AK1000">
        <v>-13444</v>
      </c>
      <c r="AL1000">
        <v>0</v>
      </c>
      <c r="AM1000">
        <v>0</v>
      </c>
      <c r="AN1000">
        <v>0</v>
      </c>
      <c r="AO1000">
        <v>0</v>
      </c>
      <c r="AP1000">
        <v>0</v>
      </c>
      <c r="AQ1000">
        <v>0</v>
      </c>
    </row>
    <row r="1001" spans="2:43" x14ac:dyDescent="0.35">
      <c r="B1001" s="65" t="s">
        <v>128</v>
      </c>
      <c r="C1001">
        <v>2015</v>
      </c>
      <c r="D1001">
        <v>2017</v>
      </c>
      <c r="F1001">
        <v>8107</v>
      </c>
      <c r="G1001">
        <v>0</v>
      </c>
      <c r="H1001" t="s">
        <v>483</v>
      </c>
      <c r="I1001">
        <v>1</v>
      </c>
      <c r="J1001">
        <v>254</v>
      </c>
      <c r="K1001" t="s">
        <v>66</v>
      </c>
      <c r="L1001">
        <v>-49367.199999999997</v>
      </c>
      <c r="M1001">
        <v>-31825.18</v>
      </c>
      <c r="N1001">
        <v>0</v>
      </c>
      <c r="O1001">
        <v>0</v>
      </c>
      <c r="P1001">
        <v>-49367.199999999997</v>
      </c>
      <c r="Q1001">
        <v>-31825.18</v>
      </c>
      <c r="R1001">
        <v>0</v>
      </c>
      <c r="S1001">
        <v>0.05</v>
      </c>
      <c r="T1001">
        <v>0</v>
      </c>
      <c r="U1001">
        <v>-0.05</v>
      </c>
      <c r="V1001">
        <v>0</v>
      </c>
      <c r="W1001">
        <v>0</v>
      </c>
      <c r="X1001">
        <v>0</v>
      </c>
      <c r="Y1001">
        <v>0</v>
      </c>
      <c r="Z1001">
        <v>0</v>
      </c>
      <c r="AA1001">
        <v>0</v>
      </c>
      <c r="AB1001">
        <v>0</v>
      </c>
      <c r="AC1001">
        <v>0</v>
      </c>
      <c r="AD1001">
        <v>-25660.44</v>
      </c>
      <c r="AE1001">
        <v>0</v>
      </c>
      <c r="AF1001">
        <v>0</v>
      </c>
      <c r="AG1001">
        <v>0</v>
      </c>
      <c r="AH1001">
        <v>0</v>
      </c>
      <c r="AI1001">
        <v>-25660.44</v>
      </c>
      <c r="AJ1001">
        <v>0</v>
      </c>
      <c r="AK1001">
        <v>-25660.44</v>
      </c>
      <c r="AL1001">
        <v>-8118.42</v>
      </c>
      <c r="AM1001">
        <v>0</v>
      </c>
      <c r="AN1001">
        <v>0</v>
      </c>
      <c r="AO1001">
        <v>0</v>
      </c>
      <c r="AP1001">
        <v>0</v>
      </c>
      <c r="AQ1001">
        <v>0</v>
      </c>
    </row>
    <row r="1002" spans="2:43" x14ac:dyDescent="0.35">
      <c r="B1002" s="65" t="s">
        <v>128</v>
      </c>
      <c r="C1002">
        <v>2015</v>
      </c>
      <c r="D1002">
        <v>2017</v>
      </c>
      <c r="F1002">
        <v>8107</v>
      </c>
      <c r="G1002">
        <v>0</v>
      </c>
      <c r="H1002" t="s">
        <v>483</v>
      </c>
      <c r="I1002">
        <v>1</v>
      </c>
      <c r="J1002">
        <v>255</v>
      </c>
      <c r="K1002" t="s">
        <v>66</v>
      </c>
      <c r="L1002">
        <v>-74085</v>
      </c>
      <c r="M1002">
        <v>0</v>
      </c>
      <c r="N1002">
        <v>0</v>
      </c>
      <c r="O1002">
        <v>0</v>
      </c>
      <c r="P1002">
        <v>-74085</v>
      </c>
      <c r="Q1002">
        <v>0</v>
      </c>
      <c r="R1002">
        <v>0</v>
      </c>
      <c r="S1002">
        <v>0</v>
      </c>
      <c r="T1002">
        <v>0</v>
      </c>
      <c r="U1002">
        <v>0</v>
      </c>
      <c r="V1002">
        <v>0</v>
      </c>
      <c r="W1002">
        <v>0</v>
      </c>
      <c r="X1002">
        <v>0</v>
      </c>
      <c r="Y1002">
        <v>0</v>
      </c>
      <c r="Z1002">
        <v>0</v>
      </c>
      <c r="AA1002">
        <v>0</v>
      </c>
      <c r="AB1002">
        <v>0</v>
      </c>
      <c r="AC1002">
        <v>0</v>
      </c>
      <c r="AD1002">
        <v>-74085</v>
      </c>
      <c r="AE1002">
        <v>0</v>
      </c>
      <c r="AF1002">
        <v>0</v>
      </c>
      <c r="AG1002">
        <v>0</v>
      </c>
      <c r="AH1002">
        <v>0</v>
      </c>
      <c r="AI1002">
        <v>-74085</v>
      </c>
      <c r="AJ1002">
        <v>0</v>
      </c>
      <c r="AK1002">
        <v>-74085</v>
      </c>
      <c r="AL1002">
        <v>0</v>
      </c>
      <c r="AM1002">
        <v>0</v>
      </c>
      <c r="AN1002">
        <v>0</v>
      </c>
      <c r="AO1002">
        <v>0</v>
      </c>
      <c r="AP1002">
        <v>0</v>
      </c>
      <c r="AQ1002">
        <v>0</v>
      </c>
    </row>
    <row r="1003" spans="2:43" x14ac:dyDescent="0.35">
      <c r="B1003" s="65" t="s">
        <v>128</v>
      </c>
      <c r="C1003">
        <v>2015</v>
      </c>
      <c r="D1003">
        <v>2017</v>
      </c>
      <c r="F1003">
        <v>8107</v>
      </c>
      <c r="G1003">
        <v>0</v>
      </c>
      <c r="H1003" t="s">
        <v>483</v>
      </c>
      <c r="I1003">
        <v>1</v>
      </c>
      <c r="J1003">
        <v>257</v>
      </c>
      <c r="K1003" t="s">
        <v>66</v>
      </c>
      <c r="L1003">
        <v>-106963.57</v>
      </c>
      <c r="M1003">
        <v>-2335386.0699999998</v>
      </c>
      <c r="N1003">
        <v>0</v>
      </c>
      <c r="O1003">
        <v>0</v>
      </c>
      <c r="P1003">
        <v>-106963.57</v>
      </c>
      <c r="Q1003">
        <v>-2335386.0699999998</v>
      </c>
      <c r="R1003">
        <v>-23136</v>
      </c>
      <c r="S1003">
        <v>-51.63</v>
      </c>
      <c r="T1003">
        <v>0</v>
      </c>
      <c r="U1003">
        <v>0</v>
      </c>
      <c r="V1003">
        <v>-23136</v>
      </c>
      <c r="W1003">
        <v>-51.63</v>
      </c>
      <c r="X1003">
        <v>0</v>
      </c>
      <c r="Y1003">
        <v>0</v>
      </c>
      <c r="Z1003">
        <v>0</v>
      </c>
      <c r="AA1003">
        <v>0</v>
      </c>
      <c r="AB1003">
        <v>0</v>
      </c>
      <c r="AC1003">
        <v>0</v>
      </c>
      <c r="AD1003">
        <v>-351735.87</v>
      </c>
      <c r="AE1003">
        <v>0</v>
      </c>
      <c r="AF1003">
        <v>0</v>
      </c>
      <c r="AG1003">
        <v>0</v>
      </c>
      <c r="AH1003">
        <v>0</v>
      </c>
      <c r="AI1003">
        <v>-351735.87</v>
      </c>
      <c r="AJ1003">
        <v>0</v>
      </c>
      <c r="AK1003">
        <v>-351735.87</v>
      </c>
      <c r="AL1003">
        <v>-2557074</v>
      </c>
      <c r="AM1003">
        <v>0</v>
      </c>
      <c r="AN1003">
        <v>51.63</v>
      </c>
      <c r="AO1003">
        <v>0</v>
      </c>
      <c r="AP1003">
        <v>0</v>
      </c>
      <c r="AQ1003">
        <v>51.63</v>
      </c>
    </row>
    <row r="1004" spans="2:43" x14ac:dyDescent="0.35">
      <c r="B1004" s="65" t="s">
        <v>128</v>
      </c>
      <c r="C1004">
        <v>2015</v>
      </c>
      <c r="D1004">
        <v>2017</v>
      </c>
      <c r="F1004">
        <v>8107</v>
      </c>
      <c r="G1004">
        <v>0</v>
      </c>
      <c r="H1004" t="s">
        <v>483</v>
      </c>
      <c r="I1004">
        <v>1</v>
      </c>
      <c r="J1004">
        <v>260</v>
      </c>
      <c r="K1004" t="s">
        <v>66</v>
      </c>
      <c r="L1004">
        <v>-19220.54</v>
      </c>
      <c r="M1004">
        <v>-18000</v>
      </c>
      <c r="N1004">
        <v>0</v>
      </c>
      <c r="O1004">
        <v>0</v>
      </c>
      <c r="P1004">
        <v>-19220.54</v>
      </c>
      <c r="Q1004">
        <v>-18000</v>
      </c>
      <c r="R1004">
        <v>2204.9499999999998</v>
      </c>
      <c r="S1004">
        <v>7835.67</v>
      </c>
      <c r="T1004">
        <v>0</v>
      </c>
      <c r="U1004">
        <v>-5630.72</v>
      </c>
      <c r="V1004">
        <v>2204.9499999999998</v>
      </c>
      <c r="W1004">
        <v>2204.9499999999998</v>
      </c>
      <c r="X1004">
        <v>0</v>
      </c>
      <c r="Y1004">
        <v>0</v>
      </c>
      <c r="Z1004">
        <v>0</v>
      </c>
      <c r="AA1004">
        <v>0</v>
      </c>
      <c r="AB1004">
        <v>0</v>
      </c>
      <c r="AC1004">
        <v>0</v>
      </c>
      <c r="AD1004">
        <v>-22475.57</v>
      </c>
      <c r="AE1004">
        <v>0</v>
      </c>
      <c r="AF1004">
        <v>0</v>
      </c>
      <c r="AG1004">
        <v>0</v>
      </c>
      <c r="AH1004">
        <v>0</v>
      </c>
      <c r="AI1004">
        <v>-22475.57</v>
      </c>
      <c r="AJ1004">
        <v>0</v>
      </c>
      <c r="AK1004">
        <v>-22475.57</v>
      </c>
      <c r="AL1004">
        <v>-21255.03</v>
      </c>
      <c r="AM1004">
        <v>0</v>
      </c>
      <c r="AN1004">
        <v>0</v>
      </c>
      <c r="AO1004">
        <v>0</v>
      </c>
      <c r="AP1004">
        <v>0</v>
      </c>
      <c r="AQ1004">
        <v>0</v>
      </c>
    </row>
    <row r="1005" spans="2:43" x14ac:dyDescent="0.35">
      <c r="B1005" s="65" t="s">
        <v>128</v>
      </c>
      <c r="C1005">
        <v>2015</v>
      </c>
      <c r="D1005">
        <v>2017</v>
      </c>
      <c r="F1005">
        <v>8107</v>
      </c>
      <c r="G1005">
        <v>0</v>
      </c>
      <c r="H1005" t="s">
        <v>483</v>
      </c>
      <c r="I1005">
        <v>1</v>
      </c>
      <c r="J1005">
        <v>310</v>
      </c>
      <c r="K1005" t="s">
        <v>66</v>
      </c>
      <c r="L1005">
        <v>-406193.06</v>
      </c>
      <c r="M1005">
        <v>-289083.94</v>
      </c>
      <c r="N1005">
        <v>0</v>
      </c>
      <c r="O1005">
        <v>0</v>
      </c>
      <c r="P1005">
        <v>-406193.06</v>
      </c>
      <c r="Q1005">
        <v>-289083.94</v>
      </c>
      <c r="R1005">
        <v>0</v>
      </c>
      <c r="S1005">
        <v>3661.29</v>
      </c>
      <c r="T1005">
        <v>0</v>
      </c>
      <c r="U1005">
        <v>-3661.29</v>
      </c>
      <c r="V1005">
        <v>0</v>
      </c>
      <c r="W1005">
        <v>0</v>
      </c>
      <c r="X1005">
        <v>0</v>
      </c>
      <c r="Y1005">
        <v>0</v>
      </c>
      <c r="Z1005">
        <v>0</v>
      </c>
      <c r="AA1005">
        <v>0</v>
      </c>
      <c r="AB1005">
        <v>0</v>
      </c>
      <c r="AC1005">
        <v>0</v>
      </c>
      <c r="AD1005">
        <v>-544494.30000000005</v>
      </c>
      <c r="AE1005">
        <v>0</v>
      </c>
      <c r="AF1005">
        <v>0</v>
      </c>
      <c r="AG1005">
        <v>0</v>
      </c>
      <c r="AH1005">
        <v>0</v>
      </c>
      <c r="AI1005">
        <v>-544494.30000000005</v>
      </c>
      <c r="AJ1005">
        <v>0</v>
      </c>
      <c r="AK1005">
        <v>-544494.30000000005</v>
      </c>
      <c r="AL1005">
        <v>-427385.18</v>
      </c>
      <c r="AM1005">
        <v>77.319999999999993</v>
      </c>
      <c r="AN1005">
        <v>0</v>
      </c>
      <c r="AO1005">
        <v>0</v>
      </c>
      <c r="AP1005">
        <v>0</v>
      </c>
      <c r="AQ1005">
        <v>77.319999999999993</v>
      </c>
    </row>
    <row r="1006" spans="2:43" x14ac:dyDescent="0.35">
      <c r="B1006" s="65" t="s">
        <v>128</v>
      </c>
      <c r="C1006">
        <v>2015</v>
      </c>
      <c r="D1006">
        <v>2017</v>
      </c>
      <c r="F1006">
        <v>8107</v>
      </c>
      <c r="G1006">
        <v>0</v>
      </c>
      <c r="H1006" t="s">
        <v>483</v>
      </c>
      <c r="I1006">
        <v>1</v>
      </c>
      <c r="J1006">
        <v>320</v>
      </c>
      <c r="K1006" t="s">
        <v>66</v>
      </c>
      <c r="L1006">
        <v>-3272147.85</v>
      </c>
      <c r="M1006">
        <v>-3595005.53</v>
      </c>
      <c r="N1006">
        <v>0</v>
      </c>
      <c r="O1006">
        <v>0</v>
      </c>
      <c r="P1006">
        <v>-3272147.85</v>
      </c>
      <c r="Q1006">
        <v>-3595005.53</v>
      </c>
      <c r="R1006">
        <v>-79462.78</v>
      </c>
      <c r="S1006">
        <v>718.98</v>
      </c>
      <c r="T1006">
        <v>0</v>
      </c>
      <c r="U1006">
        <v>-718.98</v>
      </c>
      <c r="V1006">
        <v>-79462.78</v>
      </c>
      <c r="W1006">
        <v>0</v>
      </c>
      <c r="X1006">
        <v>0</v>
      </c>
      <c r="Y1006">
        <v>0</v>
      </c>
      <c r="Z1006">
        <v>0</v>
      </c>
      <c r="AA1006">
        <v>0</v>
      </c>
      <c r="AB1006">
        <v>0</v>
      </c>
      <c r="AC1006">
        <v>0</v>
      </c>
      <c r="AD1006">
        <v>-3282853.43</v>
      </c>
      <c r="AE1006">
        <v>0</v>
      </c>
      <c r="AF1006">
        <v>0</v>
      </c>
      <c r="AG1006">
        <v>0</v>
      </c>
      <c r="AH1006">
        <v>0</v>
      </c>
      <c r="AI1006">
        <v>-3282853.43</v>
      </c>
      <c r="AJ1006">
        <v>0</v>
      </c>
      <c r="AK1006">
        <v>-3282853.43</v>
      </c>
      <c r="AL1006">
        <v>-3526248.33</v>
      </c>
      <c r="AM1006">
        <v>0</v>
      </c>
      <c r="AN1006">
        <v>0</v>
      </c>
      <c r="AO1006">
        <v>0</v>
      </c>
      <c r="AP1006">
        <v>0</v>
      </c>
      <c r="AQ1006">
        <v>0</v>
      </c>
    </row>
    <row r="1007" spans="2:43" x14ac:dyDescent="0.35">
      <c r="B1007" s="65" t="s">
        <v>128</v>
      </c>
      <c r="C1007">
        <v>2015</v>
      </c>
      <c r="D1007">
        <v>2017</v>
      </c>
      <c r="F1007">
        <v>8107</v>
      </c>
      <c r="G1007">
        <v>0</v>
      </c>
      <c r="H1007" t="s">
        <v>483</v>
      </c>
      <c r="I1007">
        <v>1</v>
      </c>
      <c r="J1007">
        <v>410</v>
      </c>
      <c r="K1007" t="s">
        <v>66</v>
      </c>
      <c r="L1007">
        <v>-313818.46000000002</v>
      </c>
      <c r="M1007">
        <v>-11076.63</v>
      </c>
      <c r="N1007">
        <v>0</v>
      </c>
      <c r="O1007">
        <v>0</v>
      </c>
      <c r="P1007">
        <v>-313818.46000000002</v>
      </c>
      <c r="Q1007">
        <v>-11076.63</v>
      </c>
      <c r="R1007">
        <v>0</v>
      </c>
      <c r="S1007">
        <v>0</v>
      </c>
      <c r="T1007">
        <v>0</v>
      </c>
      <c r="U1007">
        <v>0</v>
      </c>
      <c r="V1007">
        <v>0</v>
      </c>
      <c r="W1007">
        <v>0</v>
      </c>
      <c r="X1007">
        <v>0</v>
      </c>
      <c r="Y1007">
        <v>0</v>
      </c>
      <c r="Z1007">
        <v>0</v>
      </c>
      <c r="AA1007">
        <v>0</v>
      </c>
      <c r="AB1007">
        <v>0</v>
      </c>
      <c r="AC1007">
        <v>0</v>
      </c>
      <c r="AD1007">
        <v>-302776.23</v>
      </c>
      <c r="AE1007">
        <v>0</v>
      </c>
      <c r="AF1007">
        <v>0</v>
      </c>
      <c r="AG1007">
        <v>0</v>
      </c>
      <c r="AH1007">
        <v>0</v>
      </c>
      <c r="AI1007">
        <v>-302776.23</v>
      </c>
      <c r="AJ1007">
        <v>0</v>
      </c>
      <c r="AK1007">
        <v>-302776.23</v>
      </c>
      <c r="AL1007">
        <v>-34.4</v>
      </c>
      <c r="AM1007">
        <v>0</v>
      </c>
      <c r="AN1007">
        <v>0</v>
      </c>
      <c r="AO1007">
        <v>0</v>
      </c>
      <c r="AP1007">
        <v>0</v>
      </c>
      <c r="AQ1007">
        <v>0</v>
      </c>
    </row>
    <row r="1008" spans="2:43" x14ac:dyDescent="0.35">
      <c r="B1008" s="65" t="s">
        <v>128</v>
      </c>
      <c r="C1008">
        <v>2015</v>
      </c>
      <c r="D1008">
        <v>2017</v>
      </c>
      <c r="F1008">
        <v>8107</v>
      </c>
      <c r="G1008">
        <v>0</v>
      </c>
      <c r="H1008" t="s">
        <v>478</v>
      </c>
      <c r="I1008">
        <v>2</v>
      </c>
      <c r="J1008">
        <v>0</v>
      </c>
      <c r="K1008" t="s">
        <v>66</v>
      </c>
      <c r="L1008">
        <v>0</v>
      </c>
      <c r="M1008">
        <v>0</v>
      </c>
      <c r="N1008">
        <v>0</v>
      </c>
      <c r="O1008">
        <v>0</v>
      </c>
      <c r="P1008">
        <v>0</v>
      </c>
      <c r="Q1008">
        <v>0</v>
      </c>
      <c r="R1008">
        <v>-640.07000000000005</v>
      </c>
      <c r="S1008">
        <v>0</v>
      </c>
      <c r="T1008">
        <v>0</v>
      </c>
      <c r="U1008">
        <v>-56.85</v>
      </c>
      <c r="V1008">
        <v>-640.07000000000005</v>
      </c>
      <c r="W1008">
        <v>-56.85</v>
      </c>
      <c r="X1008">
        <v>0</v>
      </c>
      <c r="Y1008">
        <v>0</v>
      </c>
      <c r="Z1008">
        <v>0</v>
      </c>
      <c r="AA1008">
        <v>0</v>
      </c>
      <c r="AB1008">
        <v>0</v>
      </c>
      <c r="AC1008">
        <v>0</v>
      </c>
      <c r="AD1008">
        <v>-593.34</v>
      </c>
      <c r="AE1008">
        <v>0</v>
      </c>
      <c r="AF1008">
        <v>0</v>
      </c>
      <c r="AG1008">
        <v>0</v>
      </c>
      <c r="AH1008">
        <v>0</v>
      </c>
      <c r="AI1008">
        <v>-593.34</v>
      </c>
      <c r="AJ1008">
        <v>0</v>
      </c>
      <c r="AK1008">
        <v>-593.34</v>
      </c>
      <c r="AL1008">
        <v>-10.119999999999999</v>
      </c>
      <c r="AM1008">
        <v>0</v>
      </c>
      <c r="AN1008">
        <v>56.85</v>
      </c>
      <c r="AO1008">
        <v>0</v>
      </c>
      <c r="AP1008">
        <v>0</v>
      </c>
      <c r="AQ1008">
        <v>56.85</v>
      </c>
    </row>
    <row r="1009" spans="2:43" x14ac:dyDescent="0.35">
      <c r="B1009" s="65" t="s">
        <v>128</v>
      </c>
      <c r="C1009">
        <v>2015</v>
      </c>
      <c r="D1009">
        <v>2017</v>
      </c>
      <c r="F1009">
        <v>8107</v>
      </c>
      <c r="G1009">
        <v>0</v>
      </c>
      <c r="H1009" t="s">
        <v>478</v>
      </c>
      <c r="I1009">
        <v>2</v>
      </c>
      <c r="J1009">
        <v>111</v>
      </c>
      <c r="K1009" t="s">
        <v>66</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-2075</v>
      </c>
      <c r="AE1009">
        <v>0</v>
      </c>
      <c r="AF1009">
        <v>0</v>
      </c>
      <c r="AG1009">
        <v>0</v>
      </c>
      <c r="AH1009">
        <v>0</v>
      </c>
      <c r="AI1009">
        <v>-2075</v>
      </c>
      <c r="AJ1009">
        <v>0</v>
      </c>
      <c r="AK1009">
        <v>-2075</v>
      </c>
      <c r="AL1009">
        <v>-2075</v>
      </c>
      <c r="AM1009">
        <v>0</v>
      </c>
      <c r="AN1009">
        <v>0</v>
      </c>
      <c r="AO1009">
        <v>0</v>
      </c>
      <c r="AP1009">
        <v>0</v>
      </c>
      <c r="AQ1009">
        <v>0</v>
      </c>
    </row>
    <row r="1010" spans="2:43" x14ac:dyDescent="0.35">
      <c r="B1010" s="65" t="s">
        <v>128</v>
      </c>
      <c r="C1010">
        <v>2015</v>
      </c>
      <c r="D1010">
        <v>2017</v>
      </c>
      <c r="F1010">
        <v>8107</v>
      </c>
      <c r="G1010">
        <v>0</v>
      </c>
      <c r="H1010" t="s">
        <v>478</v>
      </c>
      <c r="I1010">
        <v>2</v>
      </c>
      <c r="J1010">
        <v>210</v>
      </c>
      <c r="K1010" t="s">
        <v>66</v>
      </c>
      <c r="L1010">
        <v>-10800</v>
      </c>
      <c r="M1010">
        <v>-4053.99</v>
      </c>
      <c r="N1010">
        <v>0</v>
      </c>
      <c r="O1010">
        <v>0</v>
      </c>
      <c r="P1010">
        <v>-10800</v>
      </c>
      <c r="Q1010">
        <v>-4053.99</v>
      </c>
      <c r="R1010">
        <v>0</v>
      </c>
      <c r="S1010">
        <v>-339.22</v>
      </c>
      <c r="T1010">
        <v>0</v>
      </c>
      <c r="U1010">
        <v>-15.1</v>
      </c>
      <c r="V1010">
        <v>0</v>
      </c>
      <c r="W1010">
        <v>-354.32</v>
      </c>
      <c r="X1010">
        <v>0</v>
      </c>
      <c r="Y1010">
        <v>0</v>
      </c>
      <c r="Z1010">
        <v>0</v>
      </c>
      <c r="AA1010">
        <v>0</v>
      </c>
      <c r="AB1010">
        <v>0</v>
      </c>
      <c r="AC1010">
        <v>0</v>
      </c>
      <c r="AD1010">
        <v>-6376.59</v>
      </c>
      <c r="AE1010">
        <v>0</v>
      </c>
      <c r="AF1010">
        <v>0</v>
      </c>
      <c r="AG1010">
        <v>0</v>
      </c>
      <c r="AH1010">
        <v>0</v>
      </c>
      <c r="AI1010">
        <v>-6376.59</v>
      </c>
      <c r="AJ1010">
        <v>0</v>
      </c>
      <c r="AK1010">
        <v>-6376.59</v>
      </c>
      <c r="AL1010">
        <v>15.1</v>
      </c>
      <c r="AM1010">
        <v>4053.99</v>
      </c>
      <c r="AN1010">
        <v>354.32</v>
      </c>
      <c r="AO1010">
        <v>0</v>
      </c>
      <c r="AP1010">
        <v>0</v>
      </c>
      <c r="AQ1010">
        <v>4408.3100000000004</v>
      </c>
    </row>
    <row r="1011" spans="2:43" x14ac:dyDescent="0.35">
      <c r="B1011" s="65" t="s">
        <v>128</v>
      </c>
      <c r="C1011">
        <v>2015</v>
      </c>
      <c r="D1011">
        <v>2017</v>
      </c>
      <c r="F1011">
        <v>8107</v>
      </c>
      <c r="G1011">
        <v>0</v>
      </c>
      <c r="H1011" t="s">
        <v>478</v>
      </c>
      <c r="I1011">
        <v>2</v>
      </c>
      <c r="J1011">
        <v>220</v>
      </c>
      <c r="K1011" t="s">
        <v>66</v>
      </c>
      <c r="L1011">
        <v>-217462.88</v>
      </c>
      <c r="M1011">
        <v>-145061.63</v>
      </c>
      <c r="N1011">
        <v>0</v>
      </c>
      <c r="O1011">
        <v>0</v>
      </c>
      <c r="P1011">
        <v>-217462.88</v>
      </c>
      <c r="Q1011">
        <v>-145061.63</v>
      </c>
      <c r="R1011">
        <v>5960.09</v>
      </c>
      <c r="S1011">
        <v>17140.21</v>
      </c>
      <c r="T1011">
        <v>0</v>
      </c>
      <c r="U1011">
        <v>-11678.78</v>
      </c>
      <c r="V1011">
        <v>5960.09</v>
      </c>
      <c r="W1011">
        <v>5461.43</v>
      </c>
      <c r="X1011">
        <v>-98331.33</v>
      </c>
      <c r="Y1011">
        <v>-108501.49</v>
      </c>
      <c r="Z1011">
        <v>0</v>
      </c>
      <c r="AA1011">
        <v>0</v>
      </c>
      <c r="AB1011">
        <v>-98331.33</v>
      </c>
      <c r="AC1011">
        <v>-108501.49</v>
      </c>
      <c r="AD1011">
        <v>-169447.49</v>
      </c>
      <c r="AE1011">
        <v>0</v>
      </c>
      <c r="AF1011">
        <v>0</v>
      </c>
      <c r="AG1011">
        <v>0</v>
      </c>
      <c r="AH1011">
        <v>0</v>
      </c>
      <c r="AI1011">
        <v>-169447.49</v>
      </c>
      <c r="AJ1011">
        <v>-98331.33</v>
      </c>
      <c r="AK1011">
        <v>-179617.65</v>
      </c>
      <c r="AL1011">
        <v>-107715.06</v>
      </c>
      <c r="AM1011">
        <v>0</v>
      </c>
      <c r="AN1011">
        <v>199.66</v>
      </c>
      <c r="AO1011">
        <v>0</v>
      </c>
      <c r="AP1011">
        <v>0</v>
      </c>
      <c r="AQ1011">
        <v>199.66</v>
      </c>
    </row>
    <row r="1012" spans="2:43" x14ac:dyDescent="0.35">
      <c r="B1012" s="65" t="s">
        <v>128</v>
      </c>
      <c r="C1012">
        <v>2015</v>
      </c>
      <c r="D1012">
        <v>2017</v>
      </c>
      <c r="F1012">
        <v>8107</v>
      </c>
      <c r="G1012">
        <v>0</v>
      </c>
      <c r="H1012" t="s">
        <v>478</v>
      </c>
      <c r="I1012">
        <v>2</v>
      </c>
      <c r="J1012">
        <v>231</v>
      </c>
      <c r="K1012" t="s">
        <v>66</v>
      </c>
      <c r="L1012">
        <v>-5137.93</v>
      </c>
      <c r="M1012">
        <v>-2059.88</v>
      </c>
      <c r="N1012">
        <v>0</v>
      </c>
      <c r="O1012">
        <v>0</v>
      </c>
      <c r="P1012">
        <v>-5137.93</v>
      </c>
      <c r="Q1012">
        <v>-2059.88</v>
      </c>
      <c r="R1012">
        <v>-0.06</v>
      </c>
      <c r="S1012">
        <v>-0.06</v>
      </c>
      <c r="T1012">
        <v>0</v>
      </c>
      <c r="U1012">
        <v>0</v>
      </c>
      <c r="V1012">
        <v>-0.06</v>
      </c>
      <c r="W1012">
        <v>-0.06</v>
      </c>
      <c r="X1012">
        <v>0</v>
      </c>
      <c r="Y1012">
        <v>0</v>
      </c>
      <c r="Z1012">
        <v>0</v>
      </c>
      <c r="AA1012">
        <v>0</v>
      </c>
      <c r="AB1012">
        <v>0</v>
      </c>
      <c r="AC1012">
        <v>0</v>
      </c>
      <c r="AD1012">
        <v>-3816.39</v>
      </c>
      <c r="AE1012">
        <v>0</v>
      </c>
      <c r="AF1012">
        <v>0</v>
      </c>
      <c r="AG1012">
        <v>0</v>
      </c>
      <c r="AH1012">
        <v>0</v>
      </c>
      <c r="AI1012">
        <v>-3816.39</v>
      </c>
      <c r="AJ1012">
        <v>0</v>
      </c>
      <c r="AK1012">
        <v>-3816.39</v>
      </c>
      <c r="AL1012">
        <v>-738.34</v>
      </c>
      <c r="AM1012">
        <v>0</v>
      </c>
      <c r="AN1012">
        <v>0</v>
      </c>
      <c r="AO1012">
        <v>0</v>
      </c>
      <c r="AP1012">
        <v>0</v>
      </c>
      <c r="AQ1012">
        <v>0</v>
      </c>
    </row>
    <row r="1013" spans="2:43" x14ac:dyDescent="0.35">
      <c r="B1013" s="65" t="s">
        <v>128</v>
      </c>
      <c r="C1013">
        <v>2015</v>
      </c>
      <c r="D1013">
        <v>2017</v>
      </c>
      <c r="F1013">
        <v>8107</v>
      </c>
      <c r="G1013">
        <v>0</v>
      </c>
      <c r="H1013" t="s">
        <v>478</v>
      </c>
      <c r="I1013">
        <v>2</v>
      </c>
      <c r="J1013">
        <v>232</v>
      </c>
      <c r="K1013" t="s">
        <v>66</v>
      </c>
      <c r="L1013">
        <v>-11440</v>
      </c>
      <c r="M1013">
        <v>-3005</v>
      </c>
      <c r="N1013">
        <v>0</v>
      </c>
      <c r="O1013">
        <v>0</v>
      </c>
      <c r="P1013">
        <v>-11440</v>
      </c>
      <c r="Q1013">
        <v>-3005</v>
      </c>
      <c r="R1013">
        <v>374</v>
      </c>
      <c r="S1013">
        <v>619</v>
      </c>
      <c r="T1013">
        <v>0</v>
      </c>
      <c r="U1013">
        <v>-240</v>
      </c>
      <c r="V1013">
        <v>374</v>
      </c>
      <c r="W1013">
        <v>379</v>
      </c>
      <c r="X1013">
        <v>0</v>
      </c>
      <c r="Y1013">
        <v>0</v>
      </c>
      <c r="Z1013">
        <v>0</v>
      </c>
      <c r="AA1013">
        <v>0</v>
      </c>
      <c r="AB1013">
        <v>0</v>
      </c>
      <c r="AC1013">
        <v>0</v>
      </c>
      <c r="AD1013">
        <v>-9373</v>
      </c>
      <c r="AE1013">
        <v>0</v>
      </c>
      <c r="AF1013">
        <v>0</v>
      </c>
      <c r="AG1013">
        <v>0</v>
      </c>
      <c r="AH1013">
        <v>0</v>
      </c>
      <c r="AI1013">
        <v>-9373</v>
      </c>
      <c r="AJ1013">
        <v>0</v>
      </c>
      <c r="AK1013">
        <v>-9373</v>
      </c>
      <c r="AL1013">
        <v>-933</v>
      </c>
      <c r="AM1013">
        <v>3000</v>
      </c>
      <c r="AN1013">
        <v>0</v>
      </c>
      <c r="AO1013">
        <v>0</v>
      </c>
      <c r="AP1013">
        <v>0</v>
      </c>
      <c r="AQ1013">
        <v>3000</v>
      </c>
    </row>
    <row r="1014" spans="2:43" x14ac:dyDescent="0.35">
      <c r="B1014" s="65" t="s">
        <v>128</v>
      </c>
      <c r="C1014">
        <v>2015</v>
      </c>
      <c r="D1014">
        <v>2017</v>
      </c>
      <c r="F1014">
        <v>8107</v>
      </c>
      <c r="G1014">
        <v>0</v>
      </c>
      <c r="H1014" t="s">
        <v>478</v>
      </c>
      <c r="I1014">
        <v>2</v>
      </c>
      <c r="J1014">
        <v>233</v>
      </c>
      <c r="K1014" t="s">
        <v>66</v>
      </c>
      <c r="L1014">
        <v>-4888907.8899999997</v>
      </c>
      <c r="M1014">
        <v>-5639163.96</v>
      </c>
      <c r="N1014">
        <v>0</v>
      </c>
      <c r="O1014">
        <v>0</v>
      </c>
      <c r="P1014">
        <v>-4888907.8899999997</v>
      </c>
      <c r="Q1014">
        <v>-5639163.96</v>
      </c>
      <c r="R1014">
        <v>4886.45</v>
      </c>
      <c r="S1014">
        <v>10315.86</v>
      </c>
      <c r="T1014">
        <v>0</v>
      </c>
      <c r="U1014">
        <v>-5726.94</v>
      </c>
      <c r="V1014">
        <v>4886.45</v>
      </c>
      <c r="W1014">
        <v>4588.92</v>
      </c>
      <c r="X1014">
        <v>0</v>
      </c>
      <c r="Y1014">
        <v>0</v>
      </c>
      <c r="Z1014">
        <v>0</v>
      </c>
      <c r="AA1014">
        <v>0</v>
      </c>
      <c r="AB1014">
        <v>0</v>
      </c>
      <c r="AC1014">
        <v>0</v>
      </c>
      <c r="AD1014">
        <v>-3055454.03</v>
      </c>
      <c r="AE1014">
        <v>0</v>
      </c>
      <c r="AF1014">
        <v>0</v>
      </c>
      <c r="AG1014">
        <v>0</v>
      </c>
      <c r="AH1014">
        <v>0</v>
      </c>
      <c r="AI1014">
        <v>-3055454.03</v>
      </c>
      <c r="AJ1014">
        <v>0</v>
      </c>
      <c r="AK1014">
        <v>-3055454.03</v>
      </c>
      <c r="AL1014">
        <v>-3806007.63</v>
      </c>
      <c r="AM1014">
        <v>8601.1299999999992</v>
      </c>
      <c r="AN1014">
        <v>297.52999999999997</v>
      </c>
      <c r="AO1014">
        <v>0</v>
      </c>
      <c r="AP1014">
        <v>0</v>
      </c>
      <c r="AQ1014">
        <v>8898.66</v>
      </c>
    </row>
    <row r="1015" spans="2:43" x14ac:dyDescent="0.35">
      <c r="B1015" s="65" t="s">
        <v>128</v>
      </c>
      <c r="C1015">
        <v>2015</v>
      </c>
      <c r="D1015">
        <v>2017</v>
      </c>
      <c r="F1015">
        <v>8107</v>
      </c>
      <c r="G1015">
        <v>0</v>
      </c>
      <c r="H1015" t="s">
        <v>478</v>
      </c>
      <c r="I1015">
        <v>2</v>
      </c>
      <c r="J1015">
        <v>240</v>
      </c>
      <c r="K1015" t="s">
        <v>66</v>
      </c>
      <c r="L1015">
        <v>0</v>
      </c>
      <c r="M1015">
        <v>0</v>
      </c>
      <c r="N1015">
        <v>0</v>
      </c>
      <c r="O1015">
        <v>0</v>
      </c>
      <c r="P1015">
        <v>0</v>
      </c>
      <c r="Q1015">
        <v>0</v>
      </c>
      <c r="R1015">
        <v>371.65</v>
      </c>
      <c r="S1015">
        <v>371.65</v>
      </c>
      <c r="T1015">
        <v>0</v>
      </c>
      <c r="U1015">
        <v>0</v>
      </c>
      <c r="V1015">
        <v>371.65</v>
      </c>
      <c r="W1015">
        <v>371.65</v>
      </c>
      <c r="X1015">
        <v>0</v>
      </c>
      <c r="Y1015">
        <v>0</v>
      </c>
      <c r="Z1015">
        <v>0</v>
      </c>
      <c r="AA1015">
        <v>0</v>
      </c>
      <c r="AB1015">
        <v>0</v>
      </c>
      <c r="AC1015">
        <v>0</v>
      </c>
      <c r="AD1015">
        <v>-348.32</v>
      </c>
      <c r="AE1015">
        <v>0</v>
      </c>
      <c r="AF1015">
        <v>0</v>
      </c>
      <c r="AG1015">
        <v>0</v>
      </c>
      <c r="AH1015">
        <v>0</v>
      </c>
      <c r="AI1015">
        <v>-348.32</v>
      </c>
      <c r="AJ1015">
        <v>0</v>
      </c>
      <c r="AK1015">
        <v>-348.32</v>
      </c>
      <c r="AL1015">
        <v>-348.32</v>
      </c>
      <c r="AM1015">
        <v>0</v>
      </c>
      <c r="AN1015">
        <v>0</v>
      </c>
      <c r="AO1015">
        <v>0</v>
      </c>
      <c r="AP1015">
        <v>0</v>
      </c>
      <c r="AQ1015">
        <v>0</v>
      </c>
    </row>
    <row r="1016" spans="2:43" x14ac:dyDescent="0.35">
      <c r="B1016" s="65" t="s">
        <v>128</v>
      </c>
      <c r="C1016">
        <v>2015</v>
      </c>
      <c r="D1016">
        <v>2017</v>
      </c>
      <c r="F1016">
        <v>8107</v>
      </c>
      <c r="G1016">
        <v>0</v>
      </c>
      <c r="H1016" t="s">
        <v>478</v>
      </c>
      <c r="I1016">
        <v>2</v>
      </c>
      <c r="J1016">
        <v>251</v>
      </c>
      <c r="K1016" t="s">
        <v>66</v>
      </c>
      <c r="L1016">
        <v>-192877046.61000001</v>
      </c>
      <c r="M1016">
        <v>-112384026.93000001</v>
      </c>
      <c r="N1016">
        <v>0</v>
      </c>
      <c r="O1016">
        <v>-4825132.5999999996</v>
      </c>
      <c r="P1016">
        <v>-192877046.61000001</v>
      </c>
      <c r="Q1016">
        <v>-117209159.53</v>
      </c>
      <c r="R1016">
        <v>-16360350.73</v>
      </c>
      <c r="S1016">
        <v>-7653594.3499999996</v>
      </c>
      <c r="T1016">
        <v>0</v>
      </c>
      <c r="U1016">
        <v>-266399.63</v>
      </c>
      <c r="V1016">
        <v>-16360350.73</v>
      </c>
      <c r="W1016">
        <v>-7919993.9800000004</v>
      </c>
      <c r="X1016">
        <v>-29741272.109999999</v>
      </c>
      <c r="Y1016">
        <v>-16352443.07</v>
      </c>
      <c r="Z1016">
        <v>0</v>
      </c>
      <c r="AA1016">
        <v>0</v>
      </c>
      <c r="AB1016">
        <v>-29741272.109999999</v>
      </c>
      <c r="AC1016">
        <v>-16352443.07</v>
      </c>
      <c r="AD1016">
        <v>-177026479.37</v>
      </c>
      <c r="AE1016">
        <v>0</v>
      </c>
      <c r="AF1016">
        <v>0</v>
      </c>
      <c r="AG1016">
        <v>0</v>
      </c>
      <c r="AH1016">
        <v>0</v>
      </c>
      <c r="AI1016">
        <v>-177026479.37</v>
      </c>
      <c r="AJ1016">
        <v>-29741272.109999999</v>
      </c>
      <c r="AK1016">
        <v>-163637650.33000001</v>
      </c>
      <c r="AL1016">
        <v>-79529406.5</v>
      </c>
      <c r="AM1016">
        <v>23939606.170000002</v>
      </c>
      <c r="AN1016">
        <v>235366.18</v>
      </c>
      <c r="AO1016">
        <v>0</v>
      </c>
      <c r="AP1016">
        <v>5370.19</v>
      </c>
      <c r="AQ1016">
        <v>24180342.539999999</v>
      </c>
    </row>
    <row r="1017" spans="2:43" x14ac:dyDescent="0.35">
      <c r="B1017" s="65" t="s">
        <v>128</v>
      </c>
      <c r="C1017">
        <v>2015</v>
      </c>
      <c r="D1017">
        <v>2017</v>
      </c>
      <c r="F1017">
        <v>8107</v>
      </c>
      <c r="G1017">
        <v>0</v>
      </c>
      <c r="H1017" t="s">
        <v>478</v>
      </c>
      <c r="I1017">
        <v>2</v>
      </c>
      <c r="J1017">
        <v>252</v>
      </c>
      <c r="K1017" t="s">
        <v>66</v>
      </c>
      <c r="L1017">
        <v>-8130744.9299999997</v>
      </c>
      <c r="M1017">
        <v>-7251590.6799999997</v>
      </c>
      <c r="N1017">
        <v>0</v>
      </c>
      <c r="O1017">
        <v>-443214</v>
      </c>
      <c r="P1017">
        <v>-8130744.9299999997</v>
      </c>
      <c r="Q1017">
        <v>-7694804.6799999997</v>
      </c>
      <c r="R1017">
        <v>-476319.9</v>
      </c>
      <c r="S1017">
        <v>756694.75</v>
      </c>
      <c r="T1017">
        <v>0</v>
      </c>
      <c r="U1017">
        <v>-44072.87</v>
      </c>
      <c r="V1017">
        <v>-476319.9</v>
      </c>
      <c r="W1017">
        <v>712621.88</v>
      </c>
      <c r="X1017">
        <v>-212809.78</v>
      </c>
      <c r="Y1017">
        <v>-145556.24</v>
      </c>
      <c r="Z1017">
        <v>0</v>
      </c>
      <c r="AA1017">
        <v>0</v>
      </c>
      <c r="AB1017">
        <v>-212809.78</v>
      </c>
      <c r="AC1017">
        <v>-145556.24</v>
      </c>
      <c r="AD1017">
        <v>-8485216</v>
      </c>
      <c r="AE1017">
        <v>0</v>
      </c>
      <c r="AF1017">
        <v>0</v>
      </c>
      <c r="AG1017">
        <v>0</v>
      </c>
      <c r="AH1017">
        <v>0</v>
      </c>
      <c r="AI1017">
        <v>-8485216</v>
      </c>
      <c r="AJ1017">
        <v>-212809.78</v>
      </c>
      <c r="AK1017">
        <v>-8417962.4600000009</v>
      </c>
      <c r="AL1017">
        <v>-6793080.4299999997</v>
      </c>
      <c r="AM1017">
        <v>261830.04</v>
      </c>
      <c r="AN1017">
        <v>0.08</v>
      </c>
      <c r="AO1017">
        <v>0</v>
      </c>
      <c r="AP1017">
        <v>0</v>
      </c>
      <c r="AQ1017">
        <v>261830.12</v>
      </c>
    </row>
    <row r="1018" spans="2:43" x14ac:dyDescent="0.35">
      <c r="B1018" s="65" t="s">
        <v>128</v>
      </c>
      <c r="C1018">
        <v>2015</v>
      </c>
      <c r="D1018">
        <v>2017</v>
      </c>
      <c r="F1018">
        <v>8107</v>
      </c>
      <c r="G1018">
        <v>0</v>
      </c>
      <c r="H1018" t="s">
        <v>478</v>
      </c>
      <c r="I1018">
        <v>2</v>
      </c>
      <c r="J1018">
        <v>253</v>
      </c>
      <c r="K1018" t="s">
        <v>66</v>
      </c>
      <c r="L1018">
        <v>-4225161.51</v>
      </c>
      <c r="M1018">
        <v>-3332843.41</v>
      </c>
      <c r="N1018">
        <v>0</v>
      </c>
      <c r="O1018">
        <v>-378</v>
      </c>
      <c r="P1018">
        <v>-4225161.51</v>
      </c>
      <c r="Q1018">
        <v>-3333221.41</v>
      </c>
      <c r="R1018">
        <v>-589693.93000000005</v>
      </c>
      <c r="S1018">
        <v>-338401.85</v>
      </c>
      <c r="T1018">
        <v>0</v>
      </c>
      <c r="U1018">
        <v>-881.37</v>
      </c>
      <c r="V1018">
        <v>-589693.93000000005</v>
      </c>
      <c r="W1018">
        <v>-339283.22</v>
      </c>
      <c r="X1018">
        <v>712501.37</v>
      </c>
      <c r="Y1018">
        <v>113544.36</v>
      </c>
      <c r="Z1018">
        <v>0</v>
      </c>
      <c r="AA1018">
        <v>0</v>
      </c>
      <c r="AB1018">
        <v>712501.37</v>
      </c>
      <c r="AC1018">
        <v>113544.36</v>
      </c>
      <c r="AD1018">
        <v>-3879973.44</v>
      </c>
      <c r="AE1018">
        <v>0</v>
      </c>
      <c r="AF1018">
        <v>0</v>
      </c>
      <c r="AG1018">
        <v>0</v>
      </c>
      <c r="AH1018">
        <v>0</v>
      </c>
      <c r="AI1018">
        <v>-3879973.44</v>
      </c>
      <c r="AJ1018">
        <v>712501.37</v>
      </c>
      <c r="AK1018">
        <v>-4478930.45</v>
      </c>
      <c r="AL1018">
        <v>-3336579.64</v>
      </c>
      <c r="AM1018">
        <v>583602.44999999995</v>
      </c>
      <c r="AN1018">
        <v>159.25</v>
      </c>
      <c r="AO1018">
        <v>0</v>
      </c>
      <c r="AP1018">
        <v>0</v>
      </c>
      <c r="AQ1018">
        <v>583761.69999999995</v>
      </c>
    </row>
    <row r="1019" spans="2:43" x14ac:dyDescent="0.35">
      <c r="B1019" s="65" t="s">
        <v>128</v>
      </c>
      <c r="C1019">
        <v>2015</v>
      </c>
      <c r="D1019">
        <v>2017</v>
      </c>
      <c r="F1019">
        <v>8107</v>
      </c>
      <c r="G1019">
        <v>0</v>
      </c>
      <c r="H1019" t="s">
        <v>478</v>
      </c>
      <c r="I1019">
        <v>2</v>
      </c>
      <c r="J1019">
        <v>254</v>
      </c>
      <c r="K1019" t="s">
        <v>66</v>
      </c>
      <c r="L1019">
        <v>-8788448.4499999993</v>
      </c>
      <c r="M1019">
        <v>-3086327.84</v>
      </c>
      <c r="N1019">
        <v>0</v>
      </c>
      <c r="O1019">
        <v>-59819.72</v>
      </c>
      <c r="P1019">
        <v>-8788448.4499999993</v>
      </c>
      <c r="Q1019">
        <v>-3146147.56</v>
      </c>
      <c r="R1019">
        <v>-938022.59</v>
      </c>
      <c r="S1019">
        <v>-124296.01</v>
      </c>
      <c r="T1019">
        <v>0</v>
      </c>
      <c r="U1019">
        <v>-21782.58</v>
      </c>
      <c r="V1019">
        <v>-938022.59</v>
      </c>
      <c r="W1019">
        <v>-146078.59</v>
      </c>
      <c r="X1019">
        <v>-1065243.18</v>
      </c>
      <c r="Y1019">
        <v>-722661.01</v>
      </c>
      <c r="Z1019">
        <v>0</v>
      </c>
      <c r="AA1019">
        <v>0</v>
      </c>
      <c r="AB1019">
        <v>-1065243.18</v>
      </c>
      <c r="AC1019">
        <v>-722661.01</v>
      </c>
      <c r="AD1019">
        <v>-7526455.9100000001</v>
      </c>
      <c r="AE1019">
        <v>0</v>
      </c>
      <c r="AF1019">
        <v>0</v>
      </c>
      <c r="AG1019">
        <v>0</v>
      </c>
      <c r="AH1019">
        <v>0</v>
      </c>
      <c r="AI1019">
        <v>-7526455.9100000001</v>
      </c>
      <c r="AJ1019">
        <v>-1065243.18</v>
      </c>
      <c r="AK1019">
        <v>-7183873.7400000002</v>
      </c>
      <c r="AL1019">
        <v>-749628.85</v>
      </c>
      <c r="AM1019">
        <v>429208.3</v>
      </c>
      <c r="AN1019">
        <v>6553.77</v>
      </c>
      <c r="AO1019">
        <v>0</v>
      </c>
      <c r="AP1019">
        <v>0</v>
      </c>
      <c r="AQ1019">
        <v>435762.07</v>
      </c>
    </row>
    <row r="1020" spans="2:43" x14ac:dyDescent="0.35">
      <c r="B1020" s="65" t="s">
        <v>128</v>
      </c>
      <c r="C1020">
        <v>2015</v>
      </c>
      <c r="D1020">
        <v>2017</v>
      </c>
      <c r="F1020">
        <v>8107</v>
      </c>
      <c r="G1020">
        <v>0</v>
      </c>
      <c r="H1020" t="s">
        <v>478</v>
      </c>
      <c r="I1020">
        <v>2</v>
      </c>
      <c r="J1020">
        <v>255</v>
      </c>
      <c r="K1020" t="s">
        <v>66</v>
      </c>
      <c r="L1020">
        <v>-200000</v>
      </c>
      <c r="M1020">
        <v>-241877.48</v>
      </c>
      <c r="N1020">
        <v>0</v>
      </c>
      <c r="O1020">
        <v>0</v>
      </c>
      <c r="P1020">
        <v>-200000</v>
      </c>
      <c r="Q1020">
        <v>-241877.48</v>
      </c>
      <c r="R1020">
        <v>0</v>
      </c>
      <c r="S1020">
        <v>-14683.8</v>
      </c>
      <c r="T1020">
        <v>0</v>
      </c>
      <c r="U1020">
        <v>0</v>
      </c>
      <c r="V1020">
        <v>0</v>
      </c>
      <c r="W1020">
        <v>-14683.8</v>
      </c>
      <c r="X1020">
        <v>0</v>
      </c>
      <c r="Y1020">
        <v>0</v>
      </c>
      <c r="Z1020">
        <v>0</v>
      </c>
      <c r="AA1020">
        <v>0</v>
      </c>
      <c r="AB1020">
        <v>0</v>
      </c>
      <c r="AC1020">
        <v>0</v>
      </c>
      <c r="AD1020">
        <v>-129438.72</v>
      </c>
      <c r="AE1020">
        <v>0</v>
      </c>
      <c r="AF1020">
        <v>0</v>
      </c>
      <c r="AG1020">
        <v>0</v>
      </c>
      <c r="AH1020">
        <v>0</v>
      </c>
      <c r="AI1020">
        <v>-129438.72</v>
      </c>
      <c r="AJ1020">
        <v>0</v>
      </c>
      <c r="AK1020">
        <v>-129438.72</v>
      </c>
      <c r="AL1020">
        <v>-186000</v>
      </c>
      <c r="AM1020">
        <v>0</v>
      </c>
      <c r="AN1020">
        <v>0</v>
      </c>
      <c r="AO1020">
        <v>0</v>
      </c>
      <c r="AP1020">
        <v>0</v>
      </c>
      <c r="AQ1020">
        <v>0</v>
      </c>
    </row>
    <row r="1021" spans="2:43" x14ac:dyDescent="0.35">
      <c r="B1021" s="65" t="s">
        <v>128</v>
      </c>
      <c r="C1021">
        <v>2015</v>
      </c>
      <c r="D1021">
        <v>2017</v>
      </c>
      <c r="F1021">
        <v>8107</v>
      </c>
      <c r="G1021">
        <v>0</v>
      </c>
      <c r="H1021" t="s">
        <v>478</v>
      </c>
      <c r="I1021">
        <v>2</v>
      </c>
      <c r="J1021">
        <v>256</v>
      </c>
      <c r="K1021" t="s">
        <v>66</v>
      </c>
      <c r="L1021">
        <v>-8667</v>
      </c>
      <c r="M1021">
        <v>-8240</v>
      </c>
      <c r="N1021">
        <v>0</v>
      </c>
      <c r="O1021">
        <v>0</v>
      </c>
      <c r="P1021">
        <v>-8667</v>
      </c>
      <c r="Q1021">
        <v>-8240</v>
      </c>
      <c r="R1021">
        <v>0</v>
      </c>
      <c r="S1021">
        <v>240</v>
      </c>
      <c r="T1021">
        <v>0</v>
      </c>
      <c r="U1021">
        <v>-240</v>
      </c>
      <c r="V1021">
        <v>0</v>
      </c>
      <c r="W1021">
        <v>0</v>
      </c>
      <c r="X1021">
        <v>0</v>
      </c>
      <c r="Y1021">
        <v>0</v>
      </c>
      <c r="Z1021">
        <v>0</v>
      </c>
      <c r="AA1021">
        <v>0</v>
      </c>
      <c r="AB1021">
        <v>0</v>
      </c>
      <c r="AC1021">
        <v>0</v>
      </c>
      <c r="AD1021">
        <v>-667</v>
      </c>
      <c r="AE1021">
        <v>0</v>
      </c>
      <c r="AF1021">
        <v>0</v>
      </c>
      <c r="AG1021">
        <v>0</v>
      </c>
      <c r="AH1021">
        <v>0</v>
      </c>
      <c r="AI1021">
        <v>-667</v>
      </c>
      <c r="AJ1021">
        <v>0</v>
      </c>
      <c r="AK1021">
        <v>-667</v>
      </c>
      <c r="AL1021">
        <v>-240</v>
      </c>
      <c r="AM1021">
        <v>0</v>
      </c>
      <c r="AN1021">
        <v>0</v>
      </c>
      <c r="AO1021">
        <v>0</v>
      </c>
      <c r="AP1021">
        <v>0</v>
      </c>
      <c r="AQ1021">
        <v>0</v>
      </c>
    </row>
    <row r="1022" spans="2:43" x14ac:dyDescent="0.35">
      <c r="B1022" s="65" t="s">
        <v>128</v>
      </c>
      <c r="C1022">
        <v>2015</v>
      </c>
      <c r="D1022">
        <v>2017</v>
      </c>
      <c r="F1022">
        <v>8107</v>
      </c>
      <c r="G1022">
        <v>0</v>
      </c>
      <c r="H1022" t="s">
        <v>478</v>
      </c>
      <c r="I1022">
        <v>2</v>
      </c>
      <c r="J1022">
        <v>257</v>
      </c>
      <c r="K1022" t="s">
        <v>66</v>
      </c>
      <c r="L1022">
        <v>-3260676.79</v>
      </c>
      <c r="M1022">
        <v>-2431830.8199999998</v>
      </c>
      <c r="N1022">
        <v>0</v>
      </c>
      <c r="O1022">
        <v>0</v>
      </c>
      <c r="P1022">
        <v>-3260676.79</v>
      </c>
      <c r="Q1022">
        <v>-2431830.8199999998</v>
      </c>
      <c r="R1022">
        <v>-104824.66</v>
      </c>
      <c r="S1022">
        <v>-4143.47</v>
      </c>
      <c r="T1022">
        <v>0</v>
      </c>
      <c r="U1022">
        <v>-130.53</v>
      </c>
      <c r="V1022">
        <v>-104824.66</v>
      </c>
      <c r="W1022">
        <v>-4274</v>
      </c>
      <c r="X1022">
        <v>-2058995.18</v>
      </c>
      <c r="Y1022">
        <v>-3328614.86</v>
      </c>
      <c r="Z1022">
        <v>0</v>
      </c>
      <c r="AA1022">
        <v>0</v>
      </c>
      <c r="AB1022">
        <v>-2058995.18</v>
      </c>
      <c r="AC1022">
        <v>-3328614.86</v>
      </c>
      <c r="AD1022">
        <v>-4703655.22</v>
      </c>
      <c r="AE1022">
        <v>0</v>
      </c>
      <c r="AF1022">
        <v>0</v>
      </c>
      <c r="AG1022">
        <v>0</v>
      </c>
      <c r="AH1022">
        <v>0</v>
      </c>
      <c r="AI1022">
        <v>-4703655.22</v>
      </c>
      <c r="AJ1022">
        <v>-2058995.18</v>
      </c>
      <c r="AK1022">
        <v>-5973274.9000000004</v>
      </c>
      <c r="AL1022">
        <v>-5043878.2699999996</v>
      </c>
      <c r="AM1022">
        <v>231263.97</v>
      </c>
      <c r="AN1022">
        <v>57</v>
      </c>
      <c r="AO1022">
        <v>0</v>
      </c>
      <c r="AP1022">
        <v>0</v>
      </c>
      <c r="AQ1022">
        <v>231320.97</v>
      </c>
    </row>
    <row r="1023" spans="2:43" x14ac:dyDescent="0.35">
      <c r="B1023" s="65" t="s">
        <v>128</v>
      </c>
      <c r="C1023">
        <v>2015</v>
      </c>
      <c r="D1023">
        <v>2017</v>
      </c>
      <c r="F1023">
        <v>8107</v>
      </c>
      <c r="G1023">
        <v>0</v>
      </c>
      <c r="H1023" t="s">
        <v>478</v>
      </c>
      <c r="I1023">
        <v>2</v>
      </c>
      <c r="J1023">
        <v>258</v>
      </c>
      <c r="K1023" t="s">
        <v>66</v>
      </c>
      <c r="L1023">
        <v>8736</v>
      </c>
      <c r="M1023">
        <v>8736</v>
      </c>
      <c r="N1023">
        <v>0</v>
      </c>
      <c r="O1023">
        <v>0</v>
      </c>
      <c r="P1023">
        <v>8736</v>
      </c>
      <c r="Q1023">
        <v>8736</v>
      </c>
      <c r="R1023">
        <v>0</v>
      </c>
      <c r="S1023">
        <v>0</v>
      </c>
      <c r="T1023">
        <v>0</v>
      </c>
      <c r="U1023">
        <v>0</v>
      </c>
      <c r="V1023">
        <v>0</v>
      </c>
      <c r="W1023">
        <v>0</v>
      </c>
      <c r="X1023">
        <v>-513294.06</v>
      </c>
      <c r="Y1023">
        <v>-478110.18</v>
      </c>
      <c r="Z1023">
        <v>0</v>
      </c>
      <c r="AA1023">
        <v>0</v>
      </c>
      <c r="AB1023">
        <v>-513294.06</v>
      </c>
      <c r="AC1023">
        <v>-478110.18</v>
      </c>
      <c r="AD1023">
        <v>-35183.879999999997</v>
      </c>
      <c r="AE1023">
        <v>0</v>
      </c>
      <c r="AF1023">
        <v>0</v>
      </c>
      <c r="AG1023">
        <v>0</v>
      </c>
      <c r="AH1023">
        <v>0</v>
      </c>
      <c r="AI1023">
        <v>-35183.879999999997</v>
      </c>
      <c r="AJ1023">
        <v>-513294.06</v>
      </c>
      <c r="AK1023">
        <v>0</v>
      </c>
      <c r="AL1023">
        <v>0</v>
      </c>
      <c r="AM1023">
        <v>0</v>
      </c>
      <c r="AN1023">
        <v>0</v>
      </c>
      <c r="AO1023">
        <v>0</v>
      </c>
      <c r="AP1023">
        <v>0</v>
      </c>
      <c r="AQ1023">
        <v>0</v>
      </c>
    </row>
    <row r="1024" spans="2:43" x14ac:dyDescent="0.35">
      <c r="B1024" s="65" t="s">
        <v>128</v>
      </c>
      <c r="C1024">
        <v>2015</v>
      </c>
      <c r="D1024">
        <v>2017</v>
      </c>
      <c r="F1024">
        <v>8107</v>
      </c>
      <c r="G1024">
        <v>0</v>
      </c>
      <c r="H1024" t="s">
        <v>478</v>
      </c>
      <c r="I1024">
        <v>2</v>
      </c>
      <c r="J1024">
        <v>260</v>
      </c>
      <c r="K1024" t="s">
        <v>66</v>
      </c>
      <c r="L1024">
        <v>-2388344.0499999998</v>
      </c>
      <c r="M1024">
        <v>-545363.94999999995</v>
      </c>
      <c r="N1024">
        <v>0</v>
      </c>
      <c r="O1024">
        <v>0</v>
      </c>
      <c r="P1024">
        <v>-2388344.0499999998</v>
      </c>
      <c r="Q1024">
        <v>-545363.94999999995</v>
      </c>
      <c r="R1024">
        <v>-351853.36</v>
      </c>
      <c r="S1024">
        <v>516456.53</v>
      </c>
      <c r="T1024">
        <v>0</v>
      </c>
      <c r="U1024">
        <v>-324805.42</v>
      </c>
      <c r="V1024">
        <v>-351853.36</v>
      </c>
      <c r="W1024">
        <v>191651.11</v>
      </c>
      <c r="X1024">
        <v>-25473.439999999999</v>
      </c>
      <c r="Y1024">
        <v>-24736</v>
      </c>
      <c r="Z1024">
        <v>0</v>
      </c>
      <c r="AA1024">
        <v>0</v>
      </c>
      <c r="AB1024">
        <v>-25473.439999999999</v>
      </c>
      <c r="AC1024">
        <v>-24736</v>
      </c>
      <c r="AD1024">
        <v>-4413004.3099999996</v>
      </c>
      <c r="AE1024">
        <v>0</v>
      </c>
      <c r="AF1024">
        <v>0</v>
      </c>
      <c r="AG1024">
        <v>0</v>
      </c>
      <c r="AH1024">
        <v>0</v>
      </c>
      <c r="AI1024">
        <v>-4413004.3099999996</v>
      </c>
      <c r="AJ1024">
        <v>-25473.439999999999</v>
      </c>
      <c r="AK1024">
        <v>-4412266.87</v>
      </c>
      <c r="AL1024">
        <v>-2025782.3</v>
      </c>
      <c r="AM1024">
        <v>81717.789999999994</v>
      </c>
      <c r="AN1024">
        <v>17829.310000000001</v>
      </c>
      <c r="AO1024">
        <v>0</v>
      </c>
      <c r="AP1024">
        <v>0</v>
      </c>
      <c r="AQ1024">
        <v>99547.1</v>
      </c>
    </row>
    <row r="1025" spans="2:43" x14ac:dyDescent="0.35">
      <c r="B1025" s="65" t="s">
        <v>128</v>
      </c>
      <c r="C1025">
        <v>2015</v>
      </c>
      <c r="D1025">
        <v>2017</v>
      </c>
      <c r="F1025">
        <v>8107</v>
      </c>
      <c r="G1025">
        <v>0</v>
      </c>
      <c r="H1025" t="s">
        <v>478</v>
      </c>
      <c r="I1025">
        <v>2</v>
      </c>
      <c r="J1025">
        <v>310</v>
      </c>
      <c r="K1025" t="s">
        <v>66</v>
      </c>
      <c r="L1025">
        <v>-22715332.190000001</v>
      </c>
      <c r="M1025">
        <v>-25965305.039999999</v>
      </c>
      <c r="N1025">
        <v>0</v>
      </c>
      <c r="O1025">
        <v>-849801.02</v>
      </c>
      <c r="P1025">
        <v>-22715332.190000001</v>
      </c>
      <c r="Q1025">
        <v>-26815106.059999999</v>
      </c>
      <c r="R1025">
        <v>18344.55</v>
      </c>
      <c r="S1025">
        <v>-280669.45</v>
      </c>
      <c r="T1025">
        <v>0</v>
      </c>
      <c r="U1025">
        <v>-138176.38</v>
      </c>
      <c r="V1025">
        <v>18344.55</v>
      </c>
      <c r="W1025">
        <v>-418845.83</v>
      </c>
      <c r="X1025">
        <v>-463761.58</v>
      </c>
      <c r="Y1025">
        <v>-1346443.52</v>
      </c>
      <c r="Z1025">
        <v>0</v>
      </c>
      <c r="AA1025">
        <v>0</v>
      </c>
      <c r="AB1025">
        <v>-463761.58</v>
      </c>
      <c r="AC1025">
        <v>-1346443.52</v>
      </c>
      <c r="AD1025">
        <v>-14800922.48</v>
      </c>
      <c r="AE1025">
        <v>0</v>
      </c>
      <c r="AF1025">
        <v>0</v>
      </c>
      <c r="AG1025">
        <v>0</v>
      </c>
      <c r="AH1025">
        <v>0</v>
      </c>
      <c r="AI1025">
        <v>-14800922.48</v>
      </c>
      <c r="AJ1025">
        <v>-463761.58</v>
      </c>
      <c r="AK1025">
        <v>-15683604.42</v>
      </c>
      <c r="AL1025">
        <v>-20220568.670000002</v>
      </c>
      <c r="AM1025">
        <v>83875.11</v>
      </c>
      <c r="AN1025">
        <v>122752.51</v>
      </c>
      <c r="AO1025">
        <v>0</v>
      </c>
      <c r="AP1025">
        <v>0</v>
      </c>
      <c r="AQ1025">
        <v>206627.62</v>
      </c>
    </row>
    <row r="1026" spans="2:43" x14ac:dyDescent="0.35">
      <c r="B1026" s="65" t="s">
        <v>128</v>
      </c>
      <c r="C1026">
        <v>2015</v>
      </c>
      <c r="D1026">
        <v>2017</v>
      </c>
      <c r="F1026">
        <v>8107</v>
      </c>
      <c r="G1026">
        <v>0</v>
      </c>
      <c r="H1026" t="s">
        <v>478</v>
      </c>
      <c r="I1026">
        <v>2</v>
      </c>
      <c r="J1026">
        <v>320</v>
      </c>
      <c r="K1026" t="s">
        <v>66</v>
      </c>
      <c r="L1026">
        <v>-51277069.390000001</v>
      </c>
      <c r="M1026">
        <v>-31870542.579999998</v>
      </c>
      <c r="N1026">
        <v>0</v>
      </c>
      <c r="O1026">
        <v>-135336</v>
      </c>
      <c r="P1026">
        <v>-51277069.390000001</v>
      </c>
      <c r="Q1026">
        <v>-32005878.579999998</v>
      </c>
      <c r="R1026">
        <v>-596105.5</v>
      </c>
      <c r="S1026">
        <v>-1465689.62</v>
      </c>
      <c r="T1026">
        <v>0</v>
      </c>
      <c r="U1026">
        <v>-1923646.04</v>
      </c>
      <c r="V1026">
        <v>-596105.5</v>
      </c>
      <c r="W1026">
        <v>-3389335.66</v>
      </c>
      <c r="X1026">
        <v>-763060.09</v>
      </c>
      <c r="Y1026">
        <v>-560649.12</v>
      </c>
      <c r="Z1026">
        <v>0</v>
      </c>
      <c r="AA1026">
        <v>0</v>
      </c>
      <c r="AB1026">
        <v>-763060.09</v>
      </c>
      <c r="AC1026">
        <v>-560649.12</v>
      </c>
      <c r="AD1026">
        <v>-23818811.789999999</v>
      </c>
      <c r="AE1026">
        <v>0</v>
      </c>
      <c r="AF1026">
        <v>0</v>
      </c>
      <c r="AG1026">
        <v>0</v>
      </c>
      <c r="AH1026">
        <v>0</v>
      </c>
      <c r="AI1026">
        <v>-23818811.789999999</v>
      </c>
      <c r="AJ1026">
        <v>-763060.09</v>
      </c>
      <c r="AK1026">
        <v>-23616400.82</v>
      </c>
      <c r="AL1026">
        <v>-7138440.1699999999</v>
      </c>
      <c r="AM1026">
        <v>327240.82</v>
      </c>
      <c r="AN1026">
        <v>3123655.65</v>
      </c>
      <c r="AO1026">
        <v>0</v>
      </c>
      <c r="AP1026">
        <v>0</v>
      </c>
      <c r="AQ1026">
        <v>3450896.47</v>
      </c>
    </row>
    <row r="1027" spans="2:43" x14ac:dyDescent="0.35">
      <c r="B1027" s="65" t="s">
        <v>128</v>
      </c>
      <c r="C1027">
        <v>2015</v>
      </c>
      <c r="D1027">
        <v>2017</v>
      </c>
      <c r="F1027">
        <v>8107</v>
      </c>
      <c r="G1027">
        <v>0</v>
      </c>
      <c r="H1027" t="s">
        <v>478</v>
      </c>
      <c r="I1027">
        <v>2</v>
      </c>
      <c r="J1027">
        <v>420</v>
      </c>
      <c r="K1027" t="s">
        <v>66</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-1389.82</v>
      </c>
      <c r="AE1027">
        <v>0</v>
      </c>
      <c r="AF1027">
        <v>0</v>
      </c>
      <c r="AG1027">
        <v>0</v>
      </c>
      <c r="AH1027">
        <v>0</v>
      </c>
      <c r="AI1027">
        <v>-1389.82</v>
      </c>
      <c r="AJ1027">
        <v>0</v>
      </c>
      <c r="AK1027">
        <v>-1389.82</v>
      </c>
      <c r="AL1027">
        <v>-1389.82</v>
      </c>
      <c r="AM1027">
        <v>0</v>
      </c>
      <c r="AN1027">
        <v>0</v>
      </c>
      <c r="AO1027">
        <v>0</v>
      </c>
      <c r="AP1027">
        <v>0</v>
      </c>
      <c r="AQ1027">
        <v>0</v>
      </c>
    </row>
    <row r="1028" spans="2:43" x14ac:dyDescent="0.35">
      <c r="B1028" s="65" t="s">
        <v>128</v>
      </c>
      <c r="C1028">
        <v>2015</v>
      </c>
      <c r="D1028">
        <v>2017</v>
      </c>
      <c r="F1028">
        <v>8107</v>
      </c>
      <c r="G1028">
        <v>0</v>
      </c>
      <c r="H1028" t="s">
        <v>484</v>
      </c>
      <c r="I1028">
        <v>3</v>
      </c>
      <c r="J1028">
        <v>232</v>
      </c>
      <c r="K1028" t="s">
        <v>66</v>
      </c>
      <c r="L1028">
        <v>-342.45</v>
      </c>
      <c r="M1028">
        <v>0</v>
      </c>
      <c r="N1028">
        <v>0</v>
      </c>
      <c r="O1028">
        <v>0</v>
      </c>
      <c r="P1028">
        <v>-342.45</v>
      </c>
      <c r="Q1028">
        <v>0</v>
      </c>
      <c r="R1028">
        <v>0</v>
      </c>
      <c r="S1028">
        <v>0</v>
      </c>
      <c r="T1028">
        <v>0</v>
      </c>
      <c r="U1028">
        <v>0</v>
      </c>
      <c r="V1028">
        <v>0</v>
      </c>
      <c r="W1028">
        <v>0</v>
      </c>
      <c r="X1028">
        <v>0</v>
      </c>
      <c r="Y1028">
        <v>0</v>
      </c>
      <c r="Z1028">
        <v>0</v>
      </c>
      <c r="AA1028">
        <v>0</v>
      </c>
      <c r="AB1028">
        <v>0</v>
      </c>
      <c r="AC1028">
        <v>0</v>
      </c>
      <c r="AD1028">
        <v>-342.45</v>
      </c>
      <c r="AE1028">
        <v>0</v>
      </c>
      <c r="AF1028">
        <v>0</v>
      </c>
      <c r="AG1028">
        <v>0</v>
      </c>
      <c r="AH1028">
        <v>0</v>
      </c>
      <c r="AI1028">
        <v>-342.45</v>
      </c>
      <c r="AJ1028">
        <v>0</v>
      </c>
      <c r="AK1028">
        <v>-342.45</v>
      </c>
      <c r="AL1028">
        <v>0</v>
      </c>
      <c r="AM1028">
        <v>0</v>
      </c>
      <c r="AN1028">
        <v>0</v>
      </c>
      <c r="AO1028">
        <v>0</v>
      </c>
      <c r="AP1028">
        <v>0</v>
      </c>
      <c r="AQ1028">
        <v>0</v>
      </c>
    </row>
    <row r="1029" spans="2:43" x14ac:dyDescent="0.35">
      <c r="B1029" s="65" t="s">
        <v>128</v>
      </c>
      <c r="C1029">
        <v>2015</v>
      </c>
      <c r="D1029">
        <v>2017</v>
      </c>
      <c r="F1029">
        <v>8107</v>
      </c>
      <c r="G1029">
        <v>0</v>
      </c>
      <c r="H1029" t="s">
        <v>484</v>
      </c>
      <c r="I1029">
        <v>3</v>
      </c>
      <c r="J1029">
        <v>233</v>
      </c>
      <c r="K1029" t="s">
        <v>66</v>
      </c>
      <c r="L1029">
        <v>-22964.560000000001</v>
      </c>
      <c r="M1029">
        <v>-9426.58</v>
      </c>
      <c r="N1029">
        <v>0</v>
      </c>
      <c r="O1029">
        <v>0</v>
      </c>
      <c r="P1029">
        <v>-22964.560000000001</v>
      </c>
      <c r="Q1029">
        <v>-9426.58</v>
      </c>
      <c r="R1029">
        <v>0</v>
      </c>
      <c r="S1029">
        <v>55.69</v>
      </c>
      <c r="T1029">
        <v>0</v>
      </c>
      <c r="U1029">
        <v>-55.69</v>
      </c>
      <c r="V1029">
        <v>0</v>
      </c>
      <c r="W1029">
        <v>0</v>
      </c>
      <c r="X1029">
        <v>0</v>
      </c>
      <c r="Y1029">
        <v>0</v>
      </c>
      <c r="Z1029">
        <v>0</v>
      </c>
      <c r="AA1029">
        <v>0</v>
      </c>
      <c r="AB1029">
        <v>0</v>
      </c>
      <c r="AC1029">
        <v>0</v>
      </c>
      <c r="AD1029">
        <v>-13593.67</v>
      </c>
      <c r="AE1029">
        <v>0</v>
      </c>
      <c r="AF1029">
        <v>0</v>
      </c>
      <c r="AG1029">
        <v>0</v>
      </c>
      <c r="AH1029">
        <v>0</v>
      </c>
      <c r="AI1029">
        <v>-13593.67</v>
      </c>
      <c r="AJ1029">
        <v>0</v>
      </c>
      <c r="AK1029">
        <v>-13593.67</v>
      </c>
      <c r="AL1029">
        <v>-55.69</v>
      </c>
      <c r="AM1029">
        <v>0</v>
      </c>
      <c r="AN1029">
        <v>0</v>
      </c>
      <c r="AO1029">
        <v>0</v>
      </c>
      <c r="AP1029">
        <v>0</v>
      </c>
      <c r="AQ1029">
        <v>0</v>
      </c>
    </row>
    <row r="1030" spans="2:43" x14ac:dyDescent="0.35">
      <c r="B1030" s="65" t="s">
        <v>128</v>
      </c>
      <c r="C1030">
        <v>2015</v>
      </c>
      <c r="D1030">
        <v>2017</v>
      </c>
      <c r="F1030">
        <v>8107</v>
      </c>
      <c r="G1030">
        <v>0</v>
      </c>
      <c r="H1030" t="s">
        <v>484</v>
      </c>
      <c r="I1030">
        <v>3</v>
      </c>
      <c r="J1030">
        <v>251</v>
      </c>
      <c r="K1030" t="s">
        <v>66</v>
      </c>
      <c r="L1030">
        <v>-13634106.49</v>
      </c>
      <c r="M1030">
        <v>-6429937.8899999997</v>
      </c>
      <c r="N1030">
        <v>0</v>
      </c>
      <c r="O1030">
        <v>0</v>
      </c>
      <c r="P1030">
        <v>-13634106.49</v>
      </c>
      <c r="Q1030">
        <v>-6429937.8899999997</v>
      </c>
      <c r="R1030">
        <v>-1081681.67</v>
      </c>
      <c r="S1030">
        <v>-528835.32999999996</v>
      </c>
      <c r="T1030">
        <v>0</v>
      </c>
      <c r="U1030">
        <v>-6280.7</v>
      </c>
      <c r="V1030">
        <v>-1081681.67</v>
      </c>
      <c r="W1030">
        <v>-535116.03</v>
      </c>
      <c r="X1030">
        <v>-3629984.88</v>
      </c>
      <c r="Y1030">
        <v>-1042474.17</v>
      </c>
      <c r="Z1030">
        <v>0</v>
      </c>
      <c r="AA1030">
        <v>0</v>
      </c>
      <c r="AB1030">
        <v>-3629984.88</v>
      </c>
      <c r="AC1030">
        <v>-1042474.17</v>
      </c>
      <c r="AD1030">
        <v>-11997599.83</v>
      </c>
      <c r="AE1030">
        <v>0</v>
      </c>
      <c r="AF1030">
        <v>0</v>
      </c>
      <c r="AG1030">
        <v>0</v>
      </c>
      <c r="AH1030">
        <v>0</v>
      </c>
      <c r="AI1030">
        <v>-11997599.83</v>
      </c>
      <c r="AJ1030">
        <v>-3629984.88</v>
      </c>
      <c r="AK1030">
        <v>-9410089.1199999992</v>
      </c>
      <c r="AL1030">
        <v>-1659354.88</v>
      </c>
      <c r="AM1030">
        <v>481069.34</v>
      </c>
      <c r="AN1030">
        <v>7.0000000000000007E-2</v>
      </c>
      <c r="AO1030">
        <v>0</v>
      </c>
      <c r="AP1030">
        <v>2828.79</v>
      </c>
      <c r="AQ1030">
        <v>483898.2</v>
      </c>
    </row>
    <row r="1031" spans="2:43" x14ac:dyDescent="0.35">
      <c r="B1031" s="65" t="s">
        <v>128</v>
      </c>
      <c r="C1031">
        <v>2015</v>
      </c>
      <c r="D1031">
        <v>2017</v>
      </c>
      <c r="F1031">
        <v>8107</v>
      </c>
      <c r="G1031">
        <v>0</v>
      </c>
      <c r="H1031" t="s">
        <v>484</v>
      </c>
      <c r="I1031">
        <v>3</v>
      </c>
      <c r="J1031">
        <v>252</v>
      </c>
      <c r="K1031" t="s">
        <v>66</v>
      </c>
      <c r="L1031">
        <v>-3893613.45</v>
      </c>
      <c r="M1031">
        <v>-224817.71</v>
      </c>
      <c r="N1031">
        <v>0</v>
      </c>
      <c r="O1031">
        <v>0</v>
      </c>
      <c r="P1031">
        <v>-3893613.45</v>
      </c>
      <c r="Q1031">
        <v>-224817.71</v>
      </c>
      <c r="R1031">
        <v>-123402.64</v>
      </c>
      <c r="S1031">
        <v>-104150.72</v>
      </c>
      <c r="T1031">
        <v>0</v>
      </c>
      <c r="U1031">
        <v>-27115.38</v>
      </c>
      <c r="V1031">
        <v>-123402.64</v>
      </c>
      <c r="W1031">
        <v>-131266.1</v>
      </c>
      <c r="X1031">
        <v>0</v>
      </c>
      <c r="Y1031">
        <v>-2226.14</v>
      </c>
      <c r="Z1031">
        <v>0</v>
      </c>
      <c r="AA1031">
        <v>0</v>
      </c>
      <c r="AB1031">
        <v>0</v>
      </c>
      <c r="AC1031">
        <v>-2226.14</v>
      </c>
      <c r="AD1031">
        <v>-3729232.61</v>
      </c>
      <c r="AE1031">
        <v>0</v>
      </c>
      <c r="AF1031">
        <v>0</v>
      </c>
      <c r="AG1031">
        <v>0</v>
      </c>
      <c r="AH1031">
        <v>0</v>
      </c>
      <c r="AI1031">
        <v>-3729232.61</v>
      </c>
      <c r="AJ1031">
        <v>0</v>
      </c>
      <c r="AK1031">
        <v>-3731458.75</v>
      </c>
      <c r="AL1031">
        <v>-70526.47</v>
      </c>
      <c r="AM1031">
        <v>52764.35</v>
      </c>
      <c r="AN1031">
        <v>26294</v>
      </c>
      <c r="AO1031">
        <v>0</v>
      </c>
      <c r="AP1031">
        <v>0</v>
      </c>
      <c r="AQ1031">
        <v>79058.350000000006</v>
      </c>
    </row>
    <row r="1032" spans="2:43" x14ac:dyDescent="0.35">
      <c r="B1032" s="65" t="s">
        <v>128</v>
      </c>
      <c r="C1032">
        <v>2015</v>
      </c>
      <c r="D1032">
        <v>2017</v>
      </c>
      <c r="F1032">
        <v>8107</v>
      </c>
      <c r="G1032">
        <v>0</v>
      </c>
      <c r="H1032" t="s">
        <v>484</v>
      </c>
      <c r="I1032">
        <v>3</v>
      </c>
      <c r="J1032">
        <v>253</v>
      </c>
      <c r="K1032" t="s">
        <v>66</v>
      </c>
      <c r="L1032">
        <v>-4747302.05</v>
      </c>
      <c r="M1032">
        <v>-933261.38</v>
      </c>
      <c r="N1032">
        <v>0</v>
      </c>
      <c r="O1032">
        <v>0</v>
      </c>
      <c r="P1032">
        <v>-4747302.05</v>
      </c>
      <c r="Q1032">
        <v>-933261.38</v>
      </c>
      <c r="R1032">
        <v>-181504.07</v>
      </c>
      <c r="S1032">
        <v>-4212.3599999999997</v>
      </c>
      <c r="T1032">
        <v>0</v>
      </c>
      <c r="U1032">
        <v>-543.27</v>
      </c>
      <c r="V1032">
        <v>-181504.07</v>
      </c>
      <c r="W1032">
        <v>-4755.63</v>
      </c>
      <c r="X1032">
        <v>19397.560000000001</v>
      </c>
      <c r="Y1032">
        <v>7344.71</v>
      </c>
      <c r="Z1032">
        <v>0</v>
      </c>
      <c r="AA1032">
        <v>0</v>
      </c>
      <c r="AB1032">
        <v>19397.560000000001</v>
      </c>
      <c r="AC1032">
        <v>7344.71</v>
      </c>
      <c r="AD1032">
        <v>-3986375.75</v>
      </c>
      <c r="AE1032">
        <v>0</v>
      </c>
      <c r="AF1032">
        <v>0</v>
      </c>
      <c r="AG1032">
        <v>0</v>
      </c>
      <c r="AH1032">
        <v>0</v>
      </c>
      <c r="AI1032">
        <v>-3986375.75</v>
      </c>
      <c r="AJ1032">
        <v>19397.560000000001</v>
      </c>
      <c r="AK1032">
        <v>-3998428.6</v>
      </c>
      <c r="AL1032">
        <v>-7639.49</v>
      </c>
      <c r="AM1032">
        <v>0</v>
      </c>
      <c r="AN1032">
        <v>0</v>
      </c>
      <c r="AO1032">
        <v>0</v>
      </c>
      <c r="AP1032">
        <v>0</v>
      </c>
      <c r="AQ1032">
        <v>0</v>
      </c>
    </row>
    <row r="1033" spans="2:43" x14ac:dyDescent="0.35">
      <c r="B1033" s="65" t="s">
        <v>128</v>
      </c>
      <c r="C1033">
        <v>2015</v>
      </c>
      <c r="D1033">
        <v>2017</v>
      </c>
      <c r="F1033">
        <v>8107</v>
      </c>
      <c r="G1033">
        <v>0</v>
      </c>
      <c r="H1033" t="s">
        <v>484</v>
      </c>
      <c r="I1033">
        <v>3</v>
      </c>
      <c r="J1033">
        <v>254</v>
      </c>
      <c r="K1033" t="s">
        <v>66</v>
      </c>
      <c r="L1033">
        <v>-5296722.78</v>
      </c>
      <c r="M1033">
        <v>-671513.85</v>
      </c>
      <c r="N1033">
        <v>0</v>
      </c>
      <c r="O1033">
        <v>0</v>
      </c>
      <c r="P1033">
        <v>-5296722.78</v>
      </c>
      <c r="Q1033">
        <v>-671513.85</v>
      </c>
      <c r="R1033">
        <v>-481295.04</v>
      </c>
      <c r="S1033">
        <v>-116957.99</v>
      </c>
      <c r="T1033">
        <v>0</v>
      </c>
      <c r="U1033">
        <v>-1679.56</v>
      </c>
      <c r="V1033">
        <v>-481295.04</v>
      </c>
      <c r="W1033">
        <v>-118637.55</v>
      </c>
      <c r="X1033">
        <v>-30000</v>
      </c>
      <c r="Y1033">
        <v>-8077.69</v>
      </c>
      <c r="Z1033">
        <v>0</v>
      </c>
      <c r="AA1033">
        <v>0</v>
      </c>
      <c r="AB1033">
        <v>-30000</v>
      </c>
      <c r="AC1033">
        <v>-8077.69</v>
      </c>
      <c r="AD1033">
        <v>-5136961.8099999996</v>
      </c>
      <c r="AE1033">
        <v>0</v>
      </c>
      <c r="AF1033">
        <v>0</v>
      </c>
      <c r="AG1033">
        <v>0</v>
      </c>
      <c r="AH1033">
        <v>0</v>
      </c>
      <c r="AI1033">
        <v>-5136961.8099999996</v>
      </c>
      <c r="AJ1033">
        <v>-30000</v>
      </c>
      <c r="AK1033">
        <v>-5115039.5</v>
      </c>
      <c r="AL1033">
        <v>-127173.08</v>
      </c>
      <c r="AM1033">
        <v>28283.81</v>
      </c>
      <c r="AN1033">
        <v>72.06</v>
      </c>
      <c r="AO1033">
        <v>0</v>
      </c>
      <c r="AP1033">
        <v>0</v>
      </c>
      <c r="AQ1033">
        <v>28355.87</v>
      </c>
    </row>
    <row r="1034" spans="2:43" x14ac:dyDescent="0.35">
      <c r="B1034" s="65" t="s">
        <v>128</v>
      </c>
      <c r="C1034">
        <v>2015</v>
      </c>
      <c r="D1034">
        <v>2017</v>
      </c>
      <c r="F1034">
        <v>8107</v>
      </c>
      <c r="G1034">
        <v>0</v>
      </c>
      <c r="H1034" t="s">
        <v>484</v>
      </c>
      <c r="I1034">
        <v>3</v>
      </c>
      <c r="J1034">
        <v>257</v>
      </c>
      <c r="K1034" t="s">
        <v>66</v>
      </c>
      <c r="L1034">
        <v>-6500826.4800000004</v>
      </c>
      <c r="M1034">
        <v>-4463456.93</v>
      </c>
      <c r="N1034">
        <v>0</v>
      </c>
      <c r="O1034">
        <v>0</v>
      </c>
      <c r="P1034">
        <v>-6500826.4800000004</v>
      </c>
      <c r="Q1034">
        <v>-4463456.93</v>
      </c>
      <c r="R1034">
        <v>-104998</v>
      </c>
      <c r="S1034">
        <v>254.21</v>
      </c>
      <c r="T1034">
        <v>0</v>
      </c>
      <c r="U1034">
        <v>-254.21</v>
      </c>
      <c r="V1034">
        <v>-104998</v>
      </c>
      <c r="W1034">
        <v>0</v>
      </c>
      <c r="X1034">
        <v>-150</v>
      </c>
      <c r="Y1034">
        <v>0</v>
      </c>
      <c r="Z1034">
        <v>0</v>
      </c>
      <c r="AA1034">
        <v>0</v>
      </c>
      <c r="AB1034">
        <v>-150</v>
      </c>
      <c r="AC1034">
        <v>0</v>
      </c>
      <c r="AD1034">
        <v>-2361821.35</v>
      </c>
      <c r="AE1034">
        <v>0</v>
      </c>
      <c r="AF1034">
        <v>0</v>
      </c>
      <c r="AG1034">
        <v>0</v>
      </c>
      <c r="AH1034">
        <v>0</v>
      </c>
      <c r="AI1034">
        <v>-2361821.35</v>
      </c>
      <c r="AJ1034">
        <v>-150</v>
      </c>
      <c r="AK1034">
        <v>-2361671.35</v>
      </c>
      <c r="AL1034">
        <v>-219303.8</v>
      </c>
      <c r="AM1034">
        <v>0</v>
      </c>
      <c r="AN1034">
        <v>0</v>
      </c>
      <c r="AO1034">
        <v>0</v>
      </c>
      <c r="AP1034">
        <v>0</v>
      </c>
      <c r="AQ1034">
        <v>0</v>
      </c>
    </row>
    <row r="1035" spans="2:43" x14ac:dyDescent="0.35">
      <c r="B1035" s="65" t="s">
        <v>128</v>
      </c>
      <c r="C1035">
        <v>2015</v>
      </c>
      <c r="D1035">
        <v>2017</v>
      </c>
      <c r="F1035">
        <v>8107</v>
      </c>
      <c r="G1035">
        <v>0</v>
      </c>
      <c r="H1035" t="s">
        <v>484</v>
      </c>
      <c r="I1035">
        <v>3</v>
      </c>
      <c r="J1035">
        <v>260</v>
      </c>
      <c r="K1035" t="s">
        <v>66</v>
      </c>
      <c r="L1035">
        <v>-4050.3</v>
      </c>
      <c r="M1035">
        <v>0</v>
      </c>
      <c r="N1035">
        <v>0</v>
      </c>
      <c r="O1035">
        <v>0</v>
      </c>
      <c r="P1035">
        <v>-4050.3</v>
      </c>
      <c r="Q1035">
        <v>0</v>
      </c>
      <c r="R1035">
        <v>0</v>
      </c>
      <c r="S1035">
        <v>6360.92</v>
      </c>
      <c r="T1035">
        <v>0</v>
      </c>
      <c r="U1035">
        <v>-6360.92</v>
      </c>
      <c r="V1035">
        <v>0</v>
      </c>
      <c r="W1035">
        <v>0</v>
      </c>
      <c r="X1035">
        <v>0</v>
      </c>
      <c r="Y1035">
        <v>0</v>
      </c>
      <c r="Z1035">
        <v>0</v>
      </c>
      <c r="AA1035">
        <v>0</v>
      </c>
      <c r="AB1035">
        <v>0</v>
      </c>
      <c r="AC1035">
        <v>0</v>
      </c>
      <c r="AD1035">
        <v>-46043.87</v>
      </c>
      <c r="AE1035">
        <v>0</v>
      </c>
      <c r="AF1035">
        <v>0</v>
      </c>
      <c r="AG1035">
        <v>0</v>
      </c>
      <c r="AH1035">
        <v>0</v>
      </c>
      <c r="AI1035">
        <v>-46043.87</v>
      </c>
      <c r="AJ1035">
        <v>0</v>
      </c>
      <c r="AK1035">
        <v>-46043.87</v>
      </c>
      <c r="AL1035">
        <v>-41993.57</v>
      </c>
      <c r="AM1035">
        <v>0</v>
      </c>
      <c r="AN1035">
        <v>0</v>
      </c>
      <c r="AO1035">
        <v>0</v>
      </c>
      <c r="AP1035">
        <v>0</v>
      </c>
      <c r="AQ1035">
        <v>0</v>
      </c>
    </row>
    <row r="1036" spans="2:43" x14ac:dyDescent="0.35">
      <c r="B1036" s="65" t="s">
        <v>128</v>
      </c>
      <c r="C1036">
        <v>2015</v>
      </c>
      <c r="D1036">
        <v>2017</v>
      </c>
      <c r="F1036">
        <v>8107</v>
      </c>
      <c r="G1036">
        <v>0</v>
      </c>
      <c r="H1036" t="s">
        <v>484</v>
      </c>
      <c r="I1036">
        <v>3</v>
      </c>
      <c r="J1036">
        <v>310</v>
      </c>
      <c r="K1036" t="s">
        <v>66</v>
      </c>
      <c r="L1036">
        <v>-2404178.09</v>
      </c>
      <c r="M1036">
        <v>-1866121.68</v>
      </c>
      <c r="N1036">
        <v>0</v>
      </c>
      <c r="O1036">
        <v>0</v>
      </c>
      <c r="P1036">
        <v>-2404178.09</v>
      </c>
      <c r="Q1036">
        <v>-1866121.68</v>
      </c>
      <c r="R1036">
        <v>-147687.49</v>
      </c>
      <c r="S1036">
        <v>-402760.17</v>
      </c>
      <c r="T1036">
        <v>0</v>
      </c>
      <c r="U1036">
        <v>-63219.33</v>
      </c>
      <c r="V1036">
        <v>-147687.49</v>
      </c>
      <c r="W1036">
        <v>-465979.5</v>
      </c>
      <c r="X1036">
        <v>0</v>
      </c>
      <c r="Y1036">
        <v>0</v>
      </c>
      <c r="Z1036">
        <v>0</v>
      </c>
      <c r="AA1036">
        <v>0</v>
      </c>
      <c r="AB1036">
        <v>0</v>
      </c>
      <c r="AC1036">
        <v>0</v>
      </c>
      <c r="AD1036">
        <v>-1769029.16</v>
      </c>
      <c r="AE1036">
        <v>0</v>
      </c>
      <c r="AF1036">
        <v>0</v>
      </c>
      <c r="AG1036">
        <v>0</v>
      </c>
      <c r="AH1036">
        <v>0</v>
      </c>
      <c r="AI1036">
        <v>-1769029.16</v>
      </c>
      <c r="AJ1036">
        <v>0</v>
      </c>
      <c r="AK1036">
        <v>-1769029.16</v>
      </c>
      <c r="AL1036">
        <v>-1549264.76</v>
      </c>
      <c r="AM1036">
        <v>70.150000000000006</v>
      </c>
      <c r="AN1036">
        <v>0</v>
      </c>
      <c r="AO1036">
        <v>0</v>
      </c>
      <c r="AP1036">
        <v>0</v>
      </c>
      <c r="AQ1036">
        <v>70.150000000000006</v>
      </c>
    </row>
    <row r="1037" spans="2:43" x14ac:dyDescent="0.35">
      <c r="B1037" s="65" t="s">
        <v>128</v>
      </c>
      <c r="C1037">
        <v>2015</v>
      </c>
      <c r="D1037">
        <v>2017</v>
      </c>
      <c r="F1037">
        <v>8107</v>
      </c>
      <c r="G1037">
        <v>0</v>
      </c>
      <c r="H1037" t="s">
        <v>484</v>
      </c>
      <c r="I1037">
        <v>3</v>
      </c>
      <c r="J1037">
        <v>320</v>
      </c>
      <c r="K1037" t="s">
        <v>66</v>
      </c>
      <c r="L1037">
        <v>-5059075.5999999996</v>
      </c>
      <c r="M1037">
        <v>-3895363.41</v>
      </c>
      <c r="N1037">
        <v>0</v>
      </c>
      <c r="O1037">
        <v>0</v>
      </c>
      <c r="P1037">
        <v>-5059075.5999999996</v>
      </c>
      <c r="Q1037">
        <v>-3895363.41</v>
      </c>
      <c r="R1037">
        <v>-76409</v>
      </c>
      <c r="S1037">
        <v>-804.16</v>
      </c>
      <c r="T1037">
        <v>0</v>
      </c>
      <c r="U1037">
        <v>-0.67</v>
      </c>
      <c r="V1037">
        <v>-76409</v>
      </c>
      <c r="W1037">
        <v>-804.83</v>
      </c>
      <c r="X1037">
        <v>0</v>
      </c>
      <c r="Y1037">
        <v>0</v>
      </c>
      <c r="Z1037">
        <v>0</v>
      </c>
      <c r="AA1037">
        <v>0</v>
      </c>
      <c r="AB1037">
        <v>0</v>
      </c>
      <c r="AC1037">
        <v>0</v>
      </c>
      <c r="AD1037">
        <v>-1239317.03</v>
      </c>
      <c r="AE1037">
        <v>0</v>
      </c>
      <c r="AF1037">
        <v>0</v>
      </c>
      <c r="AG1037">
        <v>0</v>
      </c>
      <c r="AH1037">
        <v>0</v>
      </c>
      <c r="AI1037">
        <v>-1239317.03</v>
      </c>
      <c r="AJ1037">
        <v>0</v>
      </c>
      <c r="AK1037">
        <v>-1239317.03</v>
      </c>
      <c r="AL1037">
        <v>-0.67</v>
      </c>
      <c r="AM1037">
        <v>0</v>
      </c>
      <c r="AN1037">
        <v>0</v>
      </c>
      <c r="AO1037">
        <v>0</v>
      </c>
      <c r="AP1037">
        <v>0</v>
      </c>
      <c r="AQ1037">
        <v>0</v>
      </c>
    </row>
    <row r="1038" spans="2:43" x14ac:dyDescent="0.35">
      <c r="B1038" s="65" t="s">
        <v>128</v>
      </c>
      <c r="C1038">
        <v>2015</v>
      </c>
      <c r="D1038">
        <v>2017</v>
      </c>
      <c r="F1038">
        <v>8107</v>
      </c>
      <c r="G1038">
        <v>0</v>
      </c>
      <c r="H1038" t="s">
        <v>485</v>
      </c>
      <c r="I1038">
        <v>4</v>
      </c>
      <c r="J1038">
        <v>231</v>
      </c>
      <c r="K1038" t="s">
        <v>66</v>
      </c>
      <c r="L1038">
        <v>-8208</v>
      </c>
      <c r="M1038">
        <v>-2052</v>
      </c>
      <c r="N1038">
        <v>0</v>
      </c>
      <c r="O1038">
        <v>0</v>
      </c>
      <c r="P1038">
        <v>-8208</v>
      </c>
      <c r="Q1038">
        <v>-2052</v>
      </c>
      <c r="R1038">
        <v>0</v>
      </c>
      <c r="S1038">
        <v>0</v>
      </c>
      <c r="T1038">
        <v>0</v>
      </c>
      <c r="U1038">
        <v>0</v>
      </c>
      <c r="V1038">
        <v>0</v>
      </c>
      <c r="W1038">
        <v>0</v>
      </c>
      <c r="X1038">
        <v>0</v>
      </c>
      <c r="Y1038">
        <v>0</v>
      </c>
      <c r="Z1038">
        <v>0</v>
      </c>
      <c r="AA1038">
        <v>0</v>
      </c>
      <c r="AB1038">
        <v>0</v>
      </c>
      <c r="AC1038">
        <v>0</v>
      </c>
      <c r="AD1038">
        <v>-6156</v>
      </c>
      <c r="AE1038">
        <v>0</v>
      </c>
      <c r="AF1038">
        <v>0</v>
      </c>
      <c r="AG1038">
        <v>0</v>
      </c>
      <c r="AH1038">
        <v>0</v>
      </c>
      <c r="AI1038">
        <v>-6156</v>
      </c>
      <c r="AJ1038">
        <v>0</v>
      </c>
      <c r="AK1038">
        <v>-6156</v>
      </c>
      <c r="AL1038">
        <v>0</v>
      </c>
      <c r="AM1038">
        <v>0</v>
      </c>
      <c r="AN1038">
        <v>0</v>
      </c>
      <c r="AO1038">
        <v>0</v>
      </c>
      <c r="AP1038">
        <v>0</v>
      </c>
      <c r="AQ1038">
        <v>0</v>
      </c>
    </row>
    <row r="1039" spans="2:43" x14ac:dyDescent="0.35">
      <c r="B1039" s="65" t="s">
        <v>128</v>
      </c>
      <c r="C1039">
        <v>2015</v>
      </c>
      <c r="D1039">
        <v>2017</v>
      </c>
      <c r="F1039">
        <v>8107</v>
      </c>
      <c r="G1039">
        <v>0</v>
      </c>
      <c r="H1039" t="s">
        <v>485</v>
      </c>
      <c r="I1039">
        <v>4</v>
      </c>
      <c r="J1039">
        <v>232</v>
      </c>
      <c r="K1039" t="s">
        <v>66</v>
      </c>
      <c r="L1039">
        <v>-5919453.5</v>
      </c>
      <c r="M1039">
        <v>-3093249.81</v>
      </c>
      <c r="N1039">
        <v>0</v>
      </c>
      <c r="O1039">
        <v>-38752.639999999999</v>
      </c>
      <c r="P1039">
        <v>-5919453.5</v>
      </c>
      <c r="Q1039">
        <v>-3132002.45</v>
      </c>
      <c r="R1039">
        <v>-72057.84</v>
      </c>
      <c r="S1039">
        <v>1482.87</v>
      </c>
      <c r="T1039">
        <v>0</v>
      </c>
      <c r="U1039">
        <v>-6681.69</v>
      </c>
      <c r="V1039">
        <v>-72057.84</v>
      </c>
      <c r="W1039">
        <v>-5198.82</v>
      </c>
      <c r="X1039">
        <v>0</v>
      </c>
      <c r="Y1039">
        <v>0</v>
      </c>
      <c r="Z1039">
        <v>0</v>
      </c>
      <c r="AA1039">
        <v>0</v>
      </c>
      <c r="AB1039">
        <v>0</v>
      </c>
      <c r="AC1039">
        <v>0</v>
      </c>
      <c r="AD1039">
        <v>-3699599.86</v>
      </c>
      <c r="AE1039">
        <v>0</v>
      </c>
      <c r="AF1039">
        <v>0</v>
      </c>
      <c r="AG1039">
        <v>0</v>
      </c>
      <c r="AH1039">
        <v>0</v>
      </c>
      <c r="AI1039">
        <v>-3699599.86</v>
      </c>
      <c r="AJ1039">
        <v>0</v>
      </c>
      <c r="AK1039">
        <v>-3699599.86</v>
      </c>
      <c r="AL1039">
        <v>-845289.79</v>
      </c>
      <c r="AM1039">
        <v>1316279.53</v>
      </c>
      <c r="AN1039">
        <v>5198.8100000000004</v>
      </c>
      <c r="AO1039">
        <v>0</v>
      </c>
      <c r="AP1039">
        <v>0</v>
      </c>
      <c r="AQ1039">
        <v>1321478.3400000001</v>
      </c>
    </row>
    <row r="1040" spans="2:43" x14ac:dyDescent="0.35">
      <c r="B1040" s="65" t="s">
        <v>128</v>
      </c>
      <c r="C1040">
        <v>2015</v>
      </c>
      <c r="D1040">
        <v>2017</v>
      </c>
      <c r="F1040">
        <v>8107</v>
      </c>
      <c r="G1040">
        <v>0</v>
      </c>
      <c r="H1040" t="s">
        <v>485</v>
      </c>
      <c r="I1040">
        <v>4</v>
      </c>
      <c r="J1040">
        <v>233</v>
      </c>
      <c r="K1040" t="s">
        <v>66</v>
      </c>
      <c r="L1040">
        <v>-70036.47</v>
      </c>
      <c r="M1040">
        <v>-25751.52</v>
      </c>
      <c r="N1040">
        <v>0</v>
      </c>
      <c r="O1040">
        <v>0</v>
      </c>
      <c r="P1040">
        <v>-70036.47</v>
      </c>
      <c r="Q1040">
        <v>-25751.52</v>
      </c>
      <c r="R1040">
        <v>0</v>
      </c>
      <c r="S1040">
        <v>1.59</v>
      </c>
      <c r="T1040">
        <v>0</v>
      </c>
      <c r="U1040">
        <v>-1.59</v>
      </c>
      <c r="V1040">
        <v>0</v>
      </c>
      <c r="W1040">
        <v>0</v>
      </c>
      <c r="X1040">
        <v>0</v>
      </c>
      <c r="Y1040">
        <v>0</v>
      </c>
      <c r="Z1040">
        <v>0</v>
      </c>
      <c r="AA1040">
        <v>0</v>
      </c>
      <c r="AB1040">
        <v>0</v>
      </c>
      <c r="AC1040">
        <v>0</v>
      </c>
      <c r="AD1040">
        <v>-51680.6</v>
      </c>
      <c r="AE1040">
        <v>0</v>
      </c>
      <c r="AF1040">
        <v>0</v>
      </c>
      <c r="AG1040">
        <v>0</v>
      </c>
      <c r="AH1040">
        <v>0</v>
      </c>
      <c r="AI1040">
        <v>-51680.6</v>
      </c>
      <c r="AJ1040">
        <v>0</v>
      </c>
      <c r="AK1040">
        <v>-51680.6</v>
      </c>
      <c r="AL1040">
        <v>-7395.65</v>
      </c>
      <c r="AM1040">
        <v>0</v>
      </c>
      <c r="AN1040">
        <v>0</v>
      </c>
      <c r="AO1040">
        <v>0</v>
      </c>
      <c r="AP1040">
        <v>0</v>
      </c>
      <c r="AQ1040">
        <v>0</v>
      </c>
    </row>
    <row r="1041" spans="2:43" x14ac:dyDescent="0.35">
      <c r="B1041" s="65" t="s">
        <v>128</v>
      </c>
      <c r="C1041">
        <v>2015</v>
      </c>
      <c r="D1041">
        <v>2017</v>
      </c>
      <c r="F1041">
        <v>8107</v>
      </c>
      <c r="G1041">
        <v>0</v>
      </c>
      <c r="H1041" t="s">
        <v>485</v>
      </c>
      <c r="I1041">
        <v>4</v>
      </c>
      <c r="J1041">
        <v>240</v>
      </c>
      <c r="K1041" t="s">
        <v>66</v>
      </c>
      <c r="L1041">
        <v>0</v>
      </c>
      <c r="M1041">
        <v>0</v>
      </c>
      <c r="N1041">
        <v>0</v>
      </c>
      <c r="O1041">
        <v>0</v>
      </c>
      <c r="P1041">
        <v>0</v>
      </c>
      <c r="Q1041">
        <v>0</v>
      </c>
      <c r="R1041">
        <v>0</v>
      </c>
      <c r="S1041">
        <v>0</v>
      </c>
      <c r="T1041">
        <v>0</v>
      </c>
      <c r="U1041">
        <v>0</v>
      </c>
      <c r="V1041">
        <v>0</v>
      </c>
      <c r="W1041">
        <v>0</v>
      </c>
      <c r="X1041">
        <v>-8459</v>
      </c>
      <c r="Y1041">
        <v>-7967.77</v>
      </c>
      <c r="Z1041">
        <v>0</v>
      </c>
      <c r="AA1041">
        <v>0</v>
      </c>
      <c r="AB1041">
        <v>-8459</v>
      </c>
      <c r="AC1041">
        <v>-7967.77</v>
      </c>
      <c r="AD1041">
        <v>-491.23</v>
      </c>
      <c r="AE1041">
        <v>0</v>
      </c>
      <c r="AF1041">
        <v>0</v>
      </c>
      <c r="AG1041">
        <v>0</v>
      </c>
      <c r="AH1041">
        <v>0</v>
      </c>
      <c r="AI1041">
        <v>-491.23</v>
      </c>
      <c r="AJ1041">
        <v>-8459</v>
      </c>
      <c r="AK1041">
        <v>0</v>
      </c>
      <c r="AL1041">
        <v>0</v>
      </c>
      <c r="AM1041">
        <v>0</v>
      </c>
      <c r="AN1041">
        <v>0</v>
      </c>
      <c r="AO1041">
        <v>0</v>
      </c>
      <c r="AP1041">
        <v>0</v>
      </c>
      <c r="AQ1041">
        <v>0</v>
      </c>
    </row>
    <row r="1042" spans="2:43" x14ac:dyDescent="0.35">
      <c r="B1042" s="65" t="s">
        <v>128</v>
      </c>
      <c r="C1042">
        <v>2015</v>
      </c>
      <c r="D1042">
        <v>2017</v>
      </c>
      <c r="F1042">
        <v>8107</v>
      </c>
      <c r="G1042">
        <v>0</v>
      </c>
      <c r="H1042" t="s">
        <v>485</v>
      </c>
      <c r="I1042">
        <v>4</v>
      </c>
      <c r="J1042">
        <v>251</v>
      </c>
      <c r="K1042" t="s">
        <v>66</v>
      </c>
      <c r="L1042">
        <v>-9558704.5999999996</v>
      </c>
      <c r="M1042">
        <v>-5670558.54</v>
      </c>
      <c r="N1042">
        <v>0</v>
      </c>
      <c r="O1042">
        <v>-10880</v>
      </c>
      <c r="P1042">
        <v>-9558704.5999999996</v>
      </c>
      <c r="Q1042">
        <v>-5681438.54</v>
      </c>
      <c r="R1042">
        <v>-7630923.3700000001</v>
      </c>
      <c r="S1042">
        <v>-261502.11</v>
      </c>
      <c r="T1042">
        <v>0</v>
      </c>
      <c r="U1042">
        <v>-2781.63</v>
      </c>
      <c r="V1042">
        <v>-7630923.3700000001</v>
      </c>
      <c r="W1042">
        <v>-264283.74</v>
      </c>
      <c r="X1042">
        <v>-2244219.5</v>
      </c>
      <c r="Y1042">
        <v>-547409.24</v>
      </c>
      <c r="Z1042">
        <v>0</v>
      </c>
      <c r="AA1042">
        <v>0</v>
      </c>
      <c r="AB1042">
        <v>-2244219.5</v>
      </c>
      <c r="AC1042">
        <v>-547409.24</v>
      </c>
      <c r="AD1042">
        <v>-15053840.359999999</v>
      </c>
      <c r="AE1042">
        <v>0</v>
      </c>
      <c r="AF1042">
        <v>0</v>
      </c>
      <c r="AG1042">
        <v>0</v>
      </c>
      <c r="AH1042">
        <v>0</v>
      </c>
      <c r="AI1042">
        <v>-15053840.359999999</v>
      </c>
      <c r="AJ1042">
        <v>-2244219.5</v>
      </c>
      <c r="AK1042">
        <v>-13357030.1</v>
      </c>
      <c r="AL1042">
        <v>-2113124.41</v>
      </c>
      <c r="AM1042">
        <v>826639.86</v>
      </c>
      <c r="AN1042">
        <v>0</v>
      </c>
      <c r="AO1042">
        <v>0</v>
      </c>
      <c r="AP1042">
        <v>1.69</v>
      </c>
      <c r="AQ1042">
        <v>826641.55</v>
      </c>
    </row>
    <row r="1043" spans="2:43" x14ac:dyDescent="0.35">
      <c r="B1043" s="65" t="s">
        <v>128</v>
      </c>
      <c r="C1043">
        <v>2015</v>
      </c>
      <c r="D1043">
        <v>2017</v>
      </c>
      <c r="F1043">
        <v>8107</v>
      </c>
      <c r="G1043">
        <v>0</v>
      </c>
      <c r="H1043" t="s">
        <v>485</v>
      </c>
      <c r="I1043">
        <v>4</v>
      </c>
      <c r="J1043">
        <v>252</v>
      </c>
      <c r="K1043" t="s">
        <v>66</v>
      </c>
      <c r="L1043">
        <v>-128137.63</v>
      </c>
      <c r="M1043">
        <v>-46033.59</v>
      </c>
      <c r="N1043">
        <v>0</v>
      </c>
      <c r="O1043">
        <v>0</v>
      </c>
      <c r="P1043">
        <v>-128137.63</v>
      </c>
      <c r="Q1043">
        <v>-46033.59</v>
      </c>
      <c r="R1043">
        <v>-54369.98</v>
      </c>
      <c r="S1043">
        <v>47.3</v>
      </c>
      <c r="T1043">
        <v>0</v>
      </c>
      <c r="U1043">
        <v>-47.3</v>
      </c>
      <c r="V1043">
        <v>-54369.98</v>
      </c>
      <c r="W1043">
        <v>0</v>
      </c>
      <c r="X1043">
        <v>0</v>
      </c>
      <c r="Y1043">
        <v>0</v>
      </c>
      <c r="Z1043">
        <v>0</v>
      </c>
      <c r="AA1043">
        <v>0</v>
      </c>
      <c r="AB1043">
        <v>0</v>
      </c>
      <c r="AC1043">
        <v>0</v>
      </c>
      <c r="AD1043">
        <v>-141972.57999999999</v>
      </c>
      <c r="AE1043">
        <v>0</v>
      </c>
      <c r="AF1043">
        <v>0</v>
      </c>
      <c r="AG1043">
        <v>0</v>
      </c>
      <c r="AH1043">
        <v>0</v>
      </c>
      <c r="AI1043">
        <v>-141972.57999999999</v>
      </c>
      <c r="AJ1043">
        <v>0</v>
      </c>
      <c r="AK1043">
        <v>-141972.57999999999</v>
      </c>
      <c r="AL1043">
        <v>-5498.56</v>
      </c>
      <c r="AM1043">
        <v>22979.51</v>
      </c>
      <c r="AN1043">
        <v>0</v>
      </c>
      <c r="AO1043">
        <v>0</v>
      </c>
      <c r="AP1043">
        <v>0</v>
      </c>
      <c r="AQ1043">
        <v>22979.51</v>
      </c>
    </row>
    <row r="1044" spans="2:43" x14ac:dyDescent="0.35">
      <c r="B1044" s="65" t="s">
        <v>128</v>
      </c>
      <c r="C1044">
        <v>2015</v>
      </c>
      <c r="D1044">
        <v>2017</v>
      </c>
      <c r="F1044">
        <v>8107</v>
      </c>
      <c r="G1044">
        <v>0</v>
      </c>
      <c r="H1044" t="s">
        <v>485</v>
      </c>
      <c r="I1044">
        <v>4</v>
      </c>
      <c r="J1044">
        <v>253</v>
      </c>
      <c r="K1044" t="s">
        <v>66</v>
      </c>
      <c r="L1044">
        <v>-7011753.5899999999</v>
      </c>
      <c r="M1044">
        <v>-938178.45</v>
      </c>
      <c r="N1044">
        <v>0</v>
      </c>
      <c r="O1044">
        <v>0</v>
      </c>
      <c r="P1044">
        <v>-7011753.5899999999</v>
      </c>
      <c r="Q1044">
        <v>-938178.45</v>
      </c>
      <c r="R1044">
        <v>-73009.34</v>
      </c>
      <c r="S1044">
        <v>10.67</v>
      </c>
      <c r="T1044">
        <v>0</v>
      </c>
      <c r="U1044">
        <v>-10.68</v>
      </c>
      <c r="V1044">
        <v>-73009.34</v>
      </c>
      <c r="W1044">
        <v>-0.01</v>
      </c>
      <c r="X1044">
        <v>0</v>
      </c>
      <c r="Y1044">
        <v>0</v>
      </c>
      <c r="Z1044">
        <v>0</v>
      </c>
      <c r="AA1044">
        <v>0</v>
      </c>
      <c r="AB1044">
        <v>0</v>
      </c>
      <c r="AC1044">
        <v>0</v>
      </c>
      <c r="AD1044">
        <v>-6159084.1500000004</v>
      </c>
      <c r="AE1044">
        <v>0</v>
      </c>
      <c r="AF1044">
        <v>0</v>
      </c>
      <c r="AG1044">
        <v>0</v>
      </c>
      <c r="AH1044">
        <v>0</v>
      </c>
      <c r="AI1044">
        <v>-6159084.1500000004</v>
      </c>
      <c r="AJ1044">
        <v>0</v>
      </c>
      <c r="AK1044">
        <v>-6159084.1500000004</v>
      </c>
      <c r="AL1044">
        <v>-12499.68</v>
      </c>
      <c r="AM1044">
        <v>0</v>
      </c>
      <c r="AN1044">
        <v>0</v>
      </c>
      <c r="AO1044">
        <v>0</v>
      </c>
      <c r="AP1044">
        <v>0</v>
      </c>
      <c r="AQ1044">
        <v>0</v>
      </c>
    </row>
    <row r="1045" spans="2:43" x14ac:dyDescent="0.35">
      <c r="B1045" s="65" t="s">
        <v>128</v>
      </c>
      <c r="C1045">
        <v>2015</v>
      </c>
      <c r="D1045">
        <v>2017</v>
      </c>
      <c r="F1045">
        <v>8107</v>
      </c>
      <c r="G1045">
        <v>0</v>
      </c>
      <c r="H1045" t="s">
        <v>485</v>
      </c>
      <c r="I1045">
        <v>4</v>
      </c>
      <c r="J1045">
        <v>254</v>
      </c>
      <c r="K1045" t="s">
        <v>66</v>
      </c>
      <c r="L1045">
        <v>-279685.71999999997</v>
      </c>
      <c r="M1045">
        <v>-63716.68</v>
      </c>
      <c r="N1045">
        <v>0</v>
      </c>
      <c r="O1045">
        <v>0</v>
      </c>
      <c r="P1045">
        <v>-279685.71999999997</v>
      </c>
      <c r="Q1045">
        <v>-63716.68</v>
      </c>
      <c r="R1045">
        <v>0</v>
      </c>
      <c r="S1045">
        <v>14.26</v>
      </c>
      <c r="T1045">
        <v>0</v>
      </c>
      <c r="U1045">
        <v>-14.26</v>
      </c>
      <c r="V1045">
        <v>0</v>
      </c>
      <c r="W1045">
        <v>0</v>
      </c>
      <c r="X1045">
        <v>0</v>
      </c>
      <c r="Y1045">
        <v>0</v>
      </c>
      <c r="Z1045">
        <v>0</v>
      </c>
      <c r="AA1045">
        <v>0</v>
      </c>
      <c r="AB1045">
        <v>0</v>
      </c>
      <c r="AC1045">
        <v>0</v>
      </c>
      <c r="AD1045">
        <v>-253983.3</v>
      </c>
      <c r="AE1045">
        <v>0</v>
      </c>
      <c r="AF1045">
        <v>0</v>
      </c>
      <c r="AG1045">
        <v>0</v>
      </c>
      <c r="AH1045">
        <v>0</v>
      </c>
      <c r="AI1045">
        <v>-253983.3</v>
      </c>
      <c r="AJ1045">
        <v>0</v>
      </c>
      <c r="AK1045">
        <v>-253983.3</v>
      </c>
      <c r="AL1045">
        <v>-38014.26</v>
      </c>
      <c r="AM1045">
        <v>10205.18</v>
      </c>
      <c r="AN1045">
        <v>0</v>
      </c>
      <c r="AO1045">
        <v>0</v>
      </c>
      <c r="AP1045">
        <v>0</v>
      </c>
      <c r="AQ1045">
        <v>10205.18</v>
      </c>
    </row>
    <row r="1046" spans="2:43" x14ac:dyDescent="0.35">
      <c r="B1046" s="65" t="s">
        <v>128</v>
      </c>
      <c r="C1046">
        <v>2015</v>
      </c>
      <c r="D1046">
        <v>2017</v>
      </c>
      <c r="F1046">
        <v>8107</v>
      </c>
      <c r="G1046">
        <v>0</v>
      </c>
      <c r="H1046" t="s">
        <v>485</v>
      </c>
      <c r="I1046">
        <v>4</v>
      </c>
      <c r="J1046">
        <v>257</v>
      </c>
      <c r="K1046" t="s">
        <v>66</v>
      </c>
      <c r="L1046">
        <v>-426779.34</v>
      </c>
      <c r="M1046">
        <v>-1883</v>
      </c>
      <c r="N1046">
        <v>0</v>
      </c>
      <c r="O1046">
        <v>0</v>
      </c>
      <c r="P1046">
        <v>-426779.34</v>
      </c>
      <c r="Q1046">
        <v>-1883</v>
      </c>
      <c r="R1046">
        <v>0</v>
      </c>
      <c r="S1046">
        <v>155.55000000000001</v>
      </c>
      <c r="T1046">
        <v>0</v>
      </c>
      <c r="U1046">
        <v>-155.55000000000001</v>
      </c>
      <c r="V1046">
        <v>0</v>
      </c>
      <c r="W1046">
        <v>0</v>
      </c>
      <c r="X1046">
        <v>0</v>
      </c>
      <c r="Y1046">
        <v>0</v>
      </c>
      <c r="Z1046">
        <v>0</v>
      </c>
      <c r="AA1046">
        <v>0</v>
      </c>
      <c r="AB1046">
        <v>0</v>
      </c>
      <c r="AC1046">
        <v>0</v>
      </c>
      <c r="AD1046">
        <v>-615358.89</v>
      </c>
      <c r="AE1046">
        <v>0</v>
      </c>
      <c r="AF1046">
        <v>0</v>
      </c>
      <c r="AG1046">
        <v>0</v>
      </c>
      <c r="AH1046">
        <v>0</v>
      </c>
      <c r="AI1046">
        <v>-615358.89</v>
      </c>
      <c r="AJ1046">
        <v>0</v>
      </c>
      <c r="AK1046">
        <v>-615358.89</v>
      </c>
      <c r="AL1046">
        <v>-190462.55</v>
      </c>
      <c r="AM1046">
        <v>0</v>
      </c>
      <c r="AN1046">
        <v>0</v>
      </c>
      <c r="AO1046">
        <v>0</v>
      </c>
      <c r="AP1046">
        <v>0</v>
      </c>
      <c r="AQ1046">
        <v>0</v>
      </c>
    </row>
    <row r="1047" spans="2:43" x14ac:dyDescent="0.35">
      <c r="B1047" s="65" t="s">
        <v>128</v>
      </c>
      <c r="C1047">
        <v>2015</v>
      </c>
      <c r="D1047">
        <v>2017</v>
      </c>
      <c r="F1047">
        <v>8107</v>
      </c>
      <c r="G1047">
        <v>0</v>
      </c>
      <c r="H1047" t="s">
        <v>485</v>
      </c>
      <c r="I1047">
        <v>4</v>
      </c>
      <c r="J1047">
        <v>260</v>
      </c>
      <c r="K1047" t="s">
        <v>66</v>
      </c>
      <c r="L1047">
        <v>0</v>
      </c>
      <c r="M1047">
        <v>-1677.79</v>
      </c>
      <c r="N1047">
        <v>0</v>
      </c>
      <c r="O1047">
        <v>0</v>
      </c>
      <c r="P1047">
        <v>0</v>
      </c>
      <c r="Q1047">
        <v>-1677.79</v>
      </c>
      <c r="R1047">
        <v>-287589.92</v>
      </c>
      <c r="S1047">
        <v>-319420.14</v>
      </c>
      <c r="T1047">
        <v>0</v>
      </c>
      <c r="U1047">
        <v>-6526.05</v>
      </c>
      <c r="V1047">
        <v>-287589.92</v>
      </c>
      <c r="W1047">
        <v>-325946.19</v>
      </c>
      <c r="X1047">
        <v>0</v>
      </c>
      <c r="Y1047">
        <v>0</v>
      </c>
      <c r="Z1047">
        <v>0</v>
      </c>
      <c r="AA1047">
        <v>0</v>
      </c>
      <c r="AB1047">
        <v>0</v>
      </c>
      <c r="AC1047">
        <v>0</v>
      </c>
      <c r="AD1047">
        <v>35337.53</v>
      </c>
      <c r="AE1047">
        <v>0</v>
      </c>
      <c r="AF1047">
        <v>0</v>
      </c>
      <c r="AG1047">
        <v>0</v>
      </c>
      <c r="AH1047">
        <v>0</v>
      </c>
      <c r="AI1047">
        <v>35337.53</v>
      </c>
      <c r="AJ1047">
        <v>0</v>
      </c>
      <c r="AK1047">
        <v>35337.53</v>
      </c>
      <c r="AL1047">
        <v>-4696.53</v>
      </c>
      <c r="AM1047">
        <v>0</v>
      </c>
      <c r="AN1047">
        <v>37345.4</v>
      </c>
      <c r="AO1047">
        <v>0</v>
      </c>
      <c r="AP1047">
        <v>25</v>
      </c>
      <c r="AQ1047">
        <v>37370.400000000001</v>
      </c>
    </row>
    <row r="1048" spans="2:43" x14ac:dyDescent="0.35">
      <c r="B1048" s="65" t="s">
        <v>128</v>
      </c>
      <c r="C1048">
        <v>2015</v>
      </c>
      <c r="D1048">
        <v>2017</v>
      </c>
      <c r="F1048">
        <v>8107</v>
      </c>
      <c r="G1048">
        <v>0</v>
      </c>
      <c r="H1048" t="s">
        <v>485</v>
      </c>
      <c r="I1048">
        <v>4</v>
      </c>
      <c r="J1048">
        <v>310</v>
      </c>
      <c r="K1048" t="s">
        <v>66</v>
      </c>
      <c r="L1048">
        <v>-250533.49</v>
      </c>
      <c r="M1048">
        <v>-6443.94</v>
      </c>
      <c r="N1048">
        <v>0</v>
      </c>
      <c r="O1048">
        <v>0</v>
      </c>
      <c r="P1048">
        <v>-250533.49</v>
      </c>
      <c r="Q1048">
        <v>-6443.94</v>
      </c>
      <c r="R1048">
        <v>0</v>
      </c>
      <c r="S1048">
        <v>0</v>
      </c>
      <c r="T1048">
        <v>0</v>
      </c>
      <c r="U1048">
        <v>0</v>
      </c>
      <c r="V1048">
        <v>0</v>
      </c>
      <c r="W1048">
        <v>0</v>
      </c>
      <c r="X1048">
        <v>0</v>
      </c>
      <c r="Y1048">
        <v>0</v>
      </c>
      <c r="Z1048">
        <v>0</v>
      </c>
      <c r="AA1048">
        <v>0</v>
      </c>
      <c r="AB1048">
        <v>0</v>
      </c>
      <c r="AC1048">
        <v>0</v>
      </c>
      <c r="AD1048">
        <v>-246237.55</v>
      </c>
      <c r="AE1048">
        <v>0</v>
      </c>
      <c r="AF1048">
        <v>0</v>
      </c>
      <c r="AG1048">
        <v>0</v>
      </c>
      <c r="AH1048">
        <v>0</v>
      </c>
      <c r="AI1048">
        <v>-246237.55</v>
      </c>
      <c r="AJ1048">
        <v>0</v>
      </c>
      <c r="AK1048">
        <v>-246237.55</v>
      </c>
      <c r="AL1048">
        <v>-2148</v>
      </c>
      <c r="AM1048">
        <v>0</v>
      </c>
      <c r="AN1048">
        <v>0</v>
      </c>
      <c r="AO1048">
        <v>0</v>
      </c>
      <c r="AP1048">
        <v>0</v>
      </c>
      <c r="AQ1048">
        <v>0</v>
      </c>
    </row>
    <row r="1049" spans="2:43" x14ac:dyDescent="0.35">
      <c r="B1049" s="65" t="s">
        <v>128</v>
      </c>
      <c r="C1049">
        <v>2015</v>
      </c>
      <c r="D1049">
        <v>2017</v>
      </c>
      <c r="F1049">
        <v>8107</v>
      </c>
      <c r="G1049">
        <v>0</v>
      </c>
      <c r="H1049" t="s">
        <v>485</v>
      </c>
      <c r="I1049">
        <v>4</v>
      </c>
      <c r="J1049">
        <v>320</v>
      </c>
      <c r="K1049" t="s">
        <v>66</v>
      </c>
      <c r="L1049">
        <v>-194332.7</v>
      </c>
      <c r="M1049">
        <v>-29759.1</v>
      </c>
      <c r="N1049">
        <v>0</v>
      </c>
      <c r="O1049">
        <v>0</v>
      </c>
      <c r="P1049">
        <v>-194332.7</v>
      </c>
      <c r="Q1049">
        <v>-29759.1</v>
      </c>
      <c r="R1049">
        <v>0</v>
      </c>
      <c r="S1049">
        <v>0</v>
      </c>
      <c r="T1049">
        <v>0</v>
      </c>
      <c r="U1049">
        <v>0</v>
      </c>
      <c r="V1049">
        <v>0</v>
      </c>
      <c r="W1049">
        <v>0</v>
      </c>
      <c r="X1049">
        <v>0</v>
      </c>
      <c r="Y1049">
        <v>0</v>
      </c>
      <c r="Z1049">
        <v>0</v>
      </c>
      <c r="AA1049">
        <v>0</v>
      </c>
      <c r="AB1049">
        <v>0</v>
      </c>
      <c r="AC1049">
        <v>0</v>
      </c>
      <c r="AD1049">
        <v>-164573.6</v>
      </c>
      <c r="AE1049">
        <v>0</v>
      </c>
      <c r="AF1049">
        <v>0</v>
      </c>
      <c r="AG1049">
        <v>0</v>
      </c>
      <c r="AH1049">
        <v>0</v>
      </c>
      <c r="AI1049">
        <v>-164573.6</v>
      </c>
      <c r="AJ1049">
        <v>0</v>
      </c>
      <c r="AK1049">
        <v>-164573.6</v>
      </c>
      <c r="AL1049">
        <v>0</v>
      </c>
      <c r="AM1049">
        <v>0</v>
      </c>
      <c r="AN1049">
        <v>0</v>
      </c>
      <c r="AO1049">
        <v>0</v>
      </c>
      <c r="AP1049">
        <v>0</v>
      </c>
      <c r="AQ1049">
        <v>0</v>
      </c>
    </row>
    <row r="1050" spans="2:43" x14ac:dyDescent="0.35">
      <c r="B1050" s="65" t="s">
        <v>128</v>
      </c>
      <c r="C1050">
        <v>2015</v>
      </c>
      <c r="D1050">
        <v>2017</v>
      </c>
      <c r="F1050">
        <v>8107</v>
      </c>
      <c r="G1050">
        <v>0</v>
      </c>
      <c r="H1050" t="s">
        <v>485</v>
      </c>
      <c r="I1050">
        <v>4</v>
      </c>
      <c r="J1050">
        <v>330</v>
      </c>
      <c r="K1050" t="s">
        <v>66</v>
      </c>
      <c r="L1050">
        <v>-81467.27</v>
      </c>
      <c r="M1050">
        <v>-20366.82</v>
      </c>
      <c r="N1050">
        <v>0</v>
      </c>
      <c r="O1050">
        <v>0</v>
      </c>
      <c r="P1050">
        <v>-81467.27</v>
      </c>
      <c r="Q1050">
        <v>-20366.82</v>
      </c>
      <c r="R1050">
        <v>0</v>
      </c>
      <c r="S1050">
        <v>0</v>
      </c>
      <c r="T1050">
        <v>0</v>
      </c>
      <c r="U1050">
        <v>0</v>
      </c>
      <c r="V1050">
        <v>0</v>
      </c>
      <c r="W1050">
        <v>0</v>
      </c>
      <c r="X1050">
        <v>0</v>
      </c>
      <c r="Y1050">
        <v>0</v>
      </c>
      <c r="Z1050">
        <v>0</v>
      </c>
      <c r="AA1050">
        <v>0</v>
      </c>
      <c r="AB1050">
        <v>0</v>
      </c>
      <c r="AC1050">
        <v>0</v>
      </c>
      <c r="AD1050">
        <v>-61100.45</v>
      </c>
      <c r="AE1050">
        <v>0</v>
      </c>
      <c r="AF1050">
        <v>0</v>
      </c>
      <c r="AG1050">
        <v>0</v>
      </c>
      <c r="AH1050">
        <v>0</v>
      </c>
      <c r="AI1050">
        <v>-61100.45</v>
      </c>
      <c r="AJ1050">
        <v>0</v>
      </c>
      <c r="AK1050">
        <v>-61100.45</v>
      </c>
      <c r="AL1050">
        <v>0</v>
      </c>
      <c r="AM1050">
        <v>0</v>
      </c>
      <c r="AN1050">
        <v>0</v>
      </c>
      <c r="AO1050">
        <v>0</v>
      </c>
      <c r="AP1050">
        <v>0</v>
      </c>
      <c r="AQ1050">
        <v>0</v>
      </c>
    </row>
    <row r="1051" spans="2:43" x14ac:dyDescent="0.35">
      <c r="B1051" s="65" t="s">
        <v>128</v>
      </c>
      <c r="C1051">
        <v>2015</v>
      </c>
      <c r="D1051">
        <v>2017</v>
      </c>
      <c r="F1051">
        <v>8107</v>
      </c>
      <c r="G1051">
        <v>0</v>
      </c>
      <c r="H1051" t="s">
        <v>480</v>
      </c>
      <c r="I1051">
        <v>801</v>
      </c>
      <c r="J1051">
        <v>0</v>
      </c>
      <c r="K1051" t="s">
        <v>457</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400000</v>
      </c>
      <c r="AE1051">
        <v>0</v>
      </c>
      <c r="AF1051">
        <v>0</v>
      </c>
      <c r="AG1051">
        <v>0</v>
      </c>
      <c r="AH1051">
        <v>0</v>
      </c>
      <c r="AI1051">
        <v>400000</v>
      </c>
      <c r="AJ1051">
        <v>0</v>
      </c>
      <c r="AK1051">
        <v>400000</v>
      </c>
      <c r="AL1051">
        <v>400000</v>
      </c>
      <c r="AM1051">
        <v>0</v>
      </c>
      <c r="AN1051">
        <v>0</v>
      </c>
      <c r="AO1051">
        <v>0</v>
      </c>
      <c r="AP1051">
        <v>0</v>
      </c>
      <c r="AQ1051">
        <v>0</v>
      </c>
    </row>
    <row r="1052" spans="2:43" x14ac:dyDescent="0.35">
      <c r="B1052" s="65" t="s">
        <v>128</v>
      </c>
      <c r="C1052">
        <v>2015</v>
      </c>
      <c r="D1052">
        <v>2017</v>
      </c>
      <c r="F1052">
        <v>8107</v>
      </c>
      <c r="G1052">
        <v>0</v>
      </c>
      <c r="H1052" t="s">
        <v>480</v>
      </c>
      <c r="I1052">
        <v>801</v>
      </c>
      <c r="J1052">
        <v>111</v>
      </c>
      <c r="K1052" t="s">
        <v>457</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-22205.63</v>
      </c>
      <c r="AE1052">
        <v>0</v>
      </c>
      <c r="AF1052">
        <v>0</v>
      </c>
      <c r="AG1052">
        <v>0</v>
      </c>
      <c r="AH1052">
        <v>0</v>
      </c>
      <c r="AI1052">
        <v>-22205.63</v>
      </c>
      <c r="AJ1052">
        <v>0</v>
      </c>
      <c r="AK1052">
        <v>-22205.63</v>
      </c>
      <c r="AL1052">
        <v>-22205.63</v>
      </c>
      <c r="AM1052">
        <v>0</v>
      </c>
      <c r="AN1052">
        <v>0</v>
      </c>
      <c r="AO1052">
        <v>0</v>
      </c>
      <c r="AP1052">
        <v>0</v>
      </c>
      <c r="AQ1052">
        <v>0</v>
      </c>
    </row>
    <row r="1053" spans="2:43" x14ac:dyDescent="0.35">
      <c r="B1053" s="65" t="s">
        <v>128</v>
      </c>
      <c r="C1053">
        <v>2015</v>
      </c>
      <c r="D1053">
        <v>2017</v>
      </c>
      <c r="F1053">
        <v>8107</v>
      </c>
      <c r="G1053">
        <v>0</v>
      </c>
      <c r="H1053" t="s">
        <v>480</v>
      </c>
      <c r="I1053">
        <v>801</v>
      </c>
      <c r="J1053">
        <v>115</v>
      </c>
      <c r="K1053" t="s">
        <v>457</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-16672.27</v>
      </c>
      <c r="AE1053">
        <v>0</v>
      </c>
      <c r="AF1053">
        <v>0</v>
      </c>
      <c r="AG1053">
        <v>0</v>
      </c>
      <c r="AH1053">
        <v>0</v>
      </c>
      <c r="AI1053">
        <v>-16672.27</v>
      </c>
      <c r="AJ1053">
        <v>0</v>
      </c>
      <c r="AK1053">
        <v>-16672.27</v>
      </c>
      <c r="AL1053">
        <v>-16672.27</v>
      </c>
      <c r="AM1053">
        <v>0</v>
      </c>
      <c r="AN1053">
        <v>0</v>
      </c>
      <c r="AO1053">
        <v>0</v>
      </c>
      <c r="AP1053">
        <v>0</v>
      </c>
      <c r="AQ1053">
        <v>0</v>
      </c>
    </row>
    <row r="1054" spans="2:43" x14ac:dyDescent="0.35">
      <c r="B1054" s="65" t="s">
        <v>128</v>
      </c>
      <c r="C1054">
        <v>2015</v>
      </c>
      <c r="D1054">
        <v>2017</v>
      </c>
      <c r="F1054">
        <v>8107</v>
      </c>
      <c r="G1054">
        <v>0</v>
      </c>
      <c r="H1054" t="s">
        <v>480</v>
      </c>
      <c r="I1054">
        <v>801</v>
      </c>
      <c r="J1054">
        <v>121</v>
      </c>
      <c r="K1054" t="s">
        <v>457</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-7225.96</v>
      </c>
      <c r="AE1054">
        <v>0</v>
      </c>
      <c r="AF1054">
        <v>0</v>
      </c>
      <c r="AG1054">
        <v>0</v>
      </c>
      <c r="AH1054">
        <v>0</v>
      </c>
      <c r="AI1054">
        <v>-7225.96</v>
      </c>
      <c r="AJ1054">
        <v>0</v>
      </c>
      <c r="AK1054">
        <v>-7225.96</v>
      </c>
      <c r="AL1054">
        <v>-7225.96</v>
      </c>
      <c r="AM1054">
        <v>0</v>
      </c>
      <c r="AN1054">
        <v>0</v>
      </c>
      <c r="AO1054">
        <v>0</v>
      </c>
      <c r="AP1054">
        <v>0</v>
      </c>
      <c r="AQ1054">
        <v>0</v>
      </c>
    </row>
    <row r="1055" spans="2:43" x14ac:dyDescent="0.35">
      <c r="B1055" s="65" t="s">
        <v>128</v>
      </c>
      <c r="C1055">
        <v>2015</v>
      </c>
      <c r="D1055">
        <v>2017</v>
      </c>
      <c r="F1055">
        <v>8107</v>
      </c>
      <c r="G1055">
        <v>0</v>
      </c>
      <c r="H1055" t="s">
        <v>480</v>
      </c>
      <c r="I1055">
        <v>801</v>
      </c>
      <c r="J1055">
        <v>210</v>
      </c>
      <c r="K1055" t="s">
        <v>457</v>
      </c>
      <c r="L1055">
        <v>-9534.7999999999993</v>
      </c>
      <c r="M1055">
        <v>-905.17</v>
      </c>
      <c r="N1055">
        <v>0</v>
      </c>
      <c r="O1055">
        <v>-45.31</v>
      </c>
      <c r="P1055">
        <v>-9534.7999999999993</v>
      </c>
      <c r="Q1055">
        <v>-950.48</v>
      </c>
      <c r="R1055">
        <v>0</v>
      </c>
      <c r="S1055">
        <v>0</v>
      </c>
      <c r="T1055">
        <v>0</v>
      </c>
      <c r="U1055">
        <v>0</v>
      </c>
      <c r="V1055">
        <v>0</v>
      </c>
      <c r="W1055">
        <v>0</v>
      </c>
      <c r="X1055">
        <v>0</v>
      </c>
      <c r="Y1055">
        <v>0</v>
      </c>
      <c r="Z1055">
        <v>0</v>
      </c>
      <c r="AA1055">
        <v>0</v>
      </c>
      <c r="AB1055">
        <v>0</v>
      </c>
      <c r="AC1055">
        <v>0</v>
      </c>
      <c r="AD1055">
        <v>-19014.55</v>
      </c>
      <c r="AE1055">
        <v>0</v>
      </c>
      <c r="AF1055">
        <v>0</v>
      </c>
      <c r="AG1055">
        <v>0</v>
      </c>
      <c r="AH1055">
        <v>0</v>
      </c>
      <c r="AI1055">
        <v>-19014.55</v>
      </c>
      <c r="AJ1055">
        <v>0</v>
      </c>
      <c r="AK1055">
        <v>-19014.55</v>
      </c>
      <c r="AL1055">
        <v>-10430.23</v>
      </c>
      <c r="AM1055">
        <v>950.48</v>
      </c>
      <c r="AN1055">
        <v>0</v>
      </c>
      <c r="AO1055">
        <v>0</v>
      </c>
      <c r="AP1055">
        <v>0</v>
      </c>
      <c r="AQ1055">
        <v>950.48</v>
      </c>
    </row>
    <row r="1056" spans="2:43" x14ac:dyDescent="0.35">
      <c r="B1056" s="65" t="s">
        <v>128</v>
      </c>
      <c r="C1056">
        <v>2015</v>
      </c>
      <c r="D1056">
        <v>2017</v>
      </c>
      <c r="F1056">
        <v>8107</v>
      </c>
      <c r="G1056">
        <v>0</v>
      </c>
      <c r="H1056" t="s">
        <v>480</v>
      </c>
      <c r="I1056">
        <v>801</v>
      </c>
      <c r="J1056">
        <v>232</v>
      </c>
      <c r="K1056" t="s">
        <v>457</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-257535.66</v>
      </c>
      <c r="AE1056">
        <v>0</v>
      </c>
      <c r="AF1056">
        <v>0</v>
      </c>
      <c r="AG1056">
        <v>0</v>
      </c>
      <c r="AH1056">
        <v>0</v>
      </c>
      <c r="AI1056">
        <v>-257535.66</v>
      </c>
      <c r="AJ1056">
        <v>0</v>
      </c>
      <c r="AK1056">
        <v>-257535.66</v>
      </c>
      <c r="AL1056">
        <v>-257535.66</v>
      </c>
      <c r="AM1056">
        <v>0</v>
      </c>
      <c r="AN1056">
        <v>0</v>
      </c>
      <c r="AO1056">
        <v>0</v>
      </c>
      <c r="AP1056">
        <v>0</v>
      </c>
      <c r="AQ1056">
        <v>0</v>
      </c>
    </row>
    <row r="1057" spans="2:43" x14ac:dyDescent="0.35">
      <c r="B1057" s="65" t="s">
        <v>128</v>
      </c>
      <c r="C1057">
        <v>2015</v>
      </c>
      <c r="D1057">
        <v>2017</v>
      </c>
      <c r="F1057">
        <v>8107</v>
      </c>
      <c r="G1057">
        <v>0</v>
      </c>
      <c r="H1057" t="s">
        <v>480</v>
      </c>
      <c r="I1057">
        <v>801</v>
      </c>
      <c r="J1057">
        <v>233</v>
      </c>
      <c r="K1057" t="s">
        <v>457</v>
      </c>
      <c r="L1057">
        <v>-139339.54999999999</v>
      </c>
      <c r="M1057">
        <v>-86814.14</v>
      </c>
      <c r="N1057">
        <v>0</v>
      </c>
      <c r="O1057">
        <v>0</v>
      </c>
      <c r="P1057">
        <v>-139339.54999999999</v>
      </c>
      <c r="Q1057">
        <v>-86814.14</v>
      </c>
      <c r="R1057">
        <v>0</v>
      </c>
      <c r="S1057">
        <v>-0.87</v>
      </c>
      <c r="T1057">
        <v>0</v>
      </c>
      <c r="U1057">
        <v>-2.1</v>
      </c>
      <c r="V1057">
        <v>0</v>
      </c>
      <c r="W1057">
        <v>-2.97</v>
      </c>
      <c r="X1057">
        <v>0</v>
      </c>
      <c r="Y1057">
        <v>0</v>
      </c>
      <c r="Z1057">
        <v>0</v>
      </c>
      <c r="AA1057">
        <v>0</v>
      </c>
      <c r="AB1057">
        <v>0</v>
      </c>
      <c r="AC1057">
        <v>0</v>
      </c>
      <c r="AD1057">
        <v>-87846.54</v>
      </c>
      <c r="AE1057">
        <v>0</v>
      </c>
      <c r="AF1057">
        <v>0</v>
      </c>
      <c r="AG1057">
        <v>0</v>
      </c>
      <c r="AH1057">
        <v>0</v>
      </c>
      <c r="AI1057">
        <v>-87846.54</v>
      </c>
      <c r="AJ1057">
        <v>0</v>
      </c>
      <c r="AK1057">
        <v>-87846.54</v>
      </c>
      <c r="AL1057">
        <v>-35324.1</v>
      </c>
      <c r="AM1057">
        <v>0</v>
      </c>
      <c r="AN1057">
        <v>2.97</v>
      </c>
      <c r="AO1057">
        <v>0</v>
      </c>
      <c r="AP1057">
        <v>0</v>
      </c>
      <c r="AQ1057">
        <v>2.97</v>
      </c>
    </row>
    <row r="1058" spans="2:43" x14ac:dyDescent="0.35">
      <c r="B1058" s="65" t="s">
        <v>128</v>
      </c>
      <c r="C1058">
        <v>2015</v>
      </c>
      <c r="D1058">
        <v>2017</v>
      </c>
      <c r="F1058">
        <v>8107</v>
      </c>
      <c r="G1058">
        <v>0</v>
      </c>
      <c r="H1058" t="s">
        <v>480</v>
      </c>
      <c r="I1058">
        <v>801</v>
      </c>
      <c r="J1058">
        <v>251</v>
      </c>
      <c r="K1058" t="s">
        <v>457</v>
      </c>
      <c r="L1058">
        <v>-10572244</v>
      </c>
      <c r="M1058">
        <v>-4807557.22</v>
      </c>
      <c r="N1058">
        <v>0</v>
      </c>
      <c r="O1058">
        <v>0</v>
      </c>
      <c r="P1058">
        <v>-10572244</v>
      </c>
      <c r="Q1058">
        <v>-4807557.22</v>
      </c>
      <c r="R1058">
        <v>0</v>
      </c>
      <c r="S1058">
        <v>-78982.09</v>
      </c>
      <c r="T1058">
        <v>0</v>
      </c>
      <c r="U1058">
        <v>0</v>
      </c>
      <c r="V1058">
        <v>0</v>
      </c>
      <c r="W1058">
        <v>-78982.09</v>
      </c>
      <c r="X1058">
        <v>-31174</v>
      </c>
      <c r="Y1058">
        <v>-6073.63</v>
      </c>
      <c r="Z1058">
        <v>0</v>
      </c>
      <c r="AA1058">
        <v>0</v>
      </c>
      <c r="AB1058">
        <v>-31174</v>
      </c>
      <c r="AC1058">
        <v>-6073.63</v>
      </c>
      <c r="AD1058">
        <v>-8466341.8200000003</v>
      </c>
      <c r="AE1058">
        <v>0</v>
      </c>
      <c r="AF1058">
        <v>0</v>
      </c>
      <c r="AG1058">
        <v>0</v>
      </c>
      <c r="AH1058">
        <v>0</v>
      </c>
      <c r="AI1058">
        <v>-8466341.8200000003</v>
      </c>
      <c r="AJ1058">
        <v>-31174</v>
      </c>
      <c r="AK1058">
        <v>-8441241.4499999993</v>
      </c>
      <c r="AL1058">
        <v>-2755536.76</v>
      </c>
      <c r="AM1058">
        <v>0</v>
      </c>
      <c r="AN1058">
        <v>0</v>
      </c>
      <c r="AO1058">
        <v>0</v>
      </c>
      <c r="AP1058">
        <v>0</v>
      </c>
      <c r="AQ1058">
        <v>0</v>
      </c>
    </row>
    <row r="1059" spans="2:43" x14ac:dyDescent="0.35">
      <c r="B1059" s="65" t="s">
        <v>128</v>
      </c>
      <c r="C1059">
        <v>2015</v>
      </c>
      <c r="D1059">
        <v>2017</v>
      </c>
      <c r="F1059">
        <v>8107</v>
      </c>
      <c r="G1059">
        <v>0</v>
      </c>
      <c r="H1059" t="s">
        <v>480</v>
      </c>
      <c r="I1059">
        <v>801</v>
      </c>
      <c r="J1059">
        <v>252</v>
      </c>
      <c r="K1059" t="s">
        <v>457</v>
      </c>
      <c r="L1059">
        <v>0</v>
      </c>
      <c r="M1059">
        <v>0</v>
      </c>
      <c r="N1059">
        <v>0</v>
      </c>
      <c r="O1059">
        <v>0</v>
      </c>
      <c r="P1059">
        <v>0</v>
      </c>
      <c r="Q1059">
        <v>0</v>
      </c>
      <c r="R1059">
        <v>0</v>
      </c>
      <c r="S1059">
        <v>-400000</v>
      </c>
      <c r="T1059">
        <v>0</v>
      </c>
      <c r="U1059">
        <v>0</v>
      </c>
      <c r="V1059">
        <v>0</v>
      </c>
      <c r="W1059">
        <v>-400000</v>
      </c>
      <c r="X1059">
        <v>0</v>
      </c>
      <c r="Y1059">
        <v>0</v>
      </c>
      <c r="Z1059">
        <v>0</v>
      </c>
      <c r="AA1059">
        <v>0</v>
      </c>
      <c r="AB1059">
        <v>0</v>
      </c>
      <c r="AC1059">
        <v>0</v>
      </c>
      <c r="AD1059">
        <v>0</v>
      </c>
      <c r="AE1059">
        <v>0</v>
      </c>
      <c r="AF1059">
        <v>0</v>
      </c>
      <c r="AG1059">
        <v>0</v>
      </c>
      <c r="AH1059">
        <v>0</v>
      </c>
      <c r="AI1059">
        <v>0</v>
      </c>
      <c r="AJ1059">
        <v>0</v>
      </c>
      <c r="AK1059">
        <v>0</v>
      </c>
      <c r="AL1059">
        <v>-400000</v>
      </c>
      <c r="AM1059">
        <v>0</v>
      </c>
      <c r="AN1059">
        <v>0</v>
      </c>
      <c r="AO1059">
        <v>0</v>
      </c>
      <c r="AP1059">
        <v>0</v>
      </c>
      <c r="AQ1059">
        <v>0</v>
      </c>
    </row>
    <row r="1060" spans="2:43" x14ac:dyDescent="0.35">
      <c r="B1060" s="65" t="s">
        <v>128</v>
      </c>
      <c r="C1060">
        <v>2015</v>
      </c>
      <c r="D1060">
        <v>2017</v>
      </c>
      <c r="F1060">
        <v>8107</v>
      </c>
      <c r="G1060">
        <v>0</v>
      </c>
      <c r="H1060" t="s">
        <v>480</v>
      </c>
      <c r="I1060">
        <v>801</v>
      </c>
      <c r="J1060">
        <v>310</v>
      </c>
      <c r="K1060" t="s">
        <v>457</v>
      </c>
      <c r="L1060">
        <v>-6796693.0899999999</v>
      </c>
      <c r="M1060">
        <v>-1395704.97</v>
      </c>
      <c r="N1060">
        <v>0</v>
      </c>
      <c r="O1060">
        <v>0</v>
      </c>
      <c r="P1060">
        <v>-6796693.0899999999</v>
      </c>
      <c r="Q1060">
        <v>-1395704.97</v>
      </c>
      <c r="R1060">
        <v>0</v>
      </c>
      <c r="S1060">
        <v>-15109</v>
      </c>
      <c r="T1060">
        <v>0</v>
      </c>
      <c r="U1060">
        <v>-39.01</v>
      </c>
      <c r="V1060">
        <v>0</v>
      </c>
      <c r="W1060">
        <v>-15148.01</v>
      </c>
      <c r="X1060">
        <v>0</v>
      </c>
      <c r="Y1060">
        <v>0</v>
      </c>
      <c r="Z1060">
        <v>0</v>
      </c>
      <c r="AA1060">
        <v>0</v>
      </c>
      <c r="AB1060">
        <v>0</v>
      </c>
      <c r="AC1060">
        <v>0</v>
      </c>
      <c r="AD1060">
        <v>-5507151.1200000001</v>
      </c>
      <c r="AE1060">
        <v>0</v>
      </c>
      <c r="AF1060">
        <v>0</v>
      </c>
      <c r="AG1060">
        <v>0</v>
      </c>
      <c r="AH1060">
        <v>0</v>
      </c>
      <c r="AI1060">
        <v>-5507151.1200000001</v>
      </c>
      <c r="AJ1060">
        <v>0</v>
      </c>
      <c r="AK1060">
        <v>-5507151.1200000001</v>
      </c>
      <c r="AL1060">
        <v>-121311.01</v>
      </c>
      <c r="AM1060">
        <v>0</v>
      </c>
      <c r="AN1060">
        <v>39.01</v>
      </c>
      <c r="AO1060">
        <v>0</v>
      </c>
      <c r="AP1060">
        <v>0</v>
      </c>
      <c r="AQ1060">
        <v>39.01</v>
      </c>
    </row>
    <row r="1061" spans="2:43" x14ac:dyDescent="0.35">
      <c r="B1061" s="65" t="s">
        <v>128</v>
      </c>
      <c r="C1061">
        <v>2015</v>
      </c>
      <c r="D1061">
        <v>2017</v>
      </c>
      <c r="F1061">
        <v>8107</v>
      </c>
      <c r="G1061">
        <v>0</v>
      </c>
      <c r="H1061" t="s">
        <v>480</v>
      </c>
      <c r="I1061">
        <v>801</v>
      </c>
      <c r="J1061">
        <v>440</v>
      </c>
      <c r="K1061" t="s">
        <v>457</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-124285.24</v>
      </c>
      <c r="AE1061">
        <v>0</v>
      </c>
      <c r="AF1061">
        <v>0</v>
      </c>
      <c r="AG1061">
        <v>0</v>
      </c>
      <c r="AH1061">
        <v>0</v>
      </c>
      <c r="AI1061">
        <v>-124285.24</v>
      </c>
      <c r="AJ1061">
        <v>0</v>
      </c>
      <c r="AK1061">
        <v>-124285.24</v>
      </c>
      <c r="AL1061">
        <v>-124285.24</v>
      </c>
      <c r="AM1061">
        <v>0</v>
      </c>
      <c r="AN1061">
        <v>0</v>
      </c>
      <c r="AO1061">
        <v>0</v>
      </c>
      <c r="AP1061">
        <v>0</v>
      </c>
      <c r="AQ1061">
        <v>0</v>
      </c>
    </row>
    <row r="1062" spans="2:43" x14ac:dyDescent="0.35">
      <c r="B1062" s="65" t="s">
        <v>128</v>
      </c>
      <c r="C1062">
        <v>2015</v>
      </c>
      <c r="D1062">
        <v>2017</v>
      </c>
      <c r="F1062">
        <v>8108</v>
      </c>
      <c r="G1062">
        <v>0</v>
      </c>
      <c r="H1062" t="s">
        <v>481</v>
      </c>
      <c r="I1062">
        <v>11</v>
      </c>
      <c r="J1062">
        <v>115</v>
      </c>
      <c r="K1062" t="s">
        <v>66</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-750.22</v>
      </c>
      <c r="AE1062">
        <v>0</v>
      </c>
      <c r="AF1062">
        <v>0</v>
      </c>
      <c r="AG1062">
        <v>0</v>
      </c>
      <c r="AH1062">
        <v>0</v>
      </c>
      <c r="AI1062">
        <v>-750.22</v>
      </c>
      <c r="AJ1062">
        <v>0</v>
      </c>
      <c r="AK1062">
        <v>-750.22</v>
      </c>
      <c r="AL1062">
        <v>-750.22</v>
      </c>
      <c r="AM1062">
        <v>0</v>
      </c>
      <c r="AN1062">
        <v>0</v>
      </c>
      <c r="AO1062">
        <v>0</v>
      </c>
      <c r="AP1062">
        <v>0</v>
      </c>
      <c r="AQ1062">
        <v>0</v>
      </c>
    </row>
    <row r="1063" spans="2:43" x14ac:dyDescent="0.35">
      <c r="B1063" s="65" t="s">
        <v>128</v>
      </c>
      <c r="C1063">
        <v>2015</v>
      </c>
      <c r="D1063">
        <v>2017</v>
      </c>
      <c r="F1063">
        <v>8108</v>
      </c>
      <c r="G1063">
        <v>0</v>
      </c>
      <c r="H1063" t="s">
        <v>481</v>
      </c>
      <c r="I1063">
        <v>11</v>
      </c>
      <c r="J1063">
        <v>210</v>
      </c>
      <c r="K1063" t="s">
        <v>66</v>
      </c>
      <c r="L1063">
        <v>-984.88</v>
      </c>
      <c r="M1063">
        <v>-984.88</v>
      </c>
      <c r="N1063">
        <v>0</v>
      </c>
      <c r="O1063">
        <v>0</v>
      </c>
      <c r="P1063">
        <v>-984.88</v>
      </c>
      <c r="Q1063">
        <v>-984.88</v>
      </c>
      <c r="R1063">
        <v>0</v>
      </c>
      <c r="S1063">
        <v>0</v>
      </c>
      <c r="T1063">
        <v>0</v>
      </c>
      <c r="U1063">
        <v>0</v>
      </c>
      <c r="V1063">
        <v>0</v>
      </c>
      <c r="W1063">
        <v>0</v>
      </c>
      <c r="X1063">
        <v>0</v>
      </c>
      <c r="Y1063">
        <v>0</v>
      </c>
      <c r="Z1063">
        <v>0</v>
      </c>
      <c r="AA1063">
        <v>0</v>
      </c>
      <c r="AB1063">
        <v>0</v>
      </c>
      <c r="AC1063">
        <v>0</v>
      </c>
      <c r="AD1063">
        <v>-1498.95</v>
      </c>
      <c r="AE1063">
        <v>0</v>
      </c>
      <c r="AF1063">
        <v>0</v>
      </c>
      <c r="AG1063">
        <v>0</v>
      </c>
      <c r="AH1063">
        <v>0</v>
      </c>
      <c r="AI1063">
        <v>-1498.95</v>
      </c>
      <c r="AJ1063">
        <v>0</v>
      </c>
      <c r="AK1063">
        <v>-1498.95</v>
      </c>
      <c r="AL1063">
        <v>-1498.95</v>
      </c>
      <c r="AM1063">
        <v>992.4</v>
      </c>
      <c r="AN1063">
        <v>0</v>
      </c>
      <c r="AO1063">
        <v>0</v>
      </c>
      <c r="AP1063">
        <v>0</v>
      </c>
      <c r="AQ1063">
        <v>992.4</v>
      </c>
    </row>
    <row r="1064" spans="2:43" x14ac:dyDescent="0.35">
      <c r="B1064" s="65" t="s">
        <v>128</v>
      </c>
      <c r="C1064">
        <v>2015</v>
      </c>
      <c r="D1064">
        <v>2017</v>
      </c>
      <c r="F1064">
        <v>8108</v>
      </c>
      <c r="G1064">
        <v>0</v>
      </c>
      <c r="H1064" t="s">
        <v>481</v>
      </c>
      <c r="I1064">
        <v>11</v>
      </c>
      <c r="J1064">
        <v>220</v>
      </c>
      <c r="K1064" t="s">
        <v>66</v>
      </c>
      <c r="L1064">
        <v>-4781.41</v>
      </c>
      <c r="M1064">
        <v>-729.91</v>
      </c>
      <c r="N1064">
        <v>0</v>
      </c>
      <c r="O1064">
        <v>0</v>
      </c>
      <c r="P1064">
        <v>-4781.41</v>
      </c>
      <c r="Q1064">
        <v>-729.91</v>
      </c>
      <c r="R1064">
        <v>103.39</v>
      </c>
      <c r="S1064">
        <v>-16.61</v>
      </c>
      <c r="T1064">
        <v>0</v>
      </c>
      <c r="U1064">
        <v>0</v>
      </c>
      <c r="V1064">
        <v>103.39</v>
      </c>
      <c r="W1064">
        <v>-16.61</v>
      </c>
      <c r="X1064">
        <v>0</v>
      </c>
      <c r="Y1064">
        <v>0</v>
      </c>
      <c r="Z1064">
        <v>0</v>
      </c>
      <c r="AA1064">
        <v>0</v>
      </c>
      <c r="AB1064">
        <v>0</v>
      </c>
      <c r="AC1064">
        <v>0</v>
      </c>
      <c r="AD1064">
        <v>-18580.7</v>
      </c>
      <c r="AE1064">
        <v>0</v>
      </c>
      <c r="AF1064">
        <v>0</v>
      </c>
      <c r="AG1064">
        <v>0</v>
      </c>
      <c r="AH1064">
        <v>0</v>
      </c>
      <c r="AI1064">
        <v>-18580.7</v>
      </c>
      <c r="AJ1064">
        <v>0</v>
      </c>
      <c r="AK1064">
        <v>-18580.7</v>
      </c>
      <c r="AL1064">
        <v>-14649.2</v>
      </c>
      <c r="AM1064">
        <v>0.18</v>
      </c>
      <c r="AN1064">
        <v>0</v>
      </c>
      <c r="AO1064">
        <v>0</v>
      </c>
      <c r="AP1064">
        <v>0</v>
      </c>
      <c r="AQ1064">
        <v>0.18</v>
      </c>
    </row>
    <row r="1065" spans="2:43" x14ac:dyDescent="0.35">
      <c r="B1065" s="65" t="s">
        <v>128</v>
      </c>
      <c r="C1065">
        <v>2015</v>
      </c>
      <c r="D1065">
        <v>2017</v>
      </c>
      <c r="F1065">
        <v>8108</v>
      </c>
      <c r="G1065">
        <v>0</v>
      </c>
      <c r="H1065" t="s">
        <v>481</v>
      </c>
      <c r="I1065">
        <v>11</v>
      </c>
      <c r="J1065">
        <v>233</v>
      </c>
      <c r="K1065" t="s">
        <v>66</v>
      </c>
      <c r="L1065">
        <v>0</v>
      </c>
      <c r="M1065">
        <v>-10692.86</v>
      </c>
      <c r="N1065">
        <v>0</v>
      </c>
      <c r="O1065">
        <v>0</v>
      </c>
      <c r="P1065">
        <v>0</v>
      </c>
      <c r="Q1065">
        <v>-10692.86</v>
      </c>
      <c r="R1065">
        <v>0</v>
      </c>
      <c r="S1065">
        <v>0</v>
      </c>
      <c r="T1065">
        <v>0</v>
      </c>
      <c r="U1065">
        <v>0</v>
      </c>
      <c r="V1065">
        <v>0</v>
      </c>
      <c r="W1065">
        <v>0</v>
      </c>
      <c r="X1065">
        <v>0</v>
      </c>
      <c r="Y1065">
        <v>0</v>
      </c>
      <c r="Z1065">
        <v>0</v>
      </c>
      <c r="AA1065">
        <v>0</v>
      </c>
      <c r="AB1065">
        <v>0</v>
      </c>
      <c r="AC1065">
        <v>0</v>
      </c>
      <c r="AD1065">
        <v>-3795.06</v>
      </c>
      <c r="AE1065">
        <v>0</v>
      </c>
      <c r="AF1065">
        <v>0</v>
      </c>
      <c r="AG1065">
        <v>0</v>
      </c>
      <c r="AH1065">
        <v>0</v>
      </c>
      <c r="AI1065">
        <v>-3795.06</v>
      </c>
      <c r="AJ1065">
        <v>0</v>
      </c>
      <c r="AK1065">
        <v>-3795.06</v>
      </c>
      <c r="AL1065">
        <v>-14487.92</v>
      </c>
      <c r="AM1065">
        <v>0</v>
      </c>
      <c r="AN1065">
        <v>0</v>
      </c>
      <c r="AO1065">
        <v>0</v>
      </c>
      <c r="AP1065">
        <v>0</v>
      </c>
      <c r="AQ1065">
        <v>0</v>
      </c>
    </row>
    <row r="1066" spans="2:43" x14ac:dyDescent="0.35">
      <c r="B1066" s="65" t="s">
        <v>128</v>
      </c>
      <c r="C1066">
        <v>2015</v>
      </c>
      <c r="D1066">
        <v>2017</v>
      </c>
      <c r="F1066">
        <v>8108</v>
      </c>
      <c r="G1066">
        <v>0</v>
      </c>
      <c r="H1066" t="s">
        <v>481</v>
      </c>
      <c r="I1066">
        <v>11</v>
      </c>
      <c r="J1066">
        <v>240</v>
      </c>
      <c r="K1066" t="s">
        <v>66</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-15008.77</v>
      </c>
      <c r="AE1066">
        <v>0</v>
      </c>
      <c r="AF1066">
        <v>0</v>
      </c>
      <c r="AG1066">
        <v>0</v>
      </c>
      <c r="AH1066">
        <v>0</v>
      </c>
      <c r="AI1066">
        <v>-15008.77</v>
      </c>
      <c r="AJ1066">
        <v>0</v>
      </c>
      <c r="AK1066">
        <v>-15008.77</v>
      </c>
      <c r="AL1066">
        <v>-15008.77</v>
      </c>
      <c r="AM1066">
        <v>0</v>
      </c>
      <c r="AN1066">
        <v>0</v>
      </c>
      <c r="AO1066">
        <v>0</v>
      </c>
      <c r="AP1066">
        <v>0</v>
      </c>
      <c r="AQ1066">
        <v>0</v>
      </c>
    </row>
    <row r="1067" spans="2:43" x14ac:dyDescent="0.35">
      <c r="B1067" s="65" t="s">
        <v>128</v>
      </c>
      <c r="C1067">
        <v>2015</v>
      </c>
      <c r="D1067">
        <v>2017</v>
      </c>
      <c r="F1067">
        <v>8108</v>
      </c>
      <c r="G1067">
        <v>0</v>
      </c>
      <c r="H1067" t="s">
        <v>481</v>
      </c>
      <c r="I1067">
        <v>11</v>
      </c>
      <c r="J1067">
        <v>251</v>
      </c>
      <c r="K1067" t="s">
        <v>66</v>
      </c>
      <c r="L1067">
        <v>-4869298.84</v>
      </c>
      <c r="M1067">
        <v>-1718652.88</v>
      </c>
      <c r="N1067">
        <v>0</v>
      </c>
      <c r="O1067">
        <v>0</v>
      </c>
      <c r="P1067">
        <v>-4869298.84</v>
      </c>
      <c r="Q1067">
        <v>-1718652.88</v>
      </c>
      <c r="R1067">
        <v>-252882.2</v>
      </c>
      <c r="S1067">
        <v>-32020.74</v>
      </c>
      <c r="T1067">
        <v>0</v>
      </c>
      <c r="U1067">
        <v>-1175.3499999999999</v>
      </c>
      <c r="V1067">
        <v>-252882.2</v>
      </c>
      <c r="W1067">
        <v>-33196.089999999997</v>
      </c>
      <c r="X1067">
        <v>-28502.25</v>
      </c>
      <c r="Y1067">
        <v>-19382.77</v>
      </c>
      <c r="Z1067">
        <v>0</v>
      </c>
      <c r="AA1067">
        <v>0</v>
      </c>
      <c r="AB1067">
        <v>-28502.25</v>
      </c>
      <c r="AC1067">
        <v>-19382.77</v>
      </c>
      <c r="AD1067">
        <v>-4614031.34</v>
      </c>
      <c r="AE1067">
        <v>0</v>
      </c>
      <c r="AF1067">
        <v>0</v>
      </c>
      <c r="AG1067">
        <v>0</v>
      </c>
      <c r="AH1067">
        <v>0</v>
      </c>
      <c r="AI1067">
        <v>-4614031.34</v>
      </c>
      <c r="AJ1067">
        <v>-28502.25</v>
      </c>
      <c r="AK1067">
        <v>-4604911.8600000003</v>
      </c>
      <c r="AL1067">
        <v>-1234579.79</v>
      </c>
      <c r="AM1067">
        <v>85500</v>
      </c>
      <c r="AN1067">
        <v>0</v>
      </c>
      <c r="AO1067">
        <v>0</v>
      </c>
      <c r="AP1067">
        <v>0</v>
      </c>
      <c r="AQ1067">
        <v>85500</v>
      </c>
    </row>
    <row r="1068" spans="2:43" x14ac:dyDescent="0.35">
      <c r="B1068" s="65" t="s">
        <v>128</v>
      </c>
      <c r="C1068">
        <v>2015</v>
      </c>
      <c r="D1068">
        <v>2017</v>
      </c>
      <c r="F1068">
        <v>8108</v>
      </c>
      <c r="G1068">
        <v>0</v>
      </c>
      <c r="H1068" t="s">
        <v>481</v>
      </c>
      <c r="I1068">
        <v>11</v>
      </c>
      <c r="J1068">
        <v>252</v>
      </c>
      <c r="K1068" t="s">
        <v>66</v>
      </c>
      <c r="L1068">
        <v>-2139849.75</v>
      </c>
      <c r="M1068">
        <v>-2475465.11</v>
      </c>
      <c r="N1068">
        <v>0</v>
      </c>
      <c r="O1068">
        <v>0</v>
      </c>
      <c r="P1068">
        <v>-2139849.75</v>
      </c>
      <c r="Q1068">
        <v>-2475465.11</v>
      </c>
      <c r="R1068">
        <v>-278080.68</v>
      </c>
      <c r="S1068">
        <v>-774611.86</v>
      </c>
      <c r="T1068">
        <v>0</v>
      </c>
      <c r="U1068">
        <v>-632.97</v>
      </c>
      <c r="V1068">
        <v>-278080.68</v>
      </c>
      <c r="W1068">
        <v>-775244.83</v>
      </c>
      <c r="X1068">
        <v>-298635.84999999998</v>
      </c>
      <c r="Y1068">
        <v>-39494.660000000003</v>
      </c>
      <c r="Z1068">
        <v>0</v>
      </c>
      <c r="AA1068">
        <v>0</v>
      </c>
      <c r="AB1068">
        <v>-298635.84999999998</v>
      </c>
      <c r="AC1068">
        <v>-39494.660000000003</v>
      </c>
      <c r="AD1068">
        <v>-1284414.3600000001</v>
      </c>
      <c r="AE1068">
        <v>0</v>
      </c>
      <c r="AF1068">
        <v>0</v>
      </c>
      <c r="AG1068">
        <v>0</v>
      </c>
      <c r="AH1068">
        <v>0</v>
      </c>
      <c r="AI1068">
        <v>-1284414.3600000001</v>
      </c>
      <c r="AJ1068">
        <v>-298635.84999999998</v>
      </c>
      <c r="AK1068">
        <v>-1025273.17</v>
      </c>
      <c r="AL1068">
        <v>-1858052.68</v>
      </c>
      <c r="AM1068">
        <v>326545.09000000003</v>
      </c>
      <c r="AN1068">
        <v>0</v>
      </c>
      <c r="AO1068">
        <v>0</v>
      </c>
      <c r="AP1068">
        <v>0</v>
      </c>
      <c r="AQ1068">
        <v>326545.09000000003</v>
      </c>
    </row>
    <row r="1069" spans="2:43" x14ac:dyDescent="0.35">
      <c r="B1069" s="65" t="s">
        <v>128</v>
      </c>
      <c r="C1069">
        <v>2015</v>
      </c>
      <c r="D1069">
        <v>2017</v>
      </c>
      <c r="F1069">
        <v>8108</v>
      </c>
      <c r="G1069">
        <v>0</v>
      </c>
      <c r="H1069" t="s">
        <v>481</v>
      </c>
      <c r="I1069">
        <v>11</v>
      </c>
      <c r="J1069">
        <v>253</v>
      </c>
      <c r="K1069" t="s">
        <v>66</v>
      </c>
      <c r="L1069">
        <v>-695179.47</v>
      </c>
      <c r="M1069">
        <v>-823491.21</v>
      </c>
      <c r="N1069">
        <v>0</v>
      </c>
      <c r="O1069">
        <v>0</v>
      </c>
      <c r="P1069">
        <v>-695179.47</v>
      </c>
      <c r="Q1069">
        <v>-823491.21</v>
      </c>
      <c r="R1069">
        <v>-26061.08</v>
      </c>
      <c r="S1069">
        <v>-21116.98</v>
      </c>
      <c r="T1069">
        <v>0</v>
      </c>
      <c r="U1069">
        <v>-1.5</v>
      </c>
      <c r="V1069">
        <v>-26061.08</v>
      </c>
      <c r="W1069">
        <v>-21118.48</v>
      </c>
      <c r="X1069">
        <v>0</v>
      </c>
      <c r="Y1069">
        <v>0</v>
      </c>
      <c r="Z1069">
        <v>0</v>
      </c>
      <c r="AA1069">
        <v>0</v>
      </c>
      <c r="AB1069">
        <v>0</v>
      </c>
      <c r="AC1069">
        <v>0</v>
      </c>
      <c r="AD1069">
        <v>-487033.56</v>
      </c>
      <c r="AE1069">
        <v>0</v>
      </c>
      <c r="AF1069">
        <v>0</v>
      </c>
      <c r="AG1069">
        <v>0</v>
      </c>
      <c r="AH1069">
        <v>0</v>
      </c>
      <c r="AI1069">
        <v>-487033.56</v>
      </c>
      <c r="AJ1069">
        <v>0</v>
      </c>
      <c r="AK1069">
        <v>-487033.56</v>
      </c>
      <c r="AL1069">
        <v>-610402.69999999995</v>
      </c>
      <c r="AM1069">
        <v>28034.720000000001</v>
      </c>
      <c r="AN1069">
        <v>0</v>
      </c>
      <c r="AO1069">
        <v>0</v>
      </c>
      <c r="AP1069">
        <v>0</v>
      </c>
      <c r="AQ1069">
        <v>28034.720000000001</v>
      </c>
    </row>
    <row r="1070" spans="2:43" x14ac:dyDescent="0.35">
      <c r="B1070" s="65" t="s">
        <v>128</v>
      </c>
      <c r="C1070">
        <v>2015</v>
      </c>
      <c r="D1070">
        <v>2017</v>
      </c>
      <c r="F1070">
        <v>8108</v>
      </c>
      <c r="G1070">
        <v>0</v>
      </c>
      <c r="H1070" t="s">
        <v>481</v>
      </c>
      <c r="I1070">
        <v>11</v>
      </c>
      <c r="J1070">
        <v>254</v>
      </c>
      <c r="K1070" t="s">
        <v>66</v>
      </c>
      <c r="L1070">
        <v>-199192</v>
      </c>
      <c r="M1070">
        <v>-43987.26</v>
      </c>
      <c r="N1070">
        <v>0</v>
      </c>
      <c r="O1070">
        <v>0</v>
      </c>
      <c r="P1070">
        <v>-199192</v>
      </c>
      <c r="Q1070">
        <v>-43987.26</v>
      </c>
      <c r="R1070">
        <v>0</v>
      </c>
      <c r="S1070">
        <v>-3500</v>
      </c>
      <c r="T1070">
        <v>0</v>
      </c>
      <c r="U1070">
        <v>0</v>
      </c>
      <c r="V1070">
        <v>0</v>
      </c>
      <c r="W1070">
        <v>-3500</v>
      </c>
      <c r="X1070">
        <v>0</v>
      </c>
      <c r="Y1070">
        <v>0</v>
      </c>
      <c r="Z1070">
        <v>0</v>
      </c>
      <c r="AA1070">
        <v>0</v>
      </c>
      <c r="AB1070">
        <v>0</v>
      </c>
      <c r="AC1070">
        <v>0</v>
      </c>
      <c r="AD1070">
        <v>-225532.33</v>
      </c>
      <c r="AE1070">
        <v>0</v>
      </c>
      <c r="AF1070">
        <v>0</v>
      </c>
      <c r="AG1070">
        <v>0</v>
      </c>
      <c r="AH1070">
        <v>0</v>
      </c>
      <c r="AI1070">
        <v>-225532.33</v>
      </c>
      <c r="AJ1070">
        <v>0</v>
      </c>
      <c r="AK1070">
        <v>-225532.33</v>
      </c>
      <c r="AL1070">
        <v>-73827.59</v>
      </c>
      <c r="AM1070">
        <v>0</v>
      </c>
      <c r="AN1070">
        <v>0</v>
      </c>
      <c r="AO1070">
        <v>0</v>
      </c>
      <c r="AP1070">
        <v>0</v>
      </c>
      <c r="AQ1070">
        <v>0</v>
      </c>
    </row>
    <row r="1071" spans="2:43" x14ac:dyDescent="0.35">
      <c r="B1071" s="65" t="s">
        <v>128</v>
      </c>
      <c r="C1071">
        <v>2015</v>
      </c>
      <c r="D1071">
        <v>2017</v>
      </c>
      <c r="F1071">
        <v>8108</v>
      </c>
      <c r="G1071">
        <v>0</v>
      </c>
      <c r="H1071" t="s">
        <v>481</v>
      </c>
      <c r="I1071">
        <v>11</v>
      </c>
      <c r="J1071">
        <v>255</v>
      </c>
      <c r="K1071" t="s">
        <v>66</v>
      </c>
      <c r="L1071">
        <v>-5227434.75</v>
      </c>
      <c r="M1071">
        <v>-1065584.22</v>
      </c>
      <c r="N1071">
        <v>0</v>
      </c>
      <c r="O1071">
        <v>0</v>
      </c>
      <c r="P1071">
        <v>-5227434.75</v>
      </c>
      <c r="Q1071">
        <v>-1065584.22</v>
      </c>
      <c r="R1071">
        <v>-887490.62</v>
      </c>
      <c r="S1071">
        <v>-95867.61</v>
      </c>
      <c r="T1071">
        <v>0</v>
      </c>
      <c r="U1071">
        <v>-250.72</v>
      </c>
      <c r="V1071">
        <v>-887490.62</v>
      </c>
      <c r="W1071">
        <v>-96118.33</v>
      </c>
      <c r="X1071">
        <v>-128080.59</v>
      </c>
      <c r="Y1071">
        <v>-150950.22</v>
      </c>
      <c r="Z1071">
        <v>0</v>
      </c>
      <c r="AA1071">
        <v>0</v>
      </c>
      <c r="AB1071">
        <v>-128080.59</v>
      </c>
      <c r="AC1071">
        <v>-150950.22</v>
      </c>
      <c r="AD1071">
        <v>-5336940.87</v>
      </c>
      <c r="AE1071">
        <v>0</v>
      </c>
      <c r="AF1071">
        <v>0</v>
      </c>
      <c r="AG1071">
        <v>0</v>
      </c>
      <c r="AH1071">
        <v>0</v>
      </c>
      <c r="AI1071">
        <v>-5336940.87</v>
      </c>
      <c r="AJ1071">
        <v>-128080.59</v>
      </c>
      <c r="AK1071">
        <v>-5359810.5</v>
      </c>
      <c r="AL1071">
        <v>-406587.68</v>
      </c>
      <c r="AM1071">
        <v>79427.25</v>
      </c>
      <c r="AN1071">
        <v>0</v>
      </c>
      <c r="AO1071">
        <v>0</v>
      </c>
      <c r="AP1071">
        <v>0</v>
      </c>
      <c r="AQ1071">
        <v>79427.25</v>
      </c>
    </row>
    <row r="1072" spans="2:43" x14ac:dyDescent="0.35">
      <c r="B1072" s="65" t="s">
        <v>128</v>
      </c>
      <c r="C1072">
        <v>2015</v>
      </c>
      <c r="D1072">
        <v>2017</v>
      </c>
      <c r="F1072">
        <v>8108</v>
      </c>
      <c r="G1072">
        <v>0</v>
      </c>
      <c r="H1072" t="s">
        <v>481</v>
      </c>
      <c r="I1072">
        <v>11</v>
      </c>
      <c r="J1072">
        <v>257</v>
      </c>
      <c r="K1072" t="s">
        <v>66</v>
      </c>
      <c r="L1072">
        <v>-76370.05</v>
      </c>
      <c r="M1072">
        <v>-98472.43</v>
      </c>
      <c r="N1072">
        <v>0</v>
      </c>
      <c r="O1072">
        <v>0</v>
      </c>
      <c r="P1072">
        <v>-76370.05</v>
      </c>
      <c r="Q1072">
        <v>-98472.43</v>
      </c>
      <c r="R1072">
        <v>257</v>
      </c>
      <c r="S1072">
        <v>8436.5499999999993</v>
      </c>
      <c r="T1072">
        <v>0</v>
      </c>
      <c r="U1072">
        <v>-8179.55</v>
      </c>
      <c r="V1072">
        <v>257</v>
      </c>
      <c r="W1072">
        <v>257</v>
      </c>
      <c r="X1072">
        <v>0</v>
      </c>
      <c r="Y1072">
        <v>0</v>
      </c>
      <c r="Z1072">
        <v>0</v>
      </c>
      <c r="AA1072">
        <v>0</v>
      </c>
      <c r="AB1072">
        <v>0</v>
      </c>
      <c r="AC1072">
        <v>0</v>
      </c>
      <c r="AD1072">
        <v>-186979.57</v>
      </c>
      <c r="AE1072">
        <v>0</v>
      </c>
      <c r="AF1072">
        <v>0</v>
      </c>
      <c r="AG1072">
        <v>0</v>
      </c>
      <c r="AH1072">
        <v>0</v>
      </c>
      <c r="AI1072">
        <v>-186979.57</v>
      </c>
      <c r="AJ1072">
        <v>0</v>
      </c>
      <c r="AK1072">
        <v>-186979.57</v>
      </c>
      <c r="AL1072">
        <v>-209081.95</v>
      </c>
      <c r="AM1072">
        <v>0</v>
      </c>
      <c r="AN1072">
        <v>0</v>
      </c>
      <c r="AO1072">
        <v>0</v>
      </c>
      <c r="AP1072">
        <v>0</v>
      </c>
      <c r="AQ1072">
        <v>0</v>
      </c>
    </row>
    <row r="1073" spans="2:43" x14ac:dyDescent="0.35">
      <c r="B1073" s="65" t="s">
        <v>128</v>
      </c>
      <c r="C1073">
        <v>2015</v>
      </c>
      <c r="D1073">
        <v>2017</v>
      </c>
      <c r="F1073">
        <v>8108</v>
      </c>
      <c r="G1073">
        <v>0</v>
      </c>
      <c r="H1073" t="s">
        <v>481</v>
      </c>
      <c r="I1073">
        <v>11</v>
      </c>
      <c r="J1073">
        <v>260</v>
      </c>
      <c r="K1073" t="s">
        <v>66</v>
      </c>
      <c r="L1073">
        <v>-166.06</v>
      </c>
      <c r="M1073">
        <v>-166.06</v>
      </c>
      <c r="N1073">
        <v>0</v>
      </c>
      <c r="O1073">
        <v>0</v>
      </c>
      <c r="P1073">
        <v>-166.06</v>
      </c>
      <c r="Q1073">
        <v>-166.06</v>
      </c>
      <c r="R1073">
        <v>-8878.8700000000008</v>
      </c>
      <c r="S1073">
        <v>-2799.6</v>
      </c>
      <c r="T1073">
        <v>0</v>
      </c>
      <c r="U1073">
        <v>-22010.97</v>
      </c>
      <c r="V1073">
        <v>-8878.8700000000008</v>
      </c>
      <c r="W1073">
        <v>-24810.57</v>
      </c>
      <c r="X1073">
        <v>0</v>
      </c>
      <c r="Y1073">
        <v>0</v>
      </c>
      <c r="Z1073">
        <v>0</v>
      </c>
      <c r="AA1073">
        <v>0</v>
      </c>
      <c r="AB1073">
        <v>0</v>
      </c>
      <c r="AC1073">
        <v>0</v>
      </c>
      <c r="AD1073">
        <v>-376128.29</v>
      </c>
      <c r="AE1073">
        <v>0</v>
      </c>
      <c r="AF1073">
        <v>0</v>
      </c>
      <c r="AG1073">
        <v>0</v>
      </c>
      <c r="AH1073">
        <v>0</v>
      </c>
      <c r="AI1073">
        <v>-376128.29</v>
      </c>
      <c r="AJ1073">
        <v>0</v>
      </c>
      <c r="AK1073">
        <v>-376128.29</v>
      </c>
      <c r="AL1073">
        <v>-392059.99</v>
      </c>
      <c r="AM1073">
        <v>34.229999999999997</v>
      </c>
      <c r="AN1073">
        <v>15931.7</v>
      </c>
      <c r="AO1073">
        <v>0</v>
      </c>
      <c r="AP1073">
        <v>0</v>
      </c>
      <c r="AQ1073">
        <v>15965.93</v>
      </c>
    </row>
    <row r="1074" spans="2:43" x14ac:dyDescent="0.35">
      <c r="B1074" s="65" t="s">
        <v>128</v>
      </c>
      <c r="C1074">
        <v>2015</v>
      </c>
      <c r="D1074">
        <v>2017</v>
      </c>
      <c r="F1074">
        <v>8108</v>
      </c>
      <c r="G1074">
        <v>0</v>
      </c>
      <c r="H1074" t="s">
        <v>481</v>
      </c>
      <c r="I1074">
        <v>11</v>
      </c>
      <c r="J1074">
        <v>310</v>
      </c>
      <c r="K1074" t="s">
        <v>66</v>
      </c>
      <c r="L1074">
        <v>-383914.97</v>
      </c>
      <c r="M1074">
        <v>-3990.72</v>
      </c>
      <c r="N1074">
        <v>0</v>
      </c>
      <c r="O1074">
        <v>0</v>
      </c>
      <c r="P1074">
        <v>-383914.97</v>
      </c>
      <c r="Q1074">
        <v>-3990.72</v>
      </c>
      <c r="R1074">
        <v>5874.48</v>
      </c>
      <c r="S1074">
        <v>5874.72</v>
      </c>
      <c r="T1074">
        <v>0</v>
      </c>
      <c r="U1074">
        <v>-0.24</v>
      </c>
      <c r="V1074">
        <v>5874.48</v>
      </c>
      <c r="W1074">
        <v>5874.48</v>
      </c>
      <c r="X1074">
        <v>0</v>
      </c>
      <c r="Y1074">
        <v>0</v>
      </c>
      <c r="Z1074">
        <v>0</v>
      </c>
      <c r="AA1074">
        <v>0</v>
      </c>
      <c r="AB1074">
        <v>0</v>
      </c>
      <c r="AC1074">
        <v>0</v>
      </c>
      <c r="AD1074">
        <v>-624151.30000000005</v>
      </c>
      <c r="AE1074">
        <v>0</v>
      </c>
      <c r="AF1074">
        <v>0</v>
      </c>
      <c r="AG1074">
        <v>0</v>
      </c>
      <c r="AH1074">
        <v>0</v>
      </c>
      <c r="AI1074">
        <v>-624151.30000000005</v>
      </c>
      <c r="AJ1074">
        <v>0</v>
      </c>
      <c r="AK1074">
        <v>-624151.30000000005</v>
      </c>
      <c r="AL1074">
        <v>-244227.05</v>
      </c>
      <c r="AM1074">
        <v>0</v>
      </c>
      <c r="AN1074">
        <v>0</v>
      </c>
      <c r="AO1074">
        <v>0</v>
      </c>
      <c r="AP1074">
        <v>0</v>
      </c>
      <c r="AQ1074">
        <v>0</v>
      </c>
    </row>
    <row r="1075" spans="2:43" x14ac:dyDescent="0.35">
      <c r="B1075" s="65" t="s">
        <v>128</v>
      </c>
      <c r="C1075">
        <v>2015</v>
      </c>
      <c r="D1075">
        <v>2017</v>
      </c>
      <c r="F1075">
        <v>8108</v>
      </c>
      <c r="G1075">
        <v>0</v>
      </c>
      <c r="H1075" t="s">
        <v>481</v>
      </c>
      <c r="I1075">
        <v>11</v>
      </c>
      <c r="J1075">
        <v>410</v>
      </c>
      <c r="K1075" t="s">
        <v>66</v>
      </c>
      <c r="L1075">
        <v>-5851157.2800000003</v>
      </c>
      <c r="M1075">
        <v>-3333655.78</v>
      </c>
      <c r="N1075">
        <v>0</v>
      </c>
      <c r="O1075">
        <v>0</v>
      </c>
      <c r="P1075">
        <v>-5851157.2800000003</v>
      </c>
      <c r="Q1075">
        <v>-3333655.78</v>
      </c>
      <c r="R1075">
        <v>-1921.06</v>
      </c>
      <c r="S1075">
        <v>0</v>
      </c>
      <c r="T1075">
        <v>0</v>
      </c>
      <c r="U1075">
        <v>0</v>
      </c>
      <c r="V1075">
        <v>-1921.06</v>
      </c>
      <c r="W1075">
        <v>0</v>
      </c>
      <c r="X1075">
        <v>0</v>
      </c>
      <c r="Y1075">
        <v>0</v>
      </c>
      <c r="Z1075">
        <v>0</v>
      </c>
      <c r="AA1075">
        <v>0</v>
      </c>
      <c r="AB1075">
        <v>0</v>
      </c>
      <c r="AC1075">
        <v>0</v>
      </c>
      <c r="AD1075">
        <v>-4085679.26</v>
      </c>
      <c r="AE1075">
        <v>0</v>
      </c>
      <c r="AF1075">
        <v>0</v>
      </c>
      <c r="AG1075">
        <v>0</v>
      </c>
      <c r="AH1075">
        <v>0</v>
      </c>
      <c r="AI1075">
        <v>-4085679.26</v>
      </c>
      <c r="AJ1075">
        <v>0</v>
      </c>
      <c r="AK1075">
        <v>-4085679.26</v>
      </c>
      <c r="AL1075">
        <v>-1566256.7</v>
      </c>
      <c r="AM1075">
        <v>90216.13</v>
      </c>
      <c r="AN1075">
        <v>0</v>
      </c>
      <c r="AO1075">
        <v>0</v>
      </c>
      <c r="AP1075">
        <v>0</v>
      </c>
      <c r="AQ1075">
        <v>90216.13</v>
      </c>
    </row>
    <row r="1076" spans="2:43" x14ac:dyDescent="0.35">
      <c r="B1076" s="65" t="s">
        <v>128</v>
      </c>
      <c r="C1076">
        <v>2015</v>
      </c>
      <c r="D1076">
        <v>2017</v>
      </c>
      <c r="F1076">
        <v>8108</v>
      </c>
      <c r="G1076">
        <v>0</v>
      </c>
      <c r="H1076" t="s">
        <v>486</v>
      </c>
      <c r="I1076">
        <v>12</v>
      </c>
      <c r="J1076">
        <v>240</v>
      </c>
      <c r="K1076" t="s">
        <v>66</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-300.62</v>
      </c>
      <c r="AE1076">
        <v>0</v>
      </c>
      <c r="AF1076">
        <v>0</v>
      </c>
      <c r="AG1076">
        <v>0</v>
      </c>
      <c r="AH1076">
        <v>0</v>
      </c>
      <c r="AI1076">
        <v>-300.62</v>
      </c>
      <c r="AJ1076">
        <v>0</v>
      </c>
      <c r="AK1076">
        <v>-300.62</v>
      </c>
      <c r="AL1076">
        <v>-300.62</v>
      </c>
      <c r="AM1076">
        <v>0</v>
      </c>
      <c r="AN1076">
        <v>0</v>
      </c>
      <c r="AO1076">
        <v>0</v>
      </c>
      <c r="AP1076">
        <v>0</v>
      </c>
      <c r="AQ1076">
        <v>0</v>
      </c>
    </row>
    <row r="1077" spans="2:43" x14ac:dyDescent="0.35">
      <c r="B1077" s="65" t="s">
        <v>128</v>
      </c>
      <c r="C1077">
        <v>2015</v>
      </c>
      <c r="D1077">
        <v>2017</v>
      </c>
      <c r="F1077">
        <v>8108</v>
      </c>
      <c r="G1077">
        <v>0</v>
      </c>
      <c r="H1077" t="s">
        <v>486</v>
      </c>
      <c r="I1077">
        <v>12</v>
      </c>
      <c r="J1077">
        <v>251</v>
      </c>
      <c r="K1077" t="s">
        <v>66</v>
      </c>
      <c r="L1077">
        <v>-538538.89</v>
      </c>
      <c r="M1077">
        <v>-1228124.27</v>
      </c>
      <c r="N1077">
        <v>0</v>
      </c>
      <c r="O1077">
        <v>0</v>
      </c>
      <c r="P1077">
        <v>-538538.89</v>
      </c>
      <c r="Q1077">
        <v>-1228124.27</v>
      </c>
      <c r="R1077">
        <v>0</v>
      </c>
      <c r="S1077">
        <v>-29295.599999999999</v>
      </c>
      <c r="T1077">
        <v>0</v>
      </c>
      <c r="U1077">
        <v>-17.829999999999998</v>
      </c>
      <c r="V1077">
        <v>0</v>
      </c>
      <c r="W1077">
        <v>-29313.43</v>
      </c>
      <c r="X1077">
        <v>0</v>
      </c>
      <c r="Y1077">
        <v>-298638.26</v>
      </c>
      <c r="Z1077">
        <v>0</v>
      </c>
      <c r="AA1077">
        <v>0</v>
      </c>
      <c r="AB1077">
        <v>0</v>
      </c>
      <c r="AC1077">
        <v>-298638.26</v>
      </c>
      <c r="AD1077">
        <v>-508047.76</v>
      </c>
      <c r="AE1077">
        <v>0</v>
      </c>
      <c r="AF1077">
        <v>0</v>
      </c>
      <c r="AG1077">
        <v>0</v>
      </c>
      <c r="AH1077">
        <v>0</v>
      </c>
      <c r="AI1077">
        <v>-508047.76</v>
      </c>
      <c r="AJ1077">
        <v>0</v>
      </c>
      <c r="AK1077">
        <v>-806686.02</v>
      </c>
      <c r="AL1077">
        <v>-1525584.83</v>
      </c>
      <c r="AM1077">
        <v>0</v>
      </c>
      <c r="AN1077">
        <v>0</v>
      </c>
      <c r="AO1077">
        <v>0</v>
      </c>
      <c r="AP1077">
        <v>0</v>
      </c>
      <c r="AQ1077">
        <v>0</v>
      </c>
    </row>
    <row r="1078" spans="2:43" x14ac:dyDescent="0.35">
      <c r="B1078" s="65" t="s">
        <v>128</v>
      </c>
      <c r="C1078">
        <v>2015</v>
      </c>
      <c r="D1078">
        <v>2017</v>
      </c>
      <c r="F1078">
        <v>8108</v>
      </c>
      <c r="G1078">
        <v>0</v>
      </c>
      <c r="H1078" t="s">
        <v>486</v>
      </c>
      <c r="I1078">
        <v>12</v>
      </c>
      <c r="J1078">
        <v>252</v>
      </c>
      <c r="K1078" t="s">
        <v>66</v>
      </c>
      <c r="L1078">
        <v>-1079690.08</v>
      </c>
      <c r="M1078">
        <v>-575977.12</v>
      </c>
      <c r="N1078">
        <v>0</v>
      </c>
      <c r="O1078">
        <v>0</v>
      </c>
      <c r="P1078">
        <v>-1079690.08</v>
      </c>
      <c r="Q1078">
        <v>-575977.12</v>
      </c>
      <c r="R1078">
        <v>-682191.68</v>
      </c>
      <c r="S1078">
        <v>-87335.31</v>
      </c>
      <c r="T1078">
        <v>0</v>
      </c>
      <c r="U1078">
        <v>-688.67</v>
      </c>
      <c r="V1078">
        <v>-682191.68</v>
      </c>
      <c r="W1078">
        <v>-88023.98</v>
      </c>
      <c r="X1078">
        <v>-2548708.41</v>
      </c>
      <c r="Y1078">
        <v>-538575.22</v>
      </c>
      <c r="Z1078">
        <v>0</v>
      </c>
      <c r="AA1078">
        <v>0</v>
      </c>
      <c r="AB1078">
        <v>-2548708.41</v>
      </c>
      <c r="AC1078">
        <v>-538575.22</v>
      </c>
      <c r="AD1078">
        <v>-3993645.21</v>
      </c>
      <c r="AE1078">
        <v>0</v>
      </c>
      <c r="AF1078">
        <v>0</v>
      </c>
      <c r="AG1078">
        <v>0</v>
      </c>
      <c r="AH1078">
        <v>0</v>
      </c>
      <c r="AI1078">
        <v>-3993645.21</v>
      </c>
      <c r="AJ1078">
        <v>-2548708.41</v>
      </c>
      <c r="AK1078">
        <v>-1983512.02</v>
      </c>
      <c r="AL1078">
        <v>-885631.36</v>
      </c>
      <c r="AM1078">
        <v>0</v>
      </c>
      <c r="AN1078">
        <v>2939.54</v>
      </c>
      <c r="AO1078">
        <v>0</v>
      </c>
      <c r="AP1078">
        <v>0</v>
      </c>
      <c r="AQ1078">
        <v>2939.54</v>
      </c>
    </row>
    <row r="1079" spans="2:43" x14ac:dyDescent="0.35">
      <c r="B1079" s="65" t="s">
        <v>128</v>
      </c>
      <c r="C1079">
        <v>2015</v>
      </c>
      <c r="D1079">
        <v>2017</v>
      </c>
      <c r="F1079">
        <v>8108</v>
      </c>
      <c r="G1079">
        <v>0</v>
      </c>
      <c r="H1079" t="s">
        <v>486</v>
      </c>
      <c r="I1079">
        <v>12</v>
      </c>
      <c r="J1079">
        <v>253</v>
      </c>
      <c r="K1079" t="s">
        <v>66</v>
      </c>
      <c r="L1079">
        <v>0</v>
      </c>
      <c r="M1079">
        <v>-2623731.94</v>
      </c>
      <c r="N1079">
        <v>0</v>
      </c>
      <c r="O1079">
        <v>0</v>
      </c>
      <c r="P1079">
        <v>0</v>
      </c>
      <c r="Q1079">
        <v>-2623731.94</v>
      </c>
      <c r="R1079">
        <v>0</v>
      </c>
      <c r="S1079">
        <v>0</v>
      </c>
      <c r="T1079">
        <v>0</v>
      </c>
      <c r="U1079">
        <v>0</v>
      </c>
      <c r="V1079">
        <v>0</v>
      </c>
      <c r="W1079">
        <v>0</v>
      </c>
      <c r="X1079">
        <v>0</v>
      </c>
      <c r="Y1079">
        <v>-507016.45</v>
      </c>
      <c r="Z1079">
        <v>0</v>
      </c>
      <c r="AA1079">
        <v>0</v>
      </c>
      <c r="AB1079">
        <v>0</v>
      </c>
      <c r="AC1079">
        <v>-507016.45</v>
      </c>
      <c r="AD1079">
        <v>-114241.68</v>
      </c>
      <c r="AE1079">
        <v>0</v>
      </c>
      <c r="AF1079">
        <v>0</v>
      </c>
      <c r="AG1079">
        <v>0</v>
      </c>
      <c r="AH1079">
        <v>0</v>
      </c>
      <c r="AI1079">
        <v>-114241.68</v>
      </c>
      <c r="AJ1079">
        <v>0</v>
      </c>
      <c r="AK1079">
        <v>-621258.13</v>
      </c>
      <c r="AL1079">
        <v>-3244990.07</v>
      </c>
      <c r="AM1079">
        <v>0</v>
      </c>
      <c r="AN1079">
        <v>0</v>
      </c>
      <c r="AO1079">
        <v>0</v>
      </c>
      <c r="AP1079">
        <v>0</v>
      </c>
      <c r="AQ1079">
        <v>0</v>
      </c>
    </row>
    <row r="1080" spans="2:43" x14ac:dyDescent="0.35">
      <c r="B1080" s="65" t="s">
        <v>128</v>
      </c>
      <c r="C1080">
        <v>2015</v>
      </c>
      <c r="D1080">
        <v>2017</v>
      </c>
      <c r="F1080">
        <v>8108</v>
      </c>
      <c r="G1080">
        <v>0</v>
      </c>
      <c r="H1080" t="s">
        <v>486</v>
      </c>
      <c r="I1080">
        <v>12</v>
      </c>
      <c r="J1080">
        <v>255</v>
      </c>
      <c r="K1080" t="s">
        <v>66</v>
      </c>
      <c r="L1080">
        <v>-1714046.68</v>
      </c>
      <c r="M1080">
        <v>-524973.30000000005</v>
      </c>
      <c r="N1080">
        <v>0</v>
      </c>
      <c r="O1080">
        <v>0</v>
      </c>
      <c r="P1080">
        <v>-1714046.68</v>
      </c>
      <c r="Q1080">
        <v>-524973.30000000005</v>
      </c>
      <c r="R1080">
        <v>-28492.98</v>
      </c>
      <c r="S1080">
        <v>-85369.08</v>
      </c>
      <c r="T1080">
        <v>0</v>
      </c>
      <c r="U1080">
        <v>-365.66</v>
      </c>
      <c r="V1080">
        <v>-28492.98</v>
      </c>
      <c r="W1080">
        <v>-85734.74</v>
      </c>
      <c r="X1080">
        <v>0</v>
      </c>
      <c r="Y1080">
        <v>0</v>
      </c>
      <c r="Z1080">
        <v>0</v>
      </c>
      <c r="AA1080">
        <v>0</v>
      </c>
      <c r="AB1080">
        <v>0</v>
      </c>
      <c r="AC1080">
        <v>0</v>
      </c>
      <c r="AD1080">
        <v>-1268697.28</v>
      </c>
      <c r="AE1080">
        <v>0</v>
      </c>
      <c r="AF1080">
        <v>0</v>
      </c>
      <c r="AG1080">
        <v>0</v>
      </c>
      <c r="AH1080">
        <v>0</v>
      </c>
      <c r="AI1080">
        <v>-1268697.28</v>
      </c>
      <c r="AJ1080">
        <v>0</v>
      </c>
      <c r="AK1080">
        <v>-1268697.28</v>
      </c>
      <c r="AL1080">
        <v>-136865.66</v>
      </c>
      <c r="AM1080">
        <v>0</v>
      </c>
      <c r="AN1080">
        <v>0</v>
      </c>
      <c r="AO1080">
        <v>0</v>
      </c>
      <c r="AP1080">
        <v>0</v>
      </c>
      <c r="AQ1080">
        <v>0</v>
      </c>
    </row>
    <row r="1081" spans="2:43" x14ac:dyDescent="0.35">
      <c r="B1081" s="65" t="s">
        <v>128</v>
      </c>
      <c r="C1081">
        <v>2015</v>
      </c>
      <c r="D1081">
        <v>2017</v>
      </c>
      <c r="F1081">
        <v>8108</v>
      </c>
      <c r="G1081">
        <v>0</v>
      </c>
      <c r="H1081" t="s">
        <v>486</v>
      </c>
      <c r="I1081">
        <v>12</v>
      </c>
      <c r="J1081">
        <v>257</v>
      </c>
      <c r="K1081" t="s">
        <v>66</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-6340</v>
      </c>
      <c r="AE1081">
        <v>0</v>
      </c>
      <c r="AF1081">
        <v>0</v>
      </c>
      <c r="AG1081">
        <v>0</v>
      </c>
      <c r="AH1081">
        <v>0</v>
      </c>
      <c r="AI1081">
        <v>-6340</v>
      </c>
      <c r="AJ1081">
        <v>0</v>
      </c>
      <c r="AK1081">
        <v>-6340</v>
      </c>
      <c r="AL1081">
        <v>-6340</v>
      </c>
      <c r="AM1081">
        <v>0</v>
      </c>
      <c r="AN1081">
        <v>0</v>
      </c>
      <c r="AO1081">
        <v>0</v>
      </c>
      <c r="AP1081">
        <v>0</v>
      </c>
      <c r="AQ1081">
        <v>0</v>
      </c>
    </row>
    <row r="1082" spans="2:43" x14ac:dyDescent="0.35">
      <c r="B1082" s="65" t="s">
        <v>128</v>
      </c>
      <c r="C1082">
        <v>2015</v>
      </c>
      <c r="D1082">
        <v>2017</v>
      </c>
      <c r="F1082">
        <v>8108</v>
      </c>
      <c r="G1082">
        <v>0</v>
      </c>
      <c r="H1082" t="s">
        <v>486</v>
      </c>
      <c r="I1082">
        <v>12</v>
      </c>
      <c r="J1082">
        <v>260</v>
      </c>
      <c r="K1082" t="s">
        <v>66</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-20191.330000000002</v>
      </c>
      <c r="AE1082">
        <v>0</v>
      </c>
      <c r="AF1082">
        <v>0</v>
      </c>
      <c r="AG1082">
        <v>0</v>
      </c>
      <c r="AH1082">
        <v>0</v>
      </c>
      <c r="AI1082">
        <v>-20191.330000000002</v>
      </c>
      <c r="AJ1082">
        <v>0</v>
      </c>
      <c r="AK1082">
        <v>-20191.330000000002</v>
      </c>
      <c r="AL1082">
        <v>-20191.330000000002</v>
      </c>
      <c r="AM1082">
        <v>0</v>
      </c>
      <c r="AN1082">
        <v>0</v>
      </c>
      <c r="AO1082">
        <v>0</v>
      </c>
      <c r="AP1082">
        <v>0</v>
      </c>
      <c r="AQ1082">
        <v>0</v>
      </c>
    </row>
    <row r="1083" spans="2:43" x14ac:dyDescent="0.35">
      <c r="B1083" s="65" t="s">
        <v>128</v>
      </c>
      <c r="C1083">
        <v>2015</v>
      </c>
      <c r="D1083">
        <v>2017</v>
      </c>
      <c r="F1083">
        <v>8108</v>
      </c>
      <c r="G1083">
        <v>0</v>
      </c>
      <c r="H1083" t="s">
        <v>486</v>
      </c>
      <c r="I1083">
        <v>12</v>
      </c>
      <c r="J1083">
        <v>310</v>
      </c>
      <c r="K1083" t="s">
        <v>66</v>
      </c>
      <c r="L1083">
        <v>0</v>
      </c>
      <c r="M1083">
        <v>-238.14</v>
      </c>
      <c r="N1083">
        <v>0</v>
      </c>
      <c r="O1083">
        <v>0</v>
      </c>
      <c r="P1083">
        <v>0</v>
      </c>
      <c r="Q1083">
        <v>-238.14</v>
      </c>
      <c r="R1083">
        <v>0</v>
      </c>
      <c r="S1083">
        <v>0</v>
      </c>
      <c r="T1083">
        <v>0</v>
      </c>
      <c r="U1083">
        <v>0</v>
      </c>
      <c r="V1083">
        <v>0</v>
      </c>
      <c r="W1083">
        <v>0</v>
      </c>
      <c r="X1083">
        <v>0</v>
      </c>
      <c r="Y1083">
        <v>0</v>
      </c>
      <c r="Z1083">
        <v>0</v>
      </c>
      <c r="AA1083">
        <v>0</v>
      </c>
      <c r="AB1083">
        <v>0</v>
      </c>
      <c r="AC1083">
        <v>0</v>
      </c>
      <c r="AD1083">
        <v>-66455.509999999995</v>
      </c>
      <c r="AE1083">
        <v>0</v>
      </c>
      <c r="AF1083">
        <v>0</v>
      </c>
      <c r="AG1083">
        <v>0</v>
      </c>
      <c r="AH1083">
        <v>0</v>
      </c>
      <c r="AI1083">
        <v>-66455.509999999995</v>
      </c>
      <c r="AJ1083">
        <v>0</v>
      </c>
      <c r="AK1083">
        <v>-66455.509999999995</v>
      </c>
      <c r="AL1083">
        <v>-66693.649999999994</v>
      </c>
      <c r="AM1083">
        <v>0</v>
      </c>
      <c r="AN1083">
        <v>0</v>
      </c>
      <c r="AO1083">
        <v>0</v>
      </c>
      <c r="AP1083">
        <v>0</v>
      </c>
      <c r="AQ1083">
        <v>0</v>
      </c>
    </row>
    <row r="1084" spans="2:43" x14ac:dyDescent="0.35">
      <c r="B1084" s="65" t="s">
        <v>128</v>
      </c>
      <c r="C1084">
        <v>2015</v>
      </c>
      <c r="D1084">
        <v>2017</v>
      </c>
      <c r="F1084">
        <v>8108</v>
      </c>
      <c r="G1084">
        <v>0</v>
      </c>
      <c r="H1084" t="s">
        <v>486</v>
      </c>
      <c r="I1084">
        <v>12</v>
      </c>
      <c r="J1084">
        <v>410</v>
      </c>
      <c r="K1084" t="s">
        <v>66</v>
      </c>
      <c r="L1084">
        <v>-1227895.6399999999</v>
      </c>
      <c r="M1084">
        <v>-766358.62</v>
      </c>
      <c r="N1084">
        <v>0</v>
      </c>
      <c r="O1084">
        <v>0</v>
      </c>
      <c r="P1084">
        <v>-1227895.6399999999</v>
      </c>
      <c r="Q1084">
        <v>-766358.62</v>
      </c>
      <c r="R1084">
        <v>0</v>
      </c>
      <c r="S1084">
        <v>0</v>
      </c>
      <c r="T1084">
        <v>0</v>
      </c>
      <c r="U1084">
        <v>0</v>
      </c>
      <c r="V1084">
        <v>0</v>
      </c>
      <c r="W1084">
        <v>0</v>
      </c>
      <c r="X1084">
        <v>0</v>
      </c>
      <c r="Y1084">
        <v>0</v>
      </c>
      <c r="Z1084">
        <v>0</v>
      </c>
      <c r="AA1084">
        <v>0</v>
      </c>
      <c r="AB1084">
        <v>0</v>
      </c>
      <c r="AC1084">
        <v>0</v>
      </c>
      <c r="AD1084">
        <v>-466537.02</v>
      </c>
      <c r="AE1084">
        <v>0</v>
      </c>
      <c r="AF1084">
        <v>0</v>
      </c>
      <c r="AG1084">
        <v>0</v>
      </c>
      <c r="AH1084">
        <v>0</v>
      </c>
      <c r="AI1084">
        <v>-466537.02</v>
      </c>
      <c r="AJ1084">
        <v>0</v>
      </c>
      <c r="AK1084">
        <v>-466537.02</v>
      </c>
      <c r="AL1084">
        <v>-5000</v>
      </c>
      <c r="AM1084">
        <v>0</v>
      </c>
      <c r="AN1084">
        <v>0</v>
      </c>
      <c r="AO1084">
        <v>0</v>
      </c>
      <c r="AP1084">
        <v>0</v>
      </c>
      <c r="AQ1084">
        <v>0</v>
      </c>
    </row>
    <row r="1085" spans="2:43" x14ac:dyDescent="0.35">
      <c r="B1085" s="65" t="s">
        <v>128</v>
      </c>
      <c r="C1085">
        <v>2015</v>
      </c>
      <c r="D1085">
        <v>2017</v>
      </c>
      <c r="F1085">
        <v>8108</v>
      </c>
      <c r="G1085">
        <v>0</v>
      </c>
      <c r="H1085" t="s">
        <v>487</v>
      </c>
      <c r="I1085">
        <v>13</v>
      </c>
      <c r="J1085">
        <v>252</v>
      </c>
      <c r="K1085" t="s">
        <v>66</v>
      </c>
      <c r="L1085">
        <v>-10062063.619999999</v>
      </c>
      <c r="M1085">
        <v>-1859325.21</v>
      </c>
      <c r="N1085">
        <v>0</v>
      </c>
      <c r="O1085">
        <v>0</v>
      </c>
      <c r="P1085">
        <v>-10062063.619999999</v>
      </c>
      <c r="Q1085">
        <v>-1859325.21</v>
      </c>
      <c r="R1085">
        <v>-1217263.98</v>
      </c>
      <c r="S1085">
        <v>1557.08</v>
      </c>
      <c r="T1085">
        <v>0</v>
      </c>
      <c r="U1085">
        <v>-1557.08</v>
      </c>
      <c r="V1085">
        <v>-1217263.98</v>
      </c>
      <c r="W1085">
        <v>0</v>
      </c>
      <c r="X1085">
        <v>-3058973.43</v>
      </c>
      <c r="Y1085">
        <v>-812112.01</v>
      </c>
      <c r="Z1085">
        <v>0</v>
      </c>
      <c r="AA1085">
        <v>0</v>
      </c>
      <c r="AB1085">
        <v>-3058973.43</v>
      </c>
      <c r="AC1085">
        <v>-812112.01</v>
      </c>
      <c r="AD1085">
        <v>-12320899.66</v>
      </c>
      <c r="AE1085">
        <v>0</v>
      </c>
      <c r="AF1085">
        <v>0</v>
      </c>
      <c r="AG1085">
        <v>0</v>
      </c>
      <c r="AH1085">
        <v>0</v>
      </c>
      <c r="AI1085">
        <v>-12320899.66</v>
      </c>
      <c r="AJ1085">
        <v>-3058973.43</v>
      </c>
      <c r="AK1085">
        <v>-10074038.24</v>
      </c>
      <c r="AL1085">
        <v>-654035.85</v>
      </c>
      <c r="AM1085">
        <v>56803.17</v>
      </c>
      <c r="AN1085">
        <v>0</v>
      </c>
      <c r="AO1085">
        <v>0</v>
      </c>
      <c r="AP1085">
        <v>0</v>
      </c>
      <c r="AQ1085">
        <v>56803.17</v>
      </c>
    </row>
    <row r="1086" spans="2:43" x14ac:dyDescent="0.35">
      <c r="B1086" s="65" t="s">
        <v>128</v>
      </c>
      <c r="C1086">
        <v>2015</v>
      </c>
      <c r="D1086">
        <v>2017</v>
      </c>
      <c r="F1086">
        <v>8108</v>
      </c>
      <c r="G1086">
        <v>0</v>
      </c>
      <c r="H1086" t="s">
        <v>487</v>
      </c>
      <c r="I1086">
        <v>13</v>
      </c>
      <c r="J1086">
        <v>255</v>
      </c>
      <c r="K1086" t="s">
        <v>66</v>
      </c>
      <c r="L1086">
        <v>0</v>
      </c>
      <c r="M1086">
        <v>-1.19</v>
      </c>
      <c r="N1086">
        <v>0</v>
      </c>
      <c r="O1086">
        <v>0</v>
      </c>
      <c r="P1086">
        <v>0</v>
      </c>
      <c r="Q1086">
        <v>-1.19</v>
      </c>
      <c r="R1086">
        <v>0</v>
      </c>
      <c r="S1086">
        <v>0</v>
      </c>
      <c r="T1086">
        <v>0</v>
      </c>
      <c r="U1086">
        <v>0</v>
      </c>
      <c r="V1086">
        <v>0</v>
      </c>
      <c r="W1086">
        <v>0</v>
      </c>
      <c r="X1086">
        <v>0</v>
      </c>
      <c r="Y1086">
        <v>0</v>
      </c>
      <c r="Z1086">
        <v>0</v>
      </c>
      <c r="AA1086">
        <v>0</v>
      </c>
      <c r="AB1086">
        <v>0</v>
      </c>
      <c r="AC1086">
        <v>0</v>
      </c>
      <c r="AD1086">
        <v>-24998.81</v>
      </c>
      <c r="AE1086">
        <v>0</v>
      </c>
      <c r="AF1086">
        <v>0</v>
      </c>
      <c r="AG1086">
        <v>0</v>
      </c>
      <c r="AH1086">
        <v>0</v>
      </c>
      <c r="AI1086">
        <v>-24998.81</v>
      </c>
      <c r="AJ1086">
        <v>0</v>
      </c>
      <c r="AK1086">
        <v>-24998.81</v>
      </c>
      <c r="AL1086">
        <v>-25000</v>
      </c>
      <c r="AM1086">
        <v>0</v>
      </c>
      <c r="AN1086">
        <v>0</v>
      </c>
      <c r="AO1086">
        <v>0</v>
      </c>
      <c r="AP1086">
        <v>0</v>
      </c>
      <c r="AQ1086">
        <v>0</v>
      </c>
    </row>
    <row r="1087" spans="2:43" x14ac:dyDescent="0.35">
      <c r="B1087" s="65" t="s">
        <v>128</v>
      </c>
      <c r="C1087">
        <v>2015</v>
      </c>
      <c r="D1087">
        <v>2017</v>
      </c>
      <c r="F1087">
        <v>8108</v>
      </c>
      <c r="G1087">
        <v>0</v>
      </c>
      <c r="H1087" t="s">
        <v>487</v>
      </c>
      <c r="I1087">
        <v>13</v>
      </c>
      <c r="J1087">
        <v>257</v>
      </c>
      <c r="K1087" t="s">
        <v>66</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-483.08</v>
      </c>
      <c r="AE1087">
        <v>0</v>
      </c>
      <c r="AF1087">
        <v>0</v>
      </c>
      <c r="AG1087">
        <v>0</v>
      </c>
      <c r="AH1087">
        <v>0</v>
      </c>
      <c r="AI1087">
        <v>-483.08</v>
      </c>
      <c r="AJ1087">
        <v>0</v>
      </c>
      <c r="AK1087">
        <v>-483.08</v>
      </c>
      <c r="AL1087">
        <v>-483.08</v>
      </c>
      <c r="AM1087">
        <v>0</v>
      </c>
      <c r="AN1087">
        <v>0</v>
      </c>
      <c r="AO1087">
        <v>0</v>
      </c>
      <c r="AP1087">
        <v>0</v>
      </c>
      <c r="AQ1087">
        <v>0</v>
      </c>
    </row>
    <row r="1088" spans="2:43" x14ac:dyDescent="0.35">
      <c r="B1088" s="65" t="s">
        <v>128</v>
      </c>
      <c r="C1088">
        <v>2015</v>
      </c>
      <c r="D1088">
        <v>2017</v>
      </c>
      <c r="F1088">
        <v>8108</v>
      </c>
      <c r="G1088">
        <v>0</v>
      </c>
      <c r="H1088" t="s">
        <v>487</v>
      </c>
      <c r="I1088">
        <v>13</v>
      </c>
      <c r="J1088">
        <v>260</v>
      </c>
      <c r="K1088" t="s">
        <v>66</v>
      </c>
      <c r="L1088">
        <v>0</v>
      </c>
      <c r="M1088">
        <v>0</v>
      </c>
      <c r="N1088">
        <v>0</v>
      </c>
      <c r="O1088">
        <v>0</v>
      </c>
      <c r="P1088">
        <v>0</v>
      </c>
      <c r="Q1088">
        <v>0</v>
      </c>
      <c r="R1088">
        <v>0</v>
      </c>
      <c r="S1088">
        <v>233.98</v>
      </c>
      <c r="T1088">
        <v>0</v>
      </c>
      <c r="U1088">
        <v>-233.98</v>
      </c>
      <c r="V1088">
        <v>0</v>
      </c>
      <c r="W1088">
        <v>0</v>
      </c>
      <c r="X1088">
        <v>0</v>
      </c>
      <c r="Y1088">
        <v>0</v>
      </c>
      <c r="Z1088">
        <v>0</v>
      </c>
      <c r="AA1088">
        <v>0</v>
      </c>
      <c r="AB1088">
        <v>0</v>
      </c>
      <c r="AC1088">
        <v>0</v>
      </c>
      <c r="AD1088">
        <v>-6914.09</v>
      </c>
      <c r="AE1088">
        <v>0</v>
      </c>
      <c r="AF1088">
        <v>0</v>
      </c>
      <c r="AG1088">
        <v>0</v>
      </c>
      <c r="AH1088">
        <v>0</v>
      </c>
      <c r="AI1088">
        <v>-6914.09</v>
      </c>
      <c r="AJ1088">
        <v>0</v>
      </c>
      <c r="AK1088">
        <v>-6914.09</v>
      </c>
      <c r="AL1088">
        <v>-6914.09</v>
      </c>
      <c r="AM1088">
        <v>0</v>
      </c>
      <c r="AN1088">
        <v>0</v>
      </c>
      <c r="AO1088">
        <v>0</v>
      </c>
      <c r="AP1088">
        <v>0</v>
      </c>
      <c r="AQ1088">
        <v>0</v>
      </c>
    </row>
    <row r="1089" spans="2:43" x14ac:dyDescent="0.35">
      <c r="B1089" s="65" t="s">
        <v>128</v>
      </c>
      <c r="C1089">
        <v>2015</v>
      </c>
      <c r="D1089">
        <v>2017</v>
      </c>
      <c r="F1089">
        <v>8108</v>
      </c>
      <c r="G1089">
        <v>0</v>
      </c>
      <c r="H1089" t="s">
        <v>487</v>
      </c>
      <c r="I1089">
        <v>13</v>
      </c>
      <c r="J1089">
        <v>410</v>
      </c>
      <c r="K1089" t="s">
        <v>66</v>
      </c>
      <c r="L1089">
        <v>-2023337.39</v>
      </c>
      <c r="M1089">
        <v>-649151.5</v>
      </c>
      <c r="N1089">
        <v>0</v>
      </c>
      <c r="O1089">
        <v>0</v>
      </c>
      <c r="P1089">
        <v>-2023337.39</v>
      </c>
      <c r="Q1089">
        <v>-649151.5</v>
      </c>
      <c r="R1089">
        <v>-15053.08</v>
      </c>
      <c r="S1089">
        <v>0</v>
      </c>
      <c r="T1089">
        <v>0</v>
      </c>
      <c r="U1089">
        <v>0</v>
      </c>
      <c r="V1089">
        <v>-15053.08</v>
      </c>
      <c r="W1089">
        <v>0</v>
      </c>
      <c r="X1089">
        <v>0</v>
      </c>
      <c r="Y1089">
        <v>0</v>
      </c>
      <c r="Z1089">
        <v>0</v>
      </c>
      <c r="AA1089">
        <v>0</v>
      </c>
      <c r="AB1089">
        <v>0</v>
      </c>
      <c r="AC1089">
        <v>0</v>
      </c>
      <c r="AD1089">
        <v>-1389238.97</v>
      </c>
      <c r="AE1089">
        <v>0</v>
      </c>
      <c r="AF1089">
        <v>0</v>
      </c>
      <c r="AG1089">
        <v>0</v>
      </c>
      <c r="AH1089">
        <v>0</v>
      </c>
      <c r="AI1089">
        <v>-1389238.97</v>
      </c>
      <c r="AJ1089">
        <v>0</v>
      </c>
      <c r="AK1089">
        <v>-1389238.97</v>
      </c>
      <c r="AL1089">
        <v>0</v>
      </c>
      <c r="AM1089">
        <v>0</v>
      </c>
      <c r="AN1089">
        <v>0</v>
      </c>
      <c r="AO1089">
        <v>0</v>
      </c>
      <c r="AP1089">
        <v>0</v>
      </c>
      <c r="AQ1089">
        <v>0</v>
      </c>
    </row>
    <row r="1090" spans="2:43" x14ac:dyDescent="0.35">
      <c r="B1090" s="65" t="s">
        <v>128</v>
      </c>
      <c r="C1090">
        <v>2015</v>
      </c>
      <c r="D1090">
        <v>2017</v>
      </c>
      <c r="F1090">
        <v>8108</v>
      </c>
      <c r="G1090">
        <v>0</v>
      </c>
      <c r="H1090" t="s">
        <v>488</v>
      </c>
      <c r="I1090">
        <v>14</v>
      </c>
      <c r="J1090">
        <v>251</v>
      </c>
      <c r="K1090" t="s">
        <v>66</v>
      </c>
      <c r="L1090">
        <v>-11151.32</v>
      </c>
      <c r="M1090">
        <v>-8875.06</v>
      </c>
      <c r="N1090">
        <v>0</v>
      </c>
      <c r="O1090">
        <v>0</v>
      </c>
      <c r="P1090">
        <v>-11151.32</v>
      </c>
      <c r="Q1090">
        <v>-8875.06</v>
      </c>
      <c r="R1090">
        <v>0</v>
      </c>
      <c r="S1090">
        <v>0</v>
      </c>
      <c r="T1090">
        <v>0</v>
      </c>
      <c r="U1090">
        <v>0</v>
      </c>
      <c r="V1090">
        <v>0</v>
      </c>
      <c r="W1090">
        <v>0</v>
      </c>
      <c r="X1090">
        <v>0</v>
      </c>
      <c r="Y1090">
        <v>0</v>
      </c>
      <c r="Z1090">
        <v>0</v>
      </c>
      <c r="AA1090">
        <v>0</v>
      </c>
      <c r="AB1090">
        <v>0</v>
      </c>
      <c r="AC1090">
        <v>0</v>
      </c>
      <c r="AD1090">
        <v>-2276.2600000000002</v>
      </c>
      <c r="AE1090">
        <v>0</v>
      </c>
      <c r="AF1090">
        <v>0</v>
      </c>
      <c r="AG1090">
        <v>0</v>
      </c>
      <c r="AH1090">
        <v>0</v>
      </c>
      <c r="AI1090">
        <v>-2276.2600000000002</v>
      </c>
      <c r="AJ1090">
        <v>0</v>
      </c>
      <c r="AK1090">
        <v>-2276.2600000000002</v>
      </c>
      <c r="AL1090">
        <v>0</v>
      </c>
      <c r="AM1090">
        <v>0</v>
      </c>
      <c r="AN1090">
        <v>0</v>
      </c>
      <c r="AO1090">
        <v>0</v>
      </c>
      <c r="AP1090">
        <v>0</v>
      </c>
      <c r="AQ1090">
        <v>0</v>
      </c>
    </row>
    <row r="1091" spans="2:43" x14ac:dyDescent="0.35">
      <c r="B1091" s="65" t="s">
        <v>128</v>
      </c>
      <c r="C1091">
        <v>2015</v>
      </c>
      <c r="D1091">
        <v>2017</v>
      </c>
      <c r="F1091">
        <v>8108</v>
      </c>
      <c r="G1091">
        <v>0</v>
      </c>
      <c r="H1091" t="s">
        <v>488</v>
      </c>
      <c r="I1091">
        <v>14</v>
      </c>
      <c r="J1091">
        <v>252</v>
      </c>
      <c r="K1091" t="s">
        <v>66</v>
      </c>
      <c r="L1091">
        <v>-135871.57</v>
      </c>
      <c r="M1091">
        <v>-22731.33</v>
      </c>
      <c r="N1091">
        <v>0</v>
      </c>
      <c r="O1091">
        <v>0</v>
      </c>
      <c r="P1091">
        <v>-135871.57</v>
      </c>
      <c r="Q1091">
        <v>-22731.33</v>
      </c>
      <c r="R1091">
        <v>0</v>
      </c>
      <c r="S1091">
        <v>57.46</v>
      </c>
      <c r="T1091">
        <v>0</v>
      </c>
      <c r="U1091">
        <v>-57.46</v>
      </c>
      <c r="V1091">
        <v>0</v>
      </c>
      <c r="W1091">
        <v>0</v>
      </c>
      <c r="X1091">
        <v>0</v>
      </c>
      <c r="Y1091">
        <v>0</v>
      </c>
      <c r="Z1091">
        <v>0</v>
      </c>
      <c r="AA1091">
        <v>0</v>
      </c>
      <c r="AB1091">
        <v>0</v>
      </c>
      <c r="AC1091">
        <v>0</v>
      </c>
      <c r="AD1091">
        <v>-151616.70000000001</v>
      </c>
      <c r="AE1091">
        <v>0</v>
      </c>
      <c r="AF1091">
        <v>0</v>
      </c>
      <c r="AG1091">
        <v>0</v>
      </c>
      <c r="AH1091">
        <v>0</v>
      </c>
      <c r="AI1091">
        <v>-151616.70000000001</v>
      </c>
      <c r="AJ1091">
        <v>0</v>
      </c>
      <c r="AK1091">
        <v>-151616.70000000001</v>
      </c>
      <c r="AL1091">
        <v>-38476.46</v>
      </c>
      <c r="AM1091">
        <v>79.8</v>
      </c>
      <c r="AN1091">
        <v>0</v>
      </c>
      <c r="AO1091">
        <v>0</v>
      </c>
      <c r="AP1091">
        <v>0</v>
      </c>
      <c r="AQ1091">
        <v>79.8</v>
      </c>
    </row>
    <row r="1092" spans="2:43" x14ac:dyDescent="0.35">
      <c r="B1092" s="65" t="s">
        <v>128</v>
      </c>
      <c r="C1092">
        <v>2015</v>
      </c>
      <c r="D1092">
        <v>2017</v>
      </c>
      <c r="F1092">
        <v>8108</v>
      </c>
      <c r="G1092">
        <v>0</v>
      </c>
      <c r="H1092" t="s">
        <v>488</v>
      </c>
      <c r="I1092">
        <v>14</v>
      </c>
      <c r="J1092">
        <v>260</v>
      </c>
      <c r="K1092" t="s">
        <v>66</v>
      </c>
      <c r="L1092">
        <v>0</v>
      </c>
      <c r="M1092">
        <v>0</v>
      </c>
      <c r="N1092">
        <v>0</v>
      </c>
      <c r="O1092">
        <v>0</v>
      </c>
      <c r="P1092">
        <v>0</v>
      </c>
      <c r="Q1092">
        <v>0</v>
      </c>
      <c r="R1092">
        <v>0</v>
      </c>
      <c r="S1092">
        <v>30176.18</v>
      </c>
      <c r="T1092">
        <v>0</v>
      </c>
      <c r="U1092">
        <v>-46785.49</v>
      </c>
      <c r="V1092">
        <v>0</v>
      </c>
      <c r="W1092">
        <v>-16609.310000000001</v>
      </c>
      <c r="X1092">
        <v>0</v>
      </c>
      <c r="Y1092">
        <v>0</v>
      </c>
      <c r="Z1092">
        <v>0</v>
      </c>
      <c r="AA1092">
        <v>0</v>
      </c>
      <c r="AB1092">
        <v>0</v>
      </c>
      <c r="AC1092">
        <v>0</v>
      </c>
      <c r="AD1092">
        <v>-47307.21</v>
      </c>
      <c r="AE1092">
        <v>0</v>
      </c>
      <c r="AF1092">
        <v>0</v>
      </c>
      <c r="AG1092">
        <v>0</v>
      </c>
      <c r="AH1092">
        <v>0</v>
      </c>
      <c r="AI1092">
        <v>-47307.21</v>
      </c>
      <c r="AJ1092">
        <v>0</v>
      </c>
      <c r="AK1092">
        <v>-47307.21</v>
      </c>
      <c r="AL1092">
        <v>-63916.52</v>
      </c>
      <c r="AM1092">
        <v>0</v>
      </c>
      <c r="AN1092">
        <v>16609.310000000001</v>
      </c>
      <c r="AO1092">
        <v>0</v>
      </c>
      <c r="AP1092">
        <v>0</v>
      </c>
      <c r="AQ1092">
        <v>16609.310000000001</v>
      </c>
    </row>
    <row r="1093" spans="2:43" x14ac:dyDescent="0.35">
      <c r="B1093" s="65" t="s">
        <v>128</v>
      </c>
      <c r="C1093">
        <v>2015</v>
      </c>
      <c r="D1093">
        <v>2017</v>
      </c>
      <c r="F1093">
        <v>8108</v>
      </c>
      <c r="G1093">
        <v>0</v>
      </c>
      <c r="H1093" t="s">
        <v>488</v>
      </c>
      <c r="I1093">
        <v>14</v>
      </c>
      <c r="J1093">
        <v>410</v>
      </c>
      <c r="K1093" t="s">
        <v>66</v>
      </c>
      <c r="L1093">
        <v>0</v>
      </c>
      <c r="M1093">
        <v>-3009</v>
      </c>
      <c r="N1093">
        <v>0</v>
      </c>
      <c r="O1093">
        <v>0</v>
      </c>
      <c r="P1093">
        <v>0</v>
      </c>
      <c r="Q1093">
        <v>-3009</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-3009</v>
      </c>
      <c r="AM1093">
        <v>0</v>
      </c>
      <c r="AN1093">
        <v>0</v>
      </c>
      <c r="AO1093">
        <v>0</v>
      </c>
      <c r="AP1093">
        <v>0</v>
      </c>
      <c r="AQ1093">
        <v>0</v>
      </c>
    </row>
    <row r="1094" spans="2:43" x14ac:dyDescent="0.35">
      <c r="B1094" s="65" t="s">
        <v>128</v>
      </c>
      <c r="C1094">
        <v>2015</v>
      </c>
      <c r="D1094">
        <v>2017</v>
      </c>
      <c r="F1094">
        <v>8108</v>
      </c>
      <c r="G1094">
        <v>0</v>
      </c>
      <c r="H1094" t="s">
        <v>482</v>
      </c>
      <c r="I1094">
        <v>801</v>
      </c>
      <c r="J1094">
        <v>210</v>
      </c>
      <c r="K1094" t="s">
        <v>457</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-3512.89</v>
      </c>
      <c r="AE1094">
        <v>0</v>
      </c>
      <c r="AF1094">
        <v>0</v>
      </c>
      <c r="AG1094">
        <v>0</v>
      </c>
      <c r="AH1094">
        <v>0</v>
      </c>
      <c r="AI1094">
        <v>-3512.89</v>
      </c>
      <c r="AJ1094">
        <v>0</v>
      </c>
      <c r="AK1094">
        <v>-3512.89</v>
      </c>
      <c r="AL1094">
        <v>-3512.89</v>
      </c>
      <c r="AM1094">
        <v>0</v>
      </c>
      <c r="AN1094">
        <v>0</v>
      </c>
      <c r="AO1094">
        <v>0</v>
      </c>
      <c r="AP1094">
        <v>0</v>
      </c>
      <c r="AQ1094">
        <v>0</v>
      </c>
    </row>
    <row r="1095" spans="2:43" x14ac:dyDescent="0.35">
      <c r="B1095" s="65" t="s">
        <v>128</v>
      </c>
      <c r="C1095">
        <v>2015</v>
      </c>
      <c r="D1095">
        <v>2017</v>
      </c>
      <c r="F1095">
        <v>8108</v>
      </c>
      <c r="G1095">
        <v>0</v>
      </c>
      <c r="H1095" t="s">
        <v>482</v>
      </c>
      <c r="I1095">
        <v>801</v>
      </c>
      <c r="J1095">
        <v>251</v>
      </c>
      <c r="K1095" t="s">
        <v>457</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-700000</v>
      </c>
      <c r="AE1095">
        <v>0</v>
      </c>
      <c r="AF1095">
        <v>0</v>
      </c>
      <c r="AG1095">
        <v>0</v>
      </c>
      <c r="AH1095">
        <v>0</v>
      </c>
      <c r="AI1095">
        <v>-700000</v>
      </c>
      <c r="AJ1095">
        <v>0</v>
      </c>
      <c r="AK1095">
        <v>-700000</v>
      </c>
      <c r="AL1095">
        <v>-700000</v>
      </c>
      <c r="AM1095">
        <v>0</v>
      </c>
      <c r="AN1095">
        <v>0</v>
      </c>
      <c r="AO1095">
        <v>0</v>
      </c>
      <c r="AP1095">
        <v>0</v>
      </c>
      <c r="AQ1095">
        <v>0</v>
      </c>
    </row>
    <row r="1096" spans="2:43" x14ac:dyDescent="0.35">
      <c r="B1096" s="65" t="s">
        <v>128</v>
      </c>
      <c r="C1096">
        <v>2015</v>
      </c>
      <c r="D1096">
        <v>2017</v>
      </c>
      <c r="F1096">
        <v>8108</v>
      </c>
      <c r="G1096">
        <v>0</v>
      </c>
      <c r="H1096" t="s">
        <v>482</v>
      </c>
      <c r="I1096">
        <v>801</v>
      </c>
      <c r="J1096">
        <v>252</v>
      </c>
      <c r="K1096" t="s">
        <v>457</v>
      </c>
      <c r="L1096">
        <v>-2108209.36</v>
      </c>
      <c r="M1096">
        <v>-489709.88</v>
      </c>
      <c r="N1096">
        <v>0</v>
      </c>
      <c r="O1096">
        <v>0</v>
      </c>
      <c r="P1096">
        <v>-2108209.36</v>
      </c>
      <c r="Q1096">
        <v>-489709.88</v>
      </c>
      <c r="R1096">
        <v>-1023.02</v>
      </c>
      <c r="S1096">
        <v>-637.9</v>
      </c>
      <c r="T1096">
        <v>0</v>
      </c>
      <c r="U1096">
        <v>0</v>
      </c>
      <c r="V1096">
        <v>-1023.02</v>
      </c>
      <c r="W1096">
        <v>-637.9</v>
      </c>
      <c r="X1096">
        <v>0</v>
      </c>
      <c r="Y1096">
        <v>0</v>
      </c>
      <c r="Z1096">
        <v>0</v>
      </c>
      <c r="AA1096">
        <v>0</v>
      </c>
      <c r="AB1096">
        <v>0</v>
      </c>
      <c r="AC1096">
        <v>0</v>
      </c>
      <c r="AD1096">
        <v>-1738377.16</v>
      </c>
      <c r="AE1096">
        <v>0</v>
      </c>
      <c r="AF1096">
        <v>0</v>
      </c>
      <c r="AG1096">
        <v>0</v>
      </c>
      <c r="AH1096">
        <v>0</v>
      </c>
      <c r="AI1096">
        <v>-1738377.16</v>
      </c>
      <c r="AJ1096">
        <v>0</v>
      </c>
      <c r="AK1096">
        <v>-1738377.16</v>
      </c>
      <c r="AL1096">
        <v>-119492.56</v>
      </c>
      <c r="AM1096">
        <v>0</v>
      </c>
      <c r="AN1096">
        <v>0</v>
      </c>
      <c r="AO1096">
        <v>0</v>
      </c>
      <c r="AP1096">
        <v>0</v>
      </c>
      <c r="AQ1096">
        <v>0</v>
      </c>
    </row>
    <row r="1097" spans="2:43" x14ac:dyDescent="0.35">
      <c r="B1097" s="65" t="s">
        <v>128</v>
      </c>
      <c r="C1097">
        <v>2015</v>
      </c>
      <c r="D1097">
        <v>2017</v>
      </c>
      <c r="F1097">
        <v>8108</v>
      </c>
      <c r="G1097">
        <v>0</v>
      </c>
      <c r="H1097" t="s">
        <v>482</v>
      </c>
      <c r="I1097">
        <v>801</v>
      </c>
      <c r="J1097">
        <v>260</v>
      </c>
      <c r="K1097" t="s">
        <v>457</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-6578.94</v>
      </c>
      <c r="AE1097">
        <v>0</v>
      </c>
      <c r="AF1097">
        <v>0</v>
      </c>
      <c r="AG1097">
        <v>0</v>
      </c>
      <c r="AH1097">
        <v>0</v>
      </c>
      <c r="AI1097">
        <v>-6578.94</v>
      </c>
      <c r="AJ1097">
        <v>0</v>
      </c>
      <c r="AK1097">
        <v>-6578.94</v>
      </c>
      <c r="AL1097">
        <v>-6578.94</v>
      </c>
      <c r="AM1097">
        <v>0</v>
      </c>
      <c r="AN1097">
        <v>0</v>
      </c>
      <c r="AO1097">
        <v>0</v>
      </c>
      <c r="AP1097">
        <v>0</v>
      </c>
      <c r="AQ1097">
        <v>0</v>
      </c>
    </row>
    <row r="1098" spans="2:43" x14ac:dyDescent="0.35">
      <c r="B1098" s="65" t="s">
        <v>128</v>
      </c>
      <c r="C1098">
        <v>2015</v>
      </c>
      <c r="D1098">
        <v>2017</v>
      </c>
      <c r="F1098">
        <v>8108</v>
      </c>
      <c r="G1098">
        <v>0</v>
      </c>
      <c r="H1098" t="s">
        <v>482</v>
      </c>
      <c r="I1098">
        <v>801</v>
      </c>
      <c r="J1098">
        <v>410</v>
      </c>
      <c r="K1098" t="s">
        <v>457</v>
      </c>
      <c r="L1098">
        <v>-37966.04</v>
      </c>
      <c r="M1098">
        <v>0</v>
      </c>
      <c r="N1098">
        <v>0</v>
      </c>
      <c r="O1098">
        <v>0</v>
      </c>
      <c r="P1098">
        <v>-37966.04</v>
      </c>
      <c r="Q1098">
        <v>0</v>
      </c>
      <c r="R1098">
        <v>0</v>
      </c>
      <c r="S1098">
        <v>0</v>
      </c>
      <c r="T1098">
        <v>0</v>
      </c>
      <c r="U1098">
        <v>0</v>
      </c>
      <c r="V1098">
        <v>0</v>
      </c>
      <c r="W1098">
        <v>0</v>
      </c>
      <c r="X1098">
        <v>0</v>
      </c>
      <c r="Y1098">
        <v>0</v>
      </c>
      <c r="Z1098">
        <v>0</v>
      </c>
      <c r="AA1098">
        <v>0</v>
      </c>
      <c r="AB1098">
        <v>0</v>
      </c>
      <c r="AC1098">
        <v>0</v>
      </c>
      <c r="AD1098">
        <v>-37966.04</v>
      </c>
      <c r="AE1098">
        <v>0</v>
      </c>
      <c r="AF1098">
        <v>0</v>
      </c>
      <c r="AG1098">
        <v>0</v>
      </c>
      <c r="AH1098">
        <v>0</v>
      </c>
      <c r="AI1098">
        <v>-37966.04</v>
      </c>
      <c r="AJ1098">
        <v>0</v>
      </c>
      <c r="AK1098">
        <v>-37966.04</v>
      </c>
      <c r="AL1098">
        <v>0</v>
      </c>
      <c r="AM1098">
        <v>0</v>
      </c>
      <c r="AN1098">
        <v>0</v>
      </c>
      <c r="AO1098">
        <v>0</v>
      </c>
      <c r="AP1098">
        <v>0</v>
      </c>
      <c r="AQ1098">
        <v>0</v>
      </c>
    </row>
    <row r="1099" spans="2:43" x14ac:dyDescent="0.35">
      <c r="B1099" s="65" t="s">
        <v>128</v>
      </c>
      <c r="C1099">
        <v>2015</v>
      </c>
      <c r="D1099">
        <v>2017</v>
      </c>
      <c r="F1099">
        <v>8108</v>
      </c>
      <c r="G1099">
        <v>0</v>
      </c>
      <c r="H1099" t="s">
        <v>482</v>
      </c>
      <c r="I1099">
        <v>801</v>
      </c>
      <c r="J1099">
        <v>440</v>
      </c>
      <c r="K1099" t="s">
        <v>457</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-4794.97</v>
      </c>
      <c r="AE1099">
        <v>0</v>
      </c>
      <c r="AF1099">
        <v>0</v>
      </c>
      <c r="AG1099">
        <v>0</v>
      </c>
      <c r="AH1099">
        <v>0</v>
      </c>
      <c r="AI1099">
        <v>-4794.97</v>
      </c>
      <c r="AJ1099">
        <v>0</v>
      </c>
      <c r="AK1099">
        <v>-4794.97</v>
      </c>
      <c r="AL1099">
        <v>-4794.97</v>
      </c>
      <c r="AM1099">
        <v>0</v>
      </c>
      <c r="AN1099">
        <v>0</v>
      </c>
      <c r="AO1099">
        <v>0</v>
      </c>
      <c r="AP1099">
        <v>0</v>
      </c>
      <c r="AQ1099">
        <v>0</v>
      </c>
    </row>
    <row r="1100" spans="2:43" x14ac:dyDescent="0.35">
      <c r="B1100" s="65" t="s">
        <v>128</v>
      </c>
      <c r="C1100">
        <v>2016</v>
      </c>
      <c r="D1100">
        <v>2016</v>
      </c>
      <c r="F1100">
        <v>1301</v>
      </c>
      <c r="G1100">
        <v>0</v>
      </c>
      <c r="H1100" t="s">
        <v>453</v>
      </c>
      <c r="I1100">
        <v>1</v>
      </c>
      <c r="J1100">
        <v>0</v>
      </c>
      <c r="K1100" t="s">
        <v>66</v>
      </c>
      <c r="L1100">
        <v>0</v>
      </c>
      <c r="M1100">
        <v>0</v>
      </c>
      <c r="N1100">
        <v>0</v>
      </c>
      <c r="O1100">
        <v>0</v>
      </c>
      <c r="P1100">
        <v>0</v>
      </c>
      <c r="Q1100">
        <v>0</v>
      </c>
      <c r="R1100">
        <v>0</v>
      </c>
      <c r="S1100">
        <v>305913.43</v>
      </c>
      <c r="T1100">
        <v>0</v>
      </c>
      <c r="U1100">
        <v>-1046511.52</v>
      </c>
      <c r="V1100">
        <v>0</v>
      </c>
      <c r="W1100">
        <v>-740598.09</v>
      </c>
      <c r="X1100">
        <v>0</v>
      </c>
      <c r="Y1100">
        <v>0</v>
      </c>
      <c r="Z1100">
        <v>0</v>
      </c>
      <c r="AA1100">
        <v>0</v>
      </c>
      <c r="AB1100">
        <v>0</v>
      </c>
      <c r="AC1100">
        <v>0</v>
      </c>
      <c r="AD1100">
        <v>-305913.43</v>
      </c>
      <c r="AE1100">
        <v>0</v>
      </c>
      <c r="AF1100">
        <v>0</v>
      </c>
      <c r="AG1100">
        <v>0</v>
      </c>
      <c r="AH1100">
        <v>0</v>
      </c>
      <c r="AI1100">
        <v>-305913.43</v>
      </c>
      <c r="AJ1100">
        <v>0</v>
      </c>
      <c r="AK1100">
        <v>-305913.43</v>
      </c>
      <c r="AL1100">
        <v>-1046511.52</v>
      </c>
      <c r="AM1100">
        <v>0</v>
      </c>
      <c r="AN1100">
        <v>1046511.52</v>
      </c>
      <c r="AO1100">
        <v>0</v>
      </c>
      <c r="AP1100">
        <v>0</v>
      </c>
      <c r="AQ1100">
        <v>1046511.52</v>
      </c>
    </row>
    <row r="1101" spans="2:43" x14ac:dyDescent="0.35">
      <c r="B1101" s="65" t="s">
        <v>128</v>
      </c>
      <c r="C1101">
        <v>2016</v>
      </c>
      <c r="D1101">
        <v>2016</v>
      </c>
      <c r="F1101">
        <v>1301</v>
      </c>
      <c r="G1101">
        <v>0</v>
      </c>
      <c r="H1101" t="s">
        <v>453</v>
      </c>
      <c r="I1101">
        <v>1</v>
      </c>
      <c r="J1101">
        <v>111</v>
      </c>
      <c r="K1101" t="s">
        <v>66</v>
      </c>
      <c r="L1101">
        <v>0</v>
      </c>
      <c r="M1101">
        <v>0</v>
      </c>
      <c r="N1101">
        <v>0</v>
      </c>
      <c r="O1101">
        <v>0</v>
      </c>
      <c r="P1101">
        <v>0</v>
      </c>
      <c r="Q1101">
        <v>0</v>
      </c>
      <c r="R1101">
        <v>-128881354.76000001</v>
      </c>
      <c r="S1101">
        <v>-65151.44</v>
      </c>
      <c r="T1101">
        <v>0</v>
      </c>
      <c r="U1101">
        <v>-15537.9</v>
      </c>
      <c r="V1101">
        <v>-128881354.76000001</v>
      </c>
      <c r="W1101">
        <v>-80689.34</v>
      </c>
      <c r="X1101">
        <v>0</v>
      </c>
      <c r="Y1101">
        <v>0</v>
      </c>
      <c r="Z1101">
        <v>0</v>
      </c>
      <c r="AA1101">
        <v>0</v>
      </c>
      <c r="AB1101">
        <v>0</v>
      </c>
      <c r="AC1101">
        <v>0</v>
      </c>
      <c r="AD1101">
        <v>-126290321.51000001</v>
      </c>
      <c r="AE1101">
        <v>0</v>
      </c>
      <c r="AF1101">
        <v>0</v>
      </c>
      <c r="AG1101">
        <v>0</v>
      </c>
      <c r="AH1101">
        <v>0</v>
      </c>
      <c r="AI1101">
        <v>-126290321.51000001</v>
      </c>
      <c r="AJ1101">
        <v>0</v>
      </c>
      <c r="AK1101">
        <v>-126290321.51000001</v>
      </c>
      <c r="AL1101">
        <v>2510343.91</v>
      </c>
      <c r="AM1101">
        <v>0</v>
      </c>
      <c r="AN1101">
        <v>30102.58</v>
      </c>
      <c r="AO1101">
        <v>0</v>
      </c>
      <c r="AP1101">
        <v>476473.11</v>
      </c>
      <c r="AQ1101">
        <v>506575.69</v>
      </c>
    </row>
    <row r="1102" spans="2:43" x14ac:dyDescent="0.35">
      <c r="B1102" s="65" t="s">
        <v>128</v>
      </c>
      <c r="C1102">
        <v>2016</v>
      </c>
      <c r="D1102">
        <v>2016</v>
      </c>
      <c r="F1102">
        <v>1301</v>
      </c>
      <c r="G1102">
        <v>0</v>
      </c>
      <c r="H1102" t="s">
        <v>453</v>
      </c>
      <c r="I1102">
        <v>1</v>
      </c>
      <c r="J1102">
        <v>113</v>
      </c>
      <c r="K1102" t="s">
        <v>66</v>
      </c>
      <c r="L1102">
        <v>0</v>
      </c>
      <c r="M1102">
        <v>0</v>
      </c>
      <c r="N1102">
        <v>0</v>
      </c>
      <c r="O1102">
        <v>0</v>
      </c>
      <c r="P1102">
        <v>0</v>
      </c>
      <c r="Q1102">
        <v>0</v>
      </c>
      <c r="R1102">
        <v>-865144.14</v>
      </c>
      <c r="S1102">
        <v>1227.26</v>
      </c>
      <c r="T1102">
        <v>0</v>
      </c>
      <c r="U1102">
        <v>-2762.69</v>
      </c>
      <c r="V1102">
        <v>-865144.14</v>
      </c>
      <c r="W1102">
        <v>-1535.43</v>
      </c>
      <c r="X1102">
        <v>0</v>
      </c>
      <c r="Y1102">
        <v>0</v>
      </c>
      <c r="Z1102">
        <v>0</v>
      </c>
      <c r="AA1102">
        <v>0</v>
      </c>
      <c r="AB1102">
        <v>0</v>
      </c>
      <c r="AC1102">
        <v>0</v>
      </c>
      <c r="AD1102">
        <v>-820381.67</v>
      </c>
      <c r="AE1102">
        <v>0</v>
      </c>
      <c r="AF1102">
        <v>0</v>
      </c>
      <c r="AG1102">
        <v>0</v>
      </c>
      <c r="AH1102">
        <v>0</v>
      </c>
      <c r="AI1102">
        <v>-820381.67</v>
      </c>
      <c r="AJ1102">
        <v>0</v>
      </c>
      <c r="AK1102">
        <v>-820381.67</v>
      </c>
      <c r="AL1102">
        <v>43227.040000000001</v>
      </c>
      <c r="AM1102">
        <v>0</v>
      </c>
      <c r="AN1102">
        <v>0</v>
      </c>
      <c r="AO1102">
        <v>0</v>
      </c>
      <c r="AP1102">
        <v>0</v>
      </c>
      <c r="AQ1102">
        <v>0</v>
      </c>
    </row>
    <row r="1103" spans="2:43" x14ac:dyDescent="0.35">
      <c r="B1103" s="65" t="s">
        <v>128</v>
      </c>
      <c r="C1103">
        <v>2016</v>
      </c>
      <c r="D1103">
        <v>2016</v>
      </c>
      <c r="F1103">
        <v>1301</v>
      </c>
      <c r="G1103">
        <v>0</v>
      </c>
      <c r="H1103" t="s">
        <v>453</v>
      </c>
      <c r="I1103">
        <v>1</v>
      </c>
      <c r="J1103">
        <v>115</v>
      </c>
      <c r="K1103" t="s">
        <v>66</v>
      </c>
      <c r="L1103">
        <v>0</v>
      </c>
      <c r="M1103">
        <v>0</v>
      </c>
      <c r="N1103">
        <v>0</v>
      </c>
      <c r="O1103">
        <v>0</v>
      </c>
      <c r="P1103">
        <v>0</v>
      </c>
      <c r="Q1103">
        <v>0</v>
      </c>
      <c r="R1103">
        <v>-10904422.449999999</v>
      </c>
      <c r="S1103">
        <v>-7809.65</v>
      </c>
      <c r="T1103">
        <v>0</v>
      </c>
      <c r="U1103">
        <v>-33190.83</v>
      </c>
      <c r="V1103">
        <v>-10904422.449999999</v>
      </c>
      <c r="W1103">
        <v>-41000.480000000003</v>
      </c>
      <c r="X1103">
        <v>0</v>
      </c>
      <c r="Y1103">
        <v>0</v>
      </c>
      <c r="Z1103">
        <v>0</v>
      </c>
      <c r="AA1103">
        <v>0</v>
      </c>
      <c r="AB1103">
        <v>0</v>
      </c>
      <c r="AC1103">
        <v>0</v>
      </c>
      <c r="AD1103">
        <v>-12265123.119999999</v>
      </c>
      <c r="AE1103">
        <v>0</v>
      </c>
      <c r="AF1103">
        <v>0</v>
      </c>
      <c r="AG1103">
        <v>0</v>
      </c>
      <c r="AH1103">
        <v>0</v>
      </c>
      <c r="AI1103">
        <v>-12265123.119999999</v>
      </c>
      <c r="AJ1103">
        <v>0</v>
      </c>
      <c r="AK1103">
        <v>-12265123.119999999</v>
      </c>
      <c r="AL1103">
        <v>-1401701.15</v>
      </c>
      <c r="AM1103">
        <v>0</v>
      </c>
      <c r="AN1103">
        <v>27472.23</v>
      </c>
      <c r="AO1103">
        <v>0</v>
      </c>
      <c r="AP1103">
        <v>0</v>
      </c>
      <c r="AQ1103">
        <v>27472.23</v>
      </c>
    </row>
    <row r="1104" spans="2:43" x14ac:dyDescent="0.35">
      <c r="B1104" s="65" t="s">
        <v>128</v>
      </c>
      <c r="C1104">
        <v>2016</v>
      </c>
      <c r="D1104">
        <v>2016</v>
      </c>
      <c r="F1104">
        <v>1301</v>
      </c>
      <c r="G1104">
        <v>0</v>
      </c>
      <c r="H1104" t="s">
        <v>453</v>
      </c>
      <c r="I1104">
        <v>1</v>
      </c>
      <c r="J1104">
        <v>118</v>
      </c>
      <c r="K1104" t="s">
        <v>66</v>
      </c>
      <c r="L1104">
        <v>0</v>
      </c>
      <c r="M1104">
        <v>-154526</v>
      </c>
      <c r="N1104">
        <v>0</v>
      </c>
      <c r="O1104">
        <v>0</v>
      </c>
      <c r="P1104">
        <v>0</v>
      </c>
      <c r="Q1104">
        <v>-154526</v>
      </c>
      <c r="R1104">
        <v>-209106.81</v>
      </c>
      <c r="S1104">
        <v>335771.5</v>
      </c>
      <c r="T1104">
        <v>0</v>
      </c>
      <c r="U1104">
        <v>-335771.5</v>
      </c>
      <c r="V1104">
        <v>-209106.81</v>
      </c>
      <c r="W1104">
        <v>0</v>
      </c>
      <c r="X1104">
        <v>0</v>
      </c>
      <c r="Y1104">
        <v>0</v>
      </c>
      <c r="Z1104">
        <v>0</v>
      </c>
      <c r="AA1104">
        <v>0</v>
      </c>
      <c r="AB1104">
        <v>0</v>
      </c>
      <c r="AC1104">
        <v>0</v>
      </c>
      <c r="AD1104">
        <v>-389688.9</v>
      </c>
      <c r="AE1104">
        <v>0</v>
      </c>
      <c r="AF1104">
        <v>0</v>
      </c>
      <c r="AG1104">
        <v>0</v>
      </c>
      <c r="AH1104">
        <v>0</v>
      </c>
      <c r="AI1104">
        <v>-389688.9</v>
      </c>
      <c r="AJ1104">
        <v>0</v>
      </c>
      <c r="AK1104">
        <v>-389688.9</v>
      </c>
      <c r="AL1104">
        <v>-335108.09000000003</v>
      </c>
      <c r="AM1104">
        <v>154526</v>
      </c>
      <c r="AN1104">
        <v>0</v>
      </c>
      <c r="AO1104">
        <v>0</v>
      </c>
      <c r="AP1104">
        <v>0</v>
      </c>
      <c r="AQ1104">
        <v>154526</v>
      </c>
    </row>
    <row r="1105" spans="2:43" x14ac:dyDescent="0.35">
      <c r="B1105" s="65" t="s">
        <v>128</v>
      </c>
      <c r="C1105">
        <v>2016</v>
      </c>
      <c r="D1105">
        <v>2016</v>
      </c>
      <c r="F1105">
        <v>1301</v>
      </c>
      <c r="G1105">
        <v>0</v>
      </c>
      <c r="H1105" t="s">
        <v>453</v>
      </c>
      <c r="I1105">
        <v>1</v>
      </c>
      <c r="J1105">
        <v>121</v>
      </c>
      <c r="K1105" t="s">
        <v>66</v>
      </c>
      <c r="L1105">
        <v>-1769795.27</v>
      </c>
      <c r="M1105">
        <v>-1341954.3</v>
      </c>
      <c r="N1105">
        <v>0</v>
      </c>
      <c r="O1105">
        <v>-866109.55</v>
      </c>
      <c r="P1105">
        <v>-1769795.27</v>
      </c>
      <c r="Q1105">
        <v>-2208063.85</v>
      </c>
      <c r="R1105">
        <v>-57350314.93</v>
      </c>
      <c r="S1105">
        <v>11131.51</v>
      </c>
      <c r="T1105">
        <v>0</v>
      </c>
      <c r="U1105">
        <v>-56523.9</v>
      </c>
      <c r="V1105">
        <v>-57350314.93</v>
      </c>
      <c r="W1105">
        <v>-45392.39</v>
      </c>
      <c r="X1105">
        <v>0</v>
      </c>
      <c r="Y1105">
        <v>0</v>
      </c>
      <c r="Z1105">
        <v>0</v>
      </c>
      <c r="AA1105">
        <v>0</v>
      </c>
      <c r="AB1105">
        <v>0</v>
      </c>
      <c r="AC1105">
        <v>0</v>
      </c>
      <c r="AD1105">
        <v>-54647749.469999999</v>
      </c>
      <c r="AE1105">
        <v>0</v>
      </c>
      <c r="AF1105">
        <v>0</v>
      </c>
      <c r="AG1105">
        <v>0</v>
      </c>
      <c r="AH1105">
        <v>0</v>
      </c>
      <c r="AI1105">
        <v>-54647749.469999999</v>
      </c>
      <c r="AJ1105">
        <v>0</v>
      </c>
      <c r="AK1105">
        <v>-54647749.469999999</v>
      </c>
      <c r="AL1105">
        <v>2218904.4900000002</v>
      </c>
      <c r="AM1105">
        <v>714124.28</v>
      </c>
      <c r="AN1105">
        <v>3439.73</v>
      </c>
      <c r="AO1105">
        <v>0</v>
      </c>
      <c r="AP1105">
        <v>112</v>
      </c>
      <c r="AQ1105">
        <v>717676.01</v>
      </c>
    </row>
    <row r="1106" spans="2:43" x14ac:dyDescent="0.35">
      <c r="B1106" s="65" t="s">
        <v>128</v>
      </c>
      <c r="C1106">
        <v>2016</v>
      </c>
      <c r="D1106">
        <v>2016</v>
      </c>
      <c r="F1106">
        <v>1301</v>
      </c>
      <c r="G1106">
        <v>0</v>
      </c>
      <c r="H1106" t="s">
        <v>453</v>
      </c>
      <c r="I1106">
        <v>1</v>
      </c>
      <c r="J1106">
        <v>210</v>
      </c>
      <c r="K1106" t="s">
        <v>66</v>
      </c>
      <c r="L1106">
        <v>-5542275.9900000002</v>
      </c>
      <c r="M1106">
        <v>-1149926.17</v>
      </c>
      <c r="N1106">
        <v>0</v>
      </c>
      <c r="O1106">
        <v>-910208.23</v>
      </c>
      <c r="P1106">
        <v>-5542275.9900000002</v>
      </c>
      <c r="Q1106">
        <v>-2060134.3999999999</v>
      </c>
      <c r="R1106">
        <v>-71297.429999999993</v>
      </c>
      <c r="S1106">
        <v>431892.34</v>
      </c>
      <c r="T1106">
        <v>0</v>
      </c>
      <c r="U1106">
        <v>-468156.15999999997</v>
      </c>
      <c r="V1106">
        <v>-71297.429999999993</v>
      </c>
      <c r="W1106">
        <v>-36263.82</v>
      </c>
      <c r="X1106">
        <v>-503372.53</v>
      </c>
      <c r="Y1106">
        <v>-32564.16</v>
      </c>
      <c r="Z1106">
        <v>0</v>
      </c>
      <c r="AA1106">
        <v>0</v>
      </c>
      <c r="AB1106">
        <v>-503372.53</v>
      </c>
      <c r="AC1106">
        <v>-32564.16</v>
      </c>
      <c r="AD1106">
        <v>-5453580.6600000001</v>
      </c>
      <c r="AE1106">
        <v>0</v>
      </c>
      <c r="AF1106">
        <v>0</v>
      </c>
      <c r="AG1106">
        <v>-1174.42</v>
      </c>
      <c r="AH1106">
        <v>0</v>
      </c>
      <c r="AI1106">
        <v>-5454755.0800000001</v>
      </c>
      <c r="AJ1106">
        <v>-503372.53</v>
      </c>
      <c r="AK1106">
        <v>-4983946.71</v>
      </c>
      <c r="AL1106">
        <v>-1466771.51</v>
      </c>
      <c r="AM1106">
        <v>1982337.99</v>
      </c>
      <c r="AN1106">
        <v>34606.49</v>
      </c>
      <c r="AO1106">
        <v>0</v>
      </c>
      <c r="AP1106">
        <v>98038.81</v>
      </c>
      <c r="AQ1106">
        <v>2114983.29</v>
      </c>
    </row>
    <row r="1107" spans="2:43" x14ac:dyDescent="0.35">
      <c r="B1107" s="65" t="s">
        <v>128</v>
      </c>
      <c r="C1107">
        <v>2016</v>
      </c>
      <c r="D1107">
        <v>2016</v>
      </c>
      <c r="F1107">
        <v>1301</v>
      </c>
      <c r="G1107">
        <v>0</v>
      </c>
      <c r="H1107" t="s">
        <v>453</v>
      </c>
      <c r="I1107">
        <v>1</v>
      </c>
      <c r="J1107">
        <v>220</v>
      </c>
      <c r="K1107" t="s">
        <v>66</v>
      </c>
      <c r="L1107">
        <v>-931790.1</v>
      </c>
      <c r="M1107">
        <v>-1849496.36</v>
      </c>
      <c r="N1107">
        <v>0</v>
      </c>
      <c r="O1107">
        <v>-45409.69</v>
      </c>
      <c r="P1107">
        <v>-931790.1</v>
      </c>
      <c r="Q1107">
        <v>-1894906.05</v>
      </c>
      <c r="R1107">
        <v>-1163077.76</v>
      </c>
      <c r="S1107">
        <v>1671754.07</v>
      </c>
      <c r="T1107">
        <v>0</v>
      </c>
      <c r="U1107">
        <v>-1654595.97</v>
      </c>
      <c r="V1107">
        <v>-1163077.76</v>
      </c>
      <c r="W1107">
        <v>17158.099999999999</v>
      </c>
      <c r="X1107">
        <v>0</v>
      </c>
      <c r="Y1107">
        <v>0</v>
      </c>
      <c r="Z1107">
        <v>0</v>
      </c>
      <c r="AA1107">
        <v>0</v>
      </c>
      <c r="AB1107">
        <v>0</v>
      </c>
      <c r="AC1107">
        <v>0</v>
      </c>
      <c r="AD1107">
        <v>-1916421.57</v>
      </c>
      <c r="AE1107">
        <v>0</v>
      </c>
      <c r="AF1107">
        <v>0</v>
      </c>
      <c r="AG1107">
        <v>0</v>
      </c>
      <c r="AH1107">
        <v>0</v>
      </c>
      <c r="AI1107">
        <v>-1916421.57</v>
      </c>
      <c r="AJ1107">
        <v>0</v>
      </c>
      <c r="AK1107">
        <v>-1916421.57</v>
      </c>
      <c r="AL1107">
        <v>-1699301.66</v>
      </c>
      <c r="AM1107">
        <v>1718228.01</v>
      </c>
      <c r="AN1107">
        <v>3793.51</v>
      </c>
      <c r="AO1107">
        <v>0</v>
      </c>
      <c r="AP1107">
        <v>0</v>
      </c>
      <c r="AQ1107">
        <v>1722021.52</v>
      </c>
    </row>
    <row r="1108" spans="2:43" x14ac:dyDescent="0.35">
      <c r="B1108" s="65" t="s">
        <v>128</v>
      </c>
      <c r="C1108">
        <v>2016</v>
      </c>
      <c r="D1108">
        <v>2016</v>
      </c>
      <c r="F1108">
        <v>1301</v>
      </c>
      <c r="G1108">
        <v>0</v>
      </c>
      <c r="H1108" t="s">
        <v>453</v>
      </c>
      <c r="I1108">
        <v>1</v>
      </c>
      <c r="J1108">
        <v>231</v>
      </c>
      <c r="K1108" t="s">
        <v>66</v>
      </c>
      <c r="L1108">
        <v>-81584.350000000006</v>
      </c>
      <c r="M1108">
        <v>-79866.78</v>
      </c>
      <c r="N1108">
        <v>0</v>
      </c>
      <c r="O1108">
        <v>0</v>
      </c>
      <c r="P1108">
        <v>-81584.350000000006</v>
      </c>
      <c r="Q1108">
        <v>-79866.78</v>
      </c>
      <c r="R1108">
        <v>0</v>
      </c>
      <c r="S1108">
        <v>1232.92</v>
      </c>
      <c r="T1108">
        <v>0</v>
      </c>
      <c r="U1108">
        <v>-763.92</v>
      </c>
      <c r="V1108">
        <v>0</v>
      </c>
      <c r="W1108">
        <v>469</v>
      </c>
      <c r="X1108">
        <v>0</v>
      </c>
      <c r="Y1108">
        <v>0</v>
      </c>
      <c r="Z1108">
        <v>0</v>
      </c>
      <c r="AA1108">
        <v>0</v>
      </c>
      <c r="AB1108">
        <v>0</v>
      </c>
      <c r="AC1108">
        <v>0</v>
      </c>
      <c r="AD1108">
        <v>-2950.49</v>
      </c>
      <c r="AE1108">
        <v>0</v>
      </c>
      <c r="AF1108">
        <v>0</v>
      </c>
      <c r="AG1108">
        <v>0</v>
      </c>
      <c r="AH1108">
        <v>0</v>
      </c>
      <c r="AI1108">
        <v>-2950.49</v>
      </c>
      <c r="AJ1108">
        <v>0</v>
      </c>
      <c r="AK1108">
        <v>-2950.49</v>
      </c>
      <c r="AL1108">
        <v>-763.92</v>
      </c>
      <c r="AM1108">
        <v>18458.78</v>
      </c>
      <c r="AN1108">
        <v>0</v>
      </c>
      <c r="AO1108">
        <v>0</v>
      </c>
      <c r="AP1108">
        <v>0</v>
      </c>
      <c r="AQ1108">
        <v>18458.78</v>
      </c>
    </row>
    <row r="1109" spans="2:43" x14ac:dyDescent="0.35">
      <c r="B1109" s="65" t="s">
        <v>128</v>
      </c>
      <c r="C1109">
        <v>2016</v>
      </c>
      <c r="D1109">
        <v>2016</v>
      </c>
      <c r="F1109">
        <v>1301</v>
      </c>
      <c r="G1109">
        <v>0</v>
      </c>
      <c r="H1109" t="s">
        <v>453</v>
      </c>
      <c r="I1109">
        <v>1</v>
      </c>
      <c r="J1109">
        <v>232</v>
      </c>
      <c r="K1109" t="s">
        <v>66</v>
      </c>
      <c r="L1109">
        <v>-1083249.1499999999</v>
      </c>
      <c r="M1109">
        <v>-880366.48</v>
      </c>
      <c r="N1109">
        <v>0</v>
      </c>
      <c r="O1109">
        <v>-2487.8200000000002</v>
      </c>
      <c r="P1109">
        <v>-1083249.1499999999</v>
      </c>
      <c r="Q1109">
        <v>-882854.3</v>
      </c>
      <c r="R1109">
        <v>-86624.99</v>
      </c>
      <c r="S1109">
        <v>491.28</v>
      </c>
      <c r="T1109">
        <v>0</v>
      </c>
      <c r="U1109">
        <v>-14149.22</v>
      </c>
      <c r="V1109">
        <v>-86624.99</v>
      </c>
      <c r="W1109">
        <v>-13657.94</v>
      </c>
      <c r="X1109">
        <v>0</v>
      </c>
      <c r="Y1109">
        <v>0</v>
      </c>
      <c r="Z1109">
        <v>0</v>
      </c>
      <c r="AA1109">
        <v>0</v>
      </c>
      <c r="AB1109">
        <v>0</v>
      </c>
      <c r="AC1109">
        <v>0</v>
      </c>
      <c r="AD1109">
        <v>-128373.95</v>
      </c>
      <c r="AE1109">
        <v>0</v>
      </c>
      <c r="AF1109">
        <v>0</v>
      </c>
      <c r="AG1109">
        <v>0</v>
      </c>
      <c r="AH1109">
        <v>0</v>
      </c>
      <c r="AI1109">
        <v>-128373.95</v>
      </c>
      <c r="AJ1109">
        <v>0</v>
      </c>
      <c r="AK1109">
        <v>-128373.95</v>
      </c>
      <c r="AL1109">
        <v>144987.95000000001</v>
      </c>
      <c r="AM1109">
        <v>200134.02</v>
      </c>
      <c r="AN1109">
        <v>5062.49</v>
      </c>
      <c r="AO1109">
        <v>0</v>
      </c>
      <c r="AP1109">
        <v>0</v>
      </c>
      <c r="AQ1109">
        <v>205196.51</v>
      </c>
    </row>
    <row r="1110" spans="2:43" x14ac:dyDescent="0.35">
      <c r="B1110" s="65" t="s">
        <v>128</v>
      </c>
      <c r="C1110">
        <v>2016</v>
      </c>
      <c r="D1110">
        <v>2016</v>
      </c>
      <c r="F1110">
        <v>1301</v>
      </c>
      <c r="G1110">
        <v>0</v>
      </c>
      <c r="H1110" t="s">
        <v>453</v>
      </c>
      <c r="I1110">
        <v>1</v>
      </c>
      <c r="J1110">
        <v>233</v>
      </c>
      <c r="K1110" t="s">
        <v>66</v>
      </c>
      <c r="L1110">
        <v>-54307116.479999997</v>
      </c>
      <c r="M1110">
        <v>-12108516.210000001</v>
      </c>
      <c r="N1110">
        <v>0</v>
      </c>
      <c r="O1110">
        <v>-37994.44</v>
      </c>
      <c r="P1110">
        <v>-54307116.479999997</v>
      </c>
      <c r="Q1110">
        <v>-12146510.65</v>
      </c>
      <c r="R1110">
        <v>-21730267.82</v>
      </c>
      <c r="S1110">
        <v>673348.19</v>
      </c>
      <c r="T1110">
        <v>0</v>
      </c>
      <c r="U1110">
        <v>-6731588.25</v>
      </c>
      <c r="V1110">
        <v>-21730267.82</v>
      </c>
      <c r="W1110">
        <v>-6058240.0599999996</v>
      </c>
      <c r="X1110">
        <v>-2643101.29</v>
      </c>
      <c r="Y1110">
        <v>-63717.09</v>
      </c>
      <c r="Z1110">
        <v>0</v>
      </c>
      <c r="AA1110">
        <v>0</v>
      </c>
      <c r="AB1110">
        <v>-2643101.29</v>
      </c>
      <c r="AC1110">
        <v>-63717.09</v>
      </c>
      <c r="AD1110">
        <v>-67503146.75</v>
      </c>
      <c r="AE1110">
        <v>0</v>
      </c>
      <c r="AF1110">
        <v>0</v>
      </c>
      <c r="AG1110">
        <v>0</v>
      </c>
      <c r="AH1110">
        <v>0</v>
      </c>
      <c r="AI1110">
        <v>-67503146.75</v>
      </c>
      <c r="AJ1110">
        <v>-2643101.29</v>
      </c>
      <c r="AK1110">
        <v>-64923762.549999997</v>
      </c>
      <c r="AL1110">
        <v>-7091128.96</v>
      </c>
      <c r="AM1110">
        <v>7464463.7999999998</v>
      </c>
      <c r="AN1110">
        <v>11722.84</v>
      </c>
      <c r="AO1110">
        <v>0</v>
      </c>
      <c r="AP1110">
        <v>373772.44</v>
      </c>
      <c r="AQ1110">
        <v>7849959.0800000001</v>
      </c>
    </row>
    <row r="1111" spans="2:43" x14ac:dyDescent="0.35">
      <c r="B1111" s="65" t="s">
        <v>128</v>
      </c>
      <c r="C1111">
        <v>2016</v>
      </c>
      <c r="D1111">
        <v>2016</v>
      </c>
      <c r="F1111">
        <v>1301</v>
      </c>
      <c r="G1111">
        <v>0</v>
      </c>
      <c r="H1111" t="s">
        <v>453</v>
      </c>
      <c r="I1111">
        <v>1</v>
      </c>
      <c r="J1111">
        <v>240</v>
      </c>
      <c r="K1111" t="s">
        <v>66</v>
      </c>
      <c r="L1111">
        <v>-343477.19</v>
      </c>
      <c r="M1111">
        <v>147561.51</v>
      </c>
      <c r="N1111">
        <v>0</v>
      </c>
      <c r="O1111">
        <v>-188730.35</v>
      </c>
      <c r="P1111">
        <v>-343477.19</v>
      </c>
      <c r="Q1111">
        <v>-41168.839999999997</v>
      </c>
      <c r="R1111">
        <v>-10625.64</v>
      </c>
      <c r="S1111">
        <v>-147007.12</v>
      </c>
      <c r="T1111">
        <v>0</v>
      </c>
      <c r="U1111">
        <v>-4974.3500000000004</v>
      </c>
      <c r="V1111">
        <v>-10625.64</v>
      </c>
      <c r="W1111">
        <v>-151981.47</v>
      </c>
      <c r="X1111">
        <v>-312337.34000000003</v>
      </c>
      <c r="Y1111">
        <v>-137371.39000000001</v>
      </c>
      <c r="Z1111">
        <v>0</v>
      </c>
      <c r="AA1111">
        <v>0</v>
      </c>
      <c r="AB1111">
        <v>-312337.34000000003</v>
      </c>
      <c r="AC1111">
        <v>-137371.39000000001</v>
      </c>
      <c r="AD1111">
        <v>-518997.53</v>
      </c>
      <c r="AE1111">
        <v>0</v>
      </c>
      <c r="AF1111">
        <v>0</v>
      </c>
      <c r="AG1111">
        <v>0</v>
      </c>
      <c r="AH1111">
        <v>0</v>
      </c>
      <c r="AI1111">
        <v>-518997.53</v>
      </c>
      <c r="AJ1111">
        <v>-312337.34000000003</v>
      </c>
      <c r="AK1111">
        <v>-344031.58</v>
      </c>
      <c r="AL1111">
        <v>-183079.06</v>
      </c>
      <c r="AM1111">
        <v>41168.839999999997</v>
      </c>
      <c r="AN1111">
        <v>180628.88</v>
      </c>
      <c r="AO1111">
        <v>0</v>
      </c>
      <c r="AP1111">
        <v>0</v>
      </c>
      <c r="AQ1111">
        <v>221797.72</v>
      </c>
    </row>
    <row r="1112" spans="2:43" x14ac:dyDescent="0.35">
      <c r="B1112" s="65" t="s">
        <v>128</v>
      </c>
      <c r="C1112">
        <v>2016</v>
      </c>
      <c r="D1112">
        <v>2016</v>
      </c>
      <c r="F1112">
        <v>1301</v>
      </c>
      <c r="G1112">
        <v>0</v>
      </c>
      <c r="H1112" t="s">
        <v>453</v>
      </c>
      <c r="I1112">
        <v>1</v>
      </c>
      <c r="J1112">
        <v>251</v>
      </c>
      <c r="K1112" t="s">
        <v>66</v>
      </c>
      <c r="L1112">
        <v>-275894781.68000001</v>
      </c>
      <c r="M1112">
        <v>-35430545.159999996</v>
      </c>
      <c r="N1112">
        <v>0</v>
      </c>
      <c r="O1112">
        <v>-17427.759999999998</v>
      </c>
      <c r="P1112">
        <v>-275894781.68000001</v>
      </c>
      <c r="Q1112">
        <v>-35447972.920000002</v>
      </c>
      <c r="R1112">
        <v>-39499175.969999999</v>
      </c>
      <c r="S1112">
        <v>-4751495.43</v>
      </c>
      <c r="T1112">
        <v>0</v>
      </c>
      <c r="U1112">
        <v>-120282.83</v>
      </c>
      <c r="V1112">
        <v>-39499175.969999999</v>
      </c>
      <c r="W1112">
        <v>-4871778.26</v>
      </c>
      <c r="X1112">
        <v>-11872330.289999999</v>
      </c>
      <c r="Y1112">
        <v>-3198261.04</v>
      </c>
      <c r="Z1112">
        <v>0</v>
      </c>
      <c r="AA1112">
        <v>0</v>
      </c>
      <c r="AB1112">
        <v>-11872330.289999999</v>
      </c>
      <c r="AC1112">
        <v>-3198261.04</v>
      </c>
      <c r="AD1112">
        <v>-283826588.75</v>
      </c>
      <c r="AE1112">
        <v>0</v>
      </c>
      <c r="AF1112">
        <v>0</v>
      </c>
      <c r="AG1112">
        <v>0</v>
      </c>
      <c r="AH1112">
        <v>0</v>
      </c>
      <c r="AI1112">
        <v>-283826588.75</v>
      </c>
      <c r="AJ1112">
        <v>-11872330.289999999</v>
      </c>
      <c r="AK1112">
        <v>-275152519.5</v>
      </c>
      <c r="AL1112">
        <v>-78313.03</v>
      </c>
      <c r="AM1112">
        <v>622132.24</v>
      </c>
      <c r="AN1112">
        <v>73482.259999999995</v>
      </c>
      <c r="AO1112">
        <v>0</v>
      </c>
      <c r="AP1112">
        <v>0</v>
      </c>
      <c r="AQ1112">
        <v>695614.5</v>
      </c>
    </row>
    <row r="1113" spans="2:43" x14ac:dyDescent="0.35">
      <c r="B1113" s="65" t="s">
        <v>128</v>
      </c>
      <c r="C1113">
        <v>2016</v>
      </c>
      <c r="D1113">
        <v>2016</v>
      </c>
      <c r="F1113">
        <v>1301</v>
      </c>
      <c r="G1113">
        <v>0</v>
      </c>
      <c r="H1113" t="s">
        <v>453</v>
      </c>
      <c r="I1113">
        <v>1</v>
      </c>
      <c r="J1113">
        <v>252</v>
      </c>
      <c r="K1113" t="s">
        <v>66</v>
      </c>
      <c r="L1113">
        <v>-157850436.66</v>
      </c>
      <c r="M1113">
        <v>-4468763.29</v>
      </c>
      <c r="N1113">
        <v>0</v>
      </c>
      <c r="O1113">
        <v>-28957580.890000001</v>
      </c>
      <c r="P1113">
        <v>-157850436.66</v>
      </c>
      <c r="Q1113">
        <v>-33426344.18</v>
      </c>
      <c r="R1113">
        <v>-45636176.82</v>
      </c>
      <c r="S1113">
        <v>-4505966.29</v>
      </c>
      <c r="T1113">
        <v>0</v>
      </c>
      <c r="U1113">
        <v>-166635.01</v>
      </c>
      <c r="V1113">
        <v>-45636176.82</v>
      </c>
      <c r="W1113">
        <v>-4672601.3</v>
      </c>
      <c r="X1113">
        <v>-10897057.109999999</v>
      </c>
      <c r="Y1113">
        <v>-4751935.26</v>
      </c>
      <c r="Z1113">
        <v>0</v>
      </c>
      <c r="AA1113">
        <v>0</v>
      </c>
      <c r="AB1113">
        <v>-10897057.109999999</v>
      </c>
      <c r="AC1113">
        <v>-4751935.26</v>
      </c>
      <c r="AD1113">
        <v>-172495397.75</v>
      </c>
      <c r="AE1113">
        <v>0</v>
      </c>
      <c r="AF1113">
        <v>0</v>
      </c>
      <c r="AG1113">
        <v>-38.75</v>
      </c>
      <c r="AH1113">
        <v>0</v>
      </c>
      <c r="AI1113">
        <v>-172495436.5</v>
      </c>
      <c r="AJ1113">
        <v>-10897057.109999999</v>
      </c>
      <c r="AK1113">
        <v>-166350314.65000001</v>
      </c>
      <c r="AL1113">
        <v>-962646.65</v>
      </c>
      <c r="AM1113">
        <v>212848.88</v>
      </c>
      <c r="AN1113">
        <v>27642.02</v>
      </c>
      <c r="AO1113">
        <v>0</v>
      </c>
      <c r="AP1113">
        <v>13196.53</v>
      </c>
      <c r="AQ1113">
        <v>253687.43</v>
      </c>
    </row>
    <row r="1114" spans="2:43" x14ac:dyDescent="0.35">
      <c r="B1114" s="65" t="s">
        <v>128</v>
      </c>
      <c r="C1114">
        <v>2016</v>
      </c>
      <c r="D1114">
        <v>2016</v>
      </c>
      <c r="F1114">
        <v>1301</v>
      </c>
      <c r="G1114">
        <v>0</v>
      </c>
      <c r="H1114" t="s">
        <v>453</v>
      </c>
      <c r="I1114">
        <v>1</v>
      </c>
      <c r="J1114">
        <v>253</v>
      </c>
      <c r="K1114" t="s">
        <v>66</v>
      </c>
      <c r="L1114">
        <v>-12613849.949999999</v>
      </c>
      <c r="M1114">
        <v>-2794629.07</v>
      </c>
      <c r="N1114">
        <v>0</v>
      </c>
      <c r="O1114">
        <v>-46714.51</v>
      </c>
      <c r="P1114">
        <v>-12613849.949999999</v>
      </c>
      <c r="Q1114">
        <v>-2841343.58</v>
      </c>
      <c r="R1114">
        <v>-4157447.21</v>
      </c>
      <c r="S1114">
        <v>-29737.47</v>
      </c>
      <c r="T1114">
        <v>0</v>
      </c>
      <c r="U1114">
        <v>-184476.28</v>
      </c>
      <c r="V1114">
        <v>-4157447.21</v>
      </c>
      <c r="W1114">
        <v>-214213.75</v>
      </c>
      <c r="X1114">
        <v>-3038500.39</v>
      </c>
      <c r="Y1114">
        <v>-2525859.39</v>
      </c>
      <c r="Z1114">
        <v>0</v>
      </c>
      <c r="AA1114">
        <v>0</v>
      </c>
      <c r="AB1114">
        <v>-3038500.39</v>
      </c>
      <c r="AC1114">
        <v>-2525859.39</v>
      </c>
      <c r="AD1114">
        <v>-14184041.6</v>
      </c>
      <c r="AE1114">
        <v>0</v>
      </c>
      <c r="AF1114">
        <v>0</v>
      </c>
      <c r="AG1114">
        <v>0</v>
      </c>
      <c r="AH1114">
        <v>0</v>
      </c>
      <c r="AI1114">
        <v>-14184041.6</v>
      </c>
      <c r="AJ1114">
        <v>-3038500.39</v>
      </c>
      <c r="AK1114">
        <v>-13671400.6</v>
      </c>
      <c r="AL1114">
        <v>44339.23</v>
      </c>
      <c r="AM1114">
        <v>104625.37</v>
      </c>
      <c r="AN1114">
        <v>2079.4299999999998</v>
      </c>
      <c r="AO1114">
        <v>0</v>
      </c>
      <c r="AP1114">
        <v>0.01</v>
      </c>
      <c r="AQ1114">
        <v>106704.81</v>
      </c>
    </row>
    <row r="1115" spans="2:43" x14ac:dyDescent="0.35">
      <c r="B1115" s="65" t="s">
        <v>128</v>
      </c>
      <c r="C1115">
        <v>2016</v>
      </c>
      <c r="D1115">
        <v>2016</v>
      </c>
      <c r="F1115">
        <v>1301</v>
      </c>
      <c r="G1115">
        <v>0</v>
      </c>
      <c r="H1115" t="s">
        <v>453</v>
      </c>
      <c r="I1115">
        <v>1</v>
      </c>
      <c r="J1115">
        <v>254</v>
      </c>
      <c r="K1115" t="s">
        <v>66</v>
      </c>
      <c r="L1115">
        <v>-69571846.730000004</v>
      </c>
      <c r="M1115">
        <v>-12699584.93</v>
      </c>
      <c r="N1115">
        <v>0</v>
      </c>
      <c r="O1115">
        <v>-212791.74</v>
      </c>
      <c r="P1115">
        <v>-69571846.730000004</v>
      </c>
      <c r="Q1115">
        <v>-12912376.67</v>
      </c>
      <c r="R1115">
        <v>-16165092.91</v>
      </c>
      <c r="S1115">
        <v>163350.21</v>
      </c>
      <c r="T1115">
        <v>0</v>
      </c>
      <c r="U1115">
        <v>-193902.48</v>
      </c>
      <c r="V1115">
        <v>-16165092.91</v>
      </c>
      <c r="W1115">
        <v>-30552.27</v>
      </c>
      <c r="X1115">
        <v>-4236218.8899999997</v>
      </c>
      <c r="Y1115">
        <v>-3038179</v>
      </c>
      <c r="Z1115">
        <v>0</v>
      </c>
      <c r="AA1115">
        <v>0</v>
      </c>
      <c r="AB1115">
        <v>-4236218.8899999997</v>
      </c>
      <c r="AC1115">
        <v>-3038179</v>
      </c>
      <c r="AD1115">
        <v>-74308855.480000004</v>
      </c>
      <c r="AE1115">
        <v>0</v>
      </c>
      <c r="AF1115">
        <v>0</v>
      </c>
      <c r="AG1115">
        <v>0</v>
      </c>
      <c r="AH1115">
        <v>0</v>
      </c>
      <c r="AI1115">
        <v>-74308855.480000004</v>
      </c>
      <c r="AJ1115">
        <v>-4236218.8899999997</v>
      </c>
      <c r="AK1115">
        <v>-73110815.590000004</v>
      </c>
      <c r="AL1115">
        <v>-316804.89</v>
      </c>
      <c r="AM1115">
        <v>861122.18</v>
      </c>
      <c r="AN1115">
        <v>13727.68</v>
      </c>
      <c r="AO1115">
        <v>0</v>
      </c>
      <c r="AP1115">
        <v>0</v>
      </c>
      <c r="AQ1115">
        <v>874849.86</v>
      </c>
    </row>
    <row r="1116" spans="2:43" x14ac:dyDescent="0.35">
      <c r="B1116" s="65" t="s">
        <v>128</v>
      </c>
      <c r="C1116">
        <v>2016</v>
      </c>
      <c r="D1116">
        <v>2016</v>
      </c>
      <c r="F1116">
        <v>1301</v>
      </c>
      <c r="G1116">
        <v>0</v>
      </c>
      <c r="H1116" t="s">
        <v>453</v>
      </c>
      <c r="I1116">
        <v>1</v>
      </c>
      <c r="J1116">
        <v>255</v>
      </c>
      <c r="K1116" t="s">
        <v>66</v>
      </c>
      <c r="L1116">
        <v>0</v>
      </c>
      <c r="M1116">
        <v>42512.32</v>
      </c>
      <c r="N1116">
        <v>0</v>
      </c>
      <c r="O1116">
        <v>0</v>
      </c>
      <c r="P1116">
        <v>0</v>
      </c>
      <c r="Q1116">
        <v>42512.32</v>
      </c>
      <c r="R1116">
        <v>0</v>
      </c>
      <c r="S1116">
        <v>0</v>
      </c>
      <c r="T1116">
        <v>0</v>
      </c>
      <c r="U1116">
        <v>0</v>
      </c>
      <c r="V1116">
        <v>0</v>
      </c>
      <c r="W1116">
        <v>0</v>
      </c>
      <c r="X1116">
        <v>0</v>
      </c>
      <c r="Y1116">
        <v>0</v>
      </c>
      <c r="Z1116">
        <v>0</v>
      </c>
      <c r="AA1116">
        <v>0</v>
      </c>
      <c r="AB1116">
        <v>0</v>
      </c>
      <c r="AC1116">
        <v>0</v>
      </c>
      <c r="AD1116">
        <v>-42512.32</v>
      </c>
      <c r="AE1116">
        <v>0</v>
      </c>
      <c r="AF1116">
        <v>0</v>
      </c>
      <c r="AG1116">
        <v>0</v>
      </c>
      <c r="AH1116">
        <v>0</v>
      </c>
      <c r="AI1116">
        <v>-42512.32</v>
      </c>
      <c r="AJ1116">
        <v>0</v>
      </c>
      <c r="AK1116">
        <v>-42512.32</v>
      </c>
      <c r="AL1116">
        <v>0</v>
      </c>
      <c r="AM1116">
        <v>0</v>
      </c>
      <c r="AN1116">
        <v>0</v>
      </c>
      <c r="AO1116">
        <v>0</v>
      </c>
      <c r="AP1116">
        <v>0</v>
      </c>
      <c r="AQ1116">
        <v>0</v>
      </c>
    </row>
    <row r="1117" spans="2:43" x14ac:dyDescent="0.35">
      <c r="B1117" s="65" t="s">
        <v>128</v>
      </c>
      <c r="C1117">
        <v>2016</v>
      </c>
      <c r="D1117">
        <v>2016</v>
      </c>
      <c r="F1117">
        <v>1301</v>
      </c>
      <c r="G1117">
        <v>0</v>
      </c>
      <c r="H1117" t="s">
        <v>453</v>
      </c>
      <c r="I1117">
        <v>1</v>
      </c>
      <c r="J1117">
        <v>256</v>
      </c>
      <c r="K1117" t="s">
        <v>66</v>
      </c>
      <c r="L1117">
        <v>-159000</v>
      </c>
      <c r="M1117">
        <v>-136750</v>
      </c>
      <c r="N1117">
        <v>0</v>
      </c>
      <c r="O1117">
        <v>0</v>
      </c>
      <c r="P1117">
        <v>-159000</v>
      </c>
      <c r="Q1117">
        <v>-136750</v>
      </c>
      <c r="R1117">
        <v>0</v>
      </c>
      <c r="S1117">
        <v>89584.84</v>
      </c>
      <c r="T1117">
        <v>0</v>
      </c>
      <c r="U1117">
        <v>-89534.84</v>
      </c>
      <c r="V1117">
        <v>0</v>
      </c>
      <c r="W1117">
        <v>50</v>
      </c>
      <c r="X1117">
        <v>0</v>
      </c>
      <c r="Y1117">
        <v>0</v>
      </c>
      <c r="Z1117">
        <v>0</v>
      </c>
      <c r="AA1117">
        <v>0</v>
      </c>
      <c r="AB1117">
        <v>0</v>
      </c>
      <c r="AC1117">
        <v>0</v>
      </c>
      <c r="AD1117">
        <v>-111834.84</v>
      </c>
      <c r="AE1117">
        <v>0</v>
      </c>
      <c r="AF1117">
        <v>0</v>
      </c>
      <c r="AG1117">
        <v>0</v>
      </c>
      <c r="AH1117">
        <v>0</v>
      </c>
      <c r="AI1117">
        <v>-111834.84</v>
      </c>
      <c r="AJ1117">
        <v>0</v>
      </c>
      <c r="AK1117">
        <v>-111834.84</v>
      </c>
      <c r="AL1117">
        <v>-89534.84</v>
      </c>
      <c r="AM1117">
        <v>130000</v>
      </c>
      <c r="AN1117">
        <v>0</v>
      </c>
      <c r="AO1117">
        <v>0</v>
      </c>
      <c r="AP1117">
        <v>2703.38</v>
      </c>
      <c r="AQ1117">
        <v>132703.38</v>
      </c>
    </row>
    <row r="1118" spans="2:43" x14ac:dyDescent="0.35">
      <c r="B1118" s="65" t="s">
        <v>128</v>
      </c>
      <c r="C1118">
        <v>2016</v>
      </c>
      <c r="D1118">
        <v>2016</v>
      </c>
      <c r="F1118">
        <v>1301</v>
      </c>
      <c r="G1118">
        <v>0</v>
      </c>
      <c r="H1118" t="s">
        <v>453</v>
      </c>
      <c r="I1118">
        <v>1</v>
      </c>
      <c r="J1118">
        <v>257</v>
      </c>
      <c r="K1118" t="s">
        <v>66</v>
      </c>
      <c r="L1118">
        <v>-107866662.42</v>
      </c>
      <c r="M1118">
        <v>-17350236.43</v>
      </c>
      <c r="N1118">
        <v>0</v>
      </c>
      <c r="O1118">
        <v>-1339332.42</v>
      </c>
      <c r="P1118">
        <v>-107866662.42</v>
      </c>
      <c r="Q1118">
        <v>-18689568.850000001</v>
      </c>
      <c r="R1118">
        <v>-3423625.37</v>
      </c>
      <c r="S1118">
        <v>-4888097.6900000004</v>
      </c>
      <c r="T1118">
        <v>0</v>
      </c>
      <c r="U1118">
        <v>-1222392.53</v>
      </c>
      <c r="V1118">
        <v>-3423625.37</v>
      </c>
      <c r="W1118">
        <v>-6110490.2199999997</v>
      </c>
      <c r="X1118">
        <v>-16029752.17</v>
      </c>
      <c r="Y1118">
        <v>-11023904.18</v>
      </c>
      <c r="Z1118">
        <v>0</v>
      </c>
      <c r="AA1118">
        <v>0</v>
      </c>
      <c r="AB1118">
        <v>-16029752.17</v>
      </c>
      <c r="AC1118">
        <v>-11023904.18</v>
      </c>
      <c r="AD1118">
        <v>-94025432.239999995</v>
      </c>
      <c r="AE1118">
        <v>0</v>
      </c>
      <c r="AF1118">
        <v>0</v>
      </c>
      <c r="AG1118">
        <v>0</v>
      </c>
      <c r="AH1118">
        <v>0</v>
      </c>
      <c r="AI1118">
        <v>-94025432.239999995</v>
      </c>
      <c r="AJ1118">
        <v>-16029752.17</v>
      </c>
      <c r="AK1118">
        <v>-89019584.25</v>
      </c>
      <c r="AL1118">
        <v>-2529355.5299999998</v>
      </c>
      <c r="AM1118">
        <v>381617.34</v>
      </c>
      <c r="AN1118">
        <v>2760042.88</v>
      </c>
      <c r="AO1118">
        <v>0</v>
      </c>
      <c r="AP1118">
        <v>0</v>
      </c>
      <c r="AQ1118">
        <v>3141660.22</v>
      </c>
    </row>
    <row r="1119" spans="2:43" x14ac:dyDescent="0.35">
      <c r="B1119" s="65" t="s">
        <v>128</v>
      </c>
      <c r="C1119">
        <v>2016</v>
      </c>
      <c r="D1119">
        <v>2016</v>
      </c>
      <c r="F1119">
        <v>1301</v>
      </c>
      <c r="G1119">
        <v>0</v>
      </c>
      <c r="H1119" t="s">
        <v>453</v>
      </c>
      <c r="I1119">
        <v>1</v>
      </c>
      <c r="J1119">
        <v>258</v>
      </c>
      <c r="K1119" t="s">
        <v>66</v>
      </c>
      <c r="L1119">
        <v>-21575</v>
      </c>
      <c r="M1119">
        <v>0</v>
      </c>
      <c r="N1119">
        <v>0</v>
      </c>
      <c r="O1119">
        <v>0</v>
      </c>
      <c r="P1119">
        <v>-21575</v>
      </c>
      <c r="Q1119">
        <v>0</v>
      </c>
      <c r="R1119">
        <v>0</v>
      </c>
      <c r="S1119">
        <v>0</v>
      </c>
      <c r="T1119">
        <v>0</v>
      </c>
      <c r="U1119">
        <v>0</v>
      </c>
      <c r="V1119">
        <v>0</v>
      </c>
      <c r="W1119">
        <v>0</v>
      </c>
      <c r="X1119">
        <v>0</v>
      </c>
      <c r="Y1119">
        <v>0</v>
      </c>
      <c r="Z1119">
        <v>0</v>
      </c>
      <c r="AA1119">
        <v>0</v>
      </c>
      <c r="AB1119">
        <v>0</v>
      </c>
      <c r="AC1119">
        <v>0</v>
      </c>
      <c r="AD1119">
        <v>-21575</v>
      </c>
      <c r="AE1119">
        <v>0</v>
      </c>
      <c r="AF1119">
        <v>0</v>
      </c>
      <c r="AG1119">
        <v>0</v>
      </c>
      <c r="AH1119">
        <v>0</v>
      </c>
      <c r="AI1119">
        <v>-21575</v>
      </c>
      <c r="AJ1119">
        <v>0</v>
      </c>
      <c r="AK1119">
        <v>-21575</v>
      </c>
      <c r="AL1119">
        <v>0</v>
      </c>
      <c r="AM1119">
        <v>0</v>
      </c>
      <c r="AN1119">
        <v>0</v>
      </c>
      <c r="AO1119">
        <v>0</v>
      </c>
      <c r="AP1119">
        <v>0</v>
      </c>
      <c r="AQ1119">
        <v>0</v>
      </c>
    </row>
    <row r="1120" spans="2:43" x14ac:dyDescent="0.35">
      <c r="B1120" s="65" t="s">
        <v>128</v>
      </c>
      <c r="C1120">
        <v>2016</v>
      </c>
      <c r="D1120">
        <v>2016</v>
      </c>
      <c r="F1120">
        <v>1301</v>
      </c>
      <c r="G1120">
        <v>0</v>
      </c>
      <c r="H1120" t="s">
        <v>453</v>
      </c>
      <c r="I1120">
        <v>1</v>
      </c>
      <c r="J1120">
        <v>260</v>
      </c>
      <c r="K1120" t="s">
        <v>66</v>
      </c>
      <c r="L1120">
        <v>-6145553.8399999999</v>
      </c>
      <c r="M1120">
        <v>-5038418.7</v>
      </c>
      <c r="N1120">
        <v>0</v>
      </c>
      <c r="O1120">
        <v>-181.94</v>
      </c>
      <c r="P1120">
        <v>-6145553.8399999999</v>
      </c>
      <c r="Q1120">
        <v>-5038600.6399999997</v>
      </c>
      <c r="R1120">
        <v>-1473629.43</v>
      </c>
      <c r="S1120">
        <v>2199536.48</v>
      </c>
      <c r="T1120">
        <v>0</v>
      </c>
      <c r="U1120">
        <v>-3812912.03</v>
      </c>
      <c r="V1120">
        <v>-1473629.43</v>
      </c>
      <c r="W1120">
        <v>-1613375.55</v>
      </c>
      <c r="X1120">
        <v>-8346305.4000000004</v>
      </c>
      <c r="Y1120">
        <v>-1826144.55</v>
      </c>
      <c r="Z1120">
        <v>0</v>
      </c>
      <c r="AA1120">
        <v>0</v>
      </c>
      <c r="AB1120">
        <v>-8346305.4000000004</v>
      </c>
      <c r="AC1120">
        <v>-1826144.55</v>
      </c>
      <c r="AD1120">
        <v>-10095464.529999999</v>
      </c>
      <c r="AE1120">
        <v>0</v>
      </c>
      <c r="AF1120">
        <v>0</v>
      </c>
      <c r="AG1120">
        <v>-60.12</v>
      </c>
      <c r="AH1120">
        <v>0</v>
      </c>
      <c r="AI1120">
        <v>-10095524.65</v>
      </c>
      <c r="AJ1120">
        <v>-8346305.4000000004</v>
      </c>
      <c r="AK1120">
        <v>-3575363.8</v>
      </c>
      <c r="AL1120">
        <v>-2608156.7200000002</v>
      </c>
      <c r="AM1120">
        <v>3375089.9</v>
      </c>
      <c r="AN1120">
        <v>500581.83</v>
      </c>
      <c r="AO1120">
        <v>0</v>
      </c>
      <c r="AP1120">
        <v>960.23</v>
      </c>
      <c r="AQ1120">
        <v>3876631.96</v>
      </c>
    </row>
    <row r="1121" spans="2:43" x14ac:dyDescent="0.35">
      <c r="B1121" s="65" t="s">
        <v>128</v>
      </c>
      <c r="C1121">
        <v>2016</v>
      </c>
      <c r="D1121">
        <v>2016</v>
      </c>
      <c r="F1121">
        <v>1301</v>
      </c>
      <c r="G1121">
        <v>0</v>
      </c>
      <c r="H1121" t="s">
        <v>453</v>
      </c>
      <c r="I1121">
        <v>1</v>
      </c>
      <c r="J1121">
        <v>310</v>
      </c>
      <c r="K1121" t="s">
        <v>66</v>
      </c>
      <c r="L1121">
        <v>-27819897.59</v>
      </c>
      <c r="M1121">
        <v>-3834557.85</v>
      </c>
      <c r="N1121">
        <v>0</v>
      </c>
      <c r="O1121">
        <v>-127856.52</v>
      </c>
      <c r="P1121">
        <v>-27819897.59</v>
      </c>
      <c r="Q1121">
        <v>-3962414.37</v>
      </c>
      <c r="R1121">
        <v>-2870802.72</v>
      </c>
      <c r="S1121">
        <v>912483.93</v>
      </c>
      <c r="T1121">
        <v>0</v>
      </c>
      <c r="U1121">
        <v>-670557.73</v>
      </c>
      <c r="V1121">
        <v>-2870802.72</v>
      </c>
      <c r="W1121">
        <v>241926.2</v>
      </c>
      <c r="X1121">
        <v>-1277530.9099999999</v>
      </c>
      <c r="Y1121">
        <v>-1262289.9099999999</v>
      </c>
      <c r="Z1121">
        <v>0</v>
      </c>
      <c r="AA1121">
        <v>0</v>
      </c>
      <c r="AB1121">
        <v>-1277530.9099999999</v>
      </c>
      <c r="AC1121">
        <v>-1262289.9099999999</v>
      </c>
      <c r="AD1121">
        <v>-26453276.449999999</v>
      </c>
      <c r="AE1121">
        <v>0</v>
      </c>
      <c r="AF1121">
        <v>0</v>
      </c>
      <c r="AG1121">
        <v>-846</v>
      </c>
      <c r="AH1121">
        <v>0</v>
      </c>
      <c r="AI1121">
        <v>-26454122.449999999</v>
      </c>
      <c r="AJ1121">
        <v>-1277530.9099999999</v>
      </c>
      <c r="AK1121">
        <v>-26438881.449999999</v>
      </c>
      <c r="AL1121">
        <v>531330.68999999994</v>
      </c>
      <c r="AM1121">
        <v>130970.51</v>
      </c>
      <c r="AN1121">
        <v>33064.660000000003</v>
      </c>
      <c r="AO1121">
        <v>0</v>
      </c>
      <c r="AP1121">
        <v>1692</v>
      </c>
      <c r="AQ1121">
        <v>165727.17000000001</v>
      </c>
    </row>
    <row r="1122" spans="2:43" x14ac:dyDescent="0.35">
      <c r="B1122" s="65" t="s">
        <v>128</v>
      </c>
      <c r="C1122">
        <v>2016</v>
      </c>
      <c r="D1122">
        <v>2016</v>
      </c>
      <c r="F1122">
        <v>1301</v>
      </c>
      <c r="G1122">
        <v>0</v>
      </c>
      <c r="H1122" t="s">
        <v>453</v>
      </c>
      <c r="I1122">
        <v>1</v>
      </c>
      <c r="J1122">
        <v>320</v>
      </c>
      <c r="K1122" t="s">
        <v>66</v>
      </c>
      <c r="L1122">
        <v>-6114872.29</v>
      </c>
      <c r="M1122">
        <v>-3239700.47</v>
      </c>
      <c r="N1122">
        <v>0</v>
      </c>
      <c r="O1122">
        <v>0</v>
      </c>
      <c r="P1122">
        <v>-6114872.29</v>
      </c>
      <c r="Q1122">
        <v>-3239700.47</v>
      </c>
      <c r="R1122">
        <v>-12138.12</v>
      </c>
      <c r="S1122">
        <v>22393.919999999998</v>
      </c>
      <c r="T1122">
        <v>0</v>
      </c>
      <c r="U1122">
        <v>-19485.23</v>
      </c>
      <c r="V1122">
        <v>-12138.12</v>
      </c>
      <c r="W1122">
        <v>2908.69</v>
      </c>
      <c r="X1122">
        <v>-158043.87</v>
      </c>
      <c r="Y1122">
        <v>-152368.26</v>
      </c>
      <c r="Z1122">
        <v>0</v>
      </c>
      <c r="AA1122">
        <v>0</v>
      </c>
      <c r="AB1122">
        <v>-158043.87</v>
      </c>
      <c r="AC1122">
        <v>-152368.26</v>
      </c>
      <c r="AD1122">
        <v>-2915379.47</v>
      </c>
      <c r="AE1122">
        <v>0</v>
      </c>
      <c r="AF1122">
        <v>0</v>
      </c>
      <c r="AG1122">
        <v>0</v>
      </c>
      <c r="AH1122">
        <v>0</v>
      </c>
      <c r="AI1122">
        <v>-2915379.47</v>
      </c>
      <c r="AJ1122">
        <v>-158043.87</v>
      </c>
      <c r="AK1122">
        <v>-2909703.86</v>
      </c>
      <c r="AL1122">
        <v>-19485.23</v>
      </c>
      <c r="AM1122">
        <v>0</v>
      </c>
      <c r="AN1122">
        <v>0</v>
      </c>
      <c r="AO1122">
        <v>0</v>
      </c>
      <c r="AP1122">
        <v>0</v>
      </c>
      <c r="AQ1122">
        <v>0</v>
      </c>
    </row>
    <row r="1123" spans="2:43" x14ac:dyDescent="0.35">
      <c r="B1123" s="65" t="s">
        <v>128</v>
      </c>
      <c r="C1123">
        <v>2016</v>
      </c>
      <c r="D1123">
        <v>2016</v>
      </c>
      <c r="F1123">
        <v>1301</v>
      </c>
      <c r="G1123">
        <v>0</v>
      </c>
      <c r="H1123" t="s">
        <v>453</v>
      </c>
      <c r="I1123">
        <v>1</v>
      </c>
      <c r="J1123">
        <v>410</v>
      </c>
      <c r="K1123" t="s">
        <v>66</v>
      </c>
      <c r="L1123">
        <v>-5000000</v>
      </c>
      <c r="M1123">
        <v>-4551565.21</v>
      </c>
      <c r="N1123">
        <v>0</v>
      </c>
      <c r="O1123">
        <v>0</v>
      </c>
      <c r="P1123">
        <v>-5000000</v>
      </c>
      <c r="Q1123">
        <v>-4551565.21</v>
      </c>
      <c r="R1123">
        <v>0</v>
      </c>
      <c r="S1123">
        <v>0</v>
      </c>
      <c r="T1123">
        <v>0</v>
      </c>
      <c r="U1123">
        <v>0</v>
      </c>
      <c r="V1123">
        <v>0</v>
      </c>
      <c r="W1123">
        <v>0</v>
      </c>
      <c r="X1123">
        <v>0</v>
      </c>
      <c r="Y1123">
        <v>0</v>
      </c>
      <c r="Z1123">
        <v>0</v>
      </c>
      <c r="AA1123">
        <v>0</v>
      </c>
      <c r="AB1123">
        <v>0</v>
      </c>
      <c r="AC1123">
        <v>0</v>
      </c>
      <c r="AD1123">
        <v>-448434.79</v>
      </c>
      <c r="AE1123">
        <v>0</v>
      </c>
      <c r="AF1123">
        <v>0</v>
      </c>
      <c r="AG1123">
        <v>0</v>
      </c>
      <c r="AH1123">
        <v>0</v>
      </c>
      <c r="AI1123">
        <v>-448434.79</v>
      </c>
      <c r="AJ1123">
        <v>0</v>
      </c>
      <c r="AK1123">
        <v>-448434.79</v>
      </c>
      <c r="AL1123">
        <v>0</v>
      </c>
      <c r="AM1123">
        <v>0</v>
      </c>
      <c r="AN1123">
        <v>0</v>
      </c>
      <c r="AO1123">
        <v>0</v>
      </c>
      <c r="AP1123">
        <v>0</v>
      </c>
      <c r="AQ1123">
        <v>0</v>
      </c>
    </row>
    <row r="1124" spans="2:43" x14ac:dyDescent="0.35">
      <c r="B1124" s="65" t="s">
        <v>128</v>
      </c>
      <c r="C1124">
        <v>2016</v>
      </c>
      <c r="D1124">
        <v>2016</v>
      </c>
      <c r="F1124">
        <v>1301</v>
      </c>
      <c r="G1124">
        <v>0</v>
      </c>
      <c r="H1124" t="s">
        <v>453</v>
      </c>
      <c r="I1124">
        <v>1</v>
      </c>
      <c r="J1124">
        <v>420</v>
      </c>
      <c r="K1124" t="s">
        <v>66</v>
      </c>
      <c r="L1124">
        <v>0</v>
      </c>
      <c r="M1124">
        <v>414.1</v>
      </c>
      <c r="N1124">
        <v>0</v>
      </c>
      <c r="O1124">
        <v>-427.21</v>
      </c>
      <c r="P1124">
        <v>0</v>
      </c>
      <c r="Q1124">
        <v>-13.11</v>
      </c>
      <c r="R1124">
        <v>-132321.87</v>
      </c>
      <c r="S1124">
        <v>184943.74</v>
      </c>
      <c r="T1124">
        <v>0</v>
      </c>
      <c r="U1124">
        <v>-184943.74</v>
      </c>
      <c r="V1124">
        <v>-132321.87</v>
      </c>
      <c r="W1124">
        <v>0</v>
      </c>
      <c r="X1124">
        <v>0</v>
      </c>
      <c r="Y1124">
        <v>0</v>
      </c>
      <c r="Z1124">
        <v>0</v>
      </c>
      <c r="AA1124">
        <v>0</v>
      </c>
      <c r="AB1124">
        <v>0</v>
      </c>
      <c r="AC1124">
        <v>0</v>
      </c>
      <c r="AD1124">
        <v>-185357.84</v>
      </c>
      <c r="AE1124">
        <v>0</v>
      </c>
      <c r="AF1124">
        <v>0</v>
      </c>
      <c r="AG1124">
        <v>0</v>
      </c>
      <c r="AH1124">
        <v>0</v>
      </c>
      <c r="AI1124">
        <v>-185357.84</v>
      </c>
      <c r="AJ1124">
        <v>0</v>
      </c>
      <c r="AK1124">
        <v>-185357.84</v>
      </c>
      <c r="AL1124">
        <v>-53049.08</v>
      </c>
      <c r="AM1124">
        <v>13.11</v>
      </c>
      <c r="AN1124">
        <v>0</v>
      </c>
      <c r="AO1124">
        <v>0</v>
      </c>
      <c r="AP1124">
        <v>0</v>
      </c>
      <c r="AQ1124">
        <v>13.11</v>
      </c>
    </row>
    <row r="1125" spans="2:43" x14ac:dyDescent="0.35">
      <c r="B1125" s="65" t="s">
        <v>128</v>
      </c>
      <c r="C1125">
        <v>2016</v>
      </c>
      <c r="D1125">
        <v>2016</v>
      </c>
      <c r="F1125">
        <v>1301</v>
      </c>
      <c r="G1125">
        <v>0</v>
      </c>
      <c r="H1125" t="s">
        <v>453</v>
      </c>
      <c r="I1125">
        <v>1</v>
      </c>
      <c r="J1125">
        <v>440</v>
      </c>
      <c r="K1125" t="s">
        <v>66</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87591.81</v>
      </c>
      <c r="AE1125">
        <v>0</v>
      </c>
      <c r="AF1125">
        <v>0</v>
      </c>
      <c r="AG1125">
        <v>0</v>
      </c>
      <c r="AH1125">
        <v>0</v>
      </c>
      <c r="AI1125">
        <v>87591.81</v>
      </c>
      <c r="AJ1125">
        <v>0</v>
      </c>
      <c r="AK1125">
        <v>87591.81</v>
      </c>
      <c r="AL1125">
        <v>87591.81</v>
      </c>
      <c r="AM1125">
        <v>0</v>
      </c>
      <c r="AN1125">
        <v>0</v>
      </c>
      <c r="AO1125">
        <v>0</v>
      </c>
      <c r="AP1125">
        <v>0</v>
      </c>
      <c r="AQ1125">
        <v>0</v>
      </c>
    </row>
    <row r="1126" spans="2:43" x14ac:dyDescent="0.35">
      <c r="B1126" s="65" t="s">
        <v>128</v>
      </c>
      <c r="C1126">
        <v>2016</v>
      </c>
      <c r="D1126">
        <v>2016</v>
      </c>
      <c r="F1126">
        <v>1301</v>
      </c>
      <c r="G1126">
        <v>0</v>
      </c>
      <c r="H1126" t="s">
        <v>489</v>
      </c>
      <c r="I1126">
        <v>2</v>
      </c>
      <c r="J1126">
        <v>111</v>
      </c>
      <c r="K1126" t="s">
        <v>66</v>
      </c>
      <c r="L1126">
        <v>0</v>
      </c>
      <c r="M1126">
        <v>-36248.5</v>
      </c>
      <c r="N1126">
        <v>0</v>
      </c>
      <c r="O1126">
        <v>0</v>
      </c>
      <c r="P1126">
        <v>0</v>
      </c>
      <c r="Q1126">
        <v>-36248.5</v>
      </c>
      <c r="R1126">
        <v>-848839.1</v>
      </c>
      <c r="S1126">
        <v>3785.58</v>
      </c>
      <c r="T1126">
        <v>0</v>
      </c>
      <c r="U1126">
        <v>-3785.58</v>
      </c>
      <c r="V1126">
        <v>-848839.1</v>
      </c>
      <c r="W1126">
        <v>0</v>
      </c>
      <c r="X1126">
        <v>0</v>
      </c>
      <c r="Y1126">
        <v>0</v>
      </c>
      <c r="Z1126">
        <v>0</v>
      </c>
      <c r="AA1126">
        <v>0</v>
      </c>
      <c r="AB1126">
        <v>0</v>
      </c>
      <c r="AC1126">
        <v>0</v>
      </c>
      <c r="AD1126">
        <v>-858105.68</v>
      </c>
      <c r="AE1126">
        <v>0</v>
      </c>
      <c r="AF1126">
        <v>0</v>
      </c>
      <c r="AG1126">
        <v>0</v>
      </c>
      <c r="AH1126">
        <v>0</v>
      </c>
      <c r="AI1126">
        <v>-858105.68</v>
      </c>
      <c r="AJ1126">
        <v>0</v>
      </c>
      <c r="AK1126">
        <v>-858105.68</v>
      </c>
      <c r="AL1126">
        <v>-45515.08</v>
      </c>
      <c r="AM1126">
        <v>36248.5</v>
      </c>
      <c r="AN1126">
        <v>0</v>
      </c>
      <c r="AO1126">
        <v>0</v>
      </c>
      <c r="AP1126">
        <v>164.2</v>
      </c>
      <c r="AQ1126">
        <v>36412.699999999997</v>
      </c>
    </row>
    <row r="1127" spans="2:43" x14ac:dyDescent="0.35">
      <c r="B1127" s="65" t="s">
        <v>128</v>
      </c>
      <c r="C1127">
        <v>2016</v>
      </c>
      <c r="D1127">
        <v>2016</v>
      </c>
      <c r="F1127">
        <v>1301</v>
      </c>
      <c r="G1127">
        <v>0</v>
      </c>
      <c r="H1127" t="s">
        <v>489</v>
      </c>
      <c r="I1127">
        <v>2</v>
      </c>
      <c r="J1127">
        <v>113</v>
      </c>
      <c r="K1127" t="s">
        <v>66</v>
      </c>
      <c r="L1127">
        <v>0</v>
      </c>
      <c r="M1127">
        <v>0</v>
      </c>
      <c r="N1127">
        <v>0</v>
      </c>
      <c r="O1127">
        <v>0</v>
      </c>
      <c r="P1127">
        <v>0</v>
      </c>
      <c r="Q1127">
        <v>0</v>
      </c>
      <c r="R1127">
        <v>-15844</v>
      </c>
      <c r="S1127">
        <v>0</v>
      </c>
      <c r="T1127">
        <v>0</v>
      </c>
      <c r="U1127">
        <v>0</v>
      </c>
      <c r="V1127">
        <v>-15844</v>
      </c>
      <c r="W1127">
        <v>0</v>
      </c>
      <c r="X1127">
        <v>0</v>
      </c>
      <c r="Y1127">
        <v>0</v>
      </c>
      <c r="Z1127">
        <v>0</v>
      </c>
      <c r="AA1127">
        <v>0</v>
      </c>
      <c r="AB1127">
        <v>0</v>
      </c>
      <c r="AC1127">
        <v>0</v>
      </c>
      <c r="AD1127">
        <v>-15844</v>
      </c>
      <c r="AE1127">
        <v>0</v>
      </c>
      <c r="AF1127">
        <v>0</v>
      </c>
      <c r="AG1127">
        <v>0</v>
      </c>
      <c r="AH1127">
        <v>0</v>
      </c>
      <c r="AI1127">
        <v>-15844</v>
      </c>
      <c r="AJ1127">
        <v>0</v>
      </c>
      <c r="AK1127">
        <v>-15844</v>
      </c>
      <c r="AL1127">
        <v>0</v>
      </c>
      <c r="AM1127">
        <v>0</v>
      </c>
      <c r="AN1127">
        <v>0</v>
      </c>
      <c r="AO1127">
        <v>0</v>
      </c>
      <c r="AP1127">
        <v>0</v>
      </c>
      <c r="AQ1127">
        <v>0</v>
      </c>
    </row>
    <row r="1128" spans="2:43" x14ac:dyDescent="0.35">
      <c r="B1128" s="65" t="s">
        <v>128</v>
      </c>
      <c r="C1128">
        <v>2016</v>
      </c>
      <c r="D1128">
        <v>2016</v>
      </c>
      <c r="F1128">
        <v>1301</v>
      </c>
      <c r="G1128">
        <v>0</v>
      </c>
      <c r="H1128" t="s">
        <v>489</v>
      </c>
      <c r="I1128">
        <v>2</v>
      </c>
      <c r="J1128">
        <v>115</v>
      </c>
      <c r="K1128" t="s">
        <v>66</v>
      </c>
      <c r="L1128">
        <v>0</v>
      </c>
      <c r="M1128">
        <v>0</v>
      </c>
      <c r="N1128">
        <v>0</v>
      </c>
      <c r="O1128">
        <v>0</v>
      </c>
      <c r="P1128">
        <v>0</v>
      </c>
      <c r="Q1128">
        <v>0</v>
      </c>
      <c r="R1128">
        <v>-668.91</v>
      </c>
      <c r="S1128">
        <v>0</v>
      </c>
      <c r="T1128">
        <v>0</v>
      </c>
      <c r="U1128">
        <v>0</v>
      </c>
      <c r="V1128">
        <v>-668.91</v>
      </c>
      <c r="W1128">
        <v>0</v>
      </c>
      <c r="X1128">
        <v>0</v>
      </c>
      <c r="Y1128">
        <v>0</v>
      </c>
      <c r="Z1128">
        <v>0</v>
      </c>
      <c r="AA1128">
        <v>0</v>
      </c>
      <c r="AB1128">
        <v>0</v>
      </c>
      <c r="AC1128">
        <v>0</v>
      </c>
      <c r="AD1128">
        <v>-3366.55</v>
      </c>
      <c r="AE1128">
        <v>0</v>
      </c>
      <c r="AF1128">
        <v>0</v>
      </c>
      <c r="AG1128">
        <v>0</v>
      </c>
      <c r="AH1128">
        <v>0</v>
      </c>
      <c r="AI1128">
        <v>-3366.55</v>
      </c>
      <c r="AJ1128">
        <v>0</v>
      </c>
      <c r="AK1128">
        <v>-3366.55</v>
      </c>
      <c r="AL1128">
        <v>-2697.64</v>
      </c>
      <c r="AM1128">
        <v>0</v>
      </c>
      <c r="AN1128">
        <v>0</v>
      </c>
      <c r="AO1128">
        <v>0</v>
      </c>
      <c r="AP1128">
        <v>0</v>
      </c>
      <c r="AQ1128">
        <v>0</v>
      </c>
    </row>
    <row r="1129" spans="2:43" x14ac:dyDescent="0.35">
      <c r="B1129" s="65" t="s">
        <v>128</v>
      </c>
      <c r="C1129">
        <v>2016</v>
      </c>
      <c r="D1129">
        <v>2016</v>
      </c>
      <c r="F1129">
        <v>1301</v>
      </c>
      <c r="G1129">
        <v>0</v>
      </c>
      <c r="H1129" t="s">
        <v>489</v>
      </c>
      <c r="I1129">
        <v>2</v>
      </c>
      <c r="J1129">
        <v>121</v>
      </c>
      <c r="K1129" t="s">
        <v>66</v>
      </c>
      <c r="L1129">
        <v>-32504.799999999999</v>
      </c>
      <c r="M1129">
        <v>-551.5</v>
      </c>
      <c r="N1129">
        <v>0</v>
      </c>
      <c r="O1129">
        <v>0</v>
      </c>
      <c r="P1129">
        <v>-32504.799999999999</v>
      </c>
      <c r="Q1129">
        <v>-551.5</v>
      </c>
      <c r="R1129">
        <v>-267431.43</v>
      </c>
      <c r="S1129">
        <v>86.07</v>
      </c>
      <c r="T1129">
        <v>0</v>
      </c>
      <c r="U1129">
        <v>-86.07</v>
      </c>
      <c r="V1129">
        <v>-267431.43</v>
      </c>
      <c r="W1129">
        <v>0</v>
      </c>
      <c r="X1129">
        <v>0</v>
      </c>
      <c r="Y1129">
        <v>0</v>
      </c>
      <c r="Z1129">
        <v>0</v>
      </c>
      <c r="AA1129">
        <v>0</v>
      </c>
      <c r="AB1129">
        <v>0</v>
      </c>
      <c r="AC1129">
        <v>0</v>
      </c>
      <c r="AD1129">
        <v>-308162.13</v>
      </c>
      <c r="AE1129">
        <v>0</v>
      </c>
      <c r="AF1129">
        <v>0</v>
      </c>
      <c r="AG1129">
        <v>0</v>
      </c>
      <c r="AH1129">
        <v>0</v>
      </c>
      <c r="AI1129">
        <v>-308162.13</v>
      </c>
      <c r="AJ1129">
        <v>0</v>
      </c>
      <c r="AK1129">
        <v>-308162.13</v>
      </c>
      <c r="AL1129">
        <v>-8777.4</v>
      </c>
      <c r="AM1129">
        <v>551.5</v>
      </c>
      <c r="AN1129">
        <v>0</v>
      </c>
      <c r="AO1129">
        <v>0</v>
      </c>
      <c r="AP1129">
        <v>0</v>
      </c>
      <c r="AQ1129">
        <v>551.5</v>
      </c>
    </row>
    <row r="1130" spans="2:43" x14ac:dyDescent="0.35">
      <c r="B1130" s="65" t="s">
        <v>128</v>
      </c>
      <c r="C1130">
        <v>2016</v>
      </c>
      <c r="D1130">
        <v>2016</v>
      </c>
      <c r="F1130">
        <v>1301</v>
      </c>
      <c r="G1130">
        <v>0</v>
      </c>
      <c r="H1130" t="s">
        <v>489</v>
      </c>
      <c r="I1130">
        <v>2</v>
      </c>
      <c r="J1130">
        <v>210</v>
      </c>
      <c r="K1130" t="s">
        <v>66</v>
      </c>
      <c r="L1130">
        <v>-15511.46</v>
      </c>
      <c r="M1130">
        <v>-5578.53</v>
      </c>
      <c r="N1130">
        <v>0</v>
      </c>
      <c r="O1130">
        <v>-723.56</v>
      </c>
      <c r="P1130">
        <v>-15511.46</v>
      </c>
      <c r="Q1130">
        <v>-6302.09</v>
      </c>
      <c r="R1130">
        <v>0</v>
      </c>
      <c r="S1130">
        <v>2154.88</v>
      </c>
      <c r="T1130">
        <v>0</v>
      </c>
      <c r="U1130">
        <v>-2154.88</v>
      </c>
      <c r="V1130">
        <v>0</v>
      </c>
      <c r="W1130">
        <v>0</v>
      </c>
      <c r="X1130">
        <v>0</v>
      </c>
      <c r="Y1130">
        <v>0</v>
      </c>
      <c r="Z1130">
        <v>0</v>
      </c>
      <c r="AA1130">
        <v>0</v>
      </c>
      <c r="AB1130">
        <v>0</v>
      </c>
      <c r="AC1130">
        <v>0</v>
      </c>
      <c r="AD1130">
        <v>-12341.81</v>
      </c>
      <c r="AE1130">
        <v>0</v>
      </c>
      <c r="AF1130">
        <v>0</v>
      </c>
      <c r="AG1130">
        <v>0</v>
      </c>
      <c r="AH1130">
        <v>0</v>
      </c>
      <c r="AI1130">
        <v>-12341.81</v>
      </c>
      <c r="AJ1130">
        <v>0</v>
      </c>
      <c r="AK1130">
        <v>-12341.81</v>
      </c>
      <c r="AL1130">
        <v>-3132.44</v>
      </c>
      <c r="AM1130">
        <v>4744.5200000000004</v>
      </c>
      <c r="AN1130">
        <v>0</v>
      </c>
      <c r="AO1130">
        <v>0</v>
      </c>
      <c r="AP1130">
        <v>254</v>
      </c>
      <c r="AQ1130">
        <v>4998.5200000000004</v>
      </c>
    </row>
    <row r="1131" spans="2:43" x14ac:dyDescent="0.35">
      <c r="B1131" s="65" t="s">
        <v>128</v>
      </c>
      <c r="C1131">
        <v>2016</v>
      </c>
      <c r="D1131">
        <v>2016</v>
      </c>
      <c r="F1131">
        <v>1301</v>
      </c>
      <c r="G1131">
        <v>0</v>
      </c>
      <c r="H1131" t="s">
        <v>489</v>
      </c>
      <c r="I1131">
        <v>2</v>
      </c>
      <c r="J1131">
        <v>220</v>
      </c>
      <c r="K1131" t="s">
        <v>66</v>
      </c>
      <c r="L1131">
        <v>0</v>
      </c>
      <c r="M1131">
        <v>-225825</v>
      </c>
      <c r="N1131">
        <v>0</v>
      </c>
      <c r="O1131">
        <v>0</v>
      </c>
      <c r="P1131">
        <v>0</v>
      </c>
      <c r="Q1131">
        <v>-225825</v>
      </c>
      <c r="R1131">
        <v>-225825</v>
      </c>
      <c r="S1131">
        <v>14200.11</v>
      </c>
      <c r="T1131">
        <v>0</v>
      </c>
      <c r="U1131">
        <v>-14200.11</v>
      </c>
      <c r="V1131">
        <v>-225825</v>
      </c>
      <c r="W1131">
        <v>0</v>
      </c>
      <c r="X1131">
        <v>0</v>
      </c>
      <c r="Y1131">
        <v>0</v>
      </c>
      <c r="Z1131">
        <v>0</v>
      </c>
      <c r="AA1131">
        <v>0</v>
      </c>
      <c r="AB1131">
        <v>0</v>
      </c>
      <c r="AC1131">
        <v>0</v>
      </c>
      <c r="AD1131">
        <v>-14200.11</v>
      </c>
      <c r="AE1131">
        <v>0</v>
      </c>
      <c r="AF1131">
        <v>0</v>
      </c>
      <c r="AG1131">
        <v>0</v>
      </c>
      <c r="AH1131">
        <v>0</v>
      </c>
      <c r="AI1131">
        <v>-14200.11</v>
      </c>
      <c r="AJ1131">
        <v>0</v>
      </c>
      <c r="AK1131">
        <v>-14200.11</v>
      </c>
      <c r="AL1131">
        <v>-14200.11</v>
      </c>
      <c r="AM1131">
        <v>225825</v>
      </c>
      <c r="AN1131">
        <v>0</v>
      </c>
      <c r="AO1131">
        <v>0</v>
      </c>
      <c r="AP1131">
        <v>0</v>
      </c>
      <c r="AQ1131">
        <v>225825</v>
      </c>
    </row>
    <row r="1132" spans="2:43" x14ac:dyDescent="0.35">
      <c r="B1132" s="65" t="s">
        <v>128</v>
      </c>
      <c r="C1132">
        <v>2016</v>
      </c>
      <c r="D1132">
        <v>2016</v>
      </c>
      <c r="F1132">
        <v>1301</v>
      </c>
      <c r="G1132">
        <v>0</v>
      </c>
      <c r="H1132" t="s">
        <v>489</v>
      </c>
      <c r="I1132">
        <v>2</v>
      </c>
      <c r="J1132">
        <v>233</v>
      </c>
      <c r="K1132" t="s">
        <v>66</v>
      </c>
      <c r="L1132">
        <v>0</v>
      </c>
      <c r="M1132">
        <v>-1106243.1499999999</v>
      </c>
      <c r="N1132">
        <v>0</v>
      </c>
      <c r="O1132">
        <v>0</v>
      </c>
      <c r="P1132">
        <v>0</v>
      </c>
      <c r="Q1132">
        <v>-1106243.1499999999</v>
      </c>
      <c r="R1132">
        <v>-1106243.1499999999</v>
      </c>
      <c r="S1132">
        <v>1021205.19</v>
      </c>
      <c r="T1132">
        <v>0</v>
      </c>
      <c r="U1132">
        <v>-1021205.19</v>
      </c>
      <c r="V1132">
        <v>-1106243.1499999999</v>
      </c>
      <c r="W1132">
        <v>0</v>
      </c>
      <c r="X1132">
        <v>-61044.2</v>
      </c>
      <c r="Y1132">
        <v>0</v>
      </c>
      <c r="Z1132">
        <v>0</v>
      </c>
      <c r="AA1132">
        <v>0</v>
      </c>
      <c r="AB1132">
        <v>-61044.2</v>
      </c>
      <c r="AC1132">
        <v>0</v>
      </c>
      <c r="AD1132">
        <v>-1082249.3899999999</v>
      </c>
      <c r="AE1132">
        <v>0</v>
      </c>
      <c r="AF1132">
        <v>0</v>
      </c>
      <c r="AG1132">
        <v>0</v>
      </c>
      <c r="AH1132">
        <v>0</v>
      </c>
      <c r="AI1132">
        <v>-1082249.3899999999</v>
      </c>
      <c r="AJ1132">
        <v>-61044.2</v>
      </c>
      <c r="AK1132">
        <v>-1021205.19</v>
      </c>
      <c r="AL1132">
        <v>-1021205.19</v>
      </c>
      <c r="AM1132">
        <v>1106243.1499999999</v>
      </c>
      <c r="AN1132">
        <v>0</v>
      </c>
      <c r="AO1132">
        <v>0</v>
      </c>
      <c r="AP1132">
        <v>0</v>
      </c>
      <c r="AQ1132">
        <v>1106243.1499999999</v>
      </c>
    </row>
    <row r="1133" spans="2:43" x14ac:dyDescent="0.35">
      <c r="B1133" s="65" t="s">
        <v>128</v>
      </c>
      <c r="C1133">
        <v>2016</v>
      </c>
      <c r="D1133">
        <v>2016</v>
      </c>
      <c r="F1133">
        <v>1301</v>
      </c>
      <c r="G1133">
        <v>0</v>
      </c>
      <c r="H1133" t="s">
        <v>489</v>
      </c>
      <c r="I1133">
        <v>2</v>
      </c>
      <c r="J1133">
        <v>251</v>
      </c>
      <c r="K1133" t="s">
        <v>66</v>
      </c>
      <c r="L1133">
        <v>-66463.789999999994</v>
      </c>
      <c r="M1133">
        <v>0</v>
      </c>
      <c r="N1133">
        <v>0</v>
      </c>
      <c r="O1133">
        <v>0</v>
      </c>
      <c r="P1133">
        <v>-66463.789999999994</v>
      </c>
      <c r="Q1133">
        <v>0</v>
      </c>
      <c r="R1133">
        <v>-10874.08</v>
      </c>
      <c r="S1133">
        <v>290.06</v>
      </c>
      <c r="T1133">
        <v>0</v>
      </c>
      <c r="U1133">
        <v>-290.06</v>
      </c>
      <c r="V1133">
        <v>-10874.08</v>
      </c>
      <c r="W1133">
        <v>0</v>
      </c>
      <c r="X1133">
        <v>0</v>
      </c>
      <c r="Y1133">
        <v>0</v>
      </c>
      <c r="Z1133">
        <v>0</v>
      </c>
      <c r="AA1133">
        <v>0</v>
      </c>
      <c r="AB1133">
        <v>0</v>
      </c>
      <c r="AC1133">
        <v>0</v>
      </c>
      <c r="AD1133">
        <v>-77627.929999999993</v>
      </c>
      <c r="AE1133">
        <v>0</v>
      </c>
      <c r="AF1133">
        <v>0</v>
      </c>
      <c r="AG1133">
        <v>0</v>
      </c>
      <c r="AH1133">
        <v>0</v>
      </c>
      <c r="AI1133">
        <v>-77627.929999999993</v>
      </c>
      <c r="AJ1133">
        <v>0</v>
      </c>
      <c r="AK1133">
        <v>-77627.929999999993</v>
      </c>
      <c r="AL1133">
        <v>-290.06</v>
      </c>
      <c r="AM1133">
        <v>0</v>
      </c>
      <c r="AN1133">
        <v>0</v>
      </c>
      <c r="AO1133">
        <v>0</v>
      </c>
      <c r="AP1133">
        <v>0</v>
      </c>
      <c r="AQ1133">
        <v>0</v>
      </c>
    </row>
    <row r="1134" spans="2:43" x14ac:dyDescent="0.35">
      <c r="B1134" s="65" t="s">
        <v>128</v>
      </c>
      <c r="C1134">
        <v>2016</v>
      </c>
      <c r="D1134">
        <v>2016</v>
      </c>
      <c r="F1134">
        <v>1301</v>
      </c>
      <c r="G1134">
        <v>0</v>
      </c>
      <c r="H1134" t="s">
        <v>489</v>
      </c>
      <c r="I1134">
        <v>2</v>
      </c>
      <c r="J1134">
        <v>252</v>
      </c>
      <c r="K1134" t="s">
        <v>66</v>
      </c>
      <c r="L1134">
        <v>-824178.64</v>
      </c>
      <c r="M1134">
        <v>-34912.82</v>
      </c>
      <c r="N1134">
        <v>0</v>
      </c>
      <c r="O1134">
        <v>0</v>
      </c>
      <c r="P1134">
        <v>-824178.64</v>
      </c>
      <c r="Q1134">
        <v>-34912.82</v>
      </c>
      <c r="R1134">
        <v>-530391.93000000005</v>
      </c>
      <c r="S1134">
        <v>13299.48</v>
      </c>
      <c r="T1134">
        <v>0</v>
      </c>
      <c r="U1134">
        <v>-11649.48</v>
      </c>
      <c r="V1134">
        <v>-530391.93000000005</v>
      </c>
      <c r="W1134">
        <v>1650</v>
      </c>
      <c r="X1134">
        <v>-196460</v>
      </c>
      <c r="Y1134">
        <v>-16371</v>
      </c>
      <c r="Z1134">
        <v>0</v>
      </c>
      <c r="AA1134">
        <v>0</v>
      </c>
      <c r="AB1134">
        <v>-196460</v>
      </c>
      <c r="AC1134">
        <v>-16371</v>
      </c>
      <c r="AD1134">
        <v>-1357160.97</v>
      </c>
      <c r="AE1134">
        <v>0</v>
      </c>
      <c r="AF1134">
        <v>0</v>
      </c>
      <c r="AG1134">
        <v>0</v>
      </c>
      <c r="AH1134">
        <v>0</v>
      </c>
      <c r="AI1134">
        <v>-1357160.97</v>
      </c>
      <c r="AJ1134">
        <v>-196460</v>
      </c>
      <c r="AK1134">
        <v>-1177071.97</v>
      </c>
      <c r="AL1134">
        <v>144235.78</v>
      </c>
      <c r="AM1134">
        <v>1173.82</v>
      </c>
      <c r="AN1134">
        <v>0</v>
      </c>
      <c r="AO1134">
        <v>0</v>
      </c>
      <c r="AP1134">
        <v>0</v>
      </c>
      <c r="AQ1134">
        <v>1173.82</v>
      </c>
    </row>
    <row r="1135" spans="2:43" x14ac:dyDescent="0.35">
      <c r="B1135" s="65" t="s">
        <v>128</v>
      </c>
      <c r="C1135">
        <v>2016</v>
      </c>
      <c r="D1135">
        <v>2016</v>
      </c>
      <c r="F1135">
        <v>1301</v>
      </c>
      <c r="G1135">
        <v>0</v>
      </c>
      <c r="H1135" t="s">
        <v>489</v>
      </c>
      <c r="I1135">
        <v>2</v>
      </c>
      <c r="J1135">
        <v>253</v>
      </c>
      <c r="K1135" t="s">
        <v>66</v>
      </c>
      <c r="L1135">
        <v>-635635.63</v>
      </c>
      <c r="M1135">
        <v>-88705.45</v>
      </c>
      <c r="N1135">
        <v>0</v>
      </c>
      <c r="O1135">
        <v>-806</v>
      </c>
      <c r="P1135">
        <v>-635635.63</v>
      </c>
      <c r="Q1135">
        <v>-89511.45</v>
      </c>
      <c r="R1135">
        <v>0</v>
      </c>
      <c r="S1135">
        <v>-8851.5300000000007</v>
      </c>
      <c r="T1135">
        <v>0</v>
      </c>
      <c r="U1135">
        <v>0</v>
      </c>
      <c r="V1135">
        <v>0</v>
      </c>
      <c r="W1135">
        <v>-8851.5300000000007</v>
      </c>
      <c r="X1135">
        <v>0</v>
      </c>
      <c r="Y1135">
        <v>0</v>
      </c>
      <c r="Z1135">
        <v>0</v>
      </c>
      <c r="AA1135">
        <v>0</v>
      </c>
      <c r="AB1135">
        <v>0</v>
      </c>
      <c r="AC1135">
        <v>0</v>
      </c>
      <c r="AD1135">
        <v>-538078.65</v>
      </c>
      <c r="AE1135">
        <v>0</v>
      </c>
      <c r="AF1135">
        <v>0</v>
      </c>
      <c r="AG1135">
        <v>0</v>
      </c>
      <c r="AH1135">
        <v>0</v>
      </c>
      <c r="AI1135">
        <v>-538078.65</v>
      </c>
      <c r="AJ1135">
        <v>0</v>
      </c>
      <c r="AK1135">
        <v>-538078.65</v>
      </c>
      <c r="AL1135">
        <v>-806</v>
      </c>
      <c r="AM1135">
        <v>415.5</v>
      </c>
      <c r="AN1135">
        <v>0</v>
      </c>
      <c r="AO1135">
        <v>0</v>
      </c>
      <c r="AP1135">
        <v>0</v>
      </c>
      <c r="AQ1135">
        <v>415.5</v>
      </c>
    </row>
    <row r="1136" spans="2:43" x14ac:dyDescent="0.35">
      <c r="B1136" s="65" t="s">
        <v>128</v>
      </c>
      <c r="C1136">
        <v>2016</v>
      </c>
      <c r="D1136">
        <v>2016</v>
      </c>
      <c r="F1136">
        <v>1301</v>
      </c>
      <c r="G1136">
        <v>0</v>
      </c>
      <c r="H1136" t="s">
        <v>489</v>
      </c>
      <c r="I1136">
        <v>2</v>
      </c>
      <c r="J1136">
        <v>254</v>
      </c>
      <c r="K1136" t="s">
        <v>66</v>
      </c>
      <c r="L1136">
        <v>-5467633.9800000004</v>
      </c>
      <c r="M1136">
        <v>-330473.2</v>
      </c>
      <c r="N1136">
        <v>0</v>
      </c>
      <c r="O1136">
        <v>0</v>
      </c>
      <c r="P1136">
        <v>-5467633.9800000004</v>
      </c>
      <c r="Q1136">
        <v>-330473.2</v>
      </c>
      <c r="R1136">
        <v>-12749.72</v>
      </c>
      <c r="S1136">
        <v>-33746.660000000003</v>
      </c>
      <c r="T1136">
        <v>0</v>
      </c>
      <c r="U1136">
        <v>-728.46</v>
      </c>
      <c r="V1136">
        <v>-12749.72</v>
      </c>
      <c r="W1136">
        <v>-34475.120000000003</v>
      </c>
      <c r="X1136">
        <v>-349349.37</v>
      </c>
      <c r="Y1136">
        <v>-35028.480000000003</v>
      </c>
      <c r="Z1136">
        <v>0</v>
      </c>
      <c r="AA1136">
        <v>0</v>
      </c>
      <c r="AB1136">
        <v>-349349.37</v>
      </c>
      <c r="AC1136">
        <v>-35028.480000000003</v>
      </c>
      <c r="AD1136">
        <v>-5430484.7300000004</v>
      </c>
      <c r="AE1136">
        <v>0</v>
      </c>
      <c r="AF1136">
        <v>0</v>
      </c>
      <c r="AG1136">
        <v>0</v>
      </c>
      <c r="AH1136">
        <v>0</v>
      </c>
      <c r="AI1136">
        <v>-5430484.7300000004</v>
      </c>
      <c r="AJ1136">
        <v>-349349.37</v>
      </c>
      <c r="AK1136">
        <v>-5116163.84</v>
      </c>
      <c r="AL1136">
        <v>-728.46</v>
      </c>
      <c r="AM1136">
        <v>5198.87</v>
      </c>
      <c r="AN1136">
        <v>174</v>
      </c>
      <c r="AO1136">
        <v>0</v>
      </c>
      <c r="AP1136">
        <v>0</v>
      </c>
      <c r="AQ1136">
        <v>5372.87</v>
      </c>
    </row>
    <row r="1137" spans="2:43" x14ac:dyDescent="0.35">
      <c r="B1137" s="65" t="s">
        <v>128</v>
      </c>
      <c r="C1137">
        <v>2016</v>
      </c>
      <c r="D1137">
        <v>2016</v>
      </c>
      <c r="F1137">
        <v>1301</v>
      </c>
      <c r="G1137">
        <v>0</v>
      </c>
      <c r="H1137" t="s">
        <v>489</v>
      </c>
      <c r="I1137">
        <v>2</v>
      </c>
      <c r="J1137">
        <v>257</v>
      </c>
      <c r="K1137" t="s">
        <v>66</v>
      </c>
      <c r="L1137">
        <v>-64919.21</v>
      </c>
      <c r="M1137">
        <v>-46893.11</v>
      </c>
      <c r="N1137">
        <v>0</v>
      </c>
      <c r="O1137">
        <v>0</v>
      </c>
      <c r="P1137">
        <v>-64919.21</v>
      </c>
      <c r="Q1137">
        <v>-46893.11</v>
      </c>
      <c r="R1137">
        <v>0</v>
      </c>
      <c r="S1137">
        <v>2840.51</v>
      </c>
      <c r="T1137">
        <v>0</v>
      </c>
      <c r="U1137">
        <v>-2840.51</v>
      </c>
      <c r="V1137">
        <v>0</v>
      </c>
      <c r="W1137">
        <v>0</v>
      </c>
      <c r="X1137">
        <v>0</v>
      </c>
      <c r="Y1137">
        <v>0</v>
      </c>
      <c r="Z1137">
        <v>0</v>
      </c>
      <c r="AA1137">
        <v>0</v>
      </c>
      <c r="AB1137">
        <v>0</v>
      </c>
      <c r="AC1137">
        <v>0</v>
      </c>
      <c r="AD1137">
        <v>-20866.61</v>
      </c>
      <c r="AE1137">
        <v>0</v>
      </c>
      <c r="AF1137">
        <v>0</v>
      </c>
      <c r="AG1137">
        <v>0</v>
      </c>
      <c r="AH1137">
        <v>0</v>
      </c>
      <c r="AI1137">
        <v>-20866.61</v>
      </c>
      <c r="AJ1137">
        <v>0</v>
      </c>
      <c r="AK1137">
        <v>-20866.61</v>
      </c>
      <c r="AL1137">
        <v>-2840.51</v>
      </c>
      <c r="AM1137">
        <v>0</v>
      </c>
      <c r="AN1137">
        <v>0</v>
      </c>
      <c r="AO1137">
        <v>0</v>
      </c>
      <c r="AP1137">
        <v>0</v>
      </c>
      <c r="AQ1137">
        <v>0</v>
      </c>
    </row>
    <row r="1138" spans="2:43" x14ac:dyDescent="0.35">
      <c r="B1138" s="65" t="s">
        <v>128</v>
      </c>
      <c r="C1138">
        <v>2016</v>
      </c>
      <c r="D1138">
        <v>2016</v>
      </c>
      <c r="F1138">
        <v>1301</v>
      </c>
      <c r="G1138">
        <v>0</v>
      </c>
      <c r="H1138" t="s">
        <v>489</v>
      </c>
      <c r="I1138">
        <v>2</v>
      </c>
      <c r="J1138">
        <v>260</v>
      </c>
      <c r="K1138" t="s">
        <v>66</v>
      </c>
      <c r="L1138">
        <v>0</v>
      </c>
      <c r="M1138">
        <v>6719.29</v>
      </c>
      <c r="N1138">
        <v>0</v>
      </c>
      <c r="O1138">
        <v>0</v>
      </c>
      <c r="P1138">
        <v>0</v>
      </c>
      <c r="Q1138">
        <v>6719.29</v>
      </c>
      <c r="R1138">
        <v>0</v>
      </c>
      <c r="S1138">
        <v>46492.33</v>
      </c>
      <c r="T1138">
        <v>0</v>
      </c>
      <c r="U1138">
        <v>-69044.94</v>
      </c>
      <c r="V1138">
        <v>0</v>
      </c>
      <c r="W1138">
        <v>-22552.61</v>
      </c>
      <c r="X1138">
        <v>-39435.980000000003</v>
      </c>
      <c r="Y1138">
        <v>-39435.980000000003</v>
      </c>
      <c r="Z1138">
        <v>0</v>
      </c>
      <c r="AA1138">
        <v>0</v>
      </c>
      <c r="AB1138">
        <v>-39435.980000000003</v>
      </c>
      <c r="AC1138">
        <v>-39435.980000000003</v>
      </c>
      <c r="AD1138">
        <v>-53211.62</v>
      </c>
      <c r="AE1138">
        <v>0</v>
      </c>
      <c r="AF1138">
        <v>0</v>
      </c>
      <c r="AG1138">
        <v>0</v>
      </c>
      <c r="AH1138">
        <v>0</v>
      </c>
      <c r="AI1138">
        <v>-53211.62</v>
      </c>
      <c r="AJ1138">
        <v>-39435.980000000003</v>
      </c>
      <c r="AK1138">
        <v>-53211.62</v>
      </c>
      <c r="AL1138">
        <v>-69044.94</v>
      </c>
      <c r="AM1138">
        <v>0</v>
      </c>
      <c r="AN1138">
        <v>15796.8</v>
      </c>
      <c r="AO1138">
        <v>0</v>
      </c>
      <c r="AP1138">
        <v>4231.03</v>
      </c>
      <c r="AQ1138">
        <v>20027.830000000002</v>
      </c>
    </row>
    <row r="1139" spans="2:43" x14ac:dyDescent="0.35">
      <c r="B1139" s="65" t="s">
        <v>128</v>
      </c>
      <c r="C1139">
        <v>2016</v>
      </c>
      <c r="D1139">
        <v>2016</v>
      </c>
      <c r="F1139">
        <v>1301</v>
      </c>
      <c r="G1139">
        <v>0</v>
      </c>
      <c r="H1139" t="s">
        <v>489</v>
      </c>
      <c r="I1139">
        <v>2</v>
      </c>
      <c r="J1139">
        <v>310</v>
      </c>
      <c r="K1139" t="s">
        <v>66</v>
      </c>
      <c r="L1139">
        <v>-332554.84000000003</v>
      </c>
      <c r="M1139">
        <v>-52194.1</v>
      </c>
      <c r="N1139">
        <v>0</v>
      </c>
      <c r="O1139">
        <v>0</v>
      </c>
      <c r="P1139">
        <v>-332554.84000000003</v>
      </c>
      <c r="Q1139">
        <v>-52194.1</v>
      </c>
      <c r="R1139">
        <v>0</v>
      </c>
      <c r="S1139">
        <v>64325.35</v>
      </c>
      <c r="T1139">
        <v>0</v>
      </c>
      <c r="U1139">
        <v>-70775.94</v>
      </c>
      <c r="V1139">
        <v>0</v>
      </c>
      <c r="W1139">
        <v>-6450.59</v>
      </c>
      <c r="X1139">
        <v>0</v>
      </c>
      <c r="Y1139">
        <v>0</v>
      </c>
      <c r="Z1139">
        <v>0</v>
      </c>
      <c r="AA1139">
        <v>0</v>
      </c>
      <c r="AB1139">
        <v>0</v>
      </c>
      <c r="AC1139">
        <v>0</v>
      </c>
      <c r="AD1139">
        <v>-344686.09</v>
      </c>
      <c r="AE1139">
        <v>0</v>
      </c>
      <c r="AF1139">
        <v>0</v>
      </c>
      <c r="AG1139">
        <v>0</v>
      </c>
      <c r="AH1139">
        <v>0</v>
      </c>
      <c r="AI1139">
        <v>-344686.09</v>
      </c>
      <c r="AJ1139">
        <v>0</v>
      </c>
      <c r="AK1139">
        <v>-344686.09</v>
      </c>
      <c r="AL1139">
        <v>-70775.94</v>
      </c>
      <c r="AM1139">
        <v>0</v>
      </c>
      <c r="AN1139">
        <v>6450.58</v>
      </c>
      <c r="AO1139">
        <v>0</v>
      </c>
      <c r="AP1139">
        <v>0</v>
      </c>
      <c r="AQ1139">
        <v>6450.58</v>
      </c>
    </row>
    <row r="1140" spans="2:43" x14ac:dyDescent="0.35">
      <c r="B1140" s="65" t="s">
        <v>128</v>
      </c>
      <c r="C1140">
        <v>2016</v>
      </c>
      <c r="D1140">
        <v>2016</v>
      </c>
      <c r="F1140">
        <v>1301</v>
      </c>
      <c r="G1140">
        <v>0</v>
      </c>
      <c r="H1140" t="s">
        <v>489</v>
      </c>
      <c r="I1140">
        <v>2</v>
      </c>
      <c r="J1140">
        <v>420</v>
      </c>
      <c r="K1140" t="s">
        <v>66</v>
      </c>
      <c r="L1140">
        <v>0</v>
      </c>
      <c r="M1140">
        <v>0</v>
      </c>
      <c r="N1140">
        <v>0</v>
      </c>
      <c r="O1140">
        <v>0</v>
      </c>
      <c r="P1140">
        <v>0</v>
      </c>
      <c r="Q1140">
        <v>0</v>
      </c>
      <c r="R1140">
        <v>0</v>
      </c>
      <c r="S1140">
        <v>200000</v>
      </c>
      <c r="T1140">
        <v>0</v>
      </c>
      <c r="U1140">
        <v>-200000</v>
      </c>
      <c r="V1140">
        <v>0</v>
      </c>
      <c r="W1140">
        <v>0</v>
      </c>
      <c r="X1140">
        <v>0</v>
      </c>
      <c r="Y1140">
        <v>0</v>
      </c>
      <c r="Z1140">
        <v>0</v>
      </c>
      <c r="AA1140">
        <v>0</v>
      </c>
      <c r="AB1140">
        <v>0</v>
      </c>
      <c r="AC1140">
        <v>0</v>
      </c>
      <c r="AD1140">
        <v>-200000</v>
      </c>
      <c r="AE1140">
        <v>0</v>
      </c>
      <c r="AF1140">
        <v>0</v>
      </c>
      <c r="AG1140">
        <v>0</v>
      </c>
      <c r="AH1140">
        <v>0</v>
      </c>
      <c r="AI1140">
        <v>-200000</v>
      </c>
      <c r="AJ1140">
        <v>0</v>
      </c>
      <c r="AK1140">
        <v>-200000</v>
      </c>
      <c r="AL1140">
        <v>-200000</v>
      </c>
      <c r="AM1140">
        <v>0</v>
      </c>
      <c r="AN1140">
        <v>0</v>
      </c>
      <c r="AO1140">
        <v>0</v>
      </c>
      <c r="AP1140">
        <v>0</v>
      </c>
      <c r="AQ1140">
        <v>0</v>
      </c>
    </row>
    <row r="1141" spans="2:43" x14ac:dyDescent="0.35">
      <c r="B1141" s="65" t="s">
        <v>128</v>
      </c>
      <c r="C1141">
        <v>2016</v>
      </c>
      <c r="D1141">
        <v>2016</v>
      </c>
      <c r="F1141">
        <v>1301</v>
      </c>
      <c r="G1141">
        <v>0</v>
      </c>
      <c r="H1141" t="s">
        <v>454</v>
      </c>
      <c r="I1141">
        <v>3</v>
      </c>
      <c r="J1141">
        <v>0</v>
      </c>
      <c r="K1141" t="s">
        <v>66</v>
      </c>
      <c r="L1141">
        <v>0</v>
      </c>
      <c r="M1141">
        <v>0</v>
      </c>
      <c r="N1141">
        <v>0</v>
      </c>
      <c r="O1141">
        <v>0</v>
      </c>
      <c r="P1141">
        <v>0</v>
      </c>
      <c r="Q1141">
        <v>0</v>
      </c>
      <c r="R1141">
        <v>9360</v>
      </c>
      <c r="S1141">
        <v>9360</v>
      </c>
      <c r="T1141">
        <v>0</v>
      </c>
      <c r="U1141">
        <v>0</v>
      </c>
      <c r="V1141">
        <v>9360</v>
      </c>
      <c r="W1141">
        <v>9360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row>
    <row r="1142" spans="2:43" x14ac:dyDescent="0.35">
      <c r="B1142" s="65" t="s">
        <v>128</v>
      </c>
      <c r="C1142">
        <v>2016</v>
      </c>
      <c r="D1142">
        <v>2016</v>
      </c>
      <c r="F1142">
        <v>1301</v>
      </c>
      <c r="G1142">
        <v>0</v>
      </c>
      <c r="H1142" t="s">
        <v>454</v>
      </c>
      <c r="I1142">
        <v>3</v>
      </c>
      <c r="J1142">
        <v>111</v>
      </c>
      <c r="K1142" t="s">
        <v>66</v>
      </c>
      <c r="L1142">
        <v>0</v>
      </c>
      <c r="M1142">
        <v>-22941</v>
      </c>
      <c r="N1142">
        <v>0</v>
      </c>
      <c r="O1142">
        <v>0</v>
      </c>
      <c r="P1142">
        <v>0</v>
      </c>
      <c r="Q1142">
        <v>-22941</v>
      </c>
      <c r="R1142">
        <v>-7092096.3700000001</v>
      </c>
      <c r="S1142">
        <v>56.92</v>
      </c>
      <c r="T1142">
        <v>0</v>
      </c>
      <c r="U1142">
        <v>-57.73</v>
      </c>
      <c r="V1142">
        <v>-7092096.3700000001</v>
      </c>
      <c r="W1142">
        <v>-0.81</v>
      </c>
      <c r="X1142">
        <v>0</v>
      </c>
      <c r="Y1142">
        <v>0</v>
      </c>
      <c r="Z1142">
        <v>0</v>
      </c>
      <c r="AA1142">
        <v>0</v>
      </c>
      <c r="AB1142">
        <v>0</v>
      </c>
      <c r="AC1142">
        <v>0</v>
      </c>
      <c r="AD1142">
        <v>-7110484.4199999999</v>
      </c>
      <c r="AE1142">
        <v>0</v>
      </c>
      <c r="AF1142">
        <v>0</v>
      </c>
      <c r="AG1142">
        <v>0</v>
      </c>
      <c r="AH1142">
        <v>0</v>
      </c>
      <c r="AI1142">
        <v>-7110484.4199999999</v>
      </c>
      <c r="AJ1142">
        <v>0</v>
      </c>
      <c r="AK1142">
        <v>-7110484.4199999999</v>
      </c>
      <c r="AL1142">
        <v>-41329.86</v>
      </c>
      <c r="AM1142">
        <v>22941</v>
      </c>
      <c r="AN1142">
        <v>0.81</v>
      </c>
      <c r="AO1142">
        <v>0</v>
      </c>
      <c r="AP1142">
        <v>11034.63</v>
      </c>
      <c r="AQ1142">
        <v>33976.44</v>
      </c>
    </row>
    <row r="1143" spans="2:43" x14ac:dyDescent="0.35">
      <c r="B1143" s="65" t="s">
        <v>128</v>
      </c>
      <c r="C1143">
        <v>2016</v>
      </c>
      <c r="D1143">
        <v>2016</v>
      </c>
      <c r="F1143">
        <v>1301</v>
      </c>
      <c r="G1143">
        <v>0</v>
      </c>
      <c r="H1143" t="s">
        <v>454</v>
      </c>
      <c r="I1143">
        <v>3</v>
      </c>
      <c r="J1143">
        <v>113</v>
      </c>
      <c r="K1143" t="s">
        <v>66</v>
      </c>
      <c r="L1143">
        <v>0</v>
      </c>
      <c r="M1143">
        <v>-6000</v>
      </c>
      <c r="N1143">
        <v>0</v>
      </c>
      <c r="O1143">
        <v>0</v>
      </c>
      <c r="P1143">
        <v>0</v>
      </c>
      <c r="Q1143">
        <v>-6000</v>
      </c>
      <c r="R1143">
        <v>-81450.149999999994</v>
      </c>
      <c r="S1143">
        <v>8660.6299999999992</v>
      </c>
      <c r="T1143">
        <v>0</v>
      </c>
      <c r="U1143">
        <v>-9428.2999999999993</v>
      </c>
      <c r="V1143">
        <v>-81450.149999999994</v>
      </c>
      <c r="W1143">
        <v>-767.67</v>
      </c>
      <c r="X1143">
        <v>0</v>
      </c>
      <c r="Y1143">
        <v>0</v>
      </c>
      <c r="Z1143">
        <v>0</v>
      </c>
      <c r="AA1143">
        <v>0</v>
      </c>
      <c r="AB1143">
        <v>0</v>
      </c>
      <c r="AC1143">
        <v>0</v>
      </c>
      <c r="AD1143">
        <v>-88860.01</v>
      </c>
      <c r="AE1143">
        <v>0</v>
      </c>
      <c r="AF1143">
        <v>0</v>
      </c>
      <c r="AG1143">
        <v>0</v>
      </c>
      <c r="AH1143">
        <v>0</v>
      </c>
      <c r="AI1143">
        <v>-88860.01</v>
      </c>
      <c r="AJ1143">
        <v>0</v>
      </c>
      <c r="AK1143">
        <v>-88860.01</v>
      </c>
      <c r="AL1143">
        <v>-14177.53</v>
      </c>
      <c r="AM1143">
        <v>6000</v>
      </c>
      <c r="AN1143">
        <v>0</v>
      </c>
      <c r="AO1143">
        <v>0</v>
      </c>
      <c r="AP1143">
        <v>0</v>
      </c>
      <c r="AQ1143">
        <v>6000</v>
      </c>
    </row>
    <row r="1144" spans="2:43" x14ac:dyDescent="0.35">
      <c r="B1144" s="65" t="s">
        <v>128</v>
      </c>
      <c r="C1144">
        <v>2016</v>
      </c>
      <c r="D1144">
        <v>2016</v>
      </c>
      <c r="F1144">
        <v>1301</v>
      </c>
      <c r="G1144">
        <v>0</v>
      </c>
      <c r="H1144" t="s">
        <v>454</v>
      </c>
      <c r="I1144">
        <v>3</v>
      </c>
      <c r="J1144">
        <v>115</v>
      </c>
      <c r="K1144" t="s">
        <v>66</v>
      </c>
      <c r="L1144">
        <v>0</v>
      </c>
      <c r="M1144">
        <v>-49000</v>
      </c>
      <c r="N1144">
        <v>0</v>
      </c>
      <c r="O1144">
        <v>0</v>
      </c>
      <c r="P1144">
        <v>0</v>
      </c>
      <c r="Q1144">
        <v>-49000</v>
      </c>
      <c r="R1144">
        <v>-74665.119999999995</v>
      </c>
      <c r="S1144">
        <v>0</v>
      </c>
      <c r="T1144">
        <v>0</v>
      </c>
      <c r="U1144">
        <v>0</v>
      </c>
      <c r="V1144">
        <v>-74665.119999999995</v>
      </c>
      <c r="W1144">
        <v>0</v>
      </c>
      <c r="X1144">
        <v>0</v>
      </c>
      <c r="Y1144">
        <v>0</v>
      </c>
      <c r="Z1144">
        <v>0</v>
      </c>
      <c r="AA1144">
        <v>0</v>
      </c>
      <c r="AB1144">
        <v>0</v>
      </c>
      <c r="AC1144">
        <v>0</v>
      </c>
      <c r="AD1144">
        <v>-44634.6</v>
      </c>
      <c r="AE1144">
        <v>0</v>
      </c>
      <c r="AF1144">
        <v>0</v>
      </c>
      <c r="AG1144">
        <v>0</v>
      </c>
      <c r="AH1144">
        <v>0</v>
      </c>
      <c r="AI1144">
        <v>-44634.6</v>
      </c>
      <c r="AJ1144">
        <v>0</v>
      </c>
      <c r="AK1144">
        <v>-44634.6</v>
      </c>
      <c r="AL1144">
        <v>-18969.48</v>
      </c>
      <c r="AM1144">
        <v>49000</v>
      </c>
      <c r="AN1144">
        <v>0</v>
      </c>
      <c r="AO1144">
        <v>0</v>
      </c>
      <c r="AP1144">
        <v>0</v>
      </c>
      <c r="AQ1144">
        <v>49000</v>
      </c>
    </row>
    <row r="1145" spans="2:43" x14ac:dyDescent="0.35">
      <c r="B1145" s="65" t="s">
        <v>128</v>
      </c>
      <c r="C1145">
        <v>2016</v>
      </c>
      <c r="D1145">
        <v>2016</v>
      </c>
      <c r="F1145">
        <v>1301</v>
      </c>
      <c r="G1145">
        <v>0</v>
      </c>
      <c r="H1145" t="s">
        <v>454</v>
      </c>
      <c r="I1145">
        <v>3</v>
      </c>
      <c r="J1145">
        <v>118</v>
      </c>
      <c r="K1145" t="s">
        <v>66</v>
      </c>
      <c r="L1145">
        <v>0</v>
      </c>
      <c r="M1145">
        <v>0</v>
      </c>
      <c r="N1145">
        <v>0</v>
      </c>
      <c r="O1145">
        <v>0</v>
      </c>
      <c r="P1145">
        <v>0</v>
      </c>
      <c r="Q1145">
        <v>0</v>
      </c>
      <c r="R1145">
        <v>-744.8</v>
      </c>
      <c r="S1145">
        <v>0</v>
      </c>
      <c r="T1145">
        <v>0</v>
      </c>
      <c r="U1145">
        <v>0</v>
      </c>
      <c r="V1145">
        <v>-744.8</v>
      </c>
      <c r="W1145">
        <v>0</v>
      </c>
      <c r="X1145">
        <v>0</v>
      </c>
      <c r="Y1145">
        <v>0</v>
      </c>
      <c r="Z1145">
        <v>0</v>
      </c>
      <c r="AA1145">
        <v>0</v>
      </c>
      <c r="AB1145">
        <v>0</v>
      </c>
      <c r="AC1145">
        <v>0</v>
      </c>
      <c r="AD1145">
        <v>-744.8</v>
      </c>
      <c r="AE1145">
        <v>0</v>
      </c>
      <c r="AF1145">
        <v>0</v>
      </c>
      <c r="AG1145">
        <v>0</v>
      </c>
      <c r="AH1145">
        <v>0</v>
      </c>
      <c r="AI1145">
        <v>-744.8</v>
      </c>
      <c r="AJ1145">
        <v>0</v>
      </c>
      <c r="AK1145">
        <v>-744.8</v>
      </c>
      <c r="AL1145">
        <v>0</v>
      </c>
      <c r="AM1145">
        <v>0</v>
      </c>
      <c r="AN1145">
        <v>0</v>
      </c>
      <c r="AO1145">
        <v>0</v>
      </c>
      <c r="AP1145">
        <v>0</v>
      </c>
      <c r="AQ1145">
        <v>0</v>
      </c>
    </row>
    <row r="1146" spans="2:43" x14ac:dyDescent="0.35">
      <c r="B1146" s="65" t="s">
        <v>128</v>
      </c>
      <c r="C1146">
        <v>2016</v>
      </c>
      <c r="D1146">
        <v>2016</v>
      </c>
      <c r="F1146">
        <v>1301</v>
      </c>
      <c r="G1146">
        <v>0</v>
      </c>
      <c r="H1146" t="s">
        <v>454</v>
      </c>
      <c r="I1146">
        <v>3</v>
      </c>
      <c r="J1146">
        <v>121</v>
      </c>
      <c r="K1146" t="s">
        <v>66</v>
      </c>
      <c r="L1146">
        <v>-286640.71999999997</v>
      </c>
      <c r="M1146">
        <v>-133961.35999999999</v>
      </c>
      <c r="N1146">
        <v>0</v>
      </c>
      <c r="O1146">
        <v>-24226.98</v>
      </c>
      <c r="P1146">
        <v>-286640.71999999997</v>
      </c>
      <c r="Q1146">
        <v>-158188.34</v>
      </c>
      <c r="R1146">
        <v>-2317976.2999999998</v>
      </c>
      <c r="S1146">
        <v>-2766.7</v>
      </c>
      <c r="T1146">
        <v>0</v>
      </c>
      <c r="U1146">
        <v>-16323.47</v>
      </c>
      <c r="V1146">
        <v>-2317976.2999999998</v>
      </c>
      <c r="W1146">
        <v>-19090.169999999998</v>
      </c>
      <c r="X1146">
        <v>0</v>
      </c>
      <c r="Y1146">
        <v>0</v>
      </c>
      <c r="Z1146">
        <v>0</v>
      </c>
      <c r="AA1146">
        <v>0</v>
      </c>
      <c r="AB1146">
        <v>0</v>
      </c>
      <c r="AC1146">
        <v>0</v>
      </c>
      <c r="AD1146">
        <v>-2461527.83</v>
      </c>
      <c r="AE1146">
        <v>0</v>
      </c>
      <c r="AF1146">
        <v>0</v>
      </c>
      <c r="AG1146">
        <v>0</v>
      </c>
      <c r="AH1146">
        <v>0</v>
      </c>
      <c r="AI1146">
        <v>-2461527.83</v>
      </c>
      <c r="AJ1146">
        <v>0</v>
      </c>
      <c r="AK1146">
        <v>-2461527.83</v>
      </c>
      <c r="AL1146">
        <v>-34189.32</v>
      </c>
      <c r="AM1146">
        <v>62022.17</v>
      </c>
      <c r="AN1146">
        <v>3740.81</v>
      </c>
      <c r="AO1146">
        <v>0</v>
      </c>
      <c r="AP1146">
        <v>0</v>
      </c>
      <c r="AQ1146">
        <v>65762.98</v>
      </c>
    </row>
    <row r="1147" spans="2:43" x14ac:dyDescent="0.35">
      <c r="B1147" s="65" t="s">
        <v>128</v>
      </c>
      <c r="C1147">
        <v>2016</v>
      </c>
      <c r="D1147">
        <v>2016</v>
      </c>
      <c r="F1147">
        <v>1301</v>
      </c>
      <c r="G1147">
        <v>0</v>
      </c>
      <c r="H1147" t="s">
        <v>454</v>
      </c>
      <c r="I1147">
        <v>3</v>
      </c>
      <c r="J1147">
        <v>210</v>
      </c>
      <c r="K1147" t="s">
        <v>66</v>
      </c>
      <c r="L1147">
        <v>-406719.87</v>
      </c>
      <c r="M1147">
        <v>-73889.3</v>
      </c>
      <c r="N1147">
        <v>0</v>
      </c>
      <c r="O1147">
        <v>-20129.95</v>
      </c>
      <c r="P1147">
        <v>-406719.87</v>
      </c>
      <c r="Q1147">
        <v>-94019.25</v>
      </c>
      <c r="R1147">
        <v>-21197.63</v>
      </c>
      <c r="S1147">
        <v>5286.89</v>
      </c>
      <c r="T1147">
        <v>0</v>
      </c>
      <c r="U1147">
        <v>-6333.49</v>
      </c>
      <c r="V1147">
        <v>-21197.63</v>
      </c>
      <c r="W1147">
        <v>-1046.5999999999999</v>
      </c>
      <c r="X1147">
        <v>0</v>
      </c>
      <c r="Y1147">
        <v>0</v>
      </c>
      <c r="Z1147">
        <v>0</v>
      </c>
      <c r="AA1147">
        <v>0</v>
      </c>
      <c r="AB1147">
        <v>0</v>
      </c>
      <c r="AC1147">
        <v>0</v>
      </c>
      <c r="AD1147">
        <v>-359630.54</v>
      </c>
      <c r="AE1147">
        <v>0</v>
      </c>
      <c r="AF1147">
        <v>0</v>
      </c>
      <c r="AG1147">
        <v>0</v>
      </c>
      <c r="AH1147">
        <v>0</v>
      </c>
      <c r="AI1147">
        <v>-359630.54</v>
      </c>
      <c r="AJ1147">
        <v>0</v>
      </c>
      <c r="AK1147">
        <v>-359630.54</v>
      </c>
      <c r="AL1147">
        <v>-26778.89</v>
      </c>
      <c r="AM1147">
        <v>67785.320000000007</v>
      </c>
      <c r="AN1147">
        <v>1046.5999999999999</v>
      </c>
      <c r="AO1147">
        <v>0</v>
      </c>
      <c r="AP1147">
        <v>315.45</v>
      </c>
      <c r="AQ1147">
        <v>69147.37</v>
      </c>
    </row>
    <row r="1148" spans="2:43" x14ac:dyDescent="0.35">
      <c r="B1148" s="65" t="s">
        <v>128</v>
      </c>
      <c r="C1148">
        <v>2016</v>
      </c>
      <c r="D1148">
        <v>2016</v>
      </c>
      <c r="F1148">
        <v>1301</v>
      </c>
      <c r="G1148">
        <v>0</v>
      </c>
      <c r="H1148" t="s">
        <v>454</v>
      </c>
      <c r="I1148">
        <v>3</v>
      </c>
      <c r="J1148">
        <v>220</v>
      </c>
      <c r="K1148" t="s">
        <v>66</v>
      </c>
      <c r="L1148">
        <v>-61816.28</v>
      </c>
      <c r="M1148">
        <v>-89734.28</v>
      </c>
      <c r="N1148">
        <v>0</v>
      </c>
      <c r="O1148">
        <v>-4744.28</v>
      </c>
      <c r="P1148">
        <v>-61816.28</v>
      </c>
      <c r="Q1148">
        <v>-94478.56</v>
      </c>
      <c r="R1148">
        <v>-51397.23</v>
      </c>
      <c r="S1148">
        <v>42005.71</v>
      </c>
      <c r="T1148">
        <v>0</v>
      </c>
      <c r="U1148">
        <v>-30728.66</v>
      </c>
      <c r="V1148">
        <v>-51397.23</v>
      </c>
      <c r="W1148">
        <v>11277.05</v>
      </c>
      <c r="X1148">
        <v>-242974.21</v>
      </c>
      <c r="Y1148">
        <v>-147026.99</v>
      </c>
      <c r="Z1148">
        <v>0</v>
      </c>
      <c r="AA1148">
        <v>0</v>
      </c>
      <c r="AB1148">
        <v>-242974.21</v>
      </c>
      <c r="AC1148">
        <v>-147026.99</v>
      </c>
      <c r="AD1148">
        <v>-161432.16</v>
      </c>
      <c r="AE1148">
        <v>0</v>
      </c>
      <c r="AF1148">
        <v>0</v>
      </c>
      <c r="AG1148">
        <v>0</v>
      </c>
      <c r="AH1148">
        <v>0</v>
      </c>
      <c r="AI1148">
        <v>-161432.16</v>
      </c>
      <c r="AJ1148">
        <v>-242974.21</v>
      </c>
      <c r="AK1148">
        <v>-65484.94</v>
      </c>
      <c r="AL1148">
        <v>-35472.94</v>
      </c>
      <c r="AM1148">
        <v>61463.040000000001</v>
      </c>
      <c r="AN1148">
        <v>0</v>
      </c>
      <c r="AO1148">
        <v>0</v>
      </c>
      <c r="AP1148">
        <v>0</v>
      </c>
      <c r="AQ1148">
        <v>61463.040000000001</v>
      </c>
    </row>
    <row r="1149" spans="2:43" x14ac:dyDescent="0.35">
      <c r="B1149" s="65" t="s">
        <v>128</v>
      </c>
      <c r="C1149">
        <v>2016</v>
      </c>
      <c r="D1149">
        <v>2016</v>
      </c>
      <c r="F1149">
        <v>1301</v>
      </c>
      <c r="G1149">
        <v>0</v>
      </c>
      <c r="H1149" t="s">
        <v>454</v>
      </c>
      <c r="I1149">
        <v>3</v>
      </c>
      <c r="J1149">
        <v>231</v>
      </c>
      <c r="K1149" t="s">
        <v>66</v>
      </c>
      <c r="L1149">
        <v>-4754.05</v>
      </c>
      <c r="M1149">
        <v>-2810957.47</v>
      </c>
      <c r="N1149">
        <v>0</v>
      </c>
      <c r="O1149">
        <v>0</v>
      </c>
      <c r="P1149">
        <v>-4754.05</v>
      </c>
      <c r="Q1149">
        <v>-2810957.47</v>
      </c>
      <c r="R1149">
        <v>0</v>
      </c>
      <c r="S1149">
        <v>0</v>
      </c>
      <c r="T1149">
        <v>0</v>
      </c>
      <c r="U1149">
        <v>0</v>
      </c>
      <c r="V1149">
        <v>0</v>
      </c>
      <c r="W1149">
        <v>0</v>
      </c>
      <c r="X1149">
        <v>0</v>
      </c>
      <c r="Y1149">
        <v>0</v>
      </c>
      <c r="Z1149">
        <v>0</v>
      </c>
      <c r="AA1149">
        <v>0</v>
      </c>
      <c r="AB1149">
        <v>0</v>
      </c>
      <c r="AC1149">
        <v>0</v>
      </c>
      <c r="AD1149">
        <v>-3306</v>
      </c>
      <c r="AE1149">
        <v>0</v>
      </c>
      <c r="AF1149">
        <v>0</v>
      </c>
      <c r="AG1149">
        <v>-2680410.64</v>
      </c>
      <c r="AH1149">
        <v>0</v>
      </c>
      <c r="AI1149">
        <v>-2683716.64</v>
      </c>
      <c r="AJ1149">
        <v>0</v>
      </c>
      <c r="AK1149">
        <v>-2683716.64</v>
      </c>
      <c r="AL1149">
        <v>-5489920.0599999996</v>
      </c>
      <c r="AM1149">
        <v>2809509.42</v>
      </c>
      <c r="AN1149">
        <v>0</v>
      </c>
      <c r="AO1149">
        <v>0</v>
      </c>
      <c r="AP1149">
        <v>5489920.0599999996</v>
      </c>
      <c r="AQ1149">
        <v>8299429.4800000004</v>
      </c>
    </row>
    <row r="1150" spans="2:43" x14ac:dyDescent="0.35">
      <c r="B1150" s="65" t="s">
        <v>128</v>
      </c>
      <c r="C1150">
        <v>2016</v>
      </c>
      <c r="D1150">
        <v>2016</v>
      </c>
      <c r="F1150">
        <v>1301</v>
      </c>
      <c r="G1150">
        <v>0</v>
      </c>
      <c r="H1150" t="s">
        <v>454</v>
      </c>
      <c r="I1150">
        <v>3</v>
      </c>
      <c r="J1150">
        <v>232</v>
      </c>
      <c r="K1150" t="s">
        <v>66</v>
      </c>
      <c r="L1150">
        <v>-247717.2</v>
      </c>
      <c r="M1150">
        <v>-1891482.06</v>
      </c>
      <c r="N1150">
        <v>0</v>
      </c>
      <c r="O1150">
        <v>-36841.24</v>
      </c>
      <c r="P1150">
        <v>-247717.2</v>
      </c>
      <c r="Q1150">
        <v>-1928323.3</v>
      </c>
      <c r="R1150">
        <v>-1731704.59</v>
      </c>
      <c r="S1150">
        <v>6516.09</v>
      </c>
      <c r="T1150">
        <v>0</v>
      </c>
      <c r="U1150">
        <v>-6857.34</v>
      </c>
      <c r="V1150">
        <v>-1731704.59</v>
      </c>
      <c r="W1150">
        <v>-341.25</v>
      </c>
      <c r="X1150">
        <v>0</v>
      </c>
      <c r="Y1150">
        <v>0</v>
      </c>
      <c r="Z1150">
        <v>0</v>
      </c>
      <c r="AA1150">
        <v>0</v>
      </c>
      <c r="AB1150">
        <v>0</v>
      </c>
      <c r="AC1150">
        <v>0</v>
      </c>
      <c r="AD1150">
        <v>-94455.82</v>
      </c>
      <c r="AE1150">
        <v>0</v>
      </c>
      <c r="AF1150">
        <v>0</v>
      </c>
      <c r="AG1150">
        <v>0</v>
      </c>
      <c r="AH1150">
        <v>0</v>
      </c>
      <c r="AI1150">
        <v>-94455.82</v>
      </c>
      <c r="AJ1150">
        <v>0</v>
      </c>
      <c r="AK1150">
        <v>-94455.82</v>
      </c>
      <c r="AL1150">
        <v>-43698.58</v>
      </c>
      <c r="AM1150">
        <v>1717736.23</v>
      </c>
      <c r="AN1150">
        <v>85.78</v>
      </c>
      <c r="AO1150">
        <v>0</v>
      </c>
      <c r="AP1150">
        <v>6290</v>
      </c>
      <c r="AQ1150">
        <v>1724112.01</v>
      </c>
    </row>
    <row r="1151" spans="2:43" x14ac:dyDescent="0.35">
      <c r="B1151" s="65" t="s">
        <v>128</v>
      </c>
      <c r="C1151">
        <v>2016</v>
      </c>
      <c r="D1151">
        <v>2016</v>
      </c>
      <c r="F1151">
        <v>1301</v>
      </c>
      <c r="G1151">
        <v>0</v>
      </c>
      <c r="H1151" t="s">
        <v>454</v>
      </c>
      <c r="I1151">
        <v>3</v>
      </c>
      <c r="J1151">
        <v>233</v>
      </c>
      <c r="K1151" t="s">
        <v>66</v>
      </c>
      <c r="L1151">
        <v>-1607643.74</v>
      </c>
      <c r="M1151">
        <v>-546257.41</v>
      </c>
      <c r="N1151">
        <v>0</v>
      </c>
      <c r="O1151">
        <v>0</v>
      </c>
      <c r="P1151">
        <v>-1607643.74</v>
      </c>
      <c r="Q1151">
        <v>-546257.41</v>
      </c>
      <c r="R1151">
        <v>-20903.39</v>
      </c>
      <c r="S1151">
        <v>11028.8</v>
      </c>
      <c r="T1151">
        <v>0</v>
      </c>
      <c r="U1151">
        <v>-18856.8</v>
      </c>
      <c r="V1151">
        <v>-20903.39</v>
      </c>
      <c r="W1151">
        <v>-7828</v>
      </c>
      <c r="X1151">
        <v>-752140.35</v>
      </c>
      <c r="Y1151">
        <v>0</v>
      </c>
      <c r="Z1151">
        <v>0</v>
      </c>
      <c r="AA1151">
        <v>0</v>
      </c>
      <c r="AB1151">
        <v>-752140.35</v>
      </c>
      <c r="AC1151">
        <v>0</v>
      </c>
      <c r="AD1151">
        <v>-1849013.68</v>
      </c>
      <c r="AE1151">
        <v>0</v>
      </c>
      <c r="AF1151">
        <v>0</v>
      </c>
      <c r="AG1151">
        <v>0</v>
      </c>
      <c r="AH1151">
        <v>0</v>
      </c>
      <c r="AI1151">
        <v>-1849013.68</v>
      </c>
      <c r="AJ1151">
        <v>-752140.35</v>
      </c>
      <c r="AK1151">
        <v>-1096873.33</v>
      </c>
      <c r="AL1151">
        <v>-22411.61</v>
      </c>
      <c r="AM1151">
        <v>60116.36</v>
      </c>
      <c r="AN1151">
        <v>69.540000000000006</v>
      </c>
      <c r="AO1151">
        <v>0</v>
      </c>
      <c r="AP1151">
        <v>3747.66</v>
      </c>
      <c r="AQ1151">
        <v>63933.56</v>
      </c>
    </row>
    <row r="1152" spans="2:43" x14ac:dyDescent="0.35">
      <c r="B1152" s="65" t="s">
        <v>128</v>
      </c>
      <c r="C1152">
        <v>2016</v>
      </c>
      <c r="D1152">
        <v>2016</v>
      </c>
      <c r="F1152">
        <v>1301</v>
      </c>
      <c r="G1152">
        <v>0</v>
      </c>
      <c r="H1152" t="s">
        <v>454</v>
      </c>
      <c r="I1152">
        <v>3</v>
      </c>
      <c r="J1152">
        <v>240</v>
      </c>
      <c r="K1152" t="s">
        <v>66</v>
      </c>
      <c r="L1152">
        <v>-330606</v>
      </c>
      <c r="M1152">
        <v>-83544.479999999996</v>
      </c>
      <c r="N1152">
        <v>0</v>
      </c>
      <c r="O1152">
        <v>0</v>
      </c>
      <c r="P1152">
        <v>-330606</v>
      </c>
      <c r="Q1152">
        <v>-83544.479999999996</v>
      </c>
      <c r="R1152">
        <v>-400</v>
      </c>
      <c r="S1152">
        <v>68</v>
      </c>
      <c r="T1152">
        <v>0</v>
      </c>
      <c r="U1152">
        <v>0</v>
      </c>
      <c r="V1152">
        <v>-400</v>
      </c>
      <c r="W1152">
        <v>68</v>
      </c>
      <c r="X1152">
        <v>-29707.54</v>
      </c>
      <c r="Y1152">
        <v>-4641.99</v>
      </c>
      <c r="Z1152">
        <v>0</v>
      </c>
      <c r="AA1152">
        <v>0</v>
      </c>
      <c r="AB1152">
        <v>-29707.54</v>
      </c>
      <c r="AC1152">
        <v>-4641.99</v>
      </c>
      <c r="AD1152">
        <v>-272595.07</v>
      </c>
      <c r="AE1152">
        <v>0</v>
      </c>
      <c r="AF1152">
        <v>0</v>
      </c>
      <c r="AG1152">
        <v>0</v>
      </c>
      <c r="AH1152">
        <v>0</v>
      </c>
      <c r="AI1152">
        <v>-272595.07</v>
      </c>
      <c r="AJ1152">
        <v>-29707.54</v>
      </c>
      <c r="AK1152">
        <v>-247529.52</v>
      </c>
      <c r="AL1152">
        <v>0</v>
      </c>
      <c r="AM1152">
        <v>400</v>
      </c>
      <c r="AN1152">
        <v>0</v>
      </c>
      <c r="AO1152">
        <v>0</v>
      </c>
      <c r="AP1152">
        <v>0</v>
      </c>
      <c r="AQ1152">
        <v>400</v>
      </c>
    </row>
    <row r="1153" spans="2:43" x14ac:dyDescent="0.35">
      <c r="B1153" s="65" t="s">
        <v>128</v>
      </c>
      <c r="C1153">
        <v>2016</v>
      </c>
      <c r="D1153">
        <v>2016</v>
      </c>
      <c r="F1153">
        <v>1301</v>
      </c>
      <c r="G1153">
        <v>0</v>
      </c>
      <c r="H1153" t="s">
        <v>454</v>
      </c>
      <c r="I1153">
        <v>3</v>
      </c>
      <c r="J1153">
        <v>251</v>
      </c>
      <c r="K1153" t="s">
        <v>66</v>
      </c>
      <c r="L1153">
        <v>-13046834.73</v>
      </c>
      <c r="M1153">
        <v>-3058312.1</v>
      </c>
      <c r="N1153">
        <v>0</v>
      </c>
      <c r="O1153">
        <v>0</v>
      </c>
      <c r="P1153">
        <v>-13046834.73</v>
      </c>
      <c r="Q1153">
        <v>-3058312.1</v>
      </c>
      <c r="R1153">
        <v>-319759.53999999998</v>
      </c>
      <c r="S1153">
        <v>-439306.66</v>
      </c>
      <c r="T1153">
        <v>0</v>
      </c>
      <c r="U1153">
        <v>-801.38</v>
      </c>
      <c r="V1153">
        <v>-319759.53999999998</v>
      </c>
      <c r="W1153">
        <v>-440108.04</v>
      </c>
      <c r="X1153">
        <v>-188266.58</v>
      </c>
      <c r="Y1153">
        <v>-76945.539999999994</v>
      </c>
      <c r="Z1153">
        <v>0</v>
      </c>
      <c r="AA1153">
        <v>0</v>
      </c>
      <c r="AB1153">
        <v>-188266.58</v>
      </c>
      <c r="AC1153">
        <v>-76945.539999999994</v>
      </c>
      <c r="AD1153">
        <v>-9980296.5500000007</v>
      </c>
      <c r="AE1153">
        <v>0</v>
      </c>
      <c r="AF1153">
        <v>0</v>
      </c>
      <c r="AG1153">
        <v>0</v>
      </c>
      <c r="AH1153">
        <v>0</v>
      </c>
      <c r="AI1153">
        <v>-9980296.5500000007</v>
      </c>
      <c r="AJ1153">
        <v>-188266.58</v>
      </c>
      <c r="AK1153">
        <v>-9868975.5099999998</v>
      </c>
      <c r="AL1153">
        <v>-801.38</v>
      </c>
      <c r="AM1153">
        <v>9936.66</v>
      </c>
      <c r="AN1153">
        <v>0</v>
      </c>
      <c r="AO1153">
        <v>0</v>
      </c>
      <c r="AP1153">
        <v>0</v>
      </c>
      <c r="AQ1153">
        <v>9936.66</v>
      </c>
    </row>
    <row r="1154" spans="2:43" x14ac:dyDescent="0.35">
      <c r="B1154" s="65" t="s">
        <v>128</v>
      </c>
      <c r="C1154">
        <v>2016</v>
      </c>
      <c r="D1154">
        <v>2016</v>
      </c>
      <c r="F1154">
        <v>1301</v>
      </c>
      <c r="G1154">
        <v>0</v>
      </c>
      <c r="H1154" t="s">
        <v>454</v>
      </c>
      <c r="I1154">
        <v>3</v>
      </c>
      <c r="J1154">
        <v>252</v>
      </c>
      <c r="K1154" t="s">
        <v>66</v>
      </c>
      <c r="L1154">
        <v>-22871864.16</v>
      </c>
      <c r="M1154">
        <v>-6404611.8799999999</v>
      </c>
      <c r="N1154">
        <v>0</v>
      </c>
      <c r="O1154">
        <v>-130833.32</v>
      </c>
      <c r="P1154">
        <v>-22871864.16</v>
      </c>
      <c r="Q1154">
        <v>-6535445.2000000002</v>
      </c>
      <c r="R1154">
        <v>-781335.99</v>
      </c>
      <c r="S1154">
        <v>-1034004.21</v>
      </c>
      <c r="T1154">
        <v>0</v>
      </c>
      <c r="U1154">
        <v>-26447.24</v>
      </c>
      <c r="V1154">
        <v>-781335.99</v>
      </c>
      <c r="W1154">
        <v>-1060451.45</v>
      </c>
      <c r="X1154">
        <v>-2803340.62</v>
      </c>
      <c r="Y1154">
        <v>-833218.4</v>
      </c>
      <c r="Z1154">
        <v>0</v>
      </c>
      <c r="AA1154">
        <v>0</v>
      </c>
      <c r="AB1154">
        <v>-2803340.62</v>
      </c>
      <c r="AC1154">
        <v>-833218.4</v>
      </c>
      <c r="AD1154">
        <v>-17987759.949999999</v>
      </c>
      <c r="AE1154">
        <v>0</v>
      </c>
      <c r="AF1154">
        <v>0</v>
      </c>
      <c r="AG1154">
        <v>0</v>
      </c>
      <c r="AH1154">
        <v>0</v>
      </c>
      <c r="AI1154">
        <v>-17987759.949999999</v>
      </c>
      <c r="AJ1154">
        <v>-2803340.62</v>
      </c>
      <c r="AK1154">
        <v>-16017637.73</v>
      </c>
      <c r="AL1154">
        <v>39665.769999999997</v>
      </c>
      <c r="AM1154">
        <v>44471.16</v>
      </c>
      <c r="AN1154">
        <v>41231.980000000003</v>
      </c>
      <c r="AO1154">
        <v>0</v>
      </c>
      <c r="AP1154">
        <v>593.72</v>
      </c>
      <c r="AQ1154">
        <v>86296.86</v>
      </c>
    </row>
    <row r="1155" spans="2:43" x14ac:dyDescent="0.35">
      <c r="B1155" s="65" t="s">
        <v>128</v>
      </c>
      <c r="C1155">
        <v>2016</v>
      </c>
      <c r="D1155">
        <v>2016</v>
      </c>
      <c r="F1155">
        <v>1301</v>
      </c>
      <c r="G1155">
        <v>0</v>
      </c>
      <c r="H1155" t="s">
        <v>454</v>
      </c>
      <c r="I1155">
        <v>3</v>
      </c>
      <c r="J1155">
        <v>253</v>
      </c>
      <c r="K1155" t="s">
        <v>66</v>
      </c>
      <c r="L1155">
        <v>-40870371.119999997</v>
      </c>
      <c r="M1155">
        <v>-3566036.87</v>
      </c>
      <c r="N1155">
        <v>0</v>
      </c>
      <c r="O1155">
        <v>-22426.06</v>
      </c>
      <c r="P1155">
        <v>-40870371.119999997</v>
      </c>
      <c r="Q1155">
        <v>-3588462.93</v>
      </c>
      <c r="R1155">
        <v>-4405683.84</v>
      </c>
      <c r="S1155">
        <v>-1892622.78</v>
      </c>
      <c r="T1155">
        <v>0</v>
      </c>
      <c r="U1155">
        <v>-10956.84</v>
      </c>
      <c r="V1155">
        <v>-4405683.84</v>
      </c>
      <c r="W1155">
        <v>-1903579.62</v>
      </c>
      <c r="X1155">
        <v>-3376856.43</v>
      </c>
      <c r="Y1155">
        <v>-1336860.26</v>
      </c>
      <c r="Z1155">
        <v>0</v>
      </c>
      <c r="AA1155">
        <v>0</v>
      </c>
      <c r="AB1155">
        <v>-3376856.43</v>
      </c>
      <c r="AC1155">
        <v>-1336860.26</v>
      </c>
      <c r="AD1155">
        <v>-41857391.479999997</v>
      </c>
      <c r="AE1155">
        <v>0</v>
      </c>
      <c r="AF1155">
        <v>0</v>
      </c>
      <c r="AG1155">
        <v>0</v>
      </c>
      <c r="AH1155">
        <v>0</v>
      </c>
      <c r="AI1155">
        <v>-41857391.479999997</v>
      </c>
      <c r="AJ1155">
        <v>-3376856.43</v>
      </c>
      <c r="AK1155">
        <v>-39817395.310000002</v>
      </c>
      <c r="AL1155">
        <v>-33382.9</v>
      </c>
      <c r="AM1155">
        <v>54883.68</v>
      </c>
      <c r="AN1155">
        <v>6049.4</v>
      </c>
      <c r="AO1155">
        <v>0</v>
      </c>
      <c r="AP1155">
        <v>0</v>
      </c>
      <c r="AQ1155">
        <v>60933.08</v>
      </c>
    </row>
    <row r="1156" spans="2:43" x14ac:dyDescent="0.35">
      <c r="B1156" s="65" t="s">
        <v>128</v>
      </c>
      <c r="C1156">
        <v>2016</v>
      </c>
      <c r="D1156">
        <v>2016</v>
      </c>
      <c r="F1156">
        <v>1301</v>
      </c>
      <c r="G1156">
        <v>0</v>
      </c>
      <c r="H1156" t="s">
        <v>454</v>
      </c>
      <c r="I1156">
        <v>3</v>
      </c>
      <c r="J1156">
        <v>254</v>
      </c>
      <c r="K1156" t="s">
        <v>66</v>
      </c>
      <c r="L1156">
        <v>-6399384.3600000003</v>
      </c>
      <c r="M1156">
        <v>-2796493.45</v>
      </c>
      <c r="N1156">
        <v>0</v>
      </c>
      <c r="O1156">
        <v>-2809509.42</v>
      </c>
      <c r="P1156">
        <v>-6399384.3600000003</v>
      </c>
      <c r="Q1156">
        <v>-5606002.8700000001</v>
      </c>
      <c r="R1156">
        <v>-631138.01</v>
      </c>
      <c r="S1156">
        <v>-13865.58</v>
      </c>
      <c r="T1156">
        <v>0</v>
      </c>
      <c r="U1156">
        <v>-3151.2</v>
      </c>
      <c r="V1156">
        <v>-631138.01</v>
      </c>
      <c r="W1156">
        <v>-17016.78</v>
      </c>
      <c r="X1156">
        <v>-23549.040000000001</v>
      </c>
      <c r="Y1156">
        <v>-23549.040000000001</v>
      </c>
      <c r="Z1156">
        <v>0</v>
      </c>
      <c r="AA1156">
        <v>0</v>
      </c>
      <c r="AB1156">
        <v>-23549.040000000001</v>
      </c>
      <c r="AC1156">
        <v>-23549.040000000001</v>
      </c>
      <c r="AD1156">
        <v>-4220163.34</v>
      </c>
      <c r="AE1156">
        <v>0</v>
      </c>
      <c r="AF1156">
        <v>0</v>
      </c>
      <c r="AG1156">
        <v>0</v>
      </c>
      <c r="AH1156">
        <v>0</v>
      </c>
      <c r="AI1156">
        <v>-4220163.34</v>
      </c>
      <c r="AJ1156">
        <v>-23549.040000000001</v>
      </c>
      <c r="AK1156">
        <v>-4220163.34</v>
      </c>
      <c r="AL1156">
        <v>-2812660.62</v>
      </c>
      <c r="AM1156">
        <v>45519.38</v>
      </c>
      <c r="AN1156">
        <v>0</v>
      </c>
      <c r="AO1156">
        <v>0</v>
      </c>
      <c r="AP1156">
        <v>723.65</v>
      </c>
      <c r="AQ1156">
        <v>46243.03</v>
      </c>
    </row>
    <row r="1157" spans="2:43" x14ac:dyDescent="0.35">
      <c r="B1157" s="65" t="s">
        <v>128</v>
      </c>
      <c r="C1157">
        <v>2016</v>
      </c>
      <c r="D1157">
        <v>2016</v>
      </c>
      <c r="F1157">
        <v>1301</v>
      </c>
      <c r="G1157">
        <v>0</v>
      </c>
      <c r="H1157" t="s">
        <v>454</v>
      </c>
      <c r="I1157">
        <v>3</v>
      </c>
      <c r="J1157">
        <v>257</v>
      </c>
      <c r="K1157" t="s">
        <v>66</v>
      </c>
      <c r="L1157">
        <v>-16980003.120000001</v>
      </c>
      <c r="M1157">
        <v>-1292214.31</v>
      </c>
      <c r="N1157">
        <v>0</v>
      </c>
      <c r="O1157">
        <v>-5640.83</v>
      </c>
      <c r="P1157">
        <v>-16980003.120000001</v>
      </c>
      <c r="Q1157">
        <v>-1297855.1399999999</v>
      </c>
      <c r="R1157">
        <v>-1809596.03</v>
      </c>
      <c r="S1157">
        <v>-74130.649999999994</v>
      </c>
      <c r="T1157">
        <v>0</v>
      </c>
      <c r="U1157">
        <v>-190678.61</v>
      </c>
      <c r="V1157">
        <v>-1809596.03</v>
      </c>
      <c r="W1157">
        <v>-264809.26</v>
      </c>
      <c r="X1157">
        <v>-217665.82</v>
      </c>
      <c r="Y1157">
        <v>-18260.11</v>
      </c>
      <c r="Z1157">
        <v>0</v>
      </c>
      <c r="AA1157">
        <v>0</v>
      </c>
      <c r="AB1157">
        <v>-217665.82</v>
      </c>
      <c r="AC1157">
        <v>-18260.11</v>
      </c>
      <c r="AD1157">
        <v>-17618019.07</v>
      </c>
      <c r="AE1157">
        <v>0</v>
      </c>
      <c r="AF1157">
        <v>0</v>
      </c>
      <c r="AG1157">
        <v>-300378.13</v>
      </c>
      <c r="AH1157">
        <v>0</v>
      </c>
      <c r="AI1157">
        <v>-17918397.199999999</v>
      </c>
      <c r="AJ1157">
        <v>-217665.82</v>
      </c>
      <c r="AK1157">
        <v>-17718991.489999998</v>
      </c>
      <c r="AL1157">
        <v>-492056.74</v>
      </c>
      <c r="AM1157">
        <v>45568.9</v>
      </c>
      <c r="AN1157">
        <v>176596.67</v>
      </c>
      <c r="AO1157">
        <v>0</v>
      </c>
      <c r="AP1157">
        <v>178178</v>
      </c>
      <c r="AQ1157">
        <v>400343.57</v>
      </c>
    </row>
    <row r="1158" spans="2:43" x14ac:dyDescent="0.35">
      <c r="B1158" s="65" t="s">
        <v>128</v>
      </c>
      <c r="C1158">
        <v>2016</v>
      </c>
      <c r="D1158">
        <v>2016</v>
      </c>
      <c r="F1158">
        <v>1301</v>
      </c>
      <c r="G1158">
        <v>0</v>
      </c>
      <c r="H1158" t="s">
        <v>454</v>
      </c>
      <c r="I1158">
        <v>3</v>
      </c>
      <c r="J1158">
        <v>258</v>
      </c>
      <c r="K1158" t="s">
        <v>66</v>
      </c>
      <c r="L1158">
        <v>0</v>
      </c>
      <c r="M1158">
        <v>-24936.68</v>
      </c>
      <c r="N1158">
        <v>0</v>
      </c>
      <c r="O1158">
        <v>0</v>
      </c>
      <c r="P1158">
        <v>0</v>
      </c>
      <c r="Q1158">
        <v>-24936.68</v>
      </c>
      <c r="R1158">
        <v>0</v>
      </c>
      <c r="S1158">
        <v>0</v>
      </c>
      <c r="T1158">
        <v>0</v>
      </c>
      <c r="U1158">
        <v>0</v>
      </c>
      <c r="V1158">
        <v>0</v>
      </c>
      <c r="W1158">
        <v>0</v>
      </c>
      <c r="X1158">
        <v>-77283.929999999993</v>
      </c>
      <c r="Y1158">
        <v>0</v>
      </c>
      <c r="Z1158">
        <v>0</v>
      </c>
      <c r="AA1158">
        <v>0</v>
      </c>
      <c r="AB1158">
        <v>-77283.929999999993</v>
      </c>
      <c r="AC1158">
        <v>0</v>
      </c>
      <c r="AD1158">
        <v>-52347.25</v>
      </c>
      <c r="AE1158">
        <v>0</v>
      </c>
      <c r="AF1158">
        <v>0</v>
      </c>
      <c r="AG1158">
        <v>-10487.05</v>
      </c>
      <c r="AH1158">
        <v>0</v>
      </c>
      <c r="AI1158">
        <v>-62834.3</v>
      </c>
      <c r="AJ1158">
        <v>-77283.929999999993</v>
      </c>
      <c r="AK1158">
        <v>14449.63</v>
      </c>
      <c r="AL1158">
        <v>-10487.05</v>
      </c>
      <c r="AM1158">
        <v>24936.68</v>
      </c>
      <c r="AN1158">
        <v>0</v>
      </c>
      <c r="AO1158">
        <v>0</v>
      </c>
      <c r="AP1158">
        <v>0</v>
      </c>
      <c r="AQ1158">
        <v>24936.68</v>
      </c>
    </row>
    <row r="1159" spans="2:43" x14ac:dyDescent="0.35">
      <c r="B1159" s="65" t="s">
        <v>128</v>
      </c>
      <c r="C1159">
        <v>2016</v>
      </c>
      <c r="D1159">
        <v>2016</v>
      </c>
      <c r="F1159">
        <v>1301</v>
      </c>
      <c r="G1159">
        <v>0</v>
      </c>
      <c r="H1159" t="s">
        <v>454</v>
      </c>
      <c r="I1159">
        <v>3</v>
      </c>
      <c r="J1159">
        <v>260</v>
      </c>
      <c r="K1159" t="s">
        <v>66</v>
      </c>
      <c r="L1159">
        <v>-519979.69</v>
      </c>
      <c r="M1159">
        <v>-71102.149999999994</v>
      </c>
      <c r="N1159">
        <v>0</v>
      </c>
      <c r="O1159">
        <v>-2777.91</v>
      </c>
      <c r="P1159">
        <v>-519979.69</v>
      </c>
      <c r="Q1159">
        <v>-73880.06</v>
      </c>
      <c r="R1159">
        <v>-158849.62</v>
      </c>
      <c r="S1159">
        <v>-91276.13</v>
      </c>
      <c r="T1159">
        <v>0</v>
      </c>
      <c r="U1159">
        <v>-15368.7</v>
      </c>
      <c r="V1159">
        <v>-158849.62</v>
      </c>
      <c r="W1159">
        <v>-106644.83</v>
      </c>
      <c r="X1159">
        <v>0</v>
      </c>
      <c r="Y1159">
        <v>0</v>
      </c>
      <c r="Z1159">
        <v>0</v>
      </c>
      <c r="AA1159">
        <v>0</v>
      </c>
      <c r="AB1159">
        <v>0</v>
      </c>
      <c r="AC1159">
        <v>0</v>
      </c>
      <c r="AD1159">
        <v>-420178.88</v>
      </c>
      <c r="AE1159">
        <v>0</v>
      </c>
      <c r="AF1159">
        <v>0</v>
      </c>
      <c r="AG1159">
        <v>0</v>
      </c>
      <c r="AH1159">
        <v>0</v>
      </c>
      <c r="AI1159">
        <v>-420178.88</v>
      </c>
      <c r="AJ1159">
        <v>0</v>
      </c>
      <c r="AK1159">
        <v>-420178.88</v>
      </c>
      <c r="AL1159">
        <v>78125.539999999994</v>
      </c>
      <c r="AM1159">
        <v>62577.47</v>
      </c>
      <c r="AN1159">
        <v>18005.77</v>
      </c>
      <c r="AO1159">
        <v>0</v>
      </c>
      <c r="AP1159">
        <v>0</v>
      </c>
      <c r="AQ1159">
        <v>80583.240000000005</v>
      </c>
    </row>
    <row r="1160" spans="2:43" x14ac:dyDescent="0.35">
      <c r="B1160" s="65" t="s">
        <v>128</v>
      </c>
      <c r="C1160">
        <v>2016</v>
      </c>
      <c r="D1160">
        <v>2016</v>
      </c>
      <c r="F1160">
        <v>1301</v>
      </c>
      <c r="G1160">
        <v>0</v>
      </c>
      <c r="H1160" t="s">
        <v>454</v>
      </c>
      <c r="I1160">
        <v>3</v>
      </c>
      <c r="J1160">
        <v>310</v>
      </c>
      <c r="K1160" t="s">
        <v>66</v>
      </c>
      <c r="L1160">
        <v>-3178383.58</v>
      </c>
      <c r="M1160">
        <v>-435255.23</v>
      </c>
      <c r="N1160">
        <v>0</v>
      </c>
      <c r="O1160">
        <v>-33357.33</v>
      </c>
      <c r="P1160">
        <v>-3178383.58</v>
      </c>
      <c r="Q1160">
        <v>-468612.56</v>
      </c>
      <c r="R1160">
        <v>-92668.94</v>
      </c>
      <c r="S1160">
        <v>60453.99</v>
      </c>
      <c r="T1160">
        <v>0</v>
      </c>
      <c r="U1160">
        <v>-34907.08</v>
      </c>
      <c r="V1160">
        <v>-92668.94</v>
      </c>
      <c r="W1160">
        <v>25546.91</v>
      </c>
      <c r="X1160">
        <v>-4013</v>
      </c>
      <c r="Y1160">
        <v>-4013</v>
      </c>
      <c r="Z1160">
        <v>0</v>
      </c>
      <c r="AA1160">
        <v>0</v>
      </c>
      <c r="AB1160">
        <v>-4013</v>
      </c>
      <c r="AC1160">
        <v>-4013</v>
      </c>
      <c r="AD1160">
        <v>-2862893.95</v>
      </c>
      <c r="AE1160">
        <v>0</v>
      </c>
      <c r="AF1160">
        <v>0</v>
      </c>
      <c r="AG1160">
        <v>0</v>
      </c>
      <c r="AH1160">
        <v>0</v>
      </c>
      <c r="AI1160">
        <v>-2862893.95</v>
      </c>
      <c r="AJ1160">
        <v>-4013</v>
      </c>
      <c r="AK1160">
        <v>-2862893.95</v>
      </c>
      <c r="AL1160">
        <v>-34907.08</v>
      </c>
      <c r="AM1160">
        <v>20569.61</v>
      </c>
      <c r="AN1160">
        <v>563.57000000000005</v>
      </c>
      <c r="AO1160">
        <v>0</v>
      </c>
      <c r="AP1160">
        <v>121190.95</v>
      </c>
      <c r="AQ1160">
        <v>142324.13</v>
      </c>
    </row>
    <row r="1161" spans="2:43" x14ac:dyDescent="0.35">
      <c r="B1161" s="65" t="s">
        <v>128</v>
      </c>
      <c r="C1161">
        <v>2016</v>
      </c>
      <c r="D1161">
        <v>2016</v>
      </c>
      <c r="F1161">
        <v>1301</v>
      </c>
      <c r="G1161">
        <v>0</v>
      </c>
      <c r="H1161" t="s">
        <v>455</v>
      </c>
      <c r="I1161">
        <v>4</v>
      </c>
      <c r="J1161">
        <v>111</v>
      </c>
      <c r="K1161" t="s">
        <v>66</v>
      </c>
      <c r="L1161">
        <v>0</v>
      </c>
      <c r="M1161">
        <v>-92657.79</v>
      </c>
      <c r="N1161">
        <v>0</v>
      </c>
      <c r="O1161">
        <v>0</v>
      </c>
      <c r="P1161">
        <v>0</v>
      </c>
      <c r="Q1161">
        <v>-92657.79</v>
      </c>
      <c r="R1161">
        <v>-30033980.010000002</v>
      </c>
      <c r="S1161">
        <v>-25165.82</v>
      </c>
      <c r="T1161">
        <v>0</v>
      </c>
      <c r="U1161">
        <v>-7551.66</v>
      </c>
      <c r="V1161">
        <v>-30033980.010000002</v>
      </c>
      <c r="W1161">
        <v>-32717.48</v>
      </c>
      <c r="X1161">
        <v>0</v>
      </c>
      <c r="Y1161">
        <v>0</v>
      </c>
      <c r="Z1161">
        <v>0</v>
      </c>
      <c r="AA1161">
        <v>0</v>
      </c>
      <c r="AB1161">
        <v>0</v>
      </c>
      <c r="AC1161">
        <v>0</v>
      </c>
      <c r="AD1161">
        <v>-30190255.989999998</v>
      </c>
      <c r="AE1161">
        <v>0</v>
      </c>
      <c r="AF1161">
        <v>0</v>
      </c>
      <c r="AG1161">
        <v>0</v>
      </c>
      <c r="AH1161">
        <v>0</v>
      </c>
      <c r="AI1161">
        <v>-30190255.989999998</v>
      </c>
      <c r="AJ1161">
        <v>0</v>
      </c>
      <c r="AK1161">
        <v>-30190255.989999998</v>
      </c>
      <c r="AL1161">
        <v>-281651.25</v>
      </c>
      <c r="AM1161">
        <v>92657.79</v>
      </c>
      <c r="AN1161">
        <v>32717.48</v>
      </c>
      <c r="AO1161">
        <v>0</v>
      </c>
      <c r="AP1161">
        <v>54320.07</v>
      </c>
      <c r="AQ1161">
        <v>179695.34</v>
      </c>
    </row>
    <row r="1162" spans="2:43" x14ac:dyDescent="0.35">
      <c r="B1162" s="65" t="s">
        <v>128</v>
      </c>
      <c r="C1162">
        <v>2016</v>
      </c>
      <c r="D1162">
        <v>2016</v>
      </c>
      <c r="F1162">
        <v>1301</v>
      </c>
      <c r="G1162">
        <v>0</v>
      </c>
      <c r="H1162" t="s">
        <v>455</v>
      </c>
      <c r="I1162">
        <v>4</v>
      </c>
      <c r="J1162">
        <v>113</v>
      </c>
      <c r="K1162" t="s">
        <v>66</v>
      </c>
      <c r="L1162">
        <v>-16117.25</v>
      </c>
      <c r="M1162">
        <v>-12907.37</v>
      </c>
      <c r="N1162">
        <v>0</v>
      </c>
      <c r="O1162">
        <v>0</v>
      </c>
      <c r="P1162">
        <v>-16117.25</v>
      </c>
      <c r="Q1162">
        <v>-12907.37</v>
      </c>
      <c r="R1162">
        <v>-47622.09</v>
      </c>
      <c r="S1162">
        <v>6663.86</v>
      </c>
      <c r="T1162">
        <v>0</v>
      </c>
      <c r="U1162">
        <v>-9059.82</v>
      </c>
      <c r="V1162">
        <v>-47622.09</v>
      </c>
      <c r="W1162">
        <v>-2395.96</v>
      </c>
      <c r="X1162">
        <v>0</v>
      </c>
      <c r="Y1162">
        <v>0</v>
      </c>
      <c r="Z1162">
        <v>0</v>
      </c>
      <c r="AA1162">
        <v>0</v>
      </c>
      <c r="AB1162">
        <v>0</v>
      </c>
      <c r="AC1162">
        <v>0</v>
      </c>
      <c r="AD1162">
        <v>-61351.93</v>
      </c>
      <c r="AE1162">
        <v>0</v>
      </c>
      <c r="AF1162">
        <v>0</v>
      </c>
      <c r="AG1162">
        <v>0</v>
      </c>
      <c r="AH1162">
        <v>0</v>
      </c>
      <c r="AI1162">
        <v>-61351.93</v>
      </c>
      <c r="AJ1162">
        <v>0</v>
      </c>
      <c r="AK1162">
        <v>-61351.93</v>
      </c>
      <c r="AL1162">
        <v>-12915.92</v>
      </c>
      <c r="AM1162">
        <v>0</v>
      </c>
      <c r="AN1162">
        <v>0</v>
      </c>
      <c r="AO1162">
        <v>0</v>
      </c>
      <c r="AP1162">
        <v>0</v>
      </c>
      <c r="AQ1162">
        <v>0</v>
      </c>
    </row>
    <row r="1163" spans="2:43" x14ac:dyDescent="0.35">
      <c r="B1163" s="65" t="s">
        <v>128</v>
      </c>
      <c r="C1163">
        <v>2016</v>
      </c>
      <c r="D1163">
        <v>2016</v>
      </c>
      <c r="F1163">
        <v>1301</v>
      </c>
      <c r="G1163">
        <v>0</v>
      </c>
      <c r="H1163" t="s">
        <v>455</v>
      </c>
      <c r="I1163">
        <v>4</v>
      </c>
      <c r="J1163">
        <v>115</v>
      </c>
      <c r="K1163" t="s">
        <v>66</v>
      </c>
      <c r="L1163">
        <v>0</v>
      </c>
      <c r="M1163">
        <v>0</v>
      </c>
      <c r="N1163">
        <v>0</v>
      </c>
      <c r="O1163">
        <v>0</v>
      </c>
      <c r="P1163">
        <v>0</v>
      </c>
      <c r="Q1163">
        <v>0</v>
      </c>
      <c r="R1163">
        <v>-144599.35999999999</v>
      </c>
      <c r="S1163">
        <v>0</v>
      </c>
      <c r="T1163">
        <v>0</v>
      </c>
      <c r="U1163">
        <v>0</v>
      </c>
      <c r="V1163">
        <v>-144599.35999999999</v>
      </c>
      <c r="W1163">
        <v>0</v>
      </c>
      <c r="X1163">
        <v>0</v>
      </c>
      <c r="Y1163">
        <v>0</v>
      </c>
      <c r="Z1163">
        <v>0</v>
      </c>
      <c r="AA1163">
        <v>0</v>
      </c>
      <c r="AB1163">
        <v>0</v>
      </c>
      <c r="AC1163">
        <v>0</v>
      </c>
      <c r="AD1163">
        <v>-140181.47</v>
      </c>
      <c r="AE1163">
        <v>0</v>
      </c>
      <c r="AF1163">
        <v>0</v>
      </c>
      <c r="AG1163">
        <v>0</v>
      </c>
      <c r="AH1163">
        <v>0</v>
      </c>
      <c r="AI1163">
        <v>-140181.47</v>
      </c>
      <c r="AJ1163">
        <v>0</v>
      </c>
      <c r="AK1163">
        <v>-140181.47</v>
      </c>
      <c r="AL1163">
        <v>4417.8900000000003</v>
      </c>
      <c r="AM1163">
        <v>0</v>
      </c>
      <c r="AN1163">
        <v>0</v>
      </c>
      <c r="AO1163">
        <v>0</v>
      </c>
      <c r="AP1163">
        <v>0</v>
      </c>
      <c r="AQ1163">
        <v>0</v>
      </c>
    </row>
    <row r="1164" spans="2:43" x14ac:dyDescent="0.35">
      <c r="B1164" s="65" t="s">
        <v>128</v>
      </c>
      <c r="C1164">
        <v>2016</v>
      </c>
      <c r="D1164">
        <v>2016</v>
      </c>
      <c r="F1164">
        <v>1301</v>
      </c>
      <c r="G1164">
        <v>0</v>
      </c>
      <c r="H1164" t="s">
        <v>455</v>
      </c>
      <c r="I1164">
        <v>4</v>
      </c>
      <c r="J1164">
        <v>118</v>
      </c>
      <c r="K1164" t="s">
        <v>66</v>
      </c>
      <c r="L1164">
        <v>0</v>
      </c>
      <c r="M1164">
        <v>0</v>
      </c>
      <c r="N1164">
        <v>0</v>
      </c>
      <c r="O1164">
        <v>0</v>
      </c>
      <c r="P1164">
        <v>0</v>
      </c>
      <c r="Q1164">
        <v>0</v>
      </c>
      <c r="R1164">
        <v>-12528.03</v>
      </c>
      <c r="S1164">
        <v>50654.14</v>
      </c>
      <c r="T1164">
        <v>0</v>
      </c>
      <c r="U1164">
        <v>-51749.52</v>
      </c>
      <c r="V1164">
        <v>-12528.03</v>
      </c>
      <c r="W1164">
        <v>-1095.3800000000001</v>
      </c>
      <c r="X1164">
        <v>0</v>
      </c>
      <c r="Y1164">
        <v>0</v>
      </c>
      <c r="Z1164">
        <v>0</v>
      </c>
      <c r="AA1164">
        <v>0</v>
      </c>
      <c r="AB1164">
        <v>0</v>
      </c>
      <c r="AC1164">
        <v>0</v>
      </c>
      <c r="AD1164">
        <v>-65694.509999999995</v>
      </c>
      <c r="AE1164">
        <v>0</v>
      </c>
      <c r="AF1164">
        <v>0</v>
      </c>
      <c r="AG1164">
        <v>0</v>
      </c>
      <c r="AH1164">
        <v>0</v>
      </c>
      <c r="AI1164">
        <v>-65694.509999999995</v>
      </c>
      <c r="AJ1164">
        <v>0</v>
      </c>
      <c r="AK1164">
        <v>-65694.509999999995</v>
      </c>
      <c r="AL1164">
        <v>-54261.86</v>
      </c>
      <c r="AM1164">
        <v>0</v>
      </c>
      <c r="AN1164">
        <v>1095.3800000000001</v>
      </c>
      <c r="AO1164">
        <v>0</v>
      </c>
      <c r="AP1164">
        <v>0</v>
      </c>
      <c r="AQ1164">
        <v>1095.3800000000001</v>
      </c>
    </row>
    <row r="1165" spans="2:43" x14ac:dyDescent="0.35">
      <c r="B1165" s="65" t="s">
        <v>128</v>
      </c>
      <c r="C1165">
        <v>2016</v>
      </c>
      <c r="D1165">
        <v>2016</v>
      </c>
      <c r="F1165">
        <v>1301</v>
      </c>
      <c r="G1165">
        <v>0</v>
      </c>
      <c r="H1165" t="s">
        <v>455</v>
      </c>
      <c r="I1165">
        <v>4</v>
      </c>
      <c r="J1165">
        <v>121</v>
      </c>
      <c r="K1165" t="s">
        <v>66</v>
      </c>
      <c r="L1165">
        <v>-2105424.11</v>
      </c>
      <c r="M1165">
        <v>-1064615.3</v>
      </c>
      <c r="N1165">
        <v>0</v>
      </c>
      <c r="O1165">
        <v>-93346.64</v>
      </c>
      <c r="P1165">
        <v>-2105424.11</v>
      </c>
      <c r="Q1165">
        <v>-1157961.94</v>
      </c>
      <c r="R1165">
        <v>-9893900.2799999993</v>
      </c>
      <c r="S1165">
        <v>-10880.61</v>
      </c>
      <c r="T1165">
        <v>0</v>
      </c>
      <c r="U1165">
        <v>-16497.57</v>
      </c>
      <c r="V1165">
        <v>-9893900.2799999993</v>
      </c>
      <c r="W1165">
        <v>-27378.18</v>
      </c>
      <c r="X1165">
        <v>0</v>
      </c>
      <c r="Y1165">
        <v>0</v>
      </c>
      <c r="Z1165">
        <v>0</v>
      </c>
      <c r="AA1165">
        <v>0</v>
      </c>
      <c r="AB1165">
        <v>0</v>
      </c>
      <c r="AC1165">
        <v>0</v>
      </c>
      <c r="AD1165">
        <v>-10956153.609999999</v>
      </c>
      <c r="AE1165">
        <v>0</v>
      </c>
      <c r="AF1165">
        <v>0</v>
      </c>
      <c r="AG1165">
        <v>0</v>
      </c>
      <c r="AH1165">
        <v>0</v>
      </c>
      <c r="AI1165">
        <v>-10956153.609999999</v>
      </c>
      <c r="AJ1165">
        <v>0</v>
      </c>
      <c r="AK1165">
        <v>-10956153.609999999</v>
      </c>
      <c r="AL1165">
        <v>-142169.34</v>
      </c>
      <c r="AM1165">
        <v>331377.09000000003</v>
      </c>
      <c r="AN1165">
        <v>0</v>
      </c>
      <c r="AO1165">
        <v>0</v>
      </c>
      <c r="AP1165">
        <v>3509.9</v>
      </c>
      <c r="AQ1165">
        <v>334886.99</v>
      </c>
    </row>
    <row r="1166" spans="2:43" x14ac:dyDescent="0.35">
      <c r="B1166" s="65" t="s">
        <v>128</v>
      </c>
      <c r="C1166">
        <v>2016</v>
      </c>
      <c r="D1166">
        <v>2016</v>
      </c>
      <c r="F1166">
        <v>1301</v>
      </c>
      <c r="G1166">
        <v>0</v>
      </c>
      <c r="H1166" t="s">
        <v>455</v>
      </c>
      <c r="I1166">
        <v>4</v>
      </c>
      <c r="J1166">
        <v>210</v>
      </c>
      <c r="K1166" t="s">
        <v>66</v>
      </c>
      <c r="L1166">
        <v>-2317703.12</v>
      </c>
      <c r="M1166">
        <v>-369286.07</v>
      </c>
      <c r="N1166">
        <v>0</v>
      </c>
      <c r="O1166">
        <v>-240502.1</v>
      </c>
      <c r="P1166">
        <v>-2317703.12</v>
      </c>
      <c r="Q1166">
        <v>-609788.17000000004</v>
      </c>
      <c r="R1166">
        <v>-145075.54</v>
      </c>
      <c r="S1166">
        <v>172016.73</v>
      </c>
      <c r="T1166">
        <v>0</v>
      </c>
      <c r="U1166">
        <v>-174060.63</v>
      </c>
      <c r="V1166">
        <v>-145075.54</v>
      </c>
      <c r="W1166">
        <v>-2043.9</v>
      </c>
      <c r="X1166">
        <v>-722</v>
      </c>
      <c r="Y1166">
        <v>0</v>
      </c>
      <c r="Z1166">
        <v>0</v>
      </c>
      <c r="AA1166">
        <v>0</v>
      </c>
      <c r="AB1166">
        <v>-722</v>
      </c>
      <c r="AC1166">
        <v>0</v>
      </c>
      <c r="AD1166">
        <v>-2298880.92</v>
      </c>
      <c r="AE1166">
        <v>0</v>
      </c>
      <c r="AF1166">
        <v>0</v>
      </c>
      <c r="AG1166">
        <v>-538.39</v>
      </c>
      <c r="AH1166">
        <v>0</v>
      </c>
      <c r="AI1166">
        <v>-2299419.31</v>
      </c>
      <c r="AJ1166">
        <v>-722</v>
      </c>
      <c r="AK1166">
        <v>-2298697.31</v>
      </c>
      <c r="AL1166">
        <v>-447750.72</v>
      </c>
      <c r="AM1166">
        <v>576148.52</v>
      </c>
      <c r="AN1166">
        <v>2655.05</v>
      </c>
      <c r="AO1166">
        <v>0</v>
      </c>
      <c r="AP1166">
        <v>25835.01</v>
      </c>
      <c r="AQ1166">
        <v>604638.57999999996</v>
      </c>
    </row>
    <row r="1167" spans="2:43" x14ac:dyDescent="0.35">
      <c r="B1167" s="65" t="s">
        <v>128</v>
      </c>
      <c r="C1167">
        <v>2016</v>
      </c>
      <c r="D1167">
        <v>2016</v>
      </c>
      <c r="F1167">
        <v>1301</v>
      </c>
      <c r="G1167">
        <v>0</v>
      </c>
      <c r="H1167" t="s">
        <v>455</v>
      </c>
      <c r="I1167">
        <v>4</v>
      </c>
      <c r="J1167">
        <v>220</v>
      </c>
      <c r="K1167" t="s">
        <v>66</v>
      </c>
      <c r="L1167">
        <v>-529553.92000000004</v>
      </c>
      <c r="M1167">
        <v>-481514.17</v>
      </c>
      <c r="N1167">
        <v>0</v>
      </c>
      <c r="O1167">
        <v>-28483.439999999999</v>
      </c>
      <c r="P1167">
        <v>-529553.92000000004</v>
      </c>
      <c r="Q1167">
        <v>-509997.61</v>
      </c>
      <c r="R1167">
        <v>-131938</v>
      </c>
      <c r="S1167">
        <v>172255.6</v>
      </c>
      <c r="T1167">
        <v>0</v>
      </c>
      <c r="U1167">
        <v>-214981.31</v>
      </c>
      <c r="V1167">
        <v>-131938</v>
      </c>
      <c r="W1167">
        <v>-42725.71</v>
      </c>
      <c r="X1167">
        <v>0</v>
      </c>
      <c r="Y1167">
        <v>0</v>
      </c>
      <c r="Z1167">
        <v>0</v>
      </c>
      <c r="AA1167">
        <v>0</v>
      </c>
      <c r="AB1167">
        <v>0</v>
      </c>
      <c r="AC1167">
        <v>0</v>
      </c>
      <c r="AD1167">
        <v>-352233.35</v>
      </c>
      <c r="AE1167">
        <v>0</v>
      </c>
      <c r="AF1167">
        <v>0</v>
      </c>
      <c r="AG1167">
        <v>0</v>
      </c>
      <c r="AH1167">
        <v>0</v>
      </c>
      <c r="AI1167">
        <v>-352233.35</v>
      </c>
      <c r="AJ1167">
        <v>0</v>
      </c>
      <c r="AK1167">
        <v>-352233.35</v>
      </c>
      <c r="AL1167">
        <v>-243464.75</v>
      </c>
      <c r="AM1167">
        <v>319217.06</v>
      </c>
      <c r="AN1167">
        <v>831.58</v>
      </c>
      <c r="AO1167">
        <v>0</v>
      </c>
      <c r="AP1167">
        <v>1007.52</v>
      </c>
      <c r="AQ1167">
        <v>321056.15999999997</v>
      </c>
    </row>
    <row r="1168" spans="2:43" x14ac:dyDescent="0.35">
      <c r="B1168" s="65" t="s">
        <v>128</v>
      </c>
      <c r="C1168">
        <v>2016</v>
      </c>
      <c r="D1168">
        <v>2016</v>
      </c>
      <c r="F1168">
        <v>1301</v>
      </c>
      <c r="G1168">
        <v>0</v>
      </c>
      <c r="H1168" t="s">
        <v>455</v>
      </c>
      <c r="I1168">
        <v>4</v>
      </c>
      <c r="J1168">
        <v>231</v>
      </c>
      <c r="K1168" t="s">
        <v>66</v>
      </c>
      <c r="L1168">
        <v>0</v>
      </c>
      <c r="M1168">
        <v>0</v>
      </c>
      <c r="N1168">
        <v>0</v>
      </c>
      <c r="O1168">
        <v>0</v>
      </c>
      <c r="P1168">
        <v>0</v>
      </c>
      <c r="Q1168">
        <v>0</v>
      </c>
      <c r="R1168">
        <v>0</v>
      </c>
      <c r="S1168">
        <v>220</v>
      </c>
      <c r="T1168">
        <v>0</v>
      </c>
      <c r="U1168">
        <v>0</v>
      </c>
      <c r="V1168">
        <v>0</v>
      </c>
      <c r="W1168">
        <v>220</v>
      </c>
      <c r="X1168">
        <v>0</v>
      </c>
      <c r="Y1168">
        <v>0</v>
      </c>
      <c r="Z1168">
        <v>0</v>
      </c>
      <c r="AA1168">
        <v>0</v>
      </c>
      <c r="AB1168">
        <v>0</v>
      </c>
      <c r="AC1168">
        <v>0</v>
      </c>
      <c r="AD1168">
        <v>-220</v>
      </c>
      <c r="AE1168">
        <v>0</v>
      </c>
      <c r="AF1168">
        <v>0</v>
      </c>
      <c r="AG1168">
        <v>0</v>
      </c>
      <c r="AH1168">
        <v>0</v>
      </c>
      <c r="AI1168">
        <v>-220</v>
      </c>
      <c r="AJ1168">
        <v>0</v>
      </c>
      <c r="AK1168">
        <v>-220</v>
      </c>
      <c r="AL1168">
        <v>0</v>
      </c>
      <c r="AM1168">
        <v>0</v>
      </c>
      <c r="AN1168">
        <v>0</v>
      </c>
      <c r="AO1168">
        <v>0</v>
      </c>
      <c r="AP1168">
        <v>0</v>
      </c>
      <c r="AQ1168">
        <v>0</v>
      </c>
    </row>
    <row r="1169" spans="2:43" x14ac:dyDescent="0.35">
      <c r="B1169" s="65" t="s">
        <v>128</v>
      </c>
      <c r="C1169">
        <v>2016</v>
      </c>
      <c r="D1169">
        <v>2016</v>
      </c>
      <c r="F1169">
        <v>1301</v>
      </c>
      <c r="G1169">
        <v>0</v>
      </c>
      <c r="H1169" t="s">
        <v>455</v>
      </c>
      <c r="I1169">
        <v>4</v>
      </c>
      <c r="J1169">
        <v>232</v>
      </c>
      <c r="K1169" t="s">
        <v>66</v>
      </c>
      <c r="L1169">
        <v>-101563.52</v>
      </c>
      <c r="M1169">
        <v>-61235.81</v>
      </c>
      <c r="N1169">
        <v>0</v>
      </c>
      <c r="O1169">
        <v>0</v>
      </c>
      <c r="P1169">
        <v>-101563.52</v>
      </c>
      <c r="Q1169">
        <v>-61235.81</v>
      </c>
      <c r="R1169">
        <v>-2889.78</v>
      </c>
      <c r="S1169">
        <v>2212.6999999999998</v>
      </c>
      <c r="T1169">
        <v>0</v>
      </c>
      <c r="U1169">
        <v>-7200.91</v>
      </c>
      <c r="V1169">
        <v>-2889.78</v>
      </c>
      <c r="W1169">
        <v>-4988.21</v>
      </c>
      <c r="X1169">
        <v>0</v>
      </c>
      <c r="Y1169">
        <v>0</v>
      </c>
      <c r="Z1169">
        <v>0</v>
      </c>
      <c r="AA1169">
        <v>0</v>
      </c>
      <c r="AB1169">
        <v>0</v>
      </c>
      <c r="AC1169">
        <v>0</v>
      </c>
      <c r="AD1169">
        <v>-45430.19</v>
      </c>
      <c r="AE1169">
        <v>0</v>
      </c>
      <c r="AF1169">
        <v>0</v>
      </c>
      <c r="AG1169">
        <v>0</v>
      </c>
      <c r="AH1169">
        <v>0</v>
      </c>
      <c r="AI1169">
        <v>-45430.19</v>
      </c>
      <c r="AJ1169">
        <v>0</v>
      </c>
      <c r="AK1169">
        <v>-45430.19</v>
      </c>
      <c r="AL1169">
        <v>-7200.91</v>
      </c>
      <c r="AM1169">
        <v>0</v>
      </c>
      <c r="AN1169">
        <v>257.35000000000002</v>
      </c>
      <c r="AO1169">
        <v>0</v>
      </c>
      <c r="AP1169">
        <v>0</v>
      </c>
      <c r="AQ1169">
        <v>257.35000000000002</v>
      </c>
    </row>
    <row r="1170" spans="2:43" x14ac:dyDescent="0.35">
      <c r="B1170" s="65" t="s">
        <v>128</v>
      </c>
      <c r="C1170">
        <v>2016</v>
      </c>
      <c r="D1170">
        <v>2016</v>
      </c>
      <c r="F1170">
        <v>1301</v>
      </c>
      <c r="G1170">
        <v>0</v>
      </c>
      <c r="H1170" t="s">
        <v>455</v>
      </c>
      <c r="I1170">
        <v>4</v>
      </c>
      <c r="J1170">
        <v>233</v>
      </c>
      <c r="K1170" t="s">
        <v>66</v>
      </c>
      <c r="L1170">
        <v>-128724.24</v>
      </c>
      <c r="M1170">
        <v>-59023.81</v>
      </c>
      <c r="N1170">
        <v>0</v>
      </c>
      <c r="O1170">
        <v>0</v>
      </c>
      <c r="P1170">
        <v>-128724.24</v>
      </c>
      <c r="Q1170">
        <v>-59023.81</v>
      </c>
      <c r="R1170">
        <v>-40267.300000000003</v>
      </c>
      <c r="S1170">
        <v>33892.15</v>
      </c>
      <c r="T1170">
        <v>0</v>
      </c>
      <c r="U1170">
        <v>-29211.38</v>
      </c>
      <c r="V1170">
        <v>-40267.300000000003</v>
      </c>
      <c r="W1170">
        <v>4680.7700000000004</v>
      </c>
      <c r="X1170">
        <v>-82494.460000000006</v>
      </c>
      <c r="Y1170">
        <v>0</v>
      </c>
      <c r="Z1170">
        <v>0</v>
      </c>
      <c r="AA1170">
        <v>0</v>
      </c>
      <c r="AB1170">
        <v>-82494.460000000006</v>
      </c>
      <c r="AC1170">
        <v>0</v>
      </c>
      <c r="AD1170">
        <v>-226354.34</v>
      </c>
      <c r="AE1170">
        <v>0</v>
      </c>
      <c r="AF1170">
        <v>0</v>
      </c>
      <c r="AG1170">
        <v>0</v>
      </c>
      <c r="AH1170">
        <v>0</v>
      </c>
      <c r="AI1170">
        <v>-226354.34</v>
      </c>
      <c r="AJ1170">
        <v>-82494.460000000006</v>
      </c>
      <c r="AK1170">
        <v>-143859.88</v>
      </c>
      <c r="AL1170">
        <v>-29211.38</v>
      </c>
      <c r="AM1170">
        <v>39282</v>
      </c>
      <c r="AN1170">
        <v>801.77</v>
      </c>
      <c r="AO1170">
        <v>0</v>
      </c>
      <c r="AP1170">
        <v>0</v>
      </c>
      <c r="AQ1170">
        <v>40083.769999999997</v>
      </c>
    </row>
    <row r="1171" spans="2:43" x14ac:dyDescent="0.35">
      <c r="B1171" s="65" t="s">
        <v>128</v>
      </c>
      <c r="C1171">
        <v>2016</v>
      </c>
      <c r="D1171">
        <v>2016</v>
      </c>
      <c r="F1171">
        <v>1301</v>
      </c>
      <c r="G1171">
        <v>0</v>
      </c>
      <c r="H1171" t="s">
        <v>455</v>
      </c>
      <c r="I1171">
        <v>4</v>
      </c>
      <c r="J1171">
        <v>240</v>
      </c>
      <c r="K1171" t="s">
        <v>66</v>
      </c>
      <c r="L1171">
        <v>-36417.26</v>
      </c>
      <c r="M1171">
        <v>49209.33</v>
      </c>
      <c r="N1171">
        <v>0</v>
      </c>
      <c r="O1171">
        <v>-59452.77</v>
      </c>
      <c r="P1171">
        <v>-36417.26</v>
      </c>
      <c r="Q1171">
        <v>-10243.44</v>
      </c>
      <c r="R1171">
        <v>0</v>
      </c>
      <c r="S1171">
        <v>2495.89</v>
      </c>
      <c r="T1171">
        <v>0</v>
      </c>
      <c r="U1171">
        <v>-1265.8399999999999</v>
      </c>
      <c r="V1171">
        <v>0</v>
      </c>
      <c r="W1171">
        <v>1230.05</v>
      </c>
      <c r="X1171">
        <v>-11459.42</v>
      </c>
      <c r="Y1171">
        <v>-8013.23</v>
      </c>
      <c r="Z1171">
        <v>0</v>
      </c>
      <c r="AA1171">
        <v>0</v>
      </c>
      <c r="AB1171">
        <v>-11459.42</v>
      </c>
      <c r="AC1171">
        <v>-8013.23</v>
      </c>
      <c r="AD1171">
        <v>-91568.67</v>
      </c>
      <c r="AE1171">
        <v>0</v>
      </c>
      <c r="AF1171">
        <v>0</v>
      </c>
      <c r="AG1171">
        <v>0</v>
      </c>
      <c r="AH1171">
        <v>0</v>
      </c>
      <c r="AI1171">
        <v>-91568.67</v>
      </c>
      <c r="AJ1171">
        <v>-11459.42</v>
      </c>
      <c r="AK1171">
        <v>-88122.48</v>
      </c>
      <c r="AL1171">
        <v>-60718.61</v>
      </c>
      <c r="AM1171">
        <v>4282.5</v>
      </c>
      <c r="AN1171">
        <v>0</v>
      </c>
      <c r="AO1171">
        <v>0</v>
      </c>
      <c r="AP1171">
        <v>0</v>
      </c>
      <c r="AQ1171">
        <v>4282.5</v>
      </c>
    </row>
    <row r="1172" spans="2:43" x14ac:dyDescent="0.35">
      <c r="B1172" s="65" t="s">
        <v>128</v>
      </c>
      <c r="C1172">
        <v>2016</v>
      </c>
      <c r="D1172">
        <v>2016</v>
      </c>
      <c r="F1172">
        <v>1301</v>
      </c>
      <c r="G1172">
        <v>0</v>
      </c>
      <c r="H1172" t="s">
        <v>455</v>
      </c>
      <c r="I1172">
        <v>4</v>
      </c>
      <c r="J1172">
        <v>251</v>
      </c>
      <c r="K1172" t="s">
        <v>66</v>
      </c>
      <c r="L1172">
        <v>-17895105.940000001</v>
      </c>
      <c r="M1172">
        <v>-4408322.1399999997</v>
      </c>
      <c r="N1172">
        <v>0</v>
      </c>
      <c r="O1172">
        <v>0</v>
      </c>
      <c r="P1172">
        <v>-17895105.940000001</v>
      </c>
      <c r="Q1172">
        <v>-4408322.1399999997</v>
      </c>
      <c r="R1172">
        <v>-440421.78</v>
      </c>
      <c r="S1172">
        <v>-286985.69</v>
      </c>
      <c r="T1172">
        <v>0</v>
      </c>
      <c r="U1172">
        <v>-121948.19</v>
      </c>
      <c r="V1172">
        <v>-440421.78</v>
      </c>
      <c r="W1172">
        <v>-408933.88</v>
      </c>
      <c r="X1172">
        <v>-144367.62</v>
      </c>
      <c r="Y1172">
        <v>-29547.71</v>
      </c>
      <c r="Z1172">
        <v>0</v>
      </c>
      <c r="AA1172">
        <v>0</v>
      </c>
      <c r="AB1172">
        <v>-144367.62</v>
      </c>
      <c r="AC1172">
        <v>-29547.71</v>
      </c>
      <c r="AD1172">
        <v>-13755039.800000001</v>
      </c>
      <c r="AE1172">
        <v>0</v>
      </c>
      <c r="AF1172">
        <v>0</v>
      </c>
      <c r="AG1172">
        <v>0</v>
      </c>
      <c r="AH1172">
        <v>0</v>
      </c>
      <c r="AI1172">
        <v>-13755039.800000001</v>
      </c>
      <c r="AJ1172">
        <v>-144367.62</v>
      </c>
      <c r="AK1172">
        <v>-13640219.890000001</v>
      </c>
      <c r="AL1172">
        <v>-121948.19</v>
      </c>
      <c r="AM1172">
        <v>42360.9</v>
      </c>
      <c r="AN1172">
        <v>489.63</v>
      </c>
      <c r="AO1172">
        <v>0</v>
      </c>
      <c r="AP1172">
        <v>0</v>
      </c>
      <c r="AQ1172">
        <v>42850.53</v>
      </c>
    </row>
    <row r="1173" spans="2:43" x14ac:dyDescent="0.35">
      <c r="B1173" s="65" t="s">
        <v>128</v>
      </c>
      <c r="C1173">
        <v>2016</v>
      </c>
      <c r="D1173">
        <v>2016</v>
      </c>
      <c r="F1173">
        <v>1301</v>
      </c>
      <c r="G1173">
        <v>0</v>
      </c>
      <c r="H1173" t="s">
        <v>455</v>
      </c>
      <c r="I1173">
        <v>4</v>
      </c>
      <c r="J1173">
        <v>252</v>
      </c>
      <c r="K1173" t="s">
        <v>66</v>
      </c>
      <c r="L1173">
        <v>-39184989.93</v>
      </c>
      <c r="M1173">
        <v>-7314343.1299999999</v>
      </c>
      <c r="N1173">
        <v>0</v>
      </c>
      <c r="O1173">
        <v>0</v>
      </c>
      <c r="P1173">
        <v>-39184989.93</v>
      </c>
      <c r="Q1173">
        <v>-7314343.1299999999</v>
      </c>
      <c r="R1173">
        <v>-3318067.88</v>
      </c>
      <c r="S1173">
        <v>-2869187.19</v>
      </c>
      <c r="T1173">
        <v>0</v>
      </c>
      <c r="U1173">
        <v>-18739.21</v>
      </c>
      <c r="V1173">
        <v>-3318067.88</v>
      </c>
      <c r="W1173">
        <v>-2887926.4</v>
      </c>
      <c r="X1173">
        <v>-5498422.96</v>
      </c>
      <c r="Y1173">
        <v>-2723399.92</v>
      </c>
      <c r="Z1173">
        <v>0</v>
      </c>
      <c r="AA1173">
        <v>0</v>
      </c>
      <c r="AB1173">
        <v>-5498422.96</v>
      </c>
      <c r="AC1173">
        <v>-2723399.92</v>
      </c>
      <c r="AD1173">
        <v>-35094550.530000001</v>
      </c>
      <c r="AE1173">
        <v>0</v>
      </c>
      <c r="AF1173">
        <v>0</v>
      </c>
      <c r="AG1173">
        <v>0</v>
      </c>
      <c r="AH1173">
        <v>0</v>
      </c>
      <c r="AI1173">
        <v>-35094550.530000001</v>
      </c>
      <c r="AJ1173">
        <v>-5498422.96</v>
      </c>
      <c r="AK1173">
        <v>-32319527.489999998</v>
      </c>
      <c r="AL1173">
        <v>-18739.21</v>
      </c>
      <c r="AM1173">
        <v>77606.11</v>
      </c>
      <c r="AN1173">
        <v>140.32</v>
      </c>
      <c r="AO1173">
        <v>0</v>
      </c>
      <c r="AP1173">
        <v>2026.88</v>
      </c>
      <c r="AQ1173">
        <v>79773.31</v>
      </c>
    </row>
    <row r="1174" spans="2:43" x14ac:dyDescent="0.35">
      <c r="B1174" s="65" t="s">
        <v>128</v>
      </c>
      <c r="C1174">
        <v>2016</v>
      </c>
      <c r="D1174">
        <v>2016</v>
      </c>
      <c r="F1174">
        <v>1301</v>
      </c>
      <c r="G1174">
        <v>0</v>
      </c>
      <c r="H1174" t="s">
        <v>455</v>
      </c>
      <c r="I1174">
        <v>4</v>
      </c>
      <c r="J1174">
        <v>253</v>
      </c>
      <c r="K1174" t="s">
        <v>66</v>
      </c>
      <c r="L1174">
        <v>-4481328.13</v>
      </c>
      <c r="M1174">
        <v>-627201.16</v>
      </c>
      <c r="N1174">
        <v>0</v>
      </c>
      <c r="O1174">
        <v>-53639.64</v>
      </c>
      <c r="P1174">
        <v>-4481328.13</v>
      </c>
      <c r="Q1174">
        <v>-680840.8</v>
      </c>
      <c r="R1174">
        <v>-183174.39999999999</v>
      </c>
      <c r="S1174">
        <v>-61772.3</v>
      </c>
      <c r="T1174">
        <v>0</v>
      </c>
      <c r="U1174">
        <v>-20190.599999999999</v>
      </c>
      <c r="V1174">
        <v>-183174.39999999999</v>
      </c>
      <c r="W1174">
        <v>-81962.899999999994</v>
      </c>
      <c r="X1174">
        <v>-4322.3900000000003</v>
      </c>
      <c r="Y1174">
        <v>0</v>
      </c>
      <c r="Z1174">
        <v>0</v>
      </c>
      <c r="AA1174">
        <v>0</v>
      </c>
      <c r="AB1174">
        <v>-4322.3900000000003</v>
      </c>
      <c r="AC1174">
        <v>0</v>
      </c>
      <c r="AD1174">
        <v>-3979851.46</v>
      </c>
      <c r="AE1174">
        <v>0</v>
      </c>
      <c r="AF1174">
        <v>0</v>
      </c>
      <c r="AG1174">
        <v>0</v>
      </c>
      <c r="AH1174">
        <v>0</v>
      </c>
      <c r="AI1174">
        <v>-3979851.46</v>
      </c>
      <c r="AJ1174">
        <v>-4322.3900000000003</v>
      </c>
      <c r="AK1174">
        <v>-3975529.07</v>
      </c>
      <c r="AL1174">
        <v>-73830.240000000005</v>
      </c>
      <c r="AM1174">
        <v>48813.14</v>
      </c>
      <c r="AN1174">
        <v>25873</v>
      </c>
      <c r="AO1174">
        <v>0</v>
      </c>
      <c r="AP1174">
        <v>0</v>
      </c>
      <c r="AQ1174">
        <v>74686.14</v>
      </c>
    </row>
    <row r="1175" spans="2:43" x14ac:dyDescent="0.35">
      <c r="B1175" s="65" t="s">
        <v>128</v>
      </c>
      <c r="C1175">
        <v>2016</v>
      </c>
      <c r="D1175">
        <v>2016</v>
      </c>
      <c r="F1175">
        <v>1301</v>
      </c>
      <c r="G1175">
        <v>0</v>
      </c>
      <c r="H1175" t="s">
        <v>455</v>
      </c>
      <c r="I1175">
        <v>4</v>
      </c>
      <c r="J1175">
        <v>254</v>
      </c>
      <c r="K1175" t="s">
        <v>66</v>
      </c>
      <c r="L1175">
        <v>-1019135.93</v>
      </c>
      <c r="M1175">
        <v>-90014.99</v>
      </c>
      <c r="N1175">
        <v>0</v>
      </c>
      <c r="O1175">
        <v>0</v>
      </c>
      <c r="P1175">
        <v>-1019135.93</v>
      </c>
      <c r="Q1175">
        <v>-90014.99</v>
      </c>
      <c r="R1175">
        <v>-137593.5</v>
      </c>
      <c r="S1175">
        <v>-13796.65</v>
      </c>
      <c r="T1175">
        <v>0</v>
      </c>
      <c r="U1175">
        <v>-3220.94</v>
      </c>
      <c r="V1175">
        <v>-137593.5</v>
      </c>
      <c r="W1175">
        <v>-17017.59</v>
      </c>
      <c r="X1175">
        <v>-371</v>
      </c>
      <c r="Y1175">
        <v>-371</v>
      </c>
      <c r="Z1175">
        <v>0</v>
      </c>
      <c r="AA1175">
        <v>0</v>
      </c>
      <c r="AB1175">
        <v>-371</v>
      </c>
      <c r="AC1175">
        <v>-371</v>
      </c>
      <c r="AD1175">
        <v>-1052917.79</v>
      </c>
      <c r="AE1175">
        <v>0</v>
      </c>
      <c r="AF1175">
        <v>0</v>
      </c>
      <c r="AG1175">
        <v>0</v>
      </c>
      <c r="AH1175">
        <v>0</v>
      </c>
      <c r="AI1175">
        <v>-1052917.79</v>
      </c>
      <c r="AJ1175">
        <v>-371</v>
      </c>
      <c r="AK1175">
        <v>-1052917.79</v>
      </c>
      <c r="AL1175">
        <v>-3220.94</v>
      </c>
      <c r="AM1175">
        <v>3000.5</v>
      </c>
      <c r="AN1175">
        <v>479.54</v>
      </c>
      <c r="AO1175">
        <v>0</v>
      </c>
      <c r="AP1175">
        <v>0</v>
      </c>
      <c r="AQ1175">
        <v>3480.04</v>
      </c>
    </row>
    <row r="1176" spans="2:43" x14ac:dyDescent="0.35">
      <c r="B1176" s="65" t="s">
        <v>128</v>
      </c>
      <c r="C1176">
        <v>2016</v>
      </c>
      <c r="D1176">
        <v>2016</v>
      </c>
      <c r="F1176">
        <v>1301</v>
      </c>
      <c r="G1176">
        <v>0</v>
      </c>
      <c r="H1176" t="s">
        <v>455</v>
      </c>
      <c r="I1176">
        <v>4</v>
      </c>
      <c r="J1176">
        <v>256</v>
      </c>
      <c r="K1176" t="s">
        <v>66</v>
      </c>
      <c r="L1176">
        <v>715228.05</v>
      </c>
      <c r="M1176">
        <v>11.9</v>
      </c>
      <c r="N1176">
        <v>0</v>
      </c>
      <c r="O1176">
        <v>-11.9</v>
      </c>
      <c r="P1176">
        <v>715228.05</v>
      </c>
      <c r="Q1176">
        <v>0</v>
      </c>
      <c r="R1176">
        <v>-857203.05</v>
      </c>
      <c r="S1176">
        <v>95416.52</v>
      </c>
      <c r="T1176">
        <v>0</v>
      </c>
      <c r="U1176">
        <v>-93492.27</v>
      </c>
      <c r="V1176">
        <v>-857203.05</v>
      </c>
      <c r="W1176">
        <v>1924.25</v>
      </c>
      <c r="X1176">
        <v>-2957577.5</v>
      </c>
      <c r="Y1176">
        <v>-129241.34</v>
      </c>
      <c r="Z1176">
        <v>0</v>
      </c>
      <c r="AA1176">
        <v>0</v>
      </c>
      <c r="AB1176">
        <v>-2957577.5</v>
      </c>
      <c r="AC1176">
        <v>-129241.34</v>
      </c>
      <c r="AD1176">
        <v>-2924739.58</v>
      </c>
      <c r="AE1176">
        <v>0</v>
      </c>
      <c r="AF1176">
        <v>0</v>
      </c>
      <c r="AG1176">
        <v>0</v>
      </c>
      <c r="AH1176">
        <v>0</v>
      </c>
      <c r="AI1176">
        <v>-2924739.58</v>
      </c>
      <c r="AJ1176">
        <v>-2957577.5</v>
      </c>
      <c r="AK1176">
        <v>-96403.42</v>
      </c>
      <c r="AL1176">
        <v>47495.83</v>
      </c>
      <c r="AM1176">
        <v>0</v>
      </c>
      <c r="AN1176">
        <v>350.75</v>
      </c>
      <c r="AO1176">
        <v>0</v>
      </c>
      <c r="AP1176">
        <v>0</v>
      </c>
      <c r="AQ1176">
        <v>350.75</v>
      </c>
    </row>
    <row r="1177" spans="2:43" x14ac:dyDescent="0.35">
      <c r="B1177" s="65" t="s">
        <v>128</v>
      </c>
      <c r="C1177">
        <v>2016</v>
      </c>
      <c r="D1177">
        <v>2016</v>
      </c>
      <c r="F1177">
        <v>1301</v>
      </c>
      <c r="G1177">
        <v>0</v>
      </c>
      <c r="H1177" t="s">
        <v>455</v>
      </c>
      <c r="I1177">
        <v>4</v>
      </c>
      <c r="J1177">
        <v>257</v>
      </c>
      <c r="K1177" t="s">
        <v>66</v>
      </c>
      <c r="L1177">
        <v>-1027141.19</v>
      </c>
      <c r="M1177">
        <v>-365557.8</v>
      </c>
      <c r="N1177">
        <v>0</v>
      </c>
      <c r="O1177">
        <v>-17808.88</v>
      </c>
      <c r="P1177">
        <v>-1027141.19</v>
      </c>
      <c r="Q1177">
        <v>-383366.68</v>
      </c>
      <c r="R1177">
        <v>-174557.83</v>
      </c>
      <c r="S1177">
        <v>79595.199999999997</v>
      </c>
      <c r="T1177">
        <v>0</v>
      </c>
      <c r="U1177">
        <v>-7645.23</v>
      </c>
      <c r="V1177">
        <v>-174557.83</v>
      </c>
      <c r="W1177">
        <v>71949.97</v>
      </c>
      <c r="X1177">
        <v>-448412.31</v>
      </c>
      <c r="Y1177">
        <v>-135205</v>
      </c>
      <c r="Z1177">
        <v>0</v>
      </c>
      <c r="AA1177">
        <v>0</v>
      </c>
      <c r="AB1177">
        <v>-448412.31</v>
      </c>
      <c r="AC1177">
        <v>-135205</v>
      </c>
      <c r="AD1177">
        <v>-1228943.73</v>
      </c>
      <c r="AE1177">
        <v>0</v>
      </c>
      <c r="AF1177">
        <v>0</v>
      </c>
      <c r="AG1177">
        <v>0</v>
      </c>
      <c r="AH1177">
        <v>0</v>
      </c>
      <c r="AI1177">
        <v>-1228943.73</v>
      </c>
      <c r="AJ1177">
        <v>-448412.31</v>
      </c>
      <c r="AK1177">
        <v>-915736.42</v>
      </c>
      <c r="AL1177">
        <v>-25454.11</v>
      </c>
      <c r="AM1177">
        <v>126717.44</v>
      </c>
      <c r="AN1177">
        <v>0</v>
      </c>
      <c r="AO1177">
        <v>0</v>
      </c>
      <c r="AP1177">
        <v>0</v>
      </c>
      <c r="AQ1177">
        <v>126717.44</v>
      </c>
    </row>
    <row r="1178" spans="2:43" x14ac:dyDescent="0.35">
      <c r="B1178" s="65" t="s">
        <v>128</v>
      </c>
      <c r="C1178">
        <v>2016</v>
      </c>
      <c r="D1178">
        <v>2016</v>
      </c>
      <c r="F1178">
        <v>1301</v>
      </c>
      <c r="G1178">
        <v>0</v>
      </c>
      <c r="H1178" t="s">
        <v>455</v>
      </c>
      <c r="I1178">
        <v>4</v>
      </c>
      <c r="J1178">
        <v>258</v>
      </c>
      <c r="K1178" t="s">
        <v>66</v>
      </c>
      <c r="L1178">
        <v>-3219.2</v>
      </c>
      <c r="M1178">
        <v>-3219.2</v>
      </c>
      <c r="N1178">
        <v>0</v>
      </c>
      <c r="O1178">
        <v>0</v>
      </c>
      <c r="P1178">
        <v>-3219.2</v>
      </c>
      <c r="Q1178">
        <v>-3219.2</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row>
    <row r="1179" spans="2:43" x14ac:dyDescent="0.35">
      <c r="B1179" s="65" t="s">
        <v>128</v>
      </c>
      <c r="C1179">
        <v>2016</v>
      </c>
      <c r="D1179">
        <v>2016</v>
      </c>
      <c r="F1179">
        <v>1301</v>
      </c>
      <c r="G1179">
        <v>0</v>
      </c>
      <c r="H1179" t="s">
        <v>455</v>
      </c>
      <c r="I1179">
        <v>4</v>
      </c>
      <c r="J1179">
        <v>260</v>
      </c>
      <c r="K1179" t="s">
        <v>66</v>
      </c>
      <c r="L1179">
        <v>-76201.740000000005</v>
      </c>
      <c r="M1179">
        <v>-874.67</v>
      </c>
      <c r="N1179">
        <v>0</v>
      </c>
      <c r="O1179">
        <v>-2147</v>
      </c>
      <c r="P1179">
        <v>-76201.740000000005</v>
      </c>
      <c r="Q1179">
        <v>-3021.67</v>
      </c>
      <c r="R1179">
        <v>-407.14</v>
      </c>
      <c r="S1179">
        <v>6391.83</v>
      </c>
      <c r="T1179">
        <v>0</v>
      </c>
      <c r="U1179">
        <v>-122888.16</v>
      </c>
      <c r="V1179">
        <v>-407.14</v>
      </c>
      <c r="W1179">
        <v>-116496.33</v>
      </c>
      <c r="X1179">
        <v>-3082.63</v>
      </c>
      <c r="Y1179">
        <v>-358.03</v>
      </c>
      <c r="Z1179">
        <v>0</v>
      </c>
      <c r="AA1179">
        <v>0</v>
      </c>
      <c r="AB1179">
        <v>-3082.63</v>
      </c>
      <c r="AC1179">
        <v>-358.03</v>
      </c>
      <c r="AD1179">
        <v>-84850.64</v>
      </c>
      <c r="AE1179">
        <v>0</v>
      </c>
      <c r="AF1179">
        <v>0</v>
      </c>
      <c r="AG1179">
        <v>0</v>
      </c>
      <c r="AH1179">
        <v>0</v>
      </c>
      <c r="AI1179">
        <v>-84850.64</v>
      </c>
      <c r="AJ1179">
        <v>-3082.63</v>
      </c>
      <c r="AK1179">
        <v>-82126.039999999994</v>
      </c>
      <c r="AL1179">
        <v>-125035.16</v>
      </c>
      <c r="AM1179">
        <v>2000</v>
      </c>
      <c r="AN1179">
        <v>15123.1</v>
      </c>
      <c r="AO1179">
        <v>0</v>
      </c>
      <c r="AP1179">
        <v>0</v>
      </c>
      <c r="AQ1179">
        <v>17123.099999999999</v>
      </c>
    </row>
    <row r="1180" spans="2:43" x14ac:dyDescent="0.35">
      <c r="B1180" s="65" t="s">
        <v>128</v>
      </c>
      <c r="C1180">
        <v>2016</v>
      </c>
      <c r="D1180">
        <v>2016</v>
      </c>
      <c r="F1180">
        <v>1301</v>
      </c>
      <c r="G1180">
        <v>0</v>
      </c>
      <c r="H1180" t="s">
        <v>455</v>
      </c>
      <c r="I1180">
        <v>4</v>
      </c>
      <c r="J1180">
        <v>310</v>
      </c>
      <c r="K1180" t="s">
        <v>66</v>
      </c>
      <c r="L1180">
        <v>-1481294.05</v>
      </c>
      <c r="M1180">
        <v>-113070.14</v>
      </c>
      <c r="N1180">
        <v>0</v>
      </c>
      <c r="O1180">
        <v>0</v>
      </c>
      <c r="P1180">
        <v>-1481294.05</v>
      </c>
      <c r="Q1180">
        <v>-113070.14</v>
      </c>
      <c r="R1180">
        <v>-3125.2</v>
      </c>
      <c r="S1180">
        <v>38375.81</v>
      </c>
      <c r="T1180">
        <v>0</v>
      </c>
      <c r="U1180">
        <v>-15839.74</v>
      </c>
      <c r="V1180">
        <v>-3125.2</v>
      </c>
      <c r="W1180">
        <v>22536.07</v>
      </c>
      <c r="X1180">
        <v>0</v>
      </c>
      <c r="Y1180">
        <v>0</v>
      </c>
      <c r="Z1180">
        <v>0</v>
      </c>
      <c r="AA1180">
        <v>0</v>
      </c>
      <c r="AB1180">
        <v>0</v>
      </c>
      <c r="AC1180">
        <v>0</v>
      </c>
      <c r="AD1180">
        <v>-1409724.92</v>
      </c>
      <c r="AE1180">
        <v>0</v>
      </c>
      <c r="AF1180">
        <v>0</v>
      </c>
      <c r="AG1180">
        <v>0</v>
      </c>
      <c r="AH1180">
        <v>0</v>
      </c>
      <c r="AI1180">
        <v>-1409724.92</v>
      </c>
      <c r="AJ1180">
        <v>0</v>
      </c>
      <c r="AK1180">
        <v>-1409724.92</v>
      </c>
      <c r="AL1180">
        <v>-15839.74</v>
      </c>
      <c r="AM1180">
        <v>0</v>
      </c>
      <c r="AN1180">
        <v>9161.6200000000008</v>
      </c>
      <c r="AO1180">
        <v>0</v>
      </c>
      <c r="AP1180">
        <v>0</v>
      </c>
      <c r="AQ1180">
        <v>9161.6200000000008</v>
      </c>
    </row>
    <row r="1181" spans="2:43" x14ac:dyDescent="0.35">
      <c r="B1181" s="65" t="s">
        <v>128</v>
      </c>
      <c r="C1181">
        <v>2016</v>
      </c>
      <c r="D1181">
        <v>2016</v>
      </c>
      <c r="F1181">
        <v>1301</v>
      </c>
      <c r="G1181">
        <v>0</v>
      </c>
      <c r="H1181" t="s">
        <v>455</v>
      </c>
      <c r="I1181">
        <v>4</v>
      </c>
      <c r="J1181">
        <v>320</v>
      </c>
      <c r="K1181" t="s">
        <v>66</v>
      </c>
      <c r="L1181">
        <v>-7339.88</v>
      </c>
      <c r="M1181">
        <v>-7339.88</v>
      </c>
      <c r="N1181">
        <v>0</v>
      </c>
      <c r="O1181">
        <v>0</v>
      </c>
      <c r="P1181">
        <v>-7339.88</v>
      </c>
      <c r="Q1181">
        <v>-7339.88</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row>
    <row r="1182" spans="2:43" x14ac:dyDescent="0.35">
      <c r="B1182" s="65" t="s">
        <v>128</v>
      </c>
      <c r="C1182">
        <v>2016</v>
      </c>
      <c r="D1182">
        <v>2016</v>
      </c>
      <c r="F1182">
        <v>1301</v>
      </c>
      <c r="G1182">
        <v>0</v>
      </c>
      <c r="H1182" t="s">
        <v>455</v>
      </c>
      <c r="I1182">
        <v>4</v>
      </c>
      <c r="J1182">
        <v>410</v>
      </c>
      <c r="K1182" t="s">
        <v>66</v>
      </c>
      <c r="L1182">
        <v>-1829505.84</v>
      </c>
      <c r="M1182">
        <v>-661388</v>
      </c>
      <c r="N1182">
        <v>0</v>
      </c>
      <c r="O1182">
        <v>0</v>
      </c>
      <c r="P1182">
        <v>-1829505.84</v>
      </c>
      <c r="Q1182">
        <v>-661388</v>
      </c>
      <c r="R1182">
        <v>0</v>
      </c>
      <c r="S1182">
        <v>0</v>
      </c>
      <c r="T1182">
        <v>0</v>
      </c>
      <c r="U1182">
        <v>0</v>
      </c>
      <c r="V1182">
        <v>0</v>
      </c>
      <c r="W1182">
        <v>0</v>
      </c>
      <c r="X1182">
        <v>0</v>
      </c>
      <c r="Y1182">
        <v>0</v>
      </c>
      <c r="Z1182">
        <v>0</v>
      </c>
      <c r="AA1182">
        <v>0</v>
      </c>
      <c r="AB1182">
        <v>0</v>
      </c>
      <c r="AC1182">
        <v>0</v>
      </c>
      <c r="AD1182">
        <v>-1168117.8400000001</v>
      </c>
      <c r="AE1182">
        <v>0</v>
      </c>
      <c r="AF1182">
        <v>0</v>
      </c>
      <c r="AG1182">
        <v>0</v>
      </c>
      <c r="AH1182">
        <v>0</v>
      </c>
      <c r="AI1182">
        <v>-1168117.8400000001</v>
      </c>
      <c r="AJ1182">
        <v>0</v>
      </c>
      <c r="AK1182">
        <v>-1168117.8400000001</v>
      </c>
      <c r="AL1182">
        <v>0</v>
      </c>
      <c r="AM1182">
        <v>0</v>
      </c>
      <c r="AN1182">
        <v>0</v>
      </c>
      <c r="AO1182">
        <v>0</v>
      </c>
      <c r="AP1182">
        <v>0</v>
      </c>
      <c r="AQ1182">
        <v>0</v>
      </c>
    </row>
    <row r="1183" spans="2:43" x14ac:dyDescent="0.35">
      <c r="B1183" s="65" t="s">
        <v>128</v>
      </c>
      <c r="C1183">
        <v>2016</v>
      </c>
      <c r="D1183">
        <v>2016</v>
      </c>
      <c r="F1183">
        <v>1301</v>
      </c>
      <c r="G1183">
        <v>0</v>
      </c>
      <c r="H1183" t="s">
        <v>455</v>
      </c>
      <c r="I1183">
        <v>4</v>
      </c>
      <c r="J1183">
        <v>420</v>
      </c>
      <c r="K1183" t="s">
        <v>66</v>
      </c>
      <c r="L1183">
        <v>0</v>
      </c>
      <c r="M1183">
        <v>0</v>
      </c>
      <c r="N1183">
        <v>0</v>
      </c>
      <c r="O1183">
        <v>0</v>
      </c>
      <c r="P1183">
        <v>0</v>
      </c>
      <c r="Q1183">
        <v>0</v>
      </c>
      <c r="R1183">
        <v>0</v>
      </c>
      <c r="S1183">
        <v>0</v>
      </c>
      <c r="T1183">
        <v>0</v>
      </c>
      <c r="U1183">
        <v>-65000</v>
      </c>
      <c r="V1183">
        <v>0</v>
      </c>
      <c r="W1183">
        <v>-65000</v>
      </c>
      <c r="X1183">
        <v>0</v>
      </c>
      <c r="Y1183">
        <v>0</v>
      </c>
      <c r="Z1183">
        <v>0</v>
      </c>
      <c r="AA1183">
        <v>0</v>
      </c>
      <c r="AB1183">
        <v>0</v>
      </c>
      <c r="AC1183">
        <v>0</v>
      </c>
      <c r="AD1183">
        <v>0</v>
      </c>
      <c r="AE1183">
        <v>0</v>
      </c>
      <c r="AF1183">
        <v>0</v>
      </c>
      <c r="AG1183">
        <v>0</v>
      </c>
      <c r="AH1183">
        <v>0</v>
      </c>
      <c r="AI1183">
        <v>0</v>
      </c>
      <c r="AJ1183">
        <v>0</v>
      </c>
      <c r="AK1183">
        <v>0</v>
      </c>
      <c r="AL1183">
        <v>-65000</v>
      </c>
      <c r="AM1183">
        <v>0</v>
      </c>
      <c r="AN1183">
        <v>65000</v>
      </c>
      <c r="AO1183">
        <v>0</v>
      </c>
      <c r="AP1183">
        <v>0</v>
      </c>
      <c r="AQ1183">
        <v>65000</v>
      </c>
    </row>
    <row r="1184" spans="2:43" x14ac:dyDescent="0.35">
      <c r="B1184" s="65" t="s">
        <v>128</v>
      </c>
      <c r="C1184">
        <v>2016</v>
      </c>
      <c r="D1184">
        <v>2016</v>
      </c>
      <c r="F1184">
        <v>1301</v>
      </c>
      <c r="G1184">
        <v>0</v>
      </c>
      <c r="H1184" t="s">
        <v>490</v>
      </c>
      <c r="I1184">
        <v>5</v>
      </c>
      <c r="J1184">
        <v>111</v>
      </c>
      <c r="K1184" t="s">
        <v>66</v>
      </c>
      <c r="L1184">
        <v>0</v>
      </c>
      <c r="M1184">
        <v>0</v>
      </c>
      <c r="N1184">
        <v>0</v>
      </c>
      <c r="O1184">
        <v>0</v>
      </c>
      <c r="P1184">
        <v>0</v>
      </c>
      <c r="Q1184">
        <v>0</v>
      </c>
      <c r="R1184">
        <v>-434076.45</v>
      </c>
      <c r="S1184">
        <v>1.48</v>
      </c>
      <c r="T1184">
        <v>0</v>
      </c>
      <c r="U1184">
        <v>-1.48</v>
      </c>
      <c r="V1184">
        <v>-434076.45</v>
      </c>
      <c r="W1184">
        <v>0</v>
      </c>
      <c r="X1184">
        <v>0</v>
      </c>
      <c r="Y1184">
        <v>0</v>
      </c>
      <c r="Z1184">
        <v>0</v>
      </c>
      <c r="AA1184">
        <v>0</v>
      </c>
      <c r="AB1184">
        <v>0</v>
      </c>
      <c r="AC1184">
        <v>0</v>
      </c>
      <c r="AD1184">
        <v>-439015.6</v>
      </c>
      <c r="AE1184">
        <v>0</v>
      </c>
      <c r="AF1184">
        <v>0</v>
      </c>
      <c r="AG1184">
        <v>0</v>
      </c>
      <c r="AH1184">
        <v>0</v>
      </c>
      <c r="AI1184">
        <v>-439015.6</v>
      </c>
      <c r="AJ1184">
        <v>0</v>
      </c>
      <c r="AK1184">
        <v>-439015.6</v>
      </c>
      <c r="AL1184">
        <v>-4939.1499999999996</v>
      </c>
      <c r="AM1184">
        <v>0</v>
      </c>
      <c r="AN1184">
        <v>0</v>
      </c>
      <c r="AO1184">
        <v>0</v>
      </c>
      <c r="AP1184">
        <v>0</v>
      </c>
      <c r="AQ1184">
        <v>0</v>
      </c>
    </row>
    <row r="1185" spans="2:43" x14ac:dyDescent="0.35">
      <c r="B1185" s="65" t="s">
        <v>128</v>
      </c>
      <c r="C1185">
        <v>2016</v>
      </c>
      <c r="D1185">
        <v>2016</v>
      </c>
      <c r="F1185">
        <v>1301</v>
      </c>
      <c r="G1185">
        <v>0</v>
      </c>
      <c r="H1185" t="s">
        <v>490</v>
      </c>
      <c r="I1185">
        <v>5</v>
      </c>
      <c r="J1185">
        <v>113</v>
      </c>
      <c r="K1185" t="s">
        <v>66</v>
      </c>
      <c r="L1185">
        <v>0</v>
      </c>
      <c r="M1185">
        <v>0</v>
      </c>
      <c r="N1185">
        <v>0</v>
      </c>
      <c r="O1185">
        <v>0</v>
      </c>
      <c r="P1185">
        <v>0</v>
      </c>
      <c r="Q1185">
        <v>0</v>
      </c>
      <c r="R1185">
        <v>-4845.74</v>
      </c>
      <c r="S1185">
        <v>0</v>
      </c>
      <c r="T1185">
        <v>0</v>
      </c>
      <c r="U1185">
        <v>0</v>
      </c>
      <c r="V1185">
        <v>-4845.74</v>
      </c>
      <c r="W1185">
        <v>0</v>
      </c>
      <c r="X1185">
        <v>0</v>
      </c>
      <c r="Y1185">
        <v>0</v>
      </c>
      <c r="Z1185">
        <v>0</v>
      </c>
      <c r="AA1185">
        <v>0</v>
      </c>
      <c r="AB1185">
        <v>0</v>
      </c>
      <c r="AC1185">
        <v>0</v>
      </c>
      <c r="AD1185">
        <v>-5111.26</v>
      </c>
      <c r="AE1185">
        <v>0</v>
      </c>
      <c r="AF1185">
        <v>0</v>
      </c>
      <c r="AG1185">
        <v>0</v>
      </c>
      <c r="AH1185">
        <v>0</v>
      </c>
      <c r="AI1185">
        <v>-5111.26</v>
      </c>
      <c r="AJ1185">
        <v>0</v>
      </c>
      <c r="AK1185">
        <v>-5111.26</v>
      </c>
      <c r="AL1185">
        <v>-265.52</v>
      </c>
      <c r="AM1185">
        <v>0</v>
      </c>
      <c r="AN1185">
        <v>0</v>
      </c>
      <c r="AO1185">
        <v>0</v>
      </c>
      <c r="AP1185">
        <v>0</v>
      </c>
      <c r="AQ1185">
        <v>0</v>
      </c>
    </row>
    <row r="1186" spans="2:43" x14ac:dyDescent="0.35">
      <c r="B1186" s="65" t="s">
        <v>128</v>
      </c>
      <c r="C1186">
        <v>2016</v>
      </c>
      <c r="D1186">
        <v>2016</v>
      </c>
      <c r="F1186">
        <v>1301</v>
      </c>
      <c r="G1186">
        <v>0</v>
      </c>
      <c r="H1186" t="s">
        <v>490</v>
      </c>
      <c r="I1186">
        <v>5</v>
      </c>
      <c r="J1186">
        <v>115</v>
      </c>
      <c r="K1186" t="s">
        <v>66</v>
      </c>
      <c r="L1186">
        <v>0</v>
      </c>
      <c r="M1186">
        <v>0</v>
      </c>
      <c r="N1186">
        <v>0</v>
      </c>
      <c r="O1186">
        <v>0</v>
      </c>
      <c r="P1186">
        <v>0</v>
      </c>
      <c r="Q1186">
        <v>0</v>
      </c>
      <c r="R1186">
        <v>-1699.05</v>
      </c>
      <c r="S1186">
        <v>0</v>
      </c>
      <c r="T1186">
        <v>0</v>
      </c>
      <c r="U1186">
        <v>0</v>
      </c>
      <c r="V1186">
        <v>-1699.05</v>
      </c>
      <c r="W1186">
        <v>0</v>
      </c>
      <c r="X1186">
        <v>0</v>
      </c>
      <c r="Y1186">
        <v>0</v>
      </c>
      <c r="Z1186">
        <v>0</v>
      </c>
      <c r="AA1186">
        <v>0</v>
      </c>
      <c r="AB1186">
        <v>0</v>
      </c>
      <c r="AC1186">
        <v>0</v>
      </c>
      <c r="AD1186">
        <v>-1068.1500000000001</v>
      </c>
      <c r="AE1186">
        <v>0</v>
      </c>
      <c r="AF1186">
        <v>0</v>
      </c>
      <c r="AG1186">
        <v>0</v>
      </c>
      <c r="AH1186">
        <v>0</v>
      </c>
      <c r="AI1186">
        <v>-1068.1500000000001</v>
      </c>
      <c r="AJ1186">
        <v>0</v>
      </c>
      <c r="AK1186">
        <v>-1068.1500000000001</v>
      </c>
      <c r="AL1186">
        <v>630.9</v>
      </c>
      <c r="AM1186">
        <v>0</v>
      </c>
      <c r="AN1186">
        <v>0</v>
      </c>
      <c r="AO1186">
        <v>0</v>
      </c>
      <c r="AP1186">
        <v>0</v>
      </c>
      <c r="AQ1186">
        <v>0</v>
      </c>
    </row>
    <row r="1187" spans="2:43" x14ac:dyDescent="0.35">
      <c r="B1187" s="65" t="s">
        <v>128</v>
      </c>
      <c r="C1187">
        <v>2016</v>
      </c>
      <c r="D1187">
        <v>2016</v>
      </c>
      <c r="F1187">
        <v>1301</v>
      </c>
      <c r="G1187">
        <v>0</v>
      </c>
      <c r="H1187" t="s">
        <v>490</v>
      </c>
      <c r="I1187">
        <v>5</v>
      </c>
      <c r="J1187">
        <v>118</v>
      </c>
      <c r="K1187" t="s">
        <v>66</v>
      </c>
      <c r="L1187">
        <v>0</v>
      </c>
      <c r="M1187">
        <v>0</v>
      </c>
      <c r="N1187">
        <v>0</v>
      </c>
      <c r="O1187">
        <v>0</v>
      </c>
      <c r="P1187">
        <v>0</v>
      </c>
      <c r="Q1187">
        <v>0</v>
      </c>
      <c r="R1187">
        <v>-2921.6</v>
      </c>
      <c r="S1187">
        <v>0</v>
      </c>
      <c r="T1187">
        <v>0</v>
      </c>
      <c r="U1187">
        <v>0</v>
      </c>
      <c r="V1187">
        <v>-2921.6</v>
      </c>
      <c r="W1187">
        <v>0</v>
      </c>
      <c r="X1187">
        <v>0</v>
      </c>
      <c r="Y1187">
        <v>0</v>
      </c>
      <c r="Z1187">
        <v>0</v>
      </c>
      <c r="AA1187">
        <v>0</v>
      </c>
      <c r="AB1187">
        <v>0</v>
      </c>
      <c r="AC1187">
        <v>0</v>
      </c>
      <c r="AD1187">
        <v>-2921.62</v>
      </c>
      <c r="AE1187">
        <v>0</v>
      </c>
      <c r="AF1187">
        <v>0</v>
      </c>
      <c r="AG1187">
        <v>0</v>
      </c>
      <c r="AH1187">
        <v>0</v>
      </c>
      <c r="AI1187">
        <v>-2921.62</v>
      </c>
      <c r="AJ1187">
        <v>0</v>
      </c>
      <c r="AK1187">
        <v>-2921.62</v>
      </c>
      <c r="AL1187">
        <v>-0.02</v>
      </c>
      <c r="AM1187">
        <v>0</v>
      </c>
      <c r="AN1187">
        <v>0</v>
      </c>
      <c r="AO1187">
        <v>0</v>
      </c>
      <c r="AP1187">
        <v>0</v>
      </c>
      <c r="AQ1187">
        <v>0</v>
      </c>
    </row>
    <row r="1188" spans="2:43" x14ac:dyDescent="0.35">
      <c r="B1188" s="65" t="s">
        <v>128</v>
      </c>
      <c r="C1188">
        <v>2016</v>
      </c>
      <c r="D1188">
        <v>2016</v>
      </c>
      <c r="F1188">
        <v>1301</v>
      </c>
      <c r="G1188">
        <v>0</v>
      </c>
      <c r="H1188" t="s">
        <v>490</v>
      </c>
      <c r="I1188">
        <v>5</v>
      </c>
      <c r="J1188">
        <v>121</v>
      </c>
      <c r="K1188" t="s">
        <v>66</v>
      </c>
      <c r="L1188">
        <v>-2000</v>
      </c>
      <c r="M1188">
        <v>0</v>
      </c>
      <c r="N1188">
        <v>0</v>
      </c>
      <c r="O1188">
        <v>0</v>
      </c>
      <c r="P1188">
        <v>-2000</v>
      </c>
      <c r="Q1188">
        <v>0</v>
      </c>
      <c r="R1188">
        <v>-146114.54</v>
      </c>
      <c r="S1188">
        <v>0.38</v>
      </c>
      <c r="T1188">
        <v>0</v>
      </c>
      <c r="U1188">
        <v>-0.38</v>
      </c>
      <c r="V1188">
        <v>-146114.54</v>
      </c>
      <c r="W1188">
        <v>0</v>
      </c>
      <c r="X1188">
        <v>0</v>
      </c>
      <c r="Y1188">
        <v>0</v>
      </c>
      <c r="Z1188">
        <v>0</v>
      </c>
      <c r="AA1188">
        <v>0</v>
      </c>
      <c r="AB1188">
        <v>0</v>
      </c>
      <c r="AC1188">
        <v>0</v>
      </c>
      <c r="AD1188">
        <v>-153067.07</v>
      </c>
      <c r="AE1188">
        <v>0</v>
      </c>
      <c r="AF1188">
        <v>0</v>
      </c>
      <c r="AG1188">
        <v>0</v>
      </c>
      <c r="AH1188">
        <v>0</v>
      </c>
      <c r="AI1188">
        <v>-153067.07</v>
      </c>
      <c r="AJ1188">
        <v>0</v>
      </c>
      <c r="AK1188">
        <v>-153067.07</v>
      </c>
      <c r="AL1188">
        <v>-4952.53</v>
      </c>
      <c r="AM1188">
        <v>0</v>
      </c>
      <c r="AN1188">
        <v>0</v>
      </c>
      <c r="AO1188">
        <v>0</v>
      </c>
      <c r="AP1188">
        <v>0</v>
      </c>
      <c r="AQ1188">
        <v>0</v>
      </c>
    </row>
    <row r="1189" spans="2:43" x14ac:dyDescent="0.35">
      <c r="B1189" s="65" t="s">
        <v>128</v>
      </c>
      <c r="C1189">
        <v>2016</v>
      </c>
      <c r="D1189">
        <v>2016</v>
      </c>
      <c r="F1189">
        <v>1301</v>
      </c>
      <c r="G1189">
        <v>0</v>
      </c>
      <c r="H1189" t="s">
        <v>490</v>
      </c>
      <c r="I1189">
        <v>5</v>
      </c>
      <c r="J1189">
        <v>210</v>
      </c>
      <c r="K1189" t="s">
        <v>66</v>
      </c>
      <c r="L1189">
        <v>-35664.1</v>
      </c>
      <c r="M1189">
        <v>-6298.2</v>
      </c>
      <c r="N1189">
        <v>0</v>
      </c>
      <c r="O1189">
        <v>-5179.04</v>
      </c>
      <c r="P1189">
        <v>-35664.1</v>
      </c>
      <c r="Q1189">
        <v>-11477.24</v>
      </c>
      <c r="R1189">
        <v>0</v>
      </c>
      <c r="S1189">
        <v>1177.8699999999999</v>
      </c>
      <c r="T1189">
        <v>0</v>
      </c>
      <c r="U1189">
        <v>-1177.8699999999999</v>
      </c>
      <c r="V1189">
        <v>0</v>
      </c>
      <c r="W1189">
        <v>0</v>
      </c>
      <c r="X1189">
        <v>0</v>
      </c>
      <c r="Y1189">
        <v>0</v>
      </c>
      <c r="Z1189">
        <v>0</v>
      </c>
      <c r="AA1189">
        <v>0</v>
      </c>
      <c r="AB1189">
        <v>0</v>
      </c>
      <c r="AC1189">
        <v>0</v>
      </c>
      <c r="AD1189">
        <v>-30573.94</v>
      </c>
      <c r="AE1189">
        <v>0</v>
      </c>
      <c r="AF1189">
        <v>0</v>
      </c>
      <c r="AG1189">
        <v>0</v>
      </c>
      <c r="AH1189">
        <v>0</v>
      </c>
      <c r="AI1189">
        <v>-30573.94</v>
      </c>
      <c r="AJ1189">
        <v>0</v>
      </c>
      <c r="AK1189">
        <v>-30573.94</v>
      </c>
      <c r="AL1189">
        <v>-6387.08</v>
      </c>
      <c r="AM1189">
        <v>10661.42</v>
      </c>
      <c r="AN1189">
        <v>0</v>
      </c>
      <c r="AO1189">
        <v>0</v>
      </c>
      <c r="AP1189">
        <v>30.17</v>
      </c>
      <c r="AQ1189">
        <v>10691.59</v>
      </c>
    </row>
    <row r="1190" spans="2:43" x14ac:dyDescent="0.35">
      <c r="B1190" s="65" t="s">
        <v>128</v>
      </c>
      <c r="C1190">
        <v>2016</v>
      </c>
      <c r="D1190">
        <v>2016</v>
      </c>
      <c r="F1190">
        <v>1301</v>
      </c>
      <c r="G1190">
        <v>0</v>
      </c>
      <c r="H1190" t="s">
        <v>490</v>
      </c>
      <c r="I1190">
        <v>5</v>
      </c>
      <c r="J1190">
        <v>220</v>
      </c>
      <c r="K1190" t="s">
        <v>66</v>
      </c>
      <c r="L1190">
        <v>0</v>
      </c>
      <c r="M1190">
        <v>0</v>
      </c>
      <c r="N1190">
        <v>0</v>
      </c>
      <c r="O1190">
        <v>0</v>
      </c>
      <c r="P1190">
        <v>0</v>
      </c>
      <c r="Q1190">
        <v>0</v>
      </c>
      <c r="R1190">
        <v>0</v>
      </c>
      <c r="S1190">
        <v>120.65</v>
      </c>
      <c r="T1190">
        <v>0</v>
      </c>
      <c r="U1190">
        <v>0</v>
      </c>
      <c r="V1190">
        <v>0</v>
      </c>
      <c r="W1190">
        <v>120.65</v>
      </c>
      <c r="X1190">
        <v>0</v>
      </c>
      <c r="Y1190">
        <v>0</v>
      </c>
      <c r="Z1190">
        <v>0</v>
      </c>
      <c r="AA1190">
        <v>0</v>
      </c>
      <c r="AB1190">
        <v>0</v>
      </c>
      <c r="AC1190">
        <v>0</v>
      </c>
      <c r="AD1190">
        <v>-120.65</v>
      </c>
      <c r="AE1190">
        <v>0</v>
      </c>
      <c r="AF1190">
        <v>0</v>
      </c>
      <c r="AG1190">
        <v>0</v>
      </c>
      <c r="AH1190">
        <v>0</v>
      </c>
      <c r="AI1190">
        <v>-120.65</v>
      </c>
      <c r="AJ1190">
        <v>0</v>
      </c>
      <c r="AK1190">
        <v>-120.65</v>
      </c>
      <c r="AL1190">
        <v>0</v>
      </c>
      <c r="AM1190">
        <v>0</v>
      </c>
      <c r="AN1190">
        <v>0</v>
      </c>
      <c r="AO1190">
        <v>0</v>
      </c>
      <c r="AP1190">
        <v>0</v>
      </c>
      <c r="AQ1190">
        <v>0</v>
      </c>
    </row>
    <row r="1191" spans="2:43" x14ac:dyDescent="0.35">
      <c r="B1191" s="65" t="s">
        <v>128</v>
      </c>
      <c r="C1191">
        <v>2016</v>
      </c>
      <c r="D1191">
        <v>2016</v>
      </c>
      <c r="F1191">
        <v>1301</v>
      </c>
      <c r="G1191">
        <v>0</v>
      </c>
      <c r="H1191" t="s">
        <v>490</v>
      </c>
      <c r="I1191">
        <v>5</v>
      </c>
      <c r="J1191">
        <v>233</v>
      </c>
      <c r="K1191" t="s">
        <v>66</v>
      </c>
      <c r="L1191">
        <v>0</v>
      </c>
      <c r="M1191">
        <v>0</v>
      </c>
      <c r="N1191">
        <v>0</v>
      </c>
      <c r="O1191">
        <v>0</v>
      </c>
      <c r="P1191">
        <v>0</v>
      </c>
      <c r="Q1191">
        <v>0</v>
      </c>
      <c r="R1191">
        <v>0</v>
      </c>
      <c r="S1191">
        <v>336.23</v>
      </c>
      <c r="T1191">
        <v>0</v>
      </c>
      <c r="U1191">
        <v>0</v>
      </c>
      <c r="V1191">
        <v>0</v>
      </c>
      <c r="W1191">
        <v>336.23</v>
      </c>
      <c r="X1191">
        <v>-36765.9</v>
      </c>
      <c r="Y1191">
        <v>-10683.17</v>
      </c>
      <c r="Z1191">
        <v>0</v>
      </c>
      <c r="AA1191">
        <v>0</v>
      </c>
      <c r="AB1191">
        <v>-36765.9</v>
      </c>
      <c r="AC1191">
        <v>-10683.17</v>
      </c>
      <c r="AD1191">
        <v>-26418.959999999999</v>
      </c>
      <c r="AE1191">
        <v>0</v>
      </c>
      <c r="AF1191">
        <v>0</v>
      </c>
      <c r="AG1191">
        <v>0</v>
      </c>
      <c r="AH1191">
        <v>0</v>
      </c>
      <c r="AI1191">
        <v>-26418.959999999999</v>
      </c>
      <c r="AJ1191">
        <v>-36765.9</v>
      </c>
      <c r="AK1191">
        <v>-336.23</v>
      </c>
      <c r="AL1191">
        <v>0</v>
      </c>
      <c r="AM1191">
        <v>0</v>
      </c>
      <c r="AN1191">
        <v>0</v>
      </c>
      <c r="AO1191">
        <v>0</v>
      </c>
      <c r="AP1191">
        <v>0</v>
      </c>
      <c r="AQ1191">
        <v>0</v>
      </c>
    </row>
    <row r="1192" spans="2:43" x14ac:dyDescent="0.35">
      <c r="B1192" s="65" t="s">
        <v>128</v>
      </c>
      <c r="C1192">
        <v>2016</v>
      </c>
      <c r="D1192">
        <v>2016</v>
      </c>
      <c r="F1192">
        <v>1301</v>
      </c>
      <c r="G1192">
        <v>0</v>
      </c>
      <c r="H1192" t="s">
        <v>490</v>
      </c>
      <c r="I1192">
        <v>5</v>
      </c>
      <c r="J1192">
        <v>240</v>
      </c>
      <c r="K1192" t="s">
        <v>66</v>
      </c>
      <c r="L1192">
        <v>0</v>
      </c>
      <c r="M1192">
        <v>0</v>
      </c>
      <c r="N1192">
        <v>0</v>
      </c>
      <c r="O1192">
        <v>0</v>
      </c>
      <c r="P1192">
        <v>0</v>
      </c>
      <c r="Q1192">
        <v>0</v>
      </c>
      <c r="R1192">
        <v>0</v>
      </c>
      <c r="S1192">
        <v>669.5</v>
      </c>
      <c r="T1192">
        <v>0</v>
      </c>
      <c r="U1192">
        <v>0</v>
      </c>
      <c r="V1192">
        <v>0</v>
      </c>
      <c r="W1192">
        <v>669.5</v>
      </c>
      <c r="X1192">
        <v>0</v>
      </c>
      <c r="Y1192">
        <v>0</v>
      </c>
      <c r="Z1192">
        <v>0</v>
      </c>
      <c r="AA1192">
        <v>0</v>
      </c>
      <c r="AB1192">
        <v>0</v>
      </c>
      <c r="AC1192">
        <v>0</v>
      </c>
      <c r="AD1192">
        <v>-669.5</v>
      </c>
      <c r="AE1192">
        <v>0</v>
      </c>
      <c r="AF1192">
        <v>0</v>
      </c>
      <c r="AG1192">
        <v>0</v>
      </c>
      <c r="AH1192">
        <v>0</v>
      </c>
      <c r="AI1192">
        <v>-669.5</v>
      </c>
      <c r="AJ1192">
        <v>0</v>
      </c>
      <c r="AK1192">
        <v>-669.5</v>
      </c>
      <c r="AL1192">
        <v>0</v>
      </c>
      <c r="AM1192">
        <v>0</v>
      </c>
      <c r="AN1192">
        <v>0</v>
      </c>
      <c r="AO1192">
        <v>0</v>
      </c>
      <c r="AP1192">
        <v>0</v>
      </c>
      <c r="AQ1192">
        <v>0</v>
      </c>
    </row>
    <row r="1193" spans="2:43" x14ac:dyDescent="0.35">
      <c r="B1193" s="65" t="s">
        <v>128</v>
      </c>
      <c r="C1193">
        <v>2016</v>
      </c>
      <c r="D1193">
        <v>2016</v>
      </c>
      <c r="F1193">
        <v>1301</v>
      </c>
      <c r="G1193">
        <v>0</v>
      </c>
      <c r="H1193" t="s">
        <v>490</v>
      </c>
      <c r="I1193">
        <v>5</v>
      </c>
      <c r="J1193">
        <v>251</v>
      </c>
      <c r="K1193" t="s">
        <v>66</v>
      </c>
      <c r="L1193">
        <v>-1233602.8899999999</v>
      </c>
      <c r="M1193">
        <v>-157395.39000000001</v>
      </c>
      <c r="N1193">
        <v>0</v>
      </c>
      <c r="O1193">
        <v>0</v>
      </c>
      <c r="P1193">
        <v>-1233602.8899999999</v>
      </c>
      <c r="Q1193">
        <v>-157395.39000000001</v>
      </c>
      <c r="R1193">
        <v>-29449.7</v>
      </c>
      <c r="S1193">
        <v>635.12</v>
      </c>
      <c r="T1193">
        <v>0</v>
      </c>
      <c r="U1193">
        <v>-122.13</v>
      </c>
      <c r="V1193">
        <v>-29449.7</v>
      </c>
      <c r="W1193">
        <v>512.99</v>
      </c>
      <c r="X1193">
        <v>-50000</v>
      </c>
      <c r="Y1193">
        <v>-33163.68</v>
      </c>
      <c r="Z1193">
        <v>0</v>
      </c>
      <c r="AA1193">
        <v>0</v>
      </c>
      <c r="AB1193">
        <v>-50000</v>
      </c>
      <c r="AC1193">
        <v>-33163.68</v>
      </c>
      <c r="AD1193">
        <v>-1123128.6399999999</v>
      </c>
      <c r="AE1193">
        <v>0</v>
      </c>
      <c r="AF1193">
        <v>0</v>
      </c>
      <c r="AG1193">
        <v>0</v>
      </c>
      <c r="AH1193">
        <v>0</v>
      </c>
      <c r="AI1193">
        <v>-1123128.6399999999</v>
      </c>
      <c r="AJ1193">
        <v>-50000</v>
      </c>
      <c r="AK1193">
        <v>-1106292.32</v>
      </c>
      <c r="AL1193">
        <v>-122.13</v>
      </c>
      <c r="AM1193">
        <v>0</v>
      </c>
      <c r="AN1193">
        <v>0</v>
      </c>
      <c r="AO1193">
        <v>0</v>
      </c>
      <c r="AP1193">
        <v>0</v>
      </c>
      <c r="AQ1193">
        <v>0</v>
      </c>
    </row>
    <row r="1194" spans="2:43" x14ac:dyDescent="0.35">
      <c r="B1194" s="65" t="s">
        <v>128</v>
      </c>
      <c r="C1194">
        <v>2016</v>
      </c>
      <c r="D1194">
        <v>2016</v>
      </c>
      <c r="F1194">
        <v>1301</v>
      </c>
      <c r="G1194">
        <v>0</v>
      </c>
      <c r="H1194" t="s">
        <v>490</v>
      </c>
      <c r="I1194">
        <v>5</v>
      </c>
      <c r="J1194">
        <v>252</v>
      </c>
      <c r="K1194" t="s">
        <v>66</v>
      </c>
      <c r="L1194">
        <v>-148118.13</v>
      </c>
      <c r="M1194">
        <v>-91983.13</v>
      </c>
      <c r="N1194">
        <v>0</v>
      </c>
      <c r="O1194">
        <v>0</v>
      </c>
      <c r="P1194">
        <v>-148118.13</v>
      </c>
      <c r="Q1194">
        <v>-91983.13</v>
      </c>
      <c r="R1194">
        <v>-597.27</v>
      </c>
      <c r="S1194">
        <v>0</v>
      </c>
      <c r="T1194">
        <v>0</v>
      </c>
      <c r="U1194">
        <v>0</v>
      </c>
      <c r="V1194">
        <v>-597.27</v>
      </c>
      <c r="W1194">
        <v>0</v>
      </c>
      <c r="X1194">
        <v>-54291</v>
      </c>
      <c r="Y1194">
        <v>0</v>
      </c>
      <c r="Z1194">
        <v>0</v>
      </c>
      <c r="AA1194">
        <v>0</v>
      </c>
      <c r="AB1194">
        <v>-54291</v>
      </c>
      <c r="AC1194">
        <v>0</v>
      </c>
      <c r="AD1194">
        <v>-110426</v>
      </c>
      <c r="AE1194">
        <v>0</v>
      </c>
      <c r="AF1194">
        <v>0</v>
      </c>
      <c r="AG1194">
        <v>0</v>
      </c>
      <c r="AH1194">
        <v>0</v>
      </c>
      <c r="AI1194">
        <v>-110426</v>
      </c>
      <c r="AJ1194">
        <v>-54291</v>
      </c>
      <c r="AK1194">
        <v>-56135</v>
      </c>
      <c r="AL1194">
        <v>597.27</v>
      </c>
      <c r="AM1194">
        <v>0</v>
      </c>
      <c r="AN1194">
        <v>0</v>
      </c>
      <c r="AO1194">
        <v>0</v>
      </c>
      <c r="AP1194">
        <v>0</v>
      </c>
      <c r="AQ1194">
        <v>0</v>
      </c>
    </row>
    <row r="1195" spans="2:43" x14ac:dyDescent="0.35">
      <c r="B1195" s="65" t="s">
        <v>128</v>
      </c>
      <c r="C1195">
        <v>2016</v>
      </c>
      <c r="D1195">
        <v>2016</v>
      </c>
      <c r="F1195">
        <v>1301</v>
      </c>
      <c r="G1195">
        <v>0</v>
      </c>
      <c r="H1195" t="s">
        <v>490</v>
      </c>
      <c r="I1195">
        <v>5</v>
      </c>
      <c r="J1195">
        <v>253</v>
      </c>
      <c r="K1195" t="s">
        <v>66</v>
      </c>
      <c r="L1195">
        <v>-6977</v>
      </c>
      <c r="M1195">
        <v>635.75</v>
      </c>
      <c r="N1195">
        <v>0</v>
      </c>
      <c r="O1195">
        <v>-1612.75</v>
      </c>
      <c r="P1195">
        <v>-6977</v>
      </c>
      <c r="Q1195">
        <v>-977</v>
      </c>
      <c r="R1195">
        <v>0</v>
      </c>
      <c r="S1195">
        <v>0</v>
      </c>
      <c r="T1195">
        <v>0</v>
      </c>
      <c r="U1195">
        <v>0</v>
      </c>
      <c r="V1195">
        <v>0</v>
      </c>
      <c r="W1195">
        <v>0</v>
      </c>
      <c r="X1195">
        <v>0</v>
      </c>
      <c r="Y1195">
        <v>0</v>
      </c>
      <c r="Z1195">
        <v>0</v>
      </c>
      <c r="AA1195">
        <v>0</v>
      </c>
      <c r="AB1195">
        <v>0</v>
      </c>
      <c r="AC1195">
        <v>0</v>
      </c>
      <c r="AD1195">
        <v>-7612.75</v>
      </c>
      <c r="AE1195">
        <v>0</v>
      </c>
      <c r="AF1195">
        <v>0</v>
      </c>
      <c r="AG1195">
        <v>0</v>
      </c>
      <c r="AH1195">
        <v>0</v>
      </c>
      <c r="AI1195">
        <v>-7612.75</v>
      </c>
      <c r="AJ1195">
        <v>0</v>
      </c>
      <c r="AK1195">
        <v>-7612.75</v>
      </c>
      <c r="AL1195">
        <v>-1612.75</v>
      </c>
      <c r="AM1195">
        <v>0</v>
      </c>
      <c r="AN1195">
        <v>0</v>
      </c>
      <c r="AO1195">
        <v>0</v>
      </c>
      <c r="AP1195">
        <v>0</v>
      </c>
      <c r="AQ1195">
        <v>0</v>
      </c>
    </row>
    <row r="1196" spans="2:43" x14ac:dyDescent="0.35">
      <c r="B1196" s="65" t="s">
        <v>128</v>
      </c>
      <c r="C1196">
        <v>2016</v>
      </c>
      <c r="D1196">
        <v>2016</v>
      </c>
      <c r="F1196">
        <v>1301</v>
      </c>
      <c r="G1196">
        <v>0</v>
      </c>
      <c r="H1196" t="s">
        <v>490</v>
      </c>
      <c r="I1196">
        <v>5</v>
      </c>
      <c r="J1196">
        <v>260</v>
      </c>
      <c r="K1196" t="s">
        <v>66</v>
      </c>
      <c r="L1196">
        <v>0</v>
      </c>
      <c r="M1196">
        <v>0</v>
      </c>
      <c r="N1196">
        <v>0</v>
      </c>
      <c r="O1196">
        <v>0</v>
      </c>
      <c r="P1196">
        <v>0</v>
      </c>
      <c r="Q1196">
        <v>0</v>
      </c>
      <c r="R1196">
        <v>0</v>
      </c>
      <c r="S1196">
        <v>-9304.64</v>
      </c>
      <c r="T1196">
        <v>0</v>
      </c>
      <c r="U1196">
        <v>-58.86</v>
      </c>
      <c r="V1196">
        <v>0</v>
      </c>
      <c r="W1196">
        <v>-9363.5</v>
      </c>
      <c r="X1196">
        <v>0</v>
      </c>
      <c r="Y1196">
        <v>0</v>
      </c>
      <c r="Z1196">
        <v>0</v>
      </c>
      <c r="AA1196">
        <v>0</v>
      </c>
      <c r="AB1196">
        <v>0</v>
      </c>
      <c r="AC1196">
        <v>0</v>
      </c>
      <c r="AD1196">
        <v>9304.64</v>
      </c>
      <c r="AE1196">
        <v>0</v>
      </c>
      <c r="AF1196">
        <v>0</v>
      </c>
      <c r="AG1196">
        <v>0</v>
      </c>
      <c r="AH1196">
        <v>0</v>
      </c>
      <c r="AI1196">
        <v>9304.64</v>
      </c>
      <c r="AJ1196">
        <v>0</v>
      </c>
      <c r="AK1196">
        <v>9304.64</v>
      </c>
      <c r="AL1196">
        <v>-58.86</v>
      </c>
      <c r="AM1196">
        <v>0</v>
      </c>
      <c r="AN1196">
        <v>7807.28</v>
      </c>
      <c r="AO1196">
        <v>0</v>
      </c>
      <c r="AP1196">
        <v>0</v>
      </c>
      <c r="AQ1196">
        <v>7807.28</v>
      </c>
    </row>
    <row r="1197" spans="2:43" x14ac:dyDescent="0.35">
      <c r="B1197" s="65" t="s">
        <v>128</v>
      </c>
      <c r="C1197">
        <v>2016</v>
      </c>
      <c r="D1197">
        <v>2016</v>
      </c>
      <c r="F1197">
        <v>1301</v>
      </c>
      <c r="G1197">
        <v>0</v>
      </c>
      <c r="H1197" t="s">
        <v>490</v>
      </c>
      <c r="I1197">
        <v>5</v>
      </c>
      <c r="J1197">
        <v>310</v>
      </c>
      <c r="K1197" t="s">
        <v>66</v>
      </c>
      <c r="L1197">
        <v>-72549</v>
      </c>
      <c r="M1197">
        <v>0</v>
      </c>
      <c r="N1197">
        <v>0</v>
      </c>
      <c r="O1197">
        <v>0</v>
      </c>
      <c r="P1197">
        <v>-72549</v>
      </c>
      <c r="Q1197">
        <v>0</v>
      </c>
      <c r="R1197">
        <v>0</v>
      </c>
      <c r="S1197">
        <v>0</v>
      </c>
      <c r="T1197">
        <v>0</v>
      </c>
      <c r="U1197">
        <v>0</v>
      </c>
      <c r="V1197">
        <v>0</v>
      </c>
      <c r="W1197">
        <v>0</v>
      </c>
      <c r="X1197">
        <v>0</v>
      </c>
      <c r="Y1197">
        <v>0</v>
      </c>
      <c r="Z1197">
        <v>0</v>
      </c>
      <c r="AA1197">
        <v>0</v>
      </c>
      <c r="AB1197">
        <v>0</v>
      </c>
      <c r="AC1197">
        <v>0</v>
      </c>
      <c r="AD1197">
        <v>-72549</v>
      </c>
      <c r="AE1197">
        <v>0</v>
      </c>
      <c r="AF1197">
        <v>0</v>
      </c>
      <c r="AG1197">
        <v>0</v>
      </c>
      <c r="AH1197">
        <v>0</v>
      </c>
      <c r="AI1197">
        <v>-72549</v>
      </c>
      <c r="AJ1197">
        <v>0</v>
      </c>
      <c r="AK1197">
        <v>-72549</v>
      </c>
      <c r="AL1197">
        <v>0</v>
      </c>
      <c r="AM1197">
        <v>0</v>
      </c>
      <c r="AN1197">
        <v>0</v>
      </c>
      <c r="AO1197">
        <v>0</v>
      </c>
      <c r="AP1197">
        <v>0</v>
      </c>
      <c r="AQ1197">
        <v>0</v>
      </c>
    </row>
    <row r="1198" spans="2:43" x14ac:dyDescent="0.35">
      <c r="B1198" s="65" t="s">
        <v>128</v>
      </c>
      <c r="C1198">
        <v>2016</v>
      </c>
      <c r="D1198">
        <v>2016</v>
      </c>
      <c r="F1198">
        <v>1301</v>
      </c>
      <c r="G1198">
        <v>0</v>
      </c>
      <c r="H1198" t="s">
        <v>491</v>
      </c>
      <c r="I1198">
        <v>6</v>
      </c>
      <c r="J1198">
        <v>111</v>
      </c>
      <c r="K1198" t="s">
        <v>66</v>
      </c>
      <c r="L1198">
        <v>0</v>
      </c>
      <c r="M1198">
        <v>-34163</v>
      </c>
      <c r="N1198">
        <v>0</v>
      </c>
      <c r="O1198">
        <v>0</v>
      </c>
      <c r="P1198">
        <v>0</v>
      </c>
      <c r="Q1198">
        <v>-34163</v>
      </c>
      <c r="R1198">
        <v>-2062935.12</v>
      </c>
      <c r="S1198">
        <v>-6606</v>
      </c>
      <c r="T1198">
        <v>0</v>
      </c>
      <c r="U1198">
        <v>-35.64</v>
      </c>
      <c r="V1198">
        <v>-2062935.12</v>
      </c>
      <c r="W1198">
        <v>-6641.64</v>
      </c>
      <c r="X1198">
        <v>0</v>
      </c>
      <c r="Y1198">
        <v>0</v>
      </c>
      <c r="Z1198">
        <v>0</v>
      </c>
      <c r="AA1198">
        <v>0</v>
      </c>
      <c r="AB1198">
        <v>0</v>
      </c>
      <c r="AC1198">
        <v>0</v>
      </c>
      <c r="AD1198">
        <v>-2041131.8</v>
      </c>
      <c r="AE1198">
        <v>0</v>
      </c>
      <c r="AF1198">
        <v>0</v>
      </c>
      <c r="AG1198">
        <v>0</v>
      </c>
      <c r="AH1198">
        <v>0</v>
      </c>
      <c r="AI1198">
        <v>-2041131.8</v>
      </c>
      <c r="AJ1198">
        <v>0</v>
      </c>
      <c r="AK1198">
        <v>-2041131.8</v>
      </c>
      <c r="AL1198">
        <v>-19001.32</v>
      </c>
      <c r="AM1198">
        <v>34163</v>
      </c>
      <c r="AN1198">
        <v>6641.64</v>
      </c>
      <c r="AO1198">
        <v>0</v>
      </c>
      <c r="AP1198">
        <v>1286.18</v>
      </c>
      <c r="AQ1198">
        <v>42090.82</v>
      </c>
    </row>
    <row r="1199" spans="2:43" x14ac:dyDescent="0.35">
      <c r="B1199" s="65" t="s">
        <v>128</v>
      </c>
      <c r="C1199">
        <v>2016</v>
      </c>
      <c r="D1199">
        <v>2016</v>
      </c>
      <c r="F1199">
        <v>1301</v>
      </c>
      <c r="G1199">
        <v>0</v>
      </c>
      <c r="H1199" t="s">
        <v>491</v>
      </c>
      <c r="I1199">
        <v>6</v>
      </c>
      <c r="J1199">
        <v>113</v>
      </c>
      <c r="K1199" t="s">
        <v>66</v>
      </c>
      <c r="L1199">
        <v>0</v>
      </c>
      <c r="M1199">
        <v>0</v>
      </c>
      <c r="N1199">
        <v>0</v>
      </c>
      <c r="O1199">
        <v>0</v>
      </c>
      <c r="P1199">
        <v>0</v>
      </c>
      <c r="Q1199">
        <v>0</v>
      </c>
      <c r="R1199">
        <v>-9161.6</v>
      </c>
      <c r="S1199">
        <v>0</v>
      </c>
      <c r="T1199">
        <v>0</v>
      </c>
      <c r="U1199">
        <v>0</v>
      </c>
      <c r="V1199">
        <v>-9161.6</v>
      </c>
      <c r="W1199">
        <v>0</v>
      </c>
      <c r="X1199">
        <v>0</v>
      </c>
      <c r="Y1199">
        <v>0</v>
      </c>
      <c r="Z1199">
        <v>0</v>
      </c>
      <c r="AA1199">
        <v>0</v>
      </c>
      <c r="AB1199">
        <v>0</v>
      </c>
      <c r="AC1199">
        <v>0</v>
      </c>
      <c r="AD1199">
        <v>-9161.6</v>
      </c>
      <c r="AE1199">
        <v>0</v>
      </c>
      <c r="AF1199">
        <v>0</v>
      </c>
      <c r="AG1199">
        <v>0</v>
      </c>
      <c r="AH1199">
        <v>0</v>
      </c>
      <c r="AI1199">
        <v>-9161.6</v>
      </c>
      <c r="AJ1199">
        <v>0</v>
      </c>
      <c r="AK1199">
        <v>-9161.6</v>
      </c>
      <c r="AL1199">
        <v>0</v>
      </c>
      <c r="AM1199">
        <v>0</v>
      </c>
      <c r="AN1199">
        <v>0</v>
      </c>
      <c r="AO1199">
        <v>0</v>
      </c>
      <c r="AP1199">
        <v>0</v>
      </c>
      <c r="AQ1199">
        <v>0</v>
      </c>
    </row>
    <row r="1200" spans="2:43" x14ac:dyDescent="0.35">
      <c r="B1200" s="65" t="s">
        <v>128</v>
      </c>
      <c r="C1200">
        <v>2016</v>
      </c>
      <c r="D1200">
        <v>2016</v>
      </c>
      <c r="F1200">
        <v>1301</v>
      </c>
      <c r="G1200">
        <v>0</v>
      </c>
      <c r="H1200" t="s">
        <v>491</v>
      </c>
      <c r="I1200">
        <v>6</v>
      </c>
      <c r="J1200">
        <v>115</v>
      </c>
      <c r="K1200" t="s">
        <v>66</v>
      </c>
      <c r="L1200">
        <v>0</v>
      </c>
      <c r="M1200">
        <v>-10494</v>
      </c>
      <c r="N1200">
        <v>0</v>
      </c>
      <c r="O1200">
        <v>0</v>
      </c>
      <c r="P1200">
        <v>0</v>
      </c>
      <c r="Q1200">
        <v>-10494</v>
      </c>
      <c r="R1200">
        <v>-24417.43</v>
      </c>
      <c r="S1200">
        <v>0</v>
      </c>
      <c r="T1200">
        <v>0</v>
      </c>
      <c r="U1200">
        <v>0</v>
      </c>
      <c r="V1200">
        <v>-24417.43</v>
      </c>
      <c r="W1200">
        <v>0</v>
      </c>
      <c r="X1200">
        <v>0</v>
      </c>
      <c r="Y1200">
        <v>0</v>
      </c>
      <c r="Z1200">
        <v>0</v>
      </c>
      <c r="AA1200">
        <v>0</v>
      </c>
      <c r="AB1200">
        <v>0</v>
      </c>
      <c r="AC1200">
        <v>0</v>
      </c>
      <c r="AD1200">
        <v>-13972.73</v>
      </c>
      <c r="AE1200">
        <v>0</v>
      </c>
      <c r="AF1200">
        <v>0</v>
      </c>
      <c r="AG1200">
        <v>0</v>
      </c>
      <c r="AH1200">
        <v>0</v>
      </c>
      <c r="AI1200">
        <v>-13972.73</v>
      </c>
      <c r="AJ1200">
        <v>0</v>
      </c>
      <c r="AK1200">
        <v>-13972.73</v>
      </c>
      <c r="AL1200">
        <v>-49.3</v>
      </c>
      <c r="AM1200">
        <v>10494</v>
      </c>
      <c r="AN1200">
        <v>0</v>
      </c>
      <c r="AO1200">
        <v>0</v>
      </c>
      <c r="AP1200">
        <v>0</v>
      </c>
      <c r="AQ1200">
        <v>10494</v>
      </c>
    </row>
    <row r="1201" spans="2:43" x14ac:dyDescent="0.35">
      <c r="B1201" s="65" t="s">
        <v>128</v>
      </c>
      <c r="C1201">
        <v>2016</v>
      </c>
      <c r="D1201">
        <v>2016</v>
      </c>
      <c r="F1201">
        <v>1301</v>
      </c>
      <c r="G1201">
        <v>0</v>
      </c>
      <c r="H1201" t="s">
        <v>491</v>
      </c>
      <c r="I1201">
        <v>6</v>
      </c>
      <c r="J1201">
        <v>118</v>
      </c>
      <c r="K1201" t="s">
        <v>66</v>
      </c>
      <c r="L1201">
        <v>0</v>
      </c>
      <c r="M1201">
        <v>0</v>
      </c>
      <c r="N1201">
        <v>0</v>
      </c>
      <c r="O1201">
        <v>0</v>
      </c>
      <c r="P1201">
        <v>0</v>
      </c>
      <c r="Q1201">
        <v>0</v>
      </c>
      <c r="R1201">
        <v>-1855.21</v>
      </c>
      <c r="S1201">
        <v>0</v>
      </c>
      <c r="T1201">
        <v>0</v>
      </c>
      <c r="U1201">
        <v>0</v>
      </c>
      <c r="V1201">
        <v>-1855.21</v>
      </c>
      <c r="W1201">
        <v>0</v>
      </c>
      <c r="X1201">
        <v>0</v>
      </c>
      <c r="Y1201">
        <v>0</v>
      </c>
      <c r="Z1201">
        <v>0</v>
      </c>
      <c r="AA1201">
        <v>0</v>
      </c>
      <c r="AB1201">
        <v>0</v>
      </c>
      <c r="AC1201">
        <v>0</v>
      </c>
      <c r="AD1201">
        <v>-1855.23</v>
      </c>
      <c r="AE1201">
        <v>0</v>
      </c>
      <c r="AF1201">
        <v>0</v>
      </c>
      <c r="AG1201">
        <v>0</v>
      </c>
      <c r="AH1201">
        <v>0</v>
      </c>
      <c r="AI1201">
        <v>-1855.23</v>
      </c>
      <c r="AJ1201">
        <v>0</v>
      </c>
      <c r="AK1201">
        <v>-1855.23</v>
      </c>
      <c r="AL1201">
        <v>-0.02</v>
      </c>
      <c r="AM1201">
        <v>0</v>
      </c>
      <c r="AN1201">
        <v>0</v>
      </c>
      <c r="AO1201">
        <v>0</v>
      </c>
      <c r="AP1201">
        <v>0</v>
      </c>
      <c r="AQ1201">
        <v>0</v>
      </c>
    </row>
    <row r="1202" spans="2:43" x14ac:dyDescent="0.35">
      <c r="B1202" s="65" t="s">
        <v>128</v>
      </c>
      <c r="C1202">
        <v>2016</v>
      </c>
      <c r="D1202">
        <v>2016</v>
      </c>
      <c r="F1202">
        <v>1301</v>
      </c>
      <c r="G1202">
        <v>0</v>
      </c>
      <c r="H1202" t="s">
        <v>491</v>
      </c>
      <c r="I1202">
        <v>6</v>
      </c>
      <c r="J1202">
        <v>121</v>
      </c>
      <c r="K1202" t="s">
        <v>66</v>
      </c>
      <c r="L1202">
        <v>-42914.2</v>
      </c>
      <c r="M1202">
        <v>0</v>
      </c>
      <c r="N1202">
        <v>0</v>
      </c>
      <c r="O1202">
        <v>0</v>
      </c>
      <c r="P1202">
        <v>-42914.2</v>
      </c>
      <c r="Q1202">
        <v>0</v>
      </c>
      <c r="R1202">
        <v>-663550.18000000005</v>
      </c>
      <c r="S1202">
        <v>257</v>
      </c>
      <c r="T1202">
        <v>0</v>
      </c>
      <c r="U1202">
        <v>-257</v>
      </c>
      <c r="V1202">
        <v>-663550.18000000005</v>
      </c>
      <c r="W1202">
        <v>0</v>
      </c>
      <c r="X1202">
        <v>0</v>
      </c>
      <c r="Y1202">
        <v>0</v>
      </c>
      <c r="Z1202">
        <v>0</v>
      </c>
      <c r="AA1202">
        <v>0</v>
      </c>
      <c r="AB1202">
        <v>0</v>
      </c>
      <c r="AC1202">
        <v>0</v>
      </c>
      <c r="AD1202">
        <v>-690727.31</v>
      </c>
      <c r="AE1202">
        <v>0</v>
      </c>
      <c r="AF1202">
        <v>0</v>
      </c>
      <c r="AG1202">
        <v>0</v>
      </c>
      <c r="AH1202">
        <v>0</v>
      </c>
      <c r="AI1202">
        <v>-690727.31</v>
      </c>
      <c r="AJ1202">
        <v>0</v>
      </c>
      <c r="AK1202">
        <v>-690727.31</v>
      </c>
      <c r="AL1202">
        <v>15737.07</v>
      </c>
      <c r="AM1202">
        <v>0</v>
      </c>
      <c r="AN1202">
        <v>0</v>
      </c>
      <c r="AO1202">
        <v>0</v>
      </c>
      <c r="AP1202">
        <v>0</v>
      </c>
      <c r="AQ1202">
        <v>0</v>
      </c>
    </row>
    <row r="1203" spans="2:43" x14ac:dyDescent="0.35">
      <c r="B1203" s="65" t="s">
        <v>128</v>
      </c>
      <c r="C1203">
        <v>2016</v>
      </c>
      <c r="D1203">
        <v>2016</v>
      </c>
      <c r="F1203">
        <v>1301</v>
      </c>
      <c r="G1203">
        <v>0</v>
      </c>
      <c r="H1203" t="s">
        <v>491</v>
      </c>
      <c r="I1203">
        <v>6</v>
      </c>
      <c r="J1203">
        <v>210</v>
      </c>
      <c r="K1203" t="s">
        <v>66</v>
      </c>
      <c r="L1203">
        <v>-42581.77</v>
      </c>
      <c r="M1203">
        <v>-34136.050000000003</v>
      </c>
      <c r="N1203">
        <v>0</v>
      </c>
      <c r="O1203">
        <v>-4318.6400000000003</v>
      </c>
      <c r="P1203">
        <v>-42581.77</v>
      </c>
      <c r="Q1203">
        <v>-38454.69</v>
      </c>
      <c r="R1203">
        <v>-29200</v>
      </c>
      <c r="S1203">
        <v>26215.25</v>
      </c>
      <c r="T1203">
        <v>0</v>
      </c>
      <c r="U1203">
        <v>-26251.919999999998</v>
      </c>
      <c r="V1203">
        <v>-29200</v>
      </c>
      <c r="W1203">
        <v>-36.67</v>
      </c>
      <c r="X1203">
        <v>0</v>
      </c>
      <c r="Y1203">
        <v>0</v>
      </c>
      <c r="Z1203">
        <v>0</v>
      </c>
      <c r="AA1203">
        <v>0</v>
      </c>
      <c r="AB1203">
        <v>0</v>
      </c>
      <c r="AC1203">
        <v>0</v>
      </c>
      <c r="AD1203">
        <v>-66092.210000000006</v>
      </c>
      <c r="AE1203">
        <v>0</v>
      </c>
      <c r="AF1203">
        <v>0</v>
      </c>
      <c r="AG1203">
        <v>0</v>
      </c>
      <c r="AH1203">
        <v>0</v>
      </c>
      <c r="AI1203">
        <v>-66092.210000000006</v>
      </c>
      <c r="AJ1203">
        <v>0</v>
      </c>
      <c r="AK1203">
        <v>-66092.210000000006</v>
      </c>
      <c r="AL1203">
        <v>-32801.800000000003</v>
      </c>
      <c r="AM1203">
        <v>38454.69</v>
      </c>
      <c r="AN1203">
        <v>315.17</v>
      </c>
      <c r="AO1203">
        <v>0</v>
      </c>
      <c r="AP1203">
        <v>2231.2399999999998</v>
      </c>
      <c r="AQ1203">
        <v>41001.1</v>
      </c>
    </row>
    <row r="1204" spans="2:43" x14ac:dyDescent="0.35">
      <c r="B1204" s="65" t="s">
        <v>128</v>
      </c>
      <c r="C1204">
        <v>2016</v>
      </c>
      <c r="D1204">
        <v>2016</v>
      </c>
      <c r="F1204">
        <v>1301</v>
      </c>
      <c r="G1204">
        <v>0</v>
      </c>
      <c r="H1204" t="s">
        <v>491</v>
      </c>
      <c r="I1204">
        <v>6</v>
      </c>
      <c r="J1204">
        <v>220</v>
      </c>
      <c r="K1204" t="s">
        <v>66</v>
      </c>
      <c r="L1204">
        <v>0</v>
      </c>
      <c r="M1204">
        <v>-11300</v>
      </c>
      <c r="N1204">
        <v>0</v>
      </c>
      <c r="O1204">
        <v>0</v>
      </c>
      <c r="P1204">
        <v>0</v>
      </c>
      <c r="Q1204">
        <v>-11300</v>
      </c>
      <c r="R1204">
        <v>-11300</v>
      </c>
      <c r="S1204">
        <v>4164.03</v>
      </c>
      <c r="T1204">
        <v>0</v>
      </c>
      <c r="U1204">
        <v>-14245.65</v>
      </c>
      <c r="V1204">
        <v>-11300</v>
      </c>
      <c r="W1204">
        <v>-10081.620000000001</v>
      </c>
      <c r="X1204">
        <v>0</v>
      </c>
      <c r="Y1204">
        <v>0</v>
      </c>
      <c r="Z1204">
        <v>0</v>
      </c>
      <c r="AA1204">
        <v>0</v>
      </c>
      <c r="AB1204">
        <v>0</v>
      </c>
      <c r="AC1204">
        <v>0</v>
      </c>
      <c r="AD1204">
        <v>-4164.03</v>
      </c>
      <c r="AE1204">
        <v>0</v>
      </c>
      <c r="AF1204">
        <v>0</v>
      </c>
      <c r="AG1204">
        <v>0</v>
      </c>
      <c r="AH1204">
        <v>0</v>
      </c>
      <c r="AI1204">
        <v>-4164.03</v>
      </c>
      <c r="AJ1204">
        <v>0</v>
      </c>
      <c r="AK1204">
        <v>-4164.03</v>
      </c>
      <c r="AL1204">
        <v>-14245.65</v>
      </c>
      <c r="AM1204">
        <v>11300</v>
      </c>
      <c r="AN1204">
        <v>0</v>
      </c>
      <c r="AO1204">
        <v>0</v>
      </c>
      <c r="AP1204">
        <v>0</v>
      </c>
      <c r="AQ1204">
        <v>11300</v>
      </c>
    </row>
    <row r="1205" spans="2:43" x14ac:dyDescent="0.35">
      <c r="B1205" s="65" t="s">
        <v>128</v>
      </c>
      <c r="C1205">
        <v>2016</v>
      </c>
      <c r="D1205">
        <v>2016</v>
      </c>
      <c r="F1205">
        <v>1301</v>
      </c>
      <c r="G1205">
        <v>0</v>
      </c>
      <c r="H1205" t="s">
        <v>491</v>
      </c>
      <c r="I1205">
        <v>6</v>
      </c>
      <c r="J1205">
        <v>231</v>
      </c>
      <c r="K1205" t="s">
        <v>66</v>
      </c>
      <c r="L1205">
        <v>-269559.48</v>
      </c>
      <c r="M1205">
        <v>-48203.4</v>
      </c>
      <c r="N1205">
        <v>0</v>
      </c>
      <c r="O1205">
        <v>0</v>
      </c>
      <c r="P1205">
        <v>-269559.48</v>
      </c>
      <c r="Q1205">
        <v>-48203.4</v>
      </c>
      <c r="R1205">
        <v>0</v>
      </c>
      <c r="S1205">
        <v>0</v>
      </c>
      <c r="T1205">
        <v>0</v>
      </c>
      <c r="U1205">
        <v>0</v>
      </c>
      <c r="V1205">
        <v>0</v>
      </c>
      <c r="W1205">
        <v>0</v>
      </c>
      <c r="X1205">
        <v>0</v>
      </c>
      <c r="Y1205">
        <v>0</v>
      </c>
      <c r="Z1205">
        <v>0</v>
      </c>
      <c r="AA1205">
        <v>0</v>
      </c>
      <c r="AB1205">
        <v>0</v>
      </c>
      <c r="AC1205">
        <v>0</v>
      </c>
      <c r="AD1205">
        <v>-221356.08</v>
      </c>
      <c r="AE1205">
        <v>0</v>
      </c>
      <c r="AF1205">
        <v>0</v>
      </c>
      <c r="AG1205">
        <v>0</v>
      </c>
      <c r="AH1205">
        <v>0</v>
      </c>
      <c r="AI1205">
        <v>-221356.08</v>
      </c>
      <c r="AJ1205">
        <v>0</v>
      </c>
      <c r="AK1205">
        <v>-221356.08</v>
      </c>
      <c r="AL1205">
        <v>0</v>
      </c>
      <c r="AM1205">
        <v>0</v>
      </c>
      <c r="AN1205">
        <v>0</v>
      </c>
      <c r="AO1205">
        <v>0</v>
      </c>
      <c r="AP1205">
        <v>0</v>
      </c>
      <c r="AQ1205">
        <v>0</v>
      </c>
    </row>
    <row r="1206" spans="2:43" x14ac:dyDescent="0.35">
      <c r="B1206" s="65" t="s">
        <v>128</v>
      </c>
      <c r="C1206">
        <v>2016</v>
      </c>
      <c r="D1206">
        <v>2016</v>
      </c>
      <c r="F1206">
        <v>1301</v>
      </c>
      <c r="G1206">
        <v>0</v>
      </c>
      <c r="H1206" t="s">
        <v>491</v>
      </c>
      <c r="I1206">
        <v>6</v>
      </c>
      <c r="J1206">
        <v>232</v>
      </c>
      <c r="K1206" t="s">
        <v>66</v>
      </c>
      <c r="L1206">
        <v>-4821.74</v>
      </c>
      <c r="M1206">
        <v>0</v>
      </c>
      <c r="N1206">
        <v>0</v>
      </c>
      <c r="O1206">
        <v>0</v>
      </c>
      <c r="P1206">
        <v>-4821.74</v>
      </c>
      <c r="Q1206">
        <v>0</v>
      </c>
      <c r="R1206">
        <v>0</v>
      </c>
      <c r="S1206">
        <v>0</v>
      </c>
      <c r="T1206">
        <v>0</v>
      </c>
      <c r="U1206">
        <v>0</v>
      </c>
      <c r="V1206">
        <v>0</v>
      </c>
      <c r="W1206">
        <v>0</v>
      </c>
      <c r="X1206">
        <v>0</v>
      </c>
      <c r="Y1206">
        <v>0</v>
      </c>
      <c r="Z1206">
        <v>0</v>
      </c>
      <c r="AA1206">
        <v>0</v>
      </c>
      <c r="AB1206">
        <v>0</v>
      </c>
      <c r="AC1206">
        <v>0</v>
      </c>
      <c r="AD1206">
        <v>-4821.74</v>
      </c>
      <c r="AE1206">
        <v>0</v>
      </c>
      <c r="AF1206">
        <v>0</v>
      </c>
      <c r="AG1206">
        <v>0</v>
      </c>
      <c r="AH1206">
        <v>0</v>
      </c>
      <c r="AI1206">
        <v>-4821.74</v>
      </c>
      <c r="AJ1206">
        <v>0</v>
      </c>
      <c r="AK1206">
        <v>-4821.74</v>
      </c>
      <c r="AL1206">
        <v>0</v>
      </c>
      <c r="AM1206">
        <v>0</v>
      </c>
      <c r="AN1206">
        <v>0</v>
      </c>
      <c r="AO1206">
        <v>0</v>
      </c>
      <c r="AP1206">
        <v>0</v>
      </c>
      <c r="AQ1206">
        <v>0</v>
      </c>
    </row>
    <row r="1207" spans="2:43" x14ac:dyDescent="0.35">
      <c r="B1207" s="65" t="s">
        <v>128</v>
      </c>
      <c r="C1207">
        <v>2016</v>
      </c>
      <c r="D1207">
        <v>2016</v>
      </c>
      <c r="F1207">
        <v>1301</v>
      </c>
      <c r="G1207">
        <v>0</v>
      </c>
      <c r="H1207" t="s">
        <v>491</v>
      </c>
      <c r="I1207">
        <v>6</v>
      </c>
      <c r="J1207">
        <v>233</v>
      </c>
      <c r="K1207" t="s">
        <v>66</v>
      </c>
      <c r="L1207">
        <v>-427127.69</v>
      </c>
      <c r="M1207">
        <v>-389495.39</v>
      </c>
      <c r="N1207">
        <v>0</v>
      </c>
      <c r="O1207">
        <v>0</v>
      </c>
      <c r="P1207">
        <v>-427127.69</v>
      </c>
      <c r="Q1207">
        <v>-389495.39</v>
      </c>
      <c r="R1207">
        <v>0</v>
      </c>
      <c r="S1207">
        <v>3092.09</v>
      </c>
      <c r="T1207">
        <v>0</v>
      </c>
      <c r="U1207">
        <v>-48.93</v>
      </c>
      <c r="V1207">
        <v>0</v>
      </c>
      <c r="W1207">
        <v>3043.16</v>
      </c>
      <c r="X1207">
        <v>-399587.56</v>
      </c>
      <c r="Y1207">
        <v>-70796.100000000006</v>
      </c>
      <c r="Z1207">
        <v>0</v>
      </c>
      <c r="AA1207">
        <v>0</v>
      </c>
      <c r="AB1207">
        <v>-399587.56</v>
      </c>
      <c r="AC1207">
        <v>-70796.100000000006</v>
      </c>
      <c r="AD1207">
        <v>-375037.56</v>
      </c>
      <c r="AE1207">
        <v>0</v>
      </c>
      <c r="AF1207">
        <v>0</v>
      </c>
      <c r="AG1207">
        <v>0</v>
      </c>
      <c r="AH1207">
        <v>0</v>
      </c>
      <c r="AI1207">
        <v>-375037.56</v>
      </c>
      <c r="AJ1207">
        <v>-399587.56</v>
      </c>
      <c r="AK1207">
        <v>-46246.1</v>
      </c>
      <c r="AL1207">
        <v>-5570.64</v>
      </c>
      <c r="AM1207">
        <v>0</v>
      </c>
      <c r="AN1207">
        <v>0</v>
      </c>
      <c r="AO1207">
        <v>0</v>
      </c>
      <c r="AP1207">
        <v>0</v>
      </c>
      <c r="AQ1207">
        <v>0</v>
      </c>
    </row>
    <row r="1208" spans="2:43" x14ac:dyDescent="0.35">
      <c r="B1208" s="65" t="s">
        <v>128</v>
      </c>
      <c r="C1208">
        <v>2016</v>
      </c>
      <c r="D1208">
        <v>2016</v>
      </c>
      <c r="F1208">
        <v>1301</v>
      </c>
      <c r="G1208">
        <v>0</v>
      </c>
      <c r="H1208" t="s">
        <v>491</v>
      </c>
      <c r="I1208">
        <v>6</v>
      </c>
      <c r="J1208">
        <v>240</v>
      </c>
      <c r="K1208" t="s">
        <v>66</v>
      </c>
      <c r="L1208">
        <v>0</v>
      </c>
      <c r="M1208">
        <v>72.069999999999993</v>
      </c>
      <c r="N1208">
        <v>0</v>
      </c>
      <c r="O1208">
        <v>-72.069999999999993</v>
      </c>
      <c r="P1208">
        <v>0</v>
      </c>
      <c r="Q1208">
        <v>0</v>
      </c>
      <c r="R1208">
        <v>0</v>
      </c>
      <c r="S1208">
        <v>0</v>
      </c>
      <c r="T1208">
        <v>0</v>
      </c>
      <c r="U1208">
        <v>0</v>
      </c>
      <c r="V1208">
        <v>0</v>
      </c>
      <c r="W1208">
        <v>0</v>
      </c>
      <c r="X1208">
        <v>-8401.09</v>
      </c>
      <c r="Y1208">
        <v>0</v>
      </c>
      <c r="Z1208">
        <v>0</v>
      </c>
      <c r="AA1208">
        <v>0</v>
      </c>
      <c r="AB1208">
        <v>-8401.09</v>
      </c>
      <c r="AC1208">
        <v>0</v>
      </c>
      <c r="AD1208">
        <v>-8473.16</v>
      </c>
      <c r="AE1208">
        <v>0</v>
      </c>
      <c r="AF1208">
        <v>0</v>
      </c>
      <c r="AG1208">
        <v>0</v>
      </c>
      <c r="AH1208">
        <v>0</v>
      </c>
      <c r="AI1208">
        <v>-8473.16</v>
      </c>
      <c r="AJ1208">
        <v>-8401.09</v>
      </c>
      <c r="AK1208">
        <v>-72.069999999999993</v>
      </c>
      <c r="AL1208">
        <v>-72.069999999999993</v>
      </c>
      <c r="AM1208">
        <v>0</v>
      </c>
      <c r="AN1208">
        <v>0</v>
      </c>
      <c r="AO1208">
        <v>0</v>
      </c>
      <c r="AP1208">
        <v>0</v>
      </c>
      <c r="AQ1208">
        <v>0</v>
      </c>
    </row>
    <row r="1209" spans="2:43" x14ac:dyDescent="0.35">
      <c r="B1209" s="65" t="s">
        <v>128</v>
      </c>
      <c r="C1209">
        <v>2016</v>
      </c>
      <c r="D1209">
        <v>2016</v>
      </c>
      <c r="F1209">
        <v>1301</v>
      </c>
      <c r="G1209">
        <v>0</v>
      </c>
      <c r="H1209" t="s">
        <v>491</v>
      </c>
      <c r="I1209">
        <v>6</v>
      </c>
      <c r="J1209">
        <v>251</v>
      </c>
      <c r="K1209" t="s">
        <v>66</v>
      </c>
      <c r="L1209">
        <v>-29682.53</v>
      </c>
      <c r="M1209">
        <v>-25.1</v>
      </c>
      <c r="N1209">
        <v>0</v>
      </c>
      <c r="O1209">
        <v>0</v>
      </c>
      <c r="P1209">
        <v>-29682.53</v>
      </c>
      <c r="Q1209">
        <v>-25.1</v>
      </c>
      <c r="R1209">
        <v>0</v>
      </c>
      <c r="S1209">
        <v>95.26</v>
      </c>
      <c r="T1209">
        <v>0</v>
      </c>
      <c r="U1209">
        <v>-95.26</v>
      </c>
      <c r="V1209">
        <v>0</v>
      </c>
      <c r="W1209">
        <v>0</v>
      </c>
      <c r="X1209">
        <v>0</v>
      </c>
      <c r="Y1209">
        <v>0</v>
      </c>
      <c r="Z1209">
        <v>0</v>
      </c>
      <c r="AA1209">
        <v>0</v>
      </c>
      <c r="AB1209">
        <v>0</v>
      </c>
      <c r="AC1209">
        <v>0</v>
      </c>
      <c r="AD1209">
        <v>-30117.4</v>
      </c>
      <c r="AE1209">
        <v>0</v>
      </c>
      <c r="AF1209">
        <v>0</v>
      </c>
      <c r="AG1209">
        <v>0</v>
      </c>
      <c r="AH1209">
        <v>0</v>
      </c>
      <c r="AI1209">
        <v>-30117.4</v>
      </c>
      <c r="AJ1209">
        <v>0</v>
      </c>
      <c r="AK1209">
        <v>-30117.4</v>
      </c>
      <c r="AL1209">
        <v>-459.97</v>
      </c>
      <c r="AM1209">
        <v>25.1</v>
      </c>
      <c r="AN1209">
        <v>0</v>
      </c>
      <c r="AO1209">
        <v>0</v>
      </c>
      <c r="AP1209">
        <v>0</v>
      </c>
      <c r="AQ1209">
        <v>25.1</v>
      </c>
    </row>
    <row r="1210" spans="2:43" x14ac:dyDescent="0.35">
      <c r="B1210" s="65" t="s">
        <v>128</v>
      </c>
      <c r="C1210">
        <v>2016</v>
      </c>
      <c r="D1210">
        <v>2016</v>
      </c>
      <c r="F1210">
        <v>1301</v>
      </c>
      <c r="G1210">
        <v>0</v>
      </c>
      <c r="H1210" t="s">
        <v>491</v>
      </c>
      <c r="I1210">
        <v>6</v>
      </c>
      <c r="J1210">
        <v>252</v>
      </c>
      <c r="K1210" t="s">
        <v>66</v>
      </c>
      <c r="L1210">
        <v>-4817893.82</v>
      </c>
      <c r="M1210">
        <v>-1357463.17</v>
      </c>
      <c r="N1210">
        <v>0</v>
      </c>
      <c r="O1210">
        <v>0</v>
      </c>
      <c r="P1210">
        <v>-4817893.82</v>
      </c>
      <c r="Q1210">
        <v>-1357463.17</v>
      </c>
      <c r="R1210">
        <v>277456.82</v>
      </c>
      <c r="S1210">
        <v>321789.08</v>
      </c>
      <c r="T1210">
        <v>0</v>
      </c>
      <c r="U1210">
        <v>-985.32</v>
      </c>
      <c r="V1210">
        <v>277456.82</v>
      </c>
      <c r="W1210">
        <v>320803.76</v>
      </c>
      <c r="X1210">
        <v>-2781369.09</v>
      </c>
      <c r="Y1210">
        <v>-1177120.3999999999</v>
      </c>
      <c r="Z1210">
        <v>0</v>
      </c>
      <c r="AA1210">
        <v>0</v>
      </c>
      <c r="AB1210">
        <v>-2781369.09</v>
      </c>
      <c r="AC1210">
        <v>-1177120.3999999999</v>
      </c>
      <c r="AD1210">
        <v>-5109011.5999999996</v>
      </c>
      <c r="AE1210">
        <v>0</v>
      </c>
      <c r="AF1210">
        <v>0</v>
      </c>
      <c r="AG1210">
        <v>0</v>
      </c>
      <c r="AH1210">
        <v>0</v>
      </c>
      <c r="AI1210">
        <v>-5109011.5999999996</v>
      </c>
      <c r="AJ1210">
        <v>-2781369.09</v>
      </c>
      <c r="AK1210">
        <v>-3504762.91</v>
      </c>
      <c r="AL1210">
        <v>-985.32</v>
      </c>
      <c r="AM1210">
        <v>0</v>
      </c>
      <c r="AN1210">
        <v>0</v>
      </c>
      <c r="AO1210">
        <v>0</v>
      </c>
      <c r="AP1210">
        <v>0</v>
      </c>
      <c r="AQ1210">
        <v>0</v>
      </c>
    </row>
    <row r="1211" spans="2:43" x14ac:dyDescent="0.35">
      <c r="B1211" s="65" t="s">
        <v>128</v>
      </c>
      <c r="C1211">
        <v>2016</v>
      </c>
      <c r="D1211">
        <v>2016</v>
      </c>
      <c r="F1211">
        <v>1301</v>
      </c>
      <c r="G1211">
        <v>0</v>
      </c>
      <c r="H1211" t="s">
        <v>491</v>
      </c>
      <c r="I1211">
        <v>6</v>
      </c>
      <c r="J1211">
        <v>253</v>
      </c>
      <c r="K1211" t="s">
        <v>66</v>
      </c>
      <c r="L1211">
        <v>-5633072.4000000004</v>
      </c>
      <c r="M1211">
        <v>-478911.57</v>
      </c>
      <c r="N1211">
        <v>0</v>
      </c>
      <c r="O1211">
        <v>-118923</v>
      </c>
      <c r="P1211">
        <v>-5633072.4000000004</v>
      </c>
      <c r="Q1211">
        <v>-597834.56999999995</v>
      </c>
      <c r="R1211">
        <v>-1210567.95</v>
      </c>
      <c r="S1211">
        <v>-334730.14</v>
      </c>
      <c r="T1211">
        <v>0</v>
      </c>
      <c r="U1211">
        <v>-1168.3699999999999</v>
      </c>
      <c r="V1211">
        <v>-1210567.95</v>
      </c>
      <c r="W1211">
        <v>-335898.51</v>
      </c>
      <c r="X1211">
        <v>0</v>
      </c>
      <c r="Y1211">
        <v>0</v>
      </c>
      <c r="Z1211">
        <v>0</v>
      </c>
      <c r="AA1211">
        <v>0</v>
      </c>
      <c r="AB1211">
        <v>0</v>
      </c>
      <c r="AC1211">
        <v>0</v>
      </c>
      <c r="AD1211">
        <v>-5911998.6399999997</v>
      </c>
      <c r="AE1211">
        <v>0</v>
      </c>
      <c r="AF1211">
        <v>0</v>
      </c>
      <c r="AG1211">
        <v>-854</v>
      </c>
      <c r="AH1211">
        <v>0</v>
      </c>
      <c r="AI1211">
        <v>-5912852.6399999997</v>
      </c>
      <c r="AJ1211">
        <v>0</v>
      </c>
      <c r="AK1211">
        <v>-5912852.6399999997</v>
      </c>
      <c r="AL1211">
        <v>-2945.37</v>
      </c>
      <c r="AM1211">
        <v>334846</v>
      </c>
      <c r="AN1211">
        <v>0</v>
      </c>
      <c r="AO1211">
        <v>0</v>
      </c>
      <c r="AP1211">
        <v>854</v>
      </c>
      <c r="AQ1211">
        <v>335700</v>
      </c>
    </row>
    <row r="1212" spans="2:43" x14ac:dyDescent="0.35">
      <c r="B1212" s="65" t="s">
        <v>128</v>
      </c>
      <c r="C1212">
        <v>2016</v>
      </c>
      <c r="D1212">
        <v>2016</v>
      </c>
      <c r="F1212">
        <v>1301</v>
      </c>
      <c r="G1212">
        <v>0</v>
      </c>
      <c r="H1212" t="s">
        <v>491</v>
      </c>
      <c r="I1212">
        <v>6</v>
      </c>
      <c r="J1212">
        <v>254</v>
      </c>
      <c r="K1212" t="s">
        <v>66</v>
      </c>
      <c r="L1212">
        <v>-42785.45</v>
      </c>
      <c r="M1212">
        <v>-35466.06</v>
      </c>
      <c r="N1212">
        <v>0</v>
      </c>
      <c r="O1212">
        <v>0</v>
      </c>
      <c r="P1212">
        <v>-42785.45</v>
      </c>
      <c r="Q1212">
        <v>-35466.06</v>
      </c>
      <c r="R1212">
        <v>0</v>
      </c>
      <c r="S1212">
        <v>1.32</v>
      </c>
      <c r="T1212">
        <v>0</v>
      </c>
      <c r="U1212">
        <v>-1.32</v>
      </c>
      <c r="V1212">
        <v>0</v>
      </c>
      <c r="W1212">
        <v>0</v>
      </c>
      <c r="X1212">
        <v>0</v>
      </c>
      <c r="Y1212">
        <v>0</v>
      </c>
      <c r="Z1212">
        <v>0</v>
      </c>
      <c r="AA1212">
        <v>0</v>
      </c>
      <c r="AB1212">
        <v>0</v>
      </c>
      <c r="AC1212">
        <v>0</v>
      </c>
      <c r="AD1212">
        <v>-7547.73</v>
      </c>
      <c r="AE1212">
        <v>0</v>
      </c>
      <c r="AF1212">
        <v>0</v>
      </c>
      <c r="AG1212">
        <v>0</v>
      </c>
      <c r="AH1212">
        <v>0</v>
      </c>
      <c r="AI1212">
        <v>-7547.73</v>
      </c>
      <c r="AJ1212">
        <v>0</v>
      </c>
      <c r="AK1212">
        <v>-7547.73</v>
      </c>
      <c r="AL1212">
        <v>-228.34</v>
      </c>
      <c r="AM1212">
        <v>0</v>
      </c>
      <c r="AN1212">
        <v>0</v>
      </c>
      <c r="AO1212">
        <v>0</v>
      </c>
      <c r="AP1212">
        <v>0</v>
      </c>
      <c r="AQ1212">
        <v>0</v>
      </c>
    </row>
    <row r="1213" spans="2:43" x14ac:dyDescent="0.35">
      <c r="B1213" s="65" t="s">
        <v>128</v>
      </c>
      <c r="C1213">
        <v>2016</v>
      </c>
      <c r="D1213">
        <v>2016</v>
      </c>
      <c r="F1213">
        <v>1301</v>
      </c>
      <c r="G1213">
        <v>0</v>
      </c>
      <c r="H1213" t="s">
        <v>491</v>
      </c>
      <c r="I1213">
        <v>6</v>
      </c>
      <c r="J1213">
        <v>257</v>
      </c>
      <c r="K1213" t="s">
        <v>66</v>
      </c>
      <c r="L1213">
        <v>-31872.400000000001</v>
      </c>
      <c r="M1213">
        <v>-6232.32</v>
      </c>
      <c r="N1213">
        <v>0</v>
      </c>
      <c r="O1213">
        <v>0</v>
      </c>
      <c r="P1213">
        <v>-31872.400000000001</v>
      </c>
      <c r="Q1213">
        <v>-6232.32</v>
      </c>
      <c r="R1213">
        <v>-309141.15999999997</v>
      </c>
      <c r="S1213">
        <v>48316.92</v>
      </c>
      <c r="T1213">
        <v>0</v>
      </c>
      <c r="U1213">
        <v>-8779.08</v>
      </c>
      <c r="V1213">
        <v>-309141.15999999997</v>
      </c>
      <c r="W1213">
        <v>39537.839999999997</v>
      </c>
      <c r="X1213">
        <v>-134414</v>
      </c>
      <c r="Y1213">
        <v>-38855.199999999997</v>
      </c>
      <c r="Z1213">
        <v>0</v>
      </c>
      <c r="AA1213">
        <v>0</v>
      </c>
      <c r="AB1213">
        <v>-134414</v>
      </c>
      <c r="AC1213">
        <v>-38855.199999999997</v>
      </c>
      <c r="AD1213">
        <v>-445083.96</v>
      </c>
      <c r="AE1213">
        <v>0</v>
      </c>
      <c r="AF1213">
        <v>0</v>
      </c>
      <c r="AG1213">
        <v>0</v>
      </c>
      <c r="AH1213">
        <v>0</v>
      </c>
      <c r="AI1213">
        <v>-445083.96</v>
      </c>
      <c r="AJ1213">
        <v>-134414</v>
      </c>
      <c r="AK1213">
        <v>-349525.16</v>
      </c>
      <c r="AL1213">
        <v>24793.919999999998</v>
      </c>
      <c r="AM1213">
        <v>0</v>
      </c>
      <c r="AN1213">
        <v>6966</v>
      </c>
      <c r="AO1213">
        <v>0</v>
      </c>
      <c r="AP1213">
        <v>0</v>
      </c>
      <c r="AQ1213">
        <v>6966</v>
      </c>
    </row>
    <row r="1214" spans="2:43" x14ac:dyDescent="0.35">
      <c r="B1214" s="65" t="s">
        <v>128</v>
      </c>
      <c r="C1214">
        <v>2016</v>
      </c>
      <c r="D1214">
        <v>2016</v>
      </c>
      <c r="F1214">
        <v>1301</v>
      </c>
      <c r="G1214">
        <v>0</v>
      </c>
      <c r="H1214" t="s">
        <v>491</v>
      </c>
      <c r="I1214">
        <v>6</v>
      </c>
      <c r="J1214">
        <v>260</v>
      </c>
      <c r="K1214" t="s">
        <v>66</v>
      </c>
      <c r="L1214">
        <v>0</v>
      </c>
      <c r="M1214">
        <v>0</v>
      </c>
      <c r="N1214">
        <v>0</v>
      </c>
      <c r="O1214">
        <v>0</v>
      </c>
      <c r="P1214">
        <v>0</v>
      </c>
      <c r="Q1214">
        <v>0</v>
      </c>
      <c r="R1214">
        <v>-10724</v>
      </c>
      <c r="S1214">
        <v>-40019.58</v>
      </c>
      <c r="T1214">
        <v>0</v>
      </c>
      <c r="U1214">
        <v>-122286.21</v>
      </c>
      <c r="V1214">
        <v>-10724</v>
      </c>
      <c r="W1214">
        <v>-162305.79</v>
      </c>
      <c r="X1214">
        <v>0</v>
      </c>
      <c r="Y1214">
        <v>0</v>
      </c>
      <c r="Z1214">
        <v>0</v>
      </c>
      <c r="AA1214">
        <v>0</v>
      </c>
      <c r="AB1214">
        <v>0</v>
      </c>
      <c r="AC1214">
        <v>0</v>
      </c>
      <c r="AD1214">
        <v>45768.31</v>
      </c>
      <c r="AE1214">
        <v>0</v>
      </c>
      <c r="AF1214">
        <v>0</v>
      </c>
      <c r="AG1214">
        <v>0</v>
      </c>
      <c r="AH1214">
        <v>0</v>
      </c>
      <c r="AI1214">
        <v>45768.31</v>
      </c>
      <c r="AJ1214">
        <v>0</v>
      </c>
      <c r="AK1214">
        <v>45768.31</v>
      </c>
      <c r="AL1214">
        <v>-105813.48</v>
      </c>
      <c r="AM1214">
        <v>0</v>
      </c>
      <c r="AN1214">
        <v>43254.98</v>
      </c>
      <c r="AO1214">
        <v>0</v>
      </c>
      <c r="AP1214">
        <v>0</v>
      </c>
      <c r="AQ1214">
        <v>43254.98</v>
      </c>
    </row>
    <row r="1215" spans="2:43" x14ac:dyDescent="0.35">
      <c r="B1215" s="65" t="s">
        <v>128</v>
      </c>
      <c r="C1215">
        <v>2016</v>
      </c>
      <c r="D1215">
        <v>2016</v>
      </c>
      <c r="F1215">
        <v>1301</v>
      </c>
      <c r="G1215">
        <v>0</v>
      </c>
      <c r="H1215" t="s">
        <v>491</v>
      </c>
      <c r="I1215">
        <v>6</v>
      </c>
      <c r="J1215">
        <v>310</v>
      </c>
      <c r="K1215" t="s">
        <v>66</v>
      </c>
      <c r="L1215">
        <v>-1599484.9</v>
      </c>
      <c r="M1215">
        <v>-387556.17</v>
      </c>
      <c r="N1215">
        <v>0</v>
      </c>
      <c r="O1215">
        <v>0</v>
      </c>
      <c r="P1215">
        <v>-1599484.9</v>
      </c>
      <c r="Q1215">
        <v>-387556.17</v>
      </c>
      <c r="R1215">
        <v>0</v>
      </c>
      <c r="S1215">
        <v>34279.589999999997</v>
      </c>
      <c r="T1215">
        <v>0</v>
      </c>
      <c r="U1215">
        <v>-81.94</v>
      </c>
      <c r="V1215">
        <v>0</v>
      </c>
      <c r="W1215">
        <v>34197.65</v>
      </c>
      <c r="X1215">
        <v>0</v>
      </c>
      <c r="Y1215">
        <v>0</v>
      </c>
      <c r="Z1215">
        <v>0</v>
      </c>
      <c r="AA1215">
        <v>0</v>
      </c>
      <c r="AB1215">
        <v>0</v>
      </c>
      <c r="AC1215">
        <v>0</v>
      </c>
      <c r="AD1215">
        <v>-1246208.32</v>
      </c>
      <c r="AE1215">
        <v>0</v>
      </c>
      <c r="AF1215">
        <v>0</v>
      </c>
      <c r="AG1215">
        <v>0</v>
      </c>
      <c r="AH1215">
        <v>0</v>
      </c>
      <c r="AI1215">
        <v>-1246208.32</v>
      </c>
      <c r="AJ1215">
        <v>0</v>
      </c>
      <c r="AK1215">
        <v>-1246208.32</v>
      </c>
      <c r="AL1215">
        <v>-81.94</v>
      </c>
      <c r="AM1215">
        <v>0</v>
      </c>
      <c r="AN1215">
        <v>0</v>
      </c>
      <c r="AO1215">
        <v>0</v>
      </c>
      <c r="AP1215">
        <v>0</v>
      </c>
      <c r="AQ1215">
        <v>0</v>
      </c>
    </row>
    <row r="1216" spans="2:43" x14ac:dyDescent="0.35">
      <c r="B1216" s="65" t="s">
        <v>128</v>
      </c>
      <c r="C1216">
        <v>2016</v>
      </c>
      <c r="D1216">
        <v>2016</v>
      </c>
      <c r="F1216">
        <v>1301</v>
      </c>
      <c r="G1216">
        <v>0</v>
      </c>
      <c r="H1216" t="s">
        <v>492</v>
      </c>
      <c r="I1216">
        <v>7</v>
      </c>
      <c r="J1216">
        <v>0</v>
      </c>
      <c r="K1216" t="s">
        <v>66</v>
      </c>
      <c r="L1216">
        <v>0</v>
      </c>
      <c r="M1216">
        <v>0</v>
      </c>
      <c r="N1216">
        <v>0</v>
      </c>
      <c r="O1216">
        <v>0</v>
      </c>
      <c r="P1216">
        <v>0</v>
      </c>
      <c r="Q1216">
        <v>0</v>
      </c>
      <c r="R1216">
        <v>0</v>
      </c>
      <c r="S1216">
        <v>0</v>
      </c>
      <c r="T1216">
        <v>0</v>
      </c>
      <c r="U1216">
        <v>0</v>
      </c>
      <c r="V1216">
        <v>0</v>
      </c>
      <c r="W1216">
        <v>0</v>
      </c>
      <c r="X1216">
        <v>-130000</v>
      </c>
      <c r="Y1216">
        <v>0</v>
      </c>
      <c r="Z1216">
        <v>0</v>
      </c>
      <c r="AA1216">
        <v>0</v>
      </c>
      <c r="AB1216">
        <v>-130000</v>
      </c>
      <c r="AC1216">
        <v>0</v>
      </c>
      <c r="AD1216">
        <v>0</v>
      </c>
      <c r="AE1216">
        <v>0</v>
      </c>
      <c r="AF1216">
        <v>0</v>
      </c>
      <c r="AG1216">
        <v>0</v>
      </c>
      <c r="AH1216">
        <v>0</v>
      </c>
      <c r="AI1216">
        <v>0</v>
      </c>
      <c r="AJ1216">
        <v>-130000</v>
      </c>
      <c r="AK1216">
        <v>130000</v>
      </c>
      <c r="AL1216">
        <v>130000</v>
      </c>
      <c r="AM1216">
        <v>0</v>
      </c>
      <c r="AN1216">
        <v>0</v>
      </c>
      <c r="AO1216">
        <v>0</v>
      </c>
      <c r="AP1216">
        <v>0</v>
      </c>
      <c r="AQ1216">
        <v>0</v>
      </c>
    </row>
    <row r="1217" spans="2:43" x14ac:dyDescent="0.35">
      <c r="B1217" s="65" t="s">
        <v>128</v>
      </c>
      <c r="C1217">
        <v>2016</v>
      </c>
      <c r="D1217">
        <v>2016</v>
      </c>
      <c r="F1217">
        <v>1301</v>
      </c>
      <c r="G1217">
        <v>0</v>
      </c>
      <c r="H1217" t="s">
        <v>492</v>
      </c>
      <c r="I1217">
        <v>7</v>
      </c>
      <c r="J1217">
        <v>111</v>
      </c>
      <c r="K1217" t="s">
        <v>66</v>
      </c>
      <c r="L1217">
        <v>0</v>
      </c>
      <c r="M1217">
        <v>-40372</v>
      </c>
      <c r="N1217">
        <v>0</v>
      </c>
      <c r="O1217">
        <v>0</v>
      </c>
      <c r="P1217">
        <v>0</v>
      </c>
      <c r="Q1217">
        <v>-40372</v>
      </c>
      <c r="R1217">
        <v>-4284876.42</v>
      </c>
      <c r="S1217">
        <v>59.77</v>
      </c>
      <c r="T1217">
        <v>0</v>
      </c>
      <c r="U1217">
        <v>-63.89</v>
      </c>
      <c r="V1217">
        <v>-4284876.42</v>
      </c>
      <c r="W1217">
        <v>-4.12</v>
      </c>
      <c r="X1217">
        <v>0</v>
      </c>
      <c r="Y1217">
        <v>0</v>
      </c>
      <c r="Z1217">
        <v>0</v>
      </c>
      <c r="AA1217">
        <v>0</v>
      </c>
      <c r="AB1217">
        <v>0</v>
      </c>
      <c r="AC1217">
        <v>0</v>
      </c>
      <c r="AD1217">
        <v>-4294928.13</v>
      </c>
      <c r="AE1217">
        <v>0</v>
      </c>
      <c r="AF1217">
        <v>0</v>
      </c>
      <c r="AG1217">
        <v>0</v>
      </c>
      <c r="AH1217">
        <v>0</v>
      </c>
      <c r="AI1217">
        <v>-4294928.13</v>
      </c>
      <c r="AJ1217">
        <v>0</v>
      </c>
      <c r="AK1217">
        <v>-4294928.13</v>
      </c>
      <c r="AL1217">
        <v>-50427.83</v>
      </c>
      <c r="AM1217">
        <v>40372</v>
      </c>
      <c r="AN1217">
        <v>4.12</v>
      </c>
      <c r="AO1217">
        <v>0</v>
      </c>
      <c r="AP1217">
        <v>5409.84</v>
      </c>
      <c r="AQ1217">
        <v>45785.96</v>
      </c>
    </row>
    <row r="1218" spans="2:43" x14ac:dyDescent="0.35">
      <c r="B1218" s="65" t="s">
        <v>128</v>
      </c>
      <c r="C1218">
        <v>2016</v>
      </c>
      <c r="D1218">
        <v>2016</v>
      </c>
      <c r="F1218">
        <v>1301</v>
      </c>
      <c r="G1218">
        <v>0</v>
      </c>
      <c r="H1218" t="s">
        <v>492</v>
      </c>
      <c r="I1218">
        <v>7</v>
      </c>
      <c r="J1218">
        <v>113</v>
      </c>
      <c r="K1218" t="s">
        <v>66</v>
      </c>
      <c r="L1218">
        <v>-193027.99</v>
      </c>
      <c r="M1218">
        <v>-34871.089999999997</v>
      </c>
      <c r="N1218">
        <v>0</v>
      </c>
      <c r="O1218">
        <v>0</v>
      </c>
      <c r="P1218">
        <v>-193027.99</v>
      </c>
      <c r="Q1218">
        <v>-34871.089999999997</v>
      </c>
      <c r="R1218">
        <v>-70737.960000000006</v>
      </c>
      <c r="S1218">
        <v>-28094.5</v>
      </c>
      <c r="T1218">
        <v>0</v>
      </c>
      <c r="U1218">
        <v>-22954.080000000002</v>
      </c>
      <c r="V1218">
        <v>-70737.960000000006</v>
      </c>
      <c r="W1218">
        <v>-51048.58</v>
      </c>
      <c r="X1218">
        <v>0</v>
      </c>
      <c r="Y1218">
        <v>0</v>
      </c>
      <c r="Z1218">
        <v>0</v>
      </c>
      <c r="AA1218">
        <v>0</v>
      </c>
      <c r="AB1218">
        <v>0</v>
      </c>
      <c r="AC1218">
        <v>0</v>
      </c>
      <c r="AD1218">
        <v>-206173.36</v>
      </c>
      <c r="AE1218">
        <v>0</v>
      </c>
      <c r="AF1218">
        <v>0</v>
      </c>
      <c r="AG1218">
        <v>0</v>
      </c>
      <c r="AH1218">
        <v>0</v>
      </c>
      <c r="AI1218">
        <v>-206173.36</v>
      </c>
      <c r="AJ1218">
        <v>0</v>
      </c>
      <c r="AK1218">
        <v>-206173.36</v>
      </c>
      <c r="AL1218">
        <v>-28327.08</v>
      </c>
      <c r="AM1218">
        <v>0</v>
      </c>
      <c r="AN1218">
        <v>1.78</v>
      </c>
      <c r="AO1218">
        <v>0</v>
      </c>
      <c r="AP1218">
        <v>0</v>
      </c>
      <c r="AQ1218">
        <v>1.78</v>
      </c>
    </row>
    <row r="1219" spans="2:43" x14ac:dyDescent="0.35">
      <c r="B1219" s="65" t="s">
        <v>128</v>
      </c>
      <c r="C1219">
        <v>2016</v>
      </c>
      <c r="D1219">
        <v>2016</v>
      </c>
      <c r="F1219">
        <v>1301</v>
      </c>
      <c r="G1219">
        <v>0</v>
      </c>
      <c r="H1219" t="s">
        <v>492</v>
      </c>
      <c r="I1219">
        <v>7</v>
      </c>
      <c r="J1219">
        <v>115</v>
      </c>
      <c r="K1219" t="s">
        <v>66</v>
      </c>
      <c r="L1219">
        <v>0</v>
      </c>
      <c r="M1219">
        <v>0</v>
      </c>
      <c r="N1219">
        <v>0</v>
      </c>
      <c r="O1219">
        <v>0</v>
      </c>
      <c r="P1219">
        <v>0</v>
      </c>
      <c r="Q1219">
        <v>0</v>
      </c>
      <c r="R1219">
        <v>-10777.35</v>
      </c>
      <c r="S1219">
        <v>0</v>
      </c>
      <c r="T1219">
        <v>0</v>
      </c>
      <c r="U1219">
        <v>0</v>
      </c>
      <c r="V1219">
        <v>-10777.35</v>
      </c>
      <c r="W1219">
        <v>0</v>
      </c>
      <c r="X1219">
        <v>0</v>
      </c>
      <c r="Y1219">
        <v>0</v>
      </c>
      <c r="Z1219">
        <v>0</v>
      </c>
      <c r="AA1219">
        <v>0</v>
      </c>
      <c r="AB1219">
        <v>0</v>
      </c>
      <c r="AC1219">
        <v>0</v>
      </c>
      <c r="AD1219">
        <v>-30099.74</v>
      </c>
      <c r="AE1219">
        <v>0</v>
      </c>
      <c r="AF1219">
        <v>0</v>
      </c>
      <c r="AG1219">
        <v>0</v>
      </c>
      <c r="AH1219">
        <v>0</v>
      </c>
      <c r="AI1219">
        <v>-30099.74</v>
      </c>
      <c r="AJ1219">
        <v>0</v>
      </c>
      <c r="AK1219">
        <v>-30099.74</v>
      </c>
      <c r="AL1219">
        <v>-19322.39</v>
      </c>
      <c r="AM1219">
        <v>0</v>
      </c>
      <c r="AN1219">
        <v>0</v>
      </c>
      <c r="AO1219">
        <v>0</v>
      </c>
      <c r="AP1219">
        <v>0</v>
      </c>
      <c r="AQ1219">
        <v>0</v>
      </c>
    </row>
    <row r="1220" spans="2:43" x14ac:dyDescent="0.35">
      <c r="B1220" s="65" t="s">
        <v>128</v>
      </c>
      <c r="C1220">
        <v>2016</v>
      </c>
      <c r="D1220">
        <v>2016</v>
      </c>
      <c r="F1220">
        <v>1301</v>
      </c>
      <c r="G1220">
        <v>0</v>
      </c>
      <c r="H1220" t="s">
        <v>492</v>
      </c>
      <c r="I1220">
        <v>7</v>
      </c>
      <c r="J1220">
        <v>118</v>
      </c>
      <c r="K1220" t="s">
        <v>66</v>
      </c>
      <c r="L1220">
        <v>0</v>
      </c>
      <c r="M1220">
        <v>0</v>
      </c>
      <c r="N1220">
        <v>0</v>
      </c>
      <c r="O1220">
        <v>0</v>
      </c>
      <c r="P1220">
        <v>0</v>
      </c>
      <c r="Q1220">
        <v>0</v>
      </c>
      <c r="R1220">
        <v>0</v>
      </c>
      <c r="S1220">
        <v>122.04</v>
      </c>
      <c r="T1220">
        <v>0</v>
      </c>
      <c r="U1220">
        <v>-122.04</v>
      </c>
      <c r="V1220">
        <v>0</v>
      </c>
      <c r="W1220">
        <v>0</v>
      </c>
      <c r="X1220">
        <v>0</v>
      </c>
      <c r="Y1220">
        <v>0</v>
      </c>
      <c r="Z1220">
        <v>0</v>
      </c>
      <c r="AA1220">
        <v>0</v>
      </c>
      <c r="AB1220">
        <v>0</v>
      </c>
      <c r="AC1220">
        <v>0</v>
      </c>
      <c r="AD1220">
        <v>-122.04</v>
      </c>
      <c r="AE1220">
        <v>0</v>
      </c>
      <c r="AF1220">
        <v>0</v>
      </c>
      <c r="AG1220">
        <v>0</v>
      </c>
      <c r="AH1220">
        <v>0</v>
      </c>
      <c r="AI1220">
        <v>-122.04</v>
      </c>
      <c r="AJ1220">
        <v>0</v>
      </c>
      <c r="AK1220">
        <v>-122.04</v>
      </c>
      <c r="AL1220">
        <v>-122.04</v>
      </c>
      <c r="AM1220">
        <v>0</v>
      </c>
      <c r="AN1220">
        <v>0</v>
      </c>
      <c r="AO1220">
        <v>0</v>
      </c>
      <c r="AP1220">
        <v>0</v>
      </c>
      <c r="AQ1220">
        <v>0</v>
      </c>
    </row>
    <row r="1221" spans="2:43" x14ac:dyDescent="0.35">
      <c r="B1221" s="65" t="s">
        <v>128</v>
      </c>
      <c r="C1221">
        <v>2016</v>
      </c>
      <c r="D1221">
        <v>2016</v>
      </c>
      <c r="F1221">
        <v>1301</v>
      </c>
      <c r="G1221">
        <v>0</v>
      </c>
      <c r="H1221" t="s">
        <v>492</v>
      </c>
      <c r="I1221">
        <v>7</v>
      </c>
      <c r="J1221">
        <v>121</v>
      </c>
      <c r="K1221" t="s">
        <v>66</v>
      </c>
      <c r="L1221">
        <v>-253405.73</v>
      </c>
      <c r="M1221">
        <v>-92563.33</v>
      </c>
      <c r="N1221">
        <v>0</v>
      </c>
      <c r="O1221">
        <v>0</v>
      </c>
      <c r="P1221">
        <v>-253405.73</v>
      </c>
      <c r="Q1221">
        <v>-92563.33</v>
      </c>
      <c r="R1221">
        <v>-1411627.04</v>
      </c>
      <c r="S1221">
        <v>-190971.12</v>
      </c>
      <c r="T1221">
        <v>0</v>
      </c>
      <c r="U1221">
        <v>-2906.76</v>
      </c>
      <c r="V1221">
        <v>-1411627.04</v>
      </c>
      <c r="W1221">
        <v>-193877.88</v>
      </c>
      <c r="X1221">
        <v>0</v>
      </c>
      <c r="Y1221">
        <v>0</v>
      </c>
      <c r="Z1221">
        <v>0</v>
      </c>
      <c r="AA1221">
        <v>0</v>
      </c>
      <c r="AB1221">
        <v>0</v>
      </c>
      <c r="AC1221">
        <v>0</v>
      </c>
      <c r="AD1221">
        <v>-1360373.64</v>
      </c>
      <c r="AE1221">
        <v>0</v>
      </c>
      <c r="AF1221">
        <v>0</v>
      </c>
      <c r="AG1221">
        <v>0</v>
      </c>
      <c r="AH1221">
        <v>0</v>
      </c>
      <c r="AI1221">
        <v>-1360373.64</v>
      </c>
      <c r="AJ1221">
        <v>0</v>
      </c>
      <c r="AK1221">
        <v>-1360373.64</v>
      </c>
      <c r="AL1221">
        <v>18217.919999999998</v>
      </c>
      <c r="AM1221">
        <v>1015</v>
      </c>
      <c r="AN1221">
        <v>69247.08</v>
      </c>
      <c r="AO1221">
        <v>0</v>
      </c>
      <c r="AP1221">
        <v>0</v>
      </c>
      <c r="AQ1221">
        <v>70262.080000000002</v>
      </c>
    </row>
    <row r="1222" spans="2:43" x14ac:dyDescent="0.35">
      <c r="B1222" s="65" t="s">
        <v>128</v>
      </c>
      <c r="C1222">
        <v>2016</v>
      </c>
      <c r="D1222">
        <v>2016</v>
      </c>
      <c r="F1222">
        <v>1301</v>
      </c>
      <c r="G1222">
        <v>0</v>
      </c>
      <c r="H1222" t="s">
        <v>492</v>
      </c>
      <c r="I1222">
        <v>7</v>
      </c>
      <c r="J1222">
        <v>130</v>
      </c>
      <c r="K1222" t="s">
        <v>66</v>
      </c>
      <c r="L1222">
        <v>0</v>
      </c>
      <c r="M1222">
        <v>-50863.11</v>
      </c>
      <c r="N1222">
        <v>0</v>
      </c>
      <c r="O1222">
        <v>0</v>
      </c>
      <c r="P1222">
        <v>0</v>
      </c>
      <c r="Q1222">
        <v>-50863.11</v>
      </c>
      <c r="R1222">
        <v>0</v>
      </c>
      <c r="S1222">
        <v>0</v>
      </c>
      <c r="T1222">
        <v>0</v>
      </c>
      <c r="U1222">
        <v>0</v>
      </c>
      <c r="V1222">
        <v>0</v>
      </c>
      <c r="W1222">
        <v>0</v>
      </c>
      <c r="X1222">
        <v>-1541535</v>
      </c>
      <c r="Y1222">
        <v>-511565.69</v>
      </c>
      <c r="Z1222">
        <v>0</v>
      </c>
      <c r="AA1222">
        <v>0</v>
      </c>
      <c r="AB1222">
        <v>-1541535</v>
      </c>
      <c r="AC1222">
        <v>-511565.69</v>
      </c>
      <c r="AD1222">
        <v>-979106.2</v>
      </c>
      <c r="AE1222">
        <v>0</v>
      </c>
      <c r="AF1222">
        <v>0</v>
      </c>
      <c r="AG1222">
        <v>0</v>
      </c>
      <c r="AH1222">
        <v>0</v>
      </c>
      <c r="AI1222">
        <v>-979106.2</v>
      </c>
      <c r="AJ1222">
        <v>-1541535</v>
      </c>
      <c r="AK1222">
        <v>50863.11</v>
      </c>
      <c r="AL1222">
        <v>0</v>
      </c>
      <c r="AM1222">
        <v>0</v>
      </c>
      <c r="AN1222">
        <v>0</v>
      </c>
      <c r="AO1222">
        <v>0</v>
      </c>
      <c r="AP1222">
        <v>0</v>
      </c>
      <c r="AQ1222">
        <v>0</v>
      </c>
    </row>
    <row r="1223" spans="2:43" x14ac:dyDescent="0.35">
      <c r="B1223" s="65" t="s">
        <v>128</v>
      </c>
      <c r="C1223">
        <v>2016</v>
      </c>
      <c r="D1223">
        <v>2016</v>
      </c>
      <c r="F1223">
        <v>1301</v>
      </c>
      <c r="G1223">
        <v>0</v>
      </c>
      <c r="H1223" t="s">
        <v>492</v>
      </c>
      <c r="I1223">
        <v>7</v>
      </c>
      <c r="J1223">
        <v>210</v>
      </c>
      <c r="K1223" t="s">
        <v>66</v>
      </c>
      <c r="L1223">
        <v>-359029.68</v>
      </c>
      <c r="M1223">
        <v>-76956.08</v>
      </c>
      <c r="N1223">
        <v>0</v>
      </c>
      <c r="O1223">
        <v>-24466.02</v>
      </c>
      <c r="P1223">
        <v>-359029.68</v>
      </c>
      <c r="Q1223">
        <v>-101422.1</v>
      </c>
      <c r="R1223">
        <v>0</v>
      </c>
      <c r="S1223">
        <v>14458.36</v>
      </c>
      <c r="T1223">
        <v>0</v>
      </c>
      <c r="U1223">
        <v>-14214.22</v>
      </c>
      <c r="V1223">
        <v>0</v>
      </c>
      <c r="W1223">
        <v>244.14</v>
      </c>
      <c r="X1223">
        <v>0</v>
      </c>
      <c r="Y1223">
        <v>0</v>
      </c>
      <c r="Z1223">
        <v>0</v>
      </c>
      <c r="AA1223">
        <v>0</v>
      </c>
      <c r="AB1223">
        <v>0</v>
      </c>
      <c r="AC1223">
        <v>0</v>
      </c>
      <c r="AD1223">
        <v>-299819.28000000003</v>
      </c>
      <c r="AE1223">
        <v>0</v>
      </c>
      <c r="AF1223">
        <v>0</v>
      </c>
      <c r="AG1223">
        <v>0</v>
      </c>
      <c r="AH1223">
        <v>0</v>
      </c>
      <c r="AI1223">
        <v>-299819.28000000003</v>
      </c>
      <c r="AJ1223">
        <v>0</v>
      </c>
      <c r="AK1223">
        <v>-299819.28000000003</v>
      </c>
      <c r="AL1223">
        <v>-41967.56</v>
      </c>
      <c r="AM1223">
        <v>82119.03</v>
      </c>
      <c r="AN1223">
        <v>504.44</v>
      </c>
      <c r="AO1223">
        <v>0</v>
      </c>
      <c r="AP1223">
        <v>3813.88</v>
      </c>
      <c r="AQ1223">
        <v>86437.35</v>
      </c>
    </row>
    <row r="1224" spans="2:43" x14ac:dyDescent="0.35">
      <c r="B1224" s="65" t="s">
        <v>128</v>
      </c>
      <c r="C1224">
        <v>2016</v>
      </c>
      <c r="D1224">
        <v>2016</v>
      </c>
      <c r="F1224">
        <v>1301</v>
      </c>
      <c r="G1224">
        <v>0</v>
      </c>
      <c r="H1224" t="s">
        <v>492</v>
      </c>
      <c r="I1224">
        <v>7</v>
      </c>
      <c r="J1224">
        <v>220</v>
      </c>
      <c r="K1224" t="s">
        <v>66</v>
      </c>
      <c r="L1224">
        <v>-69000</v>
      </c>
      <c r="M1224">
        <v>-25009.279999999999</v>
      </c>
      <c r="N1224">
        <v>0</v>
      </c>
      <c r="O1224">
        <v>-49137.09</v>
      </c>
      <c r="P1224">
        <v>-69000</v>
      </c>
      <c r="Q1224">
        <v>-74146.37</v>
      </c>
      <c r="R1224">
        <v>0</v>
      </c>
      <c r="S1224">
        <v>311.5</v>
      </c>
      <c r="T1224">
        <v>0</v>
      </c>
      <c r="U1224">
        <v>-4327.95</v>
      </c>
      <c r="V1224">
        <v>0</v>
      </c>
      <c r="W1224">
        <v>-4016.45</v>
      </c>
      <c r="X1224">
        <v>0</v>
      </c>
      <c r="Y1224">
        <v>0</v>
      </c>
      <c r="Z1224">
        <v>0</v>
      </c>
      <c r="AA1224">
        <v>0</v>
      </c>
      <c r="AB1224">
        <v>0</v>
      </c>
      <c r="AC1224">
        <v>0</v>
      </c>
      <c r="AD1224">
        <v>-44302.22</v>
      </c>
      <c r="AE1224">
        <v>0</v>
      </c>
      <c r="AF1224">
        <v>0</v>
      </c>
      <c r="AG1224">
        <v>0</v>
      </c>
      <c r="AH1224">
        <v>0</v>
      </c>
      <c r="AI1224">
        <v>-44302.22</v>
      </c>
      <c r="AJ1224">
        <v>0</v>
      </c>
      <c r="AK1224">
        <v>-44302.22</v>
      </c>
      <c r="AL1224">
        <v>-53465.04</v>
      </c>
      <c r="AM1224">
        <v>47002.33</v>
      </c>
      <c r="AN1224">
        <v>0</v>
      </c>
      <c r="AO1224">
        <v>0</v>
      </c>
      <c r="AP1224">
        <v>0</v>
      </c>
      <c r="AQ1224">
        <v>47002.33</v>
      </c>
    </row>
    <row r="1225" spans="2:43" x14ac:dyDescent="0.35">
      <c r="B1225" s="65" t="s">
        <v>128</v>
      </c>
      <c r="C1225">
        <v>2016</v>
      </c>
      <c r="D1225">
        <v>2016</v>
      </c>
      <c r="F1225">
        <v>1301</v>
      </c>
      <c r="G1225">
        <v>0</v>
      </c>
      <c r="H1225" t="s">
        <v>492</v>
      </c>
      <c r="I1225">
        <v>7</v>
      </c>
      <c r="J1225">
        <v>232</v>
      </c>
      <c r="K1225" t="s">
        <v>66</v>
      </c>
      <c r="L1225">
        <v>-77116.639999999999</v>
      </c>
      <c r="M1225">
        <v>-10178.870000000001</v>
      </c>
      <c r="N1225">
        <v>0</v>
      </c>
      <c r="O1225">
        <v>0</v>
      </c>
      <c r="P1225">
        <v>-77116.639999999999</v>
      </c>
      <c r="Q1225">
        <v>-10178.870000000001</v>
      </c>
      <c r="R1225">
        <v>0</v>
      </c>
      <c r="S1225">
        <v>-6834.29</v>
      </c>
      <c r="T1225">
        <v>0</v>
      </c>
      <c r="U1225">
        <v>0</v>
      </c>
      <c r="V1225">
        <v>0</v>
      </c>
      <c r="W1225">
        <v>-6834.29</v>
      </c>
      <c r="X1225">
        <v>0</v>
      </c>
      <c r="Y1225">
        <v>0</v>
      </c>
      <c r="Z1225">
        <v>0</v>
      </c>
      <c r="AA1225">
        <v>0</v>
      </c>
      <c r="AB1225">
        <v>0</v>
      </c>
      <c r="AC1225">
        <v>0</v>
      </c>
      <c r="AD1225">
        <v>-60103.48</v>
      </c>
      <c r="AE1225">
        <v>0</v>
      </c>
      <c r="AF1225">
        <v>0</v>
      </c>
      <c r="AG1225">
        <v>0</v>
      </c>
      <c r="AH1225">
        <v>0</v>
      </c>
      <c r="AI1225">
        <v>-60103.48</v>
      </c>
      <c r="AJ1225">
        <v>0</v>
      </c>
      <c r="AK1225">
        <v>-60103.48</v>
      </c>
      <c r="AL1225">
        <v>0</v>
      </c>
      <c r="AM1225">
        <v>0</v>
      </c>
      <c r="AN1225">
        <v>171.57</v>
      </c>
      <c r="AO1225">
        <v>0</v>
      </c>
      <c r="AP1225">
        <v>0</v>
      </c>
      <c r="AQ1225">
        <v>171.57</v>
      </c>
    </row>
    <row r="1226" spans="2:43" x14ac:dyDescent="0.35">
      <c r="B1226" s="65" t="s">
        <v>128</v>
      </c>
      <c r="C1226">
        <v>2016</v>
      </c>
      <c r="D1226">
        <v>2016</v>
      </c>
      <c r="F1226">
        <v>1301</v>
      </c>
      <c r="G1226">
        <v>0</v>
      </c>
      <c r="H1226" t="s">
        <v>492</v>
      </c>
      <c r="I1226">
        <v>7</v>
      </c>
      <c r="J1226">
        <v>233</v>
      </c>
      <c r="K1226" t="s">
        <v>66</v>
      </c>
      <c r="L1226">
        <v>0</v>
      </c>
      <c r="M1226">
        <v>0</v>
      </c>
      <c r="N1226">
        <v>0</v>
      </c>
      <c r="O1226">
        <v>0</v>
      </c>
      <c r="P1226">
        <v>0</v>
      </c>
      <c r="Q1226">
        <v>0</v>
      </c>
      <c r="R1226">
        <v>0</v>
      </c>
      <c r="S1226">
        <v>1153.77</v>
      </c>
      <c r="T1226">
        <v>0</v>
      </c>
      <c r="U1226">
        <v>-921.44</v>
      </c>
      <c r="V1226">
        <v>0</v>
      </c>
      <c r="W1226">
        <v>232.33</v>
      </c>
      <c r="X1226">
        <v>-100223.67999999999</v>
      </c>
      <c r="Y1226">
        <v>-21261.279999999999</v>
      </c>
      <c r="Z1226">
        <v>0</v>
      </c>
      <c r="AA1226">
        <v>0</v>
      </c>
      <c r="AB1226">
        <v>-100223.67999999999</v>
      </c>
      <c r="AC1226">
        <v>-21261.279999999999</v>
      </c>
      <c r="AD1226">
        <v>-80116.17</v>
      </c>
      <c r="AE1226">
        <v>0</v>
      </c>
      <c r="AF1226">
        <v>0</v>
      </c>
      <c r="AG1226">
        <v>0</v>
      </c>
      <c r="AH1226">
        <v>0</v>
      </c>
      <c r="AI1226">
        <v>-80116.17</v>
      </c>
      <c r="AJ1226">
        <v>-100223.67999999999</v>
      </c>
      <c r="AK1226">
        <v>-1153.77</v>
      </c>
      <c r="AL1226">
        <v>-921.44</v>
      </c>
      <c r="AM1226">
        <v>0</v>
      </c>
      <c r="AN1226">
        <v>114.81</v>
      </c>
      <c r="AO1226">
        <v>0</v>
      </c>
      <c r="AP1226">
        <v>0</v>
      </c>
      <c r="AQ1226">
        <v>114.81</v>
      </c>
    </row>
    <row r="1227" spans="2:43" x14ac:dyDescent="0.35">
      <c r="B1227" s="65" t="s">
        <v>128</v>
      </c>
      <c r="C1227">
        <v>2016</v>
      </c>
      <c r="D1227">
        <v>2016</v>
      </c>
      <c r="F1227">
        <v>1301</v>
      </c>
      <c r="G1227">
        <v>0</v>
      </c>
      <c r="H1227" t="s">
        <v>492</v>
      </c>
      <c r="I1227">
        <v>7</v>
      </c>
      <c r="J1227">
        <v>240</v>
      </c>
      <c r="K1227" t="s">
        <v>66</v>
      </c>
      <c r="L1227">
        <v>0</v>
      </c>
      <c r="M1227">
        <v>466.15</v>
      </c>
      <c r="N1227">
        <v>0</v>
      </c>
      <c r="O1227">
        <v>-466.15</v>
      </c>
      <c r="P1227">
        <v>0</v>
      </c>
      <c r="Q1227">
        <v>0</v>
      </c>
      <c r="R1227">
        <v>0</v>
      </c>
      <c r="S1227">
        <v>0</v>
      </c>
      <c r="T1227">
        <v>0</v>
      </c>
      <c r="U1227">
        <v>0</v>
      </c>
      <c r="V1227">
        <v>0</v>
      </c>
      <c r="W1227">
        <v>0</v>
      </c>
      <c r="X1227">
        <v>-343</v>
      </c>
      <c r="Y1227">
        <v>-343</v>
      </c>
      <c r="Z1227">
        <v>0</v>
      </c>
      <c r="AA1227">
        <v>0</v>
      </c>
      <c r="AB1227">
        <v>-343</v>
      </c>
      <c r="AC1227">
        <v>-343</v>
      </c>
      <c r="AD1227">
        <v>-466.15</v>
      </c>
      <c r="AE1227">
        <v>0</v>
      </c>
      <c r="AF1227">
        <v>0</v>
      </c>
      <c r="AG1227">
        <v>0</v>
      </c>
      <c r="AH1227">
        <v>0</v>
      </c>
      <c r="AI1227">
        <v>-466.15</v>
      </c>
      <c r="AJ1227">
        <v>-343</v>
      </c>
      <c r="AK1227">
        <v>-466.15</v>
      </c>
      <c r="AL1227">
        <v>-466.15</v>
      </c>
      <c r="AM1227">
        <v>0</v>
      </c>
      <c r="AN1227">
        <v>0</v>
      </c>
      <c r="AO1227">
        <v>0</v>
      </c>
      <c r="AP1227">
        <v>0</v>
      </c>
      <c r="AQ1227">
        <v>0</v>
      </c>
    </row>
    <row r="1228" spans="2:43" x14ac:dyDescent="0.35">
      <c r="B1228" s="65" t="s">
        <v>128</v>
      </c>
      <c r="C1228">
        <v>2016</v>
      </c>
      <c r="D1228">
        <v>2016</v>
      </c>
      <c r="F1228">
        <v>1301</v>
      </c>
      <c r="G1228">
        <v>0</v>
      </c>
      <c r="H1228" t="s">
        <v>492</v>
      </c>
      <c r="I1228">
        <v>7</v>
      </c>
      <c r="J1228">
        <v>251</v>
      </c>
      <c r="K1228" t="s">
        <v>66</v>
      </c>
      <c r="L1228">
        <v>-548735.85</v>
      </c>
      <c r="M1228">
        <v>-49957.83</v>
      </c>
      <c r="N1228">
        <v>0</v>
      </c>
      <c r="O1228">
        <v>0</v>
      </c>
      <c r="P1228">
        <v>-548735.85</v>
      </c>
      <c r="Q1228">
        <v>-49957.83</v>
      </c>
      <c r="R1228">
        <v>-23544.5</v>
      </c>
      <c r="S1228">
        <v>867.11</v>
      </c>
      <c r="T1228">
        <v>0</v>
      </c>
      <c r="U1228">
        <v>-167.11</v>
      </c>
      <c r="V1228">
        <v>-23544.5</v>
      </c>
      <c r="W1228">
        <v>700</v>
      </c>
      <c r="X1228">
        <v>0</v>
      </c>
      <c r="Y1228">
        <v>0</v>
      </c>
      <c r="Z1228">
        <v>0</v>
      </c>
      <c r="AA1228">
        <v>0</v>
      </c>
      <c r="AB1228">
        <v>0</v>
      </c>
      <c r="AC1228">
        <v>0</v>
      </c>
      <c r="AD1228">
        <v>-523189.63</v>
      </c>
      <c r="AE1228">
        <v>0</v>
      </c>
      <c r="AF1228">
        <v>0</v>
      </c>
      <c r="AG1228">
        <v>0</v>
      </c>
      <c r="AH1228">
        <v>0</v>
      </c>
      <c r="AI1228">
        <v>-523189.63</v>
      </c>
      <c r="AJ1228">
        <v>0</v>
      </c>
      <c r="AK1228">
        <v>-523189.63</v>
      </c>
      <c r="AL1228">
        <v>-167.11</v>
      </c>
      <c r="AM1228">
        <v>0</v>
      </c>
      <c r="AN1228">
        <v>0</v>
      </c>
      <c r="AO1228">
        <v>0</v>
      </c>
      <c r="AP1228">
        <v>0</v>
      </c>
      <c r="AQ1228">
        <v>0</v>
      </c>
    </row>
    <row r="1229" spans="2:43" x14ac:dyDescent="0.35">
      <c r="B1229" s="65" t="s">
        <v>128</v>
      </c>
      <c r="C1229">
        <v>2016</v>
      </c>
      <c r="D1229">
        <v>2016</v>
      </c>
      <c r="F1229">
        <v>1301</v>
      </c>
      <c r="G1229">
        <v>0</v>
      </c>
      <c r="H1229" t="s">
        <v>492</v>
      </c>
      <c r="I1229">
        <v>7</v>
      </c>
      <c r="J1229">
        <v>252</v>
      </c>
      <c r="K1229" t="s">
        <v>66</v>
      </c>
      <c r="L1229">
        <v>-9795429.0399999991</v>
      </c>
      <c r="M1229">
        <v>-4037897.44</v>
      </c>
      <c r="N1229">
        <v>0</v>
      </c>
      <c r="O1229">
        <v>-46200</v>
      </c>
      <c r="P1229">
        <v>-9795429.0399999991</v>
      </c>
      <c r="Q1229">
        <v>-4084097.44</v>
      </c>
      <c r="R1229">
        <v>-1422005.05</v>
      </c>
      <c r="S1229">
        <v>-1392605.21</v>
      </c>
      <c r="T1229">
        <v>0</v>
      </c>
      <c r="U1229">
        <v>-53214.48</v>
      </c>
      <c r="V1229">
        <v>-1422005.05</v>
      </c>
      <c r="W1229">
        <v>-1445819.69</v>
      </c>
      <c r="X1229">
        <v>-4890087.53</v>
      </c>
      <c r="Y1229">
        <v>-1294401.08</v>
      </c>
      <c r="Z1229">
        <v>0</v>
      </c>
      <c r="AA1229">
        <v>0</v>
      </c>
      <c r="AB1229">
        <v>-4890087.53</v>
      </c>
      <c r="AC1229">
        <v>-1294401.08</v>
      </c>
      <c r="AD1229">
        <v>-9642618.3200000003</v>
      </c>
      <c r="AE1229">
        <v>0</v>
      </c>
      <c r="AF1229">
        <v>0</v>
      </c>
      <c r="AG1229">
        <v>0</v>
      </c>
      <c r="AH1229">
        <v>0</v>
      </c>
      <c r="AI1229">
        <v>-9642618.3200000003</v>
      </c>
      <c r="AJ1229">
        <v>-4890087.53</v>
      </c>
      <c r="AK1229">
        <v>-6046931.8700000001</v>
      </c>
      <c r="AL1229">
        <v>-359414.91</v>
      </c>
      <c r="AM1229">
        <v>104567.67999999999</v>
      </c>
      <c r="AN1229">
        <v>159027.23000000001</v>
      </c>
      <c r="AO1229">
        <v>0</v>
      </c>
      <c r="AP1229">
        <v>0</v>
      </c>
      <c r="AQ1229">
        <v>263594.90999999997</v>
      </c>
    </row>
    <row r="1230" spans="2:43" x14ac:dyDescent="0.35">
      <c r="B1230" s="65" t="s">
        <v>128</v>
      </c>
      <c r="C1230">
        <v>2016</v>
      </c>
      <c r="D1230">
        <v>2016</v>
      </c>
      <c r="F1230">
        <v>1301</v>
      </c>
      <c r="G1230">
        <v>0</v>
      </c>
      <c r="H1230" t="s">
        <v>492</v>
      </c>
      <c r="I1230">
        <v>7</v>
      </c>
      <c r="J1230">
        <v>253</v>
      </c>
      <c r="K1230" t="s">
        <v>66</v>
      </c>
      <c r="L1230">
        <v>-1510057.29</v>
      </c>
      <c r="M1230">
        <v>-34646.69</v>
      </c>
      <c r="N1230">
        <v>0</v>
      </c>
      <c r="O1230">
        <v>-12106</v>
      </c>
      <c r="P1230">
        <v>-1510057.29</v>
      </c>
      <c r="Q1230">
        <v>-46752.69</v>
      </c>
      <c r="R1230">
        <v>-2578.84</v>
      </c>
      <c r="S1230">
        <v>21302.22</v>
      </c>
      <c r="T1230">
        <v>0</v>
      </c>
      <c r="U1230">
        <v>-900.51</v>
      </c>
      <c r="V1230">
        <v>-2578.84</v>
      </c>
      <c r="W1230">
        <v>20401.71</v>
      </c>
      <c r="X1230">
        <v>-1535270.76</v>
      </c>
      <c r="Y1230">
        <v>-480434.63</v>
      </c>
      <c r="Z1230">
        <v>0</v>
      </c>
      <c r="AA1230">
        <v>0</v>
      </c>
      <c r="AB1230">
        <v>-1535270.76</v>
      </c>
      <c r="AC1230">
        <v>-480434.63</v>
      </c>
      <c r="AD1230">
        <v>-2554127.79</v>
      </c>
      <c r="AE1230">
        <v>0</v>
      </c>
      <c r="AF1230">
        <v>0</v>
      </c>
      <c r="AG1230">
        <v>0</v>
      </c>
      <c r="AH1230">
        <v>0</v>
      </c>
      <c r="AI1230">
        <v>-2554127.79</v>
      </c>
      <c r="AJ1230">
        <v>-1535270.76</v>
      </c>
      <c r="AK1230">
        <v>-1499291.66</v>
      </c>
      <c r="AL1230">
        <v>-13006.51</v>
      </c>
      <c r="AM1230">
        <v>26134.11</v>
      </c>
      <c r="AN1230">
        <v>860.91</v>
      </c>
      <c r="AO1230">
        <v>0</v>
      </c>
      <c r="AP1230">
        <v>0</v>
      </c>
      <c r="AQ1230">
        <v>26995.02</v>
      </c>
    </row>
    <row r="1231" spans="2:43" x14ac:dyDescent="0.35">
      <c r="B1231" s="65" t="s">
        <v>128</v>
      </c>
      <c r="C1231">
        <v>2016</v>
      </c>
      <c r="D1231">
        <v>2016</v>
      </c>
      <c r="F1231">
        <v>1301</v>
      </c>
      <c r="G1231">
        <v>0</v>
      </c>
      <c r="H1231" t="s">
        <v>492</v>
      </c>
      <c r="I1231">
        <v>7</v>
      </c>
      <c r="J1231">
        <v>254</v>
      </c>
      <c r="K1231" t="s">
        <v>66</v>
      </c>
      <c r="L1231">
        <v>-68656.800000000003</v>
      </c>
      <c r="M1231">
        <v>-9495.4699999999993</v>
      </c>
      <c r="N1231">
        <v>0</v>
      </c>
      <c r="O1231">
        <v>0</v>
      </c>
      <c r="P1231">
        <v>-68656.800000000003</v>
      </c>
      <c r="Q1231">
        <v>-9495.4699999999993</v>
      </c>
      <c r="R1231">
        <v>0</v>
      </c>
      <c r="S1231">
        <v>8540.1299999999992</v>
      </c>
      <c r="T1231">
        <v>0</v>
      </c>
      <c r="U1231">
        <v>-7286.36</v>
      </c>
      <c r="V1231">
        <v>0</v>
      </c>
      <c r="W1231">
        <v>1253.77</v>
      </c>
      <c r="X1231">
        <v>0</v>
      </c>
      <c r="Y1231">
        <v>0</v>
      </c>
      <c r="Z1231">
        <v>0</v>
      </c>
      <c r="AA1231">
        <v>0</v>
      </c>
      <c r="AB1231">
        <v>0</v>
      </c>
      <c r="AC1231">
        <v>0</v>
      </c>
      <c r="AD1231">
        <v>-67701.460000000006</v>
      </c>
      <c r="AE1231">
        <v>0</v>
      </c>
      <c r="AF1231">
        <v>0</v>
      </c>
      <c r="AG1231">
        <v>0</v>
      </c>
      <c r="AH1231">
        <v>0</v>
      </c>
      <c r="AI1231">
        <v>-67701.460000000006</v>
      </c>
      <c r="AJ1231">
        <v>0</v>
      </c>
      <c r="AK1231">
        <v>-67701.460000000006</v>
      </c>
      <c r="AL1231">
        <v>-7286.36</v>
      </c>
      <c r="AM1231">
        <v>0</v>
      </c>
      <c r="AN1231">
        <v>1225.08</v>
      </c>
      <c r="AO1231">
        <v>0</v>
      </c>
      <c r="AP1231">
        <v>0</v>
      </c>
      <c r="AQ1231">
        <v>1225.08</v>
      </c>
    </row>
    <row r="1232" spans="2:43" x14ac:dyDescent="0.35">
      <c r="B1232" s="65" t="s">
        <v>128</v>
      </c>
      <c r="C1232">
        <v>2016</v>
      </c>
      <c r="D1232">
        <v>2016</v>
      </c>
      <c r="F1232">
        <v>1301</v>
      </c>
      <c r="G1232">
        <v>0</v>
      </c>
      <c r="H1232" t="s">
        <v>492</v>
      </c>
      <c r="I1232">
        <v>7</v>
      </c>
      <c r="J1232">
        <v>256</v>
      </c>
      <c r="K1232" t="s">
        <v>66</v>
      </c>
      <c r="L1232">
        <v>-18000</v>
      </c>
      <c r="M1232">
        <v>-14021.77</v>
      </c>
      <c r="N1232">
        <v>0</v>
      </c>
      <c r="O1232">
        <v>0</v>
      </c>
      <c r="P1232">
        <v>-18000</v>
      </c>
      <c r="Q1232">
        <v>-14021.77</v>
      </c>
      <c r="R1232">
        <v>0</v>
      </c>
      <c r="S1232">
        <v>-3846.43</v>
      </c>
      <c r="T1232">
        <v>0</v>
      </c>
      <c r="U1232">
        <v>0</v>
      </c>
      <c r="V1232">
        <v>0</v>
      </c>
      <c r="W1232">
        <v>-3846.43</v>
      </c>
      <c r="X1232">
        <v>0</v>
      </c>
      <c r="Y1232">
        <v>0</v>
      </c>
      <c r="Z1232">
        <v>0</v>
      </c>
      <c r="AA1232">
        <v>0</v>
      </c>
      <c r="AB1232">
        <v>0</v>
      </c>
      <c r="AC1232">
        <v>0</v>
      </c>
      <c r="AD1232">
        <v>-131.80000000000001</v>
      </c>
      <c r="AE1232">
        <v>0</v>
      </c>
      <c r="AF1232">
        <v>0</v>
      </c>
      <c r="AG1232">
        <v>0</v>
      </c>
      <c r="AH1232">
        <v>0</v>
      </c>
      <c r="AI1232">
        <v>-131.80000000000001</v>
      </c>
      <c r="AJ1232">
        <v>0</v>
      </c>
      <c r="AK1232">
        <v>-131.80000000000001</v>
      </c>
      <c r="AL1232">
        <v>0</v>
      </c>
      <c r="AM1232">
        <v>0</v>
      </c>
      <c r="AN1232">
        <v>0</v>
      </c>
      <c r="AO1232">
        <v>0</v>
      </c>
      <c r="AP1232">
        <v>0</v>
      </c>
      <c r="AQ1232">
        <v>0</v>
      </c>
    </row>
    <row r="1233" spans="2:43" x14ac:dyDescent="0.35">
      <c r="B1233" s="65" t="s">
        <v>128</v>
      </c>
      <c r="C1233">
        <v>2016</v>
      </c>
      <c r="D1233">
        <v>2016</v>
      </c>
      <c r="F1233">
        <v>1301</v>
      </c>
      <c r="G1233">
        <v>0</v>
      </c>
      <c r="H1233" t="s">
        <v>492</v>
      </c>
      <c r="I1233">
        <v>7</v>
      </c>
      <c r="J1233">
        <v>257</v>
      </c>
      <c r="K1233" t="s">
        <v>66</v>
      </c>
      <c r="L1233">
        <v>-150329.76</v>
      </c>
      <c r="M1233">
        <v>-17023.18</v>
      </c>
      <c r="N1233">
        <v>0</v>
      </c>
      <c r="O1233">
        <v>-10000</v>
      </c>
      <c r="P1233">
        <v>-150329.76</v>
      </c>
      <c r="Q1233">
        <v>-27023.18</v>
      </c>
      <c r="R1233">
        <v>96609.59</v>
      </c>
      <c r="S1233">
        <v>195009.7</v>
      </c>
      <c r="T1233">
        <v>0</v>
      </c>
      <c r="U1233">
        <v>-1499.79</v>
      </c>
      <c r="V1233">
        <v>96609.59</v>
      </c>
      <c r="W1233">
        <v>193509.91</v>
      </c>
      <c r="X1233">
        <v>-180130.55</v>
      </c>
      <c r="Y1233">
        <v>0</v>
      </c>
      <c r="Z1233">
        <v>0</v>
      </c>
      <c r="AA1233">
        <v>0</v>
      </c>
      <c r="AB1233">
        <v>-180130.55</v>
      </c>
      <c r="AC1233">
        <v>0</v>
      </c>
      <c r="AD1233">
        <v>-411837.24</v>
      </c>
      <c r="AE1233">
        <v>0</v>
      </c>
      <c r="AF1233">
        <v>0</v>
      </c>
      <c r="AG1233">
        <v>0</v>
      </c>
      <c r="AH1233">
        <v>0</v>
      </c>
      <c r="AI1233">
        <v>-411837.24</v>
      </c>
      <c r="AJ1233">
        <v>-180130.55</v>
      </c>
      <c r="AK1233">
        <v>-231706.69</v>
      </c>
      <c r="AL1233">
        <v>-11499.79</v>
      </c>
      <c r="AM1233">
        <v>10524.62</v>
      </c>
      <c r="AN1233">
        <v>498.48</v>
      </c>
      <c r="AO1233">
        <v>0</v>
      </c>
      <c r="AP1233">
        <v>0</v>
      </c>
      <c r="AQ1233">
        <v>11023.1</v>
      </c>
    </row>
    <row r="1234" spans="2:43" x14ac:dyDescent="0.35">
      <c r="B1234" s="65" t="s">
        <v>128</v>
      </c>
      <c r="C1234">
        <v>2016</v>
      </c>
      <c r="D1234">
        <v>2016</v>
      </c>
      <c r="F1234">
        <v>1301</v>
      </c>
      <c r="G1234">
        <v>0</v>
      </c>
      <c r="H1234" t="s">
        <v>492</v>
      </c>
      <c r="I1234">
        <v>7</v>
      </c>
      <c r="J1234">
        <v>260</v>
      </c>
      <c r="K1234" t="s">
        <v>66</v>
      </c>
      <c r="L1234">
        <v>-18095</v>
      </c>
      <c r="M1234">
        <v>0</v>
      </c>
      <c r="N1234">
        <v>0</v>
      </c>
      <c r="O1234">
        <v>0</v>
      </c>
      <c r="P1234">
        <v>-18095</v>
      </c>
      <c r="Q1234">
        <v>0</v>
      </c>
      <c r="R1234">
        <v>-12000</v>
      </c>
      <c r="S1234">
        <v>-15075.11</v>
      </c>
      <c r="T1234">
        <v>0</v>
      </c>
      <c r="U1234">
        <v>-5002.6899999999996</v>
      </c>
      <c r="V1234">
        <v>-12000</v>
      </c>
      <c r="W1234">
        <v>-20077.8</v>
      </c>
      <c r="X1234">
        <v>0</v>
      </c>
      <c r="Y1234">
        <v>0</v>
      </c>
      <c r="Z1234">
        <v>0</v>
      </c>
      <c r="AA1234">
        <v>0</v>
      </c>
      <c r="AB1234">
        <v>0</v>
      </c>
      <c r="AC1234">
        <v>0</v>
      </c>
      <c r="AD1234">
        <v>-3019.89</v>
      </c>
      <c r="AE1234">
        <v>0</v>
      </c>
      <c r="AF1234">
        <v>0</v>
      </c>
      <c r="AG1234">
        <v>0</v>
      </c>
      <c r="AH1234">
        <v>0</v>
      </c>
      <c r="AI1234">
        <v>-3019.89</v>
      </c>
      <c r="AJ1234">
        <v>0</v>
      </c>
      <c r="AK1234">
        <v>-3019.89</v>
      </c>
      <c r="AL1234">
        <v>6997.31</v>
      </c>
      <c r="AM1234">
        <v>0</v>
      </c>
      <c r="AN1234">
        <v>13103.9</v>
      </c>
      <c r="AO1234">
        <v>0</v>
      </c>
      <c r="AP1234">
        <v>0</v>
      </c>
      <c r="AQ1234">
        <v>13103.9</v>
      </c>
    </row>
    <row r="1235" spans="2:43" x14ac:dyDescent="0.35">
      <c r="B1235" s="65" t="s">
        <v>128</v>
      </c>
      <c r="C1235">
        <v>2016</v>
      </c>
      <c r="D1235">
        <v>2016</v>
      </c>
      <c r="F1235">
        <v>1301</v>
      </c>
      <c r="G1235">
        <v>0</v>
      </c>
      <c r="H1235" t="s">
        <v>492</v>
      </c>
      <c r="I1235">
        <v>7</v>
      </c>
      <c r="J1235">
        <v>310</v>
      </c>
      <c r="K1235" t="s">
        <v>66</v>
      </c>
      <c r="L1235">
        <v>-2172227.67</v>
      </c>
      <c r="M1235">
        <v>-481676.34</v>
      </c>
      <c r="N1235">
        <v>0</v>
      </c>
      <c r="O1235">
        <v>0</v>
      </c>
      <c r="P1235">
        <v>-2172227.67</v>
      </c>
      <c r="Q1235">
        <v>-481676.34</v>
      </c>
      <c r="R1235">
        <v>0</v>
      </c>
      <c r="S1235">
        <v>3031.5</v>
      </c>
      <c r="T1235">
        <v>0</v>
      </c>
      <c r="U1235">
        <v>-483.33</v>
      </c>
      <c r="V1235">
        <v>0</v>
      </c>
      <c r="W1235">
        <v>2548.17</v>
      </c>
      <c r="X1235">
        <v>0</v>
      </c>
      <c r="Y1235">
        <v>0</v>
      </c>
      <c r="Z1235">
        <v>0</v>
      </c>
      <c r="AA1235">
        <v>0</v>
      </c>
      <c r="AB1235">
        <v>0</v>
      </c>
      <c r="AC1235">
        <v>0</v>
      </c>
      <c r="AD1235">
        <v>-1693582.83</v>
      </c>
      <c r="AE1235">
        <v>0</v>
      </c>
      <c r="AF1235">
        <v>0</v>
      </c>
      <c r="AG1235">
        <v>0</v>
      </c>
      <c r="AH1235">
        <v>0</v>
      </c>
      <c r="AI1235">
        <v>-1693582.83</v>
      </c>
      <c r="AJ1235">
        <v>0</v>
      </c>
      <c r="AK1235">
        <v>-1693582.83</v>
      </c>
      <c r="AL1235">
        <v>-483.33</v>
      </c>
      <c r="AM1235">
        <v>5160.0200000000004</v>
      </c>
      <c r="AN1235">
        <v>0</v>
      </c>
      <c r="AO1235">
        <v>0</v>
      </c>
      <c r="AP1235">
        <v>0</v>
      </c>
      <c r="AQ1235">
        <v>5160.0200000000004</v>
      </c>
    </row>
    <row r="1236" spans="2:43" x14ac:dyDescent="0.35">
      <c r="B1236" s="65" t="s">
        <v>128</v>
      </c>
      <c r="C1236">
        <v>2016</v>
      </c>
      <c r="D1236">
        <v>2016</v>
      </c>
      <c r="F1236">
        <v>1301</v>
      </c>
      <c r="G1236">
        <v>0</v>
      </c>
      <c r="H1236" t="s">
        <v>492</v>
      </c>
      <c r="I1236">
        <v>7</v>
      </c>
      <c r="J1236">
        <v>420</v>
      </c>
      <c r="K1236" t="s">
        <v>66</v>
      </c>
      <c r="L1236">
        <v>0</v>
      </c>
      <c r="M1236">
        <v>0</v>
      </c>
      <c r="N1236">
        <v>0</v>
      </c>
      <c r="O1236">
        <v>0</v>
      </c>
      <c r="P1236">
        <v>0</v>
      </c>
      <c r="Q1236">
        <v>0</v>
      </c>
      <c r="R1236">
        <v>0</v>
      </c>
      <c r="S1236">
        <v>958.93</v>
      </c>
      <c r="T1236">
        <v>0</v>
      </c>
      <c r="U1236">
        <v>0</v>
      </c>
      <c r="V1236">
        <v>0</v>
      </c>
      <c r="W1236">
        <v>958.93</v>
      </c>
      <c r="X1236">
        <v>0</v>
      </c>
      <c r="Y1236">
        <v>0</v>
      </c>
      <c r="Z1236">
        <v>0</v>
      </c>
      <c r="AA1236">
        <v>0</v>
      </c>
      <c r="AB1236">
        <v>0</v>
      </c>
      <c r="AC1236">
        <v>0</v>
      </c>
      <c r="AD1236">
        <v>-958.93</v>
      </c>
      <c r="AE1236">
        <v>0</v>
      </c>
      <c r="AF1236">
        <v>0</v>
      </c>
      <c r="AG1236">
        <v>0</v>
      </c>
      <c r="AH1236">
        <v>0</v>
      </c>
      <c r="AI1236">
        <v>-958.93</v>
      </c>
      <c r="AJ1236">
        <v>0</v>
      </c>
      <c r="AK1236">
        <v>-958.93</v>
      </c>
      <c r="AL1236">
        <v>0</v>
      </c>
      <c r="AM1236">
        <v>0</v>
      </c>
      <c r="AN1236">
        <v>0</v>
      </c>
      <c r="AO1236">
        <v>0</v>
      </c>
      <c r="AP1236">
        <v>0</v>
      </c>
      <c r="AQ1236">
        <v>0</v>
      </c>
    </row>
    <row r="1237" spans="2:43" x14ac:dyDescent="0.35">
      <c r="B1237" s="65" t="s">
        <v>128</v>
      </c>
      <c r="C1237">
        <v>2016</v>
      </c>
      <c r="D1237">
        <v>2016</v>
      </c>
      <c r="F1237">
        <v>1301</v>
      </c>
      <c r="G1237">
        <v>0</v>
      </c>
      <c r="H1237" t="s">
        <v>492</v>
      </c>
      <c r="I1237">
        <v>7</v>
      </c>
      <c r="J1237">
        <v>440</v>
      </c>
      <c r="K1237" t="s">
        <v>66</v>
      </c>
      <c r="L1237">
        <v>0</v>
      </c>
      <c r="M1237">
        <v>0</v>
      </c>
      <c r="N1237">
        <v>0</v>
      </c>
      <c r="O1237">
        <v>0</v>
      </c>
      <c r="P1237">
        <v>0</v>
      </c>
      <c r="Q1237">
        <v>0</v>
      </c>
      <c r="R1237">
        <v>0</v>
      </c>
      <c r="S1237">
        <v>-1847.11</v>
      </c>
      <c r="T1237">
        <v>0</v>
      </c>
      <c r="U1237">
        <v>0</v>
      </c>
      <c r="V1237">
        <v>0</v>
      </c>
      <c r="W1237">
        <v>-1847.11</v>
      </c>
      <c r="X1237">
        <v>0</v>
      </c>
      <c r="Y1237">
        <v>0</v>
      </c>
      <c r="Z1237">
        <v>0</v>
      </c>
      <c r="AA1237">
        <v>0</v>
      </c>
      <c r="AB1237">
        <v>0</v>
      </c>
      <c r="AC1237">
        <v>0</v>
      </c>
      <c r="AD1237">
        <v>1847.11</v>
      </c>
      <c r="AE1237">
        <v>0</v>
      </c>
      <c r="AF1237">
        <v>0</v>
      </c>
      <c r="AG1237">
        <v>0</v>
      </c>
      <c r="AH1237">
        <v>0</v>
      </c>
      <c r="AI1237">
        <v>1847.11</v>
      </c>
      <c r="AJ1237">
        <v>0</v>
      </c>
      <c r="AK1237">
        <v>1847.11</v>
      </c>
      <c r="AL1237">
        <v>0</v>
      </c>
      <c r="AM1237">
        <v>0</v>
      </c>
      <c r="AN1237">
        <v>1847.11</v>
      </c>
      <c r="AO1237">
        <v>0</v>
      </c>
      <c r="AP1237">
        <v>0</v>
      </c>
      <c r="AQ1237">
        <v>1847.11</v>
      </c>
    </row>
    <row r="1238" spans="2:43" x14ac:dyDescent="0.35">
      <c r="B1238" s="65" t="s">
        <v>128</v>
      </c>
      <c r="C1238">
        <v>2016</v>
      </c>
      <c r="D1238">
        <v>2016</v>
      </c>
      <c r="F1238">
        <v>1301</v>
      </c>
      <c r="G1238">
        <v>0</v>
      </c>
      <c r="H1238" t="s">
        <v>456</v>
      </c>
      <c r="I1238">
        <v>801</v>
      </c>
      <c r="J1238">
        <v>0</v>
      </c>
      <c r="K1238" t="s">
        <v>457</v>
      </c>
      <c r="L1238">
        <v>-6801394.9800000004</v>
      </c>
      <c r="M1238">
        <v>0</v>
      </c>
      <c r="N1238">
        <v>0</v>
      </c>
      <c r="O1238">
        <v>0</v>
      </c>
      <c r="P1238">
        <v>-6801394.9800000004</v>
      </c>
      <c r="Q1238">
        <v>0</v>
      </c>
      <c r="R1238">
        <v>0</v>
      </c>
      <c r="S1238">
        <v>0</v>
      </c>
      <c r="T1238">
        <v>0</v>
      </c>
      <c r="U1238">
        <v>0</v>
      </c>
      <c r="V1238">
        <v>0</v>
      </c>
      <c r="W1238">
        <v>0</v>
      </c>
      <c r="X1238">
        <v>0</v>
      </c>
      <c r="Y1238">
        <v>0</v>
      </c>
      <c r="Z1238">
        <v>0</v>
      </c>
      <c r="AA1238">
        <v>0</v>
      </c>
      <c r="AB1238">
        <v>0</v>
      </c>
      <c r="AC1238">
        <v>0</v>
      </c>
      <c r="AD1238">
        <v>1006017.12</v>
      </c>
      <c r="AE1238">
        <v>0</v>
      </c>
      <c r="AF1238">
        <v>0</v>
      </c>
      <c r="AG1238">
        <v>0</v>
      </c>
      <c r="AH1238">
        <v>0</v>
      </c>
      <c r="AI1238">
        <v>1006017.12</v>
      </c>
      <c r="AJ1238">
        <v>0</v>
      </c>
      <c r="AK1238">
        <v>1006017.12</v>
      </c>
      <c r="AL1238">
        <v>7807412.0999999996</v>
      </c>
      <c r="AM1238">
        <v>0</v>
      </c>
      <c r="AN1238">
        <v>0</v>
      </c>
      <c r="AO1238">
        <v>0</v>
      </c>
      <c r="AP1238">
        <v>0</v>
      </c>
      <c r="AQ1238">
        <v>0</v>
      </c>
    </row>
    <row r="1239" spans="2:43" x14ac:dyDescent="0.35">
      <c r="B1239" s="65" t="s">
        <v>128</v>
      </c>
      <c r="C1239">
        <v>2016</v>
      </c>
      <c r="D1239">
        <v>2016</v>
      </c>
      <c r="F1239">
        <v>1301</v>
      </c>
      <c r="G1239">
        <v>0</v>
      </c>
      <c r="H1239" t="s">
        <v>456</v>
      </c>
      <c r="I1239">
        <v>801</v>
      </c>
      <c r="J1239">
        <v>111</v>
      </c>
      <c r="K1239" t="s">
        <v>457</v>
      </c>
      <c r="L1239">
        <v>0</v>
      </c>
      <c r="M1239">
        <v>-447884.77</v>
      </c>
      <c r="N1239">
        <v>0</v>
      </c>
      <c r="O1239">
        <v>0</v>
      </c>
      <c r="P1239">
        <v>0</v>
      </c>
      <c r="Q1239">
        <v>-447884.77</v>
      </c>
      <c r="R1239">
        <v>-995509.8</v>
      </c>
      <c r="S1239">
        <v>-6206.89</v>
      </c>
      <c r="T1239">
        <v>0</v>
      </c>
      <c r="U1239">
        <v>-2142.36</v>
      </c>
      <c r="V1239">
        <v>-995509.8</v>
      </c>
      <c r="W1239">
        <v>-8349.25</v>
      </c>
      <c r="X1239">
        <v>0</v>
      </c>
      <c r="Y1239">
        <v>0</v>
      </c>
      <c r="Z1239">
        <v>0</v>
      </c>
      <c r="AA1239">
        <v>0</v>
      </c>
      <c r="AB1239">
        <v>0</v>
      </c>
      <c r="AC1239">
        <v>0</v>
      </c>
      <c r="AD1239">
        <v>-701898.02</v>
      </c>
      <c r="AE1239">
        <v>0</v>
      </c>
      <c r="AF1239">
        <v>0</v>
      </c>
      <c r="AG1239">
        <v>0</v>
      </c>
      <c r="AH1239">
        <v>0</v>
      </c>
      <c r="AI1239">
        <v>-701898.02</v>
      </c>
      <c r="AJ1239">
        <v>0</v>
      </c>
      <c r="AK1239">
        <v>-701898.02</v>
      </c>
      <c r="AL1239">
        <v>-162622.24</v>
      </c>
      <c r="AM1239">
        <v>447884.77</v>
      </c>
      <c r="AN1239">
        <v>58936.01</v>
      </c>
      <c r="AO1239">
        <v>0</v>
      </c>
      <c r="AP1239">
        <v>0</v>
      </c>
      <c r="AQ1239">
        <v>506820.78</v>
      </c>
    </row>
    <row r="1240" spans="2:43" x14ac:dyDescent="0.35">
      <c r="B1240" s="65" t="s">
        <v>128</v>
      </c>
      <c r="C1240">
        <v>2016</v>
      </c>
      <c r="D1240">
        <v>2016</v>
      </c>
      <c r="F1240">
        <v>1301</v>
      </c>
      <c r="G1240">
        <v>0</v>
      </c>
      <c r="H1240" t="s">
        <v>456</v>
      </c>
      <c r="I1240">
        <v>801</v>
      </c>
      <c r="J1240">
        <v>115</v>
      </c>
      <c r="K1240" t="s">
        <v>457</v>
      </c>
      <c r="L1240">
        <v>0</v>
      </c>
      <c r="M1240">
        <v>0</v>
      </c>
      <c r="N1240">
        <v>0</v>
      </c>
      <c r="O1240">
        <v>0</v>
      </c>
      <c r="P1240">
        <v>0</v>
      </c>
      <c r="Q1240">
        <v>0</v>
      </c>
      <c r="R1240">
        <v>-21438.560000000001</v>
      </c>
      <c r="S1240">
        <v>12151.25</v>
      </c>
      <c r="T1240">
        <v>0</v>
      </c>
      <c r="U1240">
        <v>0</v>
      </c>
      <c r="V1240">
        <v>-21438.560000000001</v>
      </c>
      <c r="W1240">
        <v>12151.25</v>
      </c>
      <c r="X1240">
        <v>0</v>
      </c>
      <c r="Y1240">
        <v>0</v>
      </c>
      <c r="Z1240">
        <v>0</v>
      </c>
      <c r="AA1240">
        <v>0</v>
      </c>
      <c r="AB1240">
        <v>0</v>
      </c>
      <c r="AC1240">
        <v>0</v>
      </c>
      <c r="AD1240">
        <v>-84661.2</v>
      </c>
      <c r="AE1240">
        <v>0</v>
      </c>
      <c r="AF1240">
        <v>0</v>
      </c>
      <c r="AG1240">
        <v>0</v>
      </c>
      <c r="AH1240">
        <v>0</v>
      </c>
      <c r="AI1240">
        <v>-84661.2</v>
      </c>
      <c r="AJ1240">
        <v>0</v>
      </c>
      <c r="AK1240">
        <v>-84661.2</v>
      </c>
      <c r="AL1240">
        <v>-51071.39</v>
      </c>
      <c r="AM1240">
        <v>0</v>
      </c>
      <c r="AN1240">
        <v>1156.32</v>
      </c>
      <c r="AO1240">
        <v>0</v>
      </c>
      <c r="AP1240">
        <v>0</v>
      </c>
      <c r="AQ1240">
        <v>1156.32</v>
      </c>
    </row>
    <row r="1241" spans="2:43" x14ac:dyDescent="0.35">
      <c r="B1241" s="65" t="s">
        <v>128</v>
      </c>
      <c r="C1241">
        <v>2016</v>
      </c>
      <c r="D1241">
        <v>2016</v>
      </c>
      <c r="F1241">
        <v>1301</v>
      </c>
      <c r="G1241">
        <v>0</v>
      </c>
      <c r="H1241" t="s">
        <v>456</v>
      </c>
      <c r="I1241">
        <v>801</v>
      </c>
      <c r="J1241">
        <v>118</v>
      </c>
      <c r="K1241" t="s">
        <v>457</v>
      </c>
      <c r="L1241">
        <v>0</v>
      </c>
      <c r="M1241">
        <v>0</v>
      </c>
      <c r="N1241">
        <v>0</v>
      </c>
      <c r="O1241">
        <v>0</v>
      </c>
      <c r="P1241">
        <v>0</v>
      </c>
      <c r="Q1241">
        <v>0</v>
      </c>
      <c r="R1241">
        <v>0</v>
      </c>
      <c r="S1241">
        <v>0</v>
      </c>
      <c r="T1241">
        <v>0</v>
      </c>
      <c r="U1241">
        <v>-1095.3800000000001</v>
      </c>
      <c r="V1241">
        <v>0</v>
      </c>
      <c r="W1241">
        <v>-1095.3800000000001</v>
      </c>
      <c r="X1241">
        <v>0</v>
      </c>
      <c r="Y1241">
        <v>0</v>
      </c>
      <c r="Z1241">
        <v>0</v>
      </c>
      <c r="AA1241">
        <v>0</v>
      </c>
      <c r="AB1241">
        <v>0</v>
      </c>
      <c r="AC1241">
        <v>0</v>
      </c>
      <c r="AD1241">
        <v>0</v>
      </c>
      <c r="AE1241">
        <v>0</v>
      </c>
      <c r="AF1241">
        <v>0</v>
      </c>
      <c r="AG1241">
        <v>0</v>
      </c>
      <c r="AH1241">
        <v>0</v>
      </c>
      <c r="AI1241">
        <v>0</v>
      </c>
      <c r="AJ1241">
        <v>0</v>
      </c>
      <c r="AK1241">
        <v>0</v>
      </c>
      <c r="AL1241">
        <v>-1095.3800000000001</v>
      </c>
      <c r="AM1241">
        <v>0</v>
      </c>
      <c r="AN1241">
        <v>1095.3800000000001</v>
      </c>
      <c r="AO1241">
        <v>0</v>
      </c>
      <c r="AP1241">
        <v>0</v>
      </c>
      <c r="AQ1241">
        <v>1095.3800000000001</v>
      </c>
    </row>
    <row r="1242" spans="2:43" x14ac:dyDescent="0.35">
      <c r="B1242" s="65" t="s">
        <v>128</v>
      </c>
      <c r="C1242">
        <v>2016</v>
      </c>
      <c r="D1242">
        <v>2016</v>
      </c>
      <c r="F1242">
        <v>1301</v>
      </c>
      <c r="G1242">
        <v>0</v>
      </c>
      <c r="H1242" t="s">
        <v>456</v>
      </c>
      <c r="I1242">
        <v>801</v>
      </c>
      <c r="J1242">
        <v>121</v>
      </c>
      <c r="K1242" t="s">
        <v>457</v>
      </c>
      <c r="L1242">
        <v>0</v>
      </c>
      <c r="M1242">
        <v>0</v>
      </c>
      <c r="N1242">
        <v>0</v>
      </c>
      <c r="O1242">
        <v>0</v>
      </c>
      <c r="P1242">
        <v>0</v>
      </c>
      <c r="Q1242">
        <v>0</v>
      </c>
      <c r="R1242">
        <v>-140986.59</v>
      </c>
      <c r="S1242">
        <v>10212.18</v>
      </c>
      <c r="T1242">
        <v>0</v>
      </c>
      <c r="U1242">
        <v>0</v>
      </c>
      <c r="V1242">
        <v>-140986.59</v>
      </c>
      <c r="W1242">
        <v>10212.18</v>
      </c>
      <c r="X1242">
        <v>0</v>
      </c>
      <c r="Y1242">
        <v>0</v>
      </c>
      <c r="Z1242">
        <v>0</v>
      </c>
      <c r="AA1242">
        <v>0</v>
      </c>
      <c r="AB1242">
        <v>0</v>
      </c>
      <c r="AC1242">
        <v>0</v>
      </c>
      <c r="AD1242">
        <v>-239717.64</v>
      </c>
      <c r="AE1242">
        <v>0</v>
      </c>
      <c r="AF1242">
        <v>0</v>
      </c>
      <c r="AG1242">
        <v>0</v>
      </c>
      <c r="AH1242">
        <v>0</v>
      </c>
      <c r="AI1242">
        <v>-239717.64</v>
      </c>
      <c r="AJ1242">
        <v>0</v>
      </c>
      <c r="AK1242">
        <v>-239717.64</v>
      </c>
      <c r="AL1242">
        <v>-88518.87</v>
      </c>
      <c r="AM1242">
        <v>0</v>
      </c>
      <c r="AN1242">
        <v>16251.24</v>
      </c>
      <c r="AO1242">
        <v>0</v>
      </c>
      <c r="AP1242">
        <v>0</v>
      </c>
      <c r="AQ1242">
        <v>16251.24</v>
      </c>
    </row>
    <row r="1243" spans="2:43" x14ac:dyDescent="0.35">
      <c r="B1243" s="65" t="s">
        <v>128</v>
      </c>
      <c r="C1243">
        <v>2016</v>
      </c>
      <c r="D1243">
        <v>2016</v>
      </c>
      <c r="F1243">
        <v>1301</v>
      </c>
      <c r="G1243">
        <v>0</v>
      </c>
      <c r="H1243" t="s">
        <v>456</v>
      </c>
      <c r="I1243">
        <v>801</v>
      </c>
      <c r="J1243">
        <v>210</v>
      </c>
      <c r="K1243" t="s">
        <v>457</v>
      </c>
      <c r="L1243">
        <v>-138408.99</v>
      </c>
      <c r="M1243">
        <v>-463207.94</v>
      </c>
      <c r="N1243">
        <v>0</v>
      </c>
      <c r="O1243">
        <v>-19823.740000000002</v>
      </c>
      <c r="P1243">
        <v>-138408.99</v>
      </c>
      <c r="Q1243">
        <v>-483031.68</v>
      </c>
      <c r="R1243">
        <v>-417652.52</v>
      </c>
      <c r="S1243">
        <v>1386.5</v>
      </c>
      <c r="T1243">
        <v>0</v>
      </c>
      <c r="U1243">
        <v>-1761.99</v>
      </c>
      <c r="V1243">
        <v>-417652.52</v>
      </c>
      <c r="W1243">
        <v>-375.49</v>
      </c>
      <c r="X1243">
        <v>0</v>
      </c>
      <c r="Y1243">
        <v>0</v>
      </c>
      <c r="Z1243">
        <v>0</v>
      </c>
      <c r="AA1243">
        <v>0</v>
      </c>
      <c r="AB1243">
        <v>0</v>
      </c>
      <c r="AC1243">
        <v>0</v>
      </c>
      <c r="AD1243">
        <v>-113829.77</v>
      </c>
      <c r="AE1243">
        <v>0</v>
      </c>
      <c r="AF1243">
        <v>0</v>
      </c>
      <c r="AG1243">
        <v>0</v>
      </c>
      <c r="AH1243">
        <v>0</v>
      </c>
      <c r="AI1243">
        <v>-113829.77</v>
      </c>
      <c r="AJ1243">
        <v>0</v>
      </c>
      <c r="AK1243">
        <v>-113829.77</v>
      </c>
      <c r="AL1243">
        <v>-41175.43</v>
      </c>
      <c r="AM1243">
        <v>476928.12</v>
      </c>
      <c r="AN1243">
        <v>375.49</v>
      </c>
      <c r="AO1243">
        <v>0</v>
      </c>
      <c r="AP1243">
        <v>5177.26</v>
      </c>
      <c r="AQ1243">
        <v>482480.87</v>
      </c>
    </row>
    <row r="1244" spans="2:43" x14ac:dyDescent="0.35">
      <c r="B1244" s="65" t="s">
        <v>128</v>
      </c>
      <c r="C1244">
        <v>2016</v>
      </c>
      <c r="D1244">
        <v>2016</v>
      </c>
      <c r="F1244">
        <v>1301</v>
      </c>
      <c r="G1244">
        <v>0</v>
      </c>
      <c r="H1244" t="s">
        <v>456</v>
      </c>
      <c r="I1244">
        <v>801</v>
      </c>
      <c r="J1244">
        <v>220</v>
      </c>
      <c r="K1244" t="s">
        <v>457</v>
      </c>
      <c r="L1244">
        <v>-8315</v>
      </c>
      <c r="M1244">
        <v>-4263.54</v>
      </c>
      <c r="N1244">
        <v>0</v>
      </c>
      <c r="O1244">
        <v>0</v>
      </c>
      <c r="P1244">
        <v>-8315</v>
      </c>
      <c r="Q1244">
        <v>-4263.54</v>
      </c>
      <c r="R1244">
        <v>-5553.54</v>
      </c>
      <c r="S1244">
        <v>15035.65</v>
      </c>
      <c r="T1244">
        <v>0</v>
      </c>
      <c r="U1244">
        <v>-10013.56</v>
      </c>
      <c r="V1244">
        <v>-5553.54</v>
      </c>
      <c r="W1244">
        <v>5022.09</v>
      </c>
      <c r="X1244">
        <v>0</v>
      </c>
      <c r="Y1244">
        <v>0</v>
      </c>
      <c r="Z1244">
        <v>0</v>
      </c>
      <c r="AA1244">
        <v>0</v>
      </c>
      <c r="AB1244">
        <v>0</v>
      </c>
      <c r="AC1244">
        <v>0</v>
      </c>
      <c r="AD1244">
        <v>-22240.65</v>
      </c>
      <c r="AE1244">
        <v>0</v>
      </c>
      <c r="AF1244">
        <v>0</v>
      </c>
      <c r="AG1244">
        <v>0</v>
      </c>
      <c r="AH1244">
        <v>0</v>
      </c>
      <c r="AI1244">
        <v>-22240.65</v>
      </c>
      <c r="AJ1244">
        <v>0</v>
      </c>
      <c r="AK1244">
        <v>-22240.65</v>
      </c>
      <c r="AL1244">
        <v>-7613.56</v>
      </c>
      <c r="AM1244">
        <v>3153.54</v>
      </c>
      <c r="AN1244">
        <v>44.8</v>
      </c>
      <c r="AO1244">
        <v>0</v>
      </c>
      <c r="AP1244">
        <v>0</v>
      </c>
      <c r="AQ1244">
        <v>3198.34</v>
      </c>
    </row>
    <row r="1245" spans="2:43" x14ac:dyDescent="0.35">
      <c r="B1245" s="65" t="s">
        <v>128</v>
      </c>
      <c r="C1245">
        <v>2016</v>
      </c>
      <c r="D1245">
        <v>2016</v>
      </c>
      <c r="F1245">
        <v>1301</v>
      </c>
      <c r="G1245">
        <v>0</v>
      </c>
      <c r="H1245" t="s">
        <v>456</v>
      </c>
      <c r="I1245">
        <v>801</v>
      </c>
      <c r="J1245">
        <v>232</v>
      </c>
      <c r="K1245" t="s">
        <v>457</v>
      </c>
      <c r="L1245">
        <v>-316033.99</v>
      </c>
      <c r="M1245">
        <v>-19827.580000000002</v>
      </c>
      <c r="N1245">
        <v>0</v>
      </c>
      <c r="O1245">
        <v>0</v>
      </c>
      <c r="P1245">
        <v>-316033.99</v>
      </c>
      <c r="Q1245">
        <v>-19827.580000000002</v>
      </c>
      <c r="R1245">
        <v>-2782.59</v>
      </c>
      <c r="S1245">
        <v>0</v>
      </c>
      <c r="T1245">
        <v>0</v>
      </c>
      <c r="U1245">
        <v>0</v>
      </c>
      <c r="V1245">
        <v>-2782.59</v>
      </c>
      <c r="W1245">
        <v>0</v>
      </c>
      <c r="X1245">
        <v>0</v>
      </c>
      <c r="Y1245">
        <v>0</v>
      </c>
      <c r="Z1245">
        <v>0</v>
      </c>
      <c r="AA1245">
        <v>0</v>
      </c>
      <c r="AB1245">
        <v>0</v>
      </c>
      <c r="AC1245">
        <v>0</v>
      </c>
      <c r="AD1245">
        <v>-298989</v>
      </c>
      <c r="AE1245">
        <v>0</v>
      </c>
      <c r="AF1245">
        <v>0</v>
      </c>
      <c r="AG1245">
        <v>0</v>
      </c>
      <c r="AH1245">
        <v>0</v>
      </c>
      <c r="AI1245">
        <v>-298989</v>
      </c>
      <c r="AJ1245">
        <v>0</v>
      </c>
      <c r="AK1245">
        <v>-298989</v>
      </c>
      <c r="AL1245">
        <v>0</v>
      </c>
      <c r="AM1245">
        <v>2782.62</v>
      </c>
      <c r="AN1245">
        <v>0</v>
      </c>
      <c r="AO1245">
        <v>0</v>
      </c>
      <c r="AP1245">
        <v>0</v>
      </c>
      <c r="AQ1245">
        <v>2782.62</v>
      </c>
    </row>
    <row r="1246" spans="2:43" x14ac:dyDescent="0.35">
      <c r="B1246" s="65" t="s">
        <v>128</v>
      </c>
      <c r="C1246">
        <v>2016</v>
      </c>
      <c r="D1246">
        <v>2016</v>
      </c>
      <c r="F1246">
        <v>1301</v>
      </c>
      <c r="G1246">
        <v>0</v>
      </c>
      <c r="H1246" t="s">
        <v>456</v>
      </c>
      <c r="I1246">
        <v>801</v>
      </c>
      <c r="J1246">
        <v>233</v>
      </c>
      <c r="K1246" t="s">
        <v>457</v>
      </c>
      <c r="L1246">
        <v>-47705.59</v>
      </c>
      <c r="M1246">
        <v>-221067.81</v>
      </c>
      <c r="N1246">
        <v>0</v>
      </c>
      <c r="O1246">
        <v>-10994.44</v>
      </c>
      <c r="P1246">
        <v>-47705.59</v>
      </c>
      <c r="Q1246">
        <v>-232062.25</v>
      </c>
      <c r="R1246">
        <v>-174061.48</v>
      </c>
      <c r="S1246">
        <v>333445.53000000003</v>
      </c>
      <c r="T1246">
        <v>0</v>
      </c>
      <c r="U1246">
        <v>-326119.21000000002</v>
      </c>
      <c r="V1246">
        <v>-174061.48</v>
      </c>
      <c r="W1246">
        <v>7326.32</v>
      </c>
      <c r="X1246">
        <v>0</v>
      </c>
      <c r="Y1246">
        <v>0</v>
      </c>
      <c r="Z1246">
        <v>0</v>
      </c>
      <c r="AA1246">
        <v>0</v>
      </c>
      <c r="AB1246">
        <v>0</v>
      </c>
      <c r="AC1246">
        <v>0</v>
      </c>
      <c r="AD1246">
        <v>-334607.03999999998</v>
      </c>
      <c r="AE1246">
        <v>0</v>
      </c>
      <c r="AF1246">
        <v>0</v>
      </c>
      <c r="AG1246">
        <v>0</v>
      </c>
      <c r="AH1246">
        <v>0</v>
      </c>
      <c r="AI1246">
        <v>-334607.03999999998</v>
      </c>
      <c r="AJ1246">
        <v>0</v>
      </c>
      <c r="AK1246">
        <v>-334607.03999999998</v>
      </c>
      <c r="AL1246">
        <v>-337575.9</v>
      </c>
      <c r="AM1246">
        <v>162229.85</v>
      </c>
      <c r="AN1246">
        <v>0</v>
      </c>
      <c r="AO1246">
        <v>0</v>
      </c>
      <c r="AP1246">
        <v>0</v>
      </c>
      <c r="AQ1246">
        <v>162229.85</v>
      </c>
    </row>
    <row r="1247" spans="2:43" x14ac:dyDescent="0.35">
      <c r="B1247" s="65" t="s">
        <v>128</v>
      </c>
      <c r="C1247">
        <v>2016</v>
      </c>
      <c r="D1247">
        <v>2016</v>
      </c>
      <c r="F1247">
        <v>1301</v>
      </c>
      <c r="G1247">
        <v>0</v>
      </c>
      <c r="H1247" t="s">
        <v>456</v>
      </c>
      <c r="I1247">
        <v>801</v>
      </c>
      <c r="J1247">
        <v>251</v>
      </c>
      <c r="K1247" t="s">
        <v>457</v>
      </c>
      <c r="L1247">
        <v>-4752284.99</v>
      </c>
      <c r="M1247">
        <v>-1196166.2</v>
      </c>
      <c r="N1247">
        <v>0</v>
      </c>
      <c r="O1247">
        <v>0</v>
      </c>
      <c r="P1247">
        <v>-4752284.99</v>
      </c>
      <c r="Q1247">
        <v>-1196166.2</v>
      </c>
      <c r="R1247">
        <v>-139799.20000000001</v>
      </c>
      <c r="S1247">
        <v>-924643.23</v>
      </c>
      <c r="T1247">
        <v>0</v>
      </c>
      <c r="U1247">
        <v>-370.19</v>
      </c>
      <c r="V1247">
        <v>-139799.20000000001</v>
      </c>
      <c r="W1247">
        <v>-925013.42</v>
      </c>
      <c r="X1247">
        <v>0</v>
      </c>
      <c r="Y1247">
        <v>0</v>
      </c>
      <c r="Z1247">
        <v>0</v>
      </c>
      <c r="AA1247">
        <v>0</v>
      </c>
      <c r="AB1247">
        <v>0</v>
      </c>
      <c r="AC1247">
        <v>0</v>
      </c>
      <c r="AD1247">
        <v>-2750835.76</v>
      </c>
      <c r="AE1247">
        <v>0</v>
      </c>
      <c r="AF1247">
        <v>0</v>
      </c>
      <c r="AG1247">
        <v>0</v>
      </c>
      <c r="AH1247">
        <v>0</v>
      </c>
      <c r="AI1247">
        <v>-2750835.76</v>
      </c>
      <c r="AJ1247">
        <v>0</v>
      </c>
      <c r="AK1247">
        <v>-2750835.76</v>
      </c>
      <c r="AL1247">
        <v>20068.810000000001</v>
      </c>
      <c r="AM1247">
        <v>55.65</v>
      </c>
      <c r="AN1247">
        <v>896463.75</v>
      </c>
      <c r="AO1247">
        <v>0</v>
      </c>
      <c r="AP1247">
        <v>0</v>
      </c>
      <c r="AQ1247">
        <v>896519.4</v>
      </c>
    </row>
    <row r="1248" spans="2:43" x14ac:dyDescent="0.35">
      <c r="B1248" s="65" t="s">
        <v>128</v>
      </c>
      <c r="C1248">
        <v>2016</v>
      </c>
      <c r="D1248">
        <v>2016</v>
      </c>
      <c r="F1248">
        <v>1301</v>
      </c>
      <c r="G1248">
        <v>0</v>
      </c>
      <c r="H1248" t="s">
        <v>456</v>
      </c>
      <c r="I1248">
        <v>801</v>
      </c>
      <c r="J1248">
        <v>252</v>
      </c>
      <c r="K1248" t="s">
        <v>457</v>
      </c>
      <c r="L1248">
        <v>-6375204.9100000001</v>
      </c>
      <c r="M1248">
        <v>-1340562.8600000001</v>
      </c>
      <c r="N1248">
        <v>0</v>
      </c>
      <c r="O1248">
        <v>-40320</v>
      </c>
      <c r="P1248">
        <v>-6375204.9100000001</v>
      </c>
      <c r="Q1248">
        <v>-1380882.86</v>
      </c>
      <c r="R1248">
        <v>-50320</v>
      </c>
      <c r="S1248">
        <v>-496189.5</v>
      </c>
      <c r="T1248">
        <v>0</v>
      </c>
      <c r="U1248">
        <v>-51334.18</v>
      </c>
      <c r="V1248">
        <v>-50320</v>
      </c>
      <c r="W1248">
        <v>-547523.68000000005</v>
      </c>
      <c r="X1248">
        <v>0</v>
      </c>
      <c r="Y1248">
        <v>0</v>
      </c>
      <c r="Z1248">
        <v>0</v>
      </c>
      <c r="AA1248">
        <v>0</v>
      </c>
      <c r="AB1248">
        <v>0</v>
      </c>
      <c r="AC1248">
        <v>0</v>
      </c>
      <c r="AD1248">
        <v>-4548452.55</v>
      </c>
      <c r="AE1248">
        <v>0</v>
      </c>
      <c r="AF1248">
        <v>0</v>
      </c>
      <c r="AG1248">
        <v>0</v>
      </c>
      <c r="AH1248">
        <v>0</v>
      </c>
      <c r="AI1248">
        <v>-4548452.55</v>
      </c>
      <c r="AJ1248">
        <v>0</v>
      </c>
      <c r="AK1248">
        <v>-4548452.55</v>
      </c>
      <c r="AL1248">
        <v>-51334.18</v>
      </c>
      <c r="AM1248">
        <v>10000</v>
      </c>
      <c r="AN1248">
        <v>855.49</v>
      </c>
      <c r="AO1248">
        <v>0</v>
      </c>
      <c r="AP1248">
        <v>0</v>
      </c>
      <c r="AQ1248">
        <v>10855.49</v>
      </c>
    </row>
    <row r="1249" spans="2:43" x14ac:dyDescent="0.35">
      <c r="B1249" s="65" t="s">
        <v>128</v>
      </c>
      <c r="C1249">
        <v>2016</v>
      </c>
      <c r="D1249">
        <v>2016</v>
      </c>
      <c r="F1249">
        <v>1301</v>
      </c>
      <c r="G1249">
        <v>0</v>
      </c>
      <c r="H1249" t="s">
        <v>456</v>
      </c>
      <c r="I1249">
        <v>801</v>
      </c>
      <c r="J1249">
        <v>253</v>
      </c>
      <c r="K1249" t="s">
        <v>457</v>
      </c>
      <c r="L1249">
        <v>-4017739.72</v>
      </c>
      <c r="M1249">
        <v>-1766476.29</v>
      </c>
      <c r="N1249">
        <v>0</v>
      </c>
      <c r="O1249">
        <v>-1233</v>
      </c>
      <c r="P1249">
        <v>-4017739.72</v>
      </c>
      <c r="Q1249">
        <v>-1767709.29</v>
      </c>
      <c r="R1249">
        <v>-2202080.41</v>
      </c>
      <c r="S1249">
        <v>1284928.02</v>
      </c>
      <c r="T1249">
        <v>0</v>
      </c>
      <c r="U1249">
        <v>-1312477.8700000001</v>
      </c>
      <c r="V1249">
        <v>-2202080.41</v>
      </c>
      <c r="W1249">
        <v>-27549.85</v>
      </c>
      <c r="X1249">
        <v>30948.7</v>
      </c>
      <c r="Y1249">
        <v>75002.38</v>
      </c>
      <c r="Z1249">
        <v>0</v>
      </c>
      <c r="AA1249">
        <v>0</v>
      </c>
      <c r="AB1249">
        <v>30948.7</v>
      </c>
      <c r="AC1249">
        <v>75002.38</v>
      </c>
      <c r="AD1249">
        <v>-5782325.54</v>
      </c>
      <c r="AE1249">
        <v>0</v>
      </c>
      <c r="AF1249">
        <v>0</v>
      </c>
      <c r="AG1249">
        <v>0</v>
      </c>
      <c r="AH1249">
        <v>0</v>
      </c>
      <c r="AI1249">
        <v>-5782325.54</v>
      </c>
      <c r="AJ1249">
        <v>30948.7</v>
      </c>
      <c r="AK1249">
        <v>-5738271.8600000003</v>
      </c>
      <c r="AL1249">
        <v>-1313710.8700000001</v>
      </c>
      <c r="AM1249">
        <v>1564005.57</v>
      </c>
      <c r="AN1249">
        <v>16275.27</v>
      </c>
      <c r="AO1249">
        <v>0</v>
      </c>
      <c r="AP1249">
        <v>0</v>
      </c>
      <c r="AQ1249">
        <v>1580280.84</v>
      </c>
    </row>
    <row r="1250" spans="2:43" x14ac:dyDescent="0.35">
      <c r="B1250" s="65" t="s">
        <v>128</v>
      </c>
      <c r="C1250">
        <v>2016</v>
      </c>
      <c r="D1250">
        <v>2016</v>
      </c>
      <c r="F1250">
        <v>1301</v>
      </c>
      <c r="G1250">
        <v>0</v>
      </c>
      <c r="H1250" t="s">
        <v>456</v>
      </c>
      <c r="I1250">
        <v>801</v>
      </c>
      <c r="J1250">
        <v>254</v>
      </c>
      <c r="K1250" t="s">
        <v>457</v>
      </c>
      <c r="L1250">
        <v>-1702507.51</v>
      </c>
      <c r="M1250">
        <v>-152187.87</v>
      </c>
      <c r="N1250">
        <v>0</v>
      </c>
      <c r="O1250">
        <v>-1938.37</v>
      </c>
      <c r="P1250">
        <v>-1702507.51</v>
      </c>
      <c r="Q1250">
        <v>-154126.24</v>
      </c>
      <c r="R1250">
        <v>-109053.66</v>
      </c>
      <c r="S1250">
        <v>7641.52</v>
      </c>
      <c r="T1250">
        <v>0</v>
      </c>
      <c r="U1250">
        <v>-3536.01</v>
      </c>
      <c r="V1250">
        <v>-109053.66</v>
      </c>
      <c r="W1250">
        <v>4105.51</v>
      </c>
      <c r="X1250">
        <v>0</v>
      </c>
      <c r="Y1250">
        <v>0</v>
      </c>
      <c r="Z1250">
        <v>0</v>
      </c>
      <c r="AA1250">
        <v>0</v>
      </c>
      <c r="AB1250">
        <v>0</v>
      </c>
      <c r="AC1250">
        <v>0</v>
      </c>
      <c r="AD1250">
        <v>-1667014.82</v>
      </c>
      <c r="AE1250">
        <v>0</v>
      </c>
      <c r="AF1250">
        <v>0</v>
      </c>
      <c r="AG1250">
        <v>0</v>
      </c>
      <c r="AH1250">
        <v>0</v>
      </c>
      <c r="AI1250">
        <v>-1667014.82</v>
      </c>
      <c r="AJ1250">
        <v>0</v>
      </c>
      <c r="AK1250">
        <v>-1667014.82</v>
      </c>
      <c r="AL1250">
        <v>-5474.38</v>
      </c>
      <c r="AM1250">
        <v>5130.37</v>
      </c>
      <c r="AN1250">
        <v>123.38</v>
      </c>
      <c r="AO1250">
        <v>0</v>
      </c>
      <c r="AP1250">
        <v>0</v>
      </c>
      <c r="AQ1250">
        <v>5253.75</v>
      </c>
    </row>
    <row r="1251" spans="2:43" x14ac:dyDescent="0.35">
      <c r="B1251" s="65" t="s">
        <v>128</v>
      </c>
      <c r="C1251">
        <v>2016</v>
      </c>
      <c r="D1251">
        <v>2016</v>
      </c>
      <c r="F1251">
        <v>1301</v>
      </c>
      <c r="G1251">
        <v>0</v>
      </c>
      <c r="H1251" t="s">
        <v>456</v>
      </c>
      <c r="I1251">
        <v>801</v>
      </c>
      <c r="J1251">
        <v>255</v>
      </c>
      <c r="K1251" t="s">
        <v>457</v>
      </c>
      <c r="L1251">
        <v>-36652.800000000003</v>
      </c>
      <c r="M1251">
        <v>-18123.86</v>
      </c>
      <c r="N1251">
        <v>0</v>
      </c>
      <c r="O1251">
        <v>0</v>
      </c>
      <c r="P1251">
        <v>-36652.800000000003</v>
      </c>
      <c r="Q1251">
        <v>-18123.86</v>
      </c>
      <c r="R1251">
        <v>0</v>
      </c>
      <c r="S1251">
        <v>0</v>
      </c>
      <c r="T1251">
        <v>0</v>
      </c>
      <c r="U1251">
        <v>0</v>
      </c>
      <c r="V1251">
        <v>0</v>
      </c>
      <c r="W1251">
        <v>0</v>
      </c>
      <c r="X1251">
        <v>0</v>
      </c>
      <c r="Y1251">
        <v>0</v>
      </c>
      <c r="Z1251">
        <v>0</v>
      </c>
      <c r="AA1251">
        <v>0</v>
      </c>
      <c r="AB1251">
        <v>0</v>
      </c>
      <c r="AC1251">
        <v>0</v>
      </c>
      <c r="AD1251">
        <v>-18528.939999999999</v>
      </c>
      <c r="AE1251">
        <v>0</v>
      </c>
      <c r="AF1251">
        <v>0</v>
      </c>
      <c r="AG1251">
        <v>0</v>
      </c>
      <c r="AH1251">
        <v>0</v>
      </c>
      <c r="AI1251">
        <v>-18528.939999999999</v>
      </c>
      <c r="AJ1251">
        <v>0</v>
      </c>
      <c r="AK1251">
        <v>-18528.939999999999</v>
      </c>
      <c r="AL1251">
        <v>0</v>
      </c>
      <c r="AM1251">
        <v>0</v>
      </c>
      <c r="AN1251">
        <v>0</v>
      </c>
      <c r="AO1251">
        <v>0</v>
      </c>
      <c r="AP1251">
        <v>0</v>
      </c>
      <c r="AQ1251">
        <v>0</v>
      </c>
    </row>
    <row r="1252" spans="2:43" x14ac:dyDescent="0.35">
      <c r="B1252" s="65" t="s">
        <v>128</v>
      </c>
      <c r="C1252">
        <v>2016</v>
      </c>
      <c r="D1252">
        <v>2016</v>
      </c>
      <c r="F1252">
        <v>1301</v>
      </c>
      <c r="G1252">
        <v>0</v>
      </c>
      <c r="H1252" t="s">
        <v>456</v>
      </c>
      <c r="I1252">
        <v>801</v>
      </c>
      <c r="J1252">
        <v>257</v>
      </c>
      <c r="K1252" t="s">
        <v>457</v>
      </c>
      <c r="L1252">
        <v>-439336.11</v>
      </c>
      <c r="M1252">
        <v>-103532.51</v>
      </c>
      <c r="N1252">
        <v>0</v>
      </c>
      <c r="O1252">
        <v>0</v>
      </c>
      <c r="P1252">
        <v>-439336.11</v>
      </c>
      <c r="Q1252">
        <v>-103532.51</v>
      </c>
      <c r="R1252">
        <v>-85154.82</v>
      </c>
      <c r="S1252">
        <v>557.36</v>
      </c>
      <c r="T1252">
        <v>0</v>
      </c>
      <c r="U1252">
        <v>-761.76</v>
      </c>
      <c r="V1252">
        <v>-85154.82</v>
      </c>
      <c r="W1252">
        <v>-204.4</v>
      </c>
      <c r="X1252">
        <v>-103364.25</v>
      </c>
      <c r="Y1252">
        <v>-71537.23</v>
      </c>
      <c r="Z1252">
        <v>0</v>
      </c>
      <c r="AA1252">
        <v>0</v>
      </c>
      <c r="AB1252">
        <v>-103364.25</v>
      </c>
      <c r="AC1252">
        <v>-71537.23</v>
      </c>
      <c r="AD1252">
        <v>-453342.8</v>
      </c>
      <c r="AE1252">
        <v>0</v>
      </c>
      <c r="AF1252">
        <v>0</v>
      </c>
      <c r="AG1252">
        <v>0</v>
      </c>
      <c r="AH1252">
        <v>0</v>
      </c>
      <c r="AI1252">
        <v>-453342.8</v>
      </c>
      <c r="AJ1252">
        <v>-103364.25</v>
      </c>
      <c r="AK1252">
        <v>-421515.78</v>
      </c>
      <c r="AL1252">
        <v>-761.76</v>
      </c>
      <c r="AM1252">
        <v>84807.32</v>
      </c>
      <c r="AN1252">
        <v>1235.43</v>
      </c>
      <c r="AO1252">
        <v>0</v>
      </c>
      <c r="AP1252">
        <v>0</v>
      </c>
      <c r="AQ1252">
        <v>86042.75</v>
      </c>
    </row>
    <row r="1253" spans="2:43" x14ac:dyDescent="0.35">
      <c r="B1253" s="65" t="s">
        <v>128</v>
      </c>
      <c r="C1253">
        <v>2016</v>
      </c>
      <c r="D1253">
        <v>2016</v>
      </c>
      <c r="F1253">
        <v>1301</v>
      </c>
      <c r="G1253">
        <v>0</v>
      </c>
      <c r="H1253" t="s">
        <v>456</v>
      </c>
      <c r="I1253">
        <v>801</v>
      </c>
      <c r="J1253">
        <v>260</v>
      </c>
      <c r="K1253" t="s">
        <v>457</v>
      </c>
      <c r="L1253">
        <v>-2021766.01</v>
      </c>
      <c r="M1253">
        <v>-5555899.21</v>
      </c>
      <c r="N1253">
        <v>0</v>
      </c>
      <c r="O1253">
        <v>-313438.93</v>
      </c>
      <c r="P1253">
        <v>-2021766.01</v>
      </c>
      <c r="Q1253">
        <v>-5869338.1399999997</v>
      </c>
      <c r="R1253">
        <v>-5116596.4400000004</v>
      </c>
      <c r="S1253">
        <v>104166.8</v>
      </c>
      <c r="T1253">
        <v>0</v>
      </c>
      <c r="U1253">
        <v>-82437.09</v>
      </c>
      <c r="V1253">
        <v>-5116596.4400000004</v>
      </c>
      <c r="W1253">
        <v>21729.71</v>
      </c>
      <c r="X1253">
        <v>-8553438.3000000007</v>
      </c>
      <c r="Y1253">
        <v>-6731110.1299999999</v>
      </c>
      <c r="Z1253">
        <v>0</v>
      </c>
      <c r="AA1253">
        <v>0</v>
      </c>
      <c r="AB1253">
        <v>-8553438.3000000007</v>
      </c>
      <c r="AC1253">
        <v>-6731110.1299999999</v>
      </c>
      <c r="AD1253">
        <v>-3508958.21</v>
      </c>
      <c r="AE1253">
        <v>0</v>
      </c>
      <c r="AF1253">
        <v>0</v>
      </c>
      <c r="AG1253">
        <v>0</v>
      </c>
      <c r="AH1253">
        <v>0</v>
      </c>
      <c r="AI1253">
        <v>-3508958.21</v>
      </c>
      <c r="AJ1253">
        <v>-8553438.3000000007</v>
      </c>
      <c r="AK1253">
        <v>-1686630.04</v>
      </c>
      <c r="AL1253">
        <v>-395876.02</v>
      </c>
      <c r="AM1253">
        <v>4032859.37</v>
      </c>
      <c r="AN1253">
        <v>689.09</v>
      </c>
      <c r="AO1253">
        <v>0</v>
      </c>
      <c r="AP1253">
        <v>0</v>
      </c>
      <c r="AQ1253">
        <v>4033548.46</v>
      </c>
    </row>
    <row r="1254" spans="2:43" x14ac:dyDescent="0.35">
      <c r="B1254" s="65" t="s">
        <v>128</v>
      </c>
      <c r="C1254">
        <v>2016</v>
      </c>
      <c r="D1254">
        <v>2016</v>
      </c>
      <c r="F1254">
        <v>1301</v>
      </c>
      <c r="G1254">
        <v>0</v>
      </c>
      <c r="H1254" t="s">
        <v>456</v>
      </c>
      <c r="I1254">
        <v>801</v>
      </c>
      <c r="J1254">
        <v>310</v>
      </c>
      <c r="K1254" t="s">
        <v>457</v>
      </c>
      <c r="L1254">
        <v>-7846606.4299999997</v>
      </c>
      <c r="M1254">
        <v>-1530257.4</v>
      </c>
      <c r="N1254">
        <v>0</v>
      </c>
      <c r="O1254">
        <v>0</v>
      </c>
      <c r="P1254">
        <v>-7846606.4299999997</v>
      </c>
      <c r="Q1254">
        <v>-1530257.4</v>
      </c>
      <c r="R1254">
        <v>-148650.57</v>
      </c>
      <c r="S1254">
        <v>-611045.11</v>
      </c>
      <c r="T1254">
        <v>0</v>
      </c>
      <c r="U1254">
        <v>-21574.17</v>
      </c>
      <c r="V1254">
        <v>-148650.57</v>
      </c>
      <c r="W1254">
        <v>-632619.28</v>
      </c>
      <c r="X1254">
        <v>-150000</v>
      </c>
      <c r="Y1254">
        <v>-150000</v>
      </c>
      <c r="Z1254">
        <v>0</v>
      </c>
      <c r="AA1254">
        <v>0</v>
      </c>
      <c r="AB1254">
        <v>-150000</v>
      </c>
      <c r="AC1254">
        <v>-150000</v>
      </c>
      <c r="AD1254">
        <v>-5853954.4900000002</v>
      </c>
      <c r="AE1254">
        <v>0</v>
      </c>
      <c r="AF1254">
        <v>0</v>
      </c>
      <c r="AG1254">
        <v>0</v>
      </c>
      <c r="AH1254">
        <v>0</v>
      </c>
      <c r="AI1254">
        <v>-5853954.4900000002</v>
      </c>
      <c r="AJ1254">
        <v>-150000</v>
      </c>
      <c r="AK1254">
        <v>-5853954.4900000002</v>
      </c>
      <c r="AL1254">
        <v>-21574.17</v>
      </c>
      <c r="AM1254">
        <v>58104.75</v>
      </c>
      <c r="AN1254">
        <v>12671.5</v>
      </c>
      <c r="AO1254">
        <v>0</v>
      </c>
      <c r="AP1254">
        <v>0</v>
      </c>
      <c r="AQ1254">
        <v>70776.25</v>
      </c>
    </row>
    <row r="1255" spans="2:43" x14ac:dyDescent="0.35">
      <c r="B1255" s="65" t="s">
        <v>128</v>
      </c>
      <c r="C1255">
        <v>2016</v>
      </c>
      <c r="D1255">
        <v>2016</v>
      </c>
      <c r="F1255">
        <v>1301</v>
      </c>
      <c r="G1255">
        <v>0</v>
      </c>
      <c r="H1255" t="s">
        <v>456</v>
      </c>
      <c r="I1255">
        <v>801</v>
      </c>
      <c r="J1255">
        <v>320</v>
      </c>
      <c r="K1255" t="s">
        <v>457</v>
      </c>
      <c r="L1255">
        <v>0</v>
      </c>
      <c r="M1255">
        <v>0</v>
      </c>
      <c r="N1255">
        <v>0</v>
      </c>
      <c r="O1255">
        <v>0</v>
      </c>
      <c r="P1255">
        <v>0</v>
      </c>
      <c r="Q1255">
        <v>0</v>
      </c>
      <c r="R1255">
        <v>0</v>
      </c>
      <c r="S1255">
        <v>0</v>
      </c>
      <c r="T1255">
        <v>0</v>
      </c>
      <c r="U1255">
        <v>0</v>
      </c>
      <c r="V1255">
        <v>0</v>
      </c>
      <c r="W1255">
        <v>0</v>
      </c>
      <c r="X1255">
        <v>-1200000</v>
      </c>
      <c r="Y1255">
        <v>-1200000</v>
      </c>
      <c r="Z1255">
        <v>0</v>
      </c>
      <c r="AA1255">
        <v>0</v>
      </c>
      <c r="AB1255">
        <v>-1200000</v>
      </c>
      <c r="AC1255">
        <v>-1200000</v>
      </c>
      <c r="AD1255">
        <v>0</v>
      </c>
      <c r="AE1255">
        <v>0</v>
      </c>
      <c r="AF1255">
        <v>0</v>
      </c>
      <c r="AG1255">
        <v>0</v>
      </c>
      <c r="AH1255">
        <v>0</v>
      </c>
      <c r="AI1255">
        <v>0</v>
      </c>
      <c r="AJ1255">
        <v>-1200000</v>
      </c>
      <c r="AK1255">
        <v>0</v>
      </c>
      <c r="AL1255">
        <v>0</v>
      </c>
      <c r="AM1255">
        <v>0</v>
      </c>
      <c r="AN1255">
        <v>0</v>
      </c>
      <c r="AO1255">
        <v>0</v>
      </c>
      <c r="AP1255">
        <v>0</v>
      </c>
      <c r="AQ1255">
        <v>0</v>
      </c>
    </row>
    <row r="1256" spans="2:43" x14ac:dyDescent="0.35">
      <c r="B1256" s="65" t="s">
        <v>128</v>
      </c>
      <c r="C1256">
        <v>2016</v>
      </c>
      <c r="D1256">
        <v>2016</v>
      </c>
      <c r="F1256">
        <v>1301</v>
      </c>
      <c r="G1256">
        <v>0</v>
      </c>
      <c r="H1256" t="s">
        <v>456</v>
      </c>
      <c r="I1256">
        <v>801</v>
      </c>
      <c r="J1256">
        <v>420</v>
      </c>
      <c r="K1256" t="s">
        <v>457</v>
      </c>
      <c r="L1256">
        <v>0</v>
      </c>
      <c r="M1256">
        <v>0</v>
      </c>
      <c r="N1256">
        <v>0</v>
      </c>
      <c r="O1256">
        <v>0</v>
      </c>
      <c r="P1256">
        <v>0</v>
      </c>
      <c r="Q1256">
        <v>0</v>
      </c>
      <c r="R1256">
        <v>0</v>
      </c>
      <c r="S1256">
        <v>79731</v>
      </c>
      <c r="T1256">
        <v>0</v>
      </c>
      <c r="U1256">
        <v>-79731</v>
      </c>
      <c r="V1256">
        <v>0</v>
      </c>
      <c r="W1256">
        <v>0</v>
      </c>
      <c r="X1256">
        <v>0</v>
      </c>
      <c r="Y1256">
        <v>0</v>
      </c>
      <c r="Z1256">
        <v>0</v>
      </c>
      <c r="AA1256">
        <v>0</v>
      </c>
      <c r="AB1256">
        <v>0</v>
      </c>
      <c r="AC1256">
        <v>0</v>
      </c>
      <c r="AD1256">
        <v>-79731</v>
      </c>
      <c r="AE1256">
        <v>0</v>
      </c>
      <c r="AF1256">
        <v>0</v>
      </c>
      <c r="AG1256">
        <v>0</v>
      </c>
      <c r="AH1256">
        <v>0</v>
      </c>
      <c r="AI1256">
        <v>-79731</v>
      </c>
      <c r="AJ1256">
        <v>0</v>
      </c>
      <c r="AK1256">
        <v>-79731</v>
      </c>
      <c r="AL1256">
        <v>-79731</v>
      </c>
      <c r="AM1256">
        <v>0</v>
      </c>
      <c r="AN1256">
        <v>0</v>
      </c>
      <c r="AO1256">
        <v>0</v>
      </c>
      <c r="AP1256">
        <v>0</v>
      </c>
      <c r="AQ1256">
        <v>0</v>
      </c>
    </row>
    <row r="1257" spans="2:43" x14ac:dyDescent="0.35">
      <c r="B1257" s="65" t="s">
        <v>128</v>
      </c>
      <c r="C1257">
        <v>2016</v>
      </c>
      <c r="D1257">
        <v>2016</v>
      </c>
      <c r="F1257">
        <v>1301</v>
      </c>
      <c r="G1257">
        <v>0</v>
      </c>
      <c r="H1257" t="s">
        <v>456</v>
      </c>
      <c r="I1257">
        <v>801</v>
      </c>
      <c r="J1257">
        <v>440</v>
      </c>
      <c r="K1257" t="s">
        <v>457</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-35128.800000000003</v>
      </c>
      <c r="AE1257">
        <v>0</v>
      </c>
      <c r="AF1257">
        <v>0</v>
      </c>
      <c r="AG1257">
        <v>0</v>
      </c>
      <c r="AH1257">
        <v>0</v>
      </c>
      <c r="AI1257">
        <v>-35128.800000000003</v>
      </c>
      <c r="AJ1257">
        <v>0</v>
      </c>
      <c r="AK1257">
        <v>-35128.800000000003</v>
      </c>
      <c r="AL1257">
        <v>-35128.800000000003</v>
      </c>
      <c r="AM1257">
        <v>0</v>
      </c>
      <c r="AN1257">
        <v>0</v>
      </c>
      <c r="AO1257">
        <v>0</v>
      </c>
      <c r="AP1257">
        <v>0</v>
      </c>
      <c r="AQ1257">
        <v>0</v>
      </c>
    </row>
    <row r="1258" spans="2:43" x14ac:dyDescent="0.35">
      <c r="B1258" s="65" t="s">
        <v>128</v>
      </c>
      <c r="C1258">
        <v>2016</v>
      </c>
      <c r="D1258">
        <v>2016</v>
      </c>
      <c r="F1258">
        <v>8104</v>
      </c>
      <c r="G1258">
        <v>0</v>
      </c>
      <c r="H1258" t="s">
        <v>472</v>
      </c>
      <c r="I1258">
        <v>6011</v>
      </c>
      <c r="J1258">
        <v>0</v>
      </c>
      <c r="K1258" t="s">
        <v>66</v>
      </c>
      <c r="L1258">
        <v>0</v>
      </c>
      <c r="M1258">
        <v>0</v>
      </c>
      <c r="N1258">
        <v>0</v>
      </c>
      <c r="O1258">
        <v>0</v>
      </c>
      <c r="P1258">
        <v>0</v>
      </c>
      <c r="Q1258">
        <v>0</v>
      </c>
      <c r="R1258">
        <v>5422000000</v>
      </c>
      <c r="S1258">
        <v>0</v>
      </c>
      <c r="T1258">
        <v>0</v>
      </c>
      <c r="U1258">
        <v>0</v>
      </c>
      <c r="V1258">
        <v>5422000000</v>
      </c>
      <c r="W1258">
        <v>0</v>
      </c>
      <c r="X1258">
        <v>0</v>
      </c>
      <c r="Y1258">
        <v>0</v>
      </c>
      <c r="Z1258">
        <v>0</v>
      </c>
      <c r="AA1258">
        <v>0</v>
      </c>
      <c r="AB1258">
        <v>0</v>
      </c>
      <c r="AC1258">
        <v>0</v>
      </c>
      <c r="AD1258">
        <v>0</v>
      </c>
      <c r="AE1258">
        <v>0</v>
      </c>
      <c r="AF1258">
        <v>0</v>
      </c>
      <c r="AG1258">
        <v>0</v>
      </c>
      <c r="AH1258">
        <v>0</v>
      </c>
      <c r="AI1258">
        <v>0</v>
      </c>
      <c r="AJ1258">
        <v>0</v>
      </c>
      <c r="AK1258">
        <v>0</v>
      </c>
      <c r="AL1258">
        <v>-5422000000</v>
      </c>
      <c r="AM1258">
        <v>0</v>
      </c>
      <c r="AN1258">
        <v>0</v>
      </c>
      <c r="AO1258">
        <v>0</v>
      </c>
      <c r="AP1258">
        <v>0</v>
      </c>
      <c r="AQ1258">
        <v>0</v>
      </c>
    </row>
    <row r="1259" spans="2:43" x14ac:dyDescent="0.35">
      <c r="B1259" s="65" t="s">
        <v>128</v>
      </c>
      <c r="C1259">
        <v>2016</v>
      </c>
      <c r="D1259">
        <v>2016</v>
      </c>
      <c r="F1259">
        <v>8104</v>
      </c>
      <c r="G1259">
        <v>0</v>
      </c>
      <c r="H1259" t="s">
        <v>472</v>
      </c>
      <c r="I1259">
        <v>6011</v>
      </c>
      <c r="J1259">
        <v>940</v>
      </c>
      <c r="K1259" t="s">
        <v>66</v>
      </c>
      <c r="L1259">
        <v>0</v>
      </c>
      <c r="M1259">
        <v>0</v>
      </c>
      <c r="N1259">
        <v>0</v>
      </c>
      <c r="O1259">
        <v>0</v>
      </c>
      <c r="P1259">
        <v>0</v>
      </c>
      <c r="Q1259">
        <v>0</v>
      </c>
      <c r="R1259">
        <v>-5422000000</v>
      </c>
      <c r="S1259">
        <v>0</v>
      </c>
      <c r="T1259">
        <v>0</v>
      </c>
      <c r="U1259">
        <v>0</v>
      </c>
      <c r="V1259">
        <v>-5422000000</v>
      </c>
      <c r="W1259">
        <v>0</v>
      </c>
      <c r="X1259">
        <v>0</v>
      </c>
      <c r="Y1259">
        <v>0</v>
      </c>
      <c r="Z1259">
        <v>0</v>
      </c>
      <c r="AA1259">
        <v>0</v>
      </c>
      <c r="AB1259">
        <v>0</v>
      </c>
      <c r="AC1259">
        <v>0</v>
      </c>
      <c r="AD1259">
        <v>0</v>
      </c>
      <c r="AE1259">
        <v>0</v>
      </c>
      <c r="AF1259">
        <v>0</v>
      </c>
      <c r="AG1259">
        <v>0</v>
      </c>
      <c r="AH1259">
        <v>0</v>
      </c>
      <c r="AI1259">
        <v>0</v>
      </c>
      <c r="AJ1259">
        <v>0</v>
      </c>
      <c r="AK1259">
        <v>0</v>
      </c>
      <c r="AL1259">
        <v>5422000000</v>
      </c>
      <c r="AM1259">
        <v>0</v>
      </c>
      <c r="AN1259">
        <v>0</v>
      </c>
      <c r="AO1259">
        <v>0</v>
      </c>
      <c r="AP1259">
        <v>0</v>
      </c>
      <c r="AQ1259">
        <v>0</v>
      </c>
    </row>
    <row r="1260" spans="2:43" x14ac:dyDescent="0.35">
      <c r="B1260" s="65" t="s">
        <v>128</v>
      </c>
      <c r="C1260">
        <v>2016</v>
      </c>
      <c r="D1260">
        <v>2016</v>
      </c>
      <c r="F1260">
        <v>8107</v>
      </c>
      <c r="G1260">
        <v>0</v>
      </c>
      <c r="H1260" t="s">
        <v>493</v>
      </c>
      <c r="I1260">
        <v>5</v>
      </c>
      <c r="J1260">
        <v>111</v>
      </c>
      <c r="K1260" t="s">
        <v>66</v>
      </c>
      <c r="L1260">
        <v>0</v>
      </c>
      <c r="M1260">
        <v>-102966</v>
      </c>
      <c r="N1260">
        <v>0</v>
      </c>
      <c r="O1260">
        <v>0</v>
      </c>
      <c r="P1260">
        <v>0</v>
      </c>
      <c r="Q1260">
        <v>-102966</v>
      </c>
      <c r="R1260">
        <v>-12237038.85</v>
      </c>
      <c r="S1260">
        <v>639730.18999999994</v>
      </c>
      <c r="T1260">
        <v>0</v>
      </c>
      <c r="U1260">
        <v>-641872.55000000005</v>
      </c>
      <c r="V1260">
        <v>-12237038.85</v>
      </c>
      <c r="W1260">
        <v>-2142.36</v>
      </c>
      <c r="X1260">
        <v>0</v>
      </c>
      <c r="Y1260">
        <v>0</v>
      </c>
      <c r="Z1260">
        <v>0</v>
      </c>
      <c r="AA1260">
        <v>0</v>
      </c>
      <c r="AB1260">
        <v>0</v>
      </c>
      <c r="AC1260">
        <v>0</v>
      </c>
      <c r="AD1260">
        <v>-12119127.91</v>
      </c>
      <c r="AE1260">
        <v>0</v>
      </c>
      <c r="AF1260">
        <v>0</v>
      </c>
      <c r="AG1260">
        <v>0</v>
      </c>
      <c r="AH1260">
        <v>0</v>
      </c>
      <c r="AI1260">
        <v>-12119127.91</v>
      </c>
      <c r="AJ1260">
        <v>0</v>
      </c>
      <c r="AK1260">
        <v>-12119127.91</v>
      </c>
      <c r="AL1260">
        <v>12802.58</v>
      </c>
      <c r="AM1260">
        <v>102966</v>
      </c>
      <c r="AN1260">
        <v>2142.36</v>
      </c>
      <c r="AO1260">
        <v>0</v>
      </c>
      <c r="AP1260">
        <v>21980.82</v>
      </c>
      <c r="AQ1260">
        <v>127089.18</v>
      </c>
    </row>
    <row r="1261" spans="2:43" x14ac:dyDescent="0.35">
      <c r="B1261" s="65" t="s">
        <v>128</v>
      </c>
      <c r="C1261">
        <v>2016</v>
      </c>
      <c r="D1261">
        <v>2016</v>
      </c>
      <c r="F1261">
        <v>8107</v>
      </c>
      <c r="G1261">
        <v>0</v>
      </c>
      <c r="H1261" t="s">
        <v>493</v>
      </c>
      <c r="I1261">
        <v>5</v>
      </c>
      <c r="J1261">
        <v>113</v>
      </c>
      <c r="K1261" t="s">
        <v>66</v>
      </c>
      <c r="L1261">
        <v>0</v>
      </c>
      <c r="M1261">
        <v>0</v>
      </c>
      <c r="N1261">
        <v>0</v>
      </c>
      <c r="O1261">
        <v>0</v>
      </c>
      <c r="P1261">
        <v>0</v>
      </c>
      <c r="Q1261">
        <v>0</v>
      </c>
      <c r="R1261">
        <v>-37867.08</v>
      </c>
      <c r="S1261">
        <v>0</v>
      </c>
      <c r="T1261">
        <v>0</v>
      </c>
      <c r="U1261">
        <v>0</v>
      </c>
      <c r="V1261">
        <v>-37867.08</v>
      </c>
      <c r="W1261">
        <v>0</v>
      </c>
      <c r="X1261">
        <v>0</v>
      </c>
      <c r="Y1261">
        <v>0</v>
      </c>
      <c r="Z1261">
        <v>0</v>
      </c>
      <c r="AA1261">
        <v>0</v>
      </c>
      <c r="AB1261">
        <v>0</v>
      </c>
      <c r="AC1261">
        <v>0</v>
      </c>
      <c r="AD1261">
        <v>-36265.29</v>
      </c>
      <c r="AE1261">
        <v>0</v>
      </c>
      <c r="AF1261">
        <v>0</v>
      </c>
      <c r="AG1261">
        <v>0</v>
      </c>
      <c r="AH1261">
        <v>0</v>
      </c>
      <c r="AI1261">
        <v>-36265.29</v>
      </c>
      <c r="AJ1261">
        <v>0</v>
      </c>
      <c r="AK1261">
        <v>-36265.29</v>
      </c>
      <c r="AL1261">
        <v>1601.79</v>
      </c>
      <c r="AM1261">
        <v>0</v>
      </c>
      <c r="AN1261">
        <v>0</v>
      </c>
      <c r="AO1261">
        <v>0</v>
      </c>
      <c r="AP1261">
        <v>0</v>
      </c>
      <c r="AQ1261">
        <v>0</v>
      </c>
    </row>
    <row r="1262" spans="2:43" x14ac:dyDescent="0.35">
      <c r="B1262" s="65" t="s">
        <v>128</v>
      </c>
      <c r="C1262">
        <v>2016</v>
      </c>
      <c r="D1262">
        <v>2016</v>
      </c>
      <c r="F1262">
        <v>8107</v>
      </c>
      <c r="G1262">
        <v>0</v>
      </c>
      <c r="H1262" t="s">
        <v>493</v>
      </c>
      <c r="I1262">
        <v>5</v>
      </c>
      <c r="J1262">
        <v>115</v>
      </c>
      <c r="K1262" t="s">
        <v>66</v>
      </c>
      <c r="L1262">
        <v>0</v>
      </c>
      <c r="M1262">
        <v>0</v>
      </c>
      <c r="N1262">
        <v>0</v>
      </c>
      <c r="O1262">
        <v>-620.04</v>
      </c>
      <c r="P1262">
        <v>0</v>
      </c>
      <c r="Q1262">
        <v>-620.04</v>
      </c>
      <c r="R1262">
        <v>-279552.56</v>
      </c>
      <c r="S1262">
        <v>0</v>
      </c>
      <c r="T1262">
        <v>0</v>
      </c>
      <c r="U1262">
        <v>0</v>
      </c>
      <c r="V1262">
        <v>-279552.56</v>
      </c>
      <c r="W1262">
        <v>0</v>
      </c>
      <c r="X1262">
        <v>0</v>
      </c>
      <c r="Y1262">
        <v>0</v>
      </c>
      <c r="Z1262">
        <v>0</v>
      </c>
      <c r="AA1262">
        <v>0</v>
      </c>
      <c r="AB1262">
        <v>0</v>
      </c>
      <c r="AC1262">
        <v>0</v>
      </c>
      <c r="AD1262">
        <v>-222410.58</v>
      </c>
      <c r="AE1262">
        <v>0</v>
      </c>
      <c r="AF1262">
        <v>0</v>
      </c>
      <c r="AG1262">
        <v>0</v>
      </c>
      <c r="AH1262">
        <v>0</v>
      </c>
      <c r="AI1262">
        <v>-222410.58</v>
      </c>
      <c r="AJ1262">
        <v>0</v>
      </c>
      <c r="AK1262">
        <v>-222410.58</v>
      </c>
      <c r="AL1262">
        <v>56521.94</v>
      </c>
      <c r="AM1262">
        <v>620.04</v>
      </c>
      <c r="AN1262">
        <v>0</v>
      </c>
      <c r="AO1262">
        <v>0</v>
      </c>
      <c r="AP1262">
        <v>0</v>
      </c>
      <c r="AQ1262">
        <v>620.04</v>
      </c>
    </row>
    <row r="1263" spans="2:43" x14ac:dyDescent="0.35">
      <c r="B1263" s="65" t="s">
        <v>128</v>
      </c>
      <c r="C1263">
        <v>2016</v>
      </c>
      <c r="D1263">
        <v>2016</v>
      </c>
      <c r="F1263">
        <v>8107</v>
      </c>
      <c r="G1263">
        <v>0</v>
      </c>
      <c r="H1263" t="s">
        <v>493</v>
      </c>
      <c r="I1263">
        <v>5</v>
      </c>
      <c r="J1263">
        <v>118</v>
      </c>
      <c r="K1263" t="s">
        <v>66</v>
      </c>
      <c r="L1263">
        <v>0</v>
      </c>
      <c r="M1263">
        <v>0</v>
      </c>
      <c r="N1263">
        <v>0</v>
      </c>
      <c r="O1263">
        <v>0</v>
      </c>
      <c r="P1263">
        <v>0</v>
      </c>
      <c r="Q1263">
        <v>0</v>
      </c>
      <c r="R1263">
        <v>-3169.6</v>
      </c>
      <c r="S1263">
        <v>0</v>
      </c>
      <c r="T1263">
        <v>0</v>
      </c>
      <c r="U1263">
        <v>0</v>
      </c>
      <c r="V1263">
        <v>-3169.6</v>
      </c>
      <c r="W1263">
        <v>0</v>
      </c>
      <c r="X1263">
        <v>0</v>
      </c>
      <c r="Y1263">
        <v>0</v>
      </c>
      <c r="Z1263">
        <v>0</v>
      </c>
      <c r="AA1263">
        <v>0</v>
      </c>
      <c r="AB1263">
        <v>0</v>
      </c>
      <c r="AC1263">
        <v>0</v>
      </c>
      <c r="AD1263">
        <v>-3169.6</v>
      </c>
      <c r="AE1263">
        <v>0</v>
      </c>
      <c r="AF1263">
        <v>0</v>
      </c>
      <c r="AG1263">
        <v>0</v>
      </c>
      <c r="AH1263">
        <v>0</v>
      </c>
      <c r="AI1263">
        <v>-3169.6</v>
      </c>
      <c r="AJ1263">
        <v>0</v>
      </c>
      <c r="AK1263">
        <v>-3169.6</v>
      </c>
      <c r="AL1263">
        <v>0</v>
      </c>
      <c r="AM1263">
        <v>0</v>
      </c>
      <c r="AN1263">
        <v>0</v>
      </c>
      <c r="AO1263">
        <v>0</v>
      </c>
      <c r="AP1263">
        <v>0</v>
      </c>
      <c r="AQ1263">
        <v>0</v>
      </c>
    </row>
    <row r="1264" spans="2:43" x14ac:dyDescent="0.35">
      <c r="B1264" s="65" t="s">
        <v>128</v>
      </c>
      <c r="C1264">
        <v>2016</v>
      </c>
      <c r="D1264">
        <v>2016</v>
      </c>
      <c r="F1264">
        <v>8107</v>
      </c>
      <c r="G1264">
        <v>0</v>
      </c>
      <c r="H1264" t="s">
        <v>493</v>
      </c>
      <c r="I1264">
        <v>5</v>
      </c>
      <c r="J1264">
        <v>121</v>
      </c>
      <c r="K1264" t="s">
        <v>66</v>
      </c>
      <c r="L1264">
        <v>-29065.5</v>
      </c>
      <c r="M1264">
        <v>-22289.599999999999</v>
      </c>
      <c r="N1264">
        <v>0</v>
      </c>
      <c r="O1264">
        <v>0</v>
      </c>
      <c r="P1264">
        <v>-29065.5</v>
      </c>
      <c r="Q1264">
        <v>-22289.599999999999</v>
      </c>
      <c r="R1264">
        <v>-3742997.07</v>
      </c>
      <c r="S1264">
        <v>2543.12</v>
      </c>
      <c r="T1264">
        <v>0</v>
      </c>
      <c r="U1264">
        <v>-2543.12</v>
      </c>
      <c r="V1264">
        <v>-3742997.07</v>
      </c>
      <c r="W1264">
        <v>0</v>
      </c>
      <c r="X1264">
        <v>0</v>
      </c>
      <c r="Y1264">
        <v>0</v>
      </c>
      <c r="Z1264">
        <v>0</v>
      </c>
      <c r="AA1264">
        <v>0</v>
      </c>
      <c r="AB1264">
        <v>0</v>
      </c>
      <c r="AC1264">
        <v>0</v>
      </c>
      <c r="AD1264">
        <v>-3677451.83</v>
      </c>
      <c r="AE1264">
        <v>0</v>
      </c>
      <c r="AF1264">
        <v>0</v>
      </c>
      <c r="AG1264">
        <v>0</v>
      </c>
      <c r="AH1264">
        <v>0</v>
      </c>
      <c r="AI1264">
        <v>-3677451.83</v>
      </c>
      <c r="AJ1264">
        <v>0</v>
      </c>
      <c r="AK1264">
        <v>-3677451.83</v>
      </c>
      <c r="AL1264">
        <v>72321.14</v>
      </c>
      <c r="AM1264">
        <v>9659</v>
      </c>
      <c r="AN1264">
        <v>0</v>
      </c>
      <c r="AO1264">
        <v>0</v>
      </c>
      <c r="AP1264">
        <v>6924.82</v>
      </c>
      <c r="AQ1264">
        <v>16583.82</v>
      </c>
    </row>
    <row r="1265" spans="2:43" x14ac:dyDescent="0.35">
      <c r="B1265" s="65" t="s">
        <v>128</v>
      </c>
      <c r="C1265">
        <v>2016</v>
      </c>
      <c r="D1265">
        <v>2016</v>
      </c>
      <c r="F1265">
        <v>8107</v>
      </c>
      <c r="G1265">
        <v>0</v>
      </c>
      <c r="H1265" t="s">
        <v>493</v>
      </c>
      <c r="I1265">
        <v>5</v>
      </c>
      <c r="J1265">
        <v>210</v>
      </c>
      <c r="K1265" t="s">
        <v>66</v>
      </c>
      <c r="L1265">
        <v>-2929675</v>
      </c>
      <c r="M1265">
        <v>-706067.63</v>
      </c>
      <c r="N1265">
        <v>0</v>
      </c>
      <c r="O1265">
        <v>-402919.94</v>
      </c>
      <c r="P1265">
        <v>-2929675</v>
      </c>
      <c r="Q1265">
        <v>-1108987.57</v>
      </c>
      <c r="R1265">
        <v>-18229.64</v>
      </c>
      <c r="S1265">
        <v>56350.19</v>
      </c>
      <c r="T1265">
        <v>0</v>
      </c>
      <c r="U1265">
        <v>-58337.48</v>
      </c>
      <c r="V1265">
        <v>-18229.64</v>
      </c>
      <c r="W1265">
        <v>-1987.29</v>
      </c>
      <c r="X1265">
        <v>-1350</v>
      </c>
      <c r="Y1265">
        <v>-49.8</v>
      </c>
      <c r="Z1265">
        <v>0</v>
      </c>
      <c r="AA1265">
        <v>0</v>
      </c>
      <c r="AB1265">
        <v>-1350</v>
      </c>
      <c r="AC1265">
        <v>-49.8</v>
      </c>
      <c r="AD1265">
        <v>-2331638.96</v>
      </c>
      <c r="AE1265">
        <v>0</v>
      </c>
      <c r="AF1265">
        <v>0</v>
      </c>
      <c r="AG1265">
        <v>-1193.96</v>
      </c>
      <c r="AH1265">
        <v>0</v>
      </c>
      <c r="AI1265">
        <v>-2332832.92</v>
      </c>
      <c r="AJ1265">
        <v>-1350</v>
      </c>
      <c r="AK1265">
        <v>-2331532.7200000002</v>
      </c>
      <c r="AL1265">
        <v>-494602.94</v>
      </c>
      <c r="AM1265">
        <v>1049178.21</v>
      </c>
      <c r="AN1265">
        <v>1987.29</v>
      </c>
      <c r="AO1265">
        <v>0</v>
      </c>
      <c r="AP1265">
        <v>29730.1</v>
      </c>
      <c r="AQ1265">
        <v>1080895.6000000001</v>
      </c>
    </row>
    <row r="1266" spans="2:43" x14ac:dyDescent="0.35">
      <c r="B1266" s="65" t="s">
        <v>128</v>
      </c>
      <c r="C1266">
        <v>2016</v>
      </c>
      <c r="D1266">
        <v>2016</v>
      </c>
      <c r="F1266">
        <v>8107</v>
      </c>
      <c r="G1266">
        <v>0</v>
      </c>
      <c r="H1266" t="s">
        <v>493</v>
      </c>
      <c r="I1266">
        <v>5</v>
      </c>
      <c r="J1266">
        <v>220</v>
      </c>
      <c r="K1266" t="s">
        <v>66</v>
      </c>
      <c r="L1266">
        <v>0</v>
      </c>
      <c r="M1266">
        <v>-102000</v>
      </c>
      <c r="N1266">
        <v>0</v>
      </c>
      <c r="O1266">
        <v>0</v>
      </c>
      <c r="P1266">
        <v>0</v>
      </c>
      <c r="Q1266">
        <v>-102000</v>
      </c>
      <c r="R1266">
        <v>-102000</v>
      </c>
      <c r="S1266">
        <v>99091.91</v>
      </c>
      <c r="T1266">
        <v>0</v>
      </c>
      <c r="U1266">
        <v>-100442.63</v>
      </c>
      <c r="V1266">
        <v>-102000</v>
      </c>
      <c r="W1266">
        <v>-1350.72</v>
      </c>
      <c r="X1266">
        <v>0</v>
      </c>
      <c r="Y1266">
        <v>0</v>
      </c>
      <c r="Z1266">
        <v>0</v>
      </c>
      <c r="AA1266">
        <v>0</v>
      </c>
      <c r="AB1266">
        <v>0</v>
      </c>
      <c r="AC1266">
        <v>0</v>
      </c>
      <c r="AD1266">
        <v>-99249.91</v>
      </c>
      <c r="AE1266">
        <v>0</v>
      </c>
      <c r="AF1266">
        <v>0</v>
      </c>
      <c r="AG1266">
        <v>0</v>
      </c>
      <c r="AH1266">
        <v>0</v>
      </c>
      <c r="AI1266">
        <v>-99249.91</v>
      </c>
      <c r="AJ1266">
        <v>0</v>
      </c>
      <c r="AK1266">
        <v>-99249.91</v>
      </c>
      <c r="AL1266">
        <v>-100600.63</v>
      </c>
      <c r="AM1266">
        <v>102000</v>
      </c>
      <c r="AN1266">
        <v>1431.77</v>
      </c>
      <c r="AO1266">
        <v>0</v>
      </c>
      <c r="AP1266">
        <v>0</v>
      </c>
      <c r="AQ1266">
        <v>103431.77</v>
      </c>
    </row>
    <row r="1267" spans="2:43" x14ac:dyDescent="0.35">
      <c r="B1267" s="65" t="s">
        <v>128</v>
      </c>
      <c r="C1267">
        <v>2016</v>
      </c>
      <c r="D1267">
        <v>2016</v>
      </c>
      <c r="F1267">
        <v>8107</v>
      </c>
      <c r="G1267">
        <v>0</v>
      </c>
      <c r="H1267" t="s">
        <v>493</v>
      </c>
      <c r="I1267">
        <v>5</v>
      </c>
      <c r="J1267">
        <v>232</v>
      </c>
      <c r="K1267" t="s">
        <v>66</v>
      </c>
      <c r="L1267">
        <v>-25486.3</v>
      </c>
      <c r="M1267">
        <v>0</v>
      </c>
      <c r="N1267">
        <v>0</v>
      </c>
      <c r="O1267">
        <v>0</v>
      </c>
      <c r="P1267">
        <v>-25486.3</v>
      </c>
      <c r="Q1267">
        <v>0</v>
      </c>
      <c r="R1267">
        <v>0</v>
      </c>
      <c r="S1267">
        <v>0</v>
      </c>
      <c r="T1267">
        <v>0</v>
      </c>
      <c r="U1267">
        <v>0</v>
      </c>
      <c r="V1267">
        <v>0</v>
      </c>
      <c r="W1267">
        <v>0</v>
      </c>
      <c r="X1267">
        <v>0</v>
      </c>
      <c r="Y1267">
        <v>0</v>
      </c>
      <c r="Z1267">
        <v>0</v>
      </c>
      <c r="AA1267">
        <v>0</v>
      </c>
      <c r="AB1267">
        <v>0</v>
      </c>
      <c r="AC1267">
        <v>0</v>
      </c>
      <c r="AD1267">
        <v>-25486.3</v>
      </c>
      <c r="AE1267">
        <v>0</v>
      </c>
      <c r="AF1267">
        <v>0</v>
      </c>
      <c r="AG1267">
        <v>0</v>
      </c>
      <c r="AH1267">
        <v>0</v>
      </c>
      <c r="AI1267">
        <v>-25486.3</v>
      </c>
      <c r="AJ1267">
        <v>0</v>
      </c>
      <c r="AK1267">
        <v>-25486.3</v>
      </c>
      <c r="AL1267">
        <v>0</v>
      </c>
      <c r="AM1267">
        <v>0</v>
      </c>
      <c r="AN1267">
        <v>0</v>
      </c>
      <c r="AO1267">
        <v>0</v>
      </c>
      <c r="AP1267">
        <v>0</v>
      </c>
      <c r="AQ1267">
        <v>0</v>
      </c>
    </row>
    <row r="1268" spans="2:43" x14ac:dyDescent="0.35">
      <c r="B1268" s="65" t="s">
        <v>128</v>
      </c>
      <c r="C1268">
        <v>2016</v>
      </c>
      <c r="D1268">
        <v>2016</v>
      </c>
      <c r="F1268">
        <v>8107</v>
      </c>
      <c r="G1268">
        <v>0</v>
      </c>
      <c r="H1268" t="s">
        <v>493</v>
      </c>
      <c r="I1268">
        <v>5</v>
      </c>
      <c r="J1268">
        <v>233</v>
      </c>
      <c r="K1268" t="s">
        <v>66</v>
      </c>
      <c r="L1268">
        <v>0</v>
      </c>
      <c r="M1268">
        <v>0</v>
      </c>
      <c r="N1268">
        <v>0</v>
      </c>
      <c r="O1268">
        <v>0</v>
      </c>
      <c r="P1268">
        <v>0</v>
      </c>
      <c r="Q1268">
        <v>0</v>
      </c>
      <c r="R1268">
        <v>0</v>
      </c>
      <c r="S1268">
        <v>3132.32</v>
      </c>
      <c r="T1268">
        <v>0</v>
      </c>
      <c r="U1268">
        <v>-2920.69</v>
      </c>
      <c r="V1268">
        <v>0</v>
      </c>
      <c r="W1268">
        <v>211.63</v>
      </c>
      <c r="X1268">
        <v>0</v>
      </c>
      <c r="Y1268">
        <v>0</v>
      </c>
      <c r="Z1268">
        <v>0</v>
      </c>
      <c r="AA1268">
        <v>0</v>
      </c>
      <c r="AB1268">
        <v>0</v>
      </c>
      <c r="AC1268">
        <v>0</v>
      </c>
      <c r="AD1268">
        <v>-7729.46</v>
      </c>
      <c r="AE1268">
        <v>0</v>
      </c>
      <c r="AF1268">
        <v>0</v>
      </c>
      <c r="AG1268">
        <v>0</v>
      </c>
      <c r="AH1268">
        <v>0</v>
      </c>
      <c r="AI1268">
        <v>-7729.46</v>
      </c>
      <c r="AJ1268">
        <v>0</v>
      </c>
      <c r="AK1268">
        <v>-7729.46</v>
      </c>
      <c r="AL1268">
        <v>-7517.83</v>
      </c>
      <c r="AM1268">
        <v>0</v>
      </c>
      <c r="AN1268">
        <v>0</v>
      </c>
      <c r="AO1268">
        <v>0</v>
      </c>
      <c r="AP1268">
        <v>0</v>
      </c>
      <c r="AQ1268">
        <v>0</v>
      </c>
    </row>
    <row r="1269" spans="2:43" x14ac:dyDescent="0.35">
      <c r="B1269" s="65" t="s">
        <v>128</v>
      </c>
      <c r="C1269">
        <v>2016</v>
      </c>
      <c r="D1269">
        <v>2016</v>
      </c>
      <c r="F1269">
        <v>8107</v>
      </c>
      <c r="G1269">
        <v>0</v>
      </c>
      <c r="H1269" t="s">
        <v>493</v>
      </c>
      <c r="I1269">
        <v>5</v>
      </c>
      <c r="J1269">
        <v>240</v>
      </c>
      <c r="K1269" t="s">
        <v>66</v>
      </c>
      <c r="L1269">
        <v>0</v>
      </c>
      <c r="M1269">
        <v>1998.15</v>
      </c>
      <c r="N1269">
        <v>0</v>
      </c>
      <c r="O1269">
        <v>-1998.15</v>
      </c>
      <c r="P1269">
        <v>0</v>
      </c>
      <c r="Q1269">
        <v>0</v>
      </c>
      <c r="R1269">
        <v>-2450</v>
      </c>
      <c r="S1269">
        <v>2659.74</v>
      </c>
      <c r="T1269">
        <v>0</v>
      </c>
      <c r="U1269">
        <v>-2659.74</v>
      </c>
      <c r="V1269">
        <v>-2450</v>
      </c>
      <c r="W1269">
        <v>0</v>
      </c>
      <c r="X1269">
        <v>0</v>
      </c>
      <c r="Y1269">
        <v>0</v>
      </c>
      <c r="Z1269">
        <v>0</v>
      </c>
      <c r="AA1269">
        <v>0</v>
      </c>
      <c r="AB1269">
        <v>0</v>
      </c>
      <c r="AC1269">
        <v>0</v>
      </c>
      <c r="AD1269">
        <v>-4657.8900000000003</v>
      </c>
      <c r="AE1269">
        <v>0</v>
      </c>
      <c r="AF1269">
        <v>0</v>
      </c>
      <c r="AG1269">
        <v>0</v>
      </c>
      <c r="AH1269">
        <v>0</v>
      </c>
      <c r="AI1269">
        <v>-4657.8900000000003</v>
      </c>
      <c r="AJ1269">
        <v>0</v>
      </c>
      <c r="AK1269">
        <v>-4657.8900000000003</v>
      </c>
      <c r="AL1269">
        <v>-2207.89</v>
      </c>
      <c r="AM1269">
        <v>0</v>
      </c>
      <c r="AN1269">
        <v>0</v>
      </c>
      <c r="AO1269">
        <v>0</v>
      </c>
      <c r="AP1269">
        <v>0</v>
      </c>
      <c r="AQ1269">
        <v>0</v>
      </c>
    </row>
    <row r="1270" spans="2:43" x14ac:dyDescent="0.35">
      <c r="B1270" s="65" t="s">
        <v>128</v>
      </c>
      <c r="C1270">
        <v>2016</v>
      </c>
      <c r="D1270">
        <v>2016</v>
      </c>
      <c r="F1270">
        <v>8107</v>
      </c>
      <c r="G1270">
        <v>0</v>
      </c>
      <c r="H1270" t="s">
        <v>493</v>
      </c>
      <c r="I1270">
        <v>5</v>
      </c>
      <c r="J1270">
        <v>251</v>
      </c>
      <c r="K1270" t="s">
        <v>66</v>
      </c>
      <c r="L1270">
        <v>-112922</v>
      </c>
      <c r="M1270">
        <v>-19795.34</v>
      </c>
      <c r="N1270">
        <v>0</v>
      </c>
      <c r="O1270">
        <v>0</v>
      </c>
      <c r="P1270">
        <v>-112922</v>
      </c>
      <c r="Q1270">
        <v>-19795.34</v>
      </c>
      <c r="R1270">
        <v>0</v>
      </c>
      <c r="S1270">
        <v>-2531.67</v>
      </c>
      <c r="T1270">
        <v>0</v>
      </c>
      <c r="U1270">
        <v>-418.47</v>
      </c>
      <c r="V1270">
        <v>0</v>
      </c>
      <c r="W1270">
        <v>-2950.14</v>
      </c>
      <c r="X1270">
        <v>0</v>
      </c>
      <c r="Y1270">
        <v>0</v>
      </c>
      <c r="Z1270">
        <v>0</v>
      </c>
      <c r="AA1270">
        <v>0</v>
      </c>
      <c r="AB1270">
        <v>0</v>
      </c>
      <c r="AC1270">
        <v>0</v>
      </c>
      <c r="AD1270">
        <v>-90594.99</v>
      </c>
      <c r="AE1270">
        <v>0</v>
      </c>
      <c r="AF1270">
        <v>0</v>
      </c>
      <c r="AG1270">
        <v>0</v>
      </c>
      <c r="AH1270">
        <v>0</v>
      </c>
      <c r="AI1270">
        <v>-90594.99</v>
      </c>
      <c r="AJ1270">
        <v>0</v>
      </c>
      <c r="AK1270">
        <v>-90594.99</v>
      </c>
      <c r="AL1270">
        <v>-418.47</v>
      </c>
      <c r="AM1270">
        <v>0</v>
      </c>
      <c r="AN1270">
        <v>506.12</v>
      </c>
      <c r="AO1270">
        <v>0</v>
      </c>
      <c r="AP1270">
        <v>0</v>
      </c>
      <c r="AQ1270">
        <v>506.12</v>
      </c>
    </row>
    <row r="1271" spans="2:43" x14ac:dyDescent="0.35">
      <c r="B1271" s="65" t="s">
        <v>128</v>
      </c>
      <c r="C1271">
        <v>2016</v>
      </c>
      <c r="D1271">
        <v>2016</v>
      </c>
      <c r="F1271">
        <v>8107</v>
      </c>
      <c r="G1271">
        <v>0</v>
      </c>
      <c r="H1271" t="s">
        <v>493</v>
      </c>
      <c r="I1271">
        <v>5</v>
      </c>
      <c r="J1271">
        <v>252</v>
      </c>
      <c r="K1271" t="s">
        <v>66</v>
      </c>
      <c r="L1271">
        <v>-1132418.4099999999</v>
      </c>
      <c r="M1271">
        <v>-37950.339999999997</v>
      </c>
      <c r="N1271">
        <v>0</v>
      </c>
      <c r="O1271">
        <v>0</v>
      </c>
      <c r="P1271">
        <v>-1132418.4099999999</v>
      </c>
      <c r="Q1271">
        <v>-37950.339999999997</v>
      </c>
      <c r="R1271">
        <v>-776861.32</v>
      </c>
      <c r="S1271">
        <v>9386.86</v>
      </c>
      <c r="T1271">
        <v>0</v>
      </c>
      <c r="U1271">
        <v>-51496.34</v>
      </c>
      <c r="V1271">
        <v>-776861.32</v>
      </c>
      <c r="W1271">
        <v>-42109.48</v>
      </c>
      <c r="X1271">
        <v>0</v>
      </c>
      <c r="Y1271">
        <v>0</v>
      </c>
      <c r="Z1271">
        <v>0</v>
      </c>
      <c r="AA1271">
        <v>0</v>
      </c>
      <c r="AB1271">
        <v>0</v>
      </c>
      <c r="AC1271">
        <v>0</v>
      </c>
      <c r="AD1271">
        <v>-1754986.7</v>
      </c>
      <c r="AE1271">
        <v>0</v>
      </c>
      <c r="AF1271">
        <v>0</v>
      </c>
      <c r="AG1271">
        <v>0</v>
      </c>
      <c r="AH1271">
        <v>0</v>
      </c>
      <c r="AI1271">
        <v>-1754986.7</v>
      </c>
      <c r="AJ1271">
        <v>0</v>
      </c>
      <c r="AK1271">
        <v>-1754986.7</v>
      </c>
      <c r="AL1271">
        <v>74233.210000000006</v>
      </c>
      <c r="AM1271">
        <v>0</v>
      </c>
      <c r="AN1271">
        <v>2739.88</v>
      </c>
      <c r="AO1271">
        <v>0</v>
      </c>
      <c r="AP1271">
        <v>0</v>
      </c>
      <c r="AQ1271">
        <v>2739.88</v>
      </c>
    </row>
    <row r="1272" spans="2:43" x14ac:dyDescent="0.35">
      <c r="B1272" s="65" t="s">
        <v>128</v>
      </c>
      <c r="C1272">
        <v>2016</v>
      </c>
      <c r="D1272">
        <v>2016</v>
      </c>
      <c r="F1272">
        <v>8107</v>
      </c>
      <c r="G1272">
        <v>0</v>
      </c>
      <c r="H1272" t="s">
        <v>493</v>
      </c>
      <c r="I1272">
        <v>5</v>
      </c>
      <c r="J1272">
        <v>253</v>
      </c>
      <c r="K1272" t="s">
        <v>66</v>
      </c>
      <c r="L1272">
        <v>-3108480.97</v>
      </c>
      <c r="M1272">
        <v>-915811.04</v>
      </c>
      <c r="N1272">
        <v>0</v>
      </c>
      <c r="O1272">
        <v>-8602.75</v>
      </c>
      <c r="P1272">
        <v>-3108480.97</v>
      </c>
      <c r="Q1272">
        <v>-924413.79</v>
      </c>
      <c r="R1272">
        <v>0</v>
      </c>
      <c r="S1272">
        <v>4074.89</v>
      </c>
      <c r="T1272">
        <v>0</v>
      </c>
      <c r="U1272">
        <v>-4074.89</v>
      </c>
      <c r="V1272">
        <v>0</v>
      </c>
      <c r="W1272">
        <v>0</v>
      </c>
      <c r="X1272">
        <v>-9833</v>
      </c>
      <c r="Y1272">
        <v>0</v>
      </c>
      <c r="Z1272">
        <v>0</v>
      </c>
      <c r="AA1272">
        <v>0</v>
      </c>
      <c r="AB1272">
        <v>-9833</v>
      </c>
      <c r="AC1272">
        <v>0</v>
      </c>
      <c r="AD1272">
        <v>-2206577.8199999998</v>
      </c>
      <c r="AE1272">
        <v>0</v>
      </c>
      <c r="AF1272">
        <v>0</v>
      </c>
      <c r="AG1272">
        <v>0</v>
      </c>
      <c r="AH1272">
        <v>0</v>
      </c>
      <c r="AI1272">
        <v>-2206577.8199999998</v>
      </c>
      <c r="AJ1272">
        <v>-9833</v>
      </c>
      <c r="AK1272">
        <v>-2196744.8199999998</v>
      </c>
      <c r="AL1272">
        <v>-12677.64</v>
      </c>
      <c r="AM1272">
        <v>2435.5</v>
      </c>
      <c r="AN1272">
        <v>0</v>
      </c>
      <c r="AO1272">
        <v>0</v>
      </c>
      <c r="AP1272">
        <v>0</v>
      </c>
      <c r="AQ1272">
        <v>2435.5</v>
      </c>
    </row>
    <row r="1273" spans="2:43" x14ac:dyDescent="0.35">
      <c r="B1273" s="65" t="s">
        <v>128</v>
      </c>
      <c r="C1273">
        <v>2016</v>
      </c>
      <c r="D1273">
        <v>2016</v>
      </c>
      <c r="F1273">
        <v>8107</v>
      </c>
      <c r="G1273">
        <v>0</v>
      </c>
      <c r="H1273" t="s">
        <v>493</v>
      </c>
      <c r="I1273">
        <v>5</v>
      </c>
      <c r="J1273">
        <v>254</v>
      </c>
      <c r="K1273" t="s">
        <v>66</v>
      </c>
      <c r="L1273">
        <v>-110565</v>
      </c>
      <c r="M1273">
        <v>0</v>
      </c>
      <c r="N1273">
        <v>0</v>
      </c>
      <c r="O1273">
        <v>0</v>
      </c>
      <c r="P1273">
        <v>-110565</v>
      </c>
      <c r="Q1273">
        <v>0</v>
      </c>
      <c r="R1273">
        <v>-1500</v>
      </c>
      <c r="S1273">
        <v>11.44</v>
      </c>
      <c r="T1273">
        <v>0</v>
      </c>
      <c r="U1273">
        <v>-11.44</v>
      </c>
      <c r="V1273">
        <v>-1500</v>
      </c>
      <c r="W1273">
        <v>0</v>
      </c>
      <c r="X1273">
        <v>0</v>
      </c>
      <c r="Y1273">
        <v>0</v>
      </c>
      <c r="Z1273">
        <v>0</v>
      </c>
      <c r="AA1273">
        <v>0</v>
      </c>
      <c r="AB1273">
        <v>0</v>
      </c>
      <c r="AC1273">
        <v>0</v>
      </c>
      <c r="AD1273">
        <v>-112076.44</v>
      </c>
      <c r="AE1273">
        <v>0</v>
      </c>
      <c r="AF1273">
        <v>0</v>
      </c>
      <c r="AG1273">
        <v>0</v>
      </c>
      <c r="AH1273">
        <v>0</v>
      </c>
      <c r="AI1273">
        <v>-112076.44</v>
      </c>
      <c r="AJ1273">
        <v>0</v>
      </c>
      <c r="AK1273">
        <v>-112076.44</v>
      </c>
      <c r="AL1273">
        <v>-11.44</v>
      </c>
      <c r="AM1273">
        <v>0</v>
      </c>
      <c r="AN1273">
        <v>0</v>
      </c>
      <c r="AO1273">
        <v>0</v>
      </c>
      <c r="AP1273">
        <v>0</v>
      </c>
      <c r="AQ1273">
        <v>0</v>
      </c>
    </row>
    <row r="1274" spans="2:43" x14ac:dyDescent="0.35">
      <c r="B1274" s="65" t="s">
        <v>128</v>
      </c>
      <c r="C1274">
        <v>2016</v>
      </c>
      <c r="D1274">
        <v>2016</v>
      </c>
      <c r="F1274">
        <v>8107</v>
      </c>
      <c r="G1274">
        <v>0</v>
      </c>
      <c r="H1274" t="s">
        <v>493</v>
      </c>
      <c r="I1274">
        <v>5</v>
      </c>
      <c r="J1274">
        <v>257</v>
      </c>
      <c r="K1274" t="s">
        <v>66</v>
      </c>
      <c r="L1274">
        <v>-1698907.1</v>
      </c>
      <c r="M1274">
        <v>-455.65</v>
      </c>
      <c r="N1274">
        <v>0</v>
      </c>
      <c r="O1274">
        <v>0</v>
      </c>
      <c r="P1274">
        <v>-1698907.1</v>
      </c>
      <c r="Q1274">
        <v>-455.65</v>
      </c>
      <c r="R1274">
        <v>-1575701.92</v>
      </c>
      <c r="S1274">
        <v>448.84</v>
      </c>
      <c r="T1274">
        <v>0</v>
      </c>
      <c r="U1274">
        <v>-448.84</v>
      </c>
      <c r="V1274">
        <v>-1575701.92</v>
      </c>
      <c r="W1274">
        <v>0</v>
      </c>
      <c r="X1274">
        <v>0</v>
      </c>
      <c r="Y1274">
        <v>0</v>
      </c>
      <c r="Z1274">
        <v>0</v>
      </c>
      <c r="AA1274">
        <v>0</v>
      </c>
      <c r="AB1274">
        <v>0</v>
      </c>
      <c r="AC1274">
        <v>0</v>
      </c>
      <c r="AD1274">
        <v>-3274602.21</v>
      </c>
      <c r="AE1274">
        <v>0</v>
      </c>
      <c r="AF1274">
        <v>0</v>
      </c>
      <c r="AG1274">
        <v>0</v>
      </c>
      <c r="AH1274">
        <v>0</v>
      </c>
      <c r="AI1274">
        <v>-3274602.21</v>
      </c>
      <c r="AJ1274">
        <v>0</v>
      </c>
      <c r="AK1274">
        <v>-3274602.21</v>
      </c>
      <c r="AL1274">
        <v>-448.84</v>
      </c>
      <c r="AM1274">
        <v>0</v>
      </c>
      <c r="AN1274">
        <v>0</v>
      </c>
      <c r="AO1274">
        <v>0</v>
      </c>
      <c r="AP1274">
        <v>0</v>
      </c>
      <c r="AQ1274">
        <v>0</v>
      </c>
    </row>
    <row r="1275" spans="2:43" x14ac:dyDescent="0.35">
      <c r="B1275" s="65" t="s">
        <v>128</v>
      </c>
      <c r="C1275">
        <v>2016</v>
      </c>
      <c r="D1275">
        <v>2016</v>
      </c>
      <c r="F1275">
        <v>8107</v>
      </c>
      <c r="G1275">
        <v>0</v>
      </c>
      <c r="H1275" t="s">
        <v>493</v>
      </c>
      <c r="I1275">
        <v>5</v>
      </c>
      <c r="J1275">
        <v>260</v>
      </c>
      <c r="K1275" t="s">
        <v>66</v>
      </c>
      <c r="L1275">
        <v>-17316</v>
      </c>
      <c r="M1275">
        <v>-32</v>
      </c>
      <c r="N1275">
        <v>0</v>
      </c>
      <c r="O1275">
        <v>0</v>
      </c>
      <c r="P1275">
        <v>-17316</v>
      </c>
      <c r="Q1275">
        <v>-32</v>
      </c>
      <c r="R1275">
        <v>-152377.59</v>
      </c>
      <c r="S1275">
        <v>116461.87</v>
      </c>
      <c r="T1275">
        <v>0</v>
      </c>
      <c r="U1275">
        <v>-144320.68</v>
      </c>
      <c r="V1275">
        <v>-152377.59</v>
      </c>
      <c r="W1275">
        <v>-27858.81</v>
      </c>
      <c r="X1275">
        <v>-1412.24</v>
      </c>
      <c r="Y1275">
        <v>-1412.24</v>
      </c>
      <c r="Z1275">
        <v>0</v>
      </c>
      <c r="AA1275">
        <v>0</v>
      </c>
      <c r="AB1275">
        <v>-1412.24</v>
      </c>
      <c r="AC1275">
        <v>-1412.24</v>
      </c>
      <c r="AD1275">
        <v>-133857.87</v>
      </c>
      <c r="AE1275">
        <v>0</v>
      </c>
      <c r="AF1275">
        <v>0</v>
      </c>
      <c r="AG1275">
        <v>0</v>
      </c>
      <c r="AH1275">
        <v>0</v>
      </c>
      <c r="AI1275">
        <v>-133857.87</v>
      </c>
      <c r="AJ1275">
        <v>-1412.24</v>
      </c>
      <c r="AK1275">
        <v>-133857.87</v>
      </c>
      <c r="AL1275">
        <v>7944.91</v>
      </c>
      <c r="AM1275">
        <v>32</v>
      </c>
      <c r="AN1275">
        <v>11710.73</v>
      </c>
      <c r="AO1275">
        <v>0</v>
      </c>
      <c r="AP1275">
        <v>0</v>
      </c>
      <c r="AQ1275">
        <v>11742.73</v>
      </c>
    </row>
    <row r="1276" spans="2:43" x14ac:dyDescent="0.35">
      <c r="B1276" s="65" t="s">
        <v>128</v>
      </c>
      <c r="C1276">
        <v>2016</v>
      </c>
      <c r="D1276">
        <v>2016</v>
      </c>
      <c r="F1276">
        <v>8107</v>
      </c>
      <c r="G1276">
        <v>0</v>
      </c>
      <c r="H1276" t="s">
        <v>493</v>
      </c>
      <c r="I1276">
        <v>5</v>
      </c>
      <c r="J1276">
        <v>310</v>
      </c>
      <c r="K1276" t="s">
        <v>66</v>
      </c>
      <c r="L1276">
        <v>-2413992.29</v>
      </c>
      <c r="M1276">
        <v>-1739280.14</v>
      </c>
      <c r="N1276">
        <v>0</v>
      </c>
      <c r="O1276">
        <v>-240786.68</v>
      </c>
      <c r="P1276">
        <v>-2413992.29</v>
      </c>
      <c r="Q1276">
        <v>-1980066.82</v>
      </c>
      <c r="R1276">
        <v>-418103.96</v>
      </c>
      <c r="S1276">
        <v>184716.89</v>
      </c>
      <c r="T1276">
        <v>0</v>
      </c>
      <c r="U1276">
        <v>-174751.39</v>
      </c>
      <c r="V1276">
        <v>-418103.96</v>
      </c>
      <c r="W1276">
        <v>9965.5</v>
      </c>
      <c r="X1276">
        <v>0</v>
      </c>
      <c r="Y1276">
        <v>0</v>
      </c>
      <c r="Z1276">
        <v>0</v>
      </c>
      <c r="AA1276">
        <v>0</v>
      </c>
      <c r="AB1276">
        <v>0</v>
      </c>
      <c r="AC1276">
        <v>0</v>
      </c>
      <c r="AD1276">
        <v>-872956.63</v>
      </c>
      <c r="AE1276">
        <v>0</v>
      </c>
      <c r="AF1276">
        <v>0</v>
      </c>
      <c r="AG1276">
        <v>0</v>
      </c>
      <c r="AH1276">
        <v>0</v>
      </c>
      <c r="AI1276">
        <v>-872956.63</v>
      </c>
      <c r="AJ1276">
        <v>0</v>
      </c>
      <c r="AK1276">
        <v>-872956.63</v>
      </c>
      <c r="AL1276">
        <v>-10961.7</v>
      </c>
      <c r="AM1276">
        <v>54181.68</v>
      </c>
      <c r="AN1276">
        <v>1368.68</v>
      </c>
      <c r="AO1276">
        <v>0</v>
      </c>
      <c r="AP1276">
        <v>0</v>
      </c>
      <c r="AQ1276">
        <v>55550.36</v>
      </c>
    </row>
    <row r="1277" spans="2:43" x14ac:dyDescent="0.35">
      <c r="B1277" s="65" t="s">
        <v>128</v>
      </c>
      <c r="C1277">
        <v>2016</v>
      </c>
      <c r="D1277">
        <v>2016</v>
      </c>
      <c r="F1277">
        <v>8107</v>
      </c>
      <c r="G1277">
        <v>0</v>
      </c>
      <c r="H1277" t="s">
        <v>493</v>
      </c>
      <c r="I1277">
        <v>5</v>
      </c>
      <c r="J1277">
        <v>420</v>
      </c>
      <c r="K1277" t="s">
        <v>66</v>
      </c>
      <c r="L1277">
        <v>0</v>
      </c>
      <c r="M1277">
        <v>0</v>
      </c>
      <c r="N1277">
        <v>0</v>
      </c>
      <c r="O1277">
        <v>0</v>
      </c>
      <c r="P1277">
        <v>0</v>
      </c>
      <c r="Q1277">
        <v>0</v>
      </c>
      <c r="R1277">
        <v>0</v>
      </c>
      <c r="S1277">
        <v>1720.74</v>
      </c>
      <c r="T1277">
        <v>0</v>
      </c>
      <c r="U1277">
        <v>-1720.74</v>
      </c>
      <c r="V1277">
        <v>0</v>
      </c>
      <c r="W1277">
        <v>0</v>
      </c>
      <c r="X1277">
        <v>0</v>
      </c>
      <c r="Y1277">
        <v>0</v>
      </c>
      <c r="Z1277">
        <v>0</v>
      </c>
      <c r="AA1277">
        <v>0</v>
      </c>
      <c r="AB1277">
        <v>0</v>
      </c>
      <c r="AC1277">
        <v>0</v>
      </c>
      <c r="AD1277">
        <v>-1720.74</v>
      </c>
      <c r="AE1277">
        <v>0</v>
      </c>
      <c r="AF1277">
        <v>0</v>
      </c>
      <c r="AG1277">
        <v>0</v>
      </c>
      <c r="AH1277">
        <v>0</v>
      </c>
      <c r="AI1277">
        <v>-1720.74</v>
      </c>
      <c r="AJ1277">
        <v>0</v>
      </c>
      <c r="AK1277">
        <v>-1720.74</v>
      </c>
      <c r="AL1277">
        <v>-1720.74</v>
      </c>
      <c r="AM1277">
        <v>0</v>
      </c>
      <c r="AN1277">
        <v>0</v>
      </c>
      <c r="AO1277">
        <v>0</v>
      </c>
      <c r="AP1277">
        <v>0</v>
      </c>
      <c r="AQ1277">
        <v>0</v>
      </c>
    </row>
    <row r="1278" spans="2:43" x14ac:dyDescent="0.35">
      <c r="B1278" s="65" t="s">
        <v>128</v>
      </c>
      <c r="C1278">
        <v>2016</v>
      </c>
      <c r="D1278">
        <v>2018</v>
      </c>
      <c r="F1278">
        <v>8107</v>
      </c>
      <c r="G1278">
        <v>0</v>
      </c>
      <c r="H1278" t="s">
        <v>483</v>
      </c>
      <c r="I1278">
        <v>1</v>
      </c>
      <c r="J1278">
        <v>220</v>
      </c>
      <c r="K1278" t="s">
        <v>66</v>
      </c>
      <c r="L1278">
        <v>-2400</v>
      </c>
      <c r="M1278">
        <v>-100</v>
      </c>
      <c r="N1278">
        <v>0</v>
      </c>
      <c r="O1278">
        <v>0</v>
      </c>
      <c r="P1278">
        <v>-2400</v>
      </c>
      <c r="Q1278">
        <v>-100</v>
      </c>
      <c r="R1278">
        <v>0</v>
      </c>
      <c r="S1278">
        <v>0</v>
      </c>
      <c r="T1278">
        <v>0</v>
      </c>
      <c r="U1278">
        <v>0</v>
      </c>
      <c r="V1278">
        <v>0</v>
      </c>
      <c r="W1278">
        <v>0</v>
      </c>
      <c r="X1278">
        <v>0</v>
      </c>
      <c r="Y1278">
        <v>0</v>
      </c>
      <c r="Z1278">
        <v>0</v>
      </c>
      <c r="AA1278">
        <v>0</v>
      </c>
      <c r="AB1278">
        <v>0</v>
      </c>
      <c r="AC1278">
        <v>0</v>
      </c>
      <c r="AD1278">
        <v>-2463.65</v>
      </c>
      <c r="AE1278">
        <v>0</v>
      </c>
      <c r="AF1278">
        <v>0</v>
      </c>
      <c r="AG1278">
        <v>0</v>
      </c>
      <c r="AH1278">
        <v>0</v>
      </c>
      <c r="AI1278">
        <v>-2463.65</v>
      </c>
      <c r="AJ1278">
        <v>0</v>
      </c>
      <c r="AK1278">
        <v>-2463.65</v>
      </c>
      <c r="AL1278">
        <v>-163.65</v>
      </c>
      <c r="AM1278">
        <v>0</v>
      </c>
      <c r="AN1278">
        <v>0</v>
      </c>
      <c r="AO1278">
        <v>0</v>
      </c>
      <c r="AP1278">
        <v>0</v>
      </c>
      <c r="AQ1278">
        <v>0</v>
      </c>
    </row>
    <row r="1279" spans="2:43" x14ac:dyDescent="0.35">
      <c r="B1279" s="65" t="s">
        <v>128</v>
      </c>
      <c r="C1279">
        <v>2016</v>
      </c>
      <c r="D1279">
        <v>2018</v>
      </c>
      <c r="F1279">
        <v>8107</v>
      </c>
      <c r="G1279">
        <v>0</v>
      </c>
      <c r="H1279" t="s">
        <v>483</v>
      </c>
      <c r="I1279">
        <v>1</v>
      </c>
      <c r="J1279">
        <v>231</v>
      </c>
      <c r="K1279" t="s">
        <v>66</v>
      </c>
      <c r="L1279">
        <v>-4575</v>
      </c>
      <c r="M1279">
        <v>-4237.5</v>
      </c>
      <c r="N1279">
        <v>0</v>
      </c>
      <c r="O1279">
        <v>0</v>
      </c>
      <c r="P1279">
        <v>-4575</v>
      </c>
      <c r="Q1279">
        <v>-4237.5</v>
      </c>
      <c r="R1279">
        <v>0</v>
      </c>
      <c r="S1279">
        <v>0</v>
      </c>
      <c r="T1279">
        <v>0</v>
      </c>
      <c r="U1279">
        <v>0</v>
      </c>
      <c r="V1279">
        <v>0</v>
      </c>
      <c r="W1279">
        <v>0</v>
      </c>
      <c r="X1279">
        <v>0</v>
      </c>
      <c r="Y1279">
        <v>0</v>
      </c>
      <c r="Z1279">
        <v>0</v>
      </c>
      <c r="AA1279">
        <v>0</v>
      </c>
      <c r="AB1279">
        <v>0</v>
      </c>
      <c r="AC1279">
        <v>0</v>
      </c>
      <c r="AD1279">
        <v>-337.5</v>
      </c>
      <c r="AE1279">
        <v>0</v>
      </c>
      <c r="AF1279">
        <v>0</v>
      </c>
      <c r="AG1279">
        <v>0</v>
      </c>
      <c r="AH1279">
        <v>0</v>
      </c>
      <c r="AI1279">
        <v>-337.5</v>
      </c>
      <c r="AJ1279">
        <v>0</v>
      </c>
      <c r="AK1279">
        <v>-337.5</v>
      </c>
      <c r="AL1279">
        <v>0</v>
      </c>
      <c r="AM1279">
        <v>0</v>
      </c>
      <c r="AN1279">
        <v>0</v>
      </c>
      <c r="AO1279">
        <v>0</v>
      </c>
      <c r="AP1279">
        <v>0</v>
      </c>
      <c r="AQ1279">
        <v>0</v>
      </c>
    </row>
    <row r="1280" spans="2:43" x14ac:dyDescent="0.35">
      <c r="B1280" s="65" t="s">
        <v>128</v>
      </c>
      <c r="C1280">
        <v>2016</v>
      </c>
      <c r="D1280">
        <v>2018</v>
      </c>
      <c r="F1280">
        <v>8107</v>
      </c>
      <c r="G1280">
        <v>0</v>
      </c>
      <c r="H1280" t="s">
        <v>483</v>
      </c>
      <c r="I1280">
        <v>1</v>
      </c>
      <c r="J1280">
        <v>233</v>
      </c>
      <c r="K1280" t="s">
        <v>66</v>
      </c>
      <c r="L1280">
        <v>0</v>
      </c>
      <c r="M1280">
        <v>-29966.31</v>
      </c>
      <c r="N1280">
        <v>0</v>
      </c>
      <c r="O1280">
        <v>-12475.75</v>
      </c>
      <c r="P1280">
        <v>0</v>
      </c>
      <c r="Q1280">
        <v>-42442.06</v>
      </c>
      <c r="R1280">
        <v>0</v>
      </c>
      <c r="S1280">
        <v>3247.61</v>
      </c>
      <c r="T1280">
        <v>0</v>
      </c>
      <c r="U1280">
        <v>-3247.61</v>
      </c>
      <c r="V1280">
        <v>0</v>
      </c>
      <c r="W1280">
        <v>0</v>
      </c>
      <c r="X1280">
        <v>0</v>
      </c>
      <c r="Y1280">
        <v>0</v>
      </c>
      <c r="Z1280">
        <v>0</v>
      </c>
      <c r="AA1280">
        <v>0</v>
      </c>
      <c r="AB1280">
        <v>0</v>
      </c>
      <c r="AC1280">
        <v>0</v>
      </c>
      <c r="AD1280">
        <v>-30001.64</v>
      </c>
      <c r="AE1280">
        <v>0</v>
      </c>
      <c r="AF1280">
        <v>0</v>
      </c>
      <c r="AG1280">
        <v>0</v>
      </c>
      <c r="AH1280">
        <v>0</v>
      </c>
      <c r="AI1280">
        <v>-30001.64</v>
      </c>
      <c r="AJ1280">
        <v>0</v>
      </c>
      <c r="AK1280">
        <v>-30001.64</v>
      </c>
      <c r="AL1280">
        <v>-72443.7</v>
      </c>
      <c r="AM1280">
        <v>0</v>
      </c>
      <c r="AN1280">
        <v>0</v>
      </c>
      <c r="AO1280">
        <v>0</v>
      </c>
      <c r="AP1280">
        <v>0</v>
      </c>
      <c r="AQ1280">
        <v>0</v>
      </c>
    </row>
    <row r="1281" spans="2:43" x14ac:dyDescent="0.35">
      <c r="B1281" s="65" t="s">
        <v>128</v>
      </c>
      <c r="C1281">
        <v>2016</v>
      </c>
      <c r="D1281">
        <v>2018</v>
      </c>
      <c r="F1281">
        <v>8107</v>
      </c>
      <c r="G1281">
        <v>0</v>
      </c>
      <c r="H1281" t="s">
        <v>483</v>
      </c>
      <c r="I1281">
        <v>1</v>
      </c>
      <c r="J1281">
        <v>251</v>
      </c>
      <c r="K1281" t="s">
        <v>66</v>
      </c>
      <c r="L1281">
        <v>-23343716.41</v>
      </c>
      <c r="M1281">
        <v>-21850822.920000002</v>
      </c>
      <c r="N1281">
        <v>0</v>
      </c>
      <c r="O1281">
        <v>-1792899.95</v>
      </c>
      <c r="P1281">
        <v>-23343716.41</v>
      </c>
      <c r="Q1281">
        <v>-23643722.870000001</v>
      </c>
      <c r="R1281">
        <v>-1067595.26</v>
      </c>
      <c r="S1281">
        <v>-1093493.44</v>
      </c>
      <c r="T1281">
        <v>0</v>
      </c>
      <c r="U1281">
        <v>-3703.63</v>
      </c>
      <c r="V1281">
        <v>-1067595.26</v>
      </c>
      <c r="W1281">
        <v>-1097197.07</v>
      </c>
      <c r="X1281">
        <v>-739336.5</v>
      </c>
      <c r="Y1281">
        <v>-10190696.630000001</v>
      </c>
      <c r="Z1281">
        <v>0</v>
      </c>
      <c r="AA1281">
        <v>0</v>
      </c>
      <c r="AB1281">
        <v>-739336.5</v>
      </c>
      <c r="AC1281">
        <v>-10190696.630000001</v>
      </c>
      <c r="AD1281">
        <v>-27669967.91</v>
      </c>
      <c r="AE1281">
        <v>0</v>
      </c>
      <c r="AF1281">
        <v>0</v>
      </c>
      <c r="AG1281">
        <v>0</v>
      </c>
      <c r="AH1281">
        <v>0</v>
      </c>
      <c r="AI1281">
        <v>-27669967.91</v>
      </c>
      <c r="AJ1281">
        <v>-739336.5</v>
      </c>
      <c r="AK1281">
        <v>-37121328.039999999</v>
      </c>
      <c r="AL1281">
        <v>-37450936.310000002</v>
      </c>
      <c r="AM1281">
        <v>1052556.76</v>
      </c>
      <c r="AN1281">
        <v>212.88</v>
      </c>
      <c r="AO1281">
        <v>0</v>
      </c>
      <c r="AP1281">
        <v>0</v>
      </c>
      <c r="AQ1281">
        <v>1052769.6399999999</v>
      </c>
    </row>
    <row r="1282" spans="2:43" x14ac:dyDescent="0.35">
      <c r="B1282" s="65" t="s">
        <v>128</v>
      </c>
      <c r="C1282">
        <v>2016</v>
      </c>
      <c r="D1282">
        <v>2018</v>
      </c>
      <c r="F1282">
        <v>8107</v>
      </c>
      <c r="G1282">
        <v>0</v>
      </c>
      <c r="H1282" t="s">
        <v>483</v>
      </c>
      <c r="I1282">
        <v>1</v>
      </c>
      <c r="J1282">
        <v>252</v>
      </c>
      <c r="K1282" t="s">
        <v>66</v>
      </c>
      <c r="L1282">
        <v>-13659529.99</v>
      </c>
      <c r="M1282">
        <v>-8531826.75</v>
      </c>
      <c r="N1282">
        <v>0</v>
      </c>
      <c r="O1282">
        <v>0</v>
      </c>
      <c r="P1282">
        <v>-13659529.99</v>
      </c>
      <c r="Q1282">
        <v>-8531826.75</v>
      </c>
      <c r="R1282">
        <v>-9500</v>
      </c>
      <c r="S1282">
        <v>-204625</v>
      </c>
      <c r="T1282">
        <v>0</v>
      </c>
      <c r="U1282">
        <v>-5.36</v>
      </c>
      <c r="V1282">
        <v>-9500</v>
      </c>
      <c r="W1282">
        <v>-204630.36</v>
      </c>
      <c r="X1282">
        <v>-873669.93</v>
      </c>
      <c r="Y1282">
        <v>-1062954.72</v>
      </c>
      <c r="Z1282">
        <v>0</v>
      </c>
      <c r="AA1282">
        <v>0</v>
      </c>
      <c r="AB1282">
        <v>-873669.93</v>
      </c>
      <c r="AC1282">
        <v>-1062954.72</v>
      </c>
      <c r="AD1282">
        <v>-16245935.720000001</v>
      </c>
      <c r="AE1282">
        <v>0</v>
      </c>
      <c r="AF1282">
        <v>0</v>
      </c>
      <c r="AG1282">
        <v>0</v>
      </c>
      <c r="AH1282">
        <v>0</v>
      </c>
      <c r="AI1282">
        <v>-16245935.720000001</v>
      </c>
      <c r="AJ1282">
        <v>-873669.93</v>
      </c>
      <c r="AK1282">
        <v>-16435220.51</v>
      </c>
      <c r="AL1282">
        <v>-11502647.630000001</v>
      </c>
      <c r="AM1282">
        <v>300000</v>
      </c>
      <c r="AN1282">
        <v>0</v>
      </c>
      <c r="AO1282">
        <v>0</v>
      </c>
      <c r="AP1282">
        <v>0</v>
      </c>
      <c r="AQ1282">
        <v>300000</v>
      </c>
    </row>
    <row r="1283" spans="2:43" x14ac:dyDescent="0.35">
      <c r="B1283" s="65" t="s">
        <v>128</v>
      </c>
      <c r="C1283">
        <v>2016</v>
      </c>
      <c r="D1283">
        <v>2018</v>
      </c>
      <c r="F1283">
        <v>8107</v>
      </c>
      <c r="G1283">
        <v>0</v>
      </c>
      <c r="H1283" t="s">
        <v>483</v>
      </c>
      <c r="I1283">
        <v>1</v>
      </c>
      <c r="J1283">
        <v>253</v>
      </c>
      <c r="K1283" t="s">
        <v>66</v>
      </c>
      <c r="L1283">
        <v>-106815.52</v>
      </c>
      <c r="M1283">
        <v>795</v>
      </c>
      <c r="N1283">
        <v>0</v>
      </c>
      <c r="O1283">
        <v>-795</v>
      </c>
      <c r="P1283">
        <v>-106815.52</v>
      </c>
      <c r="Q1283">
        <v>0</v>
      </c>
      <c r="R1283">
        <v>0</v>
      </c>
      <c r="S1283">
        <v>-26961.94</v>
      </c>
      <c r="T1283">
        <v>0</v>
      </c>
      <c r="U1283">
        <v>0</v>
      </c>
      <c r="V1283">
        <v>0</v>
      </c>
      <c r="W1283">
        <v>-26961.94</v>
      </c>
      <c r="X1283">
        <v>0</v>
      </c>
      <c r="Y1283">
        <v>35131.24</v>
      </c>
      <c r="Z1283">
        <v>0</v>
      </c>
      <c r="AA1283">
        <v>0</v>
      </c>
      <c r="AB1283">
        <v>0</v>
      </c>
      <c r="AC1283">
        <v>35131.24</v>
      </c>
      <c r="AD1283">
        <v>-289984.82</v>
      </c>
      <c r="AE1283">
        <v>0</v>
      </c>
      <c r="AF1283">
        <v>0</v>
      </c>
      <c r="AG1283">
        <v>0</v>
      </c>
      <c r="AH1283">
        <v>0</v>
      </c>
      <c r="AI1283">
        <v>-289984.82</v>
      </c>
      <c r="AJ1283">
        <v>0</v>
      </c>
      <c r="AK1283">
        <v>-254853.58</v>
      </c>
      <c r="AL1283">
        <v>-175000</v>
      </c>
      <c r="AM1283">
        <v>0</v>
      </c>
      <c r="AN1283">
        <v>0</v>
      </c>
      <c r="AO1283">
        <v>0</v>
      </c>
      <c r="AP1283">
        <v>0</v>
      </c>
      <c r="AQ1283">
        <v>0</v>
      </c>
    </row>
    <row r="1284" spans="2:43" x14ac:dyDescent="0.35">
      <c r="B1284" s="65" t="s">
        <v>128</v>
      </c>
      <c r="C1284">
        <v>2016</v>
      </c>
      <c r="D1284">
        <v>2018</v>
      </c>
      <c r="F1284">
        <v>8107</v>
      </c>
      <c r="G1284">
        <v>0</v>
      </c>
      <c r="H1284" t="s">
        <v>483</v>
      </c>
      <c r="I1284">
        <v>1</v>
      </c>
      <c r="J1284">
        <v>254</v>
      </c>
      <c r="K1284" t="s">
        <v>66</v>
      </c>
      <c r="L1284">
        <v>-7517.05</v>
      </c>
      <c r="M1284">
        <v>-189064.15</v>
      </c>
      <c r="N1284">
        <v>0</v>
      </c>
      <c r="O1284">
        <v>0</v>
      </c>
      <c r="P1284">
        <v>-7517.05</v>
      </c>
      <c r="Q1284">
        <v>-189064.15</v>
      </c>
      <c r="R1284">
        <v>0</v>
      </c>
      <c r="S1284">
        <v>6792.53</v>
      </c>
      <c r="T1284">
        <v>0</v>
      </c>
      <c r="U1284">
        <v>-6792.53</v>
      </c>
      <c r="V1284">
        <v>0</v>
      </c>
      <c r="W1284">
        <v>0</v>
      </c>
      <c r="X1284">
        <v>0</v>
      </c>
      <c r="Y1284">
        <v>0</v>
      </c>
      <c r="Z1284">
        <v>0</v>
      </c>
      <c r="AA1284">
        <v>0</v>
      </c>
      <c r="AB1284">
        <v>0</v>
      </c>
      <c r="AC1284">
        <v>0</v>
      </c>
      <c r="AD1284">
        <v>-61071.5</v>
      </c>
      <c r="AE1284">
        <v>0</v>
      </c>
      <c r="AF1284">
        <v>0</v>
      </c>
      <c r="AG1284">
        <v>0</v>
      </c>
      <c r="AH1284">
        <v>0</v>
      </c>
      <c r="AI1284">
        <v>-61071.5</v>
      </c>
      <c r="AJ1284">
        <v>0</v>
      </c>
      <c r="AK1284">
        <v>-61071.5</v>
      </c>
      <c r="AL1284">
        <v>-242618.6</v>
      </c>
      <c r="AM1284">
        <v>0</v>
      </c>
      <c r="AN1284">
        <v>0</v>
      </c>
      <c r="AO1284">
        <v>0</v>
      </c>
      <c r="AP1284">
        <v>0</v>
      </c>
      <c r="AQ1284">
        <v>0</v>
      </c>
    </row>
    <row r="1285" spans="2:43" x14ac:dyDescent="0.35">
      <c r="B1285" s="65" t="s">
        <v>128</v>
      </c>
      <c r="C1285">
        <v>2016</v>
      </c>
      <c r="D1285">
        <v>2018</v>
      </c>
      <c r="F1285">
        <v>8107</v>
      </c>
      <c r="G1285">
        <v>0</v>
      </c>
      <c r="H1285" t="s">
        <v>483</v>
      </c>
      <c r="I1285">
        <v>1</v>
      </c>
      <c r="J1285">
        <v>255</v>
      </c>
      <c r="K1285" t="s">
        <v>66</v>
      </c>
      <c r="L1285">
        <v>-5000</v>
      </c>
      <c r="M1285">
        <v>0</v>
      </c>
      <c r="N1285">
        <v>0</v>
      </c>
      <c r="O1285">
        <v>0</v>
      </c>
      <c r="P1285">
        <v>-5000</v>
      </c>
      <c r="Q1285">
        <v>0</v>
      </c>
      <c r="R1285">
        <v>0</v>
      </c>
      <c r="S1285">
        <v>0</v>
      </c>
      <c r="T1285">
        <v>0</v>
      </c>
      <c r="U1285">
        <v>0</v>
      </c>
      <c r="V1285">
        <v>0</v>
      </c>
      <c r="W1285">
        <v>0</v>
      </c>
      <c r="X1285">
        <v>0</v>
      </c>
      <c r="Y1285">
        <v>0</v>
      </c>
      <c r="Z1285">
        <v>0</v>
      </c>
      <c r="AA1285">
        <v>0</v>
      </c>
      <c r="AB1285">
        <v>0</v>
      </c>
      <c r="AC1285">
        <v>0</v>
      </c>
      <c r="AD1285">
        <v>-5000</v>
      </c>
      <c r="AE1285">
        <v>0</v>
      </c>
      <c r="AF1285">
        <v>0</v>
      </c>
      <c r="AG1285">
        <v>0</v>
      </c>
      <c r="AH1285">
        <v>0</v>
      </c>
      <c r="AI1285">
        <v>-5000</v>
      </c>
      <c r="AJ1285">
        <v>0</v>
      </c>
      <c r="AK1285">
        <v>-5000</v>
      </c>
      <c r="AL1285">
        <v>0</v>
      </c>
      <c r="AM1285">
        <v>0</v>
      </c>
      <c r="AN1285">
        <v>0</v>
      </c>
      <c r="AO1285">
        <v>0</v>
      </c>
      <c r="AP1285">
        <v>0</v>
      </c>
      <c r="AQ1285">
        <v>0</v>
      </c>
    </row>
    <row r="1286" spans="2:43" x14ac:dyDescent="0.35">
      <c r="B1286" s="65" t="s">
        <v>128</v>
      </c>
      <c r="C1286">
        <v>2016</v>
      </c>
      <c r="D1286">
        <v>2018</v>
      </c>
      <c r="F1286">
        <v>8107</v>
      </c>
      <c r="G1286">
        <v>0</v>
      </c>
      <c r="H1286" t="s">
        <v>483</v>
      </c>
      <c r="I1286">
        <v>1</v>
      </c>
      <c r="J1286">
        <v>257</v>
      </c>
      <c r="K1286" t="s">
        <v>66</v>
      </c>
      <c r="L1286">
        <v>-1210082.42</v>
      </c>
      <c r="M1286">
        <v>-1498419.18</v>
      </c>
      <c r="N1286">
        <v>0</v>
      </c>
      <c r="O1286">
        <v>0</v>
      </c>
      <c r="P1286">
        <v>-1210082.42</v>
      </c>
      <c r="Q1286">
        <v>-1498419.18</v>
      </c>
      <c r="R1286">
        <v>0</v>
      </c>
      <c r="S1286">
        <v>-6819.86</v>
      </c>
      <c r="T1286">
        <v>0</v>
      </c>
      <c r="U1286">
        <v>-482.55</v>
      </c>
      <c r="V1286">
        <v>0</v>
      </c>
      <c r="W1286">
        <v>-7302.41</v>
      </c>
      <c r="X1286">
        <v>0</v>
      </c>
      <c r="Y1286">
        <v>0</v>
      </c>
      <c r="Z1286">
        <v>0</v>
      </c>
      <c r="AA1286">
        <v>0</v>
      </c>
      <c r="AB1286">
        <v>0</v>
      </c>
      <c r="AC1286">
        <v>0</v>
      </c>
      <c r="AD1286">
        <v>-1772590.24</v>
      </c>
      <c r="AE1286">
        <v>0</v>
      </c>
      <c r="AF1286">
        <v>0</v>
      </c>
      <c r="AG1286">
        <v>0</v>
      </c>
      <c r="AH1286">
        <v>0</v>
      </c>
      <c r="AI1286">
        <v>-1772590.24</v>
      </c>
      <c r="AJ1286">
        <v>0</v>
      </c>
      <c r="AK1286">
        <v>-1772590.24</v>
      </c>
      <c r="AL1286">
        <v>-2068229.41</v>
      </c>
      <c r="AM1286">
        <v>0</v>
      </c>
      <c r="AN1286">
        <v>0</v>
      </c>
      <c r="AO1286">
        <v>0</v>
      </c>
      <c r="AP1286">
        <v>0</v>
      </c>
      <c r="AQ1286">
        <v>0</v>
      </c>
    </row>
    <row r="1287" spans="2:43" x14ac:dyDescent="0.35">
      <c r="B1287" s="65" t="s">
        <v>128</v>
      </c>
      <c r="C1287">
        <v>2016</v>
      </c>
      <c r="D1287">
        <v>2018</v>
      </c>
      <c r="F1287">
        <v>8107</v>
      </c>
      <c r="G1287">
        <v>0</v>
      </c>
      <c r="H1287" t="s">
        <v>483</v>
      </c>
      <c r="I1287">
        <v>1</v>
      </c>
      <c r="J1287">
        <v>260</v>
      </c>
      <c r="K1287" t="s">
        <v>66</v>
      </c>
      <c r="L1287">
        <v>-75000</v>
      </c>
      <c r="M1287">
        <v>0</v>
      </c>
      <c r="N1287">
        <v>0</v>
      </c>
      <c r="O1287">
        <v>0</v>
      </c>
      <c r="P1287">
        <v>-75000</v>
      </c>
      <c r="Q1287">
        <v>0</v>
      </c>
      <c r="R1287">
        <v>-23355</v>
      </c>
      <c r="S1287">
        <v>94.44</v>
      </c>
      <c r="T1287">
        <v>0</v>
      </c>
      <c r="U1287">
        <v>-2356.63</v>
      </c>
      <c r="V1287">
        <v>-23355</v>
      </c>
      <c r="W1287">
        <v>-2262.19</v>
      </c>
      <c r="X1287">
        <v>0</v>
      </c>
      <c r="Y1287">
        <v>0</v>
      </c>
      <c r="Z1287">
        <v>0</v>
      </c>
      <c r="AA1287">
        <v>0</v>
      </c>
      <c r="AB1287">
        <v>0</v>
      </c>
      <c r="AC1287">
        <v>0</v>
      </c>
      <c r="AD1287">
        <v>-120830.39</v>
      </c>
      <c r="AE1287">
        <v>0</v>
      </c>
      <c r="AF1287">
        <v>0</v>
      </c>
      <c r="AG1287">
        <v>0</v>
      </c>
      <c r="AH1287">
        <v>0</v>
      </c>
      <c r="AI1287">
        <v>-120830.39</v>
      </c>
      <c r="AJ1287">
        <v>0</v>
      </c>
      <c r="AK1287">
        <v>-120830.39</v>
      </c>
      <c r="AL1287">
        <v>-24737.58</v>
      </c>
      <c r="AM1287">
        <v>0</v>
      </c>
      <c r="AN1287">
        <v>2262.19</v>
      </c>
      <c r="AO1287">
        <v>0</v>
      </c>
      <c r="AP1287">
        <v>0</v>
      </c>
      <c r="AQ1287">
        <v>2262.19</v>
      </c>
    </row>
    <row r="1288" spans="2:43" x14ac:dyDescent="0.35">
      <c r="B1288" s="65" t="s">
        <v>128</v>
      </c>
      <c r="C1288">
        <v>2016</v>
      </c>
      <c r="D1288">
        <v>2018</v>
      </c>
      <c r="F1288">
        <v>8107</v>
      </c>
      <c r="G1288">
        <v>0</v>
      </c>
      <c r="H1288" t="s">
        <v>483</v>
      </c>
      <c r="I1288">
        <v>1</v>
      </c>
      <c r="J1288">
        <v>310</v>
      </c>
      <c r="K1288" t="s">
        <v>66</v>
      </c>
      <c r="L1288">
        <v>-679710.87</v>
      </c>
      <c r="M1288">
        <v>-131805.35999999999</v>
      </c>
      <c r="N1288">
        <v>0</v>
      </c>
      <c r="O1288">
        <v>0</v>
      </c>
      <c r="P1288">
        <v>-679710.87</v>
      </c>
      <c r="Q1288">
        <v>-131805.35999999999</v>
      </c>
      <c r="R1288">
        <v>-7440.77</v>
      </c>
      <c r="S1288">
        <v>13677.51</v>
      </c>
      <c r="T1288">
        <v>0</v>
      </c>
      <c r="U1288">
        <v>-13677.61</v>
      </c>
      <c r="V1288">
        <v>-7440.77</v>
      </c>
      <c r="W1288">
        <v>-0.1</v>
      </c>
      <c r="X1288">
        <v>0</v>
      </c>
      <c r="Y1288">
        <v>0</v>
      </c>
      <c r="Z1288">
        <v>0</v>
      </c>
      <c r="AA1288">
        <v>0</v>
      </c>
      <c r="AB1288">
        <v>0</v>
      </c>
      <c r="AC1288">
        <v>0</v>
      </c>
      <c r="AD1288">
        <v>-607188.25</v>
      </c>
      <c r="AE1288">
        <v>0</v>
      </c>
      <c r="AF1288">
        <v>0</v>
      </c>
      <c r="AG1288">
        <v>0</v>
      </c>
      <c r="AH1288">
        <v>0</v>
      </c>
      <c r="AI1288">
        <v>-607188.25</v>
      </c>
      <c r="AJ1288">
        <v>0</v>
      </c>
      <c r="AK1288">
        <v>-607188.25</v>
      </c>
      <c r="AL1288">
        <v>-51842.07</v>
      </c>
      <c r="AM1288">
        <v>1076.0899999999999</v>
      </c>
      <c r="AN1288">
        <v>0.1</v>
      </c>
      <c r="AO1288">
        <v>0</v>
      </c>
      <c r="AP1288">
        <v>0</v>
      </c>
      <c r="AQ1288">
        <v>1076.19</v>
      </c>
    </row>
    <row r="1289" spans="2:43" x14ac:dyDescent="0.35">
      <c r="B1289" s="65" t="s">
        <v>128</v>
      </c>
      <c r="C1289">
        <v>2016</v>
      </c>
      <c r="D1289">
        <v>2018</v>
      </c>
      <c r="F1289">
        <v>8107</v>
      </c>
      <c r="G1289">
        <v>0</v>
      </c>
      <c r="H1289" t="s">
        <v>483</v>
      </c>
      <c r="I1289">
        <v>1</v>
      </c>
      <c r="J1289">
        <v>320</v>
      </c>
      <c r="K1289" t="s">
        <v>66</v>
      </c>
      <c r="L1289">
        <v>-2417651.06</v>
      </c>
      <c r="M1289">
        <v>-8816253.0999999996</v>
      </c>
      <c r="N1289">
        <v>0</v>
      </c>
      <c r="O1289">
        <v>0</v>
      </c>
      <c r="P1289">
        <v>-2417651.06</v>
      </c>
      <c r="Q1289">
        <v>-8816253.0999999996</v>
      </c>
      <c r="R1289">
        <v>0</v>
      </c>
      <c r="S1289">
        <v>0</v>
      </c>
      <c r="T1289">
        <v>0</v>
      </c>
      <c r="U1289">
        <v>0</v>
      </c>
      <c r="V1289">
        <v>0</v>
      </c>
      <c r="W1289">
        <v>0</v>
      </c>
      <c r="X1289">
        <v>0</v>
      </c>
      <c r="Y1289">
        <v>0</v>
      </c>
      <c r="Z1289">
        <v>0</v>
      </c>
      <c r="AA1289">
        <v>0</v>
      </c>
      <c r="AB1289">
        <v>0</v>
      </c>
      <c r="AC1289">
        <v>0</v>
      </c>
      <c r="AD1289">
        <v>-966840.89</v>
      </c>
      <c r="AE1289">
        <v>0</v>
      </c>
      <c r="AF1289">
        <v>0</v>
      </c>
      <c r="AG1289">
        <v>0</v>
      </c>
      <c r="AH1289">
        <v>0</v>
      </c>
      <c r="AI1289">
        <v>-966840.89</v>
      </c>
      <c r="AJ1289">
        <v>0</v>
      </c>
      <c r="AK1289">
        <v>-966840.89</v>
      </c>
      <c r="AL1289">
        <v>-7365442.9299999997</v>
      </c>
      <c r="AM1289">
        <v>0</v>
      </c>
      <c r="AN1289">
        <v>0</v>
      </c>
      <c r="AO1289">
        <v>0</v>
      </c>
      <c r="AP1289">
        <v>0</v>
      </c>
      <c r="AQ1289">
        <v>0</v>
      </c>
    </row>
    <row r="1290" spans="2:43" x14ac:dyDescent="0.35">
      <c r="B1290" s="65" t="s">
        <v>128</v>
      </c>
      <c r="C1290">
        <v>2016</v>
      </c>
      <c r="D1290">
        <v>2018</v>
      </c>
      <c r="F1290">
        <v>8107</v>
      </c>
      <c r="G1290">
        <v>0</v>
      </c>
      <c r="H1290" t="s">
        <v>478</v>
      </c>
      <c r="I1290">
        <v>2</v>
      </c>
      <c r="J1290">
        <v>210</v>
      </c>
      <c r="K1290" t="s">
        <v>66</v>
      </c>
      <c r="L1290">
        <v>-1782.96</v>
      </c>
      <c r="M1290">
        <v>-83489.56</v>
      </c>
      <c r="N1290">
        <v>0</v>
      </c>
      <c r="O1290">
        <v>0</v>
      </c>
      <c r="P1290">
        <v>-1782.96</v>
      </c>
      <c r="Q1290">
        <v>-83489.56</v>
      </c>
      <c r="R1290">
        <v>0</v>
      </c>
      <c r="S1290">
        <v>-2100</v>
      </c>
      <c r="T1290">
        <v>0</v>
      </c>
      <c r="U1290">
        <v>0</v>
      </c>
      <c r="V1290">
        <v>0</v>
      </c>
      <c r="W1290">
        <v>-2100</v>
      </c>
      <c r="X1290">
        <v>0</v>
      </c>
      <c r="Y1290">
        <v>-5000</v>
      </c>
      <c r="Z1290">
        <v>0</v>
      </c>
      <c r="AA1290">
        <v>0</v>
      </c>
      <c r="AB1290">
        <v>0</v>
      </c>
      <c r="AC1290">
        <v>-5000</v>
      </c>
      <c r="AD1290">
        <v>-25567.22</v>
      </c>
      <c r="AE1290">
        <v>0</v>
      </c>
      <c r="AF1290">
        <v>0</v>
      </c>
      <c r="AG1290">
        <v>0</v>
      </c>
      <c r="AH1290">
        <v>0</v>
      </c>
      <c r="AI1290">
        <v>-25567.22</v>
      </c>
      <c r="AJ1290">
        <v>0</v>
      </c>
      <c r="AK1290">
        <v>-30567.22</v>
      </c>
      <c r="AL1290">
        <v>-114373.82</v>
      </c>
      <c r="AM1290">
        <v>0</v>
      </c>
      <c r="AN1290">
        <v>2100</v>
      </c>
      <c r="AO1290">
        <v>0</v>
      </c>
      <c r="AP1290">
        <v>0</v>
      </c>
      <c r="AQ1290">
        <v>2100</v>
      </c>
    </row>
    <row r="1291" spans="2:43" x14ac:dyDescent="0.35">
      <c r="B1291" s="65" t="s">
        <v>128</v>
      </c>
      <c r="C1291">
        <v>2016</v>
      </c>
      <c r="D1291">
        <v>2018</v>
      </c>
      <c r="F1291">
        <v>8107</v>
      </c>
      <c r="G1291">
        <v>0</v>
      </c>
      <c r="H1291" t="s">
        <v>478</v>
      </c>
      <c r="I1291">
        <v>2</v>
      </c>
      <c r="J1291">
        <v>220</v>
      </c>
      <c r="K1291" t="s">
        <v>66</v>
      </c>
      <c r="L1291">
        <v>-346118.17</v>
      </c>
      <c r="M1291">
        <v>-765753.74</v>
      </c>
      <c r="N1291">
        <v>0</v>
      </c>
      <c r="O1291">
        <v>0</v>
      </c>
      <c r="P1291">
        <v>-346118.17</v>
      </c>
      <c r="Q1291">
        <v>-765753.74</v>
      </c>
      <c r="R1291">
        <v>-4810.54</v>
      </c>
      <c r="S1291">
        <v>44663.57</v>
      </c>
      <c r="T1291">
        <v>0</v>
      </c>
      <c r="U1291">
        <v>-28173.64</v>
      </c>
      <c r="V1291">
        <v>-4810.54</v>
      </c>
      <c r="W1291">
        <v>16489.93</v>
      </c>
      <c r="X1291">
        <v>-1458.27</v>
      </c>
      <c r="Y1291">
        <v>-6519.25</v>
      </c>
      <c r="Z1291">
        <v>0</v>
      </c>
      <c r="AA1291">
        <v>0</v>
      </c>
      <c r="AB1291">
        <v>-1458.27</v>
      </c>
      <c r="AC1291">
        <v>-6519.25</v>
      </c>
      <c r="AD1291">
        <v>-649885.93000000005</v>
      </c>
      <c r="AE1291">
        <v>0</v>
      </c>
      <c r="AF1291">
        <v>0</v>
      </c>
      <c r="AG1291">
        <v>0</v>
      </c>
      <c r="AH1291">
        <v>0</v>
      </c>
      <c r="AI1291">
        <v>-649885.93000000005</v>
      </c>
      <c r="AJ1291">
        <v>-1458.27</v>
      </c>
      <c r="AK1291">
        <v>-654946.91</v>
      </c>
      <c r="AL1291">
        <v>-1053282.01</v>
      </c>
      <c r="AM1291">
        <v>0</v>
      </c>
      <c r="AN1291">
        <v>4168.9399999999996</v>
      </c>
      <c r="AO1291">
        <v>0</v>
      </c>
      <c r="AP1291">
        <v>0</v>
      </c>
      <c r="AQ1291">
        <v>4168.9399999999996</v>
      </c>
    </row>
    <row r="1292" spans="2:43" x14ac:dyDescent="0.35">
      <c r="B1292" s="65" t="s">
        <v>128</v>
      </c>
      <c r="C1292">
        <v>2016</v>
      </c>
      <c r="D1292">
        <v>2018</v>
      </c>
      <c r="F1292">
        <v>8107</v>
      </c>
      <c r="G1292">
        <v>0</v>
      </c>
      <c r="H1292" t="s">
        <v>478</v>
      </c>
      <c r="I1292">
        <v>2</v>
      </c>
      <c r="J1292">
        <v>231</v>
      </c>
      <c r="K1292" t="s">
        <v>66</v>
      </c>
      <c r="L1292">
        <v>-305479.26</v>
      </c>
      <c r="M1292">
        <v>-202089.94</v>
      </c>
      <c r="N1292">
        <v>0</v>
      </c>
      <c r="O1292">
        <v>0</v>
      </c>
      <c r="P1292">
        <v>-305479.26</v>
      </c>
      <c r="Q1292">
        <v>-202089.94</v>
      </c>
      <c r="R1292">
        <v>0</v>
      </c>
      <c r="S1292">
        <v>535</v>
      </c>
      <c r="T1292">
        <v>0</v>
      </c>
      <c r="U1292">
        <v>-535</v>
      </c>
      <c r="V1292">
        <v>0</v>
      </c>
      <c r="W1292">
        <v>0</v>
      </c>
      <c r="X1292">
        <v>0</v>
      </c>
      <c r="Y1292">
        <v>0</v>
      </c>
      <c r="Z1292">
        <v>0</v>
      </c>
      <c r="AA1292">
        <v>0</v>
      </c>
      <c r="AB1292">
        <v>0</v>
      </c>
      <c r="AC1292">
        <v>0</v>
      </c>
      <c r="AD1292">
        <v>-122428.22</v>
      </c>
      <c r="AE1292">
        <v>0</v>
      </c>
      <c r="AF1292">
        <v>0</v>
      </c>
      <c r="AG1292">
        <v>0</v>
      </c>
      <c r="AH1292">
        <v>0</v>
      </c>
      <c r="AI1292">
        <v>-122428.22</v>
      </c>
      <c r="AJ1292">
        <v>0</v>
      </c>
      <c r="AK1292">
        <v>-122428.22</v>
      </c>
      <c r="AL1292">
        <v>-19038.900000000001</v>
      </c>
      <c r="AM1292">
        <v>0</v>
      </c>
      <c r="AN1292">
        <v>0</v>
      </c>
      <c r="AO1292">
        <v>0</v>
      </c>
      <c r="AP1292">
        <v>0</v>
      </c>
      <c r="AQ1292">
        <v>0</v>
      </c>
    </row>
    <row r="1293" spans="2:43" x14ac:dyDescent="0.35">
      <c r="B1293" s="65" t="s">
        <v>128</v>
      </c>
      <c r="C1293">
        <v>2016</v>
      </c>
      <c r="D1293">
        <v>2018</v>
      </c>
      <c r="F1293">
        <v>8107</v>
      </c>
      <c r="G1293">
        <v>0</v>
      </c>
      <c r="H1293" t="s">
        <v>478</v>
      </c>
      <c r="I1293">
        <v>2</v>
      </c>
      <c r="J1293">
        <v>232</v>
      </c>
      <c r="K1293" t="s">
        <v>66</v>
      </c>
      <c r="L1293">
        <v>-11872.22</v>
      </c>
      <c r="M1293">
        <v>-8565.7800000000007</v>
      </c>
      <c r="N1293">
        <v>0</v>
      </c>
      <c r="O1293">
        <v>0</v>
      </c>
      <c r="P1293">
        <v>-11872.22</v>
      </c>
      <c r="Q1293">
        <v>-8565.7800000000007</v>
      </c>
      <c r="R1293">
        <v>-24504</v>
      </c>
      <c r="S1293">
        <v>904.82</v>
      </c>
      <c r="T1293">
        <v>0</v>
      </c>
      <c r="U1293">
        <v>-586</v>
      </c>
      <c r="V1293">
        <v>-24504</v>
      </c>
      <c r="W1293">
        <v>318.82</v>
      </c>
      <c r="X1293">
        <v>0</v>
      </c>
      <c r="Y1293">
        <v>0</v>
      </c>
      <c r="Z1293">
        <v>0</v>
      </c>
      <c r="AA1293">
        <v>0</v>
      </c>
      <c r="AB1293">
        <v>0</v>
      </c>
      <c r="AC1293">
        <v>0</v>
      </c>
      <c r="AD1293">
        <v>-34238.639999999999</v>
      </c>
      <c r="AE1293">
        <v>0</v>
      </c>
      <c r="AF1293">
        <v>0</v>
      </c>
      <c r="AG1293">
        <v>0</v>
      </c>
      <c r="AH1293">
        <v>0</v>
      </c>
      <c r="AI1293">
        <v>-34238.639999999999</v>
      </c>
      <c r="AJ1293">
        <v>0</v>
      </c>
      <c r="AK1293">
        <v>-34238.639999999999</v>
      </c>
      <c r="AL1293">
        <v>-6109.38</v>
      </c>
      <c r="AM1293">
        <v>0</v>
      </c>
      <c r="AN1293">
        <v>0</v>
      </c>
      <c r="AO1293">
        <v>0</v>
      </c>
      <c r="AP1293">
        <v>0</v>
      </c>
      <c r="AQ1293">
        <v>0</v>
      </c>
    </row>
    <row r="1294" spans="2:43" x14ac:dyDescent="0.35">
      <c r="B1294" s="65" t="s">
        <v>128</v>
      </c>
      <c r="C1294">
        <v>2016</v>
      </c>
      <c r="D1294">
        <v>2018</v>
      </c>
      <c r="F1294">
        <v>8107</v>
      </c>
      <c r="G1294">
        <v>0</v>
      </c>
      <c r="H1294" t="s">
        <v>478</v>
      </c>
      <c r="I1294">
        <v>2</v>
      </c>
      <c r="J1294">
        <v>233</v>
      </c>
      <c r="K1294" t="s">
        <v>66</v>
      </c>
      <c r="L1294">
        <v>-8625342.8499999996</v>
      </c>
      <c r="M1294">
        <v>-2781967.81</v>
      </c>
      <c r="N1294">
        <v>0</v>
      </c>
      <c r="O1294">
        <v>-9331.51</v>
      </c>
      <c r="P1294">
        <v>-8625342.8499999996</v>
      </c>
      <c r="Q1294">
        <v>-2791299.32</v>
      </c>
      <c r="R1294">
        <v>-10920</v>
      </c>
      <c r="S1294">
        <v>10309.98</v>
      </c>
      <c r="T1294">
        <v>0</v>
      </c>
      <c r="U1294">
        <v>-9334.26</v>
      </c>
      <c r="V1294">
        <v>-10920</v>
      </c>
      <c r="W1294">
        <v>975.72</v>
      </c>
      <c r="X1294">
        <v>0</v>
      </c>
      <c r="Y1294">
        <v>-0.01</v>
      </c>
      <c r="Z1294">
        <v>0</v>
      </c>
      <c r="AA1294">
        <v>0</v>
      </c>
      <c r="AB1294">
        <v>0</v>
      </c>
      <c r="AC1294">
        <v>-0.01</v>
      </c>
      <c r="AD1294">
        <v>-9467501.3000000007</v>
      </c>
      <c r="AE1294">
        <v>0</v>
      </c>
      <c r="AF1294">
        <v>0</v>
      </c>
      <c r="AG1294">
        <v>0</v>
      </c>
      <c r="AH1294">
        <v>0</v>
      </c>
      <c r="AI1294">
        <v>-9467501.3000000007</v>
      </c>
      <c r="AJ1294">
        <v>0</v>
      </c>
      <c r="AK1294">
        <v>-9467501.3100000005</v>
      </c>
      <c r="AL1294">
        <v>-3621562.06</v>
      </c>
      <c r="AM1294">
        <v>0</v>
      </c>
      <c r="AN1294">
        <v>95.75</v>
      </c>
      <c r="AO1294">
        <v>0</v>
      </c>
      <c r="AP1294">
        <v>0</v>
      </c>
      <c r="AQ1294">
        <v>95.75</v>
      </c>
    </row>
    <row r="1295" spans="2:43" x14ac:dyDescent="0.35">
      <c r="B1295" s="65" t="s">
        <v>128</v>
      </c>
      <c r="C1295">
        <v>2016</v>
      </c>
      <c r="D1295">
        <v>2018</v>
      </c>
      <c r="F1295">
        <v>8107</v>
      </c>
      <c r="G1295">
        <v>0</v>
      </c>
      <c r="H1295" t="s">
        <v>478</v>
      </c>
      <c r="I1295">
        <v>2</v>
      </c>
      <c r="J1295">
        <v>240</v>
      </c>
      <c r="K1295" t="s">
        <v>66</v>
      </c>
      <c r="L1295">
        <v>0</v>
      </c>
      <c r="M1295">
        <v>0</v>
      </c>
      <c r="N1295">
        <v>0</v>
      </c>
      <c r="O1295">
        <v>0</v>
      </c>
      <c r="P1295">
        <v>0</v>
      </c>
      <c r="Q1295">
        <v>0</v>
      </c>
      <c r="R1295">
        <v>0</v>
      </c>
      <c r="S1295">
        <v>327.5</v>
      </c>
      <c r="T1295">
        <v>0</v>
      </c>
      <c r="U1295">
        <v>-630.19000000000005</v>
      </c>
      <c r="V1295">
        <v>0</v>
      </c>
      <c r="W1295">
        <v>-302.69</v>
      </c>
      <c r="X1295">
        <v>0</v>
      </c>
      <c r="Y1295">
        <v>0</v>
      </c>
      <c r="Z1295">
        <v>0</v>
      </c>
      <c r="AA1295">
        <v>0</v>
      </c>
      <c r="AB1295">
        <v>0</v>
      </c>
      <c r="AC1295">
        <v>0</v>
      </c>
      <c r="AD1295">
        <v>-4353.83</v>
      </c>
      <c r="AE1295">
        <v>0</v>
      </c>
      <c r="AF1295">
        <v>0</v>
      </c>
      <c r="AG1295">
        <v>0</v>
      </c>
      <c r="AH1295">
        <v>0</v>
      </c>
      <c r="AI1295">
        <v>-4353.83</v>
      </c>
      <c r="AJ1295">
        <v>0</v>
      </c>
      <c r="AK1295">
        <v>-4353.83</v>
      </c>
      <c r="AL1295">
        <v>-4656.5200000000004</v>
      </c>
      <c r="AM1295">
        <v>0</v>
      </c>
      <c r="AN1295">
        <v>323.93</v>
      </c>
      <c r="AO1295">
        <v>0</v>
      </c>
      <c r="AP1295">
        <v>0</v>
      </c>
      <c r="AQ1295">
        <v>323.93</v>
      </c>
    </row>
    <row r="1296" spans="2:43" x14ac:dyDescent="0.35">
      <c r="B1296" s="65" t="s">
        <v>128</v>
      </c>
      <c r="C1296">
        <v>2016</v>
      </c>
      <c r="D1296">
        <v>2018</v>
      </c>
      <c r="F1296">
        <v>8107</v>
      </c>
      <c r="G1296">
        <v>0</v>
      </c>
      <c r="H1296" t="s">
        <v>478</v>
      </c>
      <c r="I1296">
        <v>2</v>
      </c>
      <c r="J1296">
        <v>251</v>
      </c>
      <c r="K1296" t="s">
        <v>66</v>
      </c>
      <c r="L1296">
        <v>-463590147.72000003</v>
      </c>
      <c r="M1296">
        <v>-294878196.43000001</v>
      </c>
      <c r="N1296">
        <v>0</v>
      </c>
      <c r="O1296">
        <v>-4427793.0199999996</v>
      </c>
      <c r="P1296">
        <v>-463590147.72000003</v>
      </c>
      <c r="Q1296">
        <v>-299305989.44999999</v>
      </c>
      <c r="R1296">
        <v>-80012877.469999999</v>
      </c>
      <c r="S1296">
        <v>-49806829.719999999</v>
      </c>
      <c r="T1296">
        <v>0</v>
      </c>
      <c r="U1296">
        <v>-5869929.4000000004</v>
      </c>
      <c r="V1296">
        <v>-80012877.469999999</v>
      </c>
      <c r="W1296">
        <v>-55676759.119999997</v>
      </c>
      <c r="X1296">
        <v>-23391694.699999999</v>
      </c>
      <c r="Y1296">
        <v>-28757706.890000001</v>
      </c>
      <c r="Z1296">
        <v>0</v>
      </c>
      <c r="AA1296">
        <v>0</v>
      </c>
      <c r="AB1296">
        <v>-23391694.699999999</v>
      </c>
      <c r="AC1296">
        <v>-28757706.890000001</v>
      </c>
      <c r="AD1296">
        <v>-500846430.70999998</v>
      </c>
      <c r="AE1296">
        <v>0</v>
      </c>
      <c r="AF1296">
        <v>0</v>
      </c>
      <c r="AG1296">
        <v>0</v>
      </c>
      <c r="AH1296">
        <v>0</v>
      </c>
      <c r="AI1296">
        <v>-500846430.70999998</v>
      </c>
      <c r="AJ1296">
        <v>-23391694.699999999</v>
      </c>
      <c r="AK1296">
        <v>-506212442.89999998</v>
      </c>
      <c r="AL1296">
        <v>-317592166.27999997</v>
      </c>
      <c r="AM1296">
        <v>6270949.8399999999</v>
      </c>
      <c r="AN1296">
        <v>6451107.5999999996</v>
      </c>
      <c r="AO1296">
        <v>0</v>
      </c>
      <c r="AP1296">
        <v>239.57</v>
      </c>
      <c r="AQ1296">
        <v>12722297.01</v>
      </c>
    </row>
    <row r="1297" spans="2:43" x14ac:dyDescent="0.35">
      <c r="B1297" s="65" t="s">
        <v>128</v>
      </c>
      <c r="C1297">
        <v>2016</v>
      </c>
      <c r="D1297">
        <v>2018</v>
      </c>
      <c r="F1297">
        <v>8107</v>
      </c>
      <c r="G1297">
        <v>0</v>
      </c>
      <c r="H1297" t="s">
        <v>478</v>
      </c>
      <c r="I1297">
        <v>2</v>
      </c>
      <c r="J1297">
        <v>252</v>
      </c>
      <c r="K1297" t="s">
        <v>66</v>
      </c>
      <c r="L1297">
        <v>-17964222.73</v>
      </c>
      <c r="M1297">
        <v>-15428529.220000001</v>
      </c>
      <c r="N1297">
        <v>0</v>
      </c>
      <c r="O1297">
        <v>-115000</v>
      </c>
      <c r="P1297">
        <v>-17964222.73</v>
      </c>
      <c r="Q1297">
        <v>-15543529.220000001</v>
      </c>
      <c r="R1297">
        <v>18456.8</v>
      </c>
      <c r="S1297">
        <v>-144570.73000000001</v>
      </c>
      <c r="T1297">
        <v>0</v>
      </c>
      <c r="U1297">
        <v>-13149.6</v>
      </c>
      <c r="V1297">
        <v>18456.8</v>
      </c>
      <c r="W1297">
        <v>-157720.32999999999</v>
      </c>
      <c r="X1297">
        <v>-712622.51</v>
      </c>
      <c r="Y1297">
        <v>-635778.14</v>
      </c>
      <c r="Z1297">
        <v>0</v>
      </c>
      <c r="AA1297">
        <v>0</v>
      </c>
      <c r="AB1297">
        <v>-712622.51</v>
      </c>
      <c r="AC1297">
        <v>-635778.14</v>
      </c>
      <c r="AD1297">
        <v>-15597091.83</v>
      </c>
      <c r="AE1297">
        <v>0</v>
      </c>
      <c r="AF1297">
        <v>0</v>
      </c>
      <c r="AG1297">
        <v>0</v>
      </c>
      <c r="AH1297">
        <v>0</v>
      </c>
      <c r="AI1297">
        <v>-15597091.83</v>
      </c>
      <c r="AJ1297">
        <v>-712622.51</v>
      </c>
      <c r="AK1297">
        <v>-15520247.460000001</v>
      </c>
      <c r="AL1297">
        <v>-13275731.08</v>
      </c>
      <c r="AM1297">
        <v>71555</v>
      </c>
      <c r="AN1297">
        <v>69645.63</v>
      </c>
      <c r="AO1297">
        <v>0</v>
      </c>
      <c r="AP1297">
        <v>0</v>
      </c>
      <c r="AQ1297">
        <v>141200.63</v>
      </c>
    </row>
    <row r="1298" spans="2:43" x14ac:dyDescent="0.35">
      <c r="B1298" s="65" t="s">
        <v>128</v>
      </c>
      <c r="C1298">
        <v>2016</v>
      </c>
      <c r="D1298">
        <v>2018</v>
      </c>
      <c r="F1298">
        <v>8107</v>
      </c>
      <c r="G1298">
        <v>0</v>
      </c>
      <c r="H1298" t="s">
        <v>478</v>
      </c>
      <c r="I1298">
        <v>2</v>
      </c>
      <c r="J1298">
        <v>253</v>
      </c>
      <c r="K1298" t="s">
        <v>66</v>
      </c>
      <c r="L1298">
        <v>-2940732.37</v>
      </c>
      <c r="M1298">
        <v>-5973847.4299999997</v>
      </c>
      <c r="N1298">
        <v>0</v>
      </c>
      <c r="O1298">
        <v>-1584</v>
      </c>
      <c r="P1298">
        <v>-2940732.37</v>
      </c>
      <c r="Q1298">
        <v>-5975431.4299999997</v>
      </c>
      <c r="R1298">
        <v>-127871.03999999999</v>
      </c>
      <c r="S1298">
        <v>-171603.18</v>
      </c>
      <c r="T1298">
        <v>0</v>
      </c>
      <c r="U1298">
        <v>-61.4</v>
      </c>
      <c r="V1298">
        <v>-127871.03999999999</v>
      </c>
      <c r="W1298">
        <v>-171664.58</v>
      </c>
      <c r="X1298">
        <v>411180.91</v>
      </c>
      <c r="Y1298">
        <v>377343.71</v>
      </c>
      <c r="Z1298">
        <v>0</v>
      </c>
      <c r="AA1298">
        <v>0</v>
      </c>
      <c r="AB1298">
        <v>411180.91</v>
      </c>
      <c r="AC1298">
        <v>377343.71</v>
      </c>
      <c r="AD1298">
        <v>-2577883.04</v>
      </c>
      <c r="AE1298">
        <v>0</v>
      </c>
      <c r="AF1298">
        <v>0</v>
      </c>
      <c r="AG1298">
        <v>0</v>
      </c>
      <c r="AH1298">
        <v>0</v>
      </c>
      <c r="AI1298">
        <v>-2577883.04</v>
      </c>
      <c r="AJ1298">
        <v>411180.91</v>
      </c>
      <c r="AK1298">
        <v>-2611720.2400000002</v>
      </c>
      <c r="AL1298">
        <v>-5690212.8399999999</v>
      </c>
      <c r="AM1298">
        <v>141646.04999999999</v>
      </c>
      <c r="AN1298">
        <v>0</v>
      </c>
      <c r="AO1298">
        <v>0</v>
      </c>
      <c r="AP1298">
        <v>0</v>
      </c>
      <c r="AQ1298">
        <v>141646.04999999999</v>
      </c>
    </row>
    <row r="1299" spans="2:43" x14ac:dyDescent="0.35">
      <c r="B1299" s="65" t="s">
        <v>128</v>
      </c>
      <c r="C1299">
        <v>2016</v>
      </c>
      <c r="D1299">
        <v>2018</v>
      </c>
      <c r="F1299">
        <v>8107</v>
      </c>
      <c r="G1299">
        <v>0</v>
      </c>
      <c r="H1299" t="s">
        <v>478</v>
      </c>
      <c r="I1299">
        <v>2</v>
      </c>
      <c r="J1299">
        <v>254</v>
      </c>
      <c r="K1299" t="s">
        <v>66</v>
      </c>
      <c r="L1299">
        <v>-20378455.510000002</v>
      </c>
      <c r="M1299">
        <v>-25896464</v>
      </c>
      <c r="N1299">
        <v>0</v>
      </c>
      <c r="O1299">
        <v>-181827.11</v>
      </c>
      <c r="P1299">
        <v>-20378455.510000002</v>
      </c>
      <c r="Q1299">
        <v>-26078291.109999999</v>
      </c>
      <c r="R1299">
        <v>-242685.77</v>
      </c>
      <c r="S1299">
        <v>-484056.66</v>
      </c>
      <c r="T1299">
        <v>0</v>
      </c>
      <c r="U1299">
        <v>-8056.83</v>
      </c>
      <c r="V1299">
        <v>-242685.77</v>
      </c>
      <c r="W1299">
        <v>-492113.49</v>
      </c>
      <c r="X1299">
        <v>-75274.44</v>
      </c>
      <c r="Y1299">
        <v>-69653.440000000002</v>
      </c>
      <c r="Z1299">
        <v>0</v>
      </c>
      <c r="AA1299">
        <v>0</v>
      </c>
      <c r="AB1299">
        <v>-75274.44</v>
      </c>
      <c r="AC1299">
        <v>-69653.440000000002</v>
      </c>
      <c r="AD1299">
        <v>-11014073.949999999</v>
      </c>
      <c r="AE1299">
        <v>0</v>
      </c>
      <c r="AF1299">
        <v>0</v>
      </c>
      <c r="AG1299">
        <v>0</v>
      </c>
      <c r="AH1299">
        <v>0</v>
      </c>
      <c r="AI1299">
        <v>-11014073.949999999</v>
      </c>
      <c r="AJ1299">
        <v>-75274.44</v>
      </c>
      <c r="AK1299">
        <v>-11008452.949999999</v>
      </c>
      <c r="AL1299">
        <v>-16957716.27</v>
      </c>
      <c r="AM1299">
        <v>6315541.5</v>
      </c>
      <c r="AN1299">
        <v>0</v>
      </c>
      <c r="AO1299">
        <v>0</v>
      </c>
      <c r="AP1299">
        <v>0</v>
      </c>
      <c r="AQ1299">
        <v>6315541.5</v>
      </c>
    </row>
    <row r="1300" spans="2:43" x14ac:dyDescent="0.35">
      <c r="B1300" s="65" t="s">
        <v>128</v>
      </c>
      <c r="C1300">
        <v>2016</v>
      </c>
      <c r="D1300">
        <v>2018</v>
      </c>
      <c r="F1300">
        <v>8107</v>
      </c>
      <c r="G1300">
        <v>0</v>
      </c>
      <c r="H1300" t="s">
        <v>478</v>
      </c>
      <c r="I1300">
        <v>2</v>
      </c>
      <c r="J1300">
        <v>255</v>
      </c>
      <c r="K1300" t="s">
        <v>66</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-33</v>
      </c>
      <c r="AE1300">
        <v>0</v>
      </c>
      <c r="AF1300">
        <v>0</v>
      </c>
      <c r="AG1300">
        <v>0</v>
      </c>
      <c r="AH1300">
        <v>0</v>
      </c>
      <c r="AI1300">
        <v>-33</v>
      </c>
      <c r="AJ1300">
        <v>0</v>
      </c>
      <c r="AK1300">
        <v>-33</v>
      </c>
      <c r="AL1300">
        <v>-33</v>
      </c>
      <c r="AM1300">
        <v>0</v>
      </c>
      <c r="AN1300">
        <v>0</v>
      </c>
      <c r="AO1300">
        <v>0</v>
      </c>
      <c r="AP1300">
        <v>0</v>
      </c>
      <c r="AQ1300">
        <v>0</v>
      </c>
    </row>
    <row r="1301" spans="2:43" x14ac:dyDescent="0.35">
      <c r="B1301" s="65" t="s">
        <v>128</v>
      </c>
      <c r="C1301">
        <v>2016</v>
      </c>
      <c r="D1301">
        <v>2018</v>
      </c>
      <c r="F1301">
        <v>8107</v>
      </c>
      <c r="G1301">
        <v>0</v>
      </c>
      <c r="H1301" t="s">
        <v>478</v>
      </c>
      <c r="I1301">
        <v>2</v>
      </c>
      <c r="J1301">
        <v>257</v>
      </c>
      <c r="K1301" t="s">
        <v>66</v>
      </c>
      <c r="L1301">
        <v>-11764788.5</v>
      </c>
      <c r="M1301">
        <v>-8705101.1799999997</v>
      </c>
      <c r="N1301">
        <v>0</v>
      </c>
      <c r="O1301">
        <v>-38184</v>
      </c>
      <c r="P1301">
        <v>-11764788.5</v>
      </c>
      <c r="Q1301">
        <v>-8743285.1799999997</v>
      </c>
      <c r="R1301">
        <v>-40500.65</v>
      </c>
      <c r="S1301">
        <v>-309383.53000000003</v>
      </c>
      <c r="T1301">
        <v>0</v>
      </c>
      <c r="U1301">
        <v>-4529.96</v>
      </c>
      <c r="V1301">
        <v>-40500.65</v>
      </c>
      <c r="W1301">
        <v>-313913.49</v>
      </c>
      <c r="X1301">
        <v>-7940</v>
      </c>
      <c r="Y1301">
        <v>-8558.2900000000009</v>
      </c>
      <c r="Z1301">
        <v>0</v>
      </c>
      <c r="AA1301">
        <v>0</v>
      </c>
      <c r="AB1301">
        <v>-7940</v>
      </c>
      <c r="AC1301">
        <v>-8558.2900000000009</v>
      </c>
      <c r="AD1301">
        <v>-8501933.0099999998</v>
      </c>
      <c r="AE1301">
        <v>0</v>
      </c>
      <c r="AF1301">
        <v>0</v>
      </c>
      <c r="AG1301">
        <v>0</v>
      </c>
      <c r="AH1301">
        <v>0</v>
      </c>
      <c r="AI1301">
        <v>-8501933.0099999998</v>
      </c>
      <c r="AJ1301">
        <v>-7940</v>
      </c>
      <c r="AK1301">
        <v>-8502551.3000000007</v>
      </c>
      <c r="AL1301">
        <v>-5754460.8200000003</v>
      </c>
      <c r="AM1301">
        <v>71060.88</v>
      </c>
      <c r="AN1301">
        <v>2962.5</v>
      </c>
      <c r="AO1301">
        <v>0</v>
      </c>
      <c r="AP1301">
        <v>0</v>
      </c>
      <c r="AQ1301">
        <v>74023.38</v>
      </c>
    </row>
    <row r="1302" spans="2:43" x14ac:dyDescent="0.35">
      <c r="B1302" s="65" t="s">
        <v>128</v>
      </c>
      <c r="C1302">
        <v>2016</v>
      </c>
      <c r="D1302">
        <v>2018</v>
      </c>
      <c r="F1302">
        <v>8107</v>
      </c>
      <c r="G1302">
        <v>0</v>
      </c>
      <c r="H1302" t="s">
        <v>478</v>
      </c>
      <c r="I1302">
        <v>2</v>
      </c>
      <c r="J1302">
        <v>258</v>
      </c>
      <c r="K1302" t="s">
        <v>66</v>
      </c>
      <c r="L1302">
        <v>0</v>
      </c>
      <c r="M1302">
        <v>0</v>
      </c>
      <c r="N1302">
        <v>0</v>
      </c>
      <c r="O1302">
        <v>0</v>
      </c>
      <c r="P1302">
        <v>0</v>
      </c>
      <c r="Q1302">
        <v>0</v>
      </c>
      <c r="R1302">
        <v>0</v>
      </c>
      <c r="S1302">
        <v>0</v>
      </c>
      <c r="T1302">
        <v>0</v>
      </c>
      <c r="U1302">
        <v>0</v>
      </c>
      <c r="V1302">
        <v>0</v>
      </c>
      <c r="W1302">
        <v>0</v>
      </c>
      <c r="X1302">
        <v>-10512</v>
      </c>
      <c r="Y1302">
        <v>-14869.6</v>
      </c>
      <c r="Z1302">
        <v>0</v>
      </c>
      <c r="AA1302">
        <v>0</v>
      </c>
      <c r="AB1302">
        <v>-10512</v>
      </c>
      <c r="AC1302">
        <v>-14869.6</v>
      </c>
      <c r="AD1302">
        <v>-80</v>
      </c>
      <c r="AE1302">
        <v>0</v>
      </c>
      <c r="AF1302">
        <v>0</v>
      </c>
      <c r="AG1302">
        <v>0</v>
      </c>
      <c r="AH1302">
        <v>0</v>
      </c>
      <c r="AI1302">
        <v>-80</v>
      </c>
      <c r="AJ1302">
        <v>-10512</v>
      </c>
      <c r="AK1302">
        <v>-4437.6000000000004</v>
      </c>
      <c r="AL1302">
        <v>-4437.6000000000004</v>
      </c>
      <c r="AM1302">
        <v>0</v>
      </c>
      <c r="AN1302">
        <v>0</v>
      </c>
      <c r="AO1302">
        <v>0</v>
      </c>
      <c r="AP1302">
        <v>0</v>
      </c>
      <c r="AQ1302">
        <v>0</v>
      </c>
    </row>
    <row r="1303" spans="2:43" x14ac:dyDescent="0.35">
      <c r="B1303" s="65" t="s">
        <v>128</v>
      </c>
      <c r="C1303">
        <v>2016</v>
      </c>
      <c r="D1303">
        <v>2018</v>
      </c>
      <c r="F1303">
        <v>8107</v>
      </c>
      <c r="G1303">
        <v>0</v>
      </c>
      <c r="H1303" t="s">
        <v>478</v>
      </c>
      <c r="I1303">
        <v>2</v>
      </c>
      <c r="J1303">
        <v>260</v>
      </c>
      <c r="K1303" t="s">
        <v>66</v>
      </c>
      <c r="L1303">
        <v>-3654007.84</v>
      </c>
      <c r="M1303">
        <v>-4998672.55</v>
      </c>
      <c r="N1303">
        <v>0</v>
      </c>
      <c r="O1303">
        <v>0</v>
      </c>
      <c r="P1303">
        <v>-3654007.84</v>
      </c>
      <c r="Q1303">
        <v>-4998672.55</v>
      </c>
      <c r="R1303">
        <v>-367154.9</v>
      </c>
      <c r="S1303">
        <v>296518.13</v>
      </c>
      <c r="T1303">
        <v>0</v>
      </c>
      <c r="U1303">
        <v>-286757.24</v>
      </c>
      <c r="V1303">
        <v>-367154.9</v>
      </c>
      <c r="W1303">
        <v>9760.89</v>
      </c>
      <c r="X1303">
        <v>-750000</v>
      </c>
      <c r="Y1303">
        <v>-425551.5</v>
      </c>
      <c r="Z1303">
        <v>0</v>
      </c>
      <c r="AA1303">
        <v>0</v>
      </c>
      <c r="AB1303">
        <v>-750000</v>
      </c>
      <c r="AC1303">
        <v>-425551.5</v>
      </c>
      <c r="AD1303">
        <v>-8944118.9199999999</v>
      </c>
      <c r="AE1303">
        <v>0</v>
      </c>
      <c r="AF1303">
        <v>0</v>
      </c>
      <c r="AG1303">
        <v>0</v>
      </c>
      <c r="AH1303">
        <v>0</v>
      </c>
      <c r="AI1303">
        <v>-8944118.9199999999</v>
      </c>
      <c r="AJ1303">
        <v>-750000</v>
      </c>
      <c r="AK1303">
        <v>-8619670.4199999999</v>
      </c>
      <c r="AL1303">
        <v>-9587419.3399999999</v>
      </c>
      <c r="AM1303">
        <v>3111676.17</v>
      </c>
      <c r="AN1303">
        <v>35327.4</v>
      </c>
      <c r="AO1303">
        <v>0</v>
      </c>
      <c r="AP1303">
        <v>0</v>
      </c>
      <c r="AQ1303">
        <v>3147003.57</v>
      </c>
    </row>
    <row r="1304" spans="2:43" x14ac:dyDescent="0.35">
      <c r="B1304" s="65" t="s">
        <v>128</v>
      </c>
      <c r="C1304">
        <v>2016</v>
      </c>
      <c r="D1304">
        <v>2018</v>
      </c>
      <c r="F1304">
        <v>8107</v>
      </c>
      <c r="G1304">
        <v>0</v>
      </c>
      <c r="H1304" t="s">
        <v>478</v>
      </c>
      <c r="I1304">
        <v>2</v>
      </c>
      <c r="J1304">
        <v>310</v>
      </c>
      <c r="K1304" t="s">
        <v>66</v>
      </c>
      <c r="L1304">
        <v>-82158144.689999998</v>
      </c>
      <c r="M1304">
        <v>-47202548.490000002</v>
      </c>
      <c r="N1304">
        <v>0</v>
      </c>
      <c r="O1304">
        <v>-913263.48</v>
      </c>
      <c r="P1304">
        <v>-82158144.689999998</v>
      </c>
      <c r="Q1304">
        <v>-48115811.969999999</v>
      </c>
      <c r="R1304">
        <v>-2423244</v>
      </c>
      <c r="S1304">
        <v>-5870345.71</v>
      </c>
      <c r="T1304">
        <v>0</v>
      </c>
      <c r="U1304">
        <v>-274075.99</v>
      </c>
      <c r="V1304">
        <v>-2423244</v>
      </c>
      <c r="W1304">
        <v>-6144421.7000000002</v>
      </c>
      <c r="X1304">
        <v>-95000</v>
      </c>
      <c r="Y1304">
        <v>-318714.62</v>
      </c>
      <c r="Z1304">
        <v>0</v>
      </c>
      <c r="AA1304">
        <v>0</v>
      </c>
      <c r="AB1304">
        <v>-95000</v>
      </c>
      <c r="AC1304">
        <v>-318714.62</v>
      </c>
      <c r="AD1304">
        <v>-45390476.079999998</v>
      </c>
      <c r="AE1304">
        <v>0</v>
      </c>
      <c r="AF1304">
        <v>0</v>
      </c>
      <c r="AG1304">
        <v>0</v>
      </c>
      <c r="AH1304">
        <v>0</v>
      </c>
      <c r="AI1304">
        <v>-45390476.079999998</v>
      </c>
      <c r="AJ1304">
        <v>-95000</v>
      </c>
      <c r="AK1304">
        <v>-45614190.700000003</v>
      </c>
      <c r="AL1304">
        <v>-15293035.68</v>
      </c>
      <c r="AM1304">
        <v>327731.94</v>
      </c>
      <c r="AN1304">
        <v>164758</v>
      </c>
      <c r="AO1304">
        <v>0</v>
      </c>
      <c r="AP1304">
        <v>0</v>
      </c>
      <c r="AQ1304">
        <v>492489.94</v>
      </c>
    </row>
    <row r="1305" spans="2:43" x14ac:dyDescent="0.35">
      <c r="B1305" s="65" t="s">
        <v>128</v>
      </c>
      <c r="C1305">
        <v>2016</v>
      </c>
      <c r="D1305">
        <v>2018</v>
      </c>
      <c r="F1305">
        <v>8107</v>
      </c>
      <c r="G1305">
        <v>0</v>
      </c>
      <c r="H1305" t="s">
        <v>478</v>
      </c>
      <c r="I1305">
        <v>2</v>
      </c>
      <c r="J1305">
        <v>320</v>
      </c>
      <c r="K1305" t="s">
        <v>66</v>
      </c>
      <c r="L1305">
        <v>-35904981.5</v>
      </c>
      <c r="M1305">
        <v>-57192959.530000001</v>
      </c>
      <c r="N1305">
        <v>0</v>
      </c>
      <c r="O1305">
        <v>-539884.89</v>
      </c>
      <c r="P1305">
        <v>-35904981.5</v>
      </c>
      <c r="Q1305">
        <v>-57732844.420000002</v>
      </c>
      <c r="R1305">
        <v>-216325.79</v>
      </c>
      <c r="S1305">
        <v>-616494.23</v>
      </c>
      <c r="T1305">
        <v>0</v>
      </c>
      <c r="U1305">
        <v>-2006.96</v>
      </c>
      <c r="V1305">
        <v>-216325.79</v>
      </c>
      <c r="W1305">
        <v>-618501.18999999994</v>
      </c>
      <c r="X1305">
        <v>-1301825.79</v>
      </c>
      <c r="Y1305">
        <v>-884641.45</v>
      </c>
      <c r="Z1305">
        <v>0</v>
      </c>
      <c r="AA1305">
        <v>0</v>
      </c>
      <c r="AB1305">
        <v>-1301825.79</v>
      </c>
      <c r="AC1305">
        <v>-884641.45</v>
      </c>
      <c r="AD1305">
        <v>-23076749.030000001</v>
      </c>
      <c r="AE1305">
        <v>0</v>
      </c>
      <c r="AF1305">
        <v>0</v>
      </c>
      <c r="AG1305">
        <v>0</v>
      </c>
      <c r="AH1305">
        <v>0</v>
      </c>
      <c r="AI1305">
        <v>-23076749.030000001</v>
      </c>
      <c r="AJ1305">
        <v>-1301825.79</v>
      </c>
      <c r="AK1305">
        <v>-22659564.690000001</v>
      </c>
      <c r="AL1305">
        <v>-44889603.009999998</v>
      </c>
      <c r="AM1305">
        <v>765456.4</v>
      </c>
      <c r="AN1305">
        <v>0</v>
      </c>
      <c r="AO1305">
        <v>0</v>
      </c>
      <c r="AP1305">
        <v>0</v>
      </c>
      <c r="AQ1305">
        <v>765456.4</v>
      </c>
    </row>
    <row r="1306" spans="2:43" x14ac:dyDescent="0.35">
      <c r="B1306" s="65" t="s">
        <v>128</v>
      </c>
      <c r="C1306">
        <v>2016</v>
      </c>
      <c r="D1306">
        <v>2018</v>
      </c>
      <c r="F1306">
        <v>8107</v>
      </c>
      <c r="G1306">
        <v>0</v>
      </c>
      <c r="H1306" t="s">
        <v>478</v>
      </c>
      <c r="I1306">
        <v>2</v>
      </c>
      <c r="J1306">
        <v>410</v>
      </c>
      <c r="K1306" t="s">
        <v>66</v>
      </c>
      <c r="L1306">
        <v>-27792.15</v>
      </c>
      <c r="M1306">
        <v>0</v>
      </c>
      <c r="N1306">
        <v>0</v>
      </c>
      <c r="O1306">
        <v>0</v>
      </c>
      <c r="P1306">
        <v>-27792.15</v>
      </c>
      <c r="Q1306">
        <v>0</v>
      </c>
      <c r="R1306">
        <v>0</v>
      </c>
      <c r="S1306">
        <v>0</v>
      </c>
      <c r="T1306">
        <v>0</v>
      </c>
      <c r="U1306">
        <v>0</v>
      </c>
      <c r="V1306">
        <v>0</v>
      </c>
      <c r="W1306">
        <v>0</v>
      </c>
      <c r="X1306">
        <v>0</v>
      </c>
      <c r="Y1306">
        <v>0</v>
      </c>
      <c r="Z1306">
        <v>0</v>
      </c>
      <c r="AA1306">
        <v>0</v>
      </c>
      <c r="AB1306">
        <v>0</v>
      </c>
      <c r="AC1306">
        <v>0</v>
      </c>
      <c r="AD1306">
        <v>-27792.15</v>
      </c>
      <c r="AE1306">
        <v>0</v>
      </c>
      <c r="AF1306">
        <v>0</v>
      </c>
      <c r="AG1306">
        <v>0</v>
      </c>
      <c r="AH1306">
        <v>0</v>
      </c>
      <c r="AI1306">
        <v>-27792.15</v>
      </c>
      <c r="AJ1306">
        <v>0</v>
      </c>
      <c r="AK1306">
        <v>-27792.15</v>
      </c>
      <c r="AL1306">
        <v>0</v>
      </c>
      <c r="AM1306">
        <v>0</v>
      </c>
      <c r="AN1306">
        <v>0</v>
      </c>
      <c r="AO1306">
        <v>0</v>
      </c>
      <c r="AP1306">
        <v>0</v>
      </c>
      <c r="AQ1306">
        <v>0</v>
      </c>
    </row>
    <row r="1307" spans="2:43" x14ac:dyDescent="0.35">
      <c r="B1307" s="65" t="s">
        <v>128</v>
      </c>
      <c r="C1307">
        <v>2016</v>
      </c>
      <c r="D1307">
        <v>2018</v>
      </c>
      <c r="F1307">
        <v>8107</v>
      </c>
      <c r="G1307">
        <v>0</v>
      </c>
      <c r="H1307" t="s">
        <v>484</v>
      </c>
      <c r="I1307">
        <v>3</v>
      </c>
      <c r="J1307">
        <v>0</v>
      </c>
      <c r="K1307" t="s">
        <v>66</v>
      </c>
      <c r="L1307">
        <v>0</v>
      </c>
      <c r="M1307">
        <v>-84463.46</v>
      </c>
      <c r="N1307">
        <v>0</v>
      </c>
      <c r="O1307">
        <v>0</v>
      </c>
      <c r="P1307">
        <v>0</v>
      </c>
      <c r="Q1307">
        <v>-84463.46</v>
      </c>
      <c r="R1307">
        <v>0</v>
      </c>
      <c r="S1307">
        <v>0</v>
      </c>
      <c r="T1307">
        <v>0</v>
      </c>
      <c r="U1307">
        <v>0</v>
      </c>
      <c r="V1307">
        <v>0</v>
      </c>
      <c r="W1307">
        <v>0</v>
      </c>
      <c r="X1307">
        <v>0</v>
      </c>
      <c r="Y1307">
        <v>0</v>
      </c>
      <c r="Z1307">
        <v>0</v>
      </c>
      <c r="AA1307">
        <v>0</v>
      </c>
      <c r="AB1307">
        <v>0</v>
      </c>
      <c r="AC1307">
        <v>0</v>
      </c>
      <c r="AD1307">
        <v>-170426.54</v>
      </c>
      <c r="AE1307">
        <v>0</v>
      </c>
      <c r="AF1307">
        <v>0</v>
      </c>
      <c r="AG1307">
        <v>0</v>
      </c>
      <c r="AH1307">
        <v>0</v>
      </c>
      <c r="AI1307">
        <v>-170426.54</v>
      </c>
      <c r="AJ1307">
        <v>0</v>
      </c>
      <c r="AK1307">
        <v>-170426.54</v>
      </c>
      <c r="AL1307">
        <v>-254890</v>
      </c>
      <c r="AM1307">
        <v>0</v>
      </c>
      <c r="AN1307">
        <v>0</v>
      </c>
      <c r="AO1307">
        <v>0</v>
      </c>
      <c r="AP1307">
        <v>0</v>
      </c>
      <c r="AQ1307">
        <v>0</v>
      </c>
    </row>
    <row r="1308" spans="2:43" x14ac:dyDescent="0.35">
      <c r="B1308" s="65" t="s">
        <v>128</v>
      </c>
      <c r="C1308">
        <v>2016</v>
      </c>
      <c r="D1308">
        <v>2018</v>
      </c>
      <c r="F1308">
        <v>8107</v>
      </c>
      <c r="G1308">
        <v>0</v>
      </c>
      <c r="H1308" t="s">
        <v>484</v>
      </c>
      <c r="I1308">
        <v>3</v>
      </c>
      <c r="J1308">
        <v>220</v>
      </c>
      <c r="K1308" t="s">
        <v>66</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-391.88</v>
      </c>
      <c r="AE1308">
        <v>0</v>
      </c>
      <c r="AF1308">
        <v>0</v>
      </c>
      <c r="AG1308">
        <v>0</v>
      </c>
      <c r="AH1308">
        <v>0</v>
      </c>
      <c r="AI1308">
        <v>-391.88</v>
      </c>
      <c r="AJ1308">
        <v>0</v>
      </c>
      <c r="AK1308">
        <v>-391.88</v>
      </c>
      <c r="AL1308">
        <v>-391.88</v>
      </c>
      <c r="AM1308">
        <v>0</v>
      </c>
      <c r="AN1308">
        <v>0</v>
      </c>
      <c r="AO1308">
        <v>0</v>
      </c>
      <c r="AP1308">
        <v>0</v>
      </c>
      <c r="AQ1308">
        <v>0</v>
      </c>
    </row>
    <row r="1309" spans="2:43" x14ac:dyDescent="0.35">
      <c r="B1309" s="65" t="s">
        <v>128</v>
      </c>
      <c r="C1309">
        <v>2016</v>
      </c>
      <c r="D1309">
        <v>2018</v>
      </c>
      <c r="F1309">
        <v>8107</v>
      </c>
      <c r="G1309">
        <v>0</v>
      </c>
      <c r="H1309" t="s">
        <v>484</v>
      </c>
      <c r="I1309">
        <v>3</v>
      </c>
      <c r="J1309">
        <v>232</v>
      </c>
      <c r="K1309" t="s">
        <v>66</v>
      </c>
      <c r="L1309">
        <v>0</v>
      </c>
      <c r="M1309">
        <v>-1415.44</v>
      </c>
      <c r="N1309">
        <v>0</v>
      </c>
      <c r="O1309">
        <v>0</v>
      </c>
      <c r="P1309">
        <v>0</v>
      </c>
      <c r="Q1309">
        <v>-1415.44</v>
      </c>
      <c r="R1309">
        <v>0</v>
      </c>
      <c r="S1309">
        <v>0</v>
      </c>
      <c r="T1309">
        <v>0</v>
      </c>
      <c r="U1309">
        <v>0</v>
      </c>
      <c r="V1309">
        <v>0</v>
      </c>
      <c r="W1309">
        <v>0</v>
      </c>
      <c r="X1309">
        <v>0</v>
      </c>
      <c r="Y1309">
        <v>0</v>
      </c>
      <c r="Z1309">
        <v>0</v>
      </c>
      <c r="AA1309">
        <v>0</v>
      </c>
      <c r="AB1309">
        <v>0</v>
      </c>
      <c r="AC1309">
        <v>0</v>
      </c>
      <c r="AD1309">
        <v>-2969.28</v>
      </c>
      <c r="AE1309">
        <v>0</v>
      </c>
      <c r="AF1309">
        <v>0</v>
      </c>
      <c r="AG1309">
        <v>0</v>
      </c>
      <c r="AH1309">
        <v>0</v>
      </c>
      <c r="AI1309">
        <v>-2969.28</v>
      </c>
      <c r="AJ1309">
        <v>0</v>
      </c>
      <c r="AK1309">
        <v>-2969.28</v>
      </c>
      <c r="AL1309">
        <v>-4384.72</v>
      </c>
      <c r="AM1309">
        <v>0</v>
      </c>
      <c r="AN1309">
        <v>0</v>
      </c>
      <c r="AO1309">
        <v>0</v>
      </c>
      <c r="AP1309">
        <v>0</v>
      </c>
      <c r="AQ1309">
        <v>0</v>
      </c>
    </row>
    <row r="1310" spans="2:43" x14ac:dyDescent="0.35">
      <c r="B1310" s="65" t="s">
        <v>128</v>
      </c>
      <c r="C1310">
        <v>2016</v>
      </c>
      <c r="D1310">
        <v>2018</v>
      </c>
      <c r="F1310">
        <v>8107</v>
      </c>
      <c r="G1310">
        <v>0</v>
      </c>
      <c r="H1310" t="s">
        <v>484</v>
      </c>
      <c r="I1310">
        <v>3</v>
      </c>
      <c r="J1310">
        <v>233</v>
      </c>
      <c r="K1310" t="s">
        <v>66</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-5381.22</v>
      </c>
      <c r="AE1310">
        <v>0</v>
      </c>
      <c r="AF1310">
        <v>0</v>
      </c>
      <c r="AG1310">
        <v>0</v>
      </c>
      <c r="AH1310">
        <v>0</v>
      </c>
      <c r="AI1310">
        <v>-5381.22</v>
      </c>
      <c r="AJ1310">
        <v>0</v>
      </c>
      <c r="AK1310">
        <v>-5381.22</v>
      </c>
      <c r="AL1310">
        <v>-5381.22</v>
      </c>
      <c r="AM1310">
        <v>0</v>
      </c>
      <c r="AN1310">
        <v>0</v>
      </c>
      <c r="AO1310">
        <v>0</v>
      </c>
      <c r="AP1310">
        <v>0</v>
      </c>
      <c r="AQ1310">
        <v>0</v>
      </c>
    </row>
    <row r="1311" spans="2:43" x14ac:dyDescent="0.35">
      <c r="B1311" s="65" t="s">
        <v>128</v>
      </c>
      <c r="C1311">
        <v>2016</v>
      </c>
      <c r="D1311">
        <v>2018</v>
      </c>
      <c r="F1311">
        <v>8107</v>
      </c>
      <c r="G1311">
        <v>0</v>
      </c>
      <c r="H1311" t="s">
        <v>484</v>
      </c>
      <c r="I1311">
        <v>3</v>
      </c>
      <c r="J1311">
        <v>251</v>
      </c>
      <c r="K1311" t="s">
        <v>66</v>
      </c>
      <c r="L1311">
        <v>-26900041.309999999</v>
      </c>
      <c r="M1311">
        <v>-18405827.34</v>
      </c>
      <c r="N1311">
        <v>0</v>
      </c>
      <c r="O1311">
        <v>-11906</v>
      </c>
      <c r="P1311">
        <v>-26900041.309999999</v>
      </c>
      <c r="Q1311">
        <v>-18417733.34</v>
      </c>
      <c r="R1311">
        <v>-758548.44</v>
      </c>
      <c r="S1311">
        <v>-1882647.68</v>
      </c>
      <c r="T1311">
        <v>0</v>
      </c>
      <c r="U1311">
        <v>-3547.93</v>
      </c>
      <c r="V1311">
        <v>-758548.44</v>
      </c>
      <c r="W1311">
        <v>-1886195.61</v>
      </c>
      <c r="X1311">
        <v>-16000917.880000001</v>
      </c>
      <c r="Y1311">
        <v>-4558762.08</v>
      </c>
      <c r="Z1311">
        <v>0</v>
      </c>
      <c r="AA1311">
        <v>0</v>
      </c>
      <c r="AB1311">
        <v>-16000917.880000001</v>
      </c>
      <c r="AC1311">
        <v>-4558762.08</v>
      </c>
      <c r="AD1311">
        <v>-32301778.390000001</v>
      </c>
      <c r="AE1311">
        <v>0</v>
      </c>
      <c r="AF1311">
        <v>0</v>
      </c>
      <c r="AG1311">
        <v>0</v>
      </c>
      <c r="AH1311">
        <v>0</v>
      </c>
      <c r="AI1311">
        <v>-32301778.390000001</v>
      </c>
      <c r="AJ1311">
        <v>-16000917.880000001</v>
      </c>
      <c r="AK1311">
        <v>-20859622.59</v>
      </c>
      <c r="AL1311">
        <v>-13504961.789999999</v>
      </c>
      <c r="AM1311">
        <v>0</v>
      </c>
      <c r="AN1311">
        <v>32.32</v>
      </c>
      <c r="AO1311">
        <v>0</v>
      </c>
      <c r="AP1311">
        <v>0</v>
      </c>
      <c r="AQ1311">
        <v>32.32</v>
      </c>
    </row>
    <row r="1312" spans="2:43" x14ac:dyDescent="0.35">
      <c r="B1312" s="65" t="s">
        <v>128</v>
      </c>
      <c r="C1312">
        <v>2016</v>
      </c>
      <c r="D1312">
        <v>2018</v>
      </c>
      <c r="F1312">
        <v>8107</v>
      </c>
      <c r="G1312">
        <v>0</v>
      </c>
      <c r="H1312" t="s">
        <v>484</v>
      </c>
      <c r="I1312">
        <v>3</v>
      </c>
      <c r="J1312">
        <v>252</v>
      </c>
      <c r="K1312" t="s">
        <v>66</v>
      </c>
      <c r="L1312">
        <v>-2796649.55</v>
      </c>
      <c r="M1312">
        <v>-5539473.2800000003</v>
      </c>
      <c r="N1312">
        <v>0</v>
      </c>
      <c r="O1312">
        <v>0</v>
      </c>
      <c r="P1312">
        <v>-2796649.55</v>
      </c>
      <c r="Q1312">
        <v>-5539473.2800000003</v>
      </c>
      <c r="R1312">
        <v>0</v>
      </c>
      <c r="S1312">
        <v>-942003.79</v>
      </c>
      <c r="T1312">
        <v>0</v>
      </c>
      <c r="U1312">
        <v>-189.9</v>
      </c>
      <c r="V1312">
        <v>0</v>
      </c>
      <c r="W1312">
        <v>-942193.69</v>
      </c>
      <c r="X1312">
        <v>0</v>
      </c>
      <c r="Y1312">
        <v>-327063</v>
      </c>
      <c r="Z1312">
        <v>0</v>
      </c>
      <c r="AA1312">
        <v>0</v>
      </c>
      <c r="AB1312">
        <v>0</v>
      </c>
      <c r="AC1312">
        <v>-327063</v>
      </c>
      <c r="AD1312">
        <v>-2292410.58</v>
      </c>
      <c r="AE1312">
        <v>0</v>
      </c>
      <c r="AF1312">
        <v>0</v>
      </c>
      <c r="AG1312">
        <v>0</v>
      </c>
      <c r="AH1312">
        <v>0</v>
      </c>
      <c r="AI1312">
        <v>-2292410.58</v>
      </c>
      <c r="AJ1312">
        <v>0</v>
      </c>
      <c r="AK1312">
        <v>-2619473.58</v>
      </c>
      <c r="AL1312">
        <v>-6304491</v>
      </c>
      <c r="AM1312">
        <v>0</v>
      </c>
      <c r="AN1312">
        <v>0</v>
      </c>
      <c r="AO1312">
        <v>0</v>
      </c>
      <c r="AP1312">
        <v>0</v>
      </c>
      <c r="AQ1312">
        <v>0</v>
      </c>
    </row>
    <row r="1313" spans="2:43" x14ac:dyDescent="0.35">
      <c r="B1313" s="65" t="s">
        <v>128</v>
      </c>
      <c r="C1313">
        <v>2016</v>
      </c>
      <c r="D1313">
        <v>2018</v>
      </c>
      <c r="F1313">
        <v>8107</v>
      </c>
      <c r="G1313">
        <v>0</v>
      </c>
      <c r="H1313" t="s">
        <v>484</v>
      </c>
      <c r="I1313">
        <v>3</v>
      </c>
      <c r="J1313">
        <v>253</v>
      </c>
      <c r="K1313" t="s">
        <v>66</v>
      </c>
      <c r="L1313">
        <v>-286658.17</v>
      </c>
      <c r="M1313">
        <v>-1516792.64</v>
      </c>
      <c r="N1313">
        <v>0</v>
      </c>
      <c r="O1313">
        <v>0</v>
      </c>
      <c r="P1313">
        <v>-286658.17</v>
      </c>
      <c r="Q1313">
        <v>-1516792.64</v>
      </c>
      <c r="R1313">
        <v>0</v>
      </c>
      <c r="S1313">
        <v>1.45</v>
      </c>
      <c r="T1313">
        <v>0</v>
      </c>
      <c r="U1313">
        <v>-1.45</v>
      </c>
      <c r="V1313">
        <v>0</v>
      </c>
      <c r="W1313">
        <v>0</v>
      </c>
      <c r="X1313">
        <v>252254.84</v>
      </c>
      <c r="Y1313">
        <v>-50436.480000000003</v>
      </c>
      <c r="Z1313">
        <v>0</v>
      </c>
      <c r="AA1313">
        <v>0</v>
      </c>
      <c r="AB1313">
        <v>252254.84</v>
      </c>
      <c r="AC1313">
        <v>-50436.480000000003</v>
      </c>
      <c r="AD1313">
        <v>-2325859.04</v>
      </c>
      <c r="AE1313">
        <v>0</v>
      </c>
      <c r="AF1313">
        <v>0</v>
      </c>
      <c r="AG1313">
        <v>0</v>
      </c>
      <c r="AH1313">
        <v>0</v>
      </c>
      <c r="AI1313">
        <v>-2325859.04</v>
      </c>
      <c r="AJ1313">
        <v>252254.84</v>
      </c>
      <c r="AK1313">
        <v>-2628550.36</v>
      </c>
      <c r="AL1313">
        <v>-3858684.83</v>
      </c>
      <c r="AM1313">
        <v>60159.61</v>
      </c>
      <c r="AN1313">
        <v>0</v>
      </c>
      <c r="AO1313">
        <v>0</v>
      </c>
      <c r="AP1313">
        <v>0</v>
      </c>
      <c r="AQ1313">
        <v>60159.61</v>
      </c>
    </row>
    <row r="1314" spans="2:43" x14ac:dyDescent="0.35">
      <c r="B1314" s="65" t="s">
        <v>128</v>
      </c>
      <c r="C1314">
        <v>2016</v>
      </c>
      <c r="D1314">
        <v>2018</v>
      </c>
      <c r="F1314">
        <v>8107</v>
      </c>
      <c r="G1314">
        <v>0</v>
      </c>
      <c r="H1314" t="s">
        <v>484</v>
      </c>
      <c r="I1314">
        <v>3</v>
      </c>
      <c r="J1314">
        <v>254</v>
      </c>
      <c r="K1314" t="s">
        <v>66</v>
      </c>
      <c r="L1314">
        <v>-8296181.9800000004</v>
      </c>
      <c r="M1314">
        <v>-9315521.1699999999</v>
      </c>
      <c r="N1314">
        <v>0</v>
      </c>
      <c r="O1314">
        <v>0</v>
      </c>
      <c r="P1314">
        <v>-8296181.9800000004</v>
      </c>
      <c r="Q1314">
        <v>-9315521.1699999999</v>
      </c>
      <c r="R1314">
        <v>-45601.87</v>
      </c>
      <c r="S1314">
        <v>-470470.52</v>
      </c>
      <c r="T1314">
        <v>0</v>
      </c>
      <c r="U1314">
        <v>-97.52</v>
      </c>
      <c r="V1314">
        <v>-45601.87</v>
      </c>
      <c r="W1314">
        <v>-470568.04</v>
      </c>
      <c r="X1314">
        <v>-867253.12</v>
      </c>
      <c r="Y1314">
        <v>-345852.17</v>
      </c>
      <c r="Z1314">
        <v>0</v>
      </c>
      <c r="AA1314">
        <v>0</v>
      </c>
      <c r="AB1314">
        <v>-867253.12</v>
      </c>
      <c r="AC1314">
        <v>-345852.17</v>
      </c>
      <c r="AD1314">
        <v>-10300987.189999999</v>
      </c>
      <c r="AE1314">
        <v>0</v>
      </c>
      <c r="AF1314">
        <v>0</v>
      </c>
      <c r="AG1314">
        <v>0</v>
      </c>
      <c r="AH1314">
        <v>0</v>
      </c>
      <c r="AI1314">
        <v>-10300987.189999999</v>
      </c>
      <c r="AJ1314">
        <v>-867253.12</v>
      </c>
      <c r="AK1314">
        <v>-9779586.2400000002</v>
      </c>
      <c r="AL1314">
        <v>-11223891.6</v>
      </c>
      <c r="AM1314">
        <v>0</v>
      </c>
      <c r="AN1314">
        <v>0</v>
      </c>
      <c r="AO1314">
        <v>0</v>
      </c>
      <c r="AP1314">
        <v>0</v>
      </c>
      <c r="AQ1314">
        <v>0</v>
      </c>
    </row>
    <row r="1315" spans="2:43" x14ac:dyDescent="0.35">
      <c r="B1315" s="65" t="s">
        <v>128</v>
      </c>
      <c r="C1315">
        <v>2016</v>
      </c>
      <c r="D1315">
        <v>2018</v>
      </c>
      <c r="F1315">
        <v>8107</v>
      </c>
      <c r="G1315">
        <v>0</v>
      </c>
      <c r="H1315" t="s">
        <v>484</v>
      </c>
      <c r="I1315">
        <v>3</v>
      </c>
      <c r="J1315">
        <v>257</v>
      </c>
      <c r="K1315" t="s">
        <v>66</v>
      </c>
      <c r="L1315">
        <v>-4206080.96</v>
      </c>
      <c r="M1315">
        <v>-5808987.0899999999</v>
      </c>
      <c r="N1315">
        <v>0</v>
      </c>
      <c r="O1315">
        <v>-254038.05</v>
      </c>
      <c r="P1315">
        <v>-4206080.96</v>
      </c>
      <c r="Q1315">
        <v>-6063025.1399999997</v>
      </c>
      <c r="R1315">
        <v>-3549596.91</v>
      </c>
      <c r="S1315">
        <v>-1065135.95</v>
      </c>
      <c r="T1315">
        <v>0</v>
      </c>
      <c r="U1315">
        <v>-194.81</v>
      </c>
      <c r="V1315">
        <v>-3549596.91</v>
      </c>
      <c r="W1315">
        <v>-1065330.76</v>
      </c>
      <c r="X1315">
        <v>-3882212.08</v>
      </c>
      <c r="Y1315">
        <v>0</v>
      </c>
      <c r="Z1315">
        <v>0</v>
      </c>
      <c r="AA1315">
        <v>0</v>
      </c>
      <c r="AB1315">
        <v>-3882212.08</v>
      </c>
      <c r="AC1315">
        <v>0</v>
      </c>
      <c r="AD1315">
        <v>-9595296.7400000002</v>
      </c>
      <c r="AE1315">
        <v>0</v>
      </c>
      <c r="AF1315">
        <v>0</v>
      </c>
      <c r="AG1315">
        <v>0</v>
      </c>
      <c r="AH1315">
        <v>0</v>
      </c>
      <c r="AI1315">
        <v>-9595296.7400000002</v>
      </c>
      <c r="AJ1315">
        <v>-3882212.08</v>
      </c>
      <c r="AK1315">
        <v>-5713084.6600000001</v>
      </c>
      <c r="AL1315">
        <v>-5085762.6900000004</v>
      </c>
      <c r="AM1315">
        <v>513783.4</v>
      </c>
      <c r="AN1315">
        <v>0</v>
      </c>
      <c r="AO1315">
        <v>0</v>
      </c>
      <c r="AP1315">
        <v>0</v>
      </c>
      <c r="AQ1315">
        <v>513783.4</v>
      </c>
    </row>
    <row r="1316" spans="2:43" x14ac:dyDescent="0.35">
      <c r="B1316" s="65" t="s">
        <v>128</v>
      </c>
      <c r="C1316">
        <v>2016</v>
      </c>
      <c r="D1316">
        <v>2018</v>
      </c>
      <c r="F1316">
        <v>8107</v>
      </c>
      <c r="G1316">
        <v>0</v>
      </c>
      <c r="H1316" t="s">
        <v>484</v>
      </c>
      <c r="I1316">
        <v>3</v>
      </c>
      <c r="J1316">
        <v>260</v>
      </c>
      <c r="K1316" t="s">
        <v>66</v>
      </c>
      <c r="L1316">
        <v>-113481</v>
      </c>
      <c r="M1316">
        <v>-481319.36</v>
      </c>
      <c r="N1316">
        <v>0</v>
      </c>
      <c r="O1316">
        <v>0</v>
      </c>
      <c r="P1316">
        <v>-113481</v>
      </c>
      <c r="Q1316">
        <v>-481319.36</v>
      </c>
      <c r="R1316">
        <v>0</v>
      </c>
      <c r="S1316">
        <v>-2809.13</v>
      </c>
      <c r="T1316">
        <v>0</v>
      </c>
      <c r="U1316">
        <v>-2678.42</v>
      </c>
      <c r="V1316">
        <v>0</v>
      </c>
      <c r="W1316">
        <v>-5487.55</v>
      </c>
      <c r="X1316">
        <v>0</v>
      </c>
      <c r="Y1316">
        <v>0</v>
      </c>
      <c r="Z1316">
        <v>0</v>
      </c>
      <c r="AA1316">
        <v>0</v>
      </c>
      <c r="AB1316">
        <v>0</v>
      </c>
      <c r="AC1316">
        <v>0</v>
      </c>
      <c r="AD1316">
        <v>-282567.40000000002</v>
      </c>
      <c r="AE1316">
        <v>0</v>
      </c>
      <c r="AF1316">
        <v>0</v>
      </c>
      <c r="AG1316">
        <v>0</v>
      </c>
      <c r="AH1316">
        <v>0</v>
      </c>
      <c r="AI1316">
        <v>-282567.40000000002</v>
      </c>
      <c r="AJ1316">
        <v>0</v>
      </c>
      <c r="AK1316">
        <v>-282567.40000000002</v>
      </c>
      <c r="AL1316">
        <v>-655893.31000000006</v>
      </c>
      <c r="AM1316">
        <v>0</v>
      </c>
      <c r="AN1316">
        <v>5487.55</v>
      </c>
      <c r="AO1316">
        <v>0</v>
      </c>
      <c r="AP1316">
        <v>0</v>
      </c>
      <c r="AQ1316">
        <v>5487.55</v>
      </c>
    </row>
    <row r="1317" spans="2:43" x14ac:dyDescent="0.35">
      <c r="B1317" s="65" t="s">
        <v>128</v>
      </c>
      <c r="C1317">
        <v>2016</v>
      </c>
      <c r="D1317">
        <v>2018</v>
      </c>
      <c r="F1317">
        <v>8107</v>
      </c>
      <c r="G1317">
        <v>0</v>
      </c>
      <c r="H1317" t="s">
        <v>484</v>
      </c>
      <c r="I1317">
        <v>3</v>
      </c>
      <c r="J1317">
        <v>310</v>
      </c>
      <c r="K1317" t="s">
        <v>66</v>
      </c>
      <c r="L1317">
        <v>-1001796.7</v>
      </c>
      <c r="M1317">
        <v>-4294442.0999999996</v>
      </c>
      <c r="N1317">
        <v>0</v>
      </c>
      <c r="O1317">
        <v>-249910</v>
      </c>
      <c r="P1317">
        <v>-1001796.7</v>
      </c>
      <c r="Q1317">
        <v>-4544352.0999999996</v>
      </c>
      <c r="R1317">
        <v>-119685.87</v>
      </c>
      <c r="S1317">
        <v>-217311</v>
      </c>
      <c r="T1317">
        <v>0</v>
      </c>
      <c r="U1317">
        <v>-6462.11</v>
      </c>
      <c r="V1317">
        <v>-119685.87</v>
      </c>
      <c r="W1317">
        <v>-223773.11</v>
      </c>
      <c r="X1317">
        <v>0</v>
      </c>
      <c r="Y1317">
        <v>-5851.34</v>
      </c>
      <c r="Z1317">
        <v>0</v>
      </c>
      <c r="AA1317">
        <v>0</v>
      </c>
      <c r="AB1317">
        <v>0</v>
      </c>
      <c r="AC1317">
        <v>-5851.34</v>
      </c>
      <c r="AD1317">
        <v>-3377264.13</v>
      </c>
      <c r="AE1317">
        <v>0</v>
      </c>
      <c r="AF1317">
        <v>0</v>
      </c>
      <c r="AG1317">
        <v>0</v>
      </c>
      <c r="AH1317">
        <v>0</v>
      </c>
      <c r="AI1317">
        <v>-3377264.13</v>
      </c>
      <c r="AJ1317">
        <v>0</v>
      </c>
      <c r="AK1317">
        <v>-3383115.47</v>
      </c>
      <c r="AL1317">
        <v>-7029758.1100000003</v>
      </c>
      <c r="AM1317">
        <v>0</v>
      </c>
      <c r="AN1317">
        <v>0</v>
      </c>
      <c r="AO1317">
        <v>0</v>
      </c>
      <c r="AP1317">
        <v>6.79</v>
      </c>
      <c r="AQ1317">
        <v>6.79</v>
      </c>
    </row>
    <row r="1318" spans="2:43" x14ac:dyDescent="0.35">
      <c r="B1318" s="65" t="s">
        <v>128</v>
      </c>
      <c r="C1318">
        <v>2016</v>
      </c>
      <c r="D1318">
        <v>2018</v>
      </c>
      <c r="F1318">
        <v>8107</v>
      </c>
      <c r="G1318">
        <v>0</v>
      </c>
      <c r="H1318" t="s">
        <v>484</v>
      </c>
      <c r="I1318">
        <v>3</v>
      </c>
      <c r="J1318">
        <v>320</v>
      </c>
      <c r="K1318" t="s">
        <v>66</v>
      </c>
      <c r="L1318">
        <v>-290334.09999999998</v>
      </c>
      <c r="M1318">
        <v>-498374</v>
      </c>
      <c r="N1318">
        <v>0</v>
      </c>
      <c r="O1318">
        <v>0</v>
      </c>
      <c r="P1318">
        <v>-290334.09999999998</v>
      </c>
      <c r="Q1318">
        <v>-498374</v>
      </c>
      <c r="R1318">
        <v>0</v>
      </c>
      <c r="S1318">
        <v>0.19</v>
      </c>
      <c r="T1318">
        <v>0</v>
      </c>
      <c r="U1318">
        <v>-198298.19</v>
      </c>
      <c r="V1318">
        <v>0</v>
      </c>
      <c r="W1318">
        <v>-198298</v>
      </c>
      <c r="X1318">
        <v>0</v>
      </c>
      <c r="Y1318">
        <v>0</v>
      </c>
      <c r="Z1318">
        <v>0</v>
      </c>
      <c r="AA1318">
        <v>0</v>
      </c>
      <c r="AB1318">
        <v>0</v>
      </c>
      <c r="AC1318">
        <v>0</v>
      </c>
      <c r="AD1318">
        <v>-357714.26</v>
      </c>
      <c r="AE1318">
        <v>0</v>
      </c>
      <c r="AF1318">
        <v>0</v>
      </c>
      <c r="AG1318">
        <v>0</v>
      </c>
      <c r="AH1318">
        <v>0</v>
      </c>
      <c r="AI1318">
        <v>-357714.26</v>
      </c>
      <c r="AJ1318">
        <v>0</v>
      </c>
      <c r="AK1318">
        <v>-357714.26</v>
      </c>
      <c r="AL1318">
        <v>-764052.16</v>
      </c>
      <c r="AM1318">
        <v>0</v>
      </c>
      <c r="AN1318">
        <v>198298</v>
      </c>
      <c r="AO1318">
        <v>0</v>
      </c>
      <c r="AP1318">
        <v>0</v>
      </c>
      <c r="AQ1318">
        <v>198298</v>
      </c>
    </row>
    <row r="1319" spans="2:43" x14ac:dyDescent="0.35">
      <c r="B1319" s="65" t="s">
        <v>128</v>
      </c>
      <c r="C1319">
        <v>2016</v>
      </c>
      <c r="D1319">
        <v>2018</v>
      </c>
      <c r="F1319">
        <v>8107</v>
      </c>
      <c r="G1319">
        <v>0</v>
      </c>
      <c r="H1319" t="s">
        <v>485</v>
      </c>
      <c r="I1319">
        <v>4</v>
      </c>
      <c r="J1319">
        <v>220</v>
      </c>
      <c r="K1319" t="s">
        <v>66</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-1702.71</v>
      </c>
      <c r="AE1319">
        <v>0</v>
      </c>
      <c r="AF1319">
        <v>0</v>
      </c>
      <c r="AG1319">
        <v>0</v>
      </c>
      <c r="AH1319">
        <v>0</v>
      </c>
      <c r="AI1319">
        <v>-1702.71</v>
      </c>
      <c r="AJ1319">
        <v>0</v>
      </c>
      <c r="AK1319">
        <v>-1702.71</v>
      </c>
      <c r="AL1319">
        <v>-1702.71</v>
      </c>
      <c r="AM1319">
        <v>0</v>
      </c>
      <c r="AN1319">
        <v>0</v>
      </c>
      <c r="AO1319">
        <v>0</v>
      </c>
      <c r="AP1319">
        <v>0</v>
      </c>
      <c r="AQ1319">
        <v>0</v>
      </c>
    </row>
    <row r="1320" spans="2:43" x14ac:dyDescent="0.35">
      <c r="B1320" s="65" t="s">
        <v>128</v>
      </c>
      <c r="C1320">
        <v>2016</v>
      </c>
      <c r="D1320">
        <v>2018</v>
      </c>
      <c r="F1320">
        <v>8107</v>
      </c>
      <c r="G1320">
        <v>0</v>
      </c>
      <c r="H1320" t="s">
        <v>485</v>
      </c>
      <c r="I1320">
        <v>4</v>
      </c>
      <c r="J1320">
        <v>231</v>
      </c>
      <c r="K1320" t="s">
        <v>66</v>
      </c>
      <c r="L1320">
        <v>-11700</v>
      </c>
      <c r="M1320">
        <v>-7507</v>
      </c>
      <c r="N1320">
        <v>0</v>
      </c>
      <c r="O1320">
        <v>0</v>
      </c>
      <c r="P1320">
        <v>-11700</v>
      </c>
      <c r="Q1320">
        <v>-7507</v>
      </c>
      <c r="R1320">
        <v>0</v>
      </c>
      <c r="S1320">
        <v>0</v>
      </c>
      <c r="T1320">
        <v>0</v>
      </c>
      <c r="U1320">
        <v>0</v>
      </c>
      <c r="V1320">
        <v>0</v>
      </c>
      <c r="W1320">
        <v>0</v>
      </c>
      <c r="X1320">
        <v>0</v>
      </c>
      <c r="Y1320">
        <v>0</v>
      </c>
      <c r="Z1320">
        <v>0</v>
      </c>
      <c r="AA1320">
        <v>0</v>
      </c>
      <c r="AB1320">
        <v>0</v>
      </c>
      <c r="AC1320">
        <v>0</v>
      </c>
      <c r="AD1320">
        <v>-8775</v>
      </c>
      <c r="AE1320">
        <v>0</v>
      </c>
      <c r="AF1320">
        <v>0</v>
      </c>
      <c r="AG1320">
        <v>0</v>
      </c>
      <c r="AH1320">
        <v>0</v>
      </c>
      <c r="AI1320">
        <v>-8775</v>
      </c>
      <c r="AJ1320">
        <v>0</v>
      </c>
      <c r="AK1320">
        <v>-8775</v>
      </c>
      <c r="AL1320">
        <v>-4582</v>
      </c>
      <c r="AM1320">
        <v>0</v>
      </c>
      <c r="AN1320">
        <v>0</v>
      </c>
      <c r="AO1320">
        <v>0</v>
      </c>
      <c r="AP1320">
        <v>0</v>
      </c>
      <c r="AQ1320">
        <v>0</v>
      </c>
    </row>
    <row r="1321" spans="2:43" x14ac:dyDescent="0.35">
      <c r="B1321" s="65" t="s">
        <v>128</v>
      </c>
      <c r="C1321">
        <v>2016</v>
      </c>
      <c r="D1321">
        <v>2018</v>
      </c>
      <c r="F1321">
        <v>8107</v>
      </c>
      <c r="G1321">
        <v>0</v>
      </c>
      <c r="H1321" t="s">
        <v>485</v>
      </c>
      <c r="I1321">
        <v>4</v>
      </c>
      <c r="J1321">
        <v>232</v>
      </c>
      <c r="K1321" t="s">
        <v>66</v>
      </c>
      <c r="L1321">
        <v>-13920849.33</v>
      </c>
      <c r="M1321">
        <v>-9077674.4900000002</v>
      </c>
      <c r="N1321">
        <v>0</v>
      </c>
      <c r="O1321">
        <v>-238086.96</v>
      </c>
      <c r="P1321">
        <v>-13920849.33</v>
      </c>
      <c r="Q1321">
        <v>-9315761.4499999993</v>
      </c>
      <c r="R1321">
        <v>0</v>
      </c>
      <c r="S1321">
        <v>-29281.48</v>
      </c>
      <c r="T1321">
        <v>0</v>
      </c>
      <c r="U1321">
        <v>0</v>
      </c>
      <c r="V1321">
        <v>0</v>
      </c>
      <c r="W1321">
        <v>-29281.48</v>
      </c>
      <c r="X1321">
        <v>0</v>
      </c>
      <c r="Y1321">
        <v>-25435.57</v>
      </c>
      <c r="Z1321">
        <v>0</v>
      </c>
      <c r="AA1321">
        <v>0</v>
      </c>
      <c r="AB1321">
        <v>0</v>
      </c>
      <c r="AC1321">
        <v>-25435.57</v>
      </c>
      <c r="AD1321">
        <v>-16167778.73</v>
      </c>
      <c r="AE1321">
        <v>0</v>
      </c>
      <c r="AF1321">
        <v>0</v>
      </c>
      <c r="AG1321">
        <v>0</v>
      </c>
      <c r="AH1321">
        <v>0</v>
      </c>
      <c r="AI1321">
        <v>-16167778.73</v>
      </c>
      <c r="AJ1321">
        <v>0</v>
      </c>
      <c r="AK1321">
        <v>-16193214.300000001</v>
      </c>
      <c r="AL1321">
        <v>-11617407.9</v>
      </c>
      <c r="AM1321">
        <v>3539682.47</v>
      </c>
      <c r="AN1321">
        <v>0</v>
      </c>
      <c r="AO1321">
        <v>0</v>
      </c>
      <c r="AP1321">
        <v>488.94</v>
      </c>
      <c r="AQ1321">
        <v>3540171.41</v>
      </c>
    </row>
    <row r="1322" spans="2:43" x14ac:dyDescent="0.35">
      <c r="B1322" s="65" t="s">
        <v>128</v>
      </c>
      <c r="C1322">
        <v>2016</v>
      </c>
      <c r="D1322">
        <v>2018</v>
      </c>
      <c r="F1322">
        <v>8107</v>
      </c>
      <c r="G1322">
        <v>0</v>
      </c>
      <c r="H1322" t="s">
        <v>485</v>
      </c>
      <c r="I1322">
        <v>4</v>
      </c>
      <c r="J1322">
        <v>233</v>
      </c>
      <c r="K1322" t="s">
        <v>66</v>
      </c>
      <c r="L1322">
        <v>-920</v>
      </c>
      <c r="M1322">
        <v>-7175.97</v>
      </c>
      <c r="N1322">
        <v>0</v>
      </c>
      <c r="O1322">
        <v>0</v>
      </c>
      <c r="P1322">
        <v>-920</v>
      </c>
      <c r="Q1322">
        <v>-7175.97</v>
      </c>
      <c r="R1322">
        <v>0</v>
      </c>
      <c r="S1322">
        <v>0</v>
      </c>
      <c r="T1322">
        <v>0</v>
      </c>
      <c r="U1322">
        <v>0</v>
      </c>
      <c r="V1322">
        <v>0</v>
      </c>
      <c r="W1322">
        <v>0</v>
      </c>
      <c r="X1322">
        <v>0</v>
      </c>
      <c r="Y1322">
        <v>0</v>
      </c>
      <c r="Z1322">
        <v>0</v>
      </c>
      <c r="AA1322">
        <v>0</v>
      </c>
      <c r="AB1322">
        <v>0</v>
      </c>
      <c r="AC1322">
        <v>0</v>
      </c>
      <c r="AD1322">
        <v>-760</v>
      </c>
      <c r="AE1322">
        <v>0</v>
      </c>
      <c r="AF1322">
        <v>0</v>
      </c>
      <c r="AG1322">
        <v>0</v>
      </c>
      <c r="AH1322">
        <v>0</v>
      </c>
      <c r="AI1322">
        <v>-760</v>
      </c>
      <c r="AJ1322">
        <v>0</v>
      </c>
      <c r="AK1322">
        <v>-760</v>
      </c>
      <c r="AL1322">
        <v>-7015.97</v>
      </c>
      <c r="AM1322">
        <v>0</v>
      </c>
      <c r="AN1322">
        <v>0</v>
      </c>
      <c r="AO1322">
        <v>0</v>
      </c>
      <c r="AP1322">
        <v>0</v>
      </c>
      <c r="AQ1322">
        <v>0</v>
      </c>
    </row>
    <row r="1323" spans="2:43" x14ac:dyDescent="0.35">
      <c r="B1323" s="65" t="s">
        <v>128</v>
      </c>
      <c r="C1323">
        <v>2016</v>
      </c>
      <c r="D1323">
        <v>2018</v>
      </c>
      <c r="F1323">
        <v>8107</v>
      </c>
      <c r="G1323">
        <v>0</v>
      </c>
      <c r="H1323" t="s">
        <v>485</v>
      </c>
      <c r="I1323">
        <v>4</v>
      </c>
      <c r="J1323">
        <v>251</v>
      </c>
      <c r="K1323" t="s">
        <v>66</v>
      </c>
      <c r="L1323">
        <v>-48436096.670000002</v>
      </c>
      <c r="M1323">
        <v>-25041368.489999998</v>
      </c>
      <c r="N1323">
        <v>0</v>
      </c>
      <c r="O1323">
        <v>-29969.02</v>
      </c>
      <c r="P1323">
        <v>-48436096.670000002</v>
      </c>
      <c r="Q1323">
        <v>-25071337.510000002</v>
      </c>
      <c r="R1323">
        <v>-11571514.33</v>
      </c>
      <c r="S1323">
        <v>-2403741.2200000002</v>
      </c>
      <c r="T1323">
        <v>0</v>
      </c>
      <c r="U1323">
        <v>-3630.88</v>
      </c>
      <c r="V1323">
        <v>-11571514.33</v>
      </c>
      <c r="W1323">
        <v>-2407372.1</v>
      </c>
      <c r="X1323">
        <v>-1702407.51</v>
      </c>
      <c r="Y1323">
        <v>-2798742.39</v>
      </c>
      <c r="Z1323">
        <v>0</v>
      </c>
      <c r="AA1323">
        <v>0</v>
      </c>
      <c r="AB1323">
        <v>-1702407.51</v>
      </c>
      <c r="AC1323">
        <v>-2798742.39</v>
      </c>
      <c r="AD1323">
        <v>-51351330.219999999</v>
      </c>
      <c r="AE1323">
        <v>0</v>
      </c>
      <c r="AF1323">
        <v>0</v>
      </c>
      <c r="AG1323">
        <v>0</v>
      </c>
      <c r="AH1323">
        <v>0</v>
      </c>
      <c r="AI1323">
        <v>-51351330.219999999</v>
      </c>
      <c r="AJ1323">
        <v>-1702407.51</v>
      </c>
      <c r="AK1323">
        <v>-52447665.100000001</v>
      </c>
      <c r="AL1323">
        <v>-19918763.710000001</v>
      </c>
      <c r="AM1323">
        <v>331327.76</v>
      </c>
      <c r="AN1323">
        <v>5.74</v>
      </c>
      <c r="AO1323">
        <v>0</v>
      </c>
      <c r="AP1323">
        <v>0</v>
      </c>
      <c r="AQ1323">
        <v>331333.5</v>
      </c>
    </row>
    <row r="1324" spans="2:43" x14ac:dyDescent="0.35">
      <c r="B1324" s="65" t="s">
        <v>128</v>
      </c>
      <c r="C1324">
        <v>2016</v>
      </c>
      <c r="D1324">
        <v>2018</v>
      </c>
      <c r="F1324">
        <v>8107</v>
      </c>
      <c r="G1324">
        <v>0</v>
      </c>
      <c r="H1324" t="s">
        <v>485</v>
      </c>
      <c r="I1324">
        <v>4</v>
      </c>
      <c r="J1324">
        <v>252</v>
      </c>
      <c r="K1324" t="s">
        <v>66</v>
      </c>
      <c r="L1324">
        <v>-1333827.98</v>
      </c>
      <c r="M1324">
        <v>-248143.61</v>
      </c>
      <c r="N1324">
        <v>0</v>
      </c>
      <c r="O1324">
        <v>0</v>
      </c>
      <c r="P1324">
        <v>-1333827.98</v>
      </c>
      <c r="Q1324">
        <v>-248143.61</v>
      </c>
      <c r="R1324">
        <v>-17201.8</v>
      </c>
      <c r="S1324">
        <v>2108.38</v>
      </c>
      <c r="T1324">
        <v>0</v>
      </c>
      <c r="U1324">
        <v>-2108.38</v>
      </c>
      <c r="V1324">
        <v>-17201.8</v>
      </c>
      <c r="W1324">
        <v>0</v>
      </c>
      <c r="X1324">
        <v>0</v>
      </c>
      <c r="Y1324">
        <v>0</v>
      </c>
      <c r="Z1324">
        <v>0</v>
      </c>
      <c r="AA1324">
        <v>0</v>
      </c>
      <c r="AB1324">
        <v>0</v>
      </c>
      <c r="AC1324">
        <v>0</v>
      </c>
      <c r="AD1324">
        <v>-1249542.9099999999</v>
      </c>
      <c r="AE1324">
        <v>0</v>
      </c>
      <c r="AF1324">
        <v>0</v>
      </c>
      <c r="AG1324">
        <v>0</v>
      </c>
      <c r="AH1324">
        <v>0</v>
      </c>
      <c r="AI1324">
        <v>-1249542.9099999999</v>
      </c>
      <c r="AJ1324">
        <v>0</v>
      </c>
      <c r="AK1324">
        <v>-1249542.9099999999</v>
      </c>
      <c r="AL1324">
        <v>-146656.74</v>
      </c>
      <c r="AM1324">
        <v>2857.33</v>
      </c>
      <c r="AN1324">
        <v>0</v>
      </c>
      <c r="AO1324">
        <v>0</v>
      </c>
      <c r="AP1324">
        <v>0</v>
      </c>
      <c r="AQ1324">
        <v>2857.33</v>
      </c>
    </row>
    <row r="1325" spans="2:43" x14ac:dyDescent="0.35">
      <c r="B1325" s="65" t="s">
        <v>128</v>
      </c>
      <c r="C1325">
        <v>2016</v>
      </c>
      <c r="D1325">
        <v>2018</v>
      </c>
      <c r="F1325">
        <v>8107</v>
      </c>
      <c r="G1325">
        <v>0</v>
      </c>
      <c r="H1325" t="s">
        <v>485</v>
      </c>
      <c r="I1325">
        <v>4</v>
      </c>
      <c r="J1325">
        <v>253</v>
      </c>
      <c r="K1325" t="s">
        <v>66</v>
      </c>
      <c r="L1325">
        <v>-1060066.6299999999</v>
      </c>
      <c r="M1325">
        <v>-244060.71</v>
      </c>
      <c r="N1325">
        <v>0</v>
      </c>
      <c r="O1325">
        <v>-1491.25</v>
      </c>
      <c r="P1325">
        <v>-1060066.6299999999</v>
      </c>
      <c r="Q1325">
        <v>-245551.96</v>
      </c>
      <c r="R1325">
        <v>-1925.1</v>
      </c>
      <c r="S1325">
        <v>-71499.06</v>
      </c>
      <c r="T1325">
        <v>0</v>
      </c>
      <c r="U1325">
        <v>-70.58</v>
      </c>
      <c r="V1325">
        <v>-1925.1</v>
      </c>
      <c r="W1325">
        <v>-71569.64</v>
      </c>
      <c r="X1325">
        <v>0</v>
      </c>
      <c r="Y1325">
        <v>0</v>
      </c>
      <c r="Z1325">
        <v>0</v>
      </c>
      <c r="AA1325">
        <v>0</v>
      </c>
      <c r="AB1325">
        <v>0</v>
      </c>
      <c r="AC1325">
        <v>0</v>
      </c>
      <c r="AD1325">
        <v>-802234</v>
      </c>
      <c r="AE1325">
        <v>0</v>
      </c>
      <c r="AF1325">
        <v>0</v>
      </c>
      <c r="AG1325">
        <v>0</v>
      </c>
      <c r="AH1325">
        <v>0</v>
      </c>
      <c r="AI1325">
        <v>-802234</v>
      </c>
      <c r="AJ1325">
        <v>0</v>
      </c>
      <c r="AK1325">
        <v>-802234</v>
      </c>
      <c r="AL1325">
        <v>-57363.87</v>
      </c>
      <c r="AM1325">
        <v>91</v>
      </c>
      <c r="AN1325">
        <v>0</v>
      </c>
      <c r="AO1325">
        <v>0</v>
      </c>
      <c r="AP1325">
        <v>0</v>
      </c>
      <c r="AQ1325">
        <v>91</v>
      </c>
    </row>
    <row r="1326" spans="2:43" x14ac:dyDescent="0.35">
      <c r="B1326" s="65" t="s">
        <v>128</v>
      </c>
      <c r="C1326">
        <v>2016</v>
      </c>
      <c r="D1326">
        <v>2018</v>
      </c>
      <c r="F1326">
        <v>8107</v>
      </c>
      <c r="G1326">
        <v>0</v>
      </c>
      <c r="H1326" t="s">
        <v>485</v>
      </c>
      <c r="I1326">
        <v>4</v>
      </c>
      <c r="J1326">
        <v>254</v>
      </c>
      <c r="K1326" t="s">
        <v>66</v>
      </c>
      <c r="L1326">
        <v>-1818927.38</v>
      </c>
      <c r="M1326">
        <v>-3516874.14</v>
      </c>
      <c r="N1326">
        <v>0</v>
      </c>
      <c r="O1326">
        <v>0</v>
      </c>
      <c r="P1326">
        <v>-1818927.38</v>
      </c>
      <c r="Q1326">
        <v>-3516874.14</v>
      </c>
      <c r="R1326">
        <v>-2617.91</v>
      </c>
      <c r="S1326">
        <v>-6978.44</v>
      </c>
      <c r="T1326">
        <v>0</v>
      </c>
      <c r="U1326">
        <v>-26.33</v>
      </c>
      <c r="V1326">
        <v>-2617.91</v>
      </c>
      <c r="W1326">
        <v>-7004.77</v>
      </c>
      <c r="X1326">
        <v>0</v>
      </c>
      <c r="Y1326">
        <v>0</v>
      </c>
      <c r="Z1326">
        <v>0</v>
      </c>
      <c r="AA1326">
        <v>0</v>
      </c>
      <c r="AB1326">
        <v>0</v>
      </c>
      <c r="AC1326">
        <v>0</v>
      </c>
      <c r="AD1326">
        <v>-1345372.55</v>
      </c>
      <c r="AE1326">
        <v>0</v>
      </c>
      <c r="AF1326">
        <v>0</v>
      </c>
      <c r="AG1326">
        <v>0</v>
      </c>
      <c r="AH1326">
        <v>0</v>
      </c>
      <c r="AI1326">
        <v>-1345372.55</v>
      </c>
      <c r="AJ1326">
        <v>0</v>
      </c>
      <c r="AK1326">
        <v>-1345372.55</v>
      </c>
      <c r="AL1326">
        <v>-3047706.17</v>
      </c>
      <c r="AM1326">
        <v>1151688</v>
      </c>
      <c r="AN1326">
        <v>0</v>
      </c>
      <c r="AO1326">
        <v>0</v>
      </c>
      <c r="AP1326">
        <v>0</v>
      </c>
      <c r="AQ1326">
        <v>1151688</v>
      </c>
    </row>
    <row r="1327" spans="2:43" x14ac:dyDescent="0.35">
      <c r="B1327" s="65" t="s">
        <v>128</v>
      </c>
      <c r="C1327">
        <v>2016</v>
      </c>
      <c r="D1327">
        <v>2018</v>
      </c>
      <c r="F1327">
        <v>8107</v>
      </c>
      <c r="G1327">
        <v>0</v>
      </c>
      <c r="H1327" t="s">
        <v>485</v>
      </c>
      <c r="I1327">
        <v>4</v>
      </c>
      <c r="J1327">
        <v>257</v>
      </c>
      <c r="K1327" t="s">
        <v>66</v>
      </c>
      <c r="L1327">
        <v>-24464</v>
      </c>
      <c r="M1327">
        <v>0</v>
      </c>
      <c r="N1327">
        <v>0</v>
      </c>
      <c r="O1327">
        <v>0</v>
      </c>
      <c r="P1327">
        <v>-24464</v>
      </c>
      <c r="Q1327">
        <v>0</v>
      </c>
      <c r="R1327">
        <v>-201244.64</v>
      </c>
      <c r="S1327">
        <v>0</v>
      </c>
      <c r="T1327">
        <v>0</v>
      </c>
      <c r="U1327">
        <v>0</v>
      </c>
      <c r="V1327">
        <v>-201244.64</v>
      </c>
      <c r="W1327">
        <v>0</v>
      </c>
      <c r="X1327">
        <v>0</v>
      </c>
      <c r="Y1327">
        <v>0</v>
      </c>
      <c r="Z1327">
        <v>0</v>
      </c>
      <c r="AA1327">
        <v>0</v>
      </c>
      <c r="AB1327">
        <v>0</v>
      </c>
      <c r="AC1327">
        <v>0</v>
      </c>
      <c r="AD1327">
        <v>-229626.68</v>
      </c>
      <c r="AE1327">
        <v>0</v>
      </c>
      <c r="AF1327">
        <v>0</v>
      </c>
      <c r="AG1327">
        <v>0</v>
      </c>
      <c r="AH1327">
        <v>0</v>
      </c>
      <c r="AI1327">
        <v>-229626.68</v>
      </c>
      <c r="AJ1327">
        <v>0</v>
      </c>
      <c r="AK1327">
        <v>-229626.68</v>
      </c>
      <c r="AL1327">
        <v>-3918.04</v>
      </c>
      <c r="AM1327">
        <v>0</v>
      </c>
      <c r="AN1327">
        <v>0</v>
      </c>
      <c r="AO1327">
        <v>0</v>
      </c>
      <c r="AP1327">
        <v>0</v>
      </c>
      <c r="AQ1327">
        <v>0</v>
      </c>
    </row>
    <row r="1328" spans="2:43" x14ac:dyDescent="0.35">
      <c r="B1328" s="65" t="s">
        <v>128</v>
      </c>
      <c r="C1328">
        <v>2016</v>
      </c>
      <c r="D1328">
        <v>2018</v>
      </c>
      <c r="F1328">
        <v>8107</v>
      </c>
      <c r="G1328">
        <v>0</v>
      </c>
      <c r="H1328" t="s">
        <v>485</v>
      </c>
      <c r="I1328">
        <v>4</v>
      </c>
      <c r="J1328">
        <v>260</v>
      </c>
      <c r="K1328" t="s">
        <v>66</v>
      </c>
      <c r="L1328">
        <v>0</v>
      </c>
      <c r="M1328">
        <v>-24468.18</v>
      </c>
      <c r="N1328">
        <v>0</v>
      </c>
      <c r="O1328">
        <v>0</v>
      </c>
      <c r="P1328">
        <v>0</v>
      </c>
      <c r="Q1328">
        <v>-24468.18</v>
      </c>
      <c r="R1328">
        <v>0</v>
      </c>
      <c r="S1328">
        <v>-901181.7</v>
      </c>
      <c r="T1328">
        <v>0</v>
      </c>
      <c r="U1328">
        <v>-106044.88</v>
      </c>
      <c r="V1328">
        <v>0</v>
      </c>
      <c r="W1328">
        <v>-1007226.58</v>
      </c>
      <c r="X1328">
        <v>0</v>
      </c>
      <c r="Y1328">
        <v>0</v>
      </c>
      <c r="Z1328">
        <v>0</v>
      </c>
      <c r="AA1328">
        <v>0</v>
      </c>
      <c r="AB1328">
        <v>0</v>
      </c>
      <c r="AC1328">
        <v>0</v>
      </c>
      <c r="AD1328">
        <v>891773.26</v>
      </c>
      <c r="AE1328">
        <v>0</v>
      </c>
      <c r="AF1328">
        <v>0</v>
      </c>
      <c r="AG1328">
        <v>0</v>
      </c>
      <c r="AH1328">
        <v>0</v>
      </c>
      <c r="AI1328">
        <v>891773.26</v>
      </c>
      <c r="AJ1328">
        <v>0</v>
      </c>
      <c r="AK1328">
        <v>891773.26</v>
      </c>
      <c r="AL1328">
        <v>-139921.5</v>
      </c>
      <c r="AM1328">
        <v>0</v>
      </c>
      <c r="AN1328">
        <v>760773.26</v>
      </c>
      <c r="AO1328">
        <v>0</v>
      </c>
      <c r="AP1328">
        <v>8</v>
      </c>
      <c r="AQ1328">
        <v>760781.26</v>
      </c>
    </row>
    <row r="1329" spans="2:43" x14ac:dyDescent="0.35">
      <c r="B1329" s="65" t="s">
        <v>128</v>
      </c>
      <c r="C1329">
        <v>2016</v>
      </c>
      <c r="D1329">
        <v>2018</v>
      </c>
      <c r="F1329">
        <v>8107</v>
      </c>
      <c r="G1329">
        <v>0</v>
      </c>
      <c r="H1329" t="s">
        <v>485</v>
      </c>
      <c r="I1329">
        <v>4</v>
      </c>
      <c r="J1329">
        <v>310</v>
      </c>
      <c r="K1329" t="s">
        <v>66</v>
      </c>
      <c r="L1329">
        <v>0</v>
      </c>
      <c r="M1329">
        <v>-1408289.51</v>
      </c>
      <c r="N1329">
        <v>0</v>
      </c>
      <c r="O1329">
        <v>0</v>
      </c>
      <c r="P1329">
        <v>0</v>
      </c>
      <c r="Q1329">
        <v>-1408289.51</v>
      </c>
      <c r="R1329">
        <v>0</v>
      </c>
      <c r="S1329">
        <v>-1301836.18</v>
      </c>
      <c r="T1329">
        <v>0</v>
      </c>
      <c r="U1329">
        <v>0</v>
      </c>
      <c r="V1329">
        <v>0</v>
      </c>
      <c r="W1329">
        <v>-1301836.18</v>
      </c>
      <c r="X1329">
        <v>0</v>
      </c>
      <c r="Y1329">
        <v>0</v>
      </c>
      <c r="Z1329">
        <v>0</v>
      </c>
      <c r="AA1329">
        <v>0</v>
      </c>
      <c r="AB1329">
        <v>0</v>
      </c>
      <c r="AC1329">
        <v>0</v>
      </c>
      <c r="AD1329">
        <v>-4230071.66</v>
      </c>
      <c r="AE1329">
        <v>0</v>
      </c>
      <c r="AF1329">
        <v>0</v>
      </c>
      <c r="AG1329">
        <v>0</v>
      </c>
      <c r="AH1329">
        <v>0</v>
      </c>
      <c r="AI1329">
        <v>-4230071.66</v>
      </c>
      <c r="AJ1329">
        <v>0</v>
      </c>
      <c r="AK1329">
        <v>-4230071.66</v>
      </c>
      <c r="AL1329">
        <v>-6940197.3499999996</v>
      </c>
      <c r="AM1329">
        <v>0</v>
      </c>
      <c r="AN1329">
        <v>0</v>
      </c>
      <c r="AO1329">
        <v>0</v>
      </c>
      <c r="AP1329">
        <v>0</v>
      </c>
      <c r="AQ1329">
        <v>0</v>
      </c>
    </row>
    <row r="1330" spans="2:43" x14ac:dyDescent="0.35">
      <c r="B1330" s="65" t="s">
        <v>128</v>
      </c>
      <c r="C1330">
        <v>2016</v>
      </c>
      <c r="D1330">
        <v>2018</v>
      </c>
      <c r="F1330">
        <v>8107</v>
      </c>
      <c r="G1330">
        <v>0</v>
      </c>
      <c r="H1330" t="s">
        <v>485</v>
      </c>
      <c r="I1330">
        <v>4</v>
      </c>
      <c r="J1330">
        <v>320</v>
      </c>
      <c r="K1330" t="s">
        <v>66</v>
      </c>
      <c r="L1330">
        <v>-1395816</v>
      </c>
      <c r="M1330">
        <v>-2076155.38</v>
      </c>
      <c r="N1330">
        <v>0</v>
      </c>
      <c r="O1330">
        <v>0</v>
      </c>
      <c r="P1330">
        <v>-1395816</v>
      </c>
      <c r="Q1330">
        <v>-2076155.38</v>
      </c>
      <c r="R1330">
        <v>0</v>
      </c>
      <c r="S1330">
        <v>-198715</v>
      </c>
      <c r="T1330">
        <v>0</v>
      </c>
      <c r="U1330">
        <v>0</v>
      </c>
      <c r="V1330">
        <v>0</v>
      </c>
      <c r="W1330">
        <v>-198715</v>
      </c>
      <c r="X1330">
        <v>0</v>
      </c>
      <c r="Y1330">
        <v>0</v>
      </c>
      <c r="Z1330">
        <v>0</v>
      </c>
      <c r="AA1330">
        <v>0</v>
      </c>
      <c r="AB1330">
        <v>0</v>
      </c>
      <c r="AC1330">
        <v>0</v>
      </c>
      <c r="AD1330">
        <v>-532882.43999999994</v>
      </c>
      <c r="AE1330">
        <v>0</v>
      </c>
      <c r="AF1330">
        <v>0</v>
      </c>
      <c r="AG1330">
        <v>0</v>
      </c>
      <c r="AH1330">
        <v>0</v>
      </c>
      <c r="AI1330">
        <v>-532882.43999999994</v>
      </c>
      <c r="AJ1330">
        <v>0</v>
      </c>
      <c r="AK1330">
        <v>-532882.43999999994</v>
      </c>
      <c r="AL1330">
        <v>-1411936.82</v>
      </c>
      <c r="AM1330">
        <v>0</v>
      </c>
      <c r="AN1330">
        <v>0</v>
      </c>
      <c r="AO1330">
        <v>0</v>
      </c>
      <c r="AP1330">
        <v>0</v>
      </c>
      <c r="AQ1330">
        <v>0</v>
      </c>
    </row>
    <row r="1331" spans="2:43" x14ac:dyDescent="0.35">
      <c r="B1331" s="65" t="s">
        <v>128</v>
      </c>
      <c r="C1331">
        <v>2016</v>
      </c>
      <c r="D1331">
        <v>2018</v>
      </c>
      <c r="F1331">
        <v>8107</v>
      </c>
      <c r="G1331">
        <v>0</v>
      </c>
      <c r="H1331" t="s">
        <v>485</v>
      </c>
      <c r="I1331">
        <v>4</v>
      </c>
      <c r="J1331">
        <v>430</v>
      </c>
      <c r="K1331" t="s">
        <v>66</v>
      </c>
      <c r="L1331">
        <v>0</v>
      </c>
      <c r="M1331">
        <v>-589728.56000000006</v>
      </c>
      <c r="N1331">
        <v>0</v>
      </c>
      <c r="O1331">
        <v>0</v>
      </c>
      <c r="P1331">
        <v>0</v>
      </c>
      <c r="Q1331">
        <v>-589728.56000000006</v>
      </c>
      <c r="R1331">
        <v>0</v>
      </c>
      <c r="S1331">
        <v>0</v>
      </c>
      <c r="T1331">
        <v>0</v>
      </c>
      <c r="U1331">
        <v>0</v>
      </c>
      <c r="V1331">
        <v>0</v>
      </c>
      <c r="W1331">
        <v>0</v>
      </c>
      <c r="X1331">
        <v>0</v>
      </c>
      <c r="Y1331">
        <v>0</v>
      </c>
      <c r="Z1331">
        <v>0</v>
      </c>
      <c r="AA1331">
        <v>0</v>
      </c>
      <c r="AB1331">
        <v>0</v>
      </c>
      <c r="AC1331">
        <v>0</v>
      </c>
      <c r="AD1331">
        <v>-1837875.43</v>
      </c>
      <c r="AE1331">
        <v>0</v>
      </c>
      <c r="AF1331">
        <v>0</v>
      </c>
      <c r="AG1331">
        <v>0</v>
      </c>
      <c r="AH1331">
        <v>0</v>
      </c>
      <c r="AI1331">
        <v>-1837875.43</v>
      </c>
      <c r="AJ1331">
        <v>0</v>
      </c>
      <c r="AK1331">
        <v>-1837875.43</v>
      </c>
      <c r="AL1331">
        <v>-2427603.9900000002</v>
      </c>
      <c r="AM1331">
        <v>0</v>
      </c>
      <c r="AN1331">
        <v>0</v>
      </c>
      <c r="AO1331">
        <v>0</v>
      </c>
      <c r="AP1331">
        <v>0</v>
      </c>
      <c r="AQ1331">
        <v>0</v>
      </c>
    </row>
    <row r="1332" spans="2:43" x14ac:dyDescent="0.35">
      <c r="B1332" s="65" t="s">
        <v>128</v>
      </c>
      <c r="C1332">
        <v>2016</v>
      </c>
      <c r="D1332">
        <v>2018</v>
      </c>
      <c r="F1332">
        <v>8107</v>
      </c>
      <c r="G1332">
        <v>0</v>
      </c>
      <c r="H1332" t="s">
        <v>480</v>
      </c>
      <c r="I1332">
        <v>801</v>
      </c>
      <c r="J1332">
        <v>233</v>
      </c>
      <c r="K1332" t="s">
        <v>457</v>
      </c>
      <c r="L1332">
        <v>0</v>
      </c>
      <c r="M1332">
        <v>-81636.070000000007</v>
      </c>
      <c r="N1332">
        <v>0</v>
      </c>
      <c r="O1332">
        <v>0</v>
      </c>
      <c r="P1332">
        <v>0</v>
      </c>
      <c r="Q1332">
        <v>-81636.070000000007</v>
      </c>
      <c r="R1332">
        <v>0</v>
      </c>
      <c r="S1332">
        <v>0</v>
      </c>
      <c r="T1332">
        <v>0</v>
      </c>
      <c r="U1332">
        <v>0</v>
      </c>
      <c r="V1332">
        <v>0</v>
      </c>
      <c r="W1332">
        <v>0</v>
      </c>
      <c r="X1332">
        <v>0</v>
      </c>
      <c r="Y1332">
        <v>0</v>
      </c>
      <c r="Z1332">
        <v>0</v>
      </c>
      <c r="AA1332">
        <v>0</v>
      </c>
      <c r="AB1332">
        <v>0</v>
      </c>
      <c r="AC1332">
        <v>0</v>
      </c>
      <c r="AD1332">
        <v>-31635.24</v>
      </c>
      <c r="AE1332">
        <v>0</v>
      </c>
      <c r="AF1332">
        <v>0</v>
      </c>
      <c r="AG1332">
        <v>0</v>
      </c>
      <c r="AH1332">
        <v>0</v>
      </c>
      <c r="AI1332">
        <v>-31635.24</v>
      </c>
      <c r="AJ1332">
        <v>0</v>
      </c>
      <c r="AK1332">
        <v>-31635.24</v>
      </c>
      <c r="AL1332">
        <v>-113271.31</v>
      </c>
      <c r="AM1332">
        <v>0</v>
      </c>
      <c r="AN1332">
        <v>0</v>
      </c>
      <c r="AO1332">
        <v>0</v>
      </c>
      <c r="AP1332">
        <v>0</v>
      </c>
      <c r="AQ1332">
        <v>0</v>
      </c>
    </row>
    <row r="1333" spans="2:43" x14ac:dyDescent="0.35">
      <c r="B1333" s="65" t="s">
        <v>128</v>
      </c>
      <c r="C1333">
        <v>2016</v>
      </c>
      <c r="D1333">
        <v>2018</v>
      </c>
      <c r="F1333">
        <v>8107</v>
      </c>
      <c r="G1333">
        <v>0</v>
      </c>
      <c r="H1333" t="s">
        <v>480</v>
      </c>
      <c r="I1333">
        <v>801</v>
      </c>
      <c r="J1333">
        <v>251</v>
      </c>
      <c r="K1333" t="s">
        <v>457</v>
      </c>
      <c r="L1333">
        <v>-3537455.49</v>
      </c>
      <c r="M1333">
        <v>-4608982</v>
      </c>
      <c r="N1333">
        <v>0</v>
      </c>
      <c r="O1333">
        <v>0</v>
      </c>
      <c r="P1333">
        <v>-3537455.49</v>
      </c>
      <c r="Q1333">
        <v>-4608982</v>
      </c>
      <c r="R1333">
        <v>0</v>
      </c>
      <c r="S1333">
        <v>0</v>
      </c>
      <c r="T1333">
        <v>0</v>
      </c>
      <c r="U1333">
        <v>0</v>
      </c>
      <c r="V1333">
        <v>0</v>
      </c>
      <c r="W1333">
        <v>0</v>
      </c>
      <c r="X1333">
        <v>0</v>
      </c>
      <c r="Y1333">
        <v>0</v>
      </c>
      <c r="Z1333">
        <v>0</v>
      </c>
      <c r="AA1333">
        <v>0</v>
      </c>
      <c r="AB1333">
        <v>0</v>
      </c>
      <c r="AC1333">
        <v>0</v>
      </c>
      <c r="AD1333">
        <v>-486455.49</v>
      </c>
      <c r="AE1333">
        <v>0</v>
      </c>
      <c r="AF1333">
        <v>0</v>
      </c>
      <c r="AG1333">
        <v>0</v>
      </c>
      <c r="AH1333">
        <v>0</v>
      </c>
      <c r="AI1333">
        <v>-486455.49</v>
      </c>
      <c r="AJ1333">
        <v>0</v>
      </c>
      <c r="AK1333">
        <v>-486455.49</v>
      </c>
      <c r="AL1333">
        <v>-1557982</v>
      </c>
      <c r="AM1333">
        <v>0</v>
      </c>
      <c r="AN1333">
        <v>0</v>
      </c>
      <c r="AO1333">
        <v>0</v>
      </c>
      <c r="AP1333">
        <v>0</v>
      </c>
      <c r="AQ1333">
        <v>0</v>
      </c>
    </row>
    <row r="1334" spans="2:43" x14ac:dyDescent="0.35">
      <c r="B1334" s="65" t="s">
        <v>128</v>
      </c>
      <c r="C1334">
        <v>2016</v>
      </c>
      <c r="D1334">
        <v>2018</v>
      </c>
      <c r="F1334">
        <v>8107</v>
      </c>
      <c r="G1334">
        <v>0</v>
      </c>
      <c r="H1334" t="s">
        <v>480</v>
      </c>
      <c r="I1334">
        <v>801</v>
      </c>
      <c r="J1334">
        <v>252</v>
      </c>
      <c r="K1334" t="s">
        <v>457</v>
      </c>
      <c r="L1334">
        <v>0</v>
      </c>
      <c r="M1334">
        <v>-74636.69</v>
      </c>
      <c r="N1334">
        <v>0</v>
      </c>
      <c r="O1334">
        <v>0</v>
      </c>
      <c r="P1334">
        <v>0</v>
      </c>
      <c r="Q1334">
        <v>-74636.69</v>
      </c>
      <c r="R1334">
        <v>0</v>
      </c>
      <c r="S1334">
        <v>0</v>
      </c>
      <c r="T1334">
        <v>0</v>
      </c>
      <c r="U1334">
        <v>0</v>
      </c>
      <c r="V1334">
        <v>0</v>
      </c>
      <c r="W1334">
        <v>0</v>
      </c>
      <c r="X1334">
        <v>0</v>
      </c>
      <c r="Y1334">
        <v>0</v>
      </c>
      <c r="Z1334">
        <v>0</v>
      </c>
      <c r="AA1334">
        <v>0</v>
      </c>
      <c r="AB1334">
        <v>0</v>
      </c>
      <c r="AC1334">
        <v>0</v>
      </c>
      <c r="AD1334">
        <v>-41363.31</v>
      </c>
      <c r="AE1334">
        <v>0</v>
      </c>
      <c r="AF1334">
        <v>0</v>
      </c>
      <c r="AG1334">
        <v>0</v>
      </c>
      <c r="AH1334">
        <v>0</v>
      </c>
      <c r="AI1334">
        <v>-41363.31</v>
      </c>
      <c r="AJ1334">
        <v>0</v>
      </c>
      <c r="AK1334">
        <v>-41363.31</v>
      </c>
      <c r="AL1334">
        <v>-116000</v>
      </c>
      <c r="AM1334">
        <v>0</v>
      </c>
      <c r="AN1334">
        <v>0</v>
      </c>
      <c r="AO1334">
        <v>0</v>
      </c>
      <c r="AP1334">
        <v>0</v>
      </c>
      <c r="AQ1334">
        <v>0</v>
      </c>
    </row>
    <row r="1335" spans="2:43" x14ac:dyDescent="0.35">
      <c r="B1335" s="65" t="s">
        <v>128</v>
      </c>
      <c r="C1335">
        <v>2016</v>
      </c>
      <c r="D1335">
        <v>2018</v>
      </c>
      <c r="F1335">
        <v>8107</v>
      </c>
      <c r="G1335">
        <v>0</v>
      </c>
      <c r="H1335" t="s">
        <v>480</v>
      </c>
      <c r="I1335">
        <v>801</v>
      </c>
      <c r="J1335">
        <v>310</v>
      </c>
      <c r="K1335" t="s">
        <v>457</v>
      </c>
      <c r="L1335">
        <v>-3734629.87</v>
      </c>
      <c r="M1335">
        <v>-1199844.21</v>
      </c>
      <c r="N1335">
        <v>0</v>
      </c>
      <c r="O1335">
        <v>0</v>
      </c>
      <c r="P1335">
        <v>-3734629.87</v>
      </c>
      <c r="Q1335">
        <v>-1199844.21</v>
      </c>
      <c r="R1335">
        <v>-1695574.75</v>
      </c>
      <c r="S1335">
        <v>0</v>
      </c>
      <c r="T1335">
        <v>0</v>
      </c>
      <c r="U1335">
        <v>-15.86</v>
      </c>
      <c r="V1335">
        <v>-1695574.75</v>
      </c>
      <c r="W1335">
        <v>-15.86</v>
      </c>
      <c r="X1335">
        <v>0</v>
      </c>
      <c r="Y1335">
        <v>0</v>
      </c>
      <c r="Z1335">
        <v>0</v>
      </c>
      <c r="AA1335">
        <v>0</v>
      </c>
      <c r="AB1335">
        <v>0</v>
      </c>
      <c r="AC1335">
        <v>0</v>
      </c>
      <c r="AD1335">
        <v>-5918669.4100000001</v>
      </c>
      <c r="AE1335">
        <v>0</v>
      </c>
      <c r="AF1335">
        <v>0</v>
      </c>
      <c r="AG1335">
        <v>0</v>
      </c>
      <c r="AH1335">
        <v>0</v>
      </c>
      <c r="AI1335">
        <v>-5918669.4100000001</v>
      </c>
      <c r="AJ1335">
        <v>0</v>
      </c>
      <c r="AK1335">
        <v>-5918669.4100000001</v>
      </c>
      <c r="AL1335">
        <v>-1688324.86</v>
      </c>
      <c r="AM1335">
        <v>0</v>
      </c>
      <c r="AN1335">
        <v>15.86</v>
      </c>
      <c r="AO1335">
        <v>0</v>
      </c>
      <c r="AP1335">
        <v>0</v>
      </c>
      <c r="AQ1335">
        <v>15.86</v>
      </c>
    </row>
    <row r="1336" spans="2:43" x14ac:dyDescent="0.35">
      <c r="B1336" s="65" t="s">
        <v>128</v>
      </c>
      <c r="C1336">
        <v>2016</v>
      </c>
      <c r="D1336">
        <v>2018</v>
      </c>
      <c r="F1336">
        <v>8108</v>
      </c>
      <c r="G1336">
        <v>0</v>
      </c>
      <c r="H1336" t="s">
        <v>481</v>
      </c>
      <c r="I1336">
        <v>11</v>
      </c>
      <c r="J1336">
        <v>111</v>
      </c>
      <c r="K1336" t="s">
        <v>66</v>
      </c>
      <c r="L1336">
        <v>0</v>
      </c>
      <c r="M1336">
        <v>0</v>
      </c>
      <c r="N1336">
        <v>0</v>
      </c>
      <c r="O1336">
        <v>0</v>
      </c>
      <c r="P1336">
        <v>0</v>
      </c>
      <c r="Q1336">
        <v>0</v>
      </c>
      <c r="R1336">
        <v>-821011.82</v>
      </c>
      <c r="S1336">
        <v>0</v>
      </c>
      <c r="T1336">
        <v>0</v>
      </c>
      <c r="U1336">
        <v>0</v>
      </c>
      <c r="V1336">
        <v>-821011.82</v>
      </c>
      <c r="W1336">
        <v>0</v>
      </c>
      <c r="X1336">
        <v>0</v>
      </c>
      <c r="Y1336">
        <v>0</v>
      </c>
      <c r="Z1336">
        <v>0</v>
      </c>
      <c r="AA1336">
        <v>0</v>
      </c>
      <c r="AB1336">
        <v>0</v>
      </c>
      <c r="AC1336">
        <v>0</v>
      </c>
      <c r="AD1336">
        <v>-817438.74</v>
      </c>
      <c r="AE1336">
        <v>0</v>
      </c>
      <c r="AF1336">
        <v>0</v>
      </c>
      <c r="AG1336">
        <v>0</v>
      </c>
      <c r="AH1336">
        <v>0</v>
      </c>
      <c r="AI1336">
        <v>-817438.74</v>
      </c>
      <c r="AJ1336">
        <v>0</v>
      </c>
      <c r="AK1336">
        <v>-817438.74</v>
      </c>
      <c r="AL1336">
        <v>3573.08</v>
      </c>
      <c r="AM1336">
        <v>0</v>
      </c>
      <c r="AN1336">
        <v>0</v>
      </c>
      <c r="AO1336">
        <v>0</v>
      </c>
      <c r="AP1336">
        <v>0</v>
      </c>
      <c r="AQ1336">
        <v>0</v>
      </c>
    </row>
    <row r="1337" spans="2:43" x14ac:dyDescent="0.35">
      <c r="B1337" s="65" t="s">
        <v>128</v>
      </c>
      <c r="C1337">
        <v>2016</v>
      </c>
      <c r="D1337">
        <v>2018</v>
      </c>
      <c r="F1337">
        <v>8108</v>
      </c>
      <c r="G1337">
        <v>0</v>
      </c>
      <c r="H1337" t="s">
        <v>481</v>
      </c>
      <c r="I1337">
        <v>11</v>
      </c>
      <c r="J1337">
        <v>115</v>
      </c>
      <c r="K1337" t="s">
        <v>66</v>
      </c>
      <c r="L1337">
        <v>0</v>
      </c>
      <c r="M1337">
        <v>0</v>
      </c>
      <c r="N1337">
        <v>0</v>
      </c>
      <c r="O1337">
        <v>0</v>
      </c>
      <c r="P1337">
        <v>0</v>
      </c>
      <c r="Q1337">
        <v>0</v>
      </c>
      <c r="R1337">
        <v>-3.89</v>
      </c>
      <c r="S1337">
        <v>0</v>
      </c>
      <c r="T1337">
        <v>0</v>
      </c>
      <c r="U1337">
        <v>0</v>
      </c>
      <c r="V1337">
        <v>-3.89</v>
      </c>
      <c r="W1337">
        <v>0</v>
      </c>
      <c r="X1337">
        <v>0</v>
      </c>
      <c r="Y1337">
        <v>0</v>
      </c>
      <c r="Z1337">
        <v>0</v>
      </c>
      <c r="AA1337">
        <v>0</v>
      </c>
      <c r="AB1337">
        <v>0</v>
      </c>
      <c r="AC1337">
        <v>0</v>
      </c>
      <c r="AD1337">
        <v>-6019.12</v>
      </c>
      <c r="AE1337">
        <v>0</v>
      </c>
      <c r="AF1337">
        <v>0</v>
      </c>
      <c r="AG1337">
        <v>0</v>
      </c>
      <c r="AH1337">
        <v>0</v>
      </c>
      <c r="AI1337">
        <v>-6019.12</v>
      </c>
      <c r="AJ1337">
        <v>0</v>
      </c>
      <c r="AK1337">
        <v>-6019.12</v>
      </c>
      <c r="AL1337">
        <v>-6015.23</v>
      </c>
      <c r="AM1337">
        <v>0</v>
      </c>
      <c r="AN1337">
        <v>0</v>
      </c>
      <c r="AO1337">
        <v>0</v>
      </c>
      <c r="AP1337">
        <v>0</v>
      </c>
      <c r="AQ1337">
        <v>0</v>
      </c>
    </row>
    <row r="1338" spans="2:43" x14ac:dyDescent="0.35">
      <c r="B1338" s="65" t="s">
        <v>128</v>
      </c>
      <c r="C1338">
        <v>2016</v>
      </c>
      <c r="D1338">
        <v>2018</v>
      </c>
      <c r="F1338">
        <v>8108</v>
      </c>
      <c r="G1338">
        <v>0</v>
      </c>
      <c r="H1338" t="s">
        <v>481</v>
      </c>
      <c r="I1338">
        <v>11</v>
      </c>
      <c r="J1338">
        <v>121</v>
      </c>
      <c r="K1338" t="s">
        <v>66</v>
      </c>
      <c r="L1338">
        <v>0</v>
      </c>
      <c r="M1338">
        <v>0</v>
      </c>
      <c r="N1338">
        <v>0</v>
      </c>
      <c r="O1338">
        <v>0</v>
      </c>
      <c r="P1338">
        <v>0</v>
      </c>
      <c r="Q1338">
        <v>0</v>
      </c>
      <c r="R1338">
        <v>-252486.67</v>
      </c>
      <c r="S1338">
        <v>0</v>
      </c>
      <c r="T1338">
        <v>0</v>
      </c>
      <c r="U1338">
        <v>0</v>
      </c>
      <c r="V1338">
        <v>-252486.67</v>
      </c>
      <c r="W1338">
        <v>0</v>
      </c>
      <c r="X1338">
        <v>0</v>
      </c>
      <c r="Y1338">
        <v>0</v>
      </c>
      <c r="Z1338">
        <v>0</v>
      </c>
      <c r="AA1338">
        <v>0</v>
      </c>
      <c r="AB1338">
        <v>0</v>
      </c>
      <c r="AC1338">
        <v>0</v>
      </c>
      <c r="AD1338">
        <v>-246960.04</v>
      </c>
      <c r="AE1338">
        <v>0</v>
      </c>
      <c r="AF1338">
        <v>0</v>
      </c>
      <c r="AG1338">
        <v>0</v>
      </c>
      <c r="AH1338">
        <v>0</v>
      </c>
      <c r="AI1338">
        <v>-246960.04</v>
      </c>
      <c r="AJ1338">
        <v>0</v>
      </c>
      <c r="AK1338">
        <v>-246960.04</v>
      </c>
      <c r="AL1338">
        <v>5526.63</v>
      </c>
      <c r="AM1338">
        <v>0</v>
      </c>
      <c r="AN1338">
        <v>0</v>
      </c>
      <c r="AO1338">
        <v>0</v>
      </c>
      <c r="AP1338">
        <v>0</v>
      </c>
      <c r="AQ1338">
        <v>0</v>
      </c>
    </row>
    <row r="1339" spans="2:43" x14ac:dyDescent="0.35">
      <c r="B1339" s="65" t="s">
        <v>128</v>
      </c>
      <c r="C1339">
        <v>2016</v>
      </c>
      <c r="D1339">
        <v>2018</v>
      </c>
      <c r="F1339">
        <v>8108</v>
      </c>
      <c r="G1339">
        <v>0</v>
      </c>
      <c r="H1339" t="s">
        <v>481</v>
      </c>
      <c r="I1339">
        <v>11</v>
      </c>
      <c r="J1339">
        <v>210</v>
      </c>
      <c r="K1339" t="s">
        <v>66</v>
      </c>
      <c r="L1339">
        <v>-76909.31</v>
      </c>
      <c r="M1339">
        <v>-4688.28</v>
      </c>
      <c r="N1339">
        <v>0</v>
      </c>
      <c r="O1339">
        <v>0</v>
      </c>
      <c r="P1339">
        <v>-76909.31</v>
      </c>
      <c r="Q1339">
        <v>-4688.28</v>
      </c>
      <c r="R1339">
        <v>0</v>
      </c>
      <c r="S1339">
        <v>162.47999999999999</v>
      </c>
      <c r="T1339">
        <v>0</v>
      </c>
      <c r="U1339">
        <v>-162.47999999999999</v>
      </c>
      <c r="V1339">
        <v>0</v>
      </c>
      <c r="W1339">
        <v>0</v>
      </c>
      <c r="X1339">
        <v>0</v>
      </c>
      <c r="Y1339">
        <v>0</v>
      </c>
      <c r="Z1339">
        <v>0</v>
      </c>
      <c r="AA1339">
        <v>0</v>
      </c>
      <c r="AB1339">
        <v>0</v>
      </c>
      <c r="AC1339">
        <v>0</v>
      </c>
      <c r="AD1339">
        <v>-65870.320000000007</v>
      </c>
      <c r="AE1339">
        <v>0</v>
      </c>
      <c r="AF1339">
        <v>0</v>
      </c>
      <c r="AG1339">
        <v>0</v>
      </c>
      <c r="AH1339">
        <v>0</v>
      </c>
      <c r="AI1339">
        <v>-65870.320000000007</v>
      </c>
      <c r="AJ1339">
        <v>0</v>
      </c>
      <c r="AK1339">
        <v>-65870.320000000007</v>
      </c>
      <c r="AL1339">
        <v>6350.71</v>
      </c>
      <c r="AM1339">
        <v>5.76</v>
      </c>
      <c r="AN1339">
        <v>0</v>
      </c>
      <c r="AO1339">
        <v>0</v>
      </c>
      <c r="AP1339">
        <v>0</v>
      </c>
      <c r="AQ1339">
        <v>5.76</v>
      </c>
    </row>
    <row r="1340" spans="2:43" x14ac:dyDescent="0.35">
      <c r="B1340" s="65" t="s">
        <v>128</v>
      </c>
      <c r="C1340">
        <v>2016</v>
      </c>
      <c r="D1340">
        <v>2018</v>
      </c>
      <c r="F1340">
        <v>8108</v>
      </c>
      <c r="G1340">
        <v>0</v>
      </c>
      <c r="H1340" t="s">
        <v>481</v>
      </c>
      <c r="I1340">
        <v>11</v>
      </c>
      <c r="J1340">
        <v>220</v>
      </c>
      <c r="K1340" t="s">
        <v>66</v>
      </c>
      <c r="L1340">
        <v>-14326.28</v>
      </c>
      <c r="M1340">
        <v>-6870.59</v>
      </c>
      <c r="N1340">
        <v>0</v>
      </c>
      <c r="O1340">
        <v>0</v>
      </c>
      <c r="P1340">
        <v>-14326.28</v>
      </c>
      <c r="Q1340">
        <v>-6870.59</v>
      </c>
      <c r="R1340">
        <v>0</v>
      </c>
      <c r="S1340">
        <v>1.25</v>
      </c>
      <c r="T1340">
        <v>0</v>
      </c>
      <c r="U1340">
        <v>-1.25</v>
      </c>
      <c r="V1340">
        <v>0</v>
      </c>
      <c r="W1340">
        <v>0</v>
      </c>
      <c r="X1340">
        <v>0</v>
      </c>
      <c r="Y1340">
        <v>0</v>
      </c>
      <c r="Z1340">
        <v>0</v>
      </c>
      <c r="AA1340">
        <v>0</v>
      </c>
      <c r="AB1340">
        <v>0</v>
      </c>
      <c r="AC1340">
        <v>0</v>
      </c>
      <c r="AD1340">
        <v>-18078.78</v>
      </c>
      <c r="AE1340">
        <v>0</v>
      </c>
      <c r="AF1340">
        <v>0</v>
      </c>
      <c r="AG1340">
        <v>0</v>
      </c>
      <c r="AH1340">
        <v>0</v>
      </c>
      <c r="AI1340">
        <v>-18078.78</v>
      </c>
      <c r="AJ1340">
        <v>0</v>
      </c>
      <c r="AK1340">
        <v>-18078.78</v>
      </c>
      <c r="AL1340">
        <v>-10623.09</v>
      </c>
      <c r="AM1340">
        <v>0</v>
      </c>
      <c r="AN1340">
        <v>0</v>
      </c>
      <c r="AO1340">
        <v>0</v>
      </c>
      <c r="AP1340">
        <v>0</v>
      </c>
      <c r="AQ1340">
        <v>0</v>
      </c>
    </row>
    <row r="1341" spans="2:43" x14ac:dyDescent="0.35">
      <c r="B1341" s="65" t="s">
        <v>128</v>
      </c>
      <c r="C1341">
        <v>2016</v>
      </c>
      <c r="D1341">
        <v>2018</v>
      </c>
      <c r="F1341">
        <v>8108</v>
      </c>
      <c r="G1341">
        <v>0</v>
      </c>
      <c r="H1341" t="s">
        <v>481</v>
      </c>
      <c r="I1341">
        <v>11</v>
      </c>
      <c r="J1341">
        <v>233</v>
      </c>
      <c r="K1341" t="s">
        <v>66</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-164.6</v>
      </c>
      <c r="AE1341">
        <v>0</v>
      </c>
      <c r="AF1341">
        <v>0</v>
      </c>
      <c r="AG1341">
        <v>0</v>
      </c>
      <c r="AH1341">
        <v>0</v>
      </c>
      <c r="AI1341">
        <v>-164.6</v>
      </c>
      <c r="AJ1341">
        <v>0</v>
      </c>
      <c r="AK1341">
        <v>-164.6</v>
      </c>
      <c r="AL1341">
        <v>-164.6</v>
      </c>
      <c r="AM1341">
        <v>0</v>
      </c>
      <c r="AN1341">
        <v>0</v>
      </c>
      <c r="AO1341">
        <v>0</v>
      </c>
      <c r="AP1341">
        <v>0</v>
      </c>
      <c r="AQ1341">
        <v>0</v>
      </c>
    </row>
    <row r="1342" spans="2:43" x14ac:dyDescent="0.35">
      <c r="B1342" s="65" t="s">
        <v>128</v>
      </c>
      <c r="C1342">
        <v>2016</v>
      </c>
      <c r="D1342">
        <v>2018</v>
      </c>
      <c r="F1342">
        <v>8108</v>
      </c>
      <c r="G1342">
        <v>0</v>
      </c>
      <c r="H1342" t="s">
        <v>481</v>
      </c>
      <c r="I1342">
        <v>11</v>
      </c>
      <c r="J1342">
        <v>240</v>
      </c>
      <c r="K1342" t="s">
        <v>66</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-468</v>
      </c>
      <c r="AE1342">
        <v>0</v>
      </c>
      <c r="AF1342">
        <v>0</v>
      </c>
      <c r="AG1342">
        <v>0</v>
      </c>
      <c r="AH1342">
        <v>0</v>
      </c>
      <c r="AI1342">
        <v>-468</v>
      </c>
      <c r="AJ1342">
        <v>0</v>
      </c>
      <c r="AK1342">
        <v>-468</v>
      </c>
      <c r="AL1342">
        <v>-468</v>
      </c>
      <c r="AM1342">
        <v>0</v>
      </c>
      <c r="AN1342">
        <v>0</v>
      </c>
      <c r="AO1342">
        <v>0</v>
      </c>
      <c r="AP1342">
        <v>0</v>
      </c>
      <c r="AQ1342">
        <v>0</v>
      </c>
    </row>
    <row r="1343" spans="2:43" x14ac:dyDescent="0.35">
      <c r="B1343" s="65" t="s">
        <v>128</v>
      </c>
      <c r="C1343">
        <v>2016</v>
      </c>
      <c r="D1343">
        <v>2018</v>
      </c>
      <c r="F1343">
        <v>8108</v>
      </c>
      <c r="G1343">
        <v>0</v>
      </c>
      <c r="H1343" t="s">
        <v>481</v>
      </c>
      <c r="I1343">
        <v>11</v>
      </c>
      <c r="J1343">
        <v>251</v>
      </c>
      <c r="K1343" t="s">
        <v>66</v>
      </c>
      <c r="L1343">
        <v>-9220037.7300000004</v>
      </c>
      <c r="M1343">
        <v>-6876115.2000000002</v>
      </c>
      <c r="N1343">
        <v>0</v>
      </c>
      <c r="O1343">
        <v>0</v>
      </c>
      <c r="P1343">
        <v>-9220037.7300000004</v>
      </c>
      <c r="Q1343">
        <v>-6876115.2000000002</v>
      </c>
      <c r="R1343">
        <v>-37893.379999999997</v>
      </c>
      <c r="S1343">
        <v>-352366.03</v>
      </c>
      <c r="T1343">
        <v>0</v>
      </c>
      <c r="U1343">
        <v>-108.48</v>
      </c>
      <c r="V1343">
        <v>-37893.379999999997</v>
      </c>
      <c r="W1343">
        <v>-352474.51</v>
      </c>
      <c r="X1343">
        <v>-1051973.21</v>
      </c>
      <c r="Y1343">
        <v>-31081.48</v>
      </c>
      <c r="Z1343">
        <v>0</v>
      </c>
      <c r="AA1343">
        <v>0</v>
      </c>
      <c r="AB1343">
        <v>-1051973.21</v>
      </c>
      <c r="AC1343">
        <v>-31081.48</v>
      </c>
      <c r="AD1343">
        <v>-7173763.3300000001</v>
      </c>
      <c r="AE1343">
        <v>0</v>
      </c>
      <c r="AF1343">
        <v>0</v>
      </c>
      <c r="AG1343">
        <v>0</v>
      </c>
      <c r="AH1343">
        <v>0</v>
      </c>
      <c r="AI1343">
        <v>-7173763.3300000001</v>
      </c>
      <c r="AJ1343">
        <v>-1051973.21</v>
      </c>
      <c r="AK1343">
        <v>-6152871.5999999996</v>
      </c>
      <c r="AL1343">
        <v>-4123530.2</v>
      </c>
      <c r="AM1343">
        <v>1490.3</v>
      </c>
      <c r="AN1343">
        <v>0</v>
      </c>
      <c r="AO1343">
        <v>0</v>
      </c>
      <c r="AP1343">
        <v>0</v>
      </c>
      <c r="AQ1343">
        <v>1490.3</v>
      </c>
    </row>
    <row r="1344" spans="2:43" x14ac:dyDescent="0.35">
      <c r="B1344" s="65" t="s">
        <v>128</v>
      </c>
      <c r="C1344">
        <v>2016</v>
      </c>
      <c r="D1344">
        <v>2018</v>
      </c>
      <c r="F1344">
        <v>8108</v>
      </c>
      <c r="G1344">
        <v>0</v>
      </c>
      <c r="H1344" t="s">
        <v>481</v>
      </c>
      <c r="I1344">
        <v>11</v>
      </c>
      <c r="J1344">
        <v>252</v>
      </c>
      <c r="K1344" t="s">
        <v>66</v>
      </c>
      <c r="L1344">
        <v>-2473983.62</v>
      </c>
      <c r="M1344">
        <v>-2819231.73</v>
      </c>
      <c r="N1344">
        <v>0</v>
      </c>
      <c r="O1344">
        <v>-171000</v>
      </c>
      <c r="P1344">
        <v>-2473983.62</v>
      </c>
      <c r="Q1344">
        <v>-2990231.73</v>
      </c>
      <c r="R1344">
        <v>-34723.199999999997</v>
      </c>
      <c r="S1344">
        <v>-72368.84</v>
      </c>
      <c r="T1344">
        <v>0</v>
      </c>
      <c r="U1344">
        <v>-35.32</v>
      </c>
      <c r="V1344">
        <v>-34723.199999999997</v>
      </c>
      <c r="W1344">
        <v>-72404.160000000003</v>
      </c>
      <c r="X1344">
        <v>0</v>
      </c>
      <c r="Y1344">
        <v>0</v>
      </c>
      <c r="Z1344">
        <v>0</v>
      </c>
      <c r="AA1344">
        <v>0</v>
      </c>
      <c r="AB1344">
        <v>0</v>
      </c>
      <c r="AC1344">
        <v>0</v>
      </c>
      <c r="AD1344">
        <v>-2062790.86</v>
      </c>
      <c r="AE1344">
        <v>0</v>
      </c>
      <c r="AF1344">
        <v>0</v>
      </c>
      <c r="AG1344">
        <v>0</v>
      </c>
      <c r="AH1344">
        <v>0</v>
      </c>
      <c r="AI1344">
        <v>-2062790.86</v>
      </c>
      <c r="AJ1344">
        <v>0</v>
      </c>
      <c r="AK1344">
        <v>-2062790.86</v>
      </c>
      <c r="AL1344">
        <v>-2616719.9300000002</v>
      </c>
      <c r="AM1344">
        <v>820</v>
      </c>
      <c r="AN1344">
        <v>0</v>
      </c>
      <c r="AO1344">
        <v>0</v>
      </c>
      <c r="AP1344">
        <v>0</v>
      </c>
      <c r="AQ1344">
        <v>820</v>
      </c>
    </row>
    <row r="1345" spans="2:43" x14ac:dyDescent="0.35">
      <c r="B1345" s="65" t="s">
        <v>128</v>
      </c>
      <c r="C1345">
        <v>2016</v>
      </c>
      <c r="D1345">
        <v>2018</v>
      </c>
      <c r="F1345">
        <v>8108</v>
      </c>
      <c r="G1345">
        <v>0</v>
      </c>
      <c r="H1345" t="s">
        <v>481</v>
      </c>
      <c r="I1345">
        <v>11</v>
      </c>
      <c r="J1345">
        <v>253</v>
      </c>
      <c r="K1345" t="s">
        <v>66</v>
      </c>
      <c r="L1345">
        <v>-33779.1</v>
      </c>
      <c r="M1345">
        <v>-71859</v>
      </c>
      <c r="N1345">
        <v>0</v>
      </c>
      <c r="O1345">
        <v>0</v>
      </c>
      <c r="P1345">
        <v>-33779.1</v>
      </c>
      <c r="Q1345">
        <v>-71859</v>
      </c>
      <c r="R1345">
        <v>0</v>
      </c>
      <c r="S1345">
        <v>-12692.32</v>
      </c>
      <c r="T1345">
        <v>0</v>
      </c>
      <c r="U1345">
        <v>0</v>
      </c>
      <c r="V1345">
        <v>0</v>
      </c>
      <c r="W1345">
        <v>-12692.32</v>
      </c>
      <c r="X1345">
        <v>0</v>
      </c>
      <c r="Y1345">
        <v>0</v>
      </c>
      <c r="Z1345">
        <v>0</v>
      </c>
      <c r="AA1345">
        <v>0</v>
      </c>
      <c r="AB1345">
        <v>0</v>
      </c>
      <c r="AC1345">
        <v>0</v>
      </c>
      <c r="AD1345">
        <v>-99142.78</v>
      </c>
      <c r="AE1345">
        <v>0</v>
      </c>
      <c r="AF1345">
        <v>0</v>
      </c>
      <c r="AG1345">
        <v>0</v>
      </c>
      <c r="AH1345">
        <v>0</v>
      </c>
      <c r="AI1345">
        <v>-99142.78</v>
      </c>
      <c r="AJ1345">
        <v>0</v>
      </c>
      <c r="AK1345">
        <v>-99142.78</v>
      </c>
      <c r="AL1345">
        <v>-149915</v>
      </c>
      <c r="AM1345">
        <v>0</v>
      </c>
      <c r="AN1345">
        <v>0</v>
      </c>
      <c r="AO1345">
        <v>0</v>
      </c>
      <c r="AP1345">
        <v>0</v>
      </c>
      <c r="AQ1345">
        <v>0</v>
      </c>
    </row>
    <row r="1346" spans="2:43" x14ac:dyDescent="0.35">
      <c r="B1346" s="65" t="s">
        <v>128</v>
      </c>
      <c r="C1346">
        <v>2016</v>
      </c>
      <c r="D1346">
        <v>2018</v>
      </c>
      <c r="F1346">
        <v>8108</v>
      </c>
      <c r="G1346">
        <v>0</v>
      </c>
      <c r="H1346" t="s">
        <v>481</v>
      </c>
      <c r="I1346">
        <v>11</v>
      </c>
      <c r="J1346">
        <v>254</v>
      </c>
      <c r="K1346" t="s">
        <v>66</v>
      </c>
      <c r="L1346">
        <v>-21293</v>
      </c>
      <c r="M1346">
        <v>0</v>
      </c>
      <c r="N1346">
        <v>0</v>
      </c>
      <c r="O1346">
        <v>0</v>
      </c>
      <c r="P1346">
        <v>-21293</v>
      </c>
      <c r="Q1346">
        <v>0</v>
      </c>
      <c r="R1346">
        <v>0</v>
      </c>
      <c r="S1346">
        <v>0</v>
      </c>
      <c r="T1346">
        <v>0</v>
      </c>
      <c r="U1346">
        <v>0</v>
      </c>
      <c r="V1346">
        <v>0</v>
      </c>
      <c r="W1346">
        <v>0</v>
      </c>
      <c r="X1346">
        <v>0</v>
      </c>
      <c r="Y1346">
        <v>0</v>
      </c>
      <c r="Z1346">
        <v>0</v>
      </c>
      <c r="AA1346">
        <v>0</v>
      </c>
      <c r="AB1346">
        <v>0</v>
      </c>
      <c r="AC1346">
        <v>0</v>
      </c>
      <c r="AD1346">
        <v>-47071.38</v>
      </c>
      <c r="AE1346">
        <v>0</v>
      </c>
      <c r="AF1346">
        <v>0</v>
      </c>
      <c r="AG1346">
        <v>0</v>
      </c>
      <c r="AH1346">
        <v>0</v>
      </c>
      <c r="AI1346">
        <v>-47071.38</v>
      </c>
      <c r="AJ1346">
        <v>0</v>
      </c>
      <c r="AK1346">
        <v>-47071.38</v>
      </c>
      <c r="AL1346">
        <v>-25778.38</v>
      </c>
      <c r="AM1346">
        <v>0</v>
      </c>
      <c r="AN1346">
        <v>0</v>
      </c>
      <c r="AO1346">
        <v>0</v>
      </c>
      <c r="AP1346">
        <v>0</v>
      </c>
      <c r="AQ1346">
        <v>0</v>
      </c>
    </row>
    <row r="1347" spans="2:43" x14ac:dyDescent="0.35">
      <c r="B1347" s="65" t="s">
        <v>128</v>
      </c>
      <c r="C1347">
        <v>2016</v>
      </c>
      <c r="D1347">
        <v>2018</v>
      </c>
      <c r="F1347">
        <v>8108</v>
      </c>
      <c r="G1347">
        <v>0</v>
      </c>
      <c r="H1347" t="s">
        <v>481</v>
      </c>
      <c r="I1347">
        <v>11</v>
      </c>
      <c r="J1347">
        <v>255</v>
      </c>
      <c r="K1347" t="s">
        <v>66</v>
      </c>
      <c r="L1347">
        <v>-7966562.7000000002</v>
      </c>
      <c r="M1347">
        <v>-6788052.9800000004</v>
      </c>
      <c r="N1347">
        <v>0</v>
      </c>
      <c r="O1347">
        <v>0</v>
      </c>
      <c r="P1347">
        <v>-7966562.7000000002</v>
      </c>
      <c r="Q1347">
        <v>-6788052.9800000004</v>
      </c>
      <c r="R1347">
        <v>-197135.2</v>
      </c>
      <c r="S1347">
        <v>-987138.35</v>
      </c>
      <c r="T1347">
        <v>0</v>
      </c>
      <c r="U1347">
        <v>-565.96</v>
      </c>
      <c r="V1347">
        <v>-197135.2</v>
      </c>
      <c r="W1347">
        <v>-987704.31</v>
      </c>
      <c r="X1347">
        <v>0</v>
      </c>
      <c r="Y1347">
        <v>-147000</v>
      </c>
      <c r="Z1347">
        <v>0</v>
      </c>
      <c r="AA1347">
        <v>0</v>
      </c>
      <c r="AB1347">
        <v>0</v>
      </c>
      <c r="AC1347">
        <v>-147000</v>
      </c>
      <c r="AD1347">
        <v>-4826108.59</v>
      </c>
      <c r="AE1347">
        <v>0</v>
      </c>
      <c r="AF1347">
        <v>0</v>
      </c>
      <c r="AG1347">
        <v>0</v>
      </c>
      <c r="AH1347">
        <v>0</v>
      </c>
      <c r="AI1347">
        <v>-4826108.59</v>
      </c>
      <c r="AJ1347">
        <v>0</v>
      </c>
      <c r="AK1347">
        <v>-4973108.59</v>
      </c>
      <c r="AL1347">
        <v>-4585167.9800000004</v>
      </c>
      <c r="AM1347">
        <v>22568.47</v>
      </c>
      <c r="AN1347">
        <v>0</v>
      </c>
      <c r="AO1347">
        <v>0</v>
      </c>
      <c r="AP1347">
        <v>0</v>
      </c>
      <c r="AQ1347">
        <v>22568.47</v>
      </c>
    </row>
    <row r="1348" spans="2:43" x14ac:dyDescent="0.35">
      <c r="B1348" s="65" t="s">
        <v>128</v>
      </c>
      <c r="C1348">
        <v>2016</v>
      </c>
      <c r="D1348">
        <v>2018</v>
      </c>
      <c r="F1348">
        <v>8108</v>
      </c>
      <c r="G1348">
        <v>0</v>
      </c>
      <c r="H1348" t="s">
        <v>481</v>
      </c>
      <c r="I1348">
        <v>11</v>
      </c>
      <c r="J1348">
        <v>257</v>
      </c>
      <c r="K1348" t="s">
        <v>66</v>
      </c>
      <c r="L1348">
        <v>-614054.29</v>
      </c>
      <c r="M1348">
        <v>-419111.86</v>
      </c>
      <c r="N1348">
        <v>0</v>
      </c>
      <c r="O1348">
        <v>0</v>
      </c>
      <c r="P1348">
        <v>-614054.29</v>
      </c>
      <c r="Q1348">
        <v>-419111.86</v>
      </c>
      <c r="R1348">
        <v>0</v>
      </c>
      <c r="S1348">
        <v>0</v>
      </c>
      <c r="T1348">
        <v>0</v>
      </c>
      <c r="U1348">
        <v>0</v>
      </c>
      <c r="V1348">
        <v>0</v>
      </c>
      <c r="W1348">
        <v>0</v>
      </c>
      <c r="X1348">
        <v>0</v>
      </c>
      <c r="Y1348">
        <v>0</v>
      </c>
      <c r="Z1348">
        <v>0</v>
      </c>
      <c r="AA1348">
        <v>0</v>
      </c>
      <c r="AB1348">
        <v>0</v>
      </c>
      <c r="AC1348">
        <v>0</v>
      </c>
      <c r="AD1348">
        <v>-391477.98</v>
      </c>
      <c r="AE1348">
        <v>0</v>
      </c>
      <c r="AF1348">
        <v>0</v>
      </c>
      <c r="AG1348">
        <v>0</v>
      </c>
      <c r="AH1348">
        <v>0</v>
      </c>
      <c r="AI1348">
        <v>-391477.98</v>
      </c>
      <c r="AJ1348">
        <v>0</v>
      </c>
      <c r="AK1348">
        <v>-391477.98</v>
      </c>
      <c r="AL1348">
        <v>-196535.55</v>
      </c>
      <c r="AM1348">
        <v>0</v>
      </c>
      <c r="AN1348">
        <v>0</v>
      </c>
      <c r="AO1348">
        <v>0</v>
      </c>
      <c r="AP1348">
        <v>0</v>
      </c>
      <c r="AQ1348">
        <v>0</v>
      </c>
    </row>
    <row r="1349" spans="2:43" x14ac:dyDescent="0.35">
      <c r="B1349" s="65" t="s">
        <v>128</v>
      </c>
      <c r="C1349">
        <v>2016</v>
      </c>
      <c r="D1349">
        <v>2018</v>
      </c>
      <c r="F1349">
        <v>8108</v>
      </c>
      <c r="G1349">
        <v>0</v>
      </c>
      <c r="H1349" t="s">
        <v>481</v>
      </c>
      <c r="I1349">
        <v>11</v>
      </c>
      <c r="J1349">
        <v>260</v>
      </c>
      <c r="K1349" t="s">
        <v>66</v>
      </c>
      <c r="L1349">
        <v>-559084.5</v>
      </c>
      <c r="M1349">
        <v>-158020.31</v>
      </c>
      <c r="N1349">
        <v>0</v>
      </c>
      <c r="O1349">
        <v>0</v>
      </c>
      <c r="P1349">
        <v>-559084.5</v>
      </c>
      <c r="Q1349">
        <v>-158020.31</v>
      </c>
      <c r="R1349">
        <v>-15398.07</v>
      </c>
      <c r="S1349">
        <v>-9549.31</v>
      </c>
      <c r="T1349">
        <v>0</v>
      </c>
      <c r="U1349">
        <v>-2409.23</v>
      </c>
      <c r="V1349">
        <v>-15398.07</v>
      </c>
      <c r="W1349">
        <v>-11958.54</v>
      </c>
      <c r="X1349">
        <v>0</v>
      </c>
      <c r="Y1349">
        <v>0</v>
      </c>
      <c r="Z1349">
        <v>0</v>
      </c>
      <c r="AA1349">
        <v>0</v>
      </c>
      <c r="AB1349">
        <v>0</v>
      </c>
      <c r="AC1349">
        <v>0</v>
      </c>
      <c r="AD1349">
        <v>-568848.43000000005</v>
      </c>
      <c r="AE1349">
        <v>0</v>
      </c>
      <c r="AF1349">
        <v>0</v>
      </c>
      <c r="AG1349">
        <v>0</v>
      </c>
      <c r="AH1349">
        <v>0</v>
      </c>
      <c r="AI1349">
        <v>-568848.43000000005</v>
      </c>
      <c r="AJ1349">
        <v>0</v>
      </c>
      <c r="AK1349">
        <v>-568848.43000000005</v>
      </c>
      <c r="AL1349">
        <v>-164344.71</v>
      </c>
      <c r="AM1349">
        <v>0</v>
      </c>
      <c r="AN1349">
        <v>11575.47</v>
      </c>
      <c r="AO1349">
        <v>0</v>
      </c>
      <c r="AP1349">
        <v>0</v>
      </c>
      <c r="AQ1349">
        <v>11575.47</v>
      </c>
    </row>
    <row r="1350" spans="2:43" x14ac:dyDescent="0.35">
      <c r="B1350" s="65" t="s">
        <v>128</v>
      </c>
      <c r="C1350">
        <v>2016</v>
      </c>
      <c r="D1350">
        <v>2018</v>
      </c>
      <c r="F1350">
        <v>8108</v>
      </c>
      <c r="G1350">
        <v>0</v>
      </c>
      <c r="H1350" t="s">
        <v>481</v>
      </c>
      <c r="I1350">
        <v>11</v>
      </c>
      <c r="J1350">
        <v>310</v>
      </c>
      <c r="K1350" t="s">
        <v>66</v>
      </c>
      <c r="L1350">
        <v>-656781.67000000004</v>
      </c>
      <c r="M1350">
        <v>-209492.48000000001</v>
      </c>
      <c r="N1350">
        <v>0</v>
      </c>
      <c r="O1350">
        <v>0</v>
      </c>
      <c r="P1350">
        <v>-656781.67000000004</v>
      </c>
      <c r="Q1350">
        <v>-209492.48000000001</v>
      </c>
      <c r="R1350">
        <v>0</v>
      </c>
      <c r="S1350">
        <v>2807.19</v>
      </c>
      <c r="T1350">
        <v>0</v>
      </c>
      <c r="U1350">
        <v>-2807.19</v>
      </c>
      <c r="V1350">
        <v>0</v>
      </c>
      <c r="W1350">
        <v>0</v>
      </c>
      <c r="X1350">
        <v>0</v>
      </c>
      <c r="Y1350">
        <v>0</v>
      </c>
      <c r="Z1350">
        <v>0</v>
      </c>
      <c r="AA1350">
        <v>0</v>
      </c>
      <c r="AB1350">
        <v>0</v>
      </c>
      <c r="AC1350">
        <v>0</v>
      </c>
      <c r="AD1350">
        <v>-859312.28</v>
      </c>
      <c r="AE1350">
        <v>0</v>
      </c>
      <c r="AF1350">
        <v>0</v>
      </c>
      <c r="AG1350">
        <v>0</v>
      </c>
      <c r="AH1350">
        <v>0</v>
      </c>
      <c r="AI1350">
        <v>-859312.28</v>
      </c>
      <c r="AJ1350">
        <v>0</v>
      </c>
      <c r="AK1350">
        <v>-859312.28</v>
      </c>
      <c r="AL1350">
        <v>-412023.09</v>
      </c>
      <c r="AM1350">
        <v>0</v>
      </c>
      <c r="AN1350">
        <v>0</v>
      </c>
      <c r="AO1350">
        <v>0</v>
      </c>
      <c r="AP1350">
        <v>0</v>
      </c>
      <c r="AQ1350">
        <v>0</v>
      </c>
    </row>
    <row r="1351" spans="2:43" x14ac:dyDescent="0.35">
      <c r="B1351" s="65" t="s">
        <v>128</v>
      </c>
      <c r="C1351">
        <v>2016</v>
      </c>
      <c r="D1351">
        <v>2018</v>
      </c>
      <c r="F1351">
        <v>8108</v>
      </c>
      <c r="G1351">
        <v>0</v>
      </c>
      <c r="H1351" t="s">
        <v>481</v>
      </c>
      <c r="I1351">
        <v>11</v>
      </c>
      <c r="J1351">
        <v>410</v>
      </c>
      <c r="K1351" t="s">
        <v>66</v>
      </c>
      <c r="L1351">
        <v>-10314834.85</v>
      </c>
      <c r="M1351">
        <v>-7797095.2999999998</v>
      </c>
      <c r="N1351">
        <v>0</v>
      </c>
      <c r="O1351">
        <v>0</v>
      </c>
      <c r="P1351">
        <v>-10314834.85</v>
      </c>
      <c r="Q1351">
        <v>-7797095.2999999998</v>
      </c>
      <c r="R1351">
        <v>0</v>
      </c>
      <c r="S1351">
        <v>-28488.28</v>
      </c>
      <c r="T1351">
        <v>0</v>
      </c>
      <c r="U1351">
        <v>0</v>
      </c>
      <c r="V1351">
        <v>0</v>
      </c>
      <c r="W1351">
        <v>-28488.28</v>
      </c>
      <c r="X1351">
        <v>0</v>
      </c>
      <c r="Y1351">
        <v>0</v>
      </c>
      <c r="Z1351">
        <v>0</v>
      </c>
      <c r="AA1351">
        <v>0</v>
      </c>
      <c r="AB1351">
        <v>0</v>
      </c>
      <c r="AC1351">
        <v>0</v>
      </c>
      <c r="AD1351">
        <v>-4984717.7</v>
      </c>
      <c r="AE1351">
        <v>0</v>
      </c>
      <c r="AF1351">
        <v>0</v>
      </c>
      <c r="AG1351">
        <v>0</v>
      </c>
      <c r="AH1351">
        <v>0</v>
      </c>
      <c r="AI1351">
        <v>-4984717.7</v>
      </c>
      <c r="AJ1351">
        <v>0</v>
      </c>
      <c r="AK1351">
        <v>-4984717.7</v>
      </c>
      <c r="AL1351">
        <v>-2495466.4300000002</v>
      </c>
      <c r="AM1351">
        <v>458.5</v>
      </c>
      <c r="AN1351">
        <v>0</v>
      </c>
      <c r="AO1351">
        <v>0</v>
      </c>
      <c r="AP1351">
        <v>0</v>
      </c>
      <c r="AQ1351">
        <v>458.5</v>
      </c>
    </row>
    <row r="1352" spans="2:43" x14ac:dyDescent="0.35">
      <c r="B1352" s="65" t="s">
        <v>128</v>
      </c>
      <c r="C1352">
        <v>2016</v>
      </c>
      <c r="D1352">
        <v>2018</v>
      </c>
      <c r="F1352">
        <v>8108</v>
      </c>
      <c r="G1352">
        <v>0</v>
      </c>
      <c r="H1352" t="s">
        <v>486</v>
      </c>
      <c r="I1352">
        <v>12</v>
      </c>
      <c r="J1352">
        <v>111</v>
      </c>
      <c r="K1352" t="s">
        <v>66</v>
      </c>
      <c r="L1352">
        <v>0</v>
      </c>
      <c r="M1352">
        <v>0</v>
      </c>
      <c r="N1352">
        <v>0</v>
      </c>
      <c r="O1352">
        <v>0</v>
      </c>
      <c r="P1352">
        <v>0</v>
      </c>
      <c r="Q1352">
        <v>0</v>
      </c>
      <c r="R1352">
        <v>-55723.199999999997</v>
      </c>
      <c r="S1352">
        <v>0</v>
      </c>
      <c r="T1352">
        <v>0</v>
      </c>
      <c r="U1352">
        <v>0</v>
      </c>
      <c r="V1352">
        <v>-55723.199999999997</v>
      </c>
      <c r="W1352">
        <v>0</v>
      </c>
      <c r="X1352">
        <v>0</v>
      </c>
      <c r="Y1352">
        <v>0</v>
      </c>
      <c r="Z1352">
        <v>0</v>
      </c>
      <c r="AA1352">
        <v>0</v>
      </c>
      <c r="AB1352">
        <v>0</v>
      </c>
      <c r="AC1352">
        <v>0</v>
      </c>
      <c r="AD1352">
        <v>-60000.25</v>
      </c>
      <c r="AE1352">
        <v>0</v>
      </c>
      <c r="AF1352">
        <v>0</v>
      </c>
      <c r="AG1352">
        <v>0</v>
      </c>
      <c r="AH1352">
        <v>0</v>
      </c>
      <c r="AI1352">
        <v>-60000.25</v>
      </c>
      <c r="AJ1352">
        <v>0</v>
      </c>
      <c r="AK1352">
        <v>-60000.25</v>
      </c>
      <c r="AL1352">
        <v>-4277.05</v>
      </c>
      <c r="AM1352">
        <v>0</v>
      </c>
      <c r="AN1352">
        <v>0</v>
      </c>
      <c r="AO1352">
        <v>0</v>
      </c>
      <c r="AP1352">
        <v>0</v>
      </c>
      <c r="AQ1352">
        <v>0</v>
      </c>
    </row>
    <row r="1353" spans="2:43" x14ac:dyDescent="0.35">
      <c r="B1353" s="65" t="s">
        <v>128</v>
      </c>
      <c r="C1353">
        <v>2016</v>
      </c>
      <c r="D1353">
        <v>2018</v>
      </c>
      <c r="F1353">
        <v>8108</v>
      </c>
      <c r="G1353">
        <v>0</v>
      </c>
      <c r="H1353" t="s">
        <v>486</v>
      </c>
      <c r="I1353">
        <v>12</v>
      </c>
      <c r="J1353">
        <v>115</v>
      </c>
      <c r="K1353" t="s">
        <v>66</v>
      </c>
      <c r="L1353">
        <v>0</v>
      </c>
      <c r="M1353">
        <v>0</v>
      </c>
      <c r="N1353">
        <v>0</v>
      </c>
      <c r="O1353">
        <v>0</v>
      </c>
      <c r="P1353">
        <v>0</v>
      </c>
      <c r="Q1353">
        <v>0</v>
      </c>
      <c r="R1353">
        <v>-4.05</v>
      </c>
      <c r="S1353">
        <v>0</v>
      </c>
      <c r="T1353">
        <v>0</v>
      </c>
      <c r="U1353">
        <v>0</v>
      </c>
      <c r="V1353">
        <v>-4.05</v>
      </c>
      <c r="W1353">
        <v>0</v>
      </c>
      <c r="X1353">
        <v>0</v>
      </c>
      <c r="Y1353">
        <v>0</v>
      </c>
      <c r="Z1353">
        <v>0</v>
      </c>
      <c r="AA1353">
        <v>0</v>
      </c>
      <c r="AB1353">
        <v>0</v>
      </c>
      <c r="AC1353">
        <v>0</v>
      </c>
      <c r="AD1353">
        <v>-2.0299999999999998</v>
      </c>
      <c r="AE1353">
        <v>0</v>
      </c>
      <c r="AF1353">
        <v>0</v>
      </c>
      <c r="AG1353">
        <v>0</v>
      </c>
      <c r="AH1353">
        <v>0</v>
      </c>
      <c r="AI1353">
        <v>-2.0299999999999998</v>
      </c>
      <c r="AJ1353">
        <v>0</v>
      </c>
      <c r="AK1353">
        <v>-2.0299999999999998</v>
      </c>
      <c r="AL1353">
        <v>2.02</v>
      </c>
      <c r="AM1353">
        <v>0</v>
      </c>
      <c r="AN1353">
        <v>0</v>
      </c>
      <c r="AO1353">
        <v>0</v>
      </c>
      <c r="AP1353">
        <v>0</v>
      </c>
      <c r="AQ1353">
        <v>0</v>
      </c>
    </row>
    <row r="1354" spans="2:43" x14ac:dyDescent="0.35">
      <c r="B1354" s="65" t="s">
        <v>128</v>
      </c>
      <c r="C1354">
        <v>2016</v>
      </c>
      <c r="D1354">
        <v>2018</v>
      </c>
      <c r="F1354">
        <v>8108</v>
      </c>
      <c r="G1354">
        <v>0</v>
      </c>
      <c r="H1354" t="s">
        <v>486</v>
      </c>
      <c r="I1354">
        <v>12</v>
      </c>
      <c r="J1354">
        <v>121</v>
      </c>
      <c r="K1354" t="s">
        <v>66</v>
      </c>
      <c r="L1354">
        <v>0</v>
      </c>
      <c r="M1354">
        <v>0</v>
      </c>
      <c r="N1354">
        <v>0</v>
      </c>
      <c r="O1354">
        <v>0</v>
      </c>
      <c r="P1354">
        <v>0</v>
      </c>
      <c r="Q1354">
        <v>0</v>
      </c>
      <c r="R1354">
        <v>-16252.65</v>
      </c>
      <c r="S1354">
        <v>0</v>
      </c>
      <c r="T1354">
        <v>0</v>
      </c>
      <c r="U1354">
        <v>0</v>
      </c>
      <c r="V1354">
        <v>-16252.65</v>
      </c>
      <c r="W1354">
        <v>0</v>
      </c>
      <c r="X1354">
        <v>0</v>
      </c>
      <c r="Y1354">
        <v>0</v>
      </c>
      <c r="Z1354">
        <v>0</v>
      </c>
      <c r="AA1354">
        <v>0</v>
      </c>
      <c r="AB1354">
        <v>0</v>
      </c>
      <c r="AC1354">
        <v>0</v>
      </c>
      <c r="AD1354">
        <v>-18054.439999999999</v>
      </c>
      <c r="AE1354">
        <v>0</v>
      </c>
      <c r="AF1354">
        <v>0</v>
      </c>
      <c r="AG1354">
        <v>0</v>
      </c>
      <c r="AH1354">
        <v>0</v>
      </c>
      <c r="AI1354">
        <v>-18054.439999999999</v>
      </c>
      <c r="AJ1354">
        <v>0</v>
      </c>
      <c r="AK1354">
        <v>-18054.439999999999</v>
      </c>
      <c r="AL1354">
        <v>-1801.79</v>
      </c>
      <c r="AM1354">
        <v>0</v>
      </c>
      <c r="AN1354">
        <v>0</v>
      </c>
      <c r="AO1354">
        <v>0</v>
      </c>
      <c r="AP1354">
        <v>0</v>
      </c>
      <c r="AQ1354">
        <v>0</v>
      </c>
    </row>
    <row r="1355" spans="2:43" x14ac:dyDescent="0.35">
      <c r="B1355" s="65" t="s">
        <v>128</v>
      </c>
      <c r="C1355">
        <v>2016</v>
      </c>
      <c r="D1355">
        <v>2018</v>
      </c>
      <c r="F1355">
        <v>8108</v>
      </c>
      <c r="G1355">
        <v>0</v>
      </c>
      <c r="H1355" t="s">
        <v>486</v>
      </c>
      <c r="I1355">
        <v>12</v>
      </c>
      <c r="J1355">
        <v>210</v>
      </c>
      <c r="K1355" t="s">
        <v>66</v>
      </c>
      <c r="L1355">
        <v>-2118.0700000000002</v>
      </c>
      <c r="M1355">
        <v>0</v>
      </c>
      <c r="N1355">
        <v>0</v>
      </c>
      <c r="O1355">
        <v>0</v>
      </c>
      <c r="P1355">
        <v>-2118.0700000000002</v>
      </c>
      <c r="Q1355">
        <v>0</v>
      </c>
      <c r="R1355">
        <v>0</v>
      </c>
      <c r="S1355">
        <v>0</v>
      </c>
      <c r="T1355">
        <v>0</v>
      </c>
      <c r="U1355">
        <v>0</v>
      </c>
      <c r="V1355">
        <v>0</v>
      </c>
      <c r="W1355">
        <v>0</v>
      </c>
      <c r="X1355">
        <v>0</v>
      </c>
      <c r="Y1355">
        <v>0</v>
      </c>
      <c r="Z1355">
        <v>0</v>
      </c>
      <c r="AA1355">
        <v>0</v>
      </c>
      <c r="AB1355">
        <v>0</v>
      </c>
      <c r="AC1355">
        <v>0</v>
      </c>
      <c r="AD1355">
        <v>-2278.87</v>
      </c>
      <c r="AE1355">
        <v>0</v>
      </c>
      <c r="AF1355">
        <v>0</v>
      </c>
      <c r="AG1355">
        <v>0</v>
      </c>
      <c r="AH1355">
        <v>0</v>
      </c>
      <c r="AI1355">
        <v>-2278.87</v>
      </c>
      <c r="AJ1355">
        <v>0</v>
      </c>
      <c r="AK1355">
        <v>-2278.87</v>
      </c>
      <c r="AL1355">
        <v>-160.80000000000001</v>
      </c>
      <c r="AM1355">
        <v>0</v>
      </c>
      <c r="AN1355">
        <v>0</v>
      </c>
      <c r="AO1355">
        <v>0</v>
      </c>
      <c r="AP1355">
        <v>0</v>
      </c>
      <c r="AQ1355">
        <v>0</v>
      </c>
    </row>
    <row r="1356" spans="2:43" x14ac:dyDescent="0.35">
      <c r="B1356" s="65" t="s">
        <v>128</v>
      </c>
      <c r="C1356">
        <v>2016</v>
      </c>
      <c r="D1356">
        <v>2018</v>
      </c>
      <c r="F1356">
        <v>8108</v>
      </c>
      <c r="G1356">
        <v>0</v>
      </c>
      <c r="H1356" t="s">
        <v>486</v>
      </c>
      <c r="I1356">
        <v>12</v>
      </c>
      <c r="J1356">
        <v>251</v>
      </c>
      <c r="K1356" t="s">
        <v>66</v>
      </c>
      <c r="L1356">
        <v>-134398.96</v>
      </c>
      <c r="M1356">
        <v>-1308889.76</v>
      </c>
      <c r="N1356">
        <v>0</v>
      </c>
      <c r="O1356">
        <v>0</v>
      </c>
      <c r="P1356">
        <v>-134398.96</v>
      </c>
      <c r="Q1356">
        <v>-1308889.76</v>
      </c>
      <c r="R1356">
        <v>0</v>
      </c>
      <c r="S1356">
        <v>-41310.97</v>
      </c>
      <c r="T1356">
        <v>0</v>
      </c>
      <c r="U1356">
        <v>0</v>
      </c>
      <c r="V1356">
        <v>0</v>
      </c>
      <c r="W1356">
        <v>-41310.97</v>
      </c>
      <c r="X1356">
        <v>0</v>
      </c>
      <c r="Y1356">
        <v>-474156.33</v>
      </c>
      <c r="Z1356">
        <v>0</v>
      </c>
      <c r="AA1356">
        <v>0</v>
      </c>
      <c r="AB1356">
        <v>0</v>
      </c>
      <c r="AC1356">
        <v>-474156.33</v>
      </c>
      <c r="AD1356">
        <v>-425388.92</v>
      </c>
      <c r="AE1356">
        <v>0</v>
      </c>
      <c r="AF1356">
        <v>0</v>
      </c>
      <c r="AG1356">
        <v>0</v>
      </c>
      <c r="AH1356">
        <v>0</v>
      </c>
      <c r="AI1356">
        <v>-425388.92</v>
      </c>
      <c r="AJ1356">
        <v>0</v>
      </c>
      <c r="AK1356">
        <v>-899545.25</v>
      </c>
      <c r="AL1356">
        <v>-2115347.02</v>
      </c>
      <c r="AM1356">
        <v>0</v>
      </c>
      <c r="AN1356">
        <v>0</v>
      </c>
      <c r="AO1356">
        <v>0</v>
      </c>
      <c r="AP1356">
        <v>0</v>
      </c>
      <c r="AQ1356">
        <v>0</v>
      </c>
    </row>
    <row r="1357" spans="2:43" x14ac:dyDescent="0.35">
      <c r="B1357" s="65" t="s">
        <v>128</v>
      </c>
      <c r="C1357">
        <v>2016</v>
      </c>
      <c r="D1357">
        <v>2018</v>
      </c>
      <c r="F1357">
        <v>8108</v>
      </c>
      <c r="G1357">
        <v>0</v>
      </c>
      <c r="H1357" t="s">
        <v>486</v>
      </c>
      <c r="I1357">
        <v>12</v>
      </c>
      <c r="J1357">
        <v>252</v>
      </c>
      <c r="K1357" t="s">
        <v>66</v>
      </c>
      <c r="L1357">
        <v>-87968.74</v>
      </c>
      <c r="M1357">
        <v>-1645672.48</v>
      </c>
      <c r="N1357">
        <v>0</v>
      </c>
      <c r="O1357">
        <v>0</v>
      </c>
      <c r="P1357">
        <v>-87968.74</v>
      </c>
      <c r="Q1357">
        <v>-1645672.48</v>
      </c>
      <c r="R1357">
        <v>0</v>
      </c>
      <c r="S1357">
        <v>-5287.65</v>
      </c>
      <c r="T1357">
        <v>0</v>
      </c>
      <c r="U1357">
        <v>-0.98</v>
      </c>
      <c r="V1357">
        <v>0</v>
      </c>
      <c r="W1357">
        <v>-5288.63</v>
      </c>
      <c r="X1357">
        <v>-5420000</v>
      </c>
      <c r="Y1357">
        <v>-3793799.2</v>
      </c>
      <c r="Z1357">
        <v>0</v>
      </c>
      <c r="AA1357">
        <v>0</v>
      </c>
      <c r="AB1357">
        <v>-5420000</v>
      </c>
      <c r="AC1357">
        <v>-3793799.2</v>
      </c>
      <c r="AD1357">
        <v>-2822594.39</v>
      </c>
      <c r="AE1357">
        <v>0</v>
      </c>
      <c r="AF1357">
        <v>0</v>
      </c>
      <c r="AG1357">
        <v>0</v>
      </c>
      <c r="AH1357">
        <v>0</v>
      </c>
      <c r="AI1357">
        <v>-2822594.39</v>
      </c>
      <c r="AJ1357">
        <v>-5420000</v>
      </c>
      <c r="AK1357">
        <v>-1196393.5900000001</v>
      </c>
      <c r="AL1357">
        <v>-2759385.96</v>
      </c>
      <c r="AM1357">
        <v>0</v>
      </c>
      <c r="AN1357">
        <v>0</v>
      </c>
      <c r="AO1357">
        <v>0</v>
      </c>
      <c r="AP1357">
        <v>0</v>
      </c>
      <c r="AQ1357">
        <v>0</v>
      </c>
    </row>
    <row r="1358" spans="2:43" x14ac:dyDescent="0.35">
      <c r="B1358" s="65" t="s">
        <v>128</v>
      </c>
      <c r="C1358">
        <v>2016</v>
      </c>
      <c r="D1358">
        <v>2018</v>
      </c>
      <c r="F1358">
        <v>8108</v>
      </c>
      <c r="G1358">
        <v>0</v>
      </c>
      <c r="H1358" t="s">
        <v>486</v>
      </c>
      <c r="I1358">
        <v>12</v>
      </c>
      <c r="J1358">
        <v>254</v>
      </c>
      <c r="K1358" t="s">
        <v>66</v>
      </c>
      <c r="L1358">
        <v>-2481</v>
      </c>
      <c r="M1358">
        <v>0</v>
      </c>
      <c r="N1358">
        <v>0</v>
      </c>
      <c r="O1358">
        <v>0</v>
      </c>
      <c r="P1358">
        <v>-2481</v>
      </c>
      <c r="Q1358">
        <v>0</v>
      </c>
      <c r="R1358">
        <v>0</v>
      </c>
      <c r="S1358">
        <v>0</v>
      </c>
      <c r="T1358">
        <v>0</v>
      </c>
      <c r="U1358">
        <v>0</v>
      </c>
      <c r="V1358">
        <v>0</v>
      </c>
      <c r="W1358">
        <v>0</v>
      </c>
      <c r="X1358">
        <v>0</v>
      </c>
      <c r="Y1358">
        <v>0</v>
      </c>
      <c r="Z1358">
        <v>0</v>
      </c>
      <c r="AA1358">
        <v>0</v>
      </c>
      <c r="AB1358">
        <v>0</v>
      </c>
      <c r="AC1358">
        <v>0</v>
      </c>
      <c r="AD1358">
        <v>-2481</v>
      </c>
      <c r="AE1358">
        <v>0</v>
      </c>
      <c r="AF1358">
        <v>0</v>
      </c>
      <c r="AG1358">
        <v>0</v>
      </c>
      <c r="AH1358">
        <v>0</v>
      </c>
      <c r="AI1358">
        <v>-2481</v>
      </c>
      <c r="AJ1358">
        <v>0</v>
      </c>
      <c r="AK1358">
        <v>-2481</v>
      </c>
      <c r="AL1358">
        <v>0</v>
      </c>
      <c r="AM1358">
        <v>0</v>
      </c>
      <c r="AN1358">
        <v>0</v>
      </c>
      <c r="AO1358">
        <v>0</v>
      </c>
      <c r="AP1358">
        <v>0</v>
      </c>
      <c r="AQ1358">
        <v>0</v>
      </c>
    </row>
    <row r="1359" spans="2:43" x14ac:dyDescent="0.35">
      <c r="B1359" s="65" t="s">
        <v>128</v>
      </c>
      <c r="C1359">
        <v>2016</v>
      </c>
      <c r="D1359">
        <v>2018</v>
      </c>
      <c r="F1359">
        <v>8108</v>
      </c>
      <c r="G1359">
        <v>0</v>
      </c>
      <c r="H1359" t="s">
        <v>486</v>
      </c>
      <c r="I1359">
        <v>12</v>
      </c>
      <c r="J1359">
        <v>255</v>
      </c>
      <c r="K1359" t="s">
        <v>66</v>
      </c>
      <c r="L1359">
        <v>0</v>
      </c>
      <c r="M1359">
        <v>-1169409.29</v>
      </c>
      <c r="N1359">
        <v>0</v>
      </c>
      <c r="O1359">
        <v>0</v>
      </c>
      <c r="P1359">
        <v>0</v>
      </c>
      <c r="Q1359">
        <v>-1169409.29</v>
      </c>
      <c r="R1359">
        <v>0</v>
      </c>
      <c r="S1359">
        <v>-5238.72</v>
      </c>
      <c r="T1359">
        <v>0</v>
      </c>
      <c r="U1359">
        <v>0</v>
      </c>
      <c r="V1359">
        <v>0</v>
      </c>
      <c r="W1359">
        <v>-5238.72</v>
      </c>
      <c r="X1359">
        <v>0</v>
      </c>
      <c r="Y1359">
        <v>0</v>
      </c>
      <c r="Z1359">
        <v>0</v>
      </c>
      <c r="AA1359">
        <v>0</v>
      </c>
      <c r="AB1359">
        <v>0</v>
      </c>
      <c r="AC1359">
        <v>0</v>
      </c>
      <c r="AD1359">
        <v>-126534.99</v>
      </c>
      <c r="AE1359">
        <v>0</v>
      </c>
      <c r="AF1359">
        <v>0</v>
      </c>
      <c r="AG1359">
        <v>0</v>
      </c>
      <c r="AH1359">
        <v>0</v>
      </c>
      <c r="AI1359">
        <v>-126534.99</v>
      </c>
      <c r="AJ1359">
        <v>0</v>
      </c>
      <c r="AK1359">
        <v>-126534.99</v>
      </c>
      <c r="AL1359">
        <v>-1301183</v>
      </c>
      <c r="AM1359">
        <v>0</v>
      </c>
      <c r="AN1359">
        <v>0</v>
      </c>
      <c r="AO1359">
        <v>0</v>
      </c>
      <c r="AP1359">
        <v>0</v>
      </c>
      <c r="AQ1359">
        <v>0</v>
      </c>
    </row>
    <row r="1360" spans="2:43" x14ac:dyDescent="0.35">
      <c r="B1360" s="65" t="s">
        <v>128</v>
      </c>
      <c r="C1360">
        <v>2016</v>
      </c>
      <c r="D1360">
        <v>2018</v>
      </c>
      <c r="F1360">
        <v>8108</v>
      </c>
      <c r="G1360">
        <v>0</v>
      </c>
      <c r="H1360" t="s">
        <v>486</v>
      </c>
      <c r="I1360">
        <v>12</v>
      </c>
      <c r="J1360">
        <v>260</v>
      </c>
      <c r="K1360" t="s">
        <v>66</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-699.98</v>
      </c>
      <c r="AE1360">
        <v>0</v>
      </c>
      <c r="AF1360">
        <v>0</v>
      </c>
      <c r="AG1360">
        <v>0</v>
      </c>
      <c r="AH1360">
        <v>0</v>
      </c>
      <c r="AI1360">
        <v>-699.98</v>
      </c>
      <c r="AJ1360">
        <v>0</v>
      </c>
      <c r="AK1360">
        <v>-699.98</v>
      </c>
      <c r="AL1360">
        <v>-699.98</v>
      </c>
      <c r="AM1360">
        <v>0</v>
      </c>
      <c r="AN1360">
        <v>0</v>
      </c>
      <c r="AO1360">
        <v>0</v>
      </c>
      <c r="AP1360">
        <v>0</v>
      </c>
      <c r="AQ1360">
        <v>0</v>
      </c>
    </row>
    <row r="1361" spans="2:43" x14ac:dyDescent="0.35">
      <c r="B1361" s="65" t="s">
        <v>128</v>
      </c>
      <c r="C1361">
        <v>2016</v>
      </c>
      <c r="D1361">
        <v>2018</v>
      </c>
      <c r="F1361">
        <v>8108</v>
      </c>
      <c r="G1361">
        <v>0</v>
      </c>
      <c r="H1361" t="s">
        <v>486</v>
      </c>
      <c r="I1361">
        <v>12</v>
      </c>
      <c r="J1361">
        <v>310</v>
      </c>
      <c r="K1361" t="s">
        <v>66</v>
      </c>
      <c r="L1361">
        <v>-8596</v>
      </c>
      <c r="M1361">
        <v>0</v>
      </c>
      <c r="N1361">
        <v>0</v>
      </c>
      <c r="O1361">
        <v>0</v>
      </c>
      <c r="P1361">
        <v>-8596</v>
      </c>
      <c r="Q1361">
        <v>0</v>
      </c>
      <c r="R1361">
        <v>0</v>
      </c>
      <c r="S1361">
        <v>0</v>
      </c>
      <c r="T1361">
        <v>0</v>
      </c>
      <c r="U1361">
        <v>0</v>
      </c>
      <c r="V1361">
        <v>0</v>
      </c>
      <c r="W1361">
        <v>0</v>
      </c>
      <c r="X1361">
        <v>0</v>
      </c>
      <c r="Y1361">
        <v>0</v>
      </c>
      <c r="Z1361">
        <v>0</v>
      </c>
      <c r="AA1361">
        <v>0</v>
      </c>
      <c r="AB1361">
        <v>0</v>
      </c>
      <c r="AC1361">
        <v>0</v>
      </c>
      <c r="AD1361">
        <v>-8596</v>
      </c>
      <c r="AE1361">
        <v>0</v>
      </c>
      <c r="AF1361">
        <v>0</v>
      </c>
      <c r="AG1361">
        <v>0</v>
      </c>
      <c r="AH1361">
        <v>0</v>
      </c>
      <c r="AI1361">
        <v>-8596</v>
      </c>
      <c r="AJ1361">
        <v>0</v>
      </c>
      <c r="AK1361">
        <v>-8596</v>
      </c>
      <c r="AL1361">
        <v>0</v>
      </c>
      <c r="AM1361">
        <v>0</v>
      </c>
      <c r="AN1361">
        <v>0</v>
      </c>
      <c r="AO1361">
        <v>0</v>
      </c>
      <c r="AP1361">
        <v>0</v>
      </c>
      <c r="AQ1361">
        <v>0</v>
      </c>
    </row>
    <row r="1362" spans="2:43" x14ac:dyDescent="0.35">
      <c r="B1362" s="65" t="s">
        <v>128</v>
      </c>
      <c r="C1362">
        <v>2016</v>
      </c>
      <c r="D1362">
        <v>2018</v>
      </c>
      <c r="F1362">
        <v>8108</v>
      </c>
      <c r="G1362">
        <v>0</v>
      </c>
      <c r="H1362" t="s">
        <v>486</v>
      </c>
      <c r="I1362">
        <v>12</v>
      </c>
      <c r="J1362">
        <v>410</v>
      </c>
      <c r="K1362" t="s">
        <v>66</v>
      </c>
      <c r="L1362">
        <v>-469515.81</v>
      </c>
      <c r="M1362">
        <v>-603888.04</v>
      </c>
      <c r="N1362">
        <v>0</v>
      </c>
      <c r="O1362">
        <v>0</v>
      </c>
      <c r="P1362">
        <v>-469515.81</v>
      </c>
      <c r="Q1362">
        <v>-603888.04</v>
      </c>
      <c r="R1362">
        <v>0</v>
      </c>
      <c r="S1362">
        <v>0</v>
      </c>
      <c r="T1362">
        <v>0</v>
      </c>
      <c r="U1362">
        <v>0</v>
      </c>
      <c r="V1362">
        <v>0</v>
      </c>
      <c r="W1362">
        <v>0</v>
      </c>
      <c r="X1362">
        <v>0</v>
      </c>
      <c r="Y1362">
        <v>0</v>
      </c>
      <c r="Z1362">
        <v>0</v>
      </c>
      <c r="AA1362">
        <v>0</v>
      </c>
      <c r="AB1362">
        <v>0</v>
      </c>
      <c r="AC1362">
        <v>0</v>
      </c>
      <c r="AD1362">
        <v>-363063.77</v>
      </c>
      <c r="AE1362">
        <v>0</v>
      </c>
      <c r="AF1362">
        <v>0</v>
      </c>
      <c r="AG1362">
        <v>0</v>
      </c>
      <c r="AH1362">
        <v>0</v>
      </c>
      <c r="AI1362">
        <v>-363063.77</v>
      </c>
      <c r="AJ1362">
        <v>0</v>
      </c>
      <c r="AK1362">
        <v>-363063.77</v>
      </c>
      <c r="AL1362">
        <v>-497436</v>
      </c>
      <c r="AM1362">
        <v>0</v>
      </c>
      <c r="AN1362">
        <v>0</v>
      </c>
      <c r="AO1362">
        <v>0</v>
      </c>
      <c r="AP1362">
        <v>0</v>
      </c>
      <c r="AQ1362">
        <v>0</v>
      </c>
    </row>
    <row r="1363" spans="2:43" x14ac:dyDescent="0.35">
      <c r="B1363" s="65" t="s">
        <v>128</v>
      </c>
      <c r="C1363">
        <v>2016</v>
      </c>
      <c r="D1363">
        <v>2018</v>
      </c>
      <c r="F1363">
        <v>8108</v>
      </c>
      <c r="G1363">
        <v>0</v>
      </c>
      <c r="H1363" t="s">
        <v>487</v>
      </c>
      <c r="I1363">
        <v>13</v>
      </c>
      <c r="J1363">
        <v>111</v>
      </c>
      <c r="K1363" t="s">
        <v>66</v>
      </c>
      <c r="L1363">
        <v>0</v>
      </c>
      <c r="M1363">
        <v>0</v>
      </c>
      <c r="N1363">
        <v>0</v>
      </c>
      <c r="O1363">
        <v>0</v>
      </c>
      <c r="P1363">
        <v>0</v>
      </c>
      <c r="Q1363">
        <v>0</v>
      </c>
      <c r="R1363">
        <v>-78696.81</v>
      </c>
      <c r="S1363">
        <v>0</v>
      </c>
      <c r="T1363">
        <v>0</v>
      </c>
      <c r="U1363">
        <v>0</v>
      </c>
      <c r="V1363">
        <v>-78696.81</v>
      </c>
      <c r="W1363">
        <v>0</v>
      </c>
      <c r="X1363">
        <v>0</v>
      </c>
      <c r="Y1363">
        <v>0</v>
      </c>
      <c r="Z1363">
        <v>0</v>
      </c>
      <c r="AA1363">
        <v>0</v>
      </c>
      <c r="AB1363">
        <v>0</v>
      </c>
      <c r="AC1363">
        <v>0</v>
      </c>
      <c r="AD1363">
        <v>-78696.83</v>
      </c>
      <c r="AE1363">
        <v>0</v>
      </c>
      <c r="AF1363">
        <v>0</v>
      </c>
      <c r="AG1363">
        <v>0</v>
      </c>
      <c r="AH1363">
        <v>0</v>
      </c>
      <c r="AI1363">
        <v>-78696.83</v>
      </c>
      <c r="AJ1363">
        <v>0</v>
      </c>
      <c r="AK1363">
        <v>-78696.83</v>
      </c>
      <c r="AL1363">
        <v>-0.02</v>
      </c>
      <c r="AM1363">
        <v>0</v>
      </c>
      <c r="AN1363">
        <v>0</v>
      </c>
      <c r="AO1363">
        <v>0</v>
      </c>
      <c r="AP1363">
        <v>0</v>
      </c>
      <c r="AQ1363">
        <v>0</v>
      </c>
    </row>
    <row r="1364" spans="2:43" x14ac:dyDescent="0.35">
      <c r="B1364" s="65" t="s">
        <v>128</v>
      </c>
      <c r="C1364">
        <v>2016</v>
      </c>
      <c r="D1364">
        <v>2018</v>
      </c>
      <c r="F1364">
        <v>8108</v>
      </c>
      <c r="G1364">
        <v>0</v>
      </c>
      <c r="H1364" t="s">
        <v>487</v>
      </c>
      <c r="I1364">
        <v>13</v>
      </c>
      <c r="J1364">
        <v>113</v>
      </c>
      <c r="K1364" t="s">
        <v>66</v>
      </c>
      <c r="L1364">
        <v>0</v>
      </c>
      <c r="M1364">
        <v>0</v>
      </c>
      <c r="N1364">
        <v>0</v>
      </c>
      <c r="O1364">
        <v>0</v>
      </c>
      <c r="P1364">
        <v>0</v>
      </c>
      <c r="Q1364">
        <v>0</v>
      </c>
      <c r="R1364">
        <v>-3362.24</v>
      </c>
      <c r="S1364">
        <v>0</v>
      </c>
      <c r="T1364">
        <v>0</v>
      </c>
      <c r="U1364">
        <v>0</v>
      </c>
      <c r="V1364">
        <v>-3362.24</v>
      </c>
      <c r="W1364">
        <v>0</v>
      </c>
      <c r="X1364">
        <v>0</v>
      </c>
      <c r="Y1364">
        <v>0</v>
      </c>
      <c r="Z1364">
        <v>0</v>
      </c>
      <c r="AA1364">
        <v>0</v>
      </c>
      <c r="AB1364">
        <v>0</v>
      </c>
      <c r="AC1364">
        <v>0</v>
      </c>
      <c r="AD1364">
        <v>-3362.24</v>
      </c>
      <c r="AE1364">
        <v>0</v>
      </c>
      <c r="AF1364">
        <v>0</v>
      </c>
      <c r="AG1364">
        <v>0</v>
      </c>
      <c r="AH1364">
        <v>0</v>
      </c>
      <c r="AI1364">
        <v>-3362.24</v>
      </c>
      <c r="AJ1364">
        <v>0</v>
      </c>
      <c r="AK1364">
        <v>-3362.24</v>
      </c>
      <c r="AL1364">
        <v>0</v>
      </c>
      <c r="AM1364">
        <v>0</v>
      </c>
      <c r="AN1364">
        <v>0</v>
      </c>
      <c r="AO1364">
        <v>0</v>
      </c>
      <c r="AP1364">
        <v>0</v>
      </c>
      <c r="AQ1364">
        <v>0</v>
      </c>
    </row>
    <row r="1365" spans="2:43" x14ac:dyDescent="0.35">
      <c r="B1365" s="65" t="s">
        <v>128</v>
      </c>
      <c r="C1365">
        <v>2016</v>
      </c>
      <c r="D1365">
        <v>2018</v>
      </c>
      <c r="F1365">
        <v>8108</v>
      </c>
      <c r="G1365">
        <v>0</v>
      </c>
      <c r="H1365" t="s">
        <v>487</v>
      </c>
      <c r="I1365">
        <v>13</v>
      </c>
      <c r="J1365">
        <v>121</v>
      </c>
      <c r="K1365" t="s">
        <v>66</v>
      </c>
      <c r="L1365">
        <v>0</v>
      </c>
      <c r="M1365">
        <v>0</v>
      </c>
      <c r="N1365">
        <v>0</v>
      </c>
      <c r="O1365">
        <v>0</v>
      </c>
      <c r="P1365">
        <v>0</v>
      </c>
      <c r="Q1365">
        <v>0</v>
      </c>
      <c r="R1365">
        <v>-26011.919999999998</v>
      </c>
      <c r="S1365">
        <v>0</v>
      </c>
      <c r="T1365">
        <v>0</v>
      </c>
      <c r="U1365">
        <v>0</v>
      </c>
      <c r="V1365">
        <v>-26011.919999999998</v>
      </c>
      <c r="W1365">
        <v>0</v>
      </c>
      <c r="X1365">
        <v>0</v>
      </c>
      <c r="Y1365">
        <v>0</v>
      </c>
      <c r="Z1365">
        <v>0</v>
      </c>
      <c r="AA1365">
        <v>0</v>
      </c>
      <c r="AB1365">
        <v>0</v>
      </c>
      <c r="AC1365">
        <v>0</v>
      </c>
      <c r="AD1365">
        <v>-23991.63</v>
      </c>
      <c r="AE1365">
        <v>0</v>
      </c>
      <c r="AF1365">
        <v>0</v>
      </c>
      <c r="AG1365">
        <v>0</v>
      </c>
      <c r="AH1365">
        <v>0</v>
      </c>
      <c r="AI1365">
        <v>-23991.63</v>
      </c>
      <c r="AJ1365">
        <v>0</v>
      </c>
      <c r="AK1365">
        <v>-23991.63</v>
      </c>
      <c r="AL1365">
        <v>2020.29</v>
      </c>
      <c r="AM1365">
        <v>0</v>
      </c>
      <c r="AN1365">
        <v>0</v>
      </c>
      <c r="AO1365">
        <v>0</v>
      </c>
      <c r="AP1365">
        <v>0</v>
      </c>
      <c r="AQ1365">
        <v>0</v>
      </c>
    </row>
    <row r="1366" spans="2:43" x14ac:dyDescent="0.35">
      <c r="B1366" s="65" t="s">
        <v>128</v>
      </c>
      <c r="C1366">
        <v>2016</v>
      </c>
      <c r="D1366">
        <v>2018</v>
      </c>
      <c r="F1366">
        <v>8108</v>
      </c>
      <c r="G1366">
        <v>0</v>
      </c>
      <c r="H1366" t="s">
        <v>487</v>
      </c>
      <c r="I1366">
        <v>13</v>
      </c>
      <c r="J1366">
        <v>210</v>
      </c>
      <c r="K1366" t="s">
        <v>66</v>
      </c>
      <c r="L1366">
        <v>-8004.38</v>
      </c>
      <c r="M1366">
        <v>-1723.93</v>
      </c>
      <c r="N1366">
        <v>0</v>
      </c>
      <c r="O1366">
        <v>0</v>
      </c>
      <c r="P1366">
        <v>-8004.38</v>
      </c>
      <c r="Q1366">
        <v>-1723.93</v>
      </c>
      <c r="R1366">
        <v>0</v>
      </c>
      <c r="S1366">
        <v>15.1</v>
      </c>
      <c r="T1366">
        <v>0</v>
      </c>
      <c r="U1366">
        <v>-15.1</v>
      </c>
      <c r="V1366">
        <v>0</v>
      </c>
      <c r="W1366">
        <v>0</v>
      </c>
      <c r="X1366">
        <v>0</v>
      </c>
      <c r="Y1366">
        <v>0</v>
      </c>
      <c r="Z1366">
        <v>0</v>
      </c>
      <c r="AA1366">
        <v>0</v>
      </c>
      <c r="AB1366">
        <v>0</v>
      </c>
      <c r="AC1366">
        <v>0</v>
      </c>
      <c r="AD1366">
        <v>-8298.5</v>
      </c>
      <c r="AE1366">
        <v>0</v>
      </c>
      <c r="AF1366">
        <v>0</v>
      </c>
      <c r="AG1366">
        <v>0</v>
      </c>
      <c r="AH1366">
        <v>0</v>
      </c>
      <c r="AI1366">
        <v>-8298.5</v>
      </c>
      <c r="AJ1366">
        <v>0</v>
      </c>
      <c r="AK1366">
        <v>-8298.5</v>
      </c>
      <c r="AL1366">
        <v>-2018.05</v>
      </c>
      <c r="AM1366">
        <v>76.94</v>
      </c>
      <c r="AN1366">
        <v>0</v>
      </c>
      <c r="AO1366">
        <v>0</v>
      </c>
      <c r="AP1366">
        <v>0</v>
      </c>
      <c r="AQ1366">
        <v>76.94</v>
      </c>
    </row>
    <row r="1367" spans="2:43" x14ac:dyDescent="0.35">
      <c r="B1367" s="65" t="s">
        <v>128</v>
      </c>
      <c r="C1367">
        <v>2016</v>
      </c>
      <c r="D1367">
        <v>2018</v>
      </c>
      <c r="F1367">
        <v>8108</v>
      </c>
      <c r="G1367">
        <v>0</v>
      </c>
      <c r="H1367" t="s">
        <v>487</v>
      </c>
      <c r="I1367">
        <v>13</v>
      </c>
      <c r="J1367">
        <v>251</v>
      </c>
      <c r="K1367" t="s">
        <v>66</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-648.87</v>
      </c>
      <c r="AE1367">
        <v>0</v>
      </c>
      <c r="AF1367">
        <v>0</v>
      </c>
      <c r="AG1367">
        <v>0</v>
      </c>
      <c r="AH1367">
        <v>0</v>
      </c>
      <c r="AI1367">
        <v>-648.87</v>
      </c>
      <c r="AJ1367">
        <v>0</v>
      </c>
      <c r="AK1367">
        <v>-648.87</v>
      </c>
      <c r="AL1367">
        <v>-648.87</v>
      </c>
      <c r="AM1367">
        <v>0</v>
      </c>
      <c r="AN1367">
        <v>0</v>
      </c>
      <c r="AO1367">
        <v>0</v>
      </c>
      <c r="AP1367">
        <v>0</v>
      </c>
      <c r="AQ1367">
        <v>0</v>
      </c>
    </row>
    <row r="1368" spans="2:43" x14ac:dyDescent="0.35">
      <c r="B1368" s="65" t="s">
        <v>128</v>
      </c>
      <c r="C1368">
        <v>2016</v>
      </c>
      <c r="D1368">
        <v>2018</v>
      </c>
      <c r="F1368">
        <v>8108</v>
      </c>
      <c r="G1368">
        <v>0</v>
      </c>
      <c r="H1368" t="s">
        <v>487</v>
      </c>
      <c r="I1368">
        <v>13</v>
      </c>
      <c r="J1368">
        <v>252</v>
      </c>
      <c r="K1368" t="s">
        <v>66</v>
      </c>
      <c r="L1368">
        <v>-21774297.809999999</v>
      </c>
      <c r="M1368">
        <v>-8503006.3200000003</v>
      </c>
      <c r="N1368">
        <v>0</v>
      </c>
      <c r="O1368">
        <v>0</v>
      </c>
      <c r="P1368">
        <v>-21774297.809999999</v>
      </c>
      <c r="Q1368">
        <v>-8503006.3200000003</v>
      </c>
      <c r="R1368">
        <v>0</v>
      </c>
      <c r="S1368">
        <v>-485145.67</v>
      </c>
      <c r="T1368">
        <v>0</v>
      </c>
      <c r="U1368">
        <v>-177.21</v>
      </c>
      <c r="V1368">
        <v>0</v>
      </c>
      <c r="W1368">
        <v>-485322.88</v>
      </c>
      <c r="X1368">
        <v>-2600332.6</v>
      </c>
      <c r="Y1368">
        <v>-2318256.9900000002</v>
      </c>
      <c r="Z1368">
        <v>0</v>
      </c>
      <c r="AA1368">
        <v>0</v>
      </c>
      <c r="AB1368">
        <v>-2600332.6</v>
      </c>
      <c r="AC1368">
        <v>-2318256.9900000002</v>
      </c>
      <c r="AD1368">
        <v>-14942613.189999999</v>
      </c>
      <c r="AE1368">
        <v>0</v>
      </c>
      <c r="AF1368">
        <v>0</v>
      </c>
      <c r="AG1368">
        <v>0</v>
      </c>
      <c r="AH1368">
        <v>0</v>
      </c>
      <c r="AI1368">
        <v>-14942613.189999999</v>
      </c>
      <c r="AJ1368">
        <v>-2600332.6</v>
      </c>
      <c r="AK1368">
        <v>-14660537.58</v>
      </c>
      <c r="AL1368">
        <v>-1874568.97</v>
      </c>
      <c r="AM1368">
        <v>0</v>
      </c>
      <c r="AN1368">
        <v>0</v>
      </c>
      <c r="AO1368">
        <v>0</v>
      </c>
      <c r="AP1368">
        <v>0</v>
      </c>
      <c r="AQ1368">
        <v>0</v>
      </c>
    </row>
    <row r="1369" spans="2:43" x14ac:dyDescent="0.35">
      <c r="B1369" s="65" t="s">
        <v>128</v>
      </c>
      <c r="C1369">
        <v>2016</v>
      </c>
      <c r="D1369">
        <v>2018</v>
      </c>
      <c r="F1369">
        <v>8108</v>
      </c>
      <c r="G1369">
        <v>0</v>
      </c>
      <c r="H1369" t="s">
        <v>487</v>
      </c>
      <c r="I1369">
        <v>13</v>
      </c>
      <c r="J1369">
        <v>253</v>
      </c>
      <c r="K1369" t="s">
        <v>66</v>
      </c>
      <c r="L1369">
        <v>0</v>
      </c>
      <c r="M1369">
        <v>0</v>
      </c>
      <c r="N1369">
        <v>0</v>
      </c>
      <c r="O1369">
        <v>-795</v>
      </c>
      <c r="P1369">
        <v>0</v>
      </c>
      <c r="Q1369">
        <v>-795</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-795</v>
      </c>
      <c r="AM1369">
        <v>0</v>
      </c>
      <c r="AN1369">
        <v>0</v>
      </c>
      <c r="AO1369">
        <v>0</v>
      </c>
      <c r="AP1369">
        <v>0</v>
      </c>
      <c r="AQ1369">
        <v>0</v>
      </c>
    </row>
    <row r="1370" spans="2:43" x14ac:dyDescent="0.35">
      <c r="B1370" s="65" t="s">
        <v>128</v>
      </c>
      <c r="C1370">
        <v>2016</v>
      </c>
      <c r="D1370">
        <v>2018</v>
      </c>
      <c r="F1370">
        <v>8108</v>
      </c>
      <c r="G1370">
        <v>0</v>
      </c>
      <c r="H1370" t="s">
        <v>487</v>
      </c>
      <c r="I1370">
        <v>13</v>
      </c>
      <c r="J1370">
        <v>255</v>
      </c>
      <c r="K1370" t="s">
        <v>66</v>
      </c>
      <c r="L1370">
        <v>-41150.07</v>
      </c>
      <c r="M1370">
        <v>-241302.31</v>
      </c>
      <c r="N1370">
        <v>0</v>
      </c>
      <c r="O1370">
        <v>0</v>
      </c>
      <c r="P1370">
        <v>-41150.07</v>
      </c>
      <c r="Q1370">
        <v>-241302.31</v>
      </c>
      <c r="R1370">
        <v>-124604.35</v>
      </c>
      <c r="S1370">
        <v>0</v>
      </c>
      <c r="T1370">
        <v>0</v>
      </c>
      <c r="U1370">
        <v>0</v>
      </c>
      <c r="V1370">
        <v>-124604.35</v>
      </c>
      <c r="W1370">
        <v>0</v>
      </c>
      <c r="X1370">
        <v>0</v>
      </c>
      <c r="Y1370">
        <v>0</v>
      </c>
      <c r="Z1370">
        <v>0</v>
      </c>
      <c r="AA1370">
        <v>0</v>
      </c>
      <c r="AB1370">
        <v>0</v>
      </c>
      <c r="AC1370">
        <v>0</v>
      </c>
      <c r="AD1370">
        <v>-219555.95</v>
      </c>
      <c r="AE1370">
        <v>0</v>
      </c>
      <c r="AF1370">
        <v>0</v>
      </c>
      <c r="AG1370">
        <v>0</v>
      </c>
      <c r="AH1370">
        <v>0</v>
      </c>
      <c r="AI1370">
        <v>-219555.95</v>
      </c>
      <c r="AJ1370">
        <v>0</v>
      </c>
      <c r="AK1370">
        <v>-219555.95</v>
      </c>
      <c r="AL1370">
        <v>-295103.84000000003</v>
      </c>
      <c r="AM1370">
        <v>0</v>
      </c>
      <c r="AN1370">
        <v>0</v>
      </c>
      <c r="AO1370">
        <v>0</v>
      </c>
      <c r="AP1370">
        <v>0</v>
      </c>
      <c r="AQ1370">
        <v>0</v>
      </c>
    </row>
    <row r="1371" spans="2:43" x14ac:dyDescent="0.35">
      <c r="B1371" s="65" t="s">
        <v>128</v>
      </c>
      <c r="C1371">
        <v>2016</v>
      </c>
      <c r="D1371">
        <v>2018</v>
      </c>
      <c r="F1371">
        <v>8108</v>
      </c>
      <c r="G1371">
        <v>0</v>
      </c>
      <c r="H1371" t="s">
        <v>487</v>
      </c>
      <c r="I1371">
        <v>13</v>
      </c>
      <c r="J1371">
        <v>260</v>
      </c>
      <c r="K1371" t="s">
        <v>66</v>
      </c>
      <c r="L1371">
        <v>0</v>
      </c>
      <c r="M1371">
        <v>0</v>
      </c>
      <c r="N1371">
        <v>0</v>
      </c>
      <c r="O1371">
        <v>0</v>
      </c>
      <c r="P1371">
        <v>0</v>
      </c>
      <c r="Q1371">
        <v>0</v>
      </c>
      <c r="R1371">
        <v>0</v>
      </c>
      <c r="S1371">
        <v>-233.98</v>
      </c>
      <c r="T1371">
        <v>0</v>
      </c>
      <c r="U1371">
        <v>0</v>
      </c>
      <c r="V1371">
        <v>0</v>
      </c>
      <c r="W1371">
        <v>-233.98</v>
      </c>
      <c r="X1371">
        <v>0</v>
      </c>
      <c r="Y1371">
        <v>0</v>
      </c>
      <c r="Z1371">
        <v>0</v>
      </c>
      <c r="AA1371">
        <v>0</v>
      </c>
      <c r="AB1371">
        <v>0</v>
      </c>
      <c r="AC1371">
        <v>0</v>
      </c>
      <c r="AD1371">
        <v>205.02</v>
      </c>
      <c r="AE1371">
        <v>0</v>
      </c>
      <c r="AF1371">
        <v>0</v>
      </c>
      <c r="AG1371">
        <v>0</v>
      </c>
      <c r="AH1371">
        <v>0</v>
      </c>
      <c r="AI1371">
        <v>205.02</v>
      </c>
      <c r="AJ1371">
        <v>0</v>
      </c>
      <c r="AK1371">
        <v>205.02</v>
      </c>
      <c r="AL1371">
        <v>-28.96</v>
      </c>
      <c r="AM1371">
        <v>0</v>
      </c>
      <c r="AN1371">
        <v>233.98</v>
      </c>
      <c r="AO1371">
        <v>0</v>
      </c>
      <c r="AP1371">
        <v>0</v>
      </c>
      <c r="AQ1371">
        <v>233.98</v>
      </c>
    </row>
    <row r="1372" spans="2:43" x14ac:dyDescent="0.35">
      <c r="B1372" s="65" t="s">
        <v>128</v>
      </c>
      <c r="C1372">
        <v>2016</v>
      </c>
      <c r="D1372">
        <v>2018</v>
      </c>
      <c r="F1372">
        <v>8108</v>
      </c>
      <c r="G1372">
        <v>0</v>
      </c>
      <c r="H1372" t="s">
        <v>487</v>
      </c>
      <c r="I1372">
        <v>13</v>
      </c>
      <c r="J1372">
        <v>310</v>
      </c>
      <c r="K1372" t="s">
        <v>66</v>
      </c>
      <c r="L1372">
        <v>-16408</v>
      </c>
      <c r="M1372">
        <v>0</v>
      </c>
      <c r="N1372">
        <v>0</v>
      </c>
      <c r="O1372">
        <v>0</v>
      </c>
      <c r="P1372">
        <v>-16408</v>
      </c>
      <c r="Q1372">
        <v>0</v>
      </c>
      <c r="R1372">
        <v>0</v>
      </c>
      <c r="S1372">
        <v>0</v>
      </c>
      <c r="T1372">
        <v>0</v>
      </c>
      <c r="U1372">
        <v>0</v>
      </c>
      <c r="V1372">
        <v>0</v>
      </c>
      <c r="W1372">
        <v>0</v>
      </c>
      <c r="X1372">
        <v>0</v>
      </c>
      <c r="Y1372">
        <v>0</v>
      </c>
      <c r="Z1372">
        <v>0</v>
      </c>
      <c r="AA1372">
        <v>0</v>
      </c>
      <c r="AB1372">
        <v>0</v>
      </c>
      <c r="AC1372">
        <v>0</v>
      </c>
      <c r="AD1372">
        <v>-16408</v>
      </c>
      <c r="AE1372">
        <v>0</v>
      </c>
      <c r="AF1372">
        <v>0</v>
      </c>
      <c r="AG1372">
        <v>0</v>
      </c>
      <c r="AH1372">
        <v>0</v>
      </c>
      <c r="AI1372">
        <v>-16408</v>
      </c>
      <c r="AJ1372">
        <v>0</v>
      </c>
      <c r="AK1372">
        <v>-16408</v>
      </c>
      <c r="AL1372">
        <v>0</v>
      </c>
      <c r="AM1372">
        <v>0</v>
      </c>
      <c r="AN1372">
        <v>0</v>
      </c>
      <c r="AO1372">
        <v>0</v>
      </c>
      <c r="AP1372">
        <v>0</v>
      </c>
      <c r="AQ1372">
        <v>0</v>
      </c>
    </row>
    <row r="1373" spans="2:43" x14ac:dyDescent="0.35">
      <c r="B1373" s="65" t="s">
        <v>128</v>
      </c>
      <c r="C1373">
        <v>2016</v>
      </c>
      <c r="D1373">
        <v>2018</v>
      </c>
      <c r="F1373">
        <v>8108</v>
      </c>
      <c r="G1373">
        <v>0</v>
      </c>
      <c r="H1373" t="s">
        <v>487</v>
      </c>
      <c r="I1373">
        <v>13</v>
      </c>
      <c r="J1373">
        <v>410</v>
      </c>
      <c r="K1373" t="s">
        <v>66</v>
      </c>
      <c r="L1373">
        <v>-9076849.9299999997</v>
      </c>
      <c r="M1373">
        <v>-5715119.9699999997</v>
      </c>
      <c r="N1373">
        <v>0</v>
      </c>
      <c r="O1373">
        <v>0</v>
      </c>
      <c r="P1373">
        <v>-9076849.9299999997</v>
      </c>
      <c r="Q1373">
        <v>-5715119.9699999997</v>
      </c>
      <c r="R1373">
        <v>0</v>
      </c>
      <c r="S1373">
        <v>0</v>
      </c>
      <c r="T1373">
        <v>0</v>
      </c>
      <c r="U1373">
        <v>0</v>
      </c>
      <c r="V1373">
        <v>0</v>
      </c>
      <c r="W1373">
        <v>0</v>
      </c>
      <c r="X1373">
        <v>0</v>
      </c>
      <c r="Y1373">
        <v>0</v>
      </c>
      <c r="Z1373">
        <v>0</v>
      </c>
      <c r="AA1373">
        <v>0</v>
      </c>
      <c r="AB1373">
        <v>0</v>
      </c>
      <c r="AC1373">
        <v>0</v>
      </c>
      <c r="AD1373">
        <v>-4009223.96</v>
      </c>
      <c r="AE1373">
        <v>0</v>
      </c>
      <c r="AF1373">
        <v>0</v>
      </c>
      <c r="AG1373">
        <v>0</v>
      </c>
      <c r="AH1373">
        <v>0</v>
      </c>
      <c r="AI1373">
        <v>-4009223.96</v>
      </c>
      <c r="AJ1373">
        <v>0</v>
      </c>
      <c r="AK1373">
        <v>-4009223.96</v>
      </c>
      <c r="AL1373">
        <v>-647494</v>
      </c>
      <c r="AM1373">
        <v>0</v>
      </c>
      <c r="AN1373">
        <v>0</v>
      </c>
      <c r="AO1373">
        <v>0</v>
      </c>
      <c r="AP1373">
        <v>0</v>
      </c>
      <c r="AQ1373">
        <v>0</v>
      </c>
    </row>
    <row r="1374" spans="2:43" x14ac:dyDescent="0.35">
      <c r="B1374" s="65" t="s">
        <v>128</v>
      </c>
      <c r="C1374">
        <v>2016</v>
      </c>
      <c r="D1374">
        <v>2018</v>
      </c>
      <c r="F1374">
        <v>8108</v>
      </c>
      <c r="G1374">
        <v>0</v>
      </c>
      <c r="H1374" t="s">
        <v>488</v>
      </c>
      <c r="I1374">
        <v>14</v>
      </c>
      <c r="J1374">
        <v>111</v>
      </c>
      <c r="K1374" t="s">
        <v>66</v>
      </c>
      <c r="L1374">
        <v>0</v>
      </c>
      <c r="M1374">
        <v>0</v>
      </c>
      <c r="N1374">
        <v>0</v>
      </c>
      <c r="O1374">
        <v>0</v>
      </c>
      <c r="P1374">
        <v>0</v>
      </c>
      <c r="Q1374">
        <v>0</v>
      </c>
      <c r="R1374">
        <v>-84805.61</v>
      </c>
      <c r="S1374">
        <v>0</v>
      </c>
      <c r="T1374">
        <v>0</v>
      </c>
      <c r="U1374">
        <v>0</v>
      </c>
      <c r="V1374">
        <v>-84805.61</v>
      </c>
      <c r="W1374">
        <v>0</v>
      </c>
      <c r="X1374">
        <v>0</v>
      </c>
      <c r="Y1374">
        <v>0</v>
      </c>
      <c r="Z1374">
        <v>0</v>
      </c>
      <c r="AA1374">
        <v>0</v>
      </c>
      <c r="AB1374">
        <v>0</v>
      </c>
      <c r="AC1374">
        <v>0</v>
      </c>
      <c r="AD1374">
        <v>-91283.199999999997</v>
      </c>
      <c r="AE1374">
        <v>0</v>
      </c>
      <c r="AF1374">
        <v>0</v>
      </c>
      <c r="AG1374">
        <v>0</v>
      </c>
      <c r="AH1374">
        <v>0</v>
      </c>
      <c r="AI1374">
        <v>-91283.199999999997</v>
      </c>
      <c r="AJ1374">
        <v>0</v>
      </c>
      <c r="AK1374">
        <v>-91283.199999999997</v>
      </c>
      <c r="AL1374">
        <v>-6477.59</v>
      </c>
      <c r="AM1374">
        <v>0</v>
      </c>
      <c r="AN1374">
        <v>0</v>
      </c>
      <c r="AO1374">
        <v>0</v>
      </c>
      <c r="AP1374">
        <v>0</v>
      </c>
      <c r="AQ1374">
        <v>0</v>
      </c>
    </row>
    <row r="1375" spans="2:43" x14ac:dyDescent="0.35">
      <c r="B1375" s="65" t="s">
        <v>128</v>
      </c>
      <c r="C1375">
        <v>2016</v>
      </c>
      <c r="D1375">
        <v>2018</v>
      </c>
      <c r="F1375">
        <v>8108</v>
      </c>
      <c r="G1375">
        <v>0</v>
      </c>
      <c r="H1375" t="s">
        <v>488</v>
      </c>
      <c r="I1375">
        <v>14</v>
      </c>
      <c r="J1375">
        <v>113</v>
      </c>
      <c r="K1375" t="s">
        <v>66</v>
      </c>
      <c r="L1375">
        <v>0</v>
      </c>
      <c r="M1375">
        <v>0</v>
      </c>
      <c r="N1375">
        <v>0</v>
      </c>
      <c r="O1375">
        <v>0</v>
      </c>
      <c r="P1375">
        <v>0</v>
      </c>
      <c r="Q1375">
        <v>0</v>
      </c>
      <c r="R1375">
        <v>-3466.24</v>
      </c>
      <c r="S1375">
        <v>0</v>
      </c>
      <c r="T1375">
        <v>0</v>
      </c>
      <c r="U1375">
        <v>0</v>
      </c>
      <c r="V1375">
        <v>-3466.24</v>
      </c>
      <c r="W1375">
        <v>0</v>
      </c>
      <c r="X1375">
        <v>0</v>
      </c>
      <c r="Y1375">
        <v>0</v>
      </c>
      <c r="Z1375">
        <v>0</v>
      </c>
      <c r="AA1375">
        <v>0</v>
      </c>
      <c r="AB1375">
        <v>0</v>
      </c>
      <c r="AC1375">
        <v>0</v>
      </c>
      <c r="AD1375">
        <v>-3466.24</v>
      </c>
      <c r="AE1375">
        <v>0</v>
      </c>
      <c r="AF1375">
        <v>0</v>
      </c>
      <c r="AG1375">
        <v>0</v>
      </c>
      <c r="AH1375">
        <v>0</v>
      </c>
      <c r="AI1375">
        <v>-3466.24</v>
      </c>
      <c r="AJ1375">
        <v>0</v>
      </c>
      <c r="AK1375">
        <v>-3466.24</v>
      </c>
      <c r="AL1375">
        <v>0</v>
      </c>
      <c r="AM1375">
        <v>0</v>
      </c>
      <c r="AN1375">
        <v>0</v>
      </c>
      <c r="AO1375">
        <v>0</v>
      </c>
      <c r="AP1375">
        <v>0</v>
      </c>
      <c r="AQ1375">
        <v>0</v>
      </c>
    </row>
    <row r="1376" spans="2:43" x14ac:dyDescent="0.35">
      <c r="B1376" s="65" t="s">
        <v>128</v>
      </c>
      <c r="C1376">
        <v>2016</v>
      </c>
      <c r="D1376">
        <v>2018</v>
      </c>
      <c r="F1376">
        <v>8108</v>
      </c>
      <c r="G1376">
        <v>0</v>
      </c>
      <c r="H1376" t="s">
        <v>488</v>
      </c>
      <c r="I1376">
        <v>14</v>
      </c>
      <c r="J1376">
        <v>121</v>
      </c>
      <c r="K1376" t="s">
        <v>66</v>
      </c>
      <c r="L1376">
        <v>0</v>
      </c>
      <c r="M1376">
        <v>0</v>
      </c>
      <c r="N1376">
        <v>0</v>
      </c>
      <c r="O1376">
        <v>0</v>
      </c>
      <c r="P1376">
        <v>0</v>
      </c>
      <c r="Q1376">
        <v>0</v>
      </c>
      <c r="R1376">
        <v>-28285.26</v>
      </c>
      <c r="S1376">
        <v>0</v>
      </c>
      <c r="T1376">
        <v>0</v>
      </c>
      <c r="U1376">
        <v>0</v>
      </c>
      <c r="V1376">
        <v>-28285.26</v>
      </c>
      <c r="W1376">
        <v>0</v>
      </c>
      <c r="X1376">
        <v>0</v>
      </c>
      <c r="Y1376">
        <v>0</v>
      </c>
      <c r="Z1376">
        <v>0</v>
      </c>
      <c r="AA1376">
        <v>0</v>
      </c>
      <c r="AB1376">
        <v>0</v>
      </c>
      <c r="AC1376">
        <v>0</v>
      </c>
      <c r="AD1376">
        <v>-30087.439999999999</v>
      </c>
      <c r="AE1376">
        <v>0</v>
      </c>
      <c r="AF1376">
        <v>0</v>
      </c>
      <c r="AG1376">
        <v>0</v>
      </c>
      <c r="AH1376">
        <v>0</v>
      </c>
      <c r="AI1376">
        <v>-30087.439999999999</v>
      </c>
      <c r="AJ1376">
        <v>0</v>
      </c>
      <c r="AK1376">
        <v>-30087.439999999999</v>
      </c>
      <c r="AL1376">
        <v>-1802.18</v>
      </c>
      <c r="AM1376">
        <v>0</v>
      </c>
      <c r="AN1376">
        <v>0</v>
      </c>
      <c r="AO1376">
        <v>0</v>
      </c>
      <c r="AP1376">
        <v>0</v>
      </c>
      <c r="AQ1376">
        <v>0</v>
      </c>
    </row>
    <row r="1377" spans="2:43" x14ac:dyDescent="0.35">
      <c r="B1377" s="65" t="s">
        <v>128</v>
      </c>
      <c r="C1377">
        <v>2016</v>
      </c>
      <c r="D1377">
        <v>2018</v>
      </c>
      <c r="F1377">
        <v>8108</v>
      </c>
      <c r="G1377">
        <v>0</v>
      </c>
      <c r="H1377" t="s">
        <v>488</v>
      </c>
      <c r="I1377">
        <v>14</v>
      </c>
      <c r="J1377">
        <v>210</v>
      </c>
      <c r="K1377" t="s">
        <v>66</v>
      </c>
      <c r="L1377">
        <v>-4992.24</v>
      </c>
      <c r="M1377">
        <v>-985.46</v>
      </c>
      <c r="N1377">
        <v>0</v>
      </c>
      <c r="O1377">
        <v>0</v>
      </c>
      <c r="P1377">
        <v>-4992.24</v>
      </c>
      <c r="Q1377">
        <v>-985.46</v>
      </c>
      <c r="R1377">
        <v>0</v>
      </c>
      <c r="S1377">
        <v>0</v>
      </c>
      <c r="T1377">
        <v>0</v>
      </c>
      <c r="U1377">
        <v>0</v>
      </c>
      <c r="V1377">
        <v>0</v>
      </c>
      <c r="W1377">
        <v>0</v>
      </c>
      <c r="X1377">
        <v>0</v>
      </c>
      <c r="Y1377">
        <v>0</v>
      </c>
      <c r="Z1377">
        <v>0</v>
      </c>
      <c r="AA1377">
        <v>0</v>
      </c>
      <c r="AB1377">
        <v>0</v>
      </c>
      <c r="AC1377">
        <v>0</v>
      </c>
      <c r="AD1377">
        <v>-1672.14</v>
      </c>
      <c r="AE1377">
        <v>0</v>
      </c>
      <c r="AF1377">
        <v>0</v>
      </c>
      <c r="AG1377">
        <v>0</v>
      </c>
      <c r="AH1377">
        <v>0</v>
      </c>
      <c r="AI1377">
        <v>-1672.14</v>
      </c>
      <c r="AJ1377">
        <v>0</v>
      </c>
      <c r="AK1377">
        <v>-1672.14</v>
      </c>
      <c r="AL1377">
        <v>2334.64</v>
      </c>
      <c r="AM1377">
        <v>0</v>
      </c>
      <c r="AN1377">
        <v>0</v>
      </c>
      <c r="AO1377">
        <v>0</v>
      </c>
      <c r="AP1377">
        <v>0</v>
      </c>
      <c r="AQ1377">
        <v>0</v>
      </c>
    </row>
    <row r="1378" spans="2:43" x14ac:dyDescent="0.35">
      <c r="B1378" s="65" t="s">
        <v>128</v>
      </c>
      <c r="C1378">
        <v>2016</v>
      </c>
      <c r="D1378">
        <v>2018</v>
      </c>
      <c r="F1378">
        <v>8108</v>
      </c>
      <c r="G1378">
        <v>0</v>
      </c>
      <c r="H1378" t="s">
        <v>488</v>
      </c>
      <c r="I1378">
        <v>14</v>
      </c>
      <c r="J1378">
        <v>251</v>
      </c>
      <c r="K1378" t="s">
        <v>66</v>
      </c>
      <c r="L1378">
        <v>-59703.6</v>
      </c>
      <c r="M1378">
        <v>-101727.83</v>
      </c>
      <c r="N1378">
        <v>0</v>
      </c>
      <c r="O1378">
        <v>0</v>
      </c>
      <c r="P1378">
        <v>-59703.6</v>
      </c>
      <c r="Q1378">
        <v>-101727.83</v>
      </c>
      <c r="R1378">
        <v>0</v>
      </c>
      <c r="S1378">
        <v>0</v>
      </c>
      <c r="T1378">
        <v>0</v>
      </c>
      <c r="U1378">
        <v>0</v>
      </c>
      <c r="V1378">
        <v>0</v>
      </c>
      <c r="W1378">
        <v>0</v>
      </c>
      <c r="X1378">
        <v>0</v>
      </c>
      <c r="Y1378">
        <v>0</v>
      </c>
      <c r="Z1378">
        <v>0</v>
      </c>
      <c r="AA1378">
        <v>0</v>
      </c>
      <c r="AB1378">
        <v>0</v>
      </c>
      <c r="AC1378">
        <v>0</v>
      </c>
      <c r="AD1378">
        <v>-394975.77</v>
      </c>
      <c r="AE1378">
        <v>0</v>
      </c>
      <c r="AF1378">
        <v>0</v>
      </c>
      <c r="AG1378">
        <v>0</v>
      </c>
      <c r="AH1378">
        <v>0</v>
      </c>
      <c r="AI1378">
        <v>-394975.77</v>
      </c>
      <c r="AJ1378">
        <v>0</v>
      </c>
      <c r="AK1378">
        <v>-394975.77</v>
      </c>
      <c r="AL1378">
        <v>-437000</v>
      </c>
      <c r="AM1378">
        <v>43.53</v>
      </c>
      <c r="AN1378">
        <v>0</v>
      </c>
      <c r="AO1378">
        <v>0</v>
      </c>
      <c r="AP1378">
        <v>0</v>
      </c>
      <c r="AQ1378">
        <v>43.53</v>
      </c>
    </row>
    <row r="1379" spans="2:43" x14ac:dyDescent="0.35">
      <c r="B1379" s="65" t="s">
        <v>128</v>
      </c>
      <c r="C1379">
        <v>2016</v>
      </c>
      <c r="D1379">
        <v>2018</v>
      </c>
      <c r="F1379">
        <v>8108</v>
      </c>
      <c r="G1379">
        <v>0</v>
      </c>
      <c r="H1379" t="s">
        <v>488</v>
      </c>
      <c r="I1379">
        <v>14</v>
      </c>
      <c r="J1379">
        <v>252</v>
      </c>
      <c r="K1379" t="s">
        <v>66</v>
      </c>
      <c r="L1379">
        <v>-198648.47</v>
      </c>
      <c r="M1379">
        <v>-23877.86</v>
      </c>
      <c r="N1379">
        <v>0</v>
      </c>
      <c r="O1379">
        <v>0</v>
      </c>
      <c r="P1379">
        <v>-198648.47</v>
      </c>
      <c r="Q1379">
        <v>-23877.86</v>
      </c>
      <c r="R1379">
        <v>-0.56000000000000005</v>
      </c>
      <c r="S1379">
        <v>-88576.9</v>
      </c>
      <c r="T1379">
        <v>0</v>
      </c>
      <c r="U1379">
        <v>-5.4</v>
      </c>
      <c r="V1379">
        <v>-0.56000000000000005</v>
      </c>
      <c r="W1379">
        <v>-88582.3</v>
      </c>
      <c r="X1379">
        <v>0</v>
      </c>
      <c r="Y1379">
        <v>0</v>
      </c>
      <c r="Z1379">
        <v>0</v>
      </c>
      <c r="AA1379">
        <v>0</v>
      </c>
      <c r="AB1379">
        <v>0</v>
      </c>
      <c r="AC1379">
        <v>0</v>
      </c>
      <c r="AD1379">
        <v>-159824.81</v>
      </c>
      <c r="AE1379">
        <v>0</v>
      </c>
      <c r="AF1379">
        <v>0</v>
      </c>
      <c r="AG1379">
        <v>0</v>
      </c>
      <c r="AH1379">
        <v>0</v>
      </c>
      <c r="AI1379">
        <v>-159824.81</v>
      </c>
      <c r="AJ1379">
        <v>0</v>
      </c>
      <c r="AK1379">
        <v>-159824.81</v>
      </c>
      <c r="AL1379">
        <v>-73635.94</v>
      </c>
      <c r="AM1379">
        <v>0.56000000000000005</v>
      </c>
      <c r="AN1379">
        <v>0</v>
      </c>
      <c r="AO1379">
        <v>0</v>
      </c>
      <c r="AP1379">
        <v>0</v>
      </c>
      <c r="AQ1379">
        <v>0.56000000000000005</v>
      </c>
    </row>
    <row r="1380" spans="2:43" x14ac:dyDescent="0.35">
      <c r="B1380" s="65" t="s">
        <v>128</v>
      </c>
      <c r="C1380">
        <v>2016</v>
      </c>
      <c r="D1380">
        <v>2018</v>
      </c>
      <c r="F1380">
        <v>8108</v>
      </c>
      <c r="G1380">
        <v>0</v>
      </c>
      <c r="H1380" t="s">
        <v>488</v>
      </c>
      <c r="I1380">
        <v>14</v>
      </c>
      <c r="J1380">
        <v>253</v>
      </c>
      <c r="K1380" t="s">
        <v>66</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-1515</v>
      </c>
      <c r="AE1380">
        <v>0</v>
      </c>
      <c r="AF1380">
        <v>0</v>
      </c>
      <c r="AG1380">
        <v>0</v>
      </c>
      <c r="AH1380">
        <v>0</v>
      </c>
      <c r="AI1380">
        <v>-1515</v>
      </c>
      <c r="AJ1380">
        <v>0</v>
      </c>
      <c r="AK1380">
        <v>-1515</v>
      </c>
      <c r="AL1380">
        <v>-1515</v>
      </c>
      <c r="AM1380">
        <v>0</v>
      </c>
      <c r="AN1380">
        <v>0</v>
      </c>
      <c r="AO1380">
        <v>0</v>
      </c>
      <c r="AP1380">
        <v>0</v>
      </c>
      <c r="AQ1380">
        <v>0</v>
      </c>
    </row>
    <row r="1381" spans="2:43" x14ac:dyDescent="0.35">
      <c r="B1381" s="65" t="s">
        <v>128</v>
      </c>
      <c r="C1381">
        <v>2016</v>
      </c>
      <c r="D1381">
        <v>2018</v>
      </c>
      <c r="F1381">
        <v>8108</v>
      </c>
      <c r="G1381">
        <v>0</v>
      </c>
      <c r="H1381" t="s">
        <v>488</v>
      </c>
      <c r="I1381">
        <v>14</v>
      </c>
      <c r="J1381">
        <v>254</v>
      </c>
      <c r="K1381" t="s">
        <v>66</v>
      </c>
      <c r="L1381">
        <v>-3928</v>
      </c>
      <c r="M1381">
        <v>0</v>
      </c>
      <c r="N1381">
        <v>0</v>
      </c>
      <c r="O1381">
        <v>0</v>
      </c>
      <c r="P1381">
        <v>-3928</v>
      </c>
      <c r="Q1381">
        <v>0</v>
      </c>
      <c r="R1381">
        <v>0</v>
      </c>
      <c r="S1381">
        <v>0</v>
      </c>
      <c r="T1381">
        <v>0</v>
      </c>
      <c r="U1381">
        <v>0</v>
      </c>
      <c r="V1381">
        <v>0</v>
      </c>
      <c r="W1381">
        <v>0</v>
      </c>
      <c r="X1381">
        <v>0</v>
      </c>
      <c r="Y1381">
        <v>0</v>
      </c>
      <c r="Z1381">
        <v>0</v>
      </c>
      <c r="AA1381">
        <v>0</v>
      </c>
      <c r="AB1381">
        <v>0</v>
      </c>
      <c r="AC1381">
        <v>0</v>
      </c>
      <c r="AD1381">
        <v>-3928</v>
      </c>
      <c r="AE1381">
        <v>0</v>
      </c>
      <c r="AF1381">
        <v>0</v>
      </c>
      <c r="AG1381">
        <v>0</v>
      </c>
      <c r="AH1381">
        <v>0</v>
      </c>
      <c r="AI1381">
        <v>-3928</v>
      </c>
      <c r="AJ1381">
        <v>0</v>
      </c>
      <c r="AK1381">
        <v>-3928</v>
      </c>
      <c r="AL1381">
        <v>0</v>
      </c>
      <c r="AM1381">
        <v>0</v>
      </c>
      <c r="AN1381">
        <v>0</v>
      </c>
      <c r="AO1381">
        <v>0</v>
      </c>
      <c r="AP1381">
        <v>0</v>
      </c>
      <c r="AQ1381">
        <v>0</v>
      </c>
    </row>
    <row r="1382" spans="2:43" x14ac:dyDescent="0.35">
      <c r="B1382" s="65" t="s">
        <v>128</v>
      </c>
      <c r="C1382">
        <v>2016</v>
      </c>
      <c r="D1382">
        <v>2018</v>
      </c>
      <c r="F1382">
        <v>8108</v>
      </c>
      <c r="G1382">
        <v>0</v>
      </c>
      <c r="H1382" t="s">
        <v>488</v>
      </c>
      <c r="I1382">
        <v>14</v>
      </c>
      <c r="J1382">
        <v>256</v>
      </c>
      <c r="K1382" t="s">
        <v>66</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-320</v>
      </c>
      <c r="AE1382">
        <v>0</v>
      </c>
      <c r="AF1382">
        <v>0</v>
      </c>
      <c r="AG1382">
        <v>0</v>
      </c>
      <c r="AH1382">
        <v>0</v>
      </c>
      <c r="AI1382">
        <v>-320</v>
      </c>
      <c r="AJ1382">
        <v>0</v>
      </c>
      <c r="AK1382">
        <v>-320</v>
      </c>
      <c r="AL1382">
        <v>-320</v>
      </c>
      <c r="AM1382">
        <v>0</v>
      </c>
      <c r="AN1382">
        <v>0</v>
      </c>
      <c r="AO1382">
        <v>0</v>
      </c>
      <c r="AP1382">
        <v>0</v>
      </c>
      <c r="AQ1382">
        <v>0</v>
      </c>
    </row>
    <row r="1383" spans="2:43" x14ac:dyDescent="0.35">
      <c r="B1383" s="65" t="s">
        <v>128</v>
      </c>
      <c r="C1383">
        <v>2016</v>
      </c>
      <c r="D1383">
        <v>2018</v>
      </c>
      <c r="F1383">
        <v>8108</v>
      </c>
      <c r="G1383">
        <v>0</v>
      </c>
      <c r="H1383" t="s">
        <v>488</v>
      </c>
      <c r="I1383">
        <v>14</v>
      </c>
      <c r="J1383">
        <v>257</v>
      </c>
      <c r="K1383" t="s">
        <v>66</v>
      </c>
      <c r="L1383">
        <v>-113225.8</v>
      </c>
      <c r="M1383">
        <v>0</v>
      </c>
      <c r="N1383">
        <v>0</v>
      </c>
      <c r="O1383">
        <v>0</v>
      </c>
      <c r="P1383">
        <v>-113225.8</v>
      </c>
      <c r="Q1383">
        <v>0</v>
      </c>
      <c r="R1383">
        <v>0</v>
      </c>
      <c r="S1383">
        <v>0</v>
      </c>
      <c r="T1383">
        <v>0</v>
      </c>
      <c r="U1383">
        <v>0</v>
      </c>
      <c r="V1383">
        <v>0</v>
      </c>
      <c r="W1383">
        <v>0</v>
      </c>
      <c r="X1383">
        <v>0</v>
      </c>
      <c r="Y1383">
        <v>0</v>
      </c>
      <c r="Z1383">
        <v>0</v>
      </c>
      <c r="AA1383">
        <v>0</v>
      </c>
      <c r="AB1383">
        <v>0</v>
      </c>
      <c r="AC1383">
        <v>0</v>
      </c>
      <c r="AD1383">
        <v>-113225.8</v>
      </c>
      <c r="AE1383">
        <v>0</v>
      </c>
      <c r="AF1383">
        <v>0</v>
      </c>
      <c r="AG1383">
        <v>0</v>
      </c>
      <c r="AH1383">
        <v>0</v>
      </c>
      <c r="AI1383">
        <v>-113225.8</v>
      </c>
      <c r="AJ1383">
        <v>0</v>
      </c>
      <c r="AK1383">
        <v>-113225.8</v>
      </c>
      <c r="AL1383">
        <v>0</v>
      </c>
      <c r="AM1383">
        <v>0</v>
      </c>
      <c r="AN1383">
        <v>0</v>
      </c>
      <c r="AO1383">
        <v>0</v>
      </c>
      <c r="AP1383">
        <v>0</v>
      </c>
      <c r="AQ1383">
        <v>0</v>
      </c>
    </row>
    <row r="1384" spans="2:43" x14ac:dyDescent="0.35">
      <c r="B1384" s="65" t="s">
        <v>128</v>
      </c>
      <c r="C1384">
        <v>2016</v>
      </c>
      <c r="D1384">
        <v>2018</v>
      </c>
      <c r="F1384">
        <v>8108</v>
      </c>
      <c r="G1384">
        <v>0</v>
      </c>
      <c r="H1384" t="s">
        <v>488</v>
      </c>
      <c r="I1384">
        <v>14</v>
      </c>
      <c r="J1384">
        <v>260</v>
      </c>
      <c r="K1384" t="s">
        <v>66</v>
      </c>
      <c r="L1384">
        <v>0</v>
      </c>
      <c r="M1384">
        <v>0</v>
      </c>
      <c r="N1384">
        <v>0</v>
      </c>
      <c r="O1384">
        <v>0</v>
      </c>
      <c r="P1384">
        <v>0</v>
      </c>
      <c r="Q1384">
        <v>0</v>
      </c>
      <c r="R1384">
        <v>0</v>
      </c>
      <c r="S1384">
        <v>0</v>
      </c>
      <c r="T1384">
        <v>0</v>
      </c>
      <c r="U1384">
        <v>-16801.05</v>
      </c>
      <c r="V1384">
        <v>0</v>
      </c>
      <c r="W1384">
        <v>-16801.05</v>
      </c>
      <c r="X1384">
        <v>0</v>
      </c>
      <c r="Y1384">
        <v>0</v>
      </c>
      <c r="Z1384">
        <v>0</v>
      </c>
      <c r="AA1384">
        <v>0</v>
      </c>
      <c r="AB1384">
        <v>0</v>
      </c>
      <c r="AC1384">
        <v>0</v>
      </c>
      <c r="AD1384">
        <v>148.97</v>
      </c>
      <c r="AE1384">
        <v>0</v>
      </c>
      <c r="AF1384">
        <v>0</v>
      </c>
      <c r="AG1384">
        <v>0</v>
      </c>
      <c r="AH1384">
        <v>0</v>
      </c>
      <c r="AI1384">
        <v>148.97</v>
      </c>
      <c r="AJ1384">
        <v>0</v>
      </c>
      <c r="AK1384">
        <v>148.97</v>
      </c>
      <c r="AL1384">
        <v>-16652.080000000002</v>
      </c>
      <c r="AM1384">
        <v>0</v>
      </c>
      <c r="AN1384">
        <v>16801.05</v>
      </c>
      <c r="AO1384">
        <v>0</v>
      </c>
      <c r="AP1384">
        <v>0</v>
      </c>
      <c r="AQ1384">
        <v>16801.05</v>
      </c>
    </row>
    <row r="1385" spans="2:43" x14ac:dyDescent="0.35">
      <c r="B1385" s="65" t="s">
        <v>128</v>
      </c>
      <c r="C1385">
        <v>2016</v>
      </c>
      <c r="D1385">
        <v>2018</v>
      </c>
      <c r="F1385">
        <v>8108</v>
      </c>
      <c r="G1385">
        <v>0</v>
      </c>
      <c r="H1385" t="s">
        <v>488</v>
      </c>
      <c r="I1385">
        <v>14</v>
      </c>
      <c r="J1385">
        <v>310</v>
      </c>
      <c r="K1385" t="s">
        <v>66</v>
      </c>
      <c r="L1385">
        <v>-13602.1</v>
      </c>
      <c r="M1385">
        <v>-15969.73</v>
      </c>
      <c r="N1385">
        <v>0</v>
      </c>
      <c r="O1385">
        <v>0</v>
      </c>
      <c r="P1385">
        <v>-13602.1</v>
      </c>
      <c r="Q1385">
        <v>-15969.73</v>
      </c>
      <c r="R1385">
        <v>0</v>
      </c>
      <c r="S1385">
        <v>0</v>
      </c>
      <c r="T1385">
        <v>0</v>
      </c>
      <c r="U1385">
        <v>0</v>
      </c>
      <c r="V1385">
        <v>0</v>
      </c>
      <c r="W1385">
        <v>0</v>
      </c>
      <c r="X1385">
        <v>0</v>
      </c>
      <c r="Y1385">
        <v>0</v>
      </c>
      <c r="Z1385">
        <v>0</v>
      </c>
      <c r="AA1385">
        <v>0</v>
      </c>
      <c r="AB1385">
        <v>0</v>
      </c>
      <c r="AC1385">
        <v>0</v>
      </c>
      <c r="AD1385">
        <v>-14139.61</v>
      </c>
      <c r="AE1385">
        <v>0</v>
      </c>
      <c r="AF1385">
        <v>0</v>
      </c>
      <c r="AG1385">
        <v>0</v>
      </c>
      <c r="AH1385">
        <v>0</v>
      </c>
      <c r="AI1385">
        <v>-14139.61</v>
      </c>
      <c r="AJ1385">
        <v>0</v>
      </c>
      <c r="AK1385">
        <v>-14139.61</v>
      </c>
      <c r="AL1385">
        <v>-16507.240000000002</v>
      </c>
      <c r="AM1385">
        <v>0</v>
      </c>
      <c r="AN1385">
        <v>0</v>
      </c>
      <c r="AO1385">
        <v>0</v>
      </c>
      <c r="AP1385">
        <v>0</v>
      </c>
      <c r="AQ1385">
        <v>0</v>
      </c>
    </row>
    <row r="1386" spans="2:43" x14ac:dyDescent="0.35">
      <c r="B1386" s="65" t="s">
        <v>128</v>
      </c>
      <c r="C1386">
        <v>2016</v>
      </c>
      <c r="D1386">
        <v>2018</v>
      </c>
      <c r="F1386">
        <v>8108</v>
      </c>
      <c r="G1386">
        <v>0</v>
      </c>
      <c r="H1386" t="s">
        <v>482</v>
      </c>
      <c r="I1386">
        <v>801</v>
      </c>
      <c r="J1386">
        <v>252</v>
      </c>
      <c r="K1386" t="s">
        <v>457</v>
      </c>
      <c r="L1386">
        <v>0</v>
      </c>
      <c r="M1386">
        <v>-287500</v>
      </c>
      <c r="N1386">
        <v>0</v>
      </c>
      <c r="O1386">
        <v>0</v>
      </c>
      <c r="P1386">
        <v>0</v>
      </c>
      <c r="Q1386">
        <v>-287500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-287500</v>
      </c>
      <c r="AM1386">
        <v>0</v>
      </c>
      <c r="AN1386">
        <v>0</v>
      </c>
      <c r="AO1386">
        <v>0</v>
      </c>
      <c r="AP1386">
        <v>0</v>
      </c>
      <c r="AQ1386">
        <v>0</v>
      </c>
    </row>
    <row r="1387" spans="2:43" x14ac:dyDescent="0.35">
      <c r="B1387" s="65" t="s">
        <v>128</v>
      </c>
      <c r="C1387">
        <v>2016</v>
      </c>
      <c r="D1387">
        <v>2018</v>
      </c>
      <c r="F1387">
        <v>8108</v>
      </c>
      <c r="G1387">
        <v>0</v>
      </c>
      <c r="H1387" t="s">
        <v>482</v>
      </c>
      <c r="I1387">
        <v>801</v>
      </c>
      <c r="J1387">
        <v>410</v>
      </c>
      <c r="K1387" t="s">
        <v>457</v>
      </c>
      <c r="L1387">
        <v>-87113</v>
      </c>
      <c r="M1387">
        <v>-145041.17000000001</v>
      </c>
      <c r="N1387">
        <v>0</v>
      </c>
      <c r="O1387">
        <v>0</v>
      </c>
      <c r="P1387">
        <v>-87113</v>
      </c>
      <c r="Q1387">
        <v>-145041.17000000001</v>
      </c>
      <c r="R1387">
        <v>0</v>
      </c>
      <c r="S1387">
        <v>0</v>
      </c>
      <c r="T1387">
        <v>0</v>
      </c>
      <c r="U1387">
        <v>0</v>
      </c>
      <c r="V1387">
        <v>0</v>
      </c>
      <c r="W1387">
        <v>0</v>
      </c>
      <c r="X1387">
        <v>0</v>
      </c>
      <c r="Y1387">
        <v>0</v>
      </c>
      <c r="Z1387">
        <v>0</v>
      </c>
      <c r="AA1387">
        <v>0</v>
      </c>
      <c r="AB1387">
        <v>0</v>
      </c>
      <c r="AC1387">
        <v>0</v>
      </c>
      <c r="AD1387">
        <v>-140641.41</v>
      </c>
      <c r="AE1387">
        <v>0</v>
      </c>
      <c r="AF1387">
        <v>0</v>
      </c>
      <c r="AG1387">
        <v>0</v>
      </c>
      <c r="AH1387">
        <v>0</v>
      </c>
      <c r="AI1387">
        <v>-140641.41</v>
      </c>
      <c r="AJ1387">
        <v>0</v>
      </c>
      <c r="AK1387">
        <v>-140641.41</v>
      </c>
      <c r="AL1387">
        <v>-198569.58</v>
      </c>
      <c r="AM1387">
        <v>0</v>
      </c>
      <c r="AN1387">
        <v>0</v>
      </c>
      <c r="AO1387">
        <v>0</v>
      </c>
      <c r="AP1387">
        <v>0</v>
      </c>
      <c r="AQ1387">
        <v>0</v>
      </c>
    </row>
    <row r="1388" spans="2:43" x14ac:dyDescent="0.35">
      <c r="B1388" s="65" t="s">
        <v>128</v>
      </c>
      <c r="C1388">
        <v>2016</v>
      </c>
      <c r="D1388">
        <v>2018</v>
      </c>
      <c r="F1388">
        <v>8108</v>
      </c>
      <c r="G1388">
        <v>0</v>
      </c>
      <c r="H1388" t="s">
        <v>482</v>
      </c>
      <c r="I1388">
        <v>801</v>
      </c>
      <c r="J1388">
        <v>440</v>
      </c>
      <c r="K1388" t="s">
        <v>457</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-8444.67</v>
      </c>
      <c r="AE1388">
        <v>0</v>
      </c>
      <c r="AF1388">
        <v>0</v>
      </c>
      <c r="AG1388">
        <v>0</v>
      </c>
      <c r="AH1388">
        <v>0</v>
      </c>
      <c r="AI1388">
        <v>-8444.67</v>
      </c>
      <c r="AJ1388">
        <v>0</v>
      </c>
      <c r="AK1388">
        <v>-8444.67</v>
      </c>
      <c r="AL1388">
        <v>-8444.67</v>
      </c>
      <c r="AM1388">
        <v>0</v>
      </c>
      <c r="AN1388">
        <v>0</v>
      </c>
      <c r="AO1388">
        <v>0</v>
      </c>
      <c r="AP1388">
        <v>0</v>
      </c>
      <c r="AQ1388">
        <v>0</v>
      </c>
    </row>
    <row r="1389" spans="2:43" x14ac:dyDescent="0.35">
      <c r="B1389" s="65" t="s">
        <v>128</v>
      </c>
      <c r="C1389">
        <v>2017</v>
      </c>
      <c r="D1389">
        <v>2017</v>
      </c>
      <c r="F1389">
        <v>8107</v>
      </c>
      <c r="G1389">
        <v>0</v>
      </c>
      <c r="H1389" t="s">
        <v>493</v>
      </c>
      <c r="I1389">
        <v>5</v>
      </c>
      <c r="J1389">
        <v>111</v>
      </c>
      <c r="K1389" t="s">
        <v>66</v>
      </c>
      <c r="L1389">
        <v>0</v>
      </c>
      <c r="M1389">
        <v>0</v>
      </c>
      <c r="N1389">
        <v>0</v>
      </c>
      <c r="O1389">
        <v>0</v>
      </c>
      <c r="P1389">
        <v>0</v>
      </c>
      <c r="Q1389">
        <v>0</v>
      </c>
      <c r="R1389">
        <v>0</v>
      </c>
      <c r="S1389">
        <v>-18551088.449999999</v>
      </c>
      <c r="T1389">
        <v>0</v>
      </c>
      <c r="U1389">
        <v>0</v>
      </c>
      <c r="V1389">
        <v>0</v>
      </c>
      <c r="W1389">
        <v>-18551088.449999999</v>
      </c>
      <c r="X1389">
        <v>0</v>
      </c>
      <c r="Y1389">
        <v>0</v>
      </c>
      <c r="Z1389">
        <v>0</v>
      </c>
      <c r="AA1389">
        <v>0</v>
      </c>
      <c r="AB1389">
        <v>0</v>
      </c>
      <c r="AC1389">
        <v>0</v>
      </c>
      <c r="AD1389">
        <v>-216896098.16999999</v>
      </c>
      <c r="AE1389">
        <v>0</v>
      </c>
      <c r="AF1389">
        <v>0</v>
      </c>
      <c r="AG1389">
        <v>0</v>
      </c>
      <c r="AH1389">
        <v>0</v>
      </c>
      <c r="AI1389">
        <v>-216896098.16999999</v>
      </c>
      <c r="AJ1389">
        <v>0</v>
      </c>
      <c r="AK1389">
        <v>-216896098.16999999</v>
      </c>
      <c r="AL1389">
        <v>-235447186.62</v>
      </c>
      <c r="AM1389">
        <v>0</v>
      </c>
      <c r="AN1389">
        <v>0</v>
      </c>
      <c r="AO1389">
        <v>0</v>
      </c>
      <c r="AP1389">
        <v>0</v>
      </c>
      <c r="AQ1389">
        <v>0</v>
      </c>
    </row>
    <row r="1390" spans="2:43" x14ac:dyDescent="0.35">
      <c r="B1390" s="65" t="s">
        <v>128</v>
      </c>
      <c r="C1390">
        <v>2017</v>
      </c>
      <c r="D1390">
        <v>2017</v>
      </c>
      <c r="F1390">
        <v>8107</v>
      </c>
      <c r="G1390">
        <v>0</v>
      </c>
      <c r="H1390" t="s">
        <v>493</v>
      </c>
      <c r="I1390">
        <v>5</v>
      </c>
      <c r="J1390">
        <v>113</v>
      </c>
      <c r="K1390" t="s">
        <v>66</v>
      </c>
      <c r="L1390">
        <v>0</v>
      </c>
      <c r="M1390">
        <v>0</v>
      </c>
      <c r="N1390">
        <v>0</v>
      </c>
      <c r="O1390">
        <v>0</v>
      </c>
      <c r="P1390">
        <v>0</v>
      </c>
      <c r="Q1390">
        <v>0</v>
      </c>
      <c r="R1390">
        <v>0</v>
      </c>
      <c r="S1390">
        <v>-79993.240000000005</v>
      </c>
      <c r="T1390">
        <v>0</v>
      </c>
      <c r="U1390">
        <v>0</v>
      </c>
      <c r="V1390">
        <v>0</v>
      </c>
      <c r="W1390">
        <v>-79993.240000000005</v>
      </c>
      <c r="X1390">
        <v>0</v>
      </c>
      <c r="Y1390">
        <v>0</v>
      </c>
      <c r="Z1390">
        <v>0</v>
      </c>
      <c r="AA1390">
        <v>0</v>
      </c>
      <c r="AB1390">
        <v>0</v>
      </c>
      <c r="AC1390">
        <v>0</v>
      </c>
      <c r="AD1390">
        <v>-960341.04</v>
      </c>
      <c r="AE1390">
        <v>0</v>
      </c>
      <c r="AF1390">
        <v>0</v>
      </c>
      <c r="AG1390">
        <v>0</v>
      </c>
      <c r="AH1390">
        <v>0</v>
      </c>
      <c r="AI1390">
        <v>-960341.04</v>
      </c>
      <c r="AJ1390">
        <v>0</v>
      </c>
      <c r="AK1390">
        <v>-960341.04</v>
      </c>
      <c r="AL1390">
        <v>-1040334.28</v>
      </c>
      <c r="AM1390">
        <v>0</v>
      </c>
      <c r="AN1390">
        <v>0</v>
      </c>
      <c r="AO1390">
        <v>0</v>
      </c>
      <c r="AP1390">
        <v>0</v>
      </c>
      <c r="AQ1390">
        <v>0</v>
      </c>
    </row>
    <row r="1391" spans="2:43" x14ac:dyDescent="0.35">
      <c r="B1391" s="65" t="s">
        <v>128</v>
      </c>
      <c r="C1391">
        <v>2017</v>
      </c>
      <c r="D1391">
        <v>2017</v>
      </c>
      <c r="F1391">
        <v>8107</v>
      </c>
      <c r="G1391">
        <v>0</v>
      </c>
      <c r="H1391" t="s">
        <v>493</v>
      </c>
      <c r="I1391">
        <v>5</v>
      </c>
      <c r="J1391">
        <v>115</v>
      </c>
      <c r="K1391" t="s">
        <v>66</v>
      </c>
      <c r="L1391">
        <v>0</v>
      </c>
      <c r="M1391">
        <v>0</v>
      </c>
      <c r="N1391">
        <v>0</v>
      </c>
      <c r="O1391">
        <v>0</v>
      </c>
      <c r="P1391">
        <v>0</v>
      </c>
      <c r="Q1391">
        <v>0</v>
      </c>
      <c r="R1391">
        <v>0</v>
      </c>
      <c r="S1391">
        <v>-279193.03000000003</v>
      </c>
      <c r="T1391">
        <v>0</v>
      </c>
      <c r="U1391">
        <v>0</v>
      </c>
      <c r="V1391">
        <v>0</v>
      </c>
      <c r="W1391">
        <v>-279193.03000000003</v>
      </c>
      <c r="X1391">
        <v>0</v>
      </c>
      <c r="Y1391">
        <v>0</v>
      </c>
      <c r="Z1391">
        <v>0</v>
      </c>
      <c r="AA1391">
        <v>0</v>
      </c>
      <c r="AB1391">
        <v>0</v>
      </c>
      <c r="AC1391">
        <v>0</v>
      </c>
      <c r="AD1391">
        <v>-3937457.27</v>
      </c>
      <c r="AE1391">
        <v>0</v>
      </c>
      <c r="AF1391">
        <v>0</v>
      </c>
      <c r="AG1391">
        <v>0</v>
      </c>
      <c r="AH1391">
        <v>0</v>
      </c>
      <c r="AI1391">
        <v>-3937457.27</v>
      </c>
      <c r="AJ1391">
        <v>0</v>
      </c>
      <c r="AK1391">
        <v>-3937457.27</v>
      </c>
      <c r="AL1391">
        <v>-4216650.3</v>
      </c>
      <c r="AM1391">
        <v>0</v>
      </c>
      <c r="AN1391">
        <v>0</v>
      </c>
      <c r="AO1391">
        <v>0</v>
      </c>
      <c r="AP1391">
        <v>0</v>
      </c>
      <c r="AQ1391">
        <v>0</v>
      </c>
    </row>
    <row r="1392" spans="2:43" x14ac:dyDescent="0.35">
      <c r="B1392" s="65" t="s">
        <v>128</v>
      </c>
      <c r="C1392">
        <v>2017</v>
      </c>
      <c r="D1392">
        <v>2017</v>
      </c>
      <c r="F1392">
        <v>8107</v>
      </c>
      <c r="G1392">
        <v>0</v>
      </c>
      <c r="H1392" t="s">
        <v>493</v>
      </c>
      <c r="I1392">
        <v>5</v>
      </c>
      <c r="J1392">
        <v>118</v>
      </c>
      <c r="K1392" t="s">
        <v>66</v>
      </c>
      <c r="L1392">
        <v>0</v>
      </c>
      <c r="M1392">
        <v>0</v>
      </c>
      <c r="N1392">
        <v>0</v>
      </c>
      <c r="O1392">
        <v>0</v>
      </c>
      <c r="P1392">
        <v>0</v>
      </c>
      <c r="Q1392">
        <v>0</v>
      </c>
      <c r="R1392">
        <v>0</v>
      </c>
      <c r="S1392">
        <v>-2502</v>
      </c>
      <c r="T1392">
        <v>0</v>
      </c>
      <c r="U1392">
        <v>0</v>
      </c>
      <c r="V1392">
        <v>0</v>
      </c>
      <c r="W1392">
        <v>-2502</v>
      </c>
      <c r="X1392">
        <v>0</v>
      </c>
      <c r="Y1392">
        <v>0</v>
      </c>
      <c r="Z1392">
        <v>0</v>
      </c>
      <c r="AA1392">
        <v>0</v>
      </c>
      <c r="AB1392">
        <v>0</v>
      </c>
      <c r="AC1392">
        <v>0</v>
      </c>
      <c r="AD1392">
        <v>-40242.82</v>
      </c>
      <c r="AE1392">
        <v>0</v>
      </c>
      <c r="AF1392">
        <v>0</v>
      </c>
      <c r="AG1392">
        <v>0</v>
      </c>
      <c r="AH1392">
        <v>0</v>
      </c>
      <c r="AI1392">
        <v>-40242.82</v>
      </c>
      <c r="AJ1392">
        <v>0</v>
      </c>
      <c r="AK1392">
        <v>-40242.82</v>
      </c>
      <c r="AL1392">
        <v>-42744.82</v>
      </c>
      <c r="AM1392">
        <v>0</v>
      </c>
      <c r="AN1392">
        <v>0</v>
      </c>
      <c r="AO1392">
        <v>0</v>
      </c>
      <c r="AP1392">
        <v>0</v>
      </c>
      <c r="AQ1392">
        <v>0</v>
      </c>
    </row>
    <row r="1393" spans="2:43" x14ac:dyDescent="0.35">
      <c r="B1393" s="65" t="s">
        <v>128</v>
      </c>
      <c r="C1393">
        <v>2017</v>
      </c>
      <c r="D1393">
        <v>2017</v>
      </c>
      <c r="F1393">
        <v>8107</v>
      </c>
      <c r="G1393">
        <v>0</v>
      </c>
      <c r="H1393" t="s">
        <v>493</v>
      </c>
      <c r="I1393">
        <v>5</v>
      </c>
      <c r="J1393">
        <v>121</v>
      </c>
      <c r="K1393" t="s">
        <v>66</v>
      </c>
      <c r="L1393">
        <v>0</v>
      </c>
      <c r="M1393">
        <v>0</v>
      </c>
      <c r="N1393">
        <v>0</v>
      </c>
      <c r="O1393">
        <v>0</v>
      </c>
      <c r="P1393">
        <v>0</v>
      </c>
      <c r="Q1393">
        <v>0</v>
      </c>
      <c r="R1393">
        <v>0</v>
      </c>
      <c r="S1393">
        <v>-6047714.6399999997</v>
      </c>
      <c r="T1393">
        <v>0</v>
      </c>
      <c r="U1393">
        <v>0</v>
      </c>
      <c r="V1393">
        <v>0</v>
      </c>
      <c r="W1393">
        <v>-6047714.6399999997</v>
      </c>
      <c r="X1393">
        <v>0</v>
      </c>
      <c r="Y1393">
        <v>0</v>
      </c>
      <c r="Z1393">
        <v>0</v>
      </c>
      <c r="AA1393">
        <v>0</v>
      </c>
      <c r="AB1393">
        <v>0</v>
      </c>
      <c r="AC1393">
        <v>0</v>
      </c>
      <c r="AD1393">
        <v>-68977764.670000002</v>
      </c>
      <c r="AE1393">
        <v>0</v>
      </c>
      <c r="AF1393">
        <v>0</v>
      </c>
      <c r="AG1393">
        <v>0</v>
      </c>
      <c r="AH1393">
        <v>0</v>
      </c>
      <c r="AI1393">
        <v>-68977764.670000002</v>
      </c>
      <c r="AJ1393">
        <v>0</v>
      </c>
      <c r="AK1393">
        <v>-68977764.670000002</v>
      </c>
      <c r="AL1393">
        <v>-75025479.310000002</v>
      </c>
      <c r="AM1393">
        <v>0</v>
      </c>
      <c r="AN1393">
        <v>0</v>
      </c>
      <c r="AO1393">
        <v>0</v>
      </c>
      <c r="AP1393">
        <v>0</v>
      </c>
      <c r="AQ1393">
        <v>0</v>
      </c>
    </row>
    <row r="1394" spans="2:43" x14ac:dyDescent="0.35">
      <c r="B1394" s="65" t="s">
        <v>128</v>
      </c>
      <c r="C1394">
        <v>2017</v>
      </c>
      <c r="D1394">
        <v>2017</v>
      </c>
      <c r="F1394">
        <v>8107</v>
      </c>
      <c r="G1394">
        <v>0</v>
      </c>
      <c r="H1394" t="s">
        <v>493</v>
      </c>
      <c r="I1394">
        <v>5</v>
      </c>
      <c r="J1394">
        <v>210</v>
      </c>
      <c r="K1394" t="s">
        <v>66</v>
      </c>
      <c r="L1394">
        <v>0</v>
      </c>
      <c r="M1394">
        <v>-4096364.84</v>
      </c>
      <c r="N1394">
        <v>0</v>
      </c>
      <c r="O1394">
        <v>0</v>
      </c>
      <c r="P1394">
        <v>0</v>
      </c>
      <c r="Q1394">
        <v>-4096364.84</v>
      </c>
      <c r="R1394">
        <v>0</v>
      </c>
      <c r="S1394">
        <v>-128858.2</v>
      </c>
      <c r="T1394">
        <v>0</v>
      </c>
      <c r="U1394">
        <v>0</v>
      </c>
      <c r="V1394">
        <v>0</v>
      </c>
      <c r="W1394">
        <v>-128858.2</v>
      </c>
      <c r="X1394">
        <v>0</v>
      </c>
      <c r="Y1394">
        <v>0</v>
      </c>
      <c r="Z1394">
        <v>0</v>
      </c>
      <c r="AA1394">
        <v>0</v>
      </c>
      <c r="AB1394">
        <v>0</v>
      </c>
      <c r="AC1394">
        <v>0</v>
      </c>
      <c r="AD1394">
        <v>-24620512.969999999</v>
      </c>
      <c r="AE1394">
        <v>0</v>
      </c>
      <c r="AF1394">
        <v>0</v>
      </c>
      <c r="AG1394">
        <v>0</v>
      </c>
      <c r="AH1394">
        <v>0</v>
      </c>
      <c r="AI1394">
        <v>-24620512.969999999</v>
      </c>
      <c r="AJ1394">
        <v>0</v>
      </c>
      <c r="AK1394">
        <v>-24620512.969999999</v>
      </c>
      <c r="AL1394">
        <v>-28845736.010000002</v>
      </c>
      <c r="AM1394">
        <v>0</v>
      </c>
      <c r="AN1394">
        <v>0</v>
      </c>
      <c r="AO1394">
        <v>0</v>
      </c>
      <c r="AP1394">
        <v>0</v>
      </c>
      <c r="AQ1394">
        <v>0</v>
      </c>
    </row>
    <row r="1395" spans="2:43" x14ac:dyDescent="0.35">
      <c r="B1395" s="65" t="s">
        <v>128</v>
      </c>
      <c r="C1395">
        <v>2017</v>
      </c>
      <c r="D1395">
        <v>2017</v>
      </c>
      <c r="F1395">
        <v>8107</v>
      </c>
      <c r="G1395">
        <v>0</v>
      </c>
      <c r="H1395" t="s">
        <v>493</v>
      </c>
      <c r="I1395">
        <v>5</v>
      </c>
      <c r="J1395">
        <v>220</v>
      </c>
      <c r="K1395" t="s">
        <v>66</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-673316.23</v>
      </c>
      <c r="AE1395">
        <v>0</v>
      </c>
      <c r="AF1395">
        <v>0</v>
      </c>
      <c r="AG1395">
        <v>0</v>
      </c>
      <c r="AH1395">
        <v>0</v>
      </c>
      <c r="AI1395">
        <v>-673316.23</v>
      </c>
      <c r="AJ1395">
        <v>0</v>
      </c>
      <c r="AK1395">
        <v>-673316.23</v>
      </c>
      <c r="AL1395">
        <v>-673316.23</v>
      </c>
      <c r="AM1395">
        <v>0</v>
      </c>
      <c r="AN1395">
        <v>0</v>
      </c>
      <c r="AO1395">
        <v>0</v>
      </c>
      <c r="AP1395">
        <v>0</v>
      </c>
      <c r="AQ1395">
        <v>0</v>
      </c>
    </row>
    <row r="1396" spans="2:43" x14ac:dyDescent="0.35">
      <c r="B1396" s="65" t="s">
        <v>128</v>
      </c>
      <c r="C1396">
        <v>2017</v>
      </c>
      <c r="D1396">
        <v>2017</v>
      </c>
      <c r="F1396">
        <v>8107</v>
      </c>
      <c r="G1396">
        <v>0</v>
      </c>
      <c r="H1396" t="s">
        <v>493</v>
      </c>
      <c r="I1396">
        <v>5</v>
      </c>
      <c r="J1396">
        <v>232</v>
      </c>
      <c r="K1396" t="s">
        <v>66</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-3412.61</v>
      </c>
      <c r="AE1396">
        <v>0</v>
      </c>
      <c r="AF1396">
        <v>0</v>
      </c>
      <c r="AG1396">
        <v>0</v>
      </c>
      <c r="AH1396">
        <v>0</v>
      </c>
      <c r="AI1396">
        <v>-3412.61</v>
      </c>
      <c r="AJ1396">
        <v>0</v>
      </c>
      <c r="AK1396">
        <v>-3412.61</v>
      </c>
      <c r="AL1396">
        <v>-3412.61</v>
      </c>
      <c r="AM1396">
        <v>0</v>
      </c>
      <c r="AN1396">
        <v>0</v>
      </c>
      <c r="AO1396">
        <v>0</v>
      </c>
      <c r="AP1396">
        <v>0</v>
      </c>
      <c r="AQ1396">
        <v>0</v>
      </c>
    </row>
    <row r="1397" spans="2:43" x14ac:dyDescent="0.35">
      <c r="B1397" s="65" t="s">
        <v>128</v>
      </c>
      <c r="C1397">
        <v>2017</v>
      </c>
      <c r="D1397">
        <v>2017</v>
      </c>
      <c r="F1397">
        <v>8107</v>
      </c>
      <c r="G1397">
        <v>0</v>
      </c>
      <c r="H1397" t="s">
        <v>493</v>
      </c>
      <c r="I1397">
        <v>5</v>
      </c>
      <c r="J1397">
        <v>233</v>
      </c>
      <c r="K1397" t="s">
        <v>66</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-50432.34</v>
      </c>
      <c r="AE1397">
        <v>0</v>
      </c>
      <c r="AF1397">
        <v>0</v>
      </c>
      <c r="AG1397">
        <v>0</v>
      </c>
      <c r="AH1397">
        <v>0</v>
      </c>
      <c r="AI1397">
        <v>-50432.34</v>
      </c>
      <c r="AJ1397">
        <v>0</v>
      </c>
      <c r="AK1397">
        <v>-50432.34</v>
      </c>
      <c r="AL1397">
        <v>-50432.34</v>
      </c>
      <c r="AM1397">
        <v>0</v>
      </c>
      <c r="AN1397">
        <v>0</v>
      </c>
      <c r="AO1397">
        <v>0</v>
      </c>
      <c r="AP1397">
        <v>0</v>
      </c>
      <c r="AQ1397">
        <v>0</v>
      </c>
    </row>
    <row r="1398" spans="2:43" x14ac:dyDescent="0.35">
      <c r="B1398" s="65" t="s">
        <v>128</v>
      </c>
      <c r="C1398">
        <v>2017</v>
      </c>
      <c r="D1398">
        <v>2017</v>
      </c>
      <c r="F1398">
        <v>8107</v>
      </c>
      <c r="G1398">
        <v>0</v>
      </c>
      <c r="H1398" t="s">
        <v>493</v>
      </c>
      <c r="I1398">
        <v>5</v>
      </c>
      <c r="J1398">
        <v>240</v>
      </c>
      <c r="K1398" t="s">
        <v>66</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-10285.290000000001</v>
      </c>
      <c r="AE1398">
        <v>0</v>
      </c>
      <c r="AF1398">
        <v>0</v>
      </c>
      <c r="AG1398">
        <v>0</v>
      </c>
      <c r="AH1398">
        <v>0</v>
      </c>
      <c r="AI1398">
        <v>-10285.290000000001</v>
      </c>
      <c r="AJ1398">
        <v>0</v>
      </c>
      <c r="AK1398">
        <v>-10285.290000000001</v>
      </c>
      <c r="AL1398">
        <v>-10285.290000000001</v>
      </c>
      <c r="AM1398">
        <v>0</v>
      </c>
      <c r="AN1398">
        <v>0</v>
      </c>
      <c r="AO1398">
        <v>0</v>
      </c>
      <c r="AP1398">
        <v>0</v>
      </c>
      <c r="AQ1398">
        <v>0</v>
      </c>
    </row>
    <row r="1399" spans="2:43" x14ac:dyDescent="0.35">
      <c r="B1399" s="65" t="s">
        <v>128</v>
      </c>
      <c r="C1399">
        <v>2017</v>
      </c>
      <c r="D1399">
        <v>2017</v>
      </c>
      <c r="F1399">
        <v>8107</v>
      </c>
      <c r="G1399">
        <v>0</v>
      </c>
      <c r="H1399" t="s">
        <v>493</v>
      </c>
      <c r="I1399">
        <v>5</v>
      </c>
      <c r="J1399">
        <v>251</v>
      </c>
      <c r="K1399" t="s">
        <v>66</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-10265.68</v>
      </c>
      <c r="AE1399">
        <v>0</v>
      </c>
      <c r="AF1399">
        <v>0</v>
      </c>
      <c r="AG1399">
        <v>0</v>
      </c>
      <c r="AH1399">
        <v>0</v>
      </c>
      <c r="AI1399">
        <v>-10265.68</v>
      </c>
      <c r="AJ1399">
        <v>0</v>
      </c>
      <c r="AK1399">
        <v>-10265.68</v>
      </c>
      <c r="AL1399">
        <v>-10265.68</v>
      </c>
      <c r="AM1399">
        <v>0</v>
      </c>
      <c r="AN1399">
        <v>0</v>
      </c>
      <c r="AO1399">
        <v>0</v>
      </c>
      <c r="AP1399">
        <v>0</v>
      </c>
      <c r="AQ1399">
        <v>0</v>
      </c>
    </row>
    <row r="1400" spans="2:43" x14ac:dyDescent="0.35">
      <c r="B1400" s="65" t="s">
        <v>128</v>
      </c>
      <c r="C1400">
        <v>2017</v>
      </c>
      <c r="D1400">
        <v>2017</v>
      </c>
      <c r="F1400">
        <v>8107</v>
      </c>
      <c r="G1400">
        <v>0</v>
      </c>
      <c r="H1400" t="s">
        <v>493</v>
      </c>
      <c r="I1400">
        <v>5</v>
      </c>
      <c r="J1400">
        <v>252</v>
      </c>
      <c r="K1400" t="s">
        <v>66</v>
      </c>
      <c r="L1400">
        <v>0</v>
      </c>
      <c r="M1400">
        <v>-1558754.92</v>
      </c>
      <c r="N1400">
        <v>0</v>
      </c>
      <c r="O1400">
        <v>0</v>
      </c>
      <c r="P1400">
        <v>0</v>
      </c>
      <c r="Q1400">
        <v>-1558754.92</v>
      </c>
      <c r="R1400">
        <v>0</v>
      </c>
      <c r="S1400">
        <v>-5175.71</v>
      </c>
      <c r="T1400">
        <v>0</v>
      </c>
      <c r="U1400">
        <v>0</v>
      </c>
      <c r="V1400">
        <v>0</v>
      </c>
      <c r="W1400">
        <v>-5175.71</v>
      </c>
      <c r="X1400">
        <v>0</v>
      </c>
      <c r="Y1400">
        <v>0</v>
      </c>
      <c r="Z1400">
        <v>0</v>
      </c>
      <c r="AA1400">
        <v>0</v>
      </c>
      <c r="AB1400">
        <v>0</v>
      </c>
      <c r="AC1400">
        <v>0</v>
      </c>
      <c r="AD1400">
        <v>-433023.95</v>
      </c>
      <c r="AE1400">
        <v>0</v>
      </c>
      <c r="AF1400">
        <v>0</v>
      </c>
      <c r="AG1400">
        <v>0</v>
      </c>
      <c r="AH1400">
        <v>0</v>
      </c>
      <c r="AI1400">
        <v>-433023.95</v>
      </c>
      <c r="AJ1400">
        <v>0</v>
      </c>
      <c r="AK1400">
        <v>-433023.95</v>
      </c>
      <c r="AL1400">
        <v>-1996954.58</v>
      </c>
      <c r="AM1400">
        <v>0</v>
      </c>
      <c r="AN1400">
        <v>0</v>
      </c>
      <c r="AO1400">
        <v>0</v>
      </c>
      <c r="AP1400">
        <v>0</v>
      </c>
      <c r="AQ1400">
        <v>0</v>
      </c>
    </row>
    <row r="1401" spans="2:43" x14ac:dyDescent="0.35">
      <c r="B1401" s="65" t="s">
        <v>128</v>
      </c>
      <c r="C1401">
        <v>2017</v>
      </c>
      <c r="D1401">
        <v>2017</v>
      </c>
      <c r="F1401">
        <v>8107</v>
      </c>
      <c r="G1401">
        <v>0</v>
      </c>
      <c r="H1401" t="s">
        <v>493</v>
      </c>
      <c r="I1401">
        <v>5</v>
      </c>
      <c r="J1401">
        <v>253</v>
      </c>
      <c r="K1401" t="s">
        <v>66</v>
      </c>
      <c r="L1401">
        <v>0</v>
      </c>
      <c r="M1401">
        <v>-10488.75</v>
      </c>
      <c r="N1401">
        <v>0</v>
      </c>
      <c r="O1401">
        <v>0</v>
      </c>
      <c r="P1401">
        <v>0</v>
      </c>
      <c r="Q1401">
        <v>-10488.75</v>
      </c>
      <c r="R1401">
        <v>0</v>
      </c>
      <c r="S1401">
        <v>0</v>
      </c>
      <c r="T1401">
        <v>0</v>
      </c>
      <c r="U1401">
        <v>0</v>
      </c>
      <c r="V1401">
        <v>0</v>
      </c>
      <c r="W1401">
        <v>0</v>
      </c>
      <c r="X1401">
        <v>0</v>
      </c>
      <c r="Y1401">
        <v>-37505</v>
      </c>
      <c r="Z1401">
        <v>0</v>
      </c>
      <c r="AA1401">
        <v>0</v>
      </c>
      <c r="AB1401">
        <v>0</v>
      </c>
      <c r="AC1401">
        <v>-37505</v>
      </c>
      <c r="AD1401">
        <v>-2638787.34</v>
      </c>
      <c r="AE1401">
        <v>0</v>
      </c>
      <c r="AF1401">
        <v>0</v>
      </c>
      <c r="AG1401">
        <v>0</v>
      </c>
      <c r="AH1401">
        <v>0</v>
      </c>
      <c r="AI1401">
        <v>-2638787.34</v>
      </c>
      <c r="AJ1401">
        <v>0</v>
      </c>
      <c r="AK1401">
        <v>-2676292.34</v>
      </c>
      <c r="AL1401">
        <v>-2686781.09</v>
      </c>
      <c r="AM1401">
        <v>0</v>
      </c>
      <c r="AN1401">
        <v>0</v>
      </c>
      <c r="AO1401">
        <v>0</v>
      </c>
      <c r="AP1401">
        <v>0</v>
      </c>
      <c r="AQ1401">
        <v>0</v>
      </c>
    </row>
    <row r="1402" spans="2:43" x14ac:dyDescent="0.35">
      <c r="B1402" s="65" t="s">
        <v>128</v>
      </c>
      <c r="C1402">
        <v>2017</v>
      </c>
      <c r="D1402">
        <v>2017</v>
      </c>
      <c r="F1402">
        <v>8107</v>
      </c>
      <c r="G1402">
        <v>0</v>
      </c>
      <c r="H1402" t="s">
        <v>493</v>
      </c>
      <c r="I1402">
        <v>5</v>
      </c>
      <c r="J1402">
        <v>254</v>
      </c>
      <c r="K1402" t="s">
        <v>66</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-3060</v>
      </c>
      <c r="AE1402">
        <v>0</v>
      </c>
      <c r="AF1402">
        <v>0</v>
      </c>
      <c r="AG1402">
        <v>0</v>
      </c>
      <c r="AH1402">
        <v>0</v>
      </c>
      <c r="AI1402">
        <v>-3060</v>
      </c>
      <c r="AJ1402">
        <v>0</v>
      </c>
      <c r="AK1402">
        <v>-3060</v>
      </c>
      <c r="AL1402">
        <v>-3060</v>
      </c>
      <c r="AM1402">
        <v>0</v>
      </c>
      <c r="AN1402">
        <v>0</v>
      </c>
      <c r="AO1402">
        <v>0</v>
      </c>
      <c r="AP1402">
        <v>0</v>
      </c>
      <c r="AQ1402">
        <v>0</v>
      </c>
    </row>
    <row r="1403" spans="2:43" x14ac:dyDescent="0.35">
      <c r="B1403" s="65" t="s">
        <v>128</v>
      </c>
      <c r="C1403">
        <v>2017</v>
      </c>
      <c r="D1403">
        <v>2017</v>
      </c>
      <c r="F1403">
        <v>8107</v>
      </c>
      <c r="G1403">
        <v>0</v>
      </c>
      <c r="H1403" t="s">
        <v>493</v>
      </c>
      <c r="I1403">
        <v>5</v>
      </c>
      <c r="J1403">
        <v>257</v>
      </c>
      <c r="K1403" t="s">
        <v>66</v>
      </c>
      <c r="L1403">
        <v>0</v>
      </c>
      <c r="M1403">
        <v>-1178817</v>
      </c>
      <c r="N1403">
        <v>0</v>
      </c>
      <c r="O1403">
        <v>0</v>
      </c>
      <c r="P1403">
        <v>0</v>
      </c>
      <c r="Q1403">
        <v>-1178817</v>
      </c>
      <c r="R1403">
        <v>0</v>
      </c>
      <c r="S1403">
        <v>-590099</v>
      </c>
      <c r="T1403">
        <v>0</v>
      </c>
      <c r="U1403">
        <v>0</v>
      </c>
      <c r="V1403">
        <v>0</v>
      </c>
      <c r="W1403">
        <v>-590099</v>
      </c>
      <c r="X1403">
        <v>0</v>
      </c>
      <c r="Y1403">
        <v>0</v>
      </c>
      <c r="Z1403">
        <v>0</v>
      </c>
      <c r="AA1403">
        <v>0</v>
      </c>
      <c r="AB1403">
        <v>0</v>
      </c>
      <c r="AC1403">
        <v>0</v>
      </c>
      <c r="AD1403">
        <v>-727751.94</v>
      </c>
      <c r="AE1403">
        <v>0</v>
      </c>
      <c r="AF1403">
        <v>0</v>
      </c>
      <c r="AG1403">
        <v>0</v>
      </c>
      <c r="AH1403">
        <v>0</v>
      </c>
      <c r="AI1403">
        <v>-727751.94</v>
      </c>
      <c r="AJ1403">
        <v>0</v>
      </c>
      <c r="AK1403">
        <v>-727751.94</v>
      </c>
      <c r="AL1403">
        <v>-2496667.94</v>
      </c>
      <c r="AM1403">
        <v>0</v>
      </c>
      <c r="AN1403">
        <v>0</v>
      </c>
      <c r="AO1403">
        <v>0</v>
      </c>
      <c r="AP1403">
        <v>0</v>
      </c>
      <c r="AQ1403">
        <v>0</v>
      </c>
    </row>
    <row r="1404" spans="2:43" x14ac:dyDescent="0.35">
      <c r="B1404" s="65" t="s">
        <v>128</v>
      </c>
      <c r="C1404">
        <v>2017</v>
      </c>
      <c r="D1404">
        <v>2017</v>
      </c>
      <c r="F1404">
        <v>8107</v>
      </c>
      <c r="G1404">
        <v>0</v>
      </c>
      <c r="H1404" t="s">
        <v>493</v>
      </c>
      <c r="I1404">
        <v>5</v>
      </c>
      <c r="J1404">
        <v>260</v>
      </c>
      <c r="K1404" t="s">
        <v>66</v>
      </c>
      <c r="L1404">
        <v>0</v>
      </c>
      <c r="M1404">
        <v>-186.51</v>
      </c>
      <c r="N1404">
        <v>0</v>
      </c>
      <c r="O1404">
        <v>0</v>
      </c>
      <c r="P1404">
        <v>0</v>
      </c>
      <c r="Q1404">
        <v>-186.51</v>
      </c>
      <c r="R1404">
        <v>0</v>
      </c>
      <c r="S1404">
        <v>0</v>
      </c>
      <c r="T1404">
        <v>0</v>
      </c>
      <c r="U1404">
        <v>0</v>
      </c>
      <c r="V1404">
        <v>0</v>
      </c>
      <c r="W1404">
        <v>0</v>
      </c>
      <c r="X1404">
        <v>0</v>
      </c>
      <c r="Y1404">
        <v>0</v>
      </c>
      <c r="Z1404">
        <v>0</v>
      </c>
      <c r="AA1404">
        <v>0</v>
      </c>
      <c r="AB1404">
        <v>0</v>
      </c>
      <c r="AC1404">
        <v>0</v>
      </c>
      <c r="AD1404">
        <v>-207863.51</v>
      </c>
      <c r="AE1404">
        <v>0</v>
      </c>
      <c r="AF1404">
        <v>0</v>
      </c>
      <c r="AG1404">
        <v>0</v>
      </c>
      <c r="AH1404">
        <v>0</v>
      </c>
      <c r="AI1404">
        <v>-207863.51</v>
      </c>
      <c r="AJ1404">
        <v>0</v>
      </c>
      <c r="AK1404">
        <v>-207863.51</v>
      </c>
      <c r="AL1404">
        <v>-208050.02</v>
      </c>
      <c r="AM1404">
        <v>0</v>
      </c>
      <c r="AN1404">
        <v>0</v>
      </c>
      <c r="AO1404">
        <v>0</v>
      </c>
      <c r="AP1404">
        <v>0</v>
      </c>
      <c r="AQ1404">
        <v>0</v>
      </c>
    </row>
    <row r="1405" spans="2:43" x14ac:dyDescent="0.35">
      <c r="B1405" s="65" t="s">
        <v>128</v>
      </c>
      <c r="C1405">
        <v>2017</v>
      </c>
      <c r="D1405">
        <v>2017</v>
      </c>
      <c r="F1405">
        <v>8107</v>
      </c>
      <c r="G1405">
        <v>0</v>
      </c>
      <c r="H1405" t="s">
        <v>493</v>
      </c>
      <c r="I1405">
        <v>5</v>
      </c>
      <c r="J1405">
        <v>310</v>
      </c>
      <c r="K1405" t="s">
        <v>66</v>
      </c>
      <c r="L1405">
        <v>0</v>
      </c>
      <c r="M1405">
        <v>-9063.2000000000007</v>
      </c>
      <c r="N1405">
        <v>0</v>
      </c>
      <c r="O1405">
        <v>0</v>
      </c>
      <c r="P1405">
        <v>0</v>
      </c>
      <c r="Q1405">
        <v>-9063.2000000000007</v>
      </c>
      <c r="R1405">
        <v>0</v>
      </c>
      <c r="S1405">
        <v>0</v>
      </c>
      <c r="T1405">
        <v>0</v>
      </c>
      <c r="U1405">
        <v>0</v>
      </c>
      <c r="V1405">
        <v>0</v>
      </c>
      <c r="W1405">
        <v>0</v>
      </c>
      <c r="X1405">
        <v>0</v>
      </c>
      <c r="Y1405">
        <v>0</v>
      </c>
      <c r="Z1405">
        <v>0</v>
      </c>
      <c r="AA1405">
        <v>0</v>
      </c>
      <c r="AB1405">
        <v>0</v>
      </c>
      <c r="AC1405">
        <v>0</v>
      </c>
      <c r="AD1405">
        <v>-556189.97</v>
      </c>
      <c r="AE1405">
        <v>0</v>
      </c>
      <c r="AF1405">
        <v>0</v>
      </c>
      <c r="AG1405">
        <v>0</v>
      </c>
      <c r="AH1405">
        <v>0</v>
      </c>
      <c r="AI1405">
        <v>-556189.97</v>
      </c>
      <c r="AJ1405">
        <v>0</v>
      </c>
      <c r="AK1405">
        <v>-556189.97</v>
      </c>
      <c r="AL1405">
        <v>-565253.17000000004</v>
      </c>
      <c r="AM1405">
        <v>0</v>
      </c>
      <c r="AN1405">
        <v>0</v>
      </c>
      <c r="AO1405">
        <v>0</v>
      </c>
      <c r="AP1405">
        <v>0</v>
      </c>
      <c r="AQ1405">
        <v>0</v>
      </c>
    </row>
    <row r="1406" spans="2:43" x14ac:dyDescent="0.35">
      <c r="B1406" s="65" t="s">
        <v>128</v>
      </c>
      <c r="C1406">
        <v>2017</v>
      </c>
      <c r="D1406">
        <v>2017</v>
      </c>
      <c r="F1406">
        <v>8107</v>
      </c>
      <c r="G1406">
        <v>0</v>
      </c>
      <c r="H1406" t="s">
        <v>493</v>
      </c>
      <c r="I1406">
        <v>5</v>
      </c>
      <c r="J1406">
        <v>420</v>
      </c>
      <c r="K1406" t="s">
        <v>66</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-4224.2700000000004</v>
      </c>
      <c r="AE1406">
        <v>0</v>
      </c>
      <c r="AF1406">
        <v>0</v>
      </c>
      <c r="AG1406">
        <v>0</v>
      </c>
      <c r="AH1406">
        <v>0</v>
      </c>
      <c r="AI1406">
        <v>-4224.2700000000004</v>
      </c>
      <c r="AJ1406">
        <v>0</v>
      </c>
      <c r="AK1406">
        <v>-4224.2700000000004</v>
      </c>
      <c r="AL1406">
        <v>-4224.2700000000004</v>
      </c>
      <c r="AM1406">
        <v>0</v>
      </c>
      <c r="AN1406">
        <v>0</v>
      </c>
      <c r="AO1406">
        <v>0</v>
      </c>
      <c r="AP1406">
        <v>0</v>
      </c>
      <c r="AQ1406">
        <v>0</v>
      </c>
    </row>
    <row r="1407" spans="2:43" x14ac:dyDescent="0.35">
      <c r="B1407" s="65" t="s">
        <v>128</v>
      </c>
      <c r="C1407">
        <v>2017</v>
      </c>
      <c r="D1407">
        <v>2018</v>
      </c>
      <c r="F1407">
        <v>1301</v>
      </c>
      <c r="G1407">
        <v>0</v>
      </c>
      <c r="H1407" t="s">
        <v>453</v>
      </c>
      <c r="I1407">
        <v>1</v>
      </c>
      <c r="J1407">
        <v>0</v>
      </c>
      <c r="K1407" t="s">
        <v>66</v>
      </c>
      <c r="L1407">
        <v>0</v>
      </c>
      <c r="M1407">
        <v>-20</v>
      </c>
      <c r="N1407">
        <v>0</v>
      </c>
      <c r="O1407">
        <v>0</v>
      </c>
      <c r="P1407">
        <v>0</v>
      </c>
      <c r="Q1407">
        <v>-20</v>
      </c>
      <c r="R1407">
        <v>0</v>
      </c>
      <c r="S1407">
        <v>6214</v>
      </c>
      <c r="T1407">
        <v>0</v>
      </c>
      <c r="U1407">
        <v>0</v>
      </c>
      <c r="V1407">
        <v>0</v>
      </c>
      <c r="W1407">
        <v>6214</v>
      </c>
      <c r="X1407">
        <v>0</v>
      </c>
      <c r="Y1407">
        <v>0</v>
      </c>
      <c r="Z1407">
        <v>0</v>
      </c>
      <c r="AA1407">
        <v>0</v>
      </c>
      <c r="AB1407">
        <v>0</v>
      </c>
      <c r="AC1407">
        <v>0</v>
      </c>
      <c r="AD1407">
        <v>-7060.82</v>
      </c>
      <c r="AE1407">
        <v>0</v>
      </c>
      <c r="AF1407">
        <v>0</v>
      </c>
      <c r="AG1407">
        <v>0</v>
      </c>
      <c r="AH1407">
        <v>0</v>
      </c>
      <c r="AI1407">
        <v>-7060.82</v>
      </c>
      <c r="AJ1407">
        <v>0</v>
      </c>
      <c r="AK1407">
        <v>-7060.82</v>
      </c>
      <c r="AL1407">
        <v>-866.82</v>
      </c>
      <c r="AM1407">
        <v>0</v>
      </c>
      <c r="AN1407">
        <v>0</v>
      </c>
      <c r="AO1407">
        <v>0</v>
      </c>
      <c r="AP1407">
        <v>0</v>
      </c>
      <c r="AQ1407">
        <v>0</v>
      </c>
    </row>
    <row r="1408" spans="2:43" x14ac:dyDescent="0.35">
      <c r="B1408" s="65" t="s">
        <v>128</v>
      </c>
      <c r="C1408">
        <v>2017</v>
      </c>
      <c r="D1408">
        <v>2018</v>
      </c>
      <c r="F1408">
        <v>1301</v>
      </c>
      <c r="G1408">
        <v>0</v>
      </c>
      <c r="H1408" t="s">
        <v>453</v>
      </c>
      <c r="I1408">
        <v>1</v>
      </c>
      <c r="J1408">
        <v>111</v>
      </c>
      <c r="K1408" t="s">
        <v>66</v>
      </c>
      <c r="L1408">
        <v>0</v>
      </c>
      <c r="M1408">
        <v>-5545</v>
      </c>
      <c r="N1408">
        <v>0</v>
      </c>
      <c r="O1408">
        <v>0</v>
      </c>
      <c r="P1408">
        <v>0</v>
      </c>
      <c r="Q1408">
        <v>-5545</v>
      </c>
      <c r="R1408">
        <v>0</v>
      </c>
      <c r="S1408">
        <v>-195192237.81999999</v>
      </c>
      <c r="T1408">
        <v>0</v>
      </c>
      <c r="U1408">
        <v>0</v>
      </c>
      <c r="V1408">
        <v>0</v>
      </c>
      <c r="W1408">
        <v>-195192237.81999999</v>
      </c>
      <c r="X1408">
        <v>0</v>
      </c>
      <c r="Y1408">
        <v>0</v>
      </c>
      <c r="Z1408">
        <v>0</v>
      </c>
      <c r="AA1408">
        <v>0</v>
      </c>
      <c r="AB1408">
        <v>0</v>
      </c>
      <c r="AC1408">
        <v>0</v>
      </c>
      <c r="AD1408">
        <v>-2352956734.9699998</v>
      </c>
      <c r="AE1408">
        <v>0</v>
      </c>
      <c r="AF1408">
        <v>0</v>
      </c>
      <c r="AG1408">
        <v>0</v>
      </c>
      <c r="AH1408">
        <v>0</v>
      </c>
      <c r="AI1408">
        <v>-2352956734.9699998</v>
      </c>
      <c r="AJ1408">
        <v>0</v>
      </c>
      <c r="AK1408">
        <v>-2352956734.9699998</v>
      </c>
      <c r="AL1408">
        <v>-2548154517.79</v>
      </c>
      <c r="AM1408">
        <v>0</v>
      </c>
      <c r="AN1408">
        <v>0</v>
      </c>
      <c r="AO1408">
        <v>0</v>
      </c>
      <c r="AP1408">
        <v>0</v>
      </c>
      <c r="AQ1408">
        <v>0</v>
      </c>
    </row>
    <row r="1409" spans="2:43" x14ac:dyDescent="0.35">
      <c r="B1409" s="65" t="s">
        <v>128</v>
      </c>
      <c r="C1409">
        <v>2017</v>
      </c>
      <c r="D1409">
        <v>2018</v>
      </c>
      <c r="F1409">
        <v>1301</v>
      </c>
      <c r="G1409">
        <v>0</v>
      </c>
      <c r="H1409" t="s">
        <v>453</v>
      </c>
      <c r="I1409">
        <v>1</v>
      </c>
      <c r="J1409">
        <v>113</v>
      </c>
      <c r="K1409" t="s">
        <v>66</v>
      </c>
      <c r="L1409">
        <v>0</v>
      </c>
      <c r="M1409">
        <v>0</v>
      </c>
      <c r="N1409">
        <v>0</v>
      </c>
      <c r="O1409">
        <v>0</v>
      </c>
      <c r="P1409">
        <v>0</v>
      </c>
      <c r="Q1409">
        <v>0</v>
      </c>
      <c r="R1409">
        <v>0</v>
      </c>
      <c r="S1409">
        <v>-1362317.13</v>
      </c>
      <c r="T1409">
        <v>0</v>
      </c>
      <c r="U1409">
        <v>0</v>
      </c>
      <c r="V1409">
        <v>0</v>
      </c>
      <c r="W1409">
        <v>-1362317.13</v>
      </c>
      <c r="X1409">
        <v>0</v>
      </c>
      <c r="Y1409">
        <v>0</v>
      </c>
      <c r="Z1409">
        <v>0</v>
      </c>
      <c r="AA1409">
        <v>0</v>
      </c>
      <c r="AB1409">
        <v>0</v>
      </c>
      <c r="AC1409">
        <v>0</v>
      </c>
      <c r="AD1409">
        <v>-15803968.34</v>
      </c>
      <c r="AE1409">
        <v>0</v>
      </c>
      <c r="AF1409">
        <v>0</v>
      </c>
      <c r="AG1409">
        <v>0</v>
      </c>
      <c r="AH1409">
        <v>0</v>
      </c>
      <c r="AI1409">
        <v>-15803968.34</v>
      </c>
      <c r="AJ1409">
        <v>0</v>
      </c>
      <c r="AK1409">
        <v>-15803968.34</v>
      </c>
      <c r="AL1409">
        <v>-17166285.469999999</v>
      </c>
      <c r="AM1409">
        <v>0</v>
      </c>
      <c r="AN1409">
        <v>0</v>
      </c>
      <c r="AO1409">
        <v>0</v>
      </c>
      <c r="AP1409">
        <v>0</v>
      </c>
      <c r="AQ1409">
        <v>0</v>
      </c>
    </row>
    <row r="1410" spans="2:43" x14ac:dyDescent="0.35">
      <c r="B1410" s="65" t="s">
        <v>128</v>
      </c>
      <c r="C1410">
        <v>2017</v>
      </c>
      <c r="D1410">
        <v>2018</v>
      </c>
      <c r="F1410">
        <v>1301</v>
      </c>
      <c r="G1410">
        <v>0</v>
      </c>
      <c r="H1410" t="s">
        <v>453</v>
      </c>
      <c r="I1410">
        <v>1</v>
      </c>
      <c r="J1410">
        <v>115</v>
      </c>
      <c r="K1410" t="s">
        <v>66</v>
      </c>
      <c r="L1410">
        <v>0</v>
      </c>
      <c r="M1410">
        <v>0</v>
      </c>
      <c r="N1410">
        <v>0</v>
      </c>
      <c r="O1410">
        <v>0</v>
      </c>
      <c r="P1410">
        <v>0</v>
      </c>
      <c r="Q1410">
        <v>0</v>
      </c>
      <c r="R1410">
        <v>0</v>
      </c>
      <c r="S1410">
        <v>-19226962.52</v>
      </c>
      <c r="T1410">
        <v>0</v>
      </c>
      <c r="U1410">
        <v>0</v>
      </c>
      <c r="V1410">
        <v>0</v>
      </c>
      <c r="W1410">
        <v>-19226962.52</v>
      </c>
      <c r="X1410">
        <v>0</v>
      </c>
      <c r="Y1410">
        <v>0</v>
      </c>
      <c r="Z1410">
        <v>0</v>
      </c>
      <c r="AA1410">
        <v>0</v>
      </c>
      <c r="AB1410">
        <v>0</v>
      </c>
      <c r="AC1410">
        <v>0</v>
      </c>
      <c r="AD1410">
        <v>-284927205.41000003</v>
      </c>
      <c r="AE1410">
        <v>0</v>
      </c>
      <c r="AF1410">
        <v>0</v>
      </c>
      <c r="AG1410">
        <v>0</v>
      </c>
      <c r="AH1410">
        <v>0</v>
      </c>
      <c r="AI1410">
        <v>-284927205.41000003</v>
      </c>
      <c r="AJ1410">
        <v>0</v>
      </c>
      <c r="AK1410">
        <v>-284927205.41000003</v>
      </c>
      <c r="AL1410">
        <v>-304154167.93000001</v>
      </c>
      <c r="AM1410">
        <v>0</v>
      </c>
      <c r="AN1410">
        <v>0</v>
      </c>
      <c r="AO1410">
        <v>0</v>
      </c>
      <c r="AP1410">
        <v>0</v>
      </c>
      <c r="AQ1410">
        <v>0</v>
      </c>
    </row>
    <row r="1411" spans="2:43" x14ac:dyDescent="0.35">
      <c r="B1411" s="65" t="s">
        <v>128</v>
      </c>
      <c r="C1411">
        <v>2017</v>
      </c>
      <c r="D1411">
        <v>2018</v>
      </c>
      <c r="F1411">
        <v>1301</v>
      </c>
      <c r="G1411">
        <v>0</v>
      </c>
      <c r="H1411" t="s">
        <v>453</v>
      </c>
      <c r="I1411">
        <v>1</v>
      </c>
      <c r="J1411">
        <v>118</v>
      </c>
      <c r="K1411" t="s">
        <v>66</v>
      </c>
      <c r="L1411">
        <v>0</v>
      </c>
      <c r="M1411">
        <v>0</v>
      </c>
      <c r="N1411">
        <v>0</v>
      </c>
      <c r="O1411">
        <v>0</v>
      </c>
      <c r="P1411">
        <v>0</v>
      </c>
      <c r="Q1411">
        <v>0</v>
      </c>
      <c r="R1411">
        <v>0</v>
      </c>
      <c r="S1411">
        <v>-73960.22</v>
      </c>
      <c r="T1411">
        <v>0</v>
      </c>
      <c r="U1411">
        <v>0</v>
      </c>
      <c r="V1411">
        <v>0</v>
      </c>
      <c r="W1411">
        <v>-73960.22</v>
      </c>
      <c r="X1411">
        <v>0</v>
      </c>
      <c r="Y1411">
        <v>0</v>
      </c>
      <c r="Z1411">
        <v>0</v>
      </c>
      <c r="AA1411">
        <v>0</v>
      </c>
      <c r="AB1411">
        <v>0</v>
      </c>
      <c r="AC1411">
        <v>0</v>
      </c>
      <c r="AD1411">
        <v>-890143.33</v>
      </c>
      <c r="AE1411">
        <v>0</v>
      </c>
      <c r="AF1411">
        <v>0</v>
      </c>
      <c r="AG1411">
        <v>0</v>
      </c>
      <c r="AH1411">
        <v>0</v>
      </c>
      <c r="AI1411">
        <v>-890143.33</v>
      </c>
      <c r="AJ1411">
        <v>0</v>
      </c>
      <c r="AK1411">
        <v>-890143.33</v>
      </c>
      <c r="AL1411">
        <v>-964103.55</v>
      </c>
      <c r="AM1411">
        <v>0</v>
      </c>
      <c r="AN1411">
        <v>0</v>
      </c>
      <c r="AO1411">
        <v>0</v>
      </c>
      <c r="AP1411">
        <v>0</v>
      </c>
      <c r="AQ1411">
        <v>0</v>
      </c>
    </row>
    <row r="1412" spans="2:43" x14ac:dyDescent="0.35">
      <c r="B1412" s="65" t="s">
        <v>128</v>
      </c>
      <c r="C1412">
        <v>2017</v>
      </c>
      <c r="D1412">
        <v>2018</v>
      </c>
      <c r="F1412">
        <v>1301</v>
      </c>
      <c r="G1412">
        <v>0</v>
      </c>
      <c r="H1412" t="s">
        <v>453</v>
      </c>
      <c r="I1412">
        <v>1</v>
      </c>
      <c r="J1412">
        <v>121</v>
      </c>
      <c r="K1412" t="s">
        <v>66</v>
      </c>
      <c r="L1412">
        <v>0</v>
      </c>
      <c r="M1412">
        <v>-1920998.65</v>
      </c>
      <c r="N1412">
        <v>0</v>
      </c>
      <c r="O1412">
        <v>0</v>
      </c>
      <c r="P1412">
        <v>0</v>
      </c>
      <c r="Q1412">
        <v>-1920998.65</v>
      </c>
      <c r="R1412">
        <v>0</v>
      </c>
      <c r="S1412">
        <v>-89441111.010000005</v>
      </c>
      <c r="T1412">
        <v>0</v>
      </c>
      <c r="U1412">
        <v>0</v>
      </c>
      <c r="V1412">
        <v>0</v>
      </c>
      <c r="W1412">
        <v>-89441111.010000005</v>
      </c>
      <c r="X1412">
        <v>0</v>
      </c>
      <c r="Y1412">
        <v>0</v>
      </c>
      <c r="Z1412">
        <v>0</v>
      </c>
      <c r="AA1412">
        <v>0</v>
      </c>
      <c r="AB1412">
        <v>0</v>
      </c>
      <c r="AC1412">
        <v>0</v>
      </c>
      <c r="AD1412">
        <v>-1124072290.2</v>
      </c>
      <c r="AE1412">
        <v>0</v>
      </c>
      <c r="AF1412">
        <v>0</v>
      </c>
      <c r="AG1412">
        <v>0</v>
      </c>
      <c r="AH1412">
        <v>0</v>
      </c>
      <c r="AI1412">
        <v>-1124072290.2</v>
      </c>
      <c r="AJ1412">
        <v>0</v>
      </c>
      <c r="AK1412">
        <v>-1124072290.2</v>
      </c>
      <c r="AL1412">
        <v>-1215434399.8599999</v>
      </c>
      <c r="AM1412">
        <v>0</v>
      </c>
      <c r="AN1412">
        <v>0</v>
      </c>
      <c r="AO1412">
        <v>0</v>
      </c>
      <c r="AP1412">
        <v>0</v>
      </c>
      <c r="AQ1412">
        <v>0</v>
      </c>
    </row>
    <row r="1413" spans="2:43" x14ac:dyDescent="0.35">
      <c r="B1413" s="65" t="s">
        <v>128</v>
      </c>
      <c r="C1413">
        <v>2017</v>
      </c>
      <c r="D1413">
        <v>2018</v>
      </c>
      <c r="F1413">
        <v>1301</v>
      </c>
      <c r="G1413">
        <v>0</v>
      </c>
      <c r="H1413" t="s">
        <v>453</v>
      </c>
      <c r="I1413">
        <v>1</v>
      </c>
      <c r="J1413">
        <v>210</v>
      </c>
      <c r="K1413" t="s">
        <v>66</v>
      </c>
      <c r="L1413">
        <v>0</v>
      </c>
      <c r="M1413">
        <v>-12554062.810000001</v>
      </c>
      <c r="N1413">
        <v>0</v>
      </c>
      <c r="O1413">
        <v>0</v>
      </c>
      <c r="P1413">
        <v>0</v>
      </c>
      <c r="Q1413">
        <v>-12554062.810000001</v>
      </c>
      <c r="R1413">
        <v>0</v>
      </c>
      <c r="S1413">
        <v>-378629.5</v>
      </c>
      <c r="T1413">
        <v>0</v>
      </c>
      <c r="U1413">
        <v>0</v>
      </c>
      <c r="V1413">
        <v>0</v>
      </c>
      <c r="W1413">
        <v>-378629.5</v>
      </c>
      <c r="X1413">
        <v>0</v>
      </c>
      <c r="Y1413">
        <v>-644369.92000000004</v>
      </c>
      <c r="Z1413">
        <v>0</v>
      </c>
      <c r="AA1413">
        <v>0</v>
      </c>
      <c r="AB1413">
        <v>0</v>
      </c>
      <c r="AC1413">
        <v>-644369.92000000004</v>
      </c>
      <c r="AD1413">
        <v>-61824002.990000002</v>
      </c>
      <c r="AE1413">
        <v>0</v>
      </c>
      <c r="AF1413">
        <v>0</v>
      </c>
      <c r="AG1413">
        <v>0</v>
      </c>
      <c r="AH1413">
        <v>0</v>
      </c>
      <c r="AI1413">
        <v>-61824002.990000002</v>
      </c>
      <c r="AJ1413">
        <v>0</v>
      </c>
      <c r="AK1413">
        <v>-62468372.909999996</v>
      </c>
      <c r="AL1413">
        <v>-75401065.219999999</v>
      </c>
      <c r="AM1413">
        <v>0</v>
      </c>
      <c r="AN1413">
        <v>0</v>
      </c>
      <c r="AO1413">
        <v>0</v>
      </c>
      <c r="AP1413">
        <v>0</v>
      </c>
      <c r="AQ1413">
        <v>0</v>
      </c>
    </row>
    <row r="1414" spans="2:43" x14ac:dyDescent="0.35">
      <c r="B1414" s="65" t="s">
        <v>128</v>
      </c>
      <c r="C1414">
        <v>2017</v>
      </c>
      <c r="D1414">
        <v>2018</v>
      </c>
      <c r="F1414">
        <v>1301</v>
      </c>
      <c r="G1414">
        <v>0</v>
      </c>
      <c r="H1414" t="s">
        <v>453</v>
      </c>
      <c r="I1414">
        <v>1</v>
      </c>
      <c r="J1414">
        <v>220</v>
      </c>
      <c r="K1414" t="s">
        <v>66</v>
      </c>
      <c r="L1414">
        <v>0</v>
      </c>
      <c r="M1414">
        <v>-237676.98</v>
      </c>
      <c r="N1414">
        <v>0</v>
      </c>
      <c r="O1414">
        <v>0</v>
      </c>
      <c r="P1414">
        <v>0</v>
      </c>
      <c r="Q1414">
        <v>-237676.98</v>
      </c>
      <c r="R1414">
        <v>0</v>
      </c>
      <c r="S1414">
        <v>-383.89</v>
      </c>
      <c r="T1414">
        <v>0</v>
      </c>
      <c r="U1414">
        <v>0</v>
      </c>
      <c r="V1414">
        <v>0</v>
      </c>
      <c r="W1414">
        <v>-383.89</v>
      </c>
      <c r="X1414">
        <v>0</v>
      </c>
      <c r="Y1414">
        <v>-22000</v>
      </c>
      <c r="Z1414">
        <v>0</v>
      </c>
      <c r="AA1414">
        <v>0</v>
      </c>
      <c r="AB1414">
        <v>0</v>
      </c>
      <c r="AC1414">
        <v>-22000</v>
      </c>
      <c r="AD1414">
        <v>-12305715</v>
      </c>
      <c r="AE1414">
        <v>0</v>
      </c>
      <c r="AF1414">
        <v>0</v>
      </c>
      <c r="AG1414">
        <v>0</v>
      </c>
      <c r="AH1414">
        <v>0</v>
      </c>
      <c r="AI1414">
        <v>-12305715</v>
      </c>
      <c r="AJ1414">
        <v>0</v>
      </c>
      <c r="AK1414">
        <v>-12327715</v>
      </c>
      <c r="AL1414">
        <v>-12565775.869999999</v>
      </c>
      <c r="AM1414">
        <v>0</v>
      </c>
      <c r="AN1414">
        <v>0</v>
      </c>
      <c r="AO1414">
        <v>0</v>
      </c>
      <c r="AP1414">
        <v>0</v>
      </c>
      <c r="AQ1414">
        <v>0</v>
      </c>
    </row>
    <row r="1415" spans="2:43" x14ac:dyDescent="0.35">
      <c r="B1415" s="65" t="s">
        <v>128</v>
      </c>
      <c r="C1415">
        <v>2017</v>
      </c>
      <c r="D1415">
        <v>2018</v>
      </c>
      <c r="F1415">
        <v>1301</v>
      </c>
      <c r="G1415">
        <v>0</v>
      </c>
      <c r="H1415" t="s">
        <v>453</v>
      </c>
      <c r="I1415">
        <v>1</v>
      </c>
      <c r="J1415">
        <v>231</v>
      </c>
      <c r="K1415" t="s">
        <v>66</v>
      </c>
      <c r="L1415">
        <v>0</v>
      </c>
      <c r="M1415">
        <v>-86198.37</v>
      </c>
      <c r="N1415">
        <v>0</v>
      </c>
      <c r="O1415">
        <v>0</v>
      </c>
      <c r="P1415">
        <v>0</v>
      </c>
      <c r="Q1415">
        <v>-86198.37</v>
      </c>
      <c r="R1415">
        <v>0</v>
      </c>
      <c r="S1415">
        <v>0</v>
      </c>
      <c r="T1415">
        <v>0</v>
      </c>
      <c r="U1415">
        <v>0</v>
      </c>
      <c r="V1415">
        <v>0</v>
      </c>
      <c r="W1415">
        <v>0</v>
      </c>
      <c r="X1415">
        <v>0</v>
      </c>
      <c r="Y1415">
        <v>0</v>
      </c>
      <c r="Z1415">
        <v>0</v>
      </c>
      <c r="AA1415">
        <v>0</v>
      </c>
      <c r="AB1415">
        <v>0</v>
      </c>
      <c r="AC1415">
        <v>0</v>
      </c>
      <c r="AD1415">
        <v>-3639910.54</v>
      </c>
      <c r="AE1415">
        <v>0</v>
      </c>
      <c r="AF1415">
        <v>0</v>
      </c>
      <c r="AG1415">
        <v>0</v>
      </c>
      <c r="AH1415">
        <v>0</v>
      </c>
      <c r="AI1415">
        <v>-3639910.54</v>
      </c>
      <c r="AJ1415">
        <v>0</v>
      </c>
      <c r="AK1415">
        <v>-3639910.54</v>
      </c>
      <c r="AL1415">
        <v>-3726108.91</v>
      </c>
      <c r="AM1415">
        <v>0</v>
      </c>
      <c r="AN1415">
        <v>0</v>
      </c>
      <c r="AO1415">
        <v>0</v>
      </c>
      <c r="AP1415">
        <v>0</v>
      </c>
      <c r="AQ1415">
        <v>0</v>
      </c>
    </row>
    <row r="1416" spans="2:43" x14ac:dyDescent="0.35">
      <c r="B1416" s="65" t="s">
        <v>128</v>
      </c>
      <c r="C1416">
        <v>2017</v>
      </c>
      <c r="D1416">
        <v>2018</v>
      </c>
      <c r="F1416">
        <v>1301</v>
      </c>
      <c r="G1416">
        <v>0</v>
      </c>
      <c r="H1416" t="s">
        <v>453</v>
      </c>
      <c r="I1416">
        <v>1</v>
      </c>
      <c r="J1416">
        <v>232</v>
      </c>
      <c r="K1416" t="s">
        <v>66</v>
      </c>
      <c r="L1416">
        <v>0</v>
      </c>
      <c r="M1416">
        <v>-3183895.31</v>
      </c>
      <c r="N1416">
        <v>0</v>
      </c>
      <c r="O1416">
        <v>0</v>
      </c>
      <c r="P1416">
        <v>0</v>
      </c>
      <c r="Q1416">
        <v>-3183895.31</v>
      </c>
      <c r="R1416">
        <v>0</v>
      </c>
      <c r="S1416">
        <v>-11811</v>
      </c>
      <c r="T1416">
        <v>0</v>
      </c>
      <c r="U1416">
        <v>0</v>
      </c>
      <c r="V1416">
        <v>0</v>
      </c>
      <c r="W1416">
        <v>-11811</v>
      </c>
      <c r="X1416">
        <v>0</v>
      </c>
      <c r="Y1416">
        <v>-756.76</v>
      </c>
      <c r="Z1416">
        <v>0</v>
      </c>
      <c r="AA1416">
        <v>0</v>
      </c>
      <c r="AB1416">
        <v>0</v>
      </c>
      <c r="AC1416">
        <v>-756.76</v>
      </c>
      <c r="AD1416">
        <v>-11183663.199999999</v>
      </c>
      <c r="AE1416">
        <v>0</v>
      </c>
      <c r="AF1416">
        <v>0</v>
      </c>
      <c r="AG1416">
        <v>0</v>
      </c>
      <c r="AH1416">
        <v>0</v>
      </c>
      <c r="AI1416">
        <v>-11183663.199999999</v>
      </c>
      <c r="AJ1416">
        <v>0</v>
      </c>
      <c r="AK1416">
        <v>-11184419.960000001</v>
      </c>
      <c r="AL1416">
        <v>-14380126.27</v>
      </c>
      <c r="AM1416">
        <v>0</v>
      </c>
      <c r="AN1416">
        <v>0</v>
      </c>
      <c r="AO1416">
        <v>0</v>
      </c>
      <c r="AP1416">
        <v>0</v>
      </c>
      <c r="AQ1416">
        <v>0</v>
      </c>
    </row>
    <row r="1417" spans="2:43" x14ac:dyDescent="0.35">
      <c r="B1417" s="65" t="s">
        <v>128</v>
      </c>
      <c r="C1417">
        <v>2017</v>
      </c>
      <c r="D1417">
        <v>2018</v>
      </c>
      <c r="F1417">
        <v>1301</v>
      </c>
      <c r="G1417">
        <v>0</v>
      </c>
      <c r="H1417" t="s">
        <v>453</v>
      </c>
      <c r="I1417">
        <v>1</v>
      </c>
      <c r="J1417">
        <v>233</v>
      </c>
      <c r="K1417" t="s">
        <v>66</v>
      </c>
      <c r="L1417">
        <v>0</v>
      </c>
      <c r="M1417">
        <v>-8395062.6999999993</v>
      </c>
      <c r="N1417">
        <v>0</v>
      </c>
      <c r="O1417">
        <v>0</v>
      </c>
      <c r="P1417">
        <v>0</v>
      </c>
      <c r="Q1417">
        <v>-8395062.6999999993</v>
      </c>
      <c r="R1417">
        <v>0</v>
      </c>
      <c r="S1417">
        <v>-6518568.21</v>
      </c>
      <c r="T1417">
        <v>0</v>
      </c>
      <c r="U1417">
        <v>0</v>
      </c>
      <c r="V1417">
        <v>0</v>
      </c>
      <c r="W1417">
        <v>-6518568.21</v>
      </c>
      <c r="X1417">
        <v>0</v>
      </c>
      <c r="Y1417">
        <v>-4238820.1100000003</v>
      </c>
      <c r="Z1417">
        <v>0</v>
      </c>
      <c r="AA1417">
        <v>0</v>
      </c>
      <c r="AB1417">
        <v>0</v>
      </c>
      <c r="AC1417">
        <v>-4238820.1100000003</v>
      </c>
      <c r="AD1417">
        <v>-151726755.44999999</v>
      </c>
      <c r="AE1417">
        <v>0</v>
      </c>
      <c r="AF1417">
        <v>0</v>
      </c>
      <c r="AG1417">
        <v>0</v>
      </c>
      <c r="AH1417">
        <v>0</v>
      </c>
      <c r="AI1417">
        <v>-151726755.44999999</v>
      </c>
      <c r="AJ1417">
        <v>0</v>
      </c>
      <c r="AK1417">
        <v>-155965575.56</v>
      </c>
      <c r="AL1417">
        <v>-170879206.47</v>
      </c>
      <c r="AM1417">
        <v>0</v>
      </c>
      <c r="AN1417">
        <v>0</v>
      </c>
      <c r="AO1417">
        <v>0</v>
      </c>
      <c r="AP1417">
        <v>0</v>
      </c>
      <c r="AQ1417">
        <v>0</v>
      </c>
    </row>
    <row r="1418" spans="2:43" x14ac:dyDescent="0.35">
      <c r="B1418" s="65" t="s">
        <v>128</v>
      </c>
      <c r="C1418">
        <v>2017</v>
      </c>
      <c r="D1418">
        <v>2018</v>
      </c>
      <c r="F1418">
        <v>1301</v>
      </c>
      <c r="G1418">
        <v>0</v>
      </c>
      <c r="H1418" t="s">
        <v>453</v>
      </c>
      <c r="I1418">
        <v>1</v>
      </c>
      <c r="J1418">
        <v>240</v>
      </c>
      <c r="K1418" t="s">
        <v>66</v>
      </c>
      <c r="L1418">
        <v>0</v>
      </c>
      <c r="M1418">
        <v>-313103.05</v>
      </c>
      <c r="N1418">
        <v>0</v>
      </c>
      <c r="O1418">
        <v>0</v>
      </c>
      <c r="P1418">
        <v>0</v>
      </c>
      <c r="Q1418">
        <v>-313103.05</v>
      </c>
      <c r="R1418">
        <v>0</v>
      </c>
      <c r="S1418">
        <v>0</v>
      </c>
      <c r="T1418">
        <v>0</v>
      </c>
      <c r="U1418">
        <v>0</v>
      </c>
      <c r="V1418">
        <v>0</v>
      </c>
      <c r="W1418">
        <v>0</v>
      </c>
      <c r="X1418">
        <v>0</v>
      </c>
      <c r="Y1418">
        <v>-731128.54</v>
      </c>
      <c r="Z1418">
        <v>0</v>
      </c>
      <c r="AA1418">
        <v>0</v>
      </c>
      <c r="AB1418">
        <v>0</v>
      </c>
      <c r="AC1418">
        <v>-731128.54</v>
      </c>
      <c r="AD1418">
        <v>-1549894.64</v>
      </c>
      <c r="AE1418">
        <v>0</v>
      </c>
      <c r="AF1418">
        <v>0</v>
      </c>
      <c r="AG1418">
        <v>0</v>
      </c>
      <c r="AH1418">
        <v>0</v>
      </c>
      <c r="AI1418">
        <v>-1549894.64</v>
      </c>
      <c r="AJ1418">
        <v>0</v>
      </c>
      <c r="AK1418">
        <v>-2281023.1800000002</v>
      </c>
      <c r="AL1418">
        <v>-2594126.23</v>
      </c>
      <c r="AM1418">
        <v>0</v>
      </c>
      <c r="AN1418">
        <v>0</v>
      </c>
      <c r="AO1418">
        <v>0</v>
      </c>
      <c r="AP1418">
        <v>0</v>
      </c>
      <c r="AQ1418">
        <v>0</v>
      </c>
    </row>
    <row r="1419" spans="2:43" x14ac:dyDescent="0.35">
      <c r="B1419" s="65" t="s">
        <v>128</v>
      </c>
      <c r="C1419">
        <v>2017</v>
      </c>
      <c r="D1419">
        <v>2018</v>
      </c>
      <c r="F1419">
        <v>1301</v>
      </c>
      <c r="G1419">
        <v>0</v>
      </c>
      <c r="H1419" t="s">
        <v>453</v>
      </c>
      <c r="I1419">
        <v>1</v>
      </c>
      <c r="J1419">
        <v>251</v>
      </c>
      <c r="K1419" t="s">
        <v>66</v>
      </c>
      <c r="L1419">
        <v>0</v>
      </c>
      <c r="M1419">
        <v>-156220650.46000001</v>
      </c>
      <c r="N1419">
        <v>0</v>
      </c>
      <c r="O1419">
        <v>0</v>
      </c>
      <c r="P1419">
        <v>0</v>
      </c>
      <c r="Q1419">
        <v>-156220650.46000001</v>
      </c>
      <c r="R1419">
        <v>0</v>
      </c>
      <c r="S1419">
        <v>-38552637.280000001</v>
      </c>
      <c r="T1419">
        <v>0</v>
      </c>
      <c r="U1419">
        <v>0</v>
      </c>
      <c r="V1419">
        <v>0</v>
      </c>
      <c r="W1419">
        <v>-38552637.280000001</v>
      </c>
      <c r="X1419">
        <v>0</v>
      </c>
      <c r="Y1419">
        <v>-5027462.97</v>
      </c>
      <c r="Z1419">
        <v>0</v>
      </c>
      <c r="AA1419">
        <v>0</v>
      </c>
      <c r="AB1419">
        <v>0</v>
      </c>
      <c r="AC1419">
        <v>-5027462.97</v>
      </c>
      <c r="AD1419">
        <v>-146149466.87</v>
      </c>
      <c r="AE1419">
        <v>0</v>
      </c>
      <c r="AF1419">
        <v>0</v>
      </c>
      <c r="AG1419">
        <v>0</v>
      </c>
      <c r="AH1419">
        <v>0</v>
      </c>
      <c r="AI1419">
        <v>-146149466.87</v>
      </c>
      <c r="AJ1419">
        <v>0</v>
      </c>
      <c r="AK1419">
        <v>-151176929.84</v>
      </c>
      <c r="AL1419">
        <v>-345950217.57999998</v>
      </c>
      <c r="AM1419">
        <v>0</v>
      </c>
      <c r="AN1419">
        <v>0</v>
      </c>
      <c r="AO1419">
        <v>0</v>
      </c>
      <c r="AP1419">
        <v>0</v>
      </c>
      <c r="AQ1419">
        <v>0</v>
      </c>
    </row>
    <row r="1420" spans="2:43" x14ac:dyDescent="0.35">
      <c r="B1420" s="65" t="s">
        <v>128</v>
      </c>
      <c r="C1420">
        <v>2017</v>
      </c>
      <c r="D1420">
        <v>2018</v>
      </c>
      <c r="F1420">
        <v>1301</v>
      </c>
      <c r="G1420">
        <v>0</v>
      </c>
      <c r="H1420" t="s">
        <v>453</v>
      </c>
      <c r="I1420">
        <v>1</v>
      </c>
      <c r="J1420">
        <v>252</v>
      </c>
      <c r="K1420" t="s">
        <v>66</v>
      </c>
      <c r="L1420">
        <v>0</v>
      </c>
      <c r="M1420">
        <v>-59944942.75</v>
      </c>
      <c r="N1420">
        <v>0</v>
      </c>
      <c r="O1420">
        <v>0</v>
      </c>
      <c r="P1420">
        <v>0</v>
      </c>
      <c r="Q1420">
        <v>-59944942.75</v>
      </c>
      <c r="R1420">
        <v>0</v>
      </c>
      <c r="S1420">
        <v>-35737764.18</v>
      </c>
      <c r="T1420">
        <v>0</v>
      </c>
      <c r="U1420">
        <v>0</v>
      </c>
      <c r="V1420">
        <v>0</v>
      </c>
      <c r="W1420">
        <v>-35737764.18</v>
      </c>
      <c r="X1420">
        <v>0</v>
      </c>
      <c r="Y1420">
        <v>-1632933.7</v>
      </c>
      <c r="Z1420">
        <v>0</v>
      </c>
      <c r="AA1420">
        <v>0</v>
      </c>
      <c r="AB1420">
        <v>0</v>
      </c>
      <c r="AC1420">
        <v>-1632933.7</v>
      </c>
      <c r="AD1420">
        <v>-82227312.549999997</v>
      </c>
      <c r="AE1420">
        <v>0</v>
      </c>
      <c r="AF1420">
        <v>0</v>
      </c>
      <c r="AG1420">
        <v>0</v>
      </c>
      <c r="AH1420">
        <v>0</v>
      </c>
      <c r="AI1420">
        <v>-82227312.549999997</v>
      </c>
      <c r="AJ1420">
        <v>0</v>
      </c>
      <c r="AK1420">
        <v>-83860246.25</v>
      </c>
      <c r="AL1420">
        <v>-179542953.18000001</v>
      </c>
      <c r="AM1420">
        <v>0</v>
      </c>
      <c r="AN1420">
        <v>0</v>
      </c>
      <c r="AO1420">
        <v>0</v>
      </c>
      <c r="AP1420">
        <v>0</v>
      </c>
      <c r="AQ1420">
        <v>0</v>
      </c>
    </row>
    <row r="1421" spans="2:43" x14ac:dyDescent="0.35">
      <c r="B1421" s="65" t="s">
        <v>128</v>
      </c>
      <c r="C1421">
        <v>2017</v>
      </c>
      <c r="D1421">
        <v>2018</v>
      </c>
      <c r="F1421">
        <v>1301</v>
      </c>
      <c r="G1421">
        <v>0</v>
      </c>
      <c r="H1421" t="s">
        <v>453</v>
      </c>
      <c r="I1421">
        <v>1</v>
      </c>
      <c r="J1421">
        <v>253</v>
      </c>
      <c r="K1421" t="s">
        <v>66</v>
      </c>
      <c r="L1421">
        <v>0</v>
      </c>
      <c r="M1421">
        <v>-8728571</v>
      </c>
      <c r="N1421">
        <v>0</v>
      </c>
      <c r="O1421">
        <v>0</v>
      </c>
      <c r="P1421">
        <v>0</v>
      </c>
      <c r="Q1421">
        <v>-8728571</v>
      </c>
      <c r="R1421">
        <v>0</v>
      </c>
      <c r="S1421">
        <v>-1085242.57</v>
      </c>
      <c r="T1421">
        <v>0</v>
      </c>
      <c r="U1421">
        <v>0</v>
      </c>
      <c r="V1421">
        <v>0</v>
      </c>
      <c r="W1421">
        <v>-1085242.57</v>
      </c>
      <c r="X1421">
        <v>0</v>
      </c>
      <c r="Y1421">
        <v>-41240.43</v>
      </c>
      <c r="Z1421">
        <v>0</v>
      </c>
      <c r="AA1421">
        <v>0</v>
      </c>
      <c r="AB1421">
        <v>0</v>
      </c>
      <c r="AC1421">
        <v>-41240.43</v>
      </c>
      <c r="AD1421">
        <v>-26493818.440000001</v>
      </c>
      <c r="AE1421">
        <v>0</v>
      </c>
      <c r="AF1421">
        <v>0</v>
      </c>
      <c r="AG1421">
        <v>0</v>
      </c>
      <c r="AH1421">
        <v>0</v>
      </c>
      <c r="AI1421">
        <v>-26493818.440000001</v>
      </c>
      <c r="AJ1421">
        <v>0</v>
      </c>
      <c r="AK1421">
        <v>-26535058.870000001</v>
      </c>
      <c r="AL1421">
        <v>-36348872.439999998</v>
      </c>
      <c r="AM1421">
        <v>0</v>
      </c>
      <c r="AN1421">
        <v>0</v>
      </c>
      <c r="AO1421">
        <v>0</v>
      </c>
      <c r="AP1421">
        <v>0</v>
      </c>
      <c r="AQ1421">
        <v>0</v>
      </c>
    </row>
    <row r="1422" spans="2:43" x14ac:dyDescent="0.35">
      <c r="B1422" s="65" t="s">
        <v>128</v>
      </c>
      <c r="C1422">
        <v>2017</v>
      </c>
      <c r="D1422">
        <v>2018</v>
      </c>
      <c r="F1422">
        <v>1301</v>
      </c>
      <c r="G1422">
        <v>0</v>
      </c>
      <c r="H1422" t="s">
        <v>453</v>
      </c>
      <c r="I1422">
        <v>1</v>
      </c>
      <c r="J1422">
        <v>254</v>
      </c>
      <c r="K1422" t="s">
        <v>66</v>
      </c>
      <c r="L1422">
        <v>0</v>
      </c>
      <c r="M1422">
        <v>-53364662.799999997</v>
      </c>
      <c r="N1422">
        <v>0</v>
      </c>
      <c r="O1422">
        <v>0</v>
      </c>
      <c r="P1422">
        <v>0</v>
      </c>
      <c r="Q1422">
        <v>-53364662.799999997</v>
      </c>
      <c r="R1422">
        <v>0</v>
      </c>
      <c r="S1422">
        <v>-14386143.359999999</v>
      </c>
      <c r="T1422">
        <v>0</v>
      </c>
      <c r="U1422">
        <v>0</v>
      </c>
      <c r="V1422">
        <v>0</v>
      </c>
      <c r="W1422">
        <v>-14386143.359999999</v>
      </c>
      <c r="X1422">
        <v>0</v>
      </c>
      <c r="Y1422">
        <v>-103086.66</v>
      </c>
      <c r="Z1422">
        <v>0</v>
      </c>
      <c r="AA1422">
        <v>0</v>
      </c>
      <c r="AB1422">
        <v>0</v>
      </c>
      <c r="AC1422">
        <v>-103086.66</v>
      </c>
      <c r="AD1422">
        <v>-118679004.29000001</v>
      </c>
      <c r="AE1422">
        <v>0</v>
      </c>
      <c r="AF1422">
        <v>0</v>
      </c>
      <c r="AG1422">
        <v>0</v>
      </c>
      <c r="AH1422">
        <v>0</v>
      </c>
      <c r="AI1422">
        <v>-118679004.29000001</v>
      </c>
      <c r="AJ1422">
        <v>0</v>
      </c>
      <c r="AK1422">
        <v>-118782090.95</v>
      </c>
      <c r="AL1422">
        <v>-186532897.11000001</v>
      </c>
      <c r="AM1422">
        <v>0</v>
      </c>
      <c r="AN1422">
        <v>0</v>
      </c>
      <c r="AO1422">
        <v>0</v>
      </c>
      <c r="AP1422">
        <v>0</v>
      </c>
      <c r="AQ1422">
        <v>0</v>
      </c>
    </row>
    <row r="1423" spans="2:43" x14ac:dyDescent="0.35">
      <c r="B1423" s="65" t="s">
        <v>128</v>
      </c>
      <c r="C1423">
        <v>2017</v>
      </c>
      <c r="D1423">
        <v>2018</v>
      </c>
      <c r="F1423">
        <v>1301</v>
      </c>
      <c r="G1423">
        <v>0</v>
      </c>
      <c r="H1423" t="s">
        <v>453</v>
      </c>
      <c r="I1423">
        <v>1</v>
      </c>
      <c r="J1423">
        <v>255</v>
      </c>
      <c r="K1423" t="s">
        <v>66</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-1895.2</v>
      </c>
      <c r="AE1423">
        <v>0</v>
      </c>
      <c r="AF1423">
        <v>0</v>
      </c>
      <c r="AG1423">
        <v>0</v>
      </c>
      <c r="AH1423">
        <v>0</v>
      </c>
      <c r="AI1423">
        <v>-1895.2</v>
      </c>
      <c r="AJ1423">
        <v>0</v>
      </c>
      <c r="AK1423">
        <v>-1895.2</v>
      </c>
      <c r="AL1423">
        <v>-1895.2</v>
      </c>
      <c r="AM1423">
        <v>0</v>
      </c>
      <c r="AN1423">
        <v>0</v>
      </c>
      <c r="AO1423">
        <v>0</v>
      </c>
      <c r="AP1423">
        <v>0</v>
      </c>
      <c r="AQ1423">
        <v>0</v>
      </c>
    </row>
    <row r="1424" spans="2:43" x14ac:dyDescent="0.35">
      <c r="B1424" s="65" t="s">
        <v>128</v>
      </c>
      <c r="C1424">
        <v>2017</v>
      </c>
      <c r="D1424">
        <v>2018</v>
      </c>
      <c r="F1424">
        <v>1301</v>
      </c>
      <c r="G1424">
        <v>0</v>
      </c>
      <c r="H1424" t="s">
        <v>453</v>
      </c>
      <c r="I1424">
        <v>1</v>
      </c>
      <c r="J1424">
        <v>256</v>
      </c>
      <c r="K1424" t="s">
        <v>66</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-165316.41</v>
      </c>
      <c r="AE1424">
        <v>0</v>
      </c>
      <c r="AF1424">
        <v>0</v>
      </c>
      <c r="AG1424">
        <v>0</v>
      </c>
      <c r="AH1424">
        <v>0</v>
      </c>
      <c r="AI1424">
        <v>-165316.41</v>
      </c>
      <c r="AJ1424">
        <v>0</v>
      </c>
      <c r="AK1424">
        <v>-165316.41</v>
      </c>
      <c r="AL1424">
        <v>-165316.41</v>
      </c>
      <c r="AM1424">
        <v>0</v>
      </c>
      <c r="AN1424">
        <v>0</v>
      </c>
      <c r="AO1424">
        <v>0</v>
      </c>
      <c r="AP1424">
        <v>0</v>
      </c>
      <c r="AQ1424">
        <v>0</v>
      </c>
    </row>
    <row r="1425" spans="2:43" x14ac:dyDescent="0.35">
      <c r="B1425" s="65" t="s">
        <v>128</v>
      </c>
      <c r="C1425">
        <v>2017</v>
      </c>
      <c r="D1425">
        <v>2018</v>
      </c>
      <c r="F1425">
        <v>1301</v>
      </c>
      <c r="G1425">
        <v>0</v>
      </c>
      <c r="H1425" t="s">
        <v>453</v>
      </c>
      <c r="I1425">
        <v>1</v>
      </c>
      <c r="J1425">
        <v>257</v>
      </c>
      <c r="K1425" t="s">
        <v>66</v>
      </c>
      <c r="L1425">
        <v>0</v>
      </c>
      <c r="M1425">
        <v>-47951108.530000001</v>
      </c>
      <c r="N1425">
        <v>0</v>
      </c>
      <c r="O1425">
        <v>0</v>
      </c>
      <c r="P1425">
        <v>0</v>
      </c>
      <c r="Q1425">
        <v>-47951108.530000001</v>
      </c>
      <c r="R1425">
        <v>0</v>
      </c>
      <c r="S1425">
        <v>-11901462.939999999</v>
      </c>
      <c r="T1425">
        <v>0</v>
      </c>
      <c r="U1425">
        <v>0</v>
      </c>
      <c r="V1425">
        <v>0</v>
      </c>
      <c r="W1425">
        <v>-11901462.939999999</v>
      </c>
      <c r="X1425">
        <v>0</v>
      </c>
      <c r="Y1425">
        <v>-8278525.0499999998</v>
      </c>
      <c r="Z1425">
        <v>0</v>
      </c>
      <c r="AA1425">
        <v>0</v>
      </c>
      <c r="AB1425">
        <v>0</v>
      </c>
      <c r="AC1425">
        <v>-8278525.0499999998</v>
      </c>
      <c r="AD1425">
        <v>-96955561.269999996</v>
      </c>
      <c r="AE1425">
        <v>0</v>
      </c>
      <c r="AF1425">
        <v>0</v>
      </c>
      <c r="AG1425">
        <v>0</v>
      </c>
      <c r="AH1425">
        <v>0</v>
      </c>
      <c r="AI1425">
        <v>-96955561.269999996</v>
      </c>
      <c r="AJ1425">
        <v>0</v>
      </c>
      <c r="AK1425">
        <v>-105234086.31999999</v>
      </c>
      <c r="AL1425">
        <v>-165086657.78999999</v>
      </c>
      <c r="AM1425">
        <v>0</v>
      </c>
      <c r="AN1425">
        <v>0</v>
      </c>
      <c r="AO1425">
        <v>0</v>
      </c>
      <c r="AP1425">
        <v>0</v>
      </c>
      <c r="AQ1425">
        <v>0</v>
      </c>
    </row>
    <row r="1426" spans="2:43" x14ac:dyDescent="0.35">
      <c r="B1426" s="65" t="s">
        <v>128</v>
      </c>
      <c r="C1426">
        <v>2017</v>
      </c>
      <c r="D1426">
        <v>2018</v>
      </c>
      <c r="F1426">
        <v>1301</v>
      </c>
      <c r="G1426">
        <v>0</v>
      </c>
      <c r="H1426" t="s">
        <v>453</v>
      </c>
      <c r="I1426">
        <v>1</v>
      </c>
      <c r="J1426">
        <v>258</v>
      </c>
      <c r="K1426" t="s">
        <v>66</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-5186.5600000000004</v>
      </c>
      <c r="AE1426">
        <v>0</v>
      </c>
      <c r="AF1426">
        <v>0</v>
      </c>
      <c r="AG1426">
        <v>0</v>
      </c>
      <c r="AH1426">
        <v>0</v>
      </c>
      <c r="AI1426">
        <v>-5186.5600000000004</v>
      </c>
      <c r="AJ1426">
        <v>0</v>
      </c>
      <c r="AK1426">
        <v>-5186.5600000000004</v>
      </c>
      <c r="AL1426">
        <v>-5186.5600000000004</v>
      </c>
      <c r="AM1426">
        <v>0</v>
      </c>
      <c r="AN1426">
        <v>0</v>
      </c>
      <c r="AO1426">
        <v>0</v>
      </c>
      <c r="AP1426">
        <v>0</v>
      </c>
      <c r="AQ1426">
        <v>0</v>
      </c>
    </row>
    <row r="1427" spans="2:43" x14ac:dyDescent="0.35">
      <c r="B1427" s="65" t="s">
        <v>128</v>
      </c>
      <c r="C1427">
        <v>2017</v>
      </c>
      <c r="D1427">
        <v>2018</v>
      </c>
      <c r="F1427">
        <v>1301</v>
      </c>
      <c r="G1427">
        <v>0</v>
      </c>
      <c r="H1427" t="s">
        <v>453</v>
      </c>
      <c r="I1427">
        <v>1</v>
      </c>
      <c r="J1427">
        <v>260</v>
      </c>
      <c r="K1427" t="s">
        <v>66</v>
      </c>
      <c r="L1427">
        <v>0</v>
      </c>
      <c r="M1427">
        <v>4029349.14</v>
      </c>
      <c r="N1427">
        <v>0</v>
      </c>
      <c r="O1427">
        <v>0</v>
      </c>
      <c r="P1427">
        <v>0</v>
      </c>
      <c r="Q1427">
        <v>4029349.14</v>
      </c>
      <c r="R1427">
        <v>0</v>
      </c>
      <c r="S1427">
        <v>-6030624.4000000004</v>
      </c>
      <c r="T1427">
        <v>0</v>
      </c>
      <c r="U1427">
        <v>0</v>
      </c>
      <c r="V1427">
        <v>0</v>
      </c>
      <c r="W1427">
        <v>-6030624.4000000004</v>
      </c>
      <c r="X1427">
        <v>0</v>
      </c>
      <c r="Y1427">
        <v>-6712038.7699999996</v>
      </c>
      <c r="Z1427">
        <v>0</v>
      </c>
      <c r="AA1427">
        <v>0</v>
      </c>
      <c r="AB1427">
        <v>0</v>
      </c>
      <c r="AC1427">
        <v>-6712038.7699999996</v>
      </c>
      <c r="AD1427">
        <v>-63348808.25</v>
      </c>
      <c r="AE1427">
        <v>0</v>
      </c>
      <c r="AF1427">
        <v>0</v>
      </c>
      <c r="AG1427">
        <v>0</v>
      </c>
      <c r="AH1427">
        <v>0</v>
      </c>
      <c r="AI1427">
        <v>-63348808.25</v>
      </c>
      <c r="AJ1427">
        <v>0</v>
      </c>
      <c r="AK1427">
        <v>-70060847.019999996</v>
      </c>
      <c r="AL1427">
        <v>-72062122.280000001</v>
      </c>
      <c r="AM1427">
        <v>0</v>
      </c>
      <c r="AN1427">
        <v>0</v>
      </c>
      <c r="AO1427">
        <v>0</v>
      </c>
      <c r="AP1427">
        <v>0</v>
      </c>
      <c r="AQ1427">
        <v>0</v>
      </c>
    </row>
    <row r="1428" spans="2:43" x14ac:dyDescent="0.35">
      <c r="B1428" s="65" t="s">
        <v>128</v>
      </c>
      <c r="C1428">
        <v>2017</v>
      </c>
      <c r="D1428">
        <v>2018</v>
      </c>
      <c r="F1428">
        <v>1301</v>
      </c>
      <c r="G1428">
        <v>0</v>
      </c>
      <c r="H1428" t="s">
        <v>453</v>
      </c>
      <c r="I1428">
        <v>1</v>
      </c>
      <c r="J1428">
        <v>310</v>
      </c>
      <c r="K1428" t="s">
        <v>66</v>
      </c>
      <c r="L1428">
        <v>0</v>
      </c>
      <c r="M1428">
        <v>-1399741.13</v>
      </c>
      <c r="N1428">
        <v>0</v>
      </c>
      <c r="O1428">
        <v>0</v>
      </c>
      <c r="P1428">
        <v>0</v>
      </c>
      <c r="Q1428">
        <v>-1399741.13</v>
      </c>
      <c r="R1428">
        <v>0</v>
      </c>
      <c r="S1428">
        <v>-15140.3</v>
      </c>
      <c r="T1428">
        <v>0</v>
      </c>
      <c r="U1428">
        <v>0</v>
      </c>
      <c r="V1428">
        <v>0</v>
      </c>
      <c r="W1428">
        <v>-15140.3</v>
      </c>
      <c r="X1428">
        <v>0</v>
      </c>
      <c r="Y1428">
        <v>-45060.65</v>
      </c>
      <c r="Z1428">
        <v>0</v>
      </c>
      <c r="AA1428">
        <v>0</v>
      </c>
      <c r="AB1428">
        <v>0</v>
      </c>
      <c r="AC1428">
        <v>-45060.65</v>
      </c>
      <c r="AD1428">
        <v>-3087854.72</v>
      </c>
      <c r="AE1428">
        <v>0</v>
      </c>
      <c r="AF1428">
        <v>0</v>
      </c>
      <c r="AG1428">
        <v>0</v>
      </c>
      <c r="AH1428">
        <v>0</v>
      </c>
      <c r="AI1428">
        <v>-3087854.72</v>
      </c>
      <c r="AJ1428">
        <v>0</v>
      </c>
      <c r="AK1428">
        <v>-3132915.37</v>
      </c>
      <c r="AL1428">
        <v>-4547796.8</v>
      </c>
      <c r="AM1428">
        <v>0</v>
      </c>
      <c r="AN1428">
        <v>0</v>
      </c>
      <c r="AO1428">
        <v>0</v>
      </c>
      <c r="AP1428">
        <v>0</v>
      </c>
      <c r="AQ1428">
        <v>0</v>
      </c>
    </row>
    <row r="1429" spans="2:43" x14ac:dyDescent="0.35">
      <c r="B1429" s="65" t="s">
        <v>128</v>
      </c>
      <c r="C1429">
        <v>2017</v>
      </c>
      <c r="D1429">
        <v>2018</v>
      </c>
      <c r="F1429">
        <v>1301</v>
      </c>
      <c r="G1429">
        <v>0</v>
      </c>
      <c r="H1429" t="s">
        <v>453</v>
      </c>
      <c r="I1429">
        <v>1</v>
      </c>
      <c r="J1429">
        <v>320</v>
      </c>
      <c r="K1429" t="s">
        <v>66</v>
      </c>
      <c r="L1429">
        <v>0</v>
      </c>
      <c r="M1429">
        <v>-5813</v>
      </c>
      <c r="N1429">
        <v>0</v>
      </c>
      <c r="O1429">
        <v>0</v>
      </c>
      <c r="P1429">
        <v>0</v>
      </c>
      <c r="Q1429">
        <v>-5813</v>
      </c>
      <c r="R1429">
        <v>0</v>
      </c>
      <c r="S1429">
        <v>0</v>
      </c>
      <c r="T1429">
        <v>0</v>
      </c>
      <c r="U1429">
        <v>0</v>
      </c>
      <c r="V1429">
        <v>0</v>
      </c>
      <c r="W1429">
        <v>0</v>
      </c>
      <c r="X1429">
        <v>0</v>
      </c>
      <c r="Y1429">
        <v>-84309.81</v>
      </c>
      <c r="Z1429">
        <v>0</v>
      </c>
      <c r="AA1429">
        <v>0</v>
      </c>
      <c r="AB1429">
        <v>0</v>
      </c>
      <c r="AC1429">
        <v>-84309.81</v>
      </c>
      <c r="AD1429">
        <v>-23045.52</v>
      </c>
      <c r="AE1429">
        <v>0</v>
      </c>
      <c r="AF1429">
        <v>0</v>
      </c>
      <c r="AG1429">
        <v>0</v>
      </c>
      <c r="AH1429">
        <v>0</v>
      </c>
      <c r="AI1429">
        <v>-23045.52</v>
      </c>
      <c r="AJ1429">
        <v>0</v>
      </c>
      <c r="AK1429">
        <v>-107355.33</v>
      </c>
      <c r="AL1429">
        <v>-113168.33</v>
      </c>
      <c r="AM1429">
        <v>0</v>
      </c>
      <c r="AN1429">
        <v>0</v>
      </c>
      <c r="AO1429">
        <v>0</v>
      </c>
      <c r="AP1429">
        <v>0</v>
      </c>
      <c r="AQ1429">
        <v>0</v>
      </c>
    </row>
    <row r="1430" spans="2:43" x14ac:dyDescent="0.35">
      <c r="B1430" s="65" t="s">
        <v>128</v>
      </c>
      <c r="C1430">
        <v>2017</v>
      </c>
      <c r="D1430">
        <v>2018</v>
      </c>
      <c r="F1430">
        <v>1301</v>
      </c>
      <c r="G1430">
        <v>0</v>
      </c>
      <c r="H1430" t="s">
        <v>453</v>
      </c>
      <c r="I1430">
        <v>1</v>
      </c>
      <c r="J1430">
        <v>420</v>
      </c>
      <c r="K1430" t="s">
        <v>66</v>
      </c>
      <c r="L1430">
        <v>0</v>
      </c>
      <c r="M1430">
        <v>0</v>
      </c>
      <c r="N1430">
        <v>0</v>
      </c>
      <c r="O1430">
        <v>0</v>
      </c>
      <c r="P1430">
        <v>0</v>
      </c>
      <c r="Q1430">
        <v>0</v>
      </c>
      <c r="R1430">
        <v>0</v>
      </c>
      <c r="S1430">
        <v>-146</v>
      </c>
      <c r="T1430">
        <v>0</v>
      </c>
      <c r="U1430">
        <v>0</v>
      </c>
      <c r="V1430">
        <v>0</v>
      </c>
      <c r="W1430">
        <v>-146</v>
      </c>
      <c r="X1430">
        <v>0</v>
      </c>
      <c r="Y1430">
        <v>0</v>
      </c>
      <c r="Z1430">
        <v>0</v>
      </c>
      <c r="AA1430">
        <v>0</v>
      </c>
      <c r="AB1430">
        <v>0</v>
      </c>
      <c r="AC1430">
        <v>0</v>
      </c>
      <c r="AD1430">
        <v>-447983.34</v>
      </c>
      <c r="AE1430">
        <v>0</v>
      </c>
      <c r="AF1430">
        <v>0</v>
      </c>
      <c r="AG1430">
        <v>0</v>
      </c>
      <c r="AH1430">
        <v>0</v>
      </c>
      <c r="AI1430">
        <v>-447983.34</v>
      </c>
      <c r="AJ1430">
        <v>0</v>
      </c>
      <c r="AK1430">
        <v>-447983.34</v>
      </c>
      <c r="AL1430">
        <v>-448129.34</v>
      </c>
      <c r="AM1430">
        <v>0</v>
      </c>
      <c r="AN1430">
        <v>0</v>
      </c>
      <c r="AO1430">
        <v>0</v>
      </c>
      <c r="AP1430">
        <v>0</v>
      </c>
      <c r="AQ1430">
        <v>0</v>
      </c>
    </row>
    <row r="1431" spans="2:43" x14ac:dyDescent="0.35">
      <c r="B1431" s="65" t="s">
        <v>128</v>
      </c>
      <c r="C1431">
        <v>2017</v>
      </c>
      <c r="D1431">
        <v>2018</v>
      </c>
      <c r="F1431">
        <v>1301</v>
      </c>
      <c r="G1431">
        <v>0</v>
      </c>
      <c r="H1431" t="s">
        <v>453</v>
      </c>
      <c r="I1431">
        <v>1</v>
      </c>
      <c r="J1431">
        <v>430</v>
      </c>
      <c r="K1431" t="s">
        <v>66</v>
      </c>
      <c r="L1431">
        <v>0</v>
      </c>
      <c r="M1431">
        <v>-24407.63</v>
      </c>
      <c r="N1431">
        <v>0</v>
      </c>
      <c r="O1431">
        <v>0</v>
      </c>
      <c r="P1431">
        <v>0</v>
      </c>
      <c r="Q1431">
        <v>-24407.63</v>
      </c>
      <c r="R1431">
        <v>0</v>
      </c>
      <c r="S1431">
        <v>0</v>
      </c>
      <c r="T1431">
        <v>0</v>
      </c>
      <c r="U1431">
        <v>0</v>
      </c>
      <c r="V1431">
        <v>0</v>
      </c>
      <c r="W1431">
        <v>0</v>
      </c>
      <c r="X1431">
        <v>0</v>
      </c>
      <c r="Y1431">
        <v>0</v>
      </c>
      <c r="Z1431">
        <v>0</v>
      </c>
      <c r="AA1431">
        <v>0</v>
      </c>
      <c r="AB1431">
        <v>0</v>
      </c>
      <c r="AC1431">
        <v>0</v>
      </c>
      <c r="AD1431">
        <v>-87689.09</v>
      </c>
      <c r="AE1431">
        <v>0</v>
      </c>
      <c r="AF1431">
        <v>0</v>
      </c>
      <c r="AG1431">
        <v>0</v>
      </c>
      <c r="AH1431">
        <v>0</v>
      </c>
      <c r="AI1431">
        <v>-87689.09</v>
      </c>
      <c r="AJ1431">
        <v>0</v>
      </c>
      <c r="AK1431">
        <v>-87689.09</v>
      </c>
      <c r="AL1431">
        <v>-112096.72</v>
      </c>
      <c r="AM1431">
        <v>0</v>
      </c>
      <c r="AN1431">
        <v>0</v>
      </c>
      <c r="AO1431">
        <v>0</v>
      </c>
      <c r="AP1431">
        <v>0</v>
      </c>
      <c r="AQ1431">
        <v>0</v>
      </c>
    </row>
    <row r="1432" spans="2:43" x14ac:dyDescent="0.35">
      <c r="B1432" s="65" t="s">
        <v>128</v>
      </c>
      <c r="C1432">
        <v>2017</v>
      </c>
      <c r="D1432">
        <v>2018</v>
      </c>
      <c r="F1432">
        <v>1301</v>
      </c>
      <c r="G1432">
        <v>0</v>
      </c>
      <c r="H1432" t="s">
        <v>453</v>
      </c>
      <c r="I1432">
        <v>1</v>
      </c>
      <c r="J1432">
        <v>440</v>
      </c>
      <c r="K1432" t="s">
        <v>66</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-417348.22</v>
      </c>
      <c r="AE1432">
        <v>0</v>
      </c>
      <c r="AF1432">
        <v>0</v>
      </c>
      <c r="AG1432">
        <v>0</v>
      </c>
      <c r="AH1432">
        <v>0</v>
      </c>
      <c r="AI1432">
        <v>-417348.22</v>
      </c>
      <c r="AJ1432">
        <v>0</v>
      </c>
      <c r="AK1432">
        <v>-417348.22</v>
      </c>
      <c r="AL1432">
        <v>-417348.22</v>
      </c>
      <c r="AM1432">
        <v>0</v>
      </c>
      <c r="AN1432">
        <v>0</v>
      </c>
      <c r="AO1432">
        <v>0</v>
      </c>
      <c r="AP1432">
        <v>0</v>
      </c>
      <c r="AQ1432">
        <v>0</v>
      </c>
    </row>
    <row r="1433" spans="2:43" x14ac:dyDescent="0.35">
      <c r="B1433" s="65" t="s">
        <v>128</v>
      </c>
      <c r="C1433">
        <v>2017</v>
      </c>
      <c r="D1433">
        <v>2018</v>
      </c>
      <c r="F1433">
        <v>1301</v>
      </c>
      <c r="G1433">
        <v>0</v>
      </c>
      <c r="H1433" t="s">
        <v>489</v>
      </c>
      <c r="I1433">
        <v>2</v>
      </c>
      <c r="J1433">
        <v>111</v>
      </c>
      <c r="K1433" t="s">
        <v>66</v>
      </c>
      <c r="L1433">
        <v>0</v>
      </c>
      <c r="M1433">
        <v>0</v>
      </c>
      <c r="N1433">
        <v>0</v>
      </c>
      <c r="O1433">
        <v>0</v>
      </c>
      <c r="P1433">
        <v>0</v>
      </c>
      <c r="Q1433">
        <v>0</v>
      </c>
      <c r="R1433">
        <v>0</v>
      </c>
      <c r="S1433">
        <v>-1247981.67</v>
      </c>
      <c r="T1433">
        <v>0</v>
      </c>
      <c r="U1433">
        <v>0</v>
      </c>
      <c r="V1433">
        <v>0</v>
      </c>
      <c r="W1433">
        <v>-1247981.67</v>
      </c>
      <c r="X1433">
        <v>0</v>
      </c>
      <c r="Y1433">
        <v>0</v>
      </c>
      <c r="Z1433">
        <v>0</v>
      </c>
      <c r="AA1433">
        <v>0</v>
      </c>
      <c r="AB1433">
        <v>0</v>
      </c>
      <c r="AC1433">
        <v>0</v>
      </c>
      <c r="AD1433">
        <v>-14924728.720000001</v>
      </c>
      <c r="AE1433">
        <v>0</v>
      </c>
      <c r="AF1433">
        <v>0</v>
      </c>
      <c r="AG1433">
        <v>0</v>
      </c>
      <c r="AH1433">
        <v>0</v>
      </c>
      <c r="AI1433">
        <v>-14924728.720000001</v>
      </c>
      <c r="AJ1433">
        <v>0</v>
      </c>
      <c r="AK1433">
        <v>-14924728.720000001</v>
      </c>
      <c r="AL1433">
        <v>-16172710.390000001</v>
      </c>
      <c r="AM1433">
        <v>0</v>
      </c>
      <c r="AN1433">
        <v>0</v>
      </c>
      <c r="AO1433">
        <v>0</v>
      </c>
      <c r="AP1433">
        <v>0</v>
      </c>
      <c r="AQ1433">
        <v>0</v>
      </c>
    </row>
    <row r="1434" spans="2:43" x14ac:dyDescent="0.35">
      <c r="B1434" s="65" t="s">
        <v>128</v>
      </c>
      <c r="C1434">
        <v>2017</v>
      </c>
      <c r="D1434">
        <v>2018</v>
      </c>
      <c r="F1434">
        <v>1301</v>
      </c>
      <c r="G1434">
        <v>0</v>
      </c>
      <c r="H1434" t="s">
        <v>489</v>
      </c>
      <c r="I1434">
        <v>2</v>
      </c>
      <c r="J1434">
        <v>113</v>
      </c>
      <c r="K1434" t="s">
        <v>66</v>
      </c>
      <c r="L1434">
        <v>0</v>
      </c>
      <c r="M1434">
        <v>0</v>
      </c>
      <c r="N1434">
        <v>0</v>
      </c>
      <c r="O1434">
        <v>0</v>
      </c>
      <c r="P1434">
        <v>0</v>
      </c>
      <c r="Q1434">
        <v>0</v>
      </c>
      <c r="R1434">
        <v>0</v>
      </c>
      <c r="S1434">
        <v>-24430.82</v>
      </c>
      <c r="T1434">
        <v>0</v>
      </c>
      <c r="U1434">
        <v>0</v>
      </c>
      <c r="V1434">
        <v>0</v>
      </c>
      <c r="W1434">
        <v>-24430.82</v>
      </c>
      <c r="X1434">
        <v>0</v>
      </c>
      <c r="Y1434">
        <v>0</v>
      </c>
      <c r="Z1434">
        <v>0</v>
      </c>
      <c r="AA1434">
        <v>0</v>
      </c>
      <c r="AB1434">
        <v>0</v>
      </c>
      <c r="AC1434">
        <v>0</v>
      </c>
      <c r="AD1434">
        <v>-290067.25</v>
      </c>
      <c r="AE1434">
        <v>0</v>
      </c>
      <c r="AF1434">
        <v>0</v>
      </c>
      <c r="AG1434">
        <v>0</v>
      </c>
      <c r="AH1434">
        <v>0</v>
      </c>
      <c r="AI1434">
        <v>-290067.25</v>
      </c>
      <c r="AJ1434">
        <v>0</v>
      </c>
      <c r="AK1434">
        <v>-290067.25</v>
      </c>
      <c r="AL1434">
        <v>-314498.07</v>
      </c>
      <c r="AM1434">
        <v>0</v>
      </c>
      <c r="AN1434">
        <v>0</v>
      </c>
      <c r="AO1434">
        <v>0</v>
      </c>
      <c r="AP1434">
        <v>0</v>
      </c>
      <c r="AQ1434">
        <v>0</v>
      </c>
    </row>
    <row r="1435" spans="2:43" x14ac:dyDescent="0.35">
      <c r="B1435" s="65" t="s">
        <v>128</v>
      </c>
      <c r="C1435">
        <v>2017</v>
      </c>
      <c r="D1435">
        <v>2018</v>
      </c>
      <c r="F1435">
        <v>1301</v>
      </c>
      <c r="G1435">
        <v>0</v>
      </c>
      <c r="H1435" t="s">
        <v>489</v>
      </c>
      <c r="I1435">
        <v>2</v>
      </c>
      <c r="J1435">
        <v>115</v>
      </c>
      <c r="K1435" t="s">
        <v>66</v>
      </c>
      <c r="L1435">
        <v>0</v>
      </c>
      <c r="M1435">
        <v>0</v>
      </c>
      <c r="N1435">
        <v>0</v>
      </c>
      <c r="O1435">
        <v>0</v>
      </c>
      <c r="P1435">
        <v>0</v>
      </c>
      <c r="Q1435">
        <v>0</v>
      </c>
      <c r="R1435">
        <v>0</v>
      </c>
      <c r="S1435">
        <v>-1964.25</v>
      </c>
      <c r="T1435">
        <v>0</v>
      </c>
      <c r="U1435">
        <v>0</v>
      </c>
      <c r="V1435">
        <v>0</v>
      </c>
      <c r="W1435">
        <v>-1964.25</v>
      </c>
      <c r="X1435">
        <v>0</v>
      </c>
      <c r="Y1435">
        <v>0</v>
      </c>
      <c r="Z1435">
        <v>0</v>
      </c>
      <c r="AA1435">
        <v>0</v>
      </c>
      <c r="AB1435">
        <v>0</v>
      </c>
      <c r="AC1435">
        <v>0</v>
      </c>
      <c r="AD1435">
        <v>-129817.74</v>
      </c>
      <c r="AE1435">
        <v>0</v>
      </c>
      <c r="AF1435">
        <v>0</v>
      </c>
      <c r="AG1435">
        <v>0</v>
      </c>
      <c r="AH1435">
        <v>0</v>
      </c>
      <c r="AI1435">
        <v>-129817.74</v>
      </c>
      <c r="AJ1435">
        <v>0</v>
      </c>
      <c r="AK1435">
        <v>-129817.74</v>
      </c>
      <c r="AL1435">
        <v>-131781.99</v>
      </c>
      <c r="AM1435">
        <v>0</v>
      </c>
      <c r="AN1435">
        <v>0</v>
      </c>
      <c r="AO1435">
        <v>0</v>
      </c>
      <c r="AP1435">
        <v>0</v>
      </c>
      <c r="AQ1435">
        <v>0</v>
      </c>
    </row>
    <row r="1436" spans="2:43" x14ac:dyDescent="0.35">
      <c r="B1436" s="65" t="s">
        <v>128</v>
      </c>
      <c r="C1436">
        <v>2017</v>
      </c>
      <c r="D1436">
        <v>2018</v>
      </c>
      <c r="F1436">
        <v>1301</v>
      </c>
      <c r="G1436">
        <v>0</v>
      </c>
      <c r="H1436" t="s">
        <v>489</v>
      </c>
      <c r="I1436">
        <v>2</v>
      </c>
      <c r="J1436">
        <v>121</v>
      </c>
      <c r="K1436" t="s">
        <v>66</v>
      </c>
      <c r="L1436">
        <v>0</v>
      </c>
      <c r="M1436">
        <v>-46875.199999999997</v>
      </c>
      <c r="N1436">
        <v>0</v>
      </c>
      <c r="O1436">
        <v>0</v>
      </c>
      <c r="P1436">
        <v>0</v>
      </c>
      <c r="Q1436">
        <v>-46875.199999999997</v>
      </c>
      <c r="R1436">
        <v>0</v>
      </c>
      <c r="S1436">
        <v>-394497.25</v>
      </c>
      <c r="T1436">
        <v>0</v>
      </c>
      <c r="U1436">
        <v>0</v>
      </c>
      <c r="V1436">
        <v>0</v>
      </c>
      <c r="W1436">
        <v>-394497.25</v>
      </c>
      <c r="X1436">
        <v>0</v>
      </c>
      <c r="Y1436">
        <v>0</v>
      </c>
      <c r="Z1436">
        <v>0</v>
      </c>
      <c r="AA1436">
        <v>0</v>
      </c>
      <c r="AB1436">
        <v>0</v>
      </c>
      <c r="AC1436">
        <v>0</v>
      </c>
      <c r="AD1436">
        <v>-4854617.18</v>
      </c>
      <c r="AE1436">
        <v>0</v>
      </c>
      <c r="AF1436">
        <v>0</v>
      </c>
      <c r="AG1436">
        <v>0</v>
      </c>
      <c r="AH1436">
        <v>0</v>
      </c>
      <c r="AI1436">
        <v>-4854617.18</v>
      </c>
      <c r="AJ1436">
        <v>0</v>
      </c>
      <c r="AK1436">
        <v>-4854617.18</v>
      </c>
      <c r="AL1436">
        <v>-5295989.63</v>
      </c>
      <c r="AM1436">
        <v>0</v>
      </c>
      <c r="AN1436">
        <v>0</v>
      </c>
      <c r="AO1436">
        <v>0</v>
      </c>
      <c r="AP1436">
        <v>0</v>
      </c>
      <c r="AQ1436">
        <v>0</v>
      </c>
    </row>
    <row r="1437" spans="2:43" x14ac:dyDescent="0.35">
      <c r="B1437" s="65" t="s">
        <v>128</v>
      </c>
      <c r="C1437">
        <v>2017</v>
      </c>
      <c r="D1437">
        <v>2018</v>
      </c>
      <c r="F1437">
        <v>1301</v>
      </c>
      <c r="G1437">
        <v>0</v>
      </c>
      <c r="H1437" t="s">
        <v>489</v>
      </c>
      <c r="I1437">
        <v>2</v>
      </c>
      <c r="J1437">
        <v>210</v>
      </c>
      <c r="K1437" t="s">
        <v>66</v>
      </c>
      <c r="L1437">
        <v>0</v>
      </c>
      <c r="M1437">
        <v>-40074.58</v>
      </c>
      <c r="N1437">
        <v>0</v>
      </c>
      <c r="O1437">
        <v>0</v>
      </c>
      <c r="P1437">
        <v>0</v>
      </c>
      <c r="Q1437">
        <v>-40074.58</v>
      </c>
      <c r="R1437">
        <v>0</v>
      </c>
      <c r="S1437">
        <v>-1381.5</v>
      </c>
      <c r="T1437">
        <v>0</v>
      </c>
      <c r="U1437">
        <v>0</v>
      </c>
      <c r="V1437">
        <v>0</v>
      </c>
      <c r="W1437">
        <v>-1381.5</v>
      </c>
      <c r="X1437">
        <v>0</v>
      </c>
      <c r="Y1437">
        <v>0</v>
      </c>
      <c r="Z1437">
        <v>0</v>
      </c>
      <c r="AA1437">
        <v>0</v>
      </c>
      <c r="AB1437">
        <v>0</v>
      </c>
      <c r="AC1437">
        <v>0</v>
      </c>
      <c r="AD1437">
        <v>-145760.91</v>
      </c>
      <c r="AE1437">
        <v>0</v>
      </c>
      <c r="AF1437">
        <v>0</v>
      </c>
      <c r="AG1437">
        <v>0</v>
      </c>
      <c r="AH1437">
        <v>0</v>
      </c>
      <c r="AI1437">
        <v>-145760.91</v>
      </c>
      <c r="AJ1437">
        <v>0</v>
      </c>
      <c r="AK1437">
        <v>-145760.91</v>
      </c>
      <c r="AL1437">
        <v>-187216.99</v>
      </c>
      <c r="AM1437">
        <v>0</v>
      </c>
      <c r="AN1437">
        <v>0</v>
      </c>
      <c r="AO1437">
        <v>0</v>
      </c>
      <c r="AP1437">
        <v>0</v>
      </c>
      <c r="AQ1437">
        <v>0</v>
      </c>
    </row>
    <row r="1438" spans="2:43" x14ac:dyDescent="0.35">
      <c r="B1438" s="65" t="s">
        <v>128</v>
      </c>
      <c r="C1438">
        <v>2017</v>
      </c>
      <c r="D1438">
        <v>2018</v>
      </c>
      <c r="F1438">
        <v>1301</v>
      </c>
      <c r="G1438">
        <v>0</v>
      </c>
      <c r="H1438" t="s">
        <v>489</v>
      </c>
      <c r="I1438">
        <v>2</v>
      </c>
      <c r="J1438">
        <v>220</v>
      </c>
      <c r="K1438" t="s">
        <v>66</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-115945.60000000001</v>
      </c>
      <c r="AE1438">
        <v>0</v>
      </c>
      <c r="AF1438">
        <v>0</v>
      </c>
      <c r="AG1438">
        <v>0</v>
      </c>
      <c r="AH1438">
        <v>0</v>
      </c>
      <c r="AI1438">
        <v>-115945.60000000001</v>
      </c>
      <c r="AJ1438">
        <v>0</v>
      </c>
      <c r="AK1438">
        <v>-115945.60000000001</v>
      </c>
      <c r="AL1438">
        <v>-115945.60000000001</v>
      </c>
      <c r="AM1438">
        <v>0</v>
      </c>
      <c r="AN1438">
        <v>0</v>
      </c>
      <c r="AO1438">
        <v>0</v>
      </c>
      <c r="AP1438">
        <v>0</v>
      </c>
      <c r="AQ1438">
        <v>0</v>
      </c>
    </row>
    <row r="1439" spans="2:43" x14ac:dyDescent="0.35">
      <c r="B1439" s="65" t="s">
        <v>128</v>
      </c>
      <c r="C1439">
        <v>2017</v>
      </c>
      <c r="D1439">
        <v>2018</v>
      </c>
      <c r="F1439">
        <v>1301</v>
      </c>
      <c r="G1439">
        <v>0</v>
      </c>
      <c r="H1439" t="s">
        <v>489</v>
      </c>
      <c r="I1439">
        <v>2</v>
      </c>
      <c r="J1439">
        <v>233</v>
      </c>
      <c r="K1439" t="s">
        <v>66</v>
      </c>
      <c r="L1439">
        <v>0</v>
      </c>
      <c r="M1439">
        <v>0</v>
      </c>
      <c r="N1439">
        <v>0</v>
      </c>
      <c r="O1439">
        <v>0</v>
      </c>
      <c r="P1439">
        <v>0</v>
      </c>
      <c r="Q1439">
        <v>0</v>
      </c>
      <c r="R1439">
        <v>0</v>
      </c>
      <c r="S1439">
        <v>-140.63</v>
      </c>
      <c r="T1439">
        <v>0</v>
      </c>
      <c r="U1439">
        <v>0</v>
      </c>
      <c r="V1439">
        <v>0</v>
      </c>
      <c r="W1439">
        <v>-140.63</v>
      </c>
      <c r="X1439">
        <v>0</v>
      </c>
      <c r="Y1439">
        <v>-130863.05</v>
      </c>
      <c r="Z1439">
        <v>0</v>
      </c>
      <c r="AA1439">
        <v>0</v>
      </c>
      <c r="AB1439">
        <v>0</v>
      </c>
      <c r="AC1439">
        <v>-130863.05</v>
      </c>
      <c r="AD1439">
        <v>-4262407.3600000003</v>
      </c>
      <c r="AE1439">
        <v>0</v>
      </c>
      <c r="AF1439">
        <v>0</v>
      </c>
      <c r="AG1439">
        <v>0</v>
      </c>
      <c r="AH1439">
        <v>0</v>
      </c>
      <c r="AI1439">
        <v>-4262407.3600000003</v>
      </c>
      <c r="AJ1439">
        <v>0</v>
      </c>
      <c r="AK1439">
        <v>-4393270.41</v>
      </c>
      <c r="AL1439">
        <v>-4393411.04</v>
      </c>
      <c r="AM1439">
        <v>0</v>
      </c>
      <c r="AN1439">
        <v>0</v>
      </c>
      <c r="AO1439">
        <v>0</v>
      </c>
      <c r="AP1439">
        <v>0</v>
      </c>
      <c r="AQ1439">
        <v>0</v>
      </c>
    </row>
    <row r="1440" spans="2:43" x14ac:dyDescent="0.35">
      <c r="B1440" s="65" t="s">
        <v>128</v>
      </c>
      <c r="C1440">
        <v>2017</v>
      </c>
      <c r="D1440">
        <v>2018</v>
      </c>
      <c r="F1440">
        <v>1301</v>
      </c>
      <c r="G1440">
        <v>0</v>
      </c>
      <c r="H1440" t="s">
        <v>489</v>
      </c>
      <c r="I1440">
        <v>2</v>
      </c>
      <c r="J1440">
        <v>240</v>
      </c>
      <c r="K1440" t="s">
        <v>66</v>
      </c>
      <c r="L1440">
        <v>0</v>
      </c>
      <c r="M1440">
        <v>0</v>
      </c>
      <c r="N1440">
        <v>0</v>
      </c>
      <c r="O1440">
        <v>0</v>
      </c>
      <c r="P1440">
        <v>0</v>
      </c>
      <c r="Q1440">
        <v>0</v>
      </c>
      <c r="R1440">
        <v>0</v>
      </c>
      <c r="S1440">
        <v>0</v>
      </c>
      <c r="T1440">
        <v>0</v>
      </c>
      <c r="U1440">
        <v>0</v>
      </c>
      <c r="V1440">
        <v>0</v>
      </c>
      <c r="W1440">
        <v>0</v>
      </c>
      <c r="X1440">
        <v>0</v>
      </c>
      <c r="Y1440">
        <v>-80.28</v>
      </c>
      <c r="Z1440">
        <v>0</v>
      </c>
      <c r="AA1440">
        <v>0</v>
      </c>
      <c r="AB1440">
        <v>0</v>
      </c>
      <c r="AC1440">
        <v>-80.28</v>
      </c>
      <c r="AD1440">
        <v>-548.58000000000004</v>
      </c>
      <c r="AE1440">
        <v>0</v>
      </c>
      <c r="AF1440">
        <v>0</v>
      </c>
      <c r="AG1440">
        <v>0</v>
      </c>
      <c r="AH1440">
        <v>0</v>
      </c>
      <c r="AI1440">
        <v>-548.58000000000004</v>
      </c>
      <c r="AJ1440">
        <v>0</v>
      </c>
      <c r="AK1440">
        <v>-628.86</v>
      </c>
      <c r="AL1440">
        <v>-628.86</v>
      </c>
      <c r="AM1440">
        <v>0</v>
      </c>
      <c r="AN1440">
        <v>0</v>
      </c>
      <c r="AO1440">
        <v>0</v>
      </c>
      <c r="AP1440">
        <v>0</v>
      </c>
      <c r="AQ1440">
        <v>0</v>
      </c>
    </row>
    <row r="1441" spans="2:43" x14ac:dyDescent="0.35">
      <c r="B1441" s="65" t="s">
        <v>128</v>
      </c>
      <c r="C1441">
        <v>2017</v>
      </c>
      <c r="D1441">
        <v>2018</v>
      </c>
      <c r="F1441">
        <v>1301</v>
      </c>
      <c r="G1441">
        <v>0</v>
      </c>
      <c r="H1441" t="s">
        <v>489</v>
      </c>
      <c r="I1441">
        <v>2</v>
      </c>
      <c r="J1441">
        <v>251</v>
      </c>
      <c r="K1441" t="s">
        <v>66</v>
      </c>
      <c r="L1441">
        <v>0</v>
      </c>
      <c r="M1441">
        <v>-65000</v>
      </c>
      <c r="N1441">
        <v>0</v>
      </c>
      <c r="O1441">
        <v>0</v>
      </c>
      <c r="P1441">
        <v>0</v>
      </c>
      <c r="Q1441">
        <v>-65000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-65000</v>
      </c>
      <c r="AM1441">
        <v>0</v>
      </c>
      <c r="AN1441">
        <v>0</v>
      </c>
      <c r="AO1441">
        <v>0</v>
      </c>
      <c r="AP1441">
        <v>0</v>
      </c>
      <c r="AQ1441">
        <v>0</v>
      </c>
    </row>
    <row r="1442" spans="2:43" x14ac:dyDescent="0.35">
      <c r="B1442" s="65" t="s">
        <v>128</v>
      </c>
      <c r="C1442">
        <v>2017</v>
      </c>
      <c r="D1442">
        <v>2018</v>
      </c>
      <c r="F1442">
        <v>1301</v>
      </c>
      <c r="G1442">
        <v>0</v>
      </c>
      <c r="H1442" t="s">
        <v>489</v>
      </c>
      <c r="I1442">
        <v>2</v>
      </c>
      <c r="J1442">
        <v>252</v>
      </c>
      <c r="K1442" t="s">
        <v>66</v>
      </c>
      <c r="L1442">
        <v>0</v>
      </c>
      <c r="M1442">
        <v>-333653.09999999998</v>
      </c>
      <c r="N1442">
        <v>0</v>
      </c>
      <c r="O1442">
        <v>0</v>
      </c>
      <c r="P1442">
        <v>0</v>
      </c>
      <c r="Q1442">
        <v>-333653.09999999998</v>
      </c>
      <c r="R1442">
        <v>0</v>
      </c>
      <c r="S1442">
        <v>0</v>
      </c>
      <c r="T1442">
        <v>0</v>
      </c>
      <c r="U1442">
        <v>0</v>
      </c>
      <c r="V1442">
        <v>0</v>
      </c>
      <c r="W1442">
        <v>0</v>
      </c>
      <c r="X1442">
        <v>0</v>
      </c>
      <c r="Y1442">
        <v>-98035.25</v>
      </c>
      <c r="Z1442">
        <v>0</v>
      </c>
      <c r="AA1442">
        <v>0</v>
      </c>
      <c r="AB1442">
        <v>0</v>
      </c>
      <c r="AC1442">
        <v>-98035.25</v>
      </c>
      <c r="AD1442">
        <v>-1220309.53</v>
      </c>
      <c r="AE1442">
        <v>0</v>
      </c>
      <c r="AF1442">
        <v>0</v>
      </c>
      <c r="AG1442">
        <v>0</v>
      </c>
      <c r="AH1442">
        <v>0</v>
      </c>
      <c r="AI1442">
        <v>-1220309.53</v>
      </c>
      <c r="AJ1442">
        <v>0</v>
      </c>
      <c r="AK1442">
        <v>-1318344.78</v>
      </c>
      <c r="AL1442">
        <v>-1651997.88</v>
      </c>
      <c r="AM1442">
        <v>0</v>
      </c>
      <c r="AN1442">
        <v>0</v>
      </c>
      <c r="AO1442">
        <v>0</v>
      </c>
      <c r="AP1442">
        <v>0</v>
      </c>
      <c r="AQ1442">
        <v>0</v>
      </c>
    </row>
    <row r="1443" spans="2:43" x14ac:dyDescent="0.35">
      <c r="B1443" s="65" t="s">
        <v>128</v>
      </c>
      <c r="C1443">
        <v>2017</v>
      </c>
      <c r="D1443">
        <v>2018</v>
      </c>
      <c r="F1443">
        <v>1301</v>
      </c>
      <c r="G1443">
        <v>0</v>
      </c>
      <c r="H1443" t="s">
        <v>489</v>
      </c>
      <c r="I1443">
        <v>2</v>
      </c>
      <c r="J1443">
        <v>253</v>
      </c>
      <c r="K1443" t="s">
        <v>66</v>
      </c>
      <c r="L1443">
        <v>0</v>
      </c>
      <c r="M1443">
        <v>-482914.14</v>
      </c>
      <c r="N1443">
        <v>0</v>
      </c>
      <c r="O1443">
        <v>0</v>
      </c>
      <c r="P1443">
        <v>0</v>
      </c>
      <c r="Q1443">
        <v>-482914.14</v>
      </c>
      <c r="R1443">
        <v>0</v>
      </c>
      <c r="S1443">
        <v>-56635.26</v>
      </c>
      <c r="T1443">
        <v>0</v>
      </c>
      <c r="U1443">
        <v>0</v>
      </c>
      <c r="V1443">
        <v>0</v>
      </c>
      <c r="W1443">
        <v>-56635.26</v>
      </c>
      <c r="X1443">
        <v>0</v>
      </c>
      <c r="Y1443">
        <v>0</v>
      </c>
      <c r="Z1443">
        <v>0</v>
      </c>
      <c r="AA1443">
        <v>0</v>
      </c>
      <c r="AB1443">
        <v>0</v>
      </c>
      <c r="AC1443">
        <v>0</v>
      </c>
      <c r="AD1443">
        <v>-547108.54</v>
      </c>
      <c r="AE1443">
        <v>0</v>
      </c>
      <c r="AF1443">
        <v>0</v>
      </c>
      <c r="AG1443">
        <v>0</v>
      </c>
      <c r="AH1443">
        <v>0</v>
      </c>
      <c r="AI1443">
        <v>-547108.54</v>
      </c>
      <c r="AJ1443">
        <v>0</v>
      </c>
      <c r="AK1443">
        <v>-547108.54</v>
      </c>
      <c r="AL1443">
        <v>-1086657.94</v>
      </c>
      <c r="AM1443">
        <v>0</v>
      </c>
      <c r="AN1443">
        <v>0</v>
      </c>
      <c r="AO1443">
        <v>0</v>
      </c>
      <c r="AP1443">
        <v>0</v>
      </c>
      <c r="AQ1443">
        <v>0</v>
      </c>
    </row>
    <row r="1444" spans="2:43" x14ac:dyDescent="0.35">
      <c r="B1444" s="65" t="s">
        <v>128</v>
      </c>
      <c r="C1444">
        <v>2017</v>
      </c>
      <c r="D1444">
        <v>2018</v>
      </c>
      <c r="F1444">
        <v>1301</v>
      </c>
      <c r="G1444">
        <v>0</v>
      </c>
      <c r="H1444" t="s">
        <v>489</v>
      </c>
      <c r="I1444">
        <v>2</v>
      </c>
      <c r="J1444">
        <v>254</v>
      </c>
      <c r="K1444" t="s">
        <v>66</v>
      </c>
      <c r="L1444">
        <v>0</v>
      </c>
      <c r="M1444">
        <v>-2561296.25</v>
      </c>
      <c r="N1444">
        <v>0</v>
      </c>
      <c r="O1444">
        <v>0</v>
      </c>
      <c r="P1444">
        <v>0</v>
      </c>
      <c r="Q1444">
        <v>-2561296.25</v>
      </c>
      <c r="R1444">
        <v>0</v>
      </c>
      <c r="S1444">
        <v>-7799.78</v>
      </c>
      <c r="T1444">
        <v>0</v>
      </c>
      <c r="U1444">
        <v>0</v>
      </c>
      <c r="V1444">
        <v>0</v>
      </c>
      <c r="W1444">
        <v>-7799.78</v>
      </c>
      <c r="X1444">
        <v>0</v>
      </c>
      <c r="Y1444">
        <v>0</v>
      </c>
      <c r="Z1444">
        <v>0</v>
      </c>
      <c r="AA1444">
        <v>0</v>
      </c>
      <c r="AB1444">
        <v>0</v>
      </c>
      <c r="AC1444">
        <v>0</v>
      </c>
      <c r="AD1444">
        <v>-8788981.3599999994</v>
      </c>
      <c r="AE1444">
        <v>0</v>
      </c>
      <c r="AF1444">
        <v>0</v>
      </c>
      <c r="AG1444">
        <v>0</v>
      </c>
      <c r="AH1444">
        <v>0</v>
      </c>
      <c r="AI1444">
        <v>-8788981.3599999994</v>
      </c>
      <c r="AJ1444">
        <v>0</v>
      </c>
      <c r="AK1444">
        <v>-8788981.3599999994</v>
      </c>
      <c r="AL1444">
        <v>-11358077.390000001</v>
      </c>
      <c r="AM1444">
        <v>0</v>
      </c>
      <c r="AN1444">
        <v>0</v>
      </c>
      <c r="AO1444">
        <v>0</v>
      </c>
      <c r="AP1444">
        <v>0</v>
      </c>
      <c r="AQ1444">
        <v>0</v>
      </c>
    </row>
    <row r="1445" spans="2:43" x14ac:dyDescent="0.35">
      <c r="B1445" s="65" t="s">
        <v>128</v>
      </c>
      <c r="C1445">
        <v>2017</v>
      </c>
      <c r="D1445">
        <v>2018</v>
      </c>
      <c r="F1445">
        <v>1301</v>
      </c>
      <c r="G1445">
        <v>0</v>
      </c>
      <c r="H1445" t="s">
        <v>489</v>
      </c>
      <c r="I1445">
        <v>2</v>
      </c>
      <c r="J1445">
        <v>256</v>
      </c>
      <c r="K1445" t="s">
        <v>66</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-190</v>
      </c>
      <c r="AE1445">
        <v>0</v>
      </c>
      <c r="AF1445">
        <v>0</v>
      </c>
      <c r="AG1445">
        <v>0</v>
      </c>
      <c r="AH1445">
        <v>0</v>
      </c>
      <c r="AI1445">
        <v>-190</v>
      </c>
      <c r="AJ1445">
        <v>0</v>
      </c>
      <c r="AK1445">
        <v>-190</v>
      </c>
      <c r="AL1445">
        <v>-190</v>
      </c>
      <c r="AM1445">
        <v>0</v>
      </c>
      <c r="AN1445">
        <v>0</v>
      </c>
      <c r="AO1445">
        <v>0</v>
      </c>
      <c r="AP1445">
        <v>0</v>
      </c>
      <c r="AQ1445">
        <v>0</v>
      </c>
    </row>
    <row r="1446" spans="2:43" x14ac:dyDescent="0.35">
      <c r="B1446" s="65" t="s">
        <v>128</v>
      </c>
      <c r="C1446">
        <v>2017</v>
      </c>
      <c r="D1446">
        <v>2018</v>
      </c>
      <c r="F1446">
        <v>1301</v>
      </c>
      <c r="G1446">
        <v>0</v>
      </c>
      <c r="H1446" t="s">
        <v>489</v>
      </c>
      <c r="I1446">
        <v>2</v>
      </c>
      <c r="J1446">
        <v>257</v>
      </c>
      <c r="K1446" t="s">
        <v>66</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-84149.55</v>
      </c>
      <c r="AE1446">
        <v>0</v>
      </c>
      <c r="AF1446">
        <v>0</v>
      </c>
      <c r="AG1446">
        <v>0</v>
      </c>
      <c r="AH1446">
        <v>0</v>
      </c>
      <c r="AI1446">
        <v>-84149.55</v>
      </c>
      <c r="AJ1446">
        <v>0</v>
      </c>
      <c r="AK1446">
        <v>-84149.55</v>
      </c>
      <c r="AL1446">
        <v>-84149.55</v>
      </c>
      <c r="AM1446">
        <v>0</v>
      </c>
      <c r="AN1446">
        <v>0</v>
      </c>
      <c r="AO1446">
        <v>0</v>
      </c>
      <c r="AP1446">
        <v>0</v>
      </c>
      <c r="AQ1446">
        <v>0</v>
      </c>
    </row>
    <row r="1447" spans="2:43" x14ac:dyDescent="0.35">
      <c r="B1447" s="65" t="s">
        <v>128</v>
      </c>
      <c r="C1447">
        <v>2017</v>
      </c>
      <c r="D1447">
        <v>2018</v>
      </c>
      <c r="F1447">
        <v>1301</v>
      </c>
      <c r="G1447">
        <v>0</v>
      </c>
      <c r="H1447" t="s">
        <v>489</v>
      </c>
      <c r="I1447">
        <v>2</v>
      </c>
      <c r="J1447">
        <v>260</v>
      </c>
      <c r="K1447" t="s">
        <v>66</v>
      </c>
      <c r="L1447">
        <v>0</v>
      </c>
      <c r="M1447">
        <v>2459.3000000000002</v>
      </c>
      <c r="N1447">
        <v>0</v>
      </c>
      <c r="O1447">
        <v>0</v>
      </c>
      <c r="P1447">
        <v>0</v>
      </c>
      <c r="Q1447">
        <v>2459.3000000000002</v>
      </c>
      <c r="R1447">
        <v>0</v>
      </c>
      <c r="S1447">
        <v>-2459.3000000000002</v>
      </c>
      <c r="T1447">
        <v>0</v>
      </c>
      <c r="U1447">
        <v>0</v>
      </c>
      <c r="V1447">
        <v>0</v>
      </c>
      <c r="W1447">
        <v>-2459.3000000000002</v>
      </c>
      <c r="X1447">
        <v>0</v>
      </c>
      <c r="Y1447">
        <v>-2475.52</v>
      </c>
      <c r="Z1447">
        <v>0</v>
      </c>
      <c r="AA1447">
        <v>0</v>
      </c>
      <c r="AB1447">
        <v>0</v>
      </c>
      <c r="AC1447">
        <v>-2475.52</v>
      </c>
      <c r="AD1447">
        <v>-336243.94</v>
      </c>
      <c r="AE1447">
        <v>0</v>
      </c>
      <c r="AF1447">
        <v>0</v>
      </c>
      <c r="AG1447">
        <v>0</v>
      </c>
      <c r="AH1447">
        <v>0</v>
      </c>
      <c r="AI1447">
        <v>-336243.94</v>
      </c>
      <c r="AJ1447">
        <v>0</v>
      </c>
      <c r="AK1447">
        <v>-338719.46</v>
      </c>
      <c r="AL1447">
        <v>-338719.46</v>
      </c>
      <c r="AM1447">
        <v>0</v>
      </c>
      <c r="AN1447">
        <v>0</v>
      </c>
      <c r="AO1447">
        <v>0</v>
      </c>
      <c r="AP1447">
        <v>0</v>
      </c>
      <c r="AQ1447">
        <v>0</v>
      </c>
    </row>
    <row r="1448" spans="2:43" x14ac:dyDescent="0.35">
      <c r="B1448" s="65" t="s">
        <v>128</v>
      </c>
      <c r="C1448">
        <v>2017</v>
      </c>
      <c r="D1448">
        <v>2018</v>
      </c>
      <c r="F1448">
        <v>1301</v>
      </c>
      <c r="G1448">
        <v>0</v>
      </c>
      <c r="H1448" t="s">
        <v>489</v>
      </c>
      <c r="I1448">
        <v>2</v>
      </c>
      <c r="J1448">
        <v>310</v>
      </c>
      <c r="K1448" t="s">
        <v>66</v>
      </c>
      <c r="L1448">
        <v>0</v>
      </c>
      <c r="M1448">
        <v>-34568.61</v>
      </c>
      <c r="N1448">
        <v>0</v>
      </c>
      <c r="O1448">
        <v>0</v>
      </c>
      <c r="P1448">
        <v>0</v>
      </c>
      <c r="Q1448">
        <v>-34568.61</v>
      </c>
      <c r="R1448">
        <v>0</v>
      </c>
      <c r="S1448">
        <v>0</v>
      </c>
      <c r="T1448">
        <v>0</v>
      </c>
      <c r="U1448">
        <v>0</v>
      </c>
      <c r="V1448">
        <v>0</v>
      </c>
      <c r="W1448">
        <v>0</v>
      </c>
      <c r="X1448">
        <v>0</v>
      </c>
      <c r="Y1448">
        <v>0</v>
      </c>
      <c r="Z1448">
        <v>0</v>
      </c>
      <c r="AA1448">
        <v>0</v>
      </c>
      <c r="AB1448">
        <v>0</v>
      </c>
      <c r="AC1448">
        <v>0</v>
      </c>
      <c r="AD1448">
        <v>-16365.32</v>
      </c>
      <c r="AE1448">
        <v>0</v>
      </c>
      <c r="AF1448">
        <v>0</v>
      </c>
      <c r="AG1448">
        <v>0</v>
      </c>
      <c r="AH1448">
        <v>0</v>
      </c>
      <c r="AI1448">
        <v>-16365.32</v>
      </c>
      <c r="AJ1448">
        <v>0</v>
      </c>
      <c r="AK1448">
        <v>-16365.32</v>
      </c>
      <c r="AL1448">
        <v>-50933.93</v>
      </c>
      <c r="AM1448">
        <v>0</v>
      </c>
      <c r="AN1448">
        <v>0</v>
      </c>
      <c r="AO1448">
        <v>0</v>
      </c>
      <c r="AP1448">
        <v>0</v>
      </c>
      <c r="AQ1448">
        <v>0</v>
      </c>
    </row>
    <row r="1449" spans="2:43" x14ac:dyDescent="0.35">
      <c r="B1449" s="65" t="s">
        <v>128</v>
      </c>
      <c r="C1449">
        <v>2017</v>
      </c>
      <c r="D1449">
        <v>2018</v>
      </c>
      <c r="F1449">
        <v>1301</v>
      </c>
      <c r="G1449">
        <v>0</v>
      </c>
      <c r="H1449" t="s">
        <v>454</v>
      </c>
      <c r="I1449">
        <v>3</v>
      </c>
      <c r="J1449">
        <v>111</v>
      </c>
      <c r="K1449" t="s">
        <v>66</v>
      </c>
      <c r="L1449">
        <v>0</v>
      </c>
      <c r="M1449">
        <v>0</v>
      </c>
      <c r="N1449">
        <v>0</v>
      </c>
      <c r="O1449">
        <v>0</v>
      </c>
      <c r="P1449">
        <v>0</v>
      </c>
      <c r="Q1449">
        <v>0</v>
      </c>
      <c r="R1449">
        <v>0</v>
      </c>
      <c r="S1449">
        <v>-10786094.869999999</v>
      </c>
      <c r="T1449">
        <v>0</v>
      </c>
      <c r="U1449">
        <v>0</v>
      </c>
      <c r="V1449">
        <v>0</v>
      </c>
      <c r="W1449">
        <v>-10786094.869999999</v>
      </c>
      <c r="X1449">
        <v>0</v>
      </c>
      <c r="Y1449">
        <v>0</v>
      </c>
      <c r="Z1449">
        <v>0</v>
      </c>
      <c r="AA1449">
        <v>0</v>
      </c>
      <c r="AB1449">
        <v>0</v>
      </c>
      <c r="AC1449">
        <v>0</v>
      </c>
      <c r="AD1449">
        <v>-130314279.61</v>
      </c>
      <c r="AE1449">
        <v>0</v>
      </c>
      <c r="AF1449">
        <v>0</v>
      </c>
      <c r="AG1449">
        <v>0</v>
      </c>
      <c r="AH1449">
        <v>0</v>
      </c>
      <c r="AI1449">
        <v>-130314279.61</v>
      </c>
      <c r="AJ1449">
        <v>0</v>
      </c>
      <c r="AK1449">
        <v>-130314279.61</v>
      </c>
      <c r="AL1449">
        <v>-141100374.47999999</v>
      </c>
      <c r="AM1449">
        <v>0</v>
      </c>
      <c r="AN1449">
        <v>0</v>
      </c>
      <c r="AO1449">
        <v>0</v>
      </c>
      <c r="AP1449">
        <v>0</v>
      </c>
      <c r="AQ1449">
        <v>0</v>
      </c>
    </row>
    <row r="1450" spans="2:43" x14ac:dyDescent="0.35">
      <c r="B1450" s="65" t="s">
        <v>128</v>
      </c>
      <c r="C1450">
        <v>2017</v>
      </c>
      <c r="D1450">
        <v>2018</v>
      </c>
      <c r="F1450">
        <v>1301</v>
      </c>
      <c r="G1450">
        <v>0</v>
      </c>
      <c r="H1450" t="s">
        <v>454</v>
      </c>
      <c r="I1450">
        <v>3</v>
      </c>
      <c r="J1450">
        <v>113</v>
      </c>
      <c r="K1450" t="s">
        <v>66</v>
      </c>
      <c r="L1450">
        <v>0</v>
      </c>
      <c r="M1450">
        <v>0</v>
      </c>
      <c r="N1450">
        <v>0</v>
      </c>
      <c r="O1450">
        <v>0</v>
      </c>
      <c r="P1450">
        <v>0</v>
      </c>
      <c r="Q1450">
        <v>0</v>
      </c>
      <c r="R1450">
        <v>0</v>
      </c>
      <c r="S1450">
        <v>-107096.39</v>
      </c>
      <c r="T1450">
        <v>0</v>
      </c>
      <c r="U1450">
        <v>0</v>
      </c>
      <c r="V1450">
        <v>0</v>
      </c>
      <c r="W1450">
        <v>-107096.39</v>
      </c>
      <c r="X1450">
        <v>0</v>
      </c>
      <c r="Y1450">
        <v>0</v>
      </c>
      <c r="Z1450">
        <v>0</v>
      </c>
      <c r="AA1450">
        <v>0</v>
      </c>
      <c r="AB1450">
        <v>0</v>
      </c>
      <c r="AC1450">
        <v>0</v>
      </c>
      <c r="AD1450">
        <v>-1414103.99</v>
      </c>
      <c r="AE1450">
        <v>0</v>
      </c>
      <c r="AF1450">
        <v>0</v>
      </c>
      <c r="AG1450">
        <v>0</v>
      </c>
      <c r="AH1450">
        <v>0</v>
      </c>
      <c r="AI1450">
        <v>-1414103.99</v>
      </c>
      <c r="AJ1450">
        <v>0</v>
      </c>
      <c r="AK1450">
        <v>-1414103.99</v>
      </c>
      <c r="AL1450">
        <v>-1521200.38</v>
      </c>
      <c r="AM1450">
        <v>0</v>
      </c>
      <c r="AN1450">
        <v>0</v>
      </c>
      <c r="AO1450">
        <v>0</v>
      </c>
      <c r="AP1450">
        <v>0</v>
      </c>
      <c r="AQ1450">
        <v>0</v>
      </c>
    </row>
    <row r="1451" spans="2:43" x14ac:dyDescent="0.35">
      <c r="B1451" s="65" t="s">
        <v>128</v>
      </c>
      <c r="C1451">
        <v>2017</v>
      </c>
      <c r="D1451">
        <v>2018</v>
      </c>
      <c r="F1451">
        <v>1301</v>
      </c>
      <c r="G1451">
        <v>0</v>
      </c>
      <c r="H1451" t="s">
        <v>454</v>
      </c>
      <c r="I1451">
        <v>3</v>
      </c>
      <c r="J1451">
        <v>115</v>
      </c>
      <c r="K1451" t="s">
        <v>66</v>
      </c>
      <c r="L1451">
        <v>0</v>
      </c>
      <c r="M1451">
        <v>0</v>
      </c>
      <c r="N1451">
        <v>0</v>
      </c>
      <c r="O1451">
        <v>0</v>
      </c>
      <c r="P1451">
        <v>0</v>
      </c>
      <c r="Q1451">
        <v>0</v>
      </c>
      <c r="R1451">
        <v>0</v>
      </c>
      <c r="S1451">
        <v>-34860.35</v>
      </c>
      <c r="T1451">
        <v>0</v>
      </c>
      <c r="U1451">
        <v>0</v>
      </c>
      <c r="V1451">
        <v>0</v>
      </c>
      <c r="W1451">
        <v>-34860.35</v>
      </c>
      <c r="X1451">
        <v>0</v>
      </c>
      <c r="Y1451">
        <v>0</v>
      </c>
      <c r="Z1451">
        <v>0</v>
      </c>
      <c r="AA1451">
        <v>0</v>
      </c>
      <c r="AB1451">
        <v>0</v>
      </c>
      <c r="AC1451">
        <v>0</v>
      </c>
      <c r="AD1451">
        <v>-2043736.53</v>
      </c>
      <c r="AE1451">
        <v>0</v>
      </c>
      <c r="AF1451">
        <v>0</v>
      </c>
      <c r="AG1451">
        <v>0</v>
      </c>
      <c r="AH1451">
        <v>0</v>
      </c>
      <c r="AI1451">
        <v>-2043736.53</v>
      </c>
      <c r="AJ1451">
        <v>0</v>
      </c>
      <c r="AK1451">
        <v>-2043736.53</v>
      </c>
      <c r="AL1451">
        <v>-2078596.88</v>
      </c>
      <c r="AM1451">
        <v>0</v>
      </c>
      <c r="AN1451">
        <v>0</v>
      </c>
      <c r="AO1451">
        <v>0</v>
      </c>
      <c r="AP1451">
        <v>0</v>
      </c>
      <c r="AQ1451">
        <v>0</v>
      </c>
    </row>
    <row r="1452" spans="2:43" x14ac:dyDescent="0.35">
      <c r="B1452" s="65" t="s">
        <v>128</v>
      </c>
      <c r="C1452">
        <v>2017</v>
      </c>
      <c r="D1452">
        <v>2018</v>
      </c>
      <c r="F1452">
        <v>1301</v>
      </c>
      <c r="G1452">
        <v>0</v>
      </c>
      <c r="H1452" t="s">
        <v>454</v>
      </c>
      <c r="I1452">
        <v>3</v>
      </c>
      <c r="J1452">
        <v>118</v>
      </c>
      <c r="K1452" t="s">
        <v>66</v>
      </c>
      <c r="L1452">
        <v>0</v>
      </c>
      <c r="M1452">
        <v>0</v>
      </c>
      <c r="N1452">
        <v>0</v>
      </c>
      <c r="O1452">
        <v>0</v>
      </c>
      <c r="P1452">
        <v>0</v>
      </c>
      <c r="Q1452">
        <v>0</v>
      </c>
      <c r="R1452">
        <v>0</v>
      </c>
      <c r="S1452">
        <v>-6429.6</v>
      </c>
      <c r="T1452">
        <v>0</v>
      </c>
      <c r="U1452">
        <v>0</v>
      </c>
      <c r="V1452">
        <v>0</v>
      </c>
      <c r="W1452">
        <v>-6429.6</v>
      </c>
      <c r="X1452">
        <v>0</v>
      </c>
      <c r="Y1452">
        <v>0</v>
      </c>
      <c r="Z1452">
        <v>0</v>
      </c>
      <c r="AA1452">
        <v>0</v>
      </c>
      <c r="AB1452">
        <v>0</v>
      </c>
      <c r="AC1452">
        <v>0</v>
      </c>
      <c r="AD1452">
        <v>223352.58</v>
      </c>
      <c r="AE1452">
        <v>0</v>
      </c>
      <c r="AF1452">
        <v>0</v>
      </c>
      <c r="AG1452">
        <v>0</v>
      </c>
      <c r="AH1452">
        <v>0</v>
      </c>
      <c r="AI1452">
        <v>223352.58</v>
      </c>
      <c r="AJ1452">
        <v>0</v>
      </c>
      <c r="AK1452">
        <v>223352.58</v>
      </c>
      <c r="AL1452">
        <v>216922.98</v>
      </c>
      <c r="AM1452">
        <v>0</v>
      </c>
      <c r="AN1452">
        <v>0</v>
      </c>
      <c r="AO1452">
        <v>0</v>
      </c>
      <c r="AP1452">
        <v>0</v>
      </c>
      <c r="AQ1452">
        <v>0</v>
      </c>
    </row>
    <row r="1453" spans="2:43" x14ac:dyDescent="0.35">
      <c r="B1453" s="65" t="s">
        <v>128</v>
      </c>
      <c r="C1453">
        <v>2017</v>
      </c>
      <c r="D1453">
        <v>2018</v>
      </c>
      <c r="F1453">
        <v>1301</v>
      </c>
      <c r="G1453">
        <v>0</v>
      </c>
      <c r="H1453" t="s">
        <v>454</v>
      </c>
      <c r="I1453">
        <v>3</v>
      </c>
      <c r="J1453">
        <v>121</v>
      </c>
      <c r="K1453" t="s">
        <v>66</v>
      </c>
      <c r="L1453">
        <v>0</v>
      </c>
      <c r="M1453">
        <v>-601904.94999999995</v>
      </c>
      <c r="N1453">
        <v>0</v>
      </c>
      <c r="O1453">
        <v>0</v>
      </c>
      <c r="P1453">
        <v>0</v>
      </c>
      <c r="Q1453">
        <v>-601904.94999999995</v>
      </c>
      <c r="R1453">
        <v>0</v>
      </c>
      <c r="S1453">
        <v>-3477832.55</v>
      </c>
      <c r="T1453">
        <v>0</v>
      </c>
      <c r="U1453">
        <v>0</v>
      </c>
      <c r="V1453">
        <v>0</v>
      </c>
      <c r="W1453">
        <v>-3477832.55</v>
      </c>
      <c r="X1453">
        <v>0</v>
      </c>
      <c r="Y1453">
        <v>0</v>
      </c>
      <c r="Z1453">
        <v>0</v>
      </c>
      <c r="AA1453">
        <v>0</v>
      </c>
      <c r="AB1453">
        <v>0</v>
      </c>
      <c r="AC1453">
        <v>0</v>
      </c>
      <c r="AD1453">
        <v>-41688491.25</v>
      </c>
      <c r="AE1453">
        <v>0</v>
      </c>
      <c r="AF1453">
        <v>0</v>
      </c>
      <c r="AG1453">
        <v>0</v>
      </c>
      <c r="AH1453">
        <v>0</v>
      </c>
      <c r="AI1453">
        <v>-41688491.25</v>
      </c>
      <c r="AJ1453">
        <v>0</v>
      </c>
      <c r="AK1453">
        <v>-41688491.25</v>
      </c>
      <c r="AL1453">
        <v>-45768228.75</v>
      </c>
      <c r="AM1453">
        <v>0</v>
      </c>
      <c r="AN1453">
        <v>0</v>
      </c>
      <c r="AO1453">
        <v>0</v>
      </c>
      <c r="AP1453">
        <v>0</v>
      </c>
      <c r="AQ1453">
        <v>0</v>
      </c>
    </row>
    <row r="1454" spans="2:43" x14ac:dyDescent="0.35">
      <c r="B1454" s="65" t="s">
        <v>128</v>
      </c>
      <c r="C1454">
        <v>2017</v>
      </c>
      <c r="D1454">
        <v>2018</v>
      </c>
      <c r="F1454">
        <v>1301</v>
      </c>
      <c r="G1454">
        <v>0</v>
      </c>
      <c r="H1454" t="s">
        <v>454</v>
      </c>
      <c r="I1454">
        <v>3</v>
      </c>
      <c r="J1454">
        <v>210</v>
      </c>
      <c r="K1454" t="s">
        <v>66</v>
      </c>
      <c r="L1454">
        <v>0</v>
      </c>
      <c r="M1454">
        <v>-407885.93</v>
      </c>
      <c r="N1454">
        <v>0</v>
      </c>
      <c r="O1454">
        <v>0</v>
      </c>
      <c r="P1454">
        <v>0</v>
      </c>
      <c r="Q1454">
        <v>-407885.93</v>
      </c>
      <c r="R1454">
        <v>0</v>
      </c>
      <c r="S1454">
        <v>-15571.43</v>
      </c>
      <c r="T1454">
        <v>0</v>
      </c>
      <c r="U1454">
        <v>0</v>
      </c>
      <c r="V1454">
        <v>0</v>
      </c>
      <c r="W1454">
        <v>-15571.43</v>
      </c>
      <c r="X1454">
        <v>0</v>
      </c>
      <c r="Y1454">
        <v>0</v>
      </c>
      <c r="Z1454">
        <v>0</v>
      </c>
      <c r="AA1454">
        <v>0</v>
      </c>
      <c r="AB1454">
        <v>0</v>
      </c>
      <c r="AC1454">
        <v>0</v>
      </c>
      <c r="AD1454">
        <v>-2359762.42</v>
      </c>
      <c r="AE1454">
        <v>0</v>
      </c>
      <c r="AF1454">
        <v>0</v>
      </c>
      <c r="AG1454">
        <v>0</v>
      </c>
      <c r="AH1454">
        <v>0</v>
      </c>
      <c r="AI1454">
        <v>-2359762.42</v>
      </c>
      <c r="AJ1454">
        <v>0</v>
      </c>
      <c r="AK1454">
        <v>-2359762.42</v>
      </c>
      <c r="AL1454">
        <v>-2783219.78</v>
      </c>
      <c r="AM1454">
        <v>0</v>
      </c>
      <c r="AN1454">
        <v>0</v>
      </c>
      <c r="AO1454">
        <v>0</v>
      </c>
      <c r="AP1454">
        <v>0</v>
      </c>
      <c r="AQ1454">
        <v>0</v>
      </c>
    </row>
    <row r="1455" spans="2:43" x14ac:dyDescent="0.35">
      <c r="B1455" s="65" t="s">
        <v>128</v>
      </c>
      <c r="C1455">
        <v>2017</v>
      </c>
      <c r="D1455">
        <v>2018</v>
      </c>
      <c r="F1455">
        <v>1301</v>
      </c>
      <c r="G1455">
        <v>0</v>
      </c>
      <c r="H1455" t="s">
        <v>454</v>
      </c>
      <c r="I1455">
        <v>3</v>
      </c>
      <c r="J1455">
        <v>220</v>
      </c>
      <c r="K1455" t="s">
        <v>66</v>
      </c>
      <c r="L1455">
        <v>0</v>
      </c>
      <c r="M1455">
        <v>-123535.33</v>
      </c>
      <c r="N1455">
        <v>0</v>
      </c>
      <c r="O1455">
        <v>0</v>
      </c>
      <c r="P1455">
        <v>0</v>
      </c>
      <c r="Q1455">
        <v>-123535.33</v>
      </c>
      <c r="R1455">
        <v>0</v>
      </c>
      <c r="S1455">
        <v>30367.33</v>
      </c>
      <c r="T1455">
        <v>0</v>
      </c>
      <c r="U1455">
        <v>0</v>
      </c>
      <c r="V1455">
        <v>0</v>
      </c>
      <c r="W1455">
        <v>30367.33</v>
      </c>
      <c r="X1455">
        <v>0</v>
      </c>
      <c r="Y1455">
        <v>-531675.06999999995</v>
      </c>
      <c r="Z1455">
        <v>0</v>
      </c>
      <c r="AA1455">
        <v>0</v>
      </c>
      <c r="AB1455">
        <v>0</v>
      </c>
      <c r="AC1455">
        <v>-531675.06999999995</v>
      </c>
      <c r="AD1455">
        <v>-885563.85</v>
      </c>
      <c r="AE1455">
        <v>0</v>
      </c>
      <c r="AF1455">
        <v>0</v>
      </c>
      <c r="AG1455">
        <v>0</v>
      </c>
      <c r="AH1455">
        <v>0</v>
      </c>
      <c r="AI1455">
        <v>-885563.85</v>
      </c>
      <c r="AJ1455">
        <v>0</v>
      </c>
      <c r="AK1455">
        <v>-1417238.92</v>
      </c>
      <c r="AL1455">
        <v>-1510406.92</v>
      </c>
      <c r="AM1455">
        <v>0</v>
      </c>
      <c r="AN1455">
        <v>0</v>
      </c>
      <c r="AO1455">
        <v>0</v>
      </c>
      <c r="AP1455">
        <v>0</v>
      </c>
      <c r="AQ1455">
        <v>0</v>
      </c>
    </row>
    <row r="1456" spans="2:43" x14ac:dyDescent="0.35">
      <c r="B1456" s="65" t="s">
        <v>128</v>
      </c>
      <c r="C1456">
        <v>2017</v>
      </c>
      <c r="D1456">
        <v>2018</v>
      </c>
      <c r="F1456">
        <v>1301</v>
      </c>
      <c r="G1456">
        <v>0</v>
      </c>
      <c r="H1456" t="s">
        <v>454</v>
      </c>
      <c r="I1456">
        <v>3</v>
      </c>
      <c r="J1456">
        <v>231</v>
      </c>
      <c r="K1456" t="s">
        <v>66</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-77002021.680000007</v>
      </c>
      <c r="AE1456">
        <v>0</v>
      </c>
      <c r="AF1456">
        <v>0</v>
      </c>
      <c r="AG1456">
        <v>0</v>
      </c>
      <c r="AH1456">
        <v>0</v>
      </c>
      <c r="AI1456">
        <v>-77002021.680000007</v>
      </c>
      <c r="AJ1456">
        <v>0</v>
      </c>
      <c r="AK1456">
        <v>-77002021.680000007</v>
      </c>
      <c r="AL1456">
        <v>-77002021.680000007</v>
      </c>
      <c r="AM1456">
        <v>0</v>
      </c>
      <c r="AN1456">
        <v>0</v>
      </c>
      <c r="AO1456">
        <v>0</v>
      </c>
      <c r="AP1456">
        <v>0</v>
      </c>
      <c r="AQ1456">
        <v>0</v>
      </c>
    </row>
    <row r="1457" spans="2:43" x14ac:dyDescent="0.35">
      <c r="B1457" s="65" t="s">
        <v>128</v>
      </c>
      <c r="C1457">
        <v>2017</v>
      </c>
      <c r="D1457">
        <v>2018</v>
      </c>
      <c r="F1457">
        <v>1301</v>
      </c>
      <c r="G1457">
        <v>0</v>
      </c>
      <c r="H1457" t="s">
        <v>454</v>
      </c>
      <c r="I1457">
        <v>3</v>
      </c>
      <c r="J1457">
        <v>232</v>
      </c>
      <c r="K1457" t="s">
        <v>66</v>
      </c>
      <c r="L1457">
        <v>0</v>
      </c>
      <c r="M1457">
        <v>-6611252.3899999997</v>
      </c>
      <c r="N1457">
        <v>0</v>
      </c>
      <c r="O1457">
        <v>0</v>
      </c>
      <c r="P1457">
        <v>0</v>
      </c>
      <c r="Q1457">
        <v>-6611252.3899999997</v>
      </c>
      <c r="R1457">
        <v>0</v>
      </c>
      <c r="S1457">
        <v>-147759.75</v>
      </c>
      <c r="T1457">
        <v>0</v>
      </c>
      <c r="U1457">
        <v>0</v>
      </c>
      <c r="V1457">
        <v>0</v>
      </c>
      <c r="W1457">
        <v>-147759.75</v>
      </c>
      <c r="X1457">
        <v>0</v>
      </c>
      <c r="Y1457">
        <v>0</v>
      </c>
      <c r="Z1457">
        <v>0</v>
      </c>
      <c r="AA1457">
        <v>0</v>
      </c>
      <c r="AB1457">
        <v>0</v>
      </c>
      <c r="AC1457">
        <v>0</v>
      </c>
      <c r="AD1457">
        <v>-22722121.329999998</v>
      </c>
      <c r="AE1457">
        <v>0</v>
      </c>
      <c r="AF1457">
        <v>0</v>
      </c>
      <c r="AG1457">
        <v>0</v>
      </c>
      <c r="AH1457">
        <v>0</v>
      </c>
      <c r="AI1457">
        <v>-22722121.329999998</v>
      </c>
      <c r="AJ1457">
        <v>0</v>
      </c>
      <c r="AK1457">
        <v>-22722121.329999998</v>
      </c>
      <c r="AL1457">
        <v>-29481133.469999999</v>
      </c>
      <c r="AM1457">
        <v>0</v>
      </c>
      <c r="AN1457">
        <v>0</v>
      </c>
      <c r="AO1457">
        <v>0</v>
      </c>
      <c r="AP1457">
        <v>0</v>
      </c>
      <c r="AQ1457">
        <v>0</v>
      </c>
    </row>
    <row r="1458" spans="2:43" x14ac:dyDescent="0.35">
      <c r="B1458" s="65" t="s">
        <v>128</v>
      </c>
      <c r="C1458">
        <v>2017</v>
      </c>
      <c r="D1458">
        <v>2018</v>
      </c>
      <c r="F1458">
        <v>1301</v>
      </c>
      <c r="G1458">
        <v>0</v>
      </c>
      <c r="H1458" t="s">
        <v>454</v>
      </c>
      <c r="I1458">
        <v>3</v>
      </c>
      <c r="J1458">
        <v>233</v>
      </c>
      <c r="K1458" t="s">
        <v>66</v>
      </c>
      <c r="L1458">
        <v>0</v>
      </c>
      <c r="M1458">
        <v>-761466.13</v>
      </c>
      <c r="N1458">
        <v>0</v>
      </c>
      <c r="O1458">
        <v>0</v>
      </c>
      <c r="P1458">
        <v>0</v>
      </c>
      <c r="Q1458">
        <v>-761466.13</v>
      </c>
      <c r="R1458">
        <v>0</v>
      </c>
      <c r="S1458">
        <v>-4293.12</v>
      </c>
      <c r="T1458">
        <v>0</v>
      </c>
      <c r="U1458">
        <v>0</v>
      </c>
      <c r="V1458">
        <v>0</v>
      </c>
      <c r="W1458">
        <v>-4293.12</v>
      </c>
      <c r="X1458">
        <v>0</v>
      </c>
      <c r="Y1458">
        <v>-1107620.29</v>
      </c>
      <c r="Z1458">
        <v>0</v>
      </c>
      <c r="AA1458">
        <v>0</v>
      </c>
      <c r="AB1458">
        <v>0</v>
      </c>
      <c r="AC1458">
        <v>-1107620.29</v>
      </c>
      <c r="AD1458">
        <v>-5832605.4400000004</v>
      </c>
      <c r="AE1458">
        <v>0</v>
      </c>
      <c r="AF1458">
        <v>0</v>
      </c>
      <c r="AG1458">
        <v>0</v>
      </c>
      <c r="AH1458">
        <v>0</v>
      </c>
      <c r="AI1458">
        <v>-5832605.4400000004</v>
      </c>
      <c r="AJ1458">
        <v>0</v>
      </c>
      <c r="AK1458">
        <v>-6940225.7300000004</v>
      </c>
      <c r="AL1458">
        <v>-7705984.9800000004</v>
      </c>
      <c r="AM1458">
        <v>0</v>
      </c>
      <c r="AN1458">
        <v>0</v>
      </c>
      <c r="AO1458">
        <v>0</v>
      </c>
      <c r="AP1458">
        <v>0</v>
      </c>
      <c r="AQ1458">
        <v>0</v>
      </c>
    </row>
    <row r="1459" spans="2:43" x14ac:dyDescent="0.35">
      <c r="B1459" s="65" t="s">
        <v>128</v>
      </c>
      <c r="C1459">
        <v>2017</v>
      </c>
      <c r="D1459">
        <v>2018</v>
      </c>
      <c r="F1459">
        <v>1301</v>
      </c>
      <c r="G1459">
        <v>0</v>
      </c>
      <c r="H1459" t="s">
        <v>454</v>
      </c>
      <c r="I1459">
        <v>3</v>
      </c>
      <c r="J1459">
        <v>240</v>
      </c>
      <c r="K1459" t="s">
        <v>66</v>
      </c>
      <c r="L1459">
        <v>0</v>
      </c>
      <c r="M1459">
        <v>-7208</v>
      </c>
      <c r="N1459">
        <v>0</v>
      </c>
      <c r="O1459">
        <v>0</v>
      </c>
      <c r="P1459">
        <v>0</v>
      </c>
      <c r="Q1459">
        <v>-7208</v>
      </c>
      <c r="R1459">
        <v>0</v>
      </c>
      <c r="S1459">
        <v>0</v>
      </c>
      <c r="T1459">
        <v>0</v>
      </c>
      <c r="U1459">
        <v>0</v>
      </c>
      <c r="V1459">
        <v>0</v>
      </c>
      <c r="W1459">
        <v>0</v>
      </c>
      <c r="X1459">
        <v>0</v>
      </c>
      <c r="Y1459">
        <v>0</v>
      </c>
      <c r="Z1459">
        <v>0</v>
      </c>
      <c r="AA1459">
        <v>0</v>
      </c>
      <c r="AB1459">
        <v>0</v>
      </c>
      <c r="AC1459">
        <v>0</v>
      </c>
      <c r="AD1459">
        <v>-932548.02</v>
      </c>
      <c r="AE1459">
        <v>0</v>
      </c>
      <c r="AF1459">
        <v>0</v>
      </c>
      <c r="AG1459">
        <v>0</v>
      </c>
      <c r="AH1459">
        <v>0</v>
      </c>
      <c r="AI1459">
        <v>-932548.02</v>
      </c>
      <c r="AJ1459">
        <v>0</v>
      </c>
      <c r="AK1459">
        <v>-932548.02</v>
      </c>
      <c r="AL1459">
        <v>-939756.02</v>
      </c>
      <c r="AM1459">
        <v>0</v>
      </c>
      <c r="AN1459">
        <v>0</v>
      </c>
      <c r="AO1459">
        <v>0</v>
      </c>
      <c r="AP1459">
        <v>0</v>
      </c>
      <c r="AQ1459">
        <v>0</v>
      </c>
    </row>
    <row r="1460" spans="2:43" x14ac:dyDescent="0.35">
      <c r="B1460" s="65" t="s">
        <v>128</v>
      </c>
      <c r="C1460">
        <v>2017</v>
      </c>
      <c r="D1460">
        <v>2018</v>
      </c>
      <c r="F1460">
        <v>1301</v>
      </c>
      <c r="G1460">
        <v>0</v>
      </c>
      <c r="H1460" t="s">
        <v>454</v>
      </c>
      <c r="I1460">
        <v>3</v>
      </c>
      <c r="J1460">
        <v>251</v>
      </c>
      <c r="K1460" t="s">
        <v>66</v>
      </c>
      <c r="L1460">
        <v>0</v>
      </c>
      <c r="M1460">
        <v>-2119047.42</v>
      </c>
      <c r="N1460">
        <v>0</v>
      </c>
      <c r="O1460">
        <v>0</v>
      </c>
      <c r="P1460">
        <v>0</v>
      </c>
      <c r="Q1460">
        <v>-2119047.42</v>
      </c>
      <c r="R1460">
        <v>0</v>
      </c>
      <c r="S1460">
        <v>-208990.5</v>
      </c>
      <c r="T1460">
        <v>0</v>
      </c>
      <c r="U1460">
        <v>0</v>
      </c>
      <c r="V1460">
        <v>0</v>
      </c>
      <c r="W1460">
        <v>-208990.5</v>
      </c>
      <c r="X1460">
        <v>0</v>
      </c>
      <c r="Y1460">
        <v>-1856836.02</v>
      </c>
      <c r="Z1460">
        <v>0</v>
      </c>
      <c r="AA1460">
        <v>0</v>
      </c>
      <c r="AB1460">
        <v>0</v>
      </c>
      <c r="AC1460">
        <v>-1856836.02</v>
      </c>
      <c r="AD1460">
        <v>-25809831.850000001</v>
      </c>
      <c r="AE1460">
        <v>0</v>
      </c>
      <c r="AF1460">
        <v>0</v>
      </c>
      <c r="AG1460">
        <v>0</v>
      </c>
      <c r="AH1460">
        <v>0</v>
      </c>
      <c r="AI1460">
        <v>-25809831.850000001</v>
      </c>
      <c r="AJ1460">
        <v>0</v>
      </c>
      <c r="AK1460">
        <v>-27666667.870000001</v>
      </c>
      <c r="AL1460">
        <v>-29994705.789999999</v>
      </c>
      <c r="AM1460">
        <v>0</v>
      </c>
      <c r="AN1460">
        <v>0</v>
      </c>
      <c r="AO1460">
        <v>0</v>
      </c>
      <c r="AP1460">
        <v>0</v>
      </c>
      <c r="AQ1460">
        <v>0</v>
      </c>
    </row>
    <row r="1461" spans="2:43" x14ac:dyDescent="0.35">
      <c r="B1461" s="65" t="s">
        <v>128</v>
      </c>
      <c r="C1461">
        <v>2017</v>
      </c>
      <c r="D1461">
        <v>2018</v>
      </c>
      <c r="F1461">
        <v>1301</v>
      </c>
      <c r="G1461">
        <v>0</v>
      </c>
      <c r="H1461" t="s">
        <v>454</v>
      </c>
      <c r="I1461">
        <v>3</v>
      </c>
      <c r="J1461">
        <v>252</v>
      </c>
      <c r="K1461" t="s">
        <v>66</v>
      </c>
      <c r="L1461">
        <v>0</v>
      </c>
      <c r="M1461">
        <v>-6175888.2599999998</v>
      </c>
      <c r="N1461">
        <v>0</v>
      </c>
      <c r="O1461">
        <v>0</v>
      </c>
      <c r="P1461">
        <v>0</v>
      </c>
      <c r="Q1461">
        <v>-6175888.2599999998</v>
      </c>
      <c r="R1461">
        <v>0</v>
      </c>
      <c r="S1461">
        <v>-263476.56</v>
      </c>
      <c r="T1461">
        <v>0</v>
      </c>
      <c r="U1461">
        <v>0</v>
      </c>
      <c r="V1461">
        <v>0</v>
      </c>
      <c r="W1461">
        <v>-263476.56</v>
      </c>
      <c r="X1461">
        <v>0</v>
      </c>
      <c r="Y1461">
        <v>-522095.13</v>
      </c>
      <c r="Z1461">
        <v>0</v>
      </c>
      <c r="AA1461">
        <v>0</v>
      </c>
      <c r="AB1461">
        <v>0</v>
      </c>
      <c r="AC1461">
        <v>-522095.13</v>
      </c>
      <c r="AD1461">
        <v>-10632735.859999999</v>
      </c>
      <c r="AE1461">
        <v>0</v>
      </c>
      <c r="AF1461">
        <v>0</v>
      </c>
      <c r="AG1461">
        <v>0</v>
      </c>
      <c r="AH1461">
        <v>0</v>
      </c>
      <c r="AI1461">
        <v>-10632735.859999999</v>
      </c>
      <c r="AJ1461">
        <v>0</v>
      </c>
      <c r="AK1461">
        <v>-11154830.99</v>
      </c>
      <c r="AL1461">
        <v>-17594195.809999999</v>
      </c>
      <c r="AM1461">
        <v>0</v>
      </c>
      <c r="AN1461">
        <v>0</v>
      </c>
      <c r="AO1461">
        <v>0</v>
      </c>
      <c r="AP1461">
        <v>0</v>
      </c>
      <c r="AQ1461">
        <v>0</v>
      </c>
    </row>
    <row r="1462" spans="2:43" x14ac:dyDescent="0.35">
      <c r="B1462" s="65" t="s">
        <v>128</v>
      </c>
      <c r="C1462">
        <v>2017</v>
      </c>
      <c r="D1462">
        <v>2018</v>
      </c>
      <c r="F1462">
        <v>1301</v>
      </c>
      <c r="G1462">
        <v>0</v>
      </c>
      <c r="H1462" t="s">
        <v>454</v>
      </c>
      <c r="I1462">
        <v>3</v>
      </c>
      <c r="J1462">
        <v>253</v>
      </c>
      <c r="K1462" t="s">
        <v>66</v>
      </c>
      <c r="L1462">
        <v>0</v>
      </c>
      <c r="M1462">
        <v>-21616951.52</v>
      </c>
      <c r="N1462">
        <v>0</v>
      </c>
      <c r="O1462">
        <v>0</v>
      </c>
      <c r="P1462">
        <v>0</v>
      </c>
      <c r="Q1462">
        <v>-21616951.52</v>
      </c>
      <c r="R1462">
        <v>0</v>
      </c>
      <c r="S1462">
        <v>-7381323.29</v>
      </c>
      <c r="T1462">
        <v>0</v>
      </c>
      <c r="U1462">
        <v>0</v>
      </c>
      <c r="V1462">
        <v>0</v>
      </c>
      <c r="W1462">
        <v>-7381323.29</v>
      </c>
      <c r="X1462">
        <v>0</v>
      </c>
      <c r="Y1462">
        <v>-3191580.56</v>
      </c>
      <c r="Z1462">
        <v>0</v>
      </c>
      <c r="AA1462">
        <v>0</v>
      </c>
      <c r="AB1462">
        <v>0</v>
      </c>
      <c r="AC1462">
        <v>-3191580.56</v>
      </c>
      <c r="AD1462">
        <v>-45781911.490000002</v>
      </c>
      <c r="AE1462">
        <v>0</v>
      </c>
      <c r="AF1462">
        <v>0</v>
      </c>
      <c r="AG1462">
        <v>0</v>
      </c>
      <c r="AH1462">
        <v>0</v>
      </c>
      <c r="AI1462">
        <v>-45781911.490000002</v>
      </c>
      <c r="AJ1462">
        <v>0</v>
      </c>
      <c r="AK1462">
        <v>-48973492.049999997</v>
      </c>
      <c r="AL1462">
        <v>-77971766.859999999</v>
      </c>
      <c r="AM1462">
        <v>0</v>
      </c>
      <c r="AN1462">
        <v>0</v>
      </c>
      <c r="AO1462">
        <v>0</v>
      </c>
      <c r="AP1462">
        <v>0</v>
      </c>
      <c r="AQ1462">
        <v>0</v>
      </c>
    </row>
    <row r="1463" spans="2:43" x14ac:dyDescent="0.35">
      <c r="B1463" s="65" t="s">
        <v>128</v>
      </c>
      <c r="C1463">
        <v>2017</v>
      </c>
      <c r="D1463">
        <v>2018</v>
      </c>
      <c r="F1463">
        <v>1301</v>
      </c>
      <c r="G1463">
        <v>0</v>
      </c>
      <c r="H1463" t="s">
        <v>454</v>
      </c>
      <c r="I1463">
        <v>3</v>
      </c>
      <c r="J1463">
        <v>254</v>
      </c>
      <c r="K1463" t="s">
        <v>66</v>
      </c>
      <c r="L1463">
        <v>0</v>
      </c>
      <c r="M1463">
        <v>-8388129.8399999999</v>
      </c>
      <c r="N1463">
        <v>0</v>
      </c>
      <c r="O1463">
        <v>0</v>
      </c>
      <c r="P1463">
        <v>0</v>
      </c>
      <c r="Q1463">
        <v>-8388129.8399999999</v>
      </c>
      <c r="R1463">
        <v>0</v>
      </c>
      <c r="S1463">
        <v>-25728.98</v>
      </c>
      <c r="T1463">
        <v>0</v>
      </c>
      <c r="U1463">
        <v>0</v>
      </c>
      <c r="V1463">
        <v>0</v>
      </c>
      <c r="W1463">
        <v>-25728.98</v>
      </c>
      <c r="X1463">
        <v>0</v>
      </c>
      <c r="Y1463">
        <v>-137581.76000000001</v>
      </c>
      <c r="Z1463">
        <v>0</v>
      </c>
      <c r="AA1463">
        <v>0</v>
      </c>
      <c r="AB1463">
        <v>0</v>
      </c>
      <c r="AC1463">
        <v>-137581.76000000001</v>
      </c>
      <c r="AD1463">
        <v>-15730780.98</v>
      </c>
      <c r="AE1463">
        <v>0</v>
      </c>
      <c r="AF1463">
        <v>0</v>
      </c>
      <c r="AG1463">
        <v>0</v>
      </c>
      <c r="AH1463">
        <v>0</v>
      </c>
      <c r="AI1463">
        <v>-15730780.98</v>
      </c>
      <c r="AJ1463">
        <v>0</v>
      </c>
      <c r="AK1463">
        <v>-15868362.74</v>
      </c>
      <c r="AL1463">
        <v>-24282221.559999999</v>
      </c>
      <c r="AM1463">
        <v>0</v>
      </c>
      <c r="AN1463">
        <v>0</v>
      </c>
      <c r="AO1463">
        <v>0</v>
      </c>
      <c r="AP1463">
        <v>0</v>
      </c>
      <c r="AQ1463">
        <v>0</v>
      </c>
    </row>
    <row r="1464" spans="2:43" x14ac:dyDescent="0.35">
      <c r="B1464" s="65" t="s">
        <v>128</v>
      </c>
      <c r="C1464">
        <v>2017</v>
      </c>
      <c r="D1464">
        <v>2018</v>
      </c>
      <c r="F1464">
        <v>1301</v>
      </c>
      <c r="G1464">
        <v>0</v>
      </c>
      <c r="H1464" t="s">
        <v>454</v>
      </c>
      <c r="I1464">
        <v>3</v>
      </c>
      <c r="J1464">
        <v>257</v>
      </c>
      <c r="K1464" t="s">
        <v>66</v>
      </c>
      <c r="L1464">
        <v>0</v>
      </c>
      <c r="M1464">
        <v>-22344209.620000001</v>
      </c>
      <c r="N1464">
        <v>0</v>
      </c>
      <c r="O1464">
        <v>0</v>
      </c>
      <c r="P1464">
        <v>0</v>
      </c>
      <c r="Q1464">
        <v>-22344209.620000001</v>
      </c>
      <c r="R1464">
        <v>0</v>
      </c>
      <c r="S1464">
        <v>-944606.73</v>
      </c>
      <c r="T1464">
        <v>0</v>
      </c>
      <c r="U1464">
        <v>0</v>
      </c>
      <c r="V1464">
        <v>0</v>
      </c>
      <c r="W1464">
        <v>-944606.73</v>
      </c>
      <c r="X1464">
        <v>0</v>
      </c>
      <c r="Y1464">
        <v>-95234.25</v>
      </c>
      <c r="Z1464">
        <v>0</v>
      </c>
      <c r="AA1464">
        <v>0</v>
      </c>
      <c r="AB1464">
        <v>0</v>
      </c>
      <c r="AC1464">
        <v>-95234.25</v>
      </c>
      <c r="AD1464">
        <v>-32193858.239999998</v>
      </c>
      <c r="AE1464">
        <v>0</v>
      </c>
      <c r="AF1464">
        <v>0</v>
      </c>
      <c r="AG1464">
        <v>0</v>
      </c>
      <c r="AH1464">
        <v>0</v>
      </c>
      <c r="AI1464">
        <v>-32193858.239999998</v>
      </c>
      <c r="AJ1464">
        <v>0</v>
      </c>
      <c r="AK1464">
        <v>-32289092.489999998</v>
      </c>
      <c r="AL1464">
        <v>-55577908.840000004</v>
      </c>
      <c r="AM1464">
        <v>0</v>
      </c>
      <c r="AN1464">
        <v>0</v>
      </c>
      <c r="AO1464">
        <v>0</v>
      </c>
      <c r="AP1464">
        <v>0</v>
      </c>
      <c r="AQ1464">
        <v>0</v>
      </c>
    </row>
    <row r="1465" spans="2:43" x14ac:dyDescent="0.35">
      <c r="B1465" s="65" t="s">
        <v>128</v>
      </c>
      <c r="C1465">
        <v>2017</v>
      </c>
      <c r="D1465">
        <v>2018</v>
      </c>
      <c r="F1465">
        <v>1301</v>
      </c>
      <c r="G1465">
        <v>0</v>
      </c>
      <c r="H1465" t="s">
        <v>454</v>
      </c>
      <c r="I1465">
        <v>3</v>
      </c>
      <c r="J1465">
        <v>258</v>
      </c>
      <c r="K1465" t="s">
        <v>66</v>
      </c>
      <c r="L1465">
        <v>0</v>
      </c>
      <c r="M1465">
        <v>0</v>
      </c>
      <c r="N1465">
        <v>0</v>
      </c>
      <c r="O1465">
        <v>0</v>
      </c>
      <c r="P1465">
        <v>0</v>
      </c>
      <c r="Q1465">
        <v>0</v>
      </c>
      <c r="R1465">
        <v>0</v>
      </c>
      <c r="S1465">
        <v>0</v>
      </c>
      <c r="T1465">
        <v>0</v>
      </c>
      <c r="U1465">
        <v>0</v>
      </c>
      <c r="V1465">
        <v>0</v>
      </c>
      <c r="W1465">
        <v>0</v>
      </c>
      <c r="X1465">
        <v>0</v>
      </c>
      <c r="Y1465">
        <v>-58312.83</v>
      </c>
      <c r="Z1465">
        <v>0</v>
      </c>
      <c r="AA1465">
        <v>0</v>
      </c>
      <c r="AB1465">
        <v>0</v>
      </c>
      <c r="AC1465">
        <v>-58312.83</v>
      </c>
      <c r="AD1465">
        <v>-323715.96000000002</v>
      </c>
      <c r="AE1465">
        <v>0</v>
      </c>
      <c r="AF1465">
        <v>0</v>
      </c>
      <c r="AG1465">
        <v>0</v>
      </c>
      <c r="AH1465">
        <v>0</v>
      </c>
      <c r="AI1465">
        <v>-323715.96000000002</v>
      </c>
      <c r="AJ1465">
        <v>0</v>
      </c>
      <c r="AK1465">
        <v>-382028.79</v>
      </c>
      <c r="AL1465">
        <v>-382028.79</v>
      </c>
      <c r="AM1465">
        <v>0</v>
      </c>
      <c r="AN1465">
        <v>0</v>
      </c>
      <c r="AO1465">
        <v>0</v>
      </c>
      <c r="AP1465">
        <v>0</v>
      </c>
      <c r="AQ1465">
        <v>0</v>
      </c>
    </row>
    <row r="1466" spans="2:43" x14ac:dyDescent="0.35">
      <c r="B1466" s="65" t="s">
        <v>128</v>
      </c>
      <c r="C1466">
        <v>2017</v>
      </c>
      <c r="D1466">
        <v>2018</v>
      </c>
      <c r="F1466">
        <v>1301</v>
      </c>
      <c r="G1466">
        <v>0</v>
      </c>
      <c r="H1466" t="s">
        <v>454</v>
      </c>
      <c r="I1466">
        <v>3</v>
      </c>
      <c r="J1466">
        <v>260</v>
      </c>
      <c r="K1466" t="s">
        <v>66</v>
      </c>
      <c r="L1466">
        <v>0</v>
      </c>
      <c r="M1466">
        <v>-420725.4</v>
      </c>
      <c r="N1466">
        <v>0</v>
      </c>
      <c r="O1466">
        <v>0</v>
      </c>
      <c r="P1466">
        <v>0</v>
      </c>
      <c r="Q1466">
        <v>-420725.4</v>
      </c>
      <c r="R1466">
        <v>0</v>
      </c>
      <c r="S1466">
        <v>-146271.03</v>
      </c>
      <c r="T1466">
        <v>0</v>
      </c>
      <c r="U1466">
        <v>0</v>
      </c>
      <c r="V1466">
        <v>0</v>
      </c>
      <c r="W1466">
        <v>-146271.03</v>
      </c>
      <c r="X1466">
        <v>0</v>
      </c>
      <c r="Y1466">
        <v>0</v>
      </c>
      <c r="Z1466">
        <v>0</v>
      </c>
      <c r="AA1466">
        <v>0</v>
      </c>
      <c r="AB1466">
        <v>0</v>
      </c>
      <c r="AC1466">
        <v>0</v>
      </c>
      <c r="AD1466">
        <v>-4081907.07</v>
      </c>
      <c r="AE1466">
        <v>0</v>
      </c>
      <c r="AF1466">
        <v>0</v>
      </c>
      <c r="AG1466">
        <v>0</v>
      </c>
      <c r="AH1466">
        <v>0</v>
      </c>
      <c r="AI1466">
        <v>-4081907.07</v>
      </c>
      <c r="AJ1466">
        <v>0</v>
      </c>
      <c r="AK1466">
        <v>-4081907.07</v>
      </c>
      <c r="AL1466">
        <v>-4648903.5</v>
      </c>
      <c r="AM1466">
        <v>0</v>
      </c>
      <c r="AN1466">
        <v>0</v>
      </c>
      <c r="AO1466">
        <v>0</v>
      </c>
      <c r="AP1466">
        <v>0</v>
      </c>
      <c r="AQ1466">
        <v>0</v>
      </c>
    </row>
    <row r="1467" spans="2:43" x14ac:dyDescent="0.35">
      <c r="B1467" s="65" t="s">
        <v>128</v>
      </c>
      <c r="C1467">
        <v>2017</v>
      </c>
      <c r="D1467">
        <v>2018</v>
      </c>
      <c r="F1467">
        <v>1301</v>
      </c>
      <c r="G1467">
        <v>0</v>
      </c>
      <c r="H1467" t="s">
        <v>454</v>
      </c>
      <c r="I1467">
        <v>3</v>
      </c>
      <c r="J1467">
        <v>310</v>
      </c>
      <c r="K1467" t="s">
        <v>66</v>
      </c>
      <c r="L1467">
        <v>0</v>
      </c>
      <c r="M1467">
        <v>-380419.4</v>
      </c>
      <c r="N1467">
        <v>0</v>
      </c>
      <c r="O1467">
        <v>0</v>
      </c>
      <c r="P1467">
        <v>0</v>
      </c>
      <c r="Q1467">
        <v>-380419.4</v>
      </c>
      <c r="R1467">
        <v>0</v>
      </c>
      <c r="S1467">
        <v>0</v>
      </c>
      <c r="T1467">
        <v>0</v>
      </c>
      <c r="U1467">
        <v>0</v>
      </c>
      <c r="V1467">
        <v>0</v>
      </c>
      <c r="W1467">
        <v>0</v>
      </c>
      <c r="X1467">
        <v>0</v>
      </c>
      <c r="Y1467">
        <v>0</v>
      </c>
      <c r="Z1467">
        <v>0</v>
      </c>
      <c r="AA1467">
        <v>0</v>
      </c>
      <c r="AB1467">
        <v>0</v>
      </c>
      <c r="AC1467">
        <v>0</v>
      </c>
      <c r="AD1467">
        <v>-1687804.42</v>
      </c>
      <c r="AE1467">
        <v>0</v>
      </c>
      <c r="AF1467">
        <v>0</v>
      </c>
      <c r="AG1467">
        <v>0</v>
      </c>
      <c r="AH1467">
        <v>0</v>
      </c>
      <c r="AI1467">
        <v>-1687804.42</v>
      </c>
      <c r="AJ1467">
        <v>0</v>
      </c>
      <c r="AK1467">
        <v>-1687804.42</v>
      </c>
      <c r="AL1467">
        <v>-2068223.82</v>
      </c>
      <c r="AM1467">
        <v>0</v>
      </c>
      <c r="AN1467">
        <v>0</v>
      </c>
      <c r="AO1467">
        <v>0</v>
      </c>
      <c r="AP1467">
        <v>0</v>
      </c>
      <c r="AQ1467">
        <v>0</v>
      </c>
    </row>
    <row r="1468" spans="2:43" x14ac:dyDescent="0.35">
      <c r="B1468" s="65" t="s">
        <v>128</v>
      </c>
      <c r="C1468">
        <v>2017</v>
      </c>
      <c r="D1468">
        <v>2018</v>
      </c>
      <c r="F1468">
        <v>1301</v>
      </c>
      <c r="G1468">
        <v>0</v>
      </c>
      <c r="H1468" t="s">
        <v>454</v>
      </c>
      <c r="I1468">
        <v>3</v>
      </c>
      <c r="J1468">
        <v>420</v>
      </c>
      <c r="K1468" t="s">
        <v>66</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-128296</v>
      </c>
      <c r="AE1468">
        <v>0</v>
      </c>
      <c r="AF1468">
        <v>0</v>
      </c>
      <c r="AG1468">
        <v>0</v>
      </c>
      <c r="AH1468">
        <v>0</v>
      </c>
      <c r="AI1468">
        <v>-128296</v>
      </c>
      <c r="AJ1468">
        <v>0</v>
      </c>
      <c r="AK1468">
        <v>-128296</v>
      </c>
      <c r="AL1468">
        <v>-128296</v>
      </c>
      <c r="AM1468">
        <v>0</v>
      </c>
      <c r="AN1468">
        <v>0</v>
      </c>
      <c r="AO1468">
        <v>0</v>
      </c>
      <c r="AP1468">
        <v>0</v>
      </c>
      <c r="AQ1468">
        <v>0</v>
      </c>
    </row>
    <row r="1469" spans="2:43" x14ac:dyDescent="0.35">
      <c r="B1469" s="65" t="s">
        <v>128</v>
      </c>
      <c r="C1469">
        <v>2017</v>
      </c>
      <c r="D1469">
        <v>2018</v>
      </c>
      <c r="F1469">
        <v>1301</v>
      </c>
      <c r="G1469">
        <v>0</v>
      </c>
      <c r="H1469" t="s">
        <v>454</v>
      </c>
      <c r="I1469">
        <v>3</v>
      </c>
      <c r="J1469">
        <v>430</v>
      </c>
      <c r="K1469" t="s">
        <v>66</v>
      </c>
      <c r="L1469">
        <v>0</v>
      </c>
      <c r="M1469">
        <v>-98380.46</v>
      </c>
      <c r="N1469">
        <v>0</v>
      </c>
      <c r="O1469">
        <v>0</v>
      </c>
      <c r="P1469">
        <v>0</v>
      </c>
      <c r="Q1469">
        <v>-98380.46</v>
      </c>
      <c r="R1469">
        <v>0</v>
      </c>
      <c r="S1469">
        <v>0</v>
      </c>
      <c r="T1469">
        <v>0</v>
      </c>
      <c r="U1469">
        <v>0</v>
      </c>
      <c r="V1469">
        <v>0</v>
      </c>
      <c r="W1469">
        <v>0</v>
      </c>
      <c r="X1469">
        <v>0</v>
      </c>
      <c r="Y1469">
        <v>0</v>
      </c>
      <c r="Z1469">
        <v>0</v>
      </c>
      <c r="AA1469">
        <v>0</v>
      </c>
      <c r="AB1469">
        <v>0</v>
      </c>
      <c r="AC1469">
        <v>0</v>
      </c>
      <c r="AD1469">
        <v>-206892.48</v>
      </c>
      <c r="AE1469">
        <v>0</v>
      </c>
      <c r="AF1469">
        <v>0</v>
      </c>
      <c r="AG1469">
        <v>0</v>
      </c>
      <c r="AH1469">
        <v>0</v>
      </c>
      <c r="AI1469">
        <v>-206892.48</v>
      </c>
      <c r="AJ1469">
        <v>0</v>
      </c>
      <c r="AK1469">
        <v>-206892.48</v>
      </c>
      <c r="AL1469">
        <v>-305272.94</v>
      </c>
      <c r="AM1469">
        <v>0</v>
      </c>
      <c r="AN1469">
        <v>0</v>
      </c>
      <c r="AO1469">
        <v>0</v>
      </c>
      <c r="AP1469">
        <v>0</v>
      </c>
      <c r="AQ1469">
        <v>0</v>
      </c>
    </row>
    <row r="1470" spans="2:43" x14ac:dyDescent="0.35">
      <c r="B1470" s="65" t="s">
        <v>128</v>
      </c>
      <c r="C1470">
        <v>2017</v>
      </c>
      <c r="D1470">
        <v>2018</v>
      </c>
      <c r="F1470">
        <v>1301</v>
      </c>
      <c r="G1470">
        <v>0</v>
      </c>
      <c r="H1470" t="s">
        <v>455</v>
      </c>
      <c r="I1470">
        <v>4</v>
      </c>
      <c r="J1470">
        <v>0</v>
      </c>
      <c r="K1470" t="s">
        <v>66</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21.43</v>
      </c>
      <c r="AE1470">
        <v>0</v>
      </c>
      <c r="AF1470">
        <v>0</v>
      </c>
      <c r="AG1470">
        <v>0</v>
      </c>
      <c r="AH1470">
        <v>0</v>
      </c>
      <c r="AI1470">
        <v>21.43</v>
      </c>
      <c r="AJ1470">
        <v>0</v>
      </c>
      <c r="AK1470">
        <v>21.43</v>
      </c>
      <c r="AL1470">
        <v>21.43</v>
      </c>
      <c r="AM1470">
        <v>0</v>
      </c>
      <c r="AN1470">
        <v>0</v>
      </c>
      <c r="AO1470">
        <v>0</v>
      </c>
      <c r="AP1470">
        <v>0</v>
      </c>
      <c r="AQ1470">
        <v>0</v>
      </c>
    </row>
    <row r="1471" spans="2:43" x14ac:dyDescent="0.35">
      <c r="B1471" s="65" t="s">
        <v>128</v>
      </c>
      <c r="C1471">
        <v>2017</v>
      </c>
      <c r="D1471">
        <v>2018</v>
      </c>
      <c r="F1471">
        <v>1301</v>
      </c>
      <c r="G1471">
        <v>0</v>
      </c>
      <c r="H1471" t="s">
        <v>455</v>
      </c>
      <c r="I1471">
        <v>4</v>
      </c>
      <c r="J1471">
        <v>111</v>
      </c>
      <c r="K1471" t="s">
        <v>66</v>
      </c>
      <c r="L1471">
        <v>0</v>
      </c>
      <c r="M1471">
        <v>0</v>
      </c>
      <c r="N1471">
        <v>0</v>
      </c>
      <c r="O1471">
        <v>0</v>
      </c>
      <c r="P1471">
        <v>0</v>
      </c>
      <c r="Q1471">
        <v>0</v>
      </c>
      <c r="R1471">
        <v>0</v>
      </c>
      <c r="S1471">
        <v>-46008016.409999996</v>
      </c>
      <c r="T1471">
        <v>0</v>
      </c>
      <c r="U1471">
        <v>0</v>
      </c>
      <c r="V1471">
        <v>0</v>
      </c>
      <c r="W1471">
        <v>-46008016.409999996</v>
      </c>
      <c r="X1471">
        <v>0</v>
      </c>
      <c r="Y1471">
        <v>0</v>
      </c>
      <c r="Z1471">
        <v>0</v>
      </c>
      <c r="AA1471">
        <v>0</v>
      </c>
      <c r="AB1471">
        <v>0</v>
      </c>
      <c r="AC1471">
        <v>0</v>
      </c>
      <c r="AD1471">
        <v>-552279506.13999999</v>
      </c>
      <c r="AE1471">
        <v>0</v>
      </c>
      <c r="AF1471">
        <v>0</v>
      </c>
      <c r="AG1471">
        <v>0</v>
      </c>
      <c r="AH1471">
        <v>0</v>
      </c>
      <c r="AI1471">
        <v>-552279506.13999999</v>
      </c>
      <c r="AJ1471">
        <v>0</v>
      </c>
      <c r="AK1471">
        <v>-552279506.13999999</v>
      </c>
      <c r="AL1471">
        <v>-598287522.54999995</v>
      </c>
      <c r="AM1471">
        <v>0</v>
      </c>
      <c r="AN1471">
        <v>0</v>
      </c>
      <c r="AO1471">
        <v>0</v>
      </c>
      <c r="AP1471">
        <v>0</v>
      </c>
      <c r="AQ1471">
        <v>0</v>
      </c>
    </row>
    <row r="1472" spans="2:43" x14ac:dyDescent="0.35">
      <c r="B1472" s="65" t="s">
        <v>128</v>
      </c>
      <c r="C1472">
        <v>2017</v>
      </c>
      <c r="D1472">
        <v>2018</v>
      </c>
      <c r="F1472">
        <v>1301</v>
      </c>
      <c r="G1472">
        <v>0</v>
      </c>
      <c r="H1472" t="s">
        <v>455</v>
      </c>
      <c r="I1472">
        <v>4</v>
      </c>
      <c r="J1472">
        <v>113</v>
      </c>
      <c r="K1472" t="s">
        <v>66</v>
      </c>
      <c r="L1472">
        <v>0</v>
      </c>
      <c r="M1472">
        <v>0</v>
      </c>
      <c r="N1472">
        <v>0</v>
      </c>
      <c r="O1472">
        <v>0</v>
      </c>
      <c r="P1472">
        <v>0</v>
      </c>
      <c r="Q1472">
        <v>0</v>
      </c>
      <c r="R1472">
        <v>0</v>
      </c>
      <c r="S1472">
        <v>-94928.8</v>
      </c>
      <c r="T1472">
        <v>0</v>
      </c>
      <c r="U1472">
        <v>0</v>
      </c>
      <c r="V1472">
        <v>0</v>
      </c>
      <c r="W1472">
        <v>-94928.8</v>
      </c>
      <c r="X1472">
        <v>0</v>
      </c>
      <c r="Y1472">
        <v>0</v>
      </c>
      <c r="Z1472">
        <v>0</v>
      </c>
      <c r="AA1472">
        <v>0</v>
      </c>
      <c r="AB1472">
        <v>0</v>
      </c>
      <c r="AC1472">
        <v>0</v>
      </c>
      <c r="AD1472">
        <v>-1177856.8600000001</v>
      </c>
      <c r="AE1472">
        <v>0</v>
      </c>
      <c r="AF1472">
        <v>0</v>
      </c>
      <c r="AG1472">
        <v>0</v>
      </c>
      <c r="AH1472">
        <v>0</v>
      </c>
      <c r="AI1472">
        <v>-1177856.8600000001</v>
      </c>
      <c r="AJ1472">
        <v>0</v>
      </c>
      <c r="AK1472">
        <v>-1177856.8600000001</v>
      </c>
      <c r="AL1472">
        <v>-1272785.6599999999</v>
      </c>
      <c r="AM1472">
        <v>0</v>
      </c>
      <c r="AN1472">
        <v>0</v>
      </c>
      <c r="AO1472">
        <v>0</v>
      </c>
      <c r="AP1472">
        <v>0</v>
      </c>
      <c r="AQ1472">
        <v>0</v>
      </c>
    </row>
    <row r="1473" spans="2:43" x14ac:dyDescent="0.35">
      <c r="B1473" s="65" t="s">
        <v>128</v>
      </c>
      <c r="C1473">
        <v>2017</v>
      </c>
      <c r="D1473">
        <v>2018</v>
      </c>
      <c r="F1473">
        <v>1301</v>
      </c>
      <c r="G1473">
        <v>0</v>
      </c>
      <c r="H1473" t="s">
        <v>455</v>
      </c>
      <c r="I1473">
        <v>4</v>
      </c>
      <c r="J1473">
        <v>115</v>
      </c>
      <c r="K1473" t="s">
        <v>66</v>
      </c>
      <c r="L1473">
        <v>0</v>
      </c>
      <c r="M1473">
        <v>0</v>
      </c>
      <c r="N1473">
        <v>0</v>
      </c>
      <c r="O1473">
        <v>0</v>
      </c>
      <c r="P1473">
        <v>0</v>
      </c>
      <c r="Q1473">
        <v>0</v>
      </c>
      <c r="R1473">
        <v>0</v>
      </c>
      <c r="S1473">
        <v>-177788.29</v>
      </c>
      <c r="T1473">
        <v>0</v>
      </c>
      <c r="U1473">
        <v>0</v>
      </c>
      <c r="V1473">
        <v>0</v>
      </c>
      <c r="W1473">
        <v>-177788.29</v>
      </c>
      <c r="X1473">
        <v>0</v>
      </c>
      <c r="Y1473">
        <v>0</v>
      </c>
      <c r="Z1473">
        <v>0</v>
      </c>
      <c r="AA1473">
        <v>0</v>
      </c>
      <c r="AB1473">
        <v>0</v>
      </c>
      <c r="AC1473">
        <v>0</v>
      </c>
      <c r="AD1473">
        <v>-4478997.5</v>
      </c>
      <c r="AE1473">
        <v>0</v>
      </c>
      <c r="AF1473">
        <v>0</v>
      </c>
      <c r="AG1473">
        <v>0</v>
      </c>
      <c r="AH1473">
        <v>0</v>
      </c>
      <c r="AI1473">
        <v>-4478997.5</v>
      </c>
      <c r="AJ1473">
        <v>0</v>
      </c>
      <c r="AK1473">
        <v>-4478997.5</v>
      </c>
      <c r="AL1473">
        <v>-4656785.79</v>
      </c>
      <c r="AM1473">
        <v>0</v>
      </c>
      <c r="AN1473">
        <v>0</v>
      </c>
      <c r="AO1473">
        <v>0</v>
      </c>
      <c r="AP1473">
        <v>0</v>
      </c>
      <c r="AQ1473">
        <v>0</v>
      </c>
    </row>
    <row r="1474" spans="2:43" x14ac:dyDescent="0.35">
      <c r="B1474" s="65" t="s">
        <v>128</v>
      </c>
      <c r="C1474">
        <v>2017</v>
      </c>
      <c r="D1474">
        <v>2018</v>
      </c>
      <c r="F1474">
        <v>1301</v>
      </c>
      <c r="G1474">
        <v>0</v>
      </c>
      <c r="H1474" t="s">
        <v>455</v>
      </c>
      <c r="I1474">
        <v>4</v>
      </c>
      <c r="J1474">
        <v>118</v>
      </c>
      <c r="K1474" t="s">
        <v>66</v>
      </c>
      <c r="L1474">
        <v>0</v>
      </c>
      <c r="M1474">
        <v>0</v>
      </c>
      <c r="N1474">
        <v>0</v>
      </c>
      <c r="O1474">
        <v>0</v>
      </c>
      <c r="P1474">
        <v>0</v>
      </c>
      <c r="Q1474">
        <v>0</v>
      </c>
      <c r="R1474">
        <v>0</v>
      </c>
      <c r="S1474">
        <v>-22377.09</v>
      </c>
      <c r="T1474">
        <v>0</v>
      </c>
      <c r="U1474">
        <v>0</v>
      </c>
      <c r="V1474">
        <v>0</v>
      </c>
      <c r="W1474">
        <v>-22377.09</v>
      </c>
      <c r="X1474">
        <v>0</v>
      </c>
      <c r="Y1474">
        <v>0</v>
      </c>
      <c r="Z1474">
        <v>0</v>
      </c>
      <c r="AA1474">
        <v>0</v>
      </c>
      <c r="AB1474">
        <v>0</v>
      </c>
      <c r="AC1474">
        <v>0</v>
      </c>
      <c r="AD1474">
        <v>-263816.86</v>
      </c>
      <c r="AE1474">
        <v>0</v>
      </c>
      <c r="AF1474">
        <v>0</v>
      </c>
      <c r="AG1474">
        <v>0</v>
      </c>
      <c r="AH1474">
        <v>0</v>
      </c>
      <c r="AI1474">
        <v>-263816.86</v>
      </c>
      <c r="AJ1474">
        <v>0</v>
      </c>
      <c r="AK1474">
        <v>-263816.86</v>
      </c>
      <c r="AL1474">
        <v>-286193.95</v>
      </c>
      <c r="AM1474">
        <v>0</v>
      </c>
      <c r="AN1474">
        <v>0</v>
      </c>
      <c r="AO1474">
        <v>0</v>
      </c>
      <c r="AP1474">
        <v>0</v>
      </c>
      <c r="AQ1474">
        <v>0</v>
      </c>
    </row>
    <row r="1475" spans="2:43" x14ac:dyDescent="0.35">
      <c r="B1475" s="65" t="s">
        <v>128</v>
      </c>
      <c r="C1475">
        <v>2017</v>
      </c>
      <c r="D1475">
        <v>2018</v>
      </c>
      <c r="F1475">
        <v>1301</v>
      </c>
      <c r="G1475">
        <v>0</v>
      </c>
      <c r="H1475" t="s">
        <v>455</v>
      </c>
      <c r="I1475">
        <v>4</v>
      </c>
      <c r="J1475">
        <v>121</v>
      </c>
      <c r="K1475" t="s">
        <v>66</v>
      </c>
      <c r="L1475">
        <v>0</v>
      </c>
      <c r="M1475">
        <v>-1013664.46</v>
      </c>
      <c r="N1475">
        <v>0</v>
      </c>
      <c r="O1475">
        <v>0</v>
      </c>
      <c r="P1475">
        <v>0</v>
      </c>
      <c r="Q1475">
        <v>-1013664.46</v>
      </c>
      <c r="R1475">
        <v>0</v>
      </c>
      <c r="S1475">
        <v>-15329259.359999999</v>
      </c>
      <c r="T1475">
        <v>0</v>
      </c>
      <c r="U1475">
        <v>0</v>
      </c>
      <c r="V1475">
        <v>0</v>
      </c>
      <c r="W1475">
        <v>-15329259.359999999</v>
      </c>
      <c r="X1475">
        <v>0</v>
      </c>
      <c r="Y1475">
        <v>0</v>
      </c>
      <c r="Z1475">
        <v>0</v>
      </c>
      <c r="AA1475">
        <v>0</v>
      </c>
      <c r="AB1475">
        <v>0</v>
      </c>
      <c r="AC1475">
        <v>0</v>
      </c>
      <c r="AD1475">
        <v>-186921275.84999999</v>
      </c>
      <c r="AE1475">
        <v>0</v>
      </c>
      <c r="AF1475">
        <v>0</v>
      </c>
      <c r="AG1475">
        <v>0</v>
      </c>
      <c r="AH1475">
        <v>0</v>
      </c>
      <c r="AI1475">
        <v>-186921275.84999999</v>
      </c>
      <c r="AJ1475">
        <v>0</v>
      </c>
      <c r="AK1475">
        <v>-186921275.84999999</v>
      </c>
      <c r="AL1475">
        <v>-203264199.66999999</v>
      </c>
      <c r="AM1475">
        <v>0</v>
      </c>
      <c r="AN1475">
        <v>0</v>
      </c>
      <c r="AO1475">
        <v>0</v>
      </c>
      <c r="AP1475">
        <v>0</v>
      </c>
      <c r="AQ1475">
        <v>0</v>
      </c>
    </row>
    <row r="1476" spans="2:43" x14ac:dyDescent="0.35">
      <c r="B1476" s="65" t="s">
        <v>128</v>
      </c>
      <c r="C1476">
        <v>2017</v>
      </c>
      <c r="D1476">
        <v>2018</v>
      </c>
      <c r="F1476">
        <v>1301</v>
      </c>
      <c r="G1476">
        <v>0</v>
      </c>
      <c r="H1476" t="s">
        <v>455</v>
      </c>
      <c r="I1476">
        <v>4</v>
      </c>
      <c r="J1476">
        <v>210</v>
      </c>
      <c r="K1476" t="s">
        <v>66</v>
      </c>
      <c r="L1476">
        <v>0</v>
      </c>
      <c r="M1476">
        <v>-4732084.6100000003</v>
      </c>
      <c r="N1476">
        <v>0</v>
      </c>
      <c r="O1476">
        <v>0</v>
      </c>
      <c r="P1476">
        <v>0</v>
      </c>
      <c r="Q1476">
        <v>-4732084.6100000003</v>
      </c>
      <c r="R1476">
        <v>0</v>
      </c>
      <c r="S1476">
        <v>-258125.54</v>
      </c>
      <c r="T1476">
        <v>0</v>
      </c>
      <c r="U1476">
        <v>0</v>
      </c>
      <c r="V1476">
        <v>0</v>
      </c>
      <c r="W1476">
        <v>-258125.54</v>
      </c>
      <c r="X1476">
        <v>0</v>
      </c>
      <c r="Y1476">
        <v>-726</v>
      </c>
      <c r="Z1476">
        <v>0</v>
      </c>
      <c r="AA1476">
        <v>0</v>
      </c>
      <c r="AB1476">
        <v>0</v>
      </c>
      <c r="AC1476">
        <v>-726</v>
      </c>
      <c r="AD1476">
        <v>-34240475.460000001</v>
      </c>
      <c r="AE1476">
        <v>0</v>
      </c>
      <c r="AF1476">
        <v>0</v>
      </c>
      <c r="AG1476">
        <v>0</v>
      </c>
      <c r="AH1476">
        <v>0</v>
      </c>
      <c r="AI1476">
        <v>-34240475.460000001</v>
      </c>
      <c r="AJ1476">
        <v>0</v>
      </c>
      <c r="AK1476">
        <v>-34241201.460000001</v>
      </c>
      <c r="AL1476">
        <v>-39231411.609999999</v>
      </c>
      <c r="AM1476">
        <v>0</v>
      </c>
      <c r="AN1476">
        <v>0</v>
      </c>
      <c r="AO1476">
        <v>0</v>
      </c>
      <c r="AP1476">
        <v>0</v>
      </c>
      <c r="AQ1476">
        <v>0</v>
      </c>
    </row>
    <row r="1477" spans="2:43" x14ac:dyDescent="0.35">
      <c r="B1477" s="65" t="s">
        <v>128</v>
      </c>
      <c r="C1477">
        <v>2017</v>
      </c>
      <c r="D1477">
        <v>2018</v>
      </c>
      <c r="F1477">
        <v>1301</v>
      </c>
      <c r="G1477">
        <v>0</v>
      </c>
      <c r="H1477" t="s">
        <v>455</v>
      </c>
      <c r="I1477">
        <v>4</v>
      </c>
      <c r="J1477">
        <v>220</v>
      </c>
      <c r="K1477" t="s">
        <v>66</v>
      </c>
      <c r="L1477">
        <v>0</v>
      </c>
      <c r="M1477">
        <v>-223000</v>
      </c>
      <c r="N1477">
        <v>0</v>
      </c>
      <c r="O1477">
        <v>0</v>
      </c>
      <c r="P1477">
        <v>0</v>
      </c>
      <c r="Q1477">
        <v>-223000</v>
      </c>
      <c r="R1477">
        <v>0</v>
      </c>
      <c r="S1477">
        <v>0</v>
      </c>
      <c r="T1477">
        <v>0</v>
      </c>
      <c r="U1477">
        <v>0</v>
      </c>
      <c r="V1477">
        <v>0</v>
      </c>
      <c r="W1477">
        <v>0</v>
      </c>
      <c r="X1477">
        <v>0</v>
      </c>
      <c r="Y1477">
        <v>0</v>
      </c>
      <c r="Z1477">
        <v>0</v>
      </c>
      <c r="AA1477">
        <v>0</v>
      </c>
      <c r="AB1477">
        <v>0</v>
      </c>
      <c r="AC1477">
        <v>0</v>
      </c>
      <c r="AD1477">
        <v>-1050600.53</v>
      </c>
      <c r="AE1477">
        <v>0</v>
      </c>
      <c r="AF1477">
        <v>0</v>
      </c>
      <c r="AG1477">
        <v>0</v>
      </c>
      <c r="AH1477">
        <v>0</v>
      </c>
      <c r="AI1477">
        <v>-1050600.53</v>
      </c>
      <c r="AJ1477">
        <v>0</v>
      </c>
      <c r="AK1477">
        <v>-1050600.53</v>
      </c>
      <c r="AL1477">
        <v>-1273600.53</v>
      </c>
      <c r="AM1477">
        <v>0</v>
      </c>
      <c r="AN1477">
        <v>0</v>
      </c>
      <c r="AO1477">
        <v>0</v>
      </c>
      <c r="AP1477">
        <v>0</v>
      </c>
      <c r="AQ1477">
        <v>0</v>
      </c>
    </row>
    <row r="1478" spans="2:43" x14ac:dyDescent="0.35">
      <c r="B1478" s="65" t="s">
        <v>128</v>
      </c>
      <c r="C1478">
        <v>2017</v>
      </c>
      <c r="D1478">
        <v>2018</v>
      </c>
      <c r="F1478">
        <v>1301</v>
      </c>
      <c r="G1478">
        <v>0</v>
      </c>
      <c r="H1478" t="s">
        <v>455</v>
      </c>
      <c r="I1478">
        <v>4</v>
      </c>
      <c r="J1478">
        <v>231</v>
      </c>
      <c r="K1478" t="s">
        <v>66</v>
      </c>
      <c r="L1478">
        <v>0</v>
      </c>
      <c r="M1478">
        <v>-840</v>
      </c>
      <c r="N1478">
        <v>0</v>
      </c>
      <c r="O1478">
        <v>0</v>
      </c>
      <c r="P1478">
        <v>0</v>
      </c>
      <c r="Q1478">
        <v>-840</v>
      </c>
      <c r="R1478">
        <v>0</v>
      </c>
      <c r="S1478">
        <v>0</v>
      </c>
      <c r="T1478">
        <v>0</v>
      </c>
      <c r="U1478">
        <v>0</v>
      </c>
      <c r="V1478">
        <v>0</v>
      </c>
      <c r="W1478">
        <v>0</v>
      </c>
      <c r="X1478">
        <v>0</v>
      </c>
      <c r="Y1478">
        <v>0</v>
      </c>
      <c r="Z1478">
        <v>0</v>
      </c>
      <c r="AA1478">
        <v>0</v>
      </c>
      <c r="AB1478">
        <v>0</v>
      </c>
      <c r="AC1478">
        <v>0</v>
      </c>
      <c r="AD1478">
        <v>-1852741</v>
      </c>
      <c r="AE1478">
        <v>0</v>
      </c>
      <c r="AF1478">
        <v>0</v>
      </c>
      <c r="AG1478">
        <v>0</v>
      </c>
      <c r="AH1478">
        <v>0</v>
      </c>
      <c r="AI1478">
        <v>-1852741</v>
      </c>
      <c r="AJ1478">
        <v>0</v>
      </c>
      <c r="AK1478">
        <v>-1852741</v>
      </c>
      <c r="AL1478">
        <v>-1853581</v>
      </c>
      <c r="AM1478">
        <v>0</v>
      </c>
      <c r="AN1478">
        <v>0</v>
      </c>
      <c r="AO1478">
        <v>0</v>
      </c>
      <c r="AP1478">
        <v>0</v>
      </c>
      <c r="AQ1478">
        <v>0</v>
      </c>
    </row>
    <row r="1479" spans="2:43" x14ac:dyDescent="0.35">
      <c r="B1479" s="65" t="s">
        <v>128</v>
      </c>
      <c r="C1479">
        <v>2017</v>
      </c>
      <c r="D1479">
        <v>2018</v>
      </c>
      <c r="F1479">
        <v>1301</v>
      </c>
      <c r="G1479">
        <v>0</v>
      </c>
      <c r="H1479" t="s">
        <v>455</v>
      </c>
      <c r="I1479">
        <v>4</v>
      </c>
      <c r="J1479">
        <v>232</v>
      </c>
      <c r="K1479" t="s">
        <v>66</v>
      </c>
      <c r="L1479">
        <v>0</v>
      </c>
      <c r="M1479">
        <v>-1675256.15</v>
      </c>
      <c r="N1479">
        <v>0</v>
      </c>
      <c r="O1479">
        <v>0</v>
      </c>
      <c r="P1479">
        <v>0</v>
      </c>
      <c r="Q1479">
        <v>-1675256.15</v>
      </c>
      <c r="R1479">
        <v>0</v>
      </c>
      <c r="S1479">
        <v>-115615.75</v>
      </c>
      <c r="T1479">
        <v>0</v>
      </c>
      <c r="U1479">
        <v>0</v>
      </c>
      <c r="V1479">
        <v>0</v>
      </c>
      <c r="W1479">
        <v>-115615.75</v>
      </c>
      <c r="X1479">
        <v>0</v>
      </c>
      <c r="Y1479">
        <v>0</v>
      </c>
      <c r="Z1479">
        <v>0</v>
      </c>
      <c r="AA1479">
        <v>0</v>
      </c>
      <c r="AB1479">
        <v>0</v>
      </c>
      <c r="AC1479">
        <v>0</v>
      </c>
      <c r="AD1479">
        <v>-2889280.62</v>
      </c>
      <c r="AE1479">
        <v>0</v>
      </c>
      <c r="AF1479">
        <v>0</v>
      </c>
      <c r="AG1479">
        <v>0</v>
      </c>
      <c r="AH1479">
        <v>0</v>
      </c>
      <c r="AI1479">
        <v>-2889280.62</v>
      </c>
      <c r="AJ1479">
        <v>0</v>
      </c>
      <c r="AK1479">
        <v>-2889280.62</v>
      </c>
      <c r="AL1479">
        <v>-4680152.5199999996</v>
      </c>
      <c r="AM1479">
        <v>0</v>
      </c>
      <c r="AN1479">
        <v>0</v>
      </c>
      <c r="AO1479">
        <v>0</v>
      </c>
      <c r="AP1479">
        <v>0</v>
      </c>
      <c r="AQ1479">
        <v>0</v>
      </c>
    </row>
    <row r="1480" spans="2:43" x14ac:dyDescent="0.35">
      <c r="B1480" s="65" t="s">
        <v>128</v>
      </c>
      <c r="C1480">
        <v>2017</v>
      </c>
      <c r="D1480">
        <v>2018</v>
      </c>
      <c r="F1480">
        <v>1301</v>
      </c>
      <c r="G1480">
        <v>0</v>
      </c>
      <c r="H1480" t="s">
        <v>455</v>
      </c>
      <c r="I1480">
        <v>4</v>
      </c>
      <c r="J1480">
        <v>233</v>
      </c>
      <c r="K1480" t="s">
        <v>66</v>
      </c>
      <c r="L1480">
        <v>0</v>
      </c>
      <c r="M1480">
        <v>-9513.35</v>
      </c>
      <c r="N1480">
        <v>0</v>
      </c>
      <c r="O1480">
        <v>0</v>
      </c>
      <c r="P1480">
        <v>0</v>
      </c>
      <c r="Q1480">
        <v>-9513.35</v>
      </c>
      <c r="R1480">
        <v>0</v>
      </c>
      <c r="S1480">
        <v>-918.88</v>
      </c>
      <c r="T1480">
        <v>0</v>
      </c>
      <c r="U1480">
        <v>0</v>
      </c>
      <c r="V1480">
        <v>0</v>
      </c>
      <c r="W1480">
        <v>-918.88</v>
      </c>
      <c r="X1480">
        <v>0</v>
      </c>
      <c r="Y1480">
        <v>-213659.67</v>
      </c>
      <c r="Z1480">
        <v>0</v>
      </c>
      <c r="AA1480">
        <v>0</v>
      </c>
      <c r="AB1480">
        <v>0</v>
      </c>
      <c r="AC1480">
        <v>-213659.67</v>
      </c>
      <c r="AD1480">
        <v>-778602.92</v>
      </c>
      <c r="AE1480">
        <v>0</v>
      </c>
      <c r="AF1480">
        <v>0</v>
      </c>
      <c r="AG1480">
        <v>0</v>
      </c>
      <c r="AH1480">
        <v>0</v>
      </c>
      <c r="AI1480">
        <v>-778602.92</v>
      </c>
      <c r="AJ1480">
        <v>0</v>
      </c>
      <c r="AK1480">
        <v>-992262.59</v>
      </c>
      <c r="AL1480">
        <v>-1002694.82</v>
      </c>
      <c r="AM1480">
        <v>0</v>
      </c>
      <c r="AN1480">
        <v>0</v>
      </c>
      <c r="AO1480">
        <v>0</v>
      </c>
      <c r="AP1480">
        <v>0</v>
      </c>
      <c r="AQ1480">
        <v>0</v>
      </c>
    </row>
    <row r="1481" spans="2:43" x14ac:dyDescent="0.35">
      <c r="B1481" s="65" t="s">
        <v>128</v>
      </c>
      <c r="C1481">
        <v>2017</v>
      </c>
      <c r="D1481">
        <v>2018</v>
      </c>
      <c r="F1481">
        <v>1301</v>
      </c>
      <c r="G1481">
        <v>0</v>
      </c>
      <c r="H1481" t="s">
        <v>455</v>
      </c>
      <c r="I1481">
        <v>4</v>
      </c>
      <c r="J1481">
        <v>240</v>
      </c>
      <c r="K1481" t="s">
        <v>66</v>
      </c>
      <c r="L1481">
        <v>0</v>
      </c>
      <c r="M1481">
        <v>0.01</v>
      </c>
      <c r="N1481">
        <v>0</v>
      </c>
      <c r="O1481">
        <v>0</v>
      </c>
      <c r="P1481">
        <v>0</v>
      </c>
      <c r="Q1481">
        <v>0.01</v>
      </c>
      <c r="R1481">
        <v>0</v>
      </c>
      <c r="S1481">
        <v>0</v>
      </c>
      <c r="T1481">
        <v>0</v>
      </c>
      <c r="U1481">
        <v>0</v>
      </c>
      <c r="V1481">
        <v>0</v>
      </c>
      <c r="W1481">
        <v>0</v>
      </c>
      <c r="X1481">
        <v>0</v>
      </c>
      <c r="Y1481">
        <v>-81973.81</v>
      </c>
      <c r="Z1481">
        <v>0</v>
      </c>
      <c r="AA1481">
        <v>0</v>
      </c>
      <c r="AB1481">
        <v>0</v>
      </c>
      <c r="AC1481">
        <v>-81973.81</v>
      </c>
      <c r="AD1481">
        <v>-124963.1</v>
      </c>
      <c r="AE1481">
        <v>0</v>
      </c>
      <c r="AF1481">
        <v>0</v>
      </c>
      <c r="AG1481">
        <v>0</v>
      </c>
      <c r="AH1481">
        <v>0</v>
      </c>
      <c r="AI1481">
        <v>-124963.1</v>
      </c>
      <c r="AJ1481">
        <v>0</v>
      </c>
      <c r="AK1481">
        <v>-206936.91</v>
      </c>
      <c r="AL1481">
        <v>-206936.9</v>
      </c>
      <c r="AM1481">
        <v>0</v>
      </c>
      <c r="AN1481">
        <v>0</v>
      </c>
      <c r="AO1481">
        <v>0</v>
      </c>
      <c r="AP1481">
        <v>0</v>
      </c>
      <c r="AQ1481">
        <v>0</v>
      </c>
    </row>
    <row r="1482" spans="2:43" x14ac:dyDescent="0.35">
      <c r="B1482" s="65" t="s">
        <v>128</v>
      </c>
      <c r="C1482">
        <v>2017</v>
      </c>
      <c r="D1482">
        <v>2018</v>
      </c>
      <c r="F1482">
        <v>1301</v>
      </c>
      <c r="G1482">
        <v>0</v>
      </c>
      <c r="H1482" t="s">
        <v>455</v>
      </c>
      <c r="I1482">
        <v>4</v>
      </c>
      <c r="J1482">
        <v>251</v>
      </c>
      <c r="K1482" t="s">
        <v>66</v>
      </c>
      <c r="L1482">
        <v>0</v>
      </c>
      <c r="M1482">
        <v>-8587393.8499999996</v>
      </c>
      <c r="N1482">
        <v>0</v>
      </c>
      <c r="O1482">
        <v>0</v>
      </c>
      <c r="P1482">
        <v>0</v>
      </c>
      <c r="Q1482">
        <v>-8587393.8499999996</v>
      </c>
      <c r="R1482">
        <v>0</v>
      </c>
      <c r="S1482">
        <v>-876600.67</v>
      </c>
      <c r="T1482">
        <v>0</v>
      </c>
      <c r="U1482">
        <v>0</v>
      </c>
      <c r="V1482">
        <v>0</v>
      </c>
      <c r="W1482">
        <v>-876600.67</v>
      </c>
      <c r="X1482">
        <v>0</v>
      </c>
      <c r="Y1482">
        <v>-188641.46</v>
      </c>
      <c r="Z1482">
        <v>0</v>
      </c>
      <c r="AA1482">
        <v>0</v>
      </c>
      <c r="AB1482">
        <v>0</v>
      </c>
      <c r="AC1482">
        <v>-188641.46</v>
      </c>
      <c r="AD1482">
        <v>-6900561.2000000002</v>
      </c>
      <c r="AE1482">
        <v>0</v>
      </c>
      <c r="AF1482">
        <v>0</v>
      </c>
      <c r="AG1482">
        <v>0</v>
      </c>
      <c r="AH1482">
        <v>0</v>
      </c>
      <c r="AI1482">
        <v>-6900561.2000000002</v>
      </c>
      <c r="AJ1482">
        <v>0</v>
      </c>
      <c r="AK1482">
        <v>-7089202.6600000001</v>
      </c>
      <c r="AL1482">
        <v>-16553197.18</v>
      </c>
      <c r="AM1482">
        <v>0</v>
      </c>
      <c r="AN1482">
        <v>0</v>
      </c>
      <c r="AO1482">
        <v>0</v>
      </c>
      <c r="AP1482">
        <v>0</v>
      </c>
      <c r="AQ1482">
        <v>0</v>
      </c>
    </row>
    <row r="1483" spans="2:43" x14ac:dyDescent="0.35">
      <c r="B1483" s="65" t="s">
        <v>128</v>
      </c>
      <c r="C1483">
        <v>2017</v>
      </c>
      <c r="D1483">
        <v>2018</v>
      </c>
      <c r="F1483">
        <v>1301</v>
      </c>
      <c r="G1483">
        <v>0</v>
      </c>
      <c r="H1483" t="s">
        <v>455</v>
      </c>
      <c r="I1483">
        <v>4</v>
      </c>
      <c r="J1483">
        <v>252</v>
      </c>
      <c r="K1483" t="s">
        <v>66</v>
      </c>
      <c r="L1483">
        <v>0</v>
      </c>
      <c r="M1483">
        <v>-15326343.26</v>
      </c>
      <c r="N1483">
        <v>0</v>
      </c>
      <c r="O1483">
        <v>0</v>
      </c>
      <c r="P1483">
        <v>0</v>
      </c>
      <c r="Q1483">
        <v>-15326343.26</v>
      </c>
      <c r="R1483">
        <v>0</v>
      </c>
      <c r="S1483">
        <v>-1610943.04</v>
      </c>
      <c r="T1483">
        <v>0</v>
      </c>
      <c r="U1483">
        <v>0</v>
      </c>
      <c r="V1483">
        <v>0</v>
      </c>
      <c r="W1483">
        <v>-1610943.04</v>
      </c>
      <c r="X1483">
        <v>0</v>
      </c>
      <c r="Y1483">
        <v>-2256651.65</v>
      </c>
      <c r="Z1483">
        <v>0</v>
      </c>
      <c r="AA1483">
        <v>0</v>
      </c>
      <c r="AB1483">
        <v>0</v>
      </c>
      <c r="AC1483">
        <v>-2256651.65</v>
      </c>
      <c r="AD1483">
        <v>-17471521.199999999</v>
      </c>
      <c r="AE1483">
        <v>0</v>
      </c>
      <c r="AF1483">
        <v>0</v>
      </c>
      <c r="AG1483">
        <v>0</v>
      </c>
      <c r="AH1483">
        <v>0</v>
      </c>
      <c r="AI1483">
        <v>-17471521.199999999</v>
      </c>
      <c r="AJ1483">
        <v>0</v>
      </c>
      <c r="AK1483">
        <v>-19728172.850000001</v>
      </c>
      <c r="AL1483">
        <v>-36665459.149999999</v>
      </c>
      <c r="AM1483">
        <v>0</v>
      </c>
      <c r="AN1483">
        <v>0</v>
      </c>
      <c r="AO1483">
        <v>0</v>
      </c>
      <c r="AP1483">
        <v>0</v>
      </c>
      <c r="AQ1483">
        <v>0</v>
      </c>
    </row>
    <row r="1484" spans="2:43" x14ac:dyDescent="0.35">
      <c r="B1484" s="65" t="s">
        <v>128</v>
      </c>
      <c r="C1484">
        <v>2017</v>
      </c>
      <c r="D1484">
        <v>2018</v>
      </c>
      <c r="F1484">
        <v>1301</v>
      </c>
      <c r="G1484">
        <v>0</v>
      </c>
      <c r="H1484" t="s">
        <v>455</v>
      </c>
      <c r="I1484">
        <v>4</v>
      </c>
      <c r="J1484">
        <v>253</v>
      </c>
      <c r="K1484" t="s">
        <v>66</v>
      </c>
      <c r="L1484">
        <v>0</v>
      </c>
      <c r="M1484">
        <v>-2578600.92</v>
      </c>
      <c r="N1484">
        <v>0</v>
      </c>
      <c r="O1484">
        <v>0</v>
      </c>
      <c r="P1484">
        <v>0</v>
      </c>
      <c r="Q1484">
        <v>-2578600.92</v>
      </c>
      <c r="R1484">
        <v>0</v>
      </c>
      <c r="S1484">
        <v>-204395.62</v>
      </c>
      <c r="T1484">
        <v>0</v>
      </c>
      <c r="U1484">
        <v>0</v>
      </c>
      <c r="V1484">
        <v>0</v>
      </c>
      <c r="W1484">
        <v>-204395.62</v>
      </c>
      <c r="X1484">
        <v>0</v>
      </c>
      <c r="Y1484">
        <v>-33002.19</v>
      </c>
      <c r="Z1484">
        <v>0</v>
      </c>
      <c r="AA1484">
        <v>0</v>
      </c>
      <c r="AB1484">
        <v>0</v>
      </c>
      <c r="AC1484">
        <v>-33002.19</v>
      </c>
      <c r="AD1484">
        <v>-1757276.97</v>
      </c>
      <c r="AE1484">
        <v>0</v>
      </c>
      <c r="AF1484">
        <v>0</v>
      </c>
      <c r="AG1484">
        <v>0</v>
      </c>
      <c r="AH1484">
        <v>0</v>
      </c>
      <c r="AI1484">
        <v>-1757276.97</v>
      </c>
      <c r="AJ1484">
        <v>0</v>
      </c>
      <c r="AK1484">
        <v>-1790279.16</v>
      </c>
      <c r="AL1484">
        <v>-4573275.7</v>
      </c>
      <c r="AM1484">
        <v>0</v>
      </c>
      <c r="AN1484">
        <v>0</v>
      </c>
      <c r="AO1484">
        <v>0</v>
      </c>
      <c r="AP1484">
        <v>0</v>
      </c>
      <c r="AQ1484">
        <v>0</v>
      </c>
    </row>
    <row r="1485" spans="2:43" x14ac:dyDescent="0.35">
      <c r="B1485" s="65" t="s">
        <v>128</v>
      </c>
      <c r="C1485">
        <v>2017</v>
      </c>
      <c r="D1485">
        <v>2018</v>
      </c>
      <c r="F1485">
        <v>1301</v>
      </c>
      <c r="G1485">
        <v>0</v>
      </c>
      <c r="H1485" t="s">
        <v>455</v>
      </c>
      <c r="I1485">
        <v>4</v>
      </c>
      <c r="J1485">
        <v>254</v>
      </c>
      <c r="K1485" t="s">
        <v>66</v>
      </c>
      <c r="L1485">
        <v>0</v>
      </c>
      <c r="M1485">
        <v>-740519.81</v>
      </c>
      <c r="N1485">
        <v>0</v>
      </c>
      <c r="O1485">
        <v>0</v>
      </c>
      <c r="P1485">
        <v>0</v>
      </c>
      <c r="Q1485">
        <v>-740519.81</v>
      </c>
      <c r="R1485">
        <v>0</v>
      </c>
      <c r="S1485">
        <v>0</v>
      </c>
      <c r="T1485">
        <v>0</v>
      </c>
      <c r="U1485">
        <v>0</v>
      </c>
      <c r="V1485">
        <v>0</v>
      </c>
      <c r="W1485">
        <v>0</v>
      </c>
      <c r="X1485">
        <v>0</v>
      </c>
      <c r="Y1485">
        <v>0</v>
      </c>
      <c r="Z1485">
        <v>0</v>
      </c>
      <c r="AA1485">
        <v>0</v>
      </c>
      <c r="AB1485">
        <v>0</v>
      </c>
      <c r="AC1485">
        <v>0</v>
      </c>
      <c r="AD1485">
        <v>-508283.92</v>
      </c>
      <c r="AE1485">
        <v>0</v>
      </c>
      <c r="AF1485">
        <v>0</v>
      </c>
      <c r="AG1485">
        <v>0</v>
      </c>
      <c r="AH1485">
        <v>0</v>
      </c>
      <c r="AI1485">
        <v>-508283.92</v>
      </c>
      <c r="AJ1485">
        <v>0</v>
      </c>
      <c r="AK1485">
        <v>-508283.92</v>
      </c>
      <c r="AL1485">
        <v>-1248803.73</v>
      </c>
      <c r="AM1485">
        <v>0</v>
      </c>
      <c r="AN1485">
        <v>0</v>
      </c>
      <c r="AO1485">
        <v>0</v>
      </c>
      <c r="AP1485">
        <v>0</v>
      </c>
      <c r="AQ1485">
        <v>0</v>
      </c>
    </row>
    <row r="1486" spans="2:43" x14ac:dyDescent="0.35">
      <c r="B1486" s="65" t="s">
        <v>128</v>
      </c>
      <c r="C1486">
        <v>2017</v>
      </c>
      <c r="D1486">
        <v>2018</v>
      </c>
      <c r="F1486">
        <v>1301</v>
      </c>
      <c r="G1486">
        <v>0</v>
      </c>
      <c r="H1486" t="s">
        <v>455</v>
      </c>
      <c r="I1486">
        <v>4</v>
      </c>
      <c r="J1486">
        <v>256</v>
      </c>
      <c r="K1486" t="s">
        <v>66</v>
      </c>
      <c r="L1486">
        <v>0</v>
      </c>
      <c r="M1486">
        <v>-9358.6200000000008</v>
      </c>
      <c r="N1486">
        <v>0</v>
      </c>
      <c r="O1486">
        <v>0</v>
      </c>
      <c r="P1486">
        <v>0</v>
      </c>
      <c r="Q1486">
        <v>-9358.6200000000008</v>
      </c>
      <c r="R1486">
        <v>0</v>
      </c>
      <c r="S1486">
        <v>-10200.49</v>
      </c>
      <c r="T1486">
        <v>0</v>
      </c>
      <c r="U1486">
        <v>0</v>
      </c>
      <c r="V1486">
        <v>0</v>
      </c>
      <c r="W1486">
        <v>-10200.49</v>
      </c>
      <c r="X1486">
        <v>0</v>
      </c>
      <c r="Y1486">
        <v>-3697319</v>
      </c>
      <c r="Z1486">
        <v>0</v>
      </c>
      <c r="AA1486">
        <v>0</v>
      </c>
      <c r="AB1486">
        <v>0</v>
      </c>
      <c r="AC1486">
        <v>-3697319</v>
      </c>
      <c r="AD1486">
        <v>-1035176.65</v>
      </c>
      <c r="AE1486">
        <v>0</v>
      </c>
      <c r="AF1486">
        <v>0</v>
      </c>
      <c r="AG1486">
        <v>0</v>
      </c>
      <c r="AH1486">
        <v>0</v>
      </c>
      <c r="AI1486">
        <v>-1035176.65</v>
      </c>
      <c r="AJ1486">
        <v>0</v>
      </c>
      <c r="AK1486">
        <v>-4732495.6500000004</v>
      </c>
      <c r="AL1486">
        <v>-4752054.76</v>
      </c>
      <c r="AM1486">
        <v>0</v>
      </c>
      <c r="AN1486">
        <v>0</v>
      </c>
      <c r="AO1486">
        <v>0</v>
      </c>
      <c r="AP1486">
        <v>0</v>
      </c>
      <c r="AQ1486">
        <v>0</v>
      </c>
    </row>
    <row r="1487" spans="2:43" x14ac:dyDescent="0.35">
      <c r="B1487" s="65" t="s">
        <v>128</v>
      </c>
      <c r="C1487">
        <v>2017</v>
      </c>
      <c r="D1487">
        <v>2018</v>
      </c>
      <c r="F1487">
        <v>1301</v>
      </c>
      <c r="G1487">
        <v>0</v>
      </c>
      <c r="H1487" t="s">
        <v>455</v>
      </c>
      <c r="I1487">
        <v>4</v>
      </c>
      <c r="J1487">
        <v>257</v>
      </c>
      <c r="K1487" t="s">
        <v>66</v>
      </c>
      <c r="L1487">
        <v>0</v>
      </c>
      <c r="M1487">
        <v>-1145541.08</v>
      </c>
      <c r="N1487">
        <v>0</v>
      </c>
      <c r="O1487">
        <v>0</v>
      </c>
      <c r="P1487">
        <v>0</v>
      </c>
      <c r="Q1487">
        <v>-1145541.08</v>
      </c>
      <c r="R1487">
        <v>0</v>
      </c>
      <c r="S1487">
        <v>-141692.89000000001</v>
      </c>
      <c r="T1487">
        <v>0</v>
      </c>
      <c r="U1487">
        <v>0</v>
      </c>
      <c r="V1487">
        <v>0</v>
      </c>
      <c r="W1487">
        <v>-141692.89000000001</v>
      </c>
      <c r="X1487">
        <v>0</v>
      </c>
      <c r="Y1487">
        <v>-1705107.81</v>
      </c>
      <c r="Z1487">
        <v>0</v>
      </c>
      <c r="AA1487">
        <v>0</v>
      </c>
      <c r="AB1487">
        <v>0</v>
      </c>
      <c r="AC1487">
        <v>-1705107.81</v>
      </c>
      <c r="AD1487">
        <v>-9178099.0700000003</v>
      </c>
      <c r="AE1487">
        <v>0</v>
      </c>
      <c r="AF1487">
        <v>0</v>
      </c>
      <c r="AG1487">
        <v>0</v>
      </c>
      <c r="AH1487">
        <v>0</v>
      </c>
      <c r="AI1487">
        <v>-9178099.0700000003</v>
      </c>
      <c r="AJ1487">
        <v>0</v>
      </c>
      <c r="AK1487">
        <v>-10883206.880000001</v>
      </c>
      <c r="AL1487">
        <v>-12170440.85</v>
      </c>
      <c r="AM1487">
        <v>0</v>
      </c>
      <c r="AN1487">
        <v>0</v>
      </c>
      <c r="AO1487">
        <v>0</v>
      </c>
      <c r="AP1487">
        <v>0</v>
      </c>
      <c r="AQ1487">
        <v>0</v>
      </c>
    </row>
    <row r="1488" spans="2:43" x14ac:dyDescent="0.35">
      <c r="B1488" s="65" t="s">
        <v>128</v>
      </c>
      <c r="C1488">
        <v>2017</v>
      </c>
      <c r="D1488">
        <v>2018</v>
      </c>
      <c r="F1488">
        <v>1301</v>
      </c>
      <c r="G1488">
        <v>0</v>
      </c>
      <c r="H1488" t="s">
        <v>455</v>
      </c>
      <c r="I1488">
        <v>4</v>
      </c>
      <c r="J1488">
        <v>260</v>
      </c>
      <c r="K1488" t="s">
        <v>66</v>
      </c>
      <c r="L1488">
        <v>0</v>
      </c>
      <c r="M1488">
        <v>-53.84</v>
      </c>
      <c r="N1488">
        <v>0</v>
      </c>
      <c r="O1488">
        <v>0</v>
      </c>
      <c r="P1488">
        <v>0</v>
      </c>
      <c r="Q1488">
        <v>-53.84</v>
      </c>
      <c r="R1488">
        <v>0</v>
      </c>
      <c r="S1488">
        <v>-147.5</v>
      </c>
      <c r="T1488">
        <v>0</v>
      </c>
      <c r="U1488">
        <v>0</v>
      </c>
      <c r="V1488">
        <v>0</v>
      </c>
      <c r="W1488">
        <v>-147.5</v>
      </c>
      <c r="X1488">
        <v>0</v>
      </c>
      <c r="Y1488">
        <v>-5293.43</v>
      </c>
      <c r="Z1488">
        <v>0</v>
      </c>
      <c r="AA1488">
        <v>0</v>
      </c>
      <c r="AB1488">
        <v>0</v>
      </c>
      <c r="AC1488">
        <v>-5293.43</v>
      </c>
      <c r="AD1488">
        <v>-1624424.67</v>
      </c>
      <c r="AE1488">
        <v>0</v>
      </c>
      <c r="AF1488">
        <v>0</v>
      </c>
      <c r="AG1488">
        <v>0</v>
      </c>
      <c r="AH1488">
        <v>0</v>
      </c>
      <c r="AI1488">
        <v>-1624424.67</v>
      </c>
      <c r="AJ1488">
        <v>0</v>
      </c>
      <c r="AK1488">
        <v>-1629718.1</v>
      </c>
      <c r="AL1488">
        <v>-1629919.44</v>
      </c>
      <c r="AM1488">
        <v>0</v>
      </c>
      <c r="AN1488">
        <v>0</v>
      </c>
      <c r="AO1488">
        <v>0</v>
      </c>
      <c r="AP1488">
        <v>0</v>
      </c>
      <c r="AQ1488">
        <v>0</v>
      </c>
    </row>
    <row r="1489" spans="2:43" x14ac:dyDescent="0.35">
      <c r="B1489" s="65" t="s">
        <v>128</v>
      </c>
      <c r="C1489">
        <v>2017</v>
      </c>
      <c r="D1489">
        <v>2018</v>
      </c>
      <c r="F1489">
        <v>1301</v>
      </c>
      <c r="G1489">
        <v>0</v>
      </c>
      <c r="H1489" t="s">
        <v>455</v>
      </c>
      <c r="I1489">
        <v>4</v>
      </c>
      <c r="J1489">
        <v>310</v>
      </c>
      <c r="K1489" t="s">
        <v>66</v>
      </c>
      <c r="L1489">
        <v>0</v>
      </c>
      <c r="M1489">
        <v>-265677.34999999998</v>
      </c>
      <c r="N1489">
        <v>0</v>
      </c>
      <c r="O1489">
        <v>0</v>
      </c>
      <c r="P1489">
        <v>0</v>
      </c>
      <c r="Q1489">
        <v>-265677.34999999998</v>
      </c>
      <c r="R1489">
        <v>0</v>
      </c>
      <c r="S1489">
        <v>0</v>
      </c>
      <c r="T1489">
        <v>0</v>
      </c>
      <c r="U1489">
        <v>0</v>
      </c>
      <c r="V1489">
        <v>0</v>
      </c>
      <c r="W1489">
        <v>0</v>
      </c>
      <c r="X1489">
        <v>0</v>
      </c>
      <c r="Y1489">
        <v>0</v>
      </c>
      <c r="Z1489">
        <v>0</v>
      </c>
      <c r="AA1489">
        <v>0</v>
      </c>
      <c r="AB1489">
        <v>0</v>
      </c>
      <c r="AC1489">
        <v>0</v>
      </c>
      <c r="AD1489">
        <v>-408545.06</v>
      </c>
      <c r="AE1489">
        <v>0</v>
      </c>
      <c r="AF1489">
        <v>0</v>
      </c>
      <c r="AG1489">
        <v>0</v>
      </c>
      <c r="AH1489">
        <v>0</v>
      </c>
      <c r="AI1489">
        <v>-408545.06</v>
      </c>
      <c r="AJ1489">
        <v>0</v>
      </c>
      <c r="AK1489">
        <v>-408545.06</v>
      </c>
      <c r="AL1489">
        <v>-674222.41</v>
      </c>
      <c r="AM1489">
        <v>0</v>
      </c>
      <c r="AN1489">
        <v>0</v>
      </c>
      <c r="AO1489">
        <v>0</v>
      </c>
      <c r="AP1489">
        <v>0</v>
      </c>
      <c r="AQ1489">
        <v>0</v>
      </c>
    </row>
    <row r="1490" spans="2:43" x14ac:dyDescent="0.35">
      <c r="B1490" s="65" t="s">
        <v>128</v>
      </c>
      <c r="C1490">
        <v>2017</v>
      </c>
      <c r="D1490">
        <v>2018</v>
      </c>
      <c r="F1490">
        <v>1301</v>
      </c>
      <c r="G1490">
        <v>0</v>
      </c>
      <c r="H1490" t="s">
        <v>455</v>
      </c>
      <c r="I1490">
        <v>4</v>
      </c>
      <c r="J1490">
        <v>420</v>
      </c>
      <c r="K1490" t="s">
        <v>66</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-579782.61</v>
      </c>
      <c r="AE1490">
        <v>0</v>
      </c>
      <c r="AF1490">
        <v>0</v>
      </c>
      <c r="AG1490">
        <v>0</v>
      </c>
      <c r="AH1490">
        <v>0</v>
      </c>
      <c r="AI1490">
        <v>-579782.61</v>
      </c>
      <c r="AJ1490">
        <v>0</v>
      </c>
      <c r="AK1490">
        <v>-579782.61</v>
      </c>
      <c r="AL1490">
        <v>-579782.61</v>
      </c>
      <c r="AM1490">
        <v>0</v>
      </c>
      <c r="AN1490">
        <v>0</v>
      </c>
      <c r="AO1490">
        <v>0</v>
      </c>
      <c r="AP1490">
        <v>0</v>
      </c>
      <c r="AQ1490">
        <v>0</v>
      </c>
    </row>
    <row r="1491" spans="2:43" x14ac:dyDescent="0.35">
      <c r="B1491" s="65" t="s">
        <v>128</v>
      </c>
      <c r="C1491">
        <v>2017</v>
      </c>
      <c r="D1491">
        <v>2018</v>
      </c>
      <c r="F1491">
        <v>1301</v>
      </c>
      <c r="G1491">
        <v>0</v>
      </c>
      <c r="H1491" t="s">
        <v>490</v>
      </c>
      <c r="I1491">
        <v>5</v>
      </c>
      <c r="J1491">
        <v>111</v>
      </c>
      <c r="K1491" t="s">
        <v>66</v>
      </c>
      <c r="L1491">
        <v>0</v>
      </c>
      <c r="M1491">
        <v>0</v>
      </c>
      <c r="N1491">
        <v>0</v>
      </c>
      <c r="O1491">
        <v>0</v>
      </c>
      <c r="P1491">
        <v>0</v>
      </c>
      <c r="Q1491">
        <v>0</v>
      </c>
      <c r="R1491">
        <v>0</v>
      </c>
      <c r="S1491">
        <v>-684396.26</v>
      </c>
      <c r="T1491">
        <v>0</v>
      </c>
      <c r="U1491">
        <v>0</v>
      </c>
      <c r="V1491">
        <v>0</v>
      </c>
      <c r="W1491">
        <v>-684396.26</v>
      </c>
      <c r="X1491">
        <v>0</v>
      </c>
      <c r="Y1491">
        <v>0</v>
      </c>
      <c r="Z1491">
        <v>0</v>
      </c>
      <c r="AA1491">
        <v>0</v>
      </c>
      <c r="AB1491">
        <v>0</v>
      </c>
      <c r="AC1491">
        <v>0</v>
      </c>
      <c r="AD1491">
        <v>-8281353.2800000003</v>
      </c>
      <c r="AE1491">
        <v>0</v>
      </c>
      <c r="AF1491">
        <v>0</v>
      </c>
      <c r="AG1491">
        <v>0</v>
      </c>
      <c r="AH1491">
        <v>0</v>
      </c>
      <c r="AI1491">
        <v>-8281353.2800000003</v>
      </c>
      <c r="AJ1491">
        <v>0</v>
      </c>
      <c r="AK1491">
        <v>-8281353.2800000003</v>
      </c>
      <c r="AL1491">
        <v>-8965749.5399999991</v>
      </c>
      <c r="AM1491">
        <v>0</v>
      </c>
      <c r="AN1491">
        <v>0</v>
      </c>
      <c r="AO1491">
        <v>0</v>
      </c>
      <c r="AP1491">
        <v>0</v>
      </c>
      <c r="AQ1491">
        <v>0</v>
      </c>
    </row>
    <row r="1492" spans="2:43" x14ac:dyDescent="0.35">
      <c r="B1492" s="65" t="s">
        <v>128</v>
      </c>
      <c r="C1492">
        <v>2017</v>
      </c>
      <c r="D1492">
        <v>2018</v>
      </c>
      <c r="F1492">
        <v>1301</v>
      </c>
      <c r="G1492">
        <v>0</v>
      </c>
      <c r="H1492" t="s">
        <v>490</v>
      </c>
      <c r="I1492">
        <v>5</v>
      </c>
      <c r="J1492">
        <v>113</v>
      </c>
      <c r="K1492" t="s">
        <v>66</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-87928.04</v>
      </c>
      <c r="AE1492">
        <v>0</v>
      </c>
      <c r="AF1492">
        <v>0</v>
      </c>
      <c r="AG1492">
        <v>0</v>
      </c>
      <c r="AH1492">
        <v>0</v>
      </c>
      <c r="AI1492">
        <v>-87928.04</v>
      </c>
      <c r="AJ1492">
        <v>0</v>
      </c>
      <c r="AK1492">
        <v>-87928.04</v>
      </c>
      <c r="AL1492">
        <v>-87928.04</v>
      </c>
      <c r="AM1492">
        <v>0</v>
      </c>
      <c r="AN1492">
        <v>0</v>
      </c>
      <c r="AO1492">
        <v>0</v>
      </c>
      <c r="AP1492">
        <v>0</v>
      </c>
      <c r="AQ1492">
        <v>0</v>
      </c>
    </row>
    <row r="1493" spans="2:43" x14ac:dyDescent="0.35">
      <c r="B1493" s="65" t="s">
        <v>128</v>
      </c>
      <c r="C1493">
        <v>2017</v>
      </c>
      <c r="D1493">
        <v>2018</v>
      </c>
      <c r="F1493">
        <v>1301</v>
      </c>
      <c r="G1493">
        <v>0</v>
      </c>
      <c r="H1493" t="s">
        <v>490</v>
      </c>
      <c r="I1493">
        <v>5</v>
      </c>
      <c r="J1493">
        <v>115</v>
      </c>
      <c r="K1493" t="s">
        <v>66</v>
      </c>
      <c r="L1493">
        <v>0</v>
      </c>
      <c r="M1493">
        <v>0</v>
      </c>
      <c r="N1493">
        <v>0</v>
      </c>
      <c r="O1493">
        <v>0</v>
      </c>
      <c r="P1493">
        <v>0</v>
      </c>
      <c r="Q1493">
        <v>0</v>
      </c>
      <c r="R1493">
        <v>0</v>
      </c>
      <c r="S1493">
        <v>-6469.2</v>
      </c>
      <c r="T1493">
        <v>0</v>
      </c>
      <c r="U1493">
        <v>0</v>
      </c>
      <c r="V1493">
        <v>0</v>
      </c>
      <c r="W1493">
        <v>-6469.2</v>
      </c>
      <c r="X1493">
        <v>0</v>
      </c>
      <c r="Y1493">
        <v>0</v>
      </c>
      <c r="Z1493">
        <v>0</v>
      </c>
      <c r="AA1493">
        <v>0</v>
      </c>
      <c r="AB1493">
        <v>0</v>
      </c>
      <c r="AC1493">
        <v>0</v>
      </c>
      <c r="AD1493">
        <v>-130043.59</v>
      </c>
      <c r="AE1493">
        <v>0</v>
      </c>
      <c r="AF1493">
        <v>0</v>
      </c>
      <c r="AG1493">
        <v>0</v>
      </c>
      <c r="AH1493">
        <v>0</v>
      </c>
      <c r="AI1493">
        <v>-130043.59</v>
      </c>
      <c r="AJ1493">
        <v>0</v>
      </c>
      <c r="AK1493">
        <v>-130043.59</v>
      </c>
      <c r="AL1493">
        <v>-136512.79</v>
      </c>
      <c r="AM1493">
        <v>0</v>
      </c>
      <c r="AN1493">
        <v>0</v>
      </c>
      <c r="AO1493">
        <v>0</v>
      </c>
      <c r="AP1493">
        <v>0</v>
      </c>
      <c r="AQ1493">
        <v>0</v>
      </c>
    </row>
    <row r="1494" spans="2:43" x14ac:dyDescent="0.35">
      <c r="B1494" s="65" t="s">
        <v>128</v>
      </c>
      <c r="C1494">
        <v>2017</v>
      </c>
      <c r="D1494">
        <v>2018</v>
      </c>
      <c r="F1494">
        <v>1301</v>
      </c>
      <c r="G1494">
        <v>0</v>
      </c>
      <c r="H1494" t="s">
        <v>490</v>
      </c>
      <c r="I1494">
        <v>5</v>
      </c>
      <c r="J1494">
        <v>118</v>
      </c>
      <c r="K1494" t="s">
        <v>66</v>
      </c>
      <c r="L1494">
        <v>0</v>
      </c>
      <c r="M1494">
        <v>0</v>
      </c>
      <c r="N1494">
        <v>0</v>
      </c>
      <c r="O1494">
        <v>0</v>
      </c>
      <c r="P1494">
        <v>0</v>
      </c>
      <c r="Q1494">
        <v>0</v>
      </c>
      <c r="R1494">
        <v>0</v>
      </c>
      <c r="S1494">
        <v>-4382.3999999999996</v>
      </c>
      <c r="T1494">
        <v>0</v>
      </c>
      <c r="U1494">
        <v>0</v>
      </c>
      <c r="V1494">
        <v>0</v>
      </c>
      <c r="W1494">
        <v>-4382.3999999999996</v>
      </c>
      <c r="X1494">
        <v>0</v>
      </c>
      <c r="Y1494">
        <v>0</v>
      </c>
      <c r="Z1494">
        <v>0</v>
      </c>
      <c r="AA1494">
        <v>0</v>
      </c>
      <c r="AB1494">
        <v>0</v>
      </c>
      <c r="AC1494">
        <v>0</v>
      </c>
      <c r="AD1494">
        <v>-52588.800000000003</v>
      </c>
      <c r="AE1494">
        <v>0</v>
      </c>
      <c r="AF1494">
        <v>0</v>
      </c>
      <c r="AG1494">
        <v>0</v>
      </c>
      <c r="AH1494">
        <v>0</v>
      </c>
      <c r="AI1494">
        <v>-52588.800000000003</v>
      </c>
      <c r="AJ1494">
        <v>0</v>
      </c>
      <c r="AK1494">
        <v>-52588.800000000003</v>
      </c>
      <c r="AL1494">
        <v>-56971.199999999997</v>
      </c>
      <c r="AM1494">
        <v>0</v>
      </c>
      <c r="AN1494">
        <v>0</v>
      </c>
      <c r="AO1494">
        <v>0</v>
      </c>
      <c r="AP1494">
        <v>0</v>
      </c>
      <c r="AQ1494">
        <v>0</v>
      </c>
    </row>
    <row r="1495" spans="2:43" x14ac:dyDescent="0.35">
      <c r="B1495" s="65" t="s">
        <v>128</v>
      </c>
      <c r="C1495">
        <v>2017</v>
      </c>
      <c r="D1495">
        <v>2018</v>
      </c>
      <c r="F1495">
        <v>1301</v>
      </c>
      <c r="G1495">
        <v>0</v>
      </c>
      <c r="H1495" t="s">
        <v>490</v>
      </c>
      <c r="I1495">
        <v>5</v>
      </c>
      <c r="J1495">
        <v>121</v>
      </c>
      <c r="K1495" t="s">
        <v>66</v>
      </c>
      <c r="L1495">
        <v>0</v>
      </c>
      <c r="M1495">
        <v>-21564.15</v>
      </c>
      <c r="N1495">
        <v>0</v>
      </c>
      <c r="O1495">
        <v>0</v>
      </c>
      <c r="P1495">
        <v>0</v>
      </c>
      <c r="Q1495">
        <v>-21564.15</v>
      </c>
      <c r="R1495">
        <v>0</v>
      </c>
      <c r="S1495">
        <v>-222333.31</v>
      </c>
      <c r="T1495">
        <v>0</v>
      </c>
      <c r="U1495">
        <v>0</v>
      </c>
      <c r="V1495">
        <v>0</v>
      </c>
      <c r="W1495">
        <v>-222333.31</v>
      </c>
      <c r="X1495">
        <v>0</v>
      </c>
      <c r="Y1495">
        <v>0</v>
      </c>
      <c r="Z1495">
        <v>0</v>
      </c>
      <c r="AA1495">
        <v>0</v>
      </c>
      <c r="AB1495">
        <v>0</v>
      </c>
      <c r="AC1495">
        <v>0</v>
      </c>
      <c r="AD1495">
        <v>-2656396.37</v>
      </c>
      <c r="AE1495">
        <v>0</v>
      </c>
      <c r="AF1495">
        <v>0</v>
      </c>
      <c r="AG1495">
        <v>0</v>
      </c>
      <c r="AH1495">
        <v>0</v>
      </c>
      <c r="AI1495">
        <v>-2656396.37</v>
      </c>
      <c r="AJ1495">
        <v>0</v>
      </c>
      <c r="AK1495">
        <v>-2656396.37</v>
      </c>
      <c r="AL1495">
        <v>-2900293.83</v>
      </c>
      <c r="AM1495">
        <v>0</v>
      </c>
      <c r="AN1495">
        <v>0</v>
      </c>
      <c r="AO1495">
        <v>0</v>
      </c>
      <c r="AP1495">
        <v>0</v>
      </c>
      <c r="AQ1495">
        <v>0</v>
      </c>
    </row>
    <row r="1496" spans="2:43" x14ac:dyDescent="0.35">
      <c r="B1496" s="65" t="s">
        <v>128</v>
      </c>
      <c r="C1496">
        <v>2017</v>
      </c>
      <c r="D1496">
        <v>2018</v>
      </c>
      <c r="F1496">
        <v>1301</v>
      </c>
      <c r="G1496">
        <v>0</v>
      </c>
      <c r="H1496" t="s">
        <v>490</v>
      </c>
      <c r="I1496">
        <v>5</v>
      </c>
      <c r="J1496">
        <v>210</v>
      </c>
      <c r="K1496" t="s">
        <v>66</v>
      </c>
      <c r="L1496">
        <v>0</v>
      </c>
      <c r="M1496">
        <v>-58295</v>
      </c>
      <c r="N1496">
        <v>0</v>
      </c>
      <c r="O1496">
        <v>0</v>
      </c>
      <c r="P1496">
        <v>0</v>
      </c>
      <c r="Q1496">
        <v>-58295</v>
      </c>
      <c r="R1496">
        <v>0</v>
      </c>
      <c r="S1496">
        <v>0</v>
      </c>
      <c r="T1496">
        <v>0</v>
      </c>
      <c r="U1496">
        <v>0</v>
      </c>
      <c r="V1496">
        <v>0</v>
      </c>
      <c r="W1496">
        <v>0</v>
      </c>
      <c r="X1496">
        <v>0</v>
      </c>
      <c r="Y1496">
        <v>0</v>
      </c>
      <c r="Z1496">
        <v>0</v>
      </c>
      <c r="AA1496">
        <v>0</v>
      </c>
      <c r="AB1496">
        <v>0</v>
      </c>
      <c r="AC1496">
        <v>0</v>
      </c>
      <c r="AD1496">
        <v>-274810.23</v>
      </c>
      <c r="AE1496">
        <v>0</v>
      </c>
      <c r="AF1496">
        <v>0</v>
      </c>
      <c r="AG1496">
        <v>0</v>
      </c>
      <c r="AH1496">
        <v>0</v>
      </c>
      <c r="AI1496">
        <v>-274810.23</v>
      </c>
      <c r="AJ1496">
        <v>0</v>
      </c>
      <c r="AK1496">
        <v>-274810.23</v>
      </c>
      <c r="AL1496">
        <v>-333105.23</v>
      </c>
      <c r="AM1496">
        <v>0</v>
      </c>
      <c r="AN1496">
        <v>0</v>
      </c>
      <c r="AO1496">
        <v>0</v>
      </c>
      <c r="AP1496">
        <v>0</v>
      </c>
      <c r="AQ1496">
        <v>0</v>
      </c>
    </row>
    <row r="1497" spans="2:43" x14ac:dyDescent="0.35">
      <c r="B1497" s="65" t="s">
        <v>128</v>
      </c>
      <c r="C1497">
        <v>2017</v>
      </c>
      <c r="D1497">
        <v>2018</v>
      </c>
      <c r="F1497">
        <v>1301</v>
      </c>
      <c r="G1497">
        <v>0</v>
      </c>
      <c r="H1497" t="s">
        <v>490</v>
      </c>
      <c r="I1497">
        <v>5</v>
      </c>
      <c r="J1497">
        <v>220</v>
      </c>
      <c r="K1497" t="s">
        <v>66</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-2827.48</v>
      </c>
      <c r="AE1497">
        <v>0</v>
      </c>
      <c r="AF1497">
        <v>0</v>
      </c>
      <c r="AG1497">
        <v>0</v>
      </c>
      <c r="AH1497">
        <v>0</v>
      </c>
      <c r="AI1497">
        <v>-2827.48</v>
      </c>
      <c r="AJ1497">
        <v>0</v>
      </c>
      <c r="AK1497">
        <v>-2827.48</v>
      </c>
      <c r="AL1497">
        <v>-2827.48</v>
      </c>
      <c r="AM1497">
        <v>0</v>
      </c>
      <c r="AN1497">
        <v>0</v>
      </c>
      <c r="AO1497">
        <v>0</v>
      </c>
      <c r="AP1497">
        <v>0</v>
      </c>
      <c r="AQ1497">
        <v>0</v>
      </c>
    </row>
    <row r="1498" spans="2:43" x14ac:dyDescent="0.35">
      <c r="B1498" s="65" t="s">
        <v>128</v>
      </c>
      <c r="C1498">
        <v>2017</v>
      </c>
      <c r="D1498">
        <v>2018</v>
      </c>
      <c r="F1498">
        <v>1301</v>
      </c>
      <c r="G1498">
        <v>0</v>
      </c>
      <c r="H1498" t="s">
        <v>490</v>
      </c>
      <c r="I1498">
        <v>5</v>
      </c>
      <c r="J1498">
        <v>232</v>
      </c>
      <c r="K1498" t="s">
        <v>66</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-2404.9899999999998</v>
      </c>
      <c r="AE1498">
        <v>0</v>
      </c>
      <c r="AF1498">
        <v>0</v>
      </c>
      <c r="AG1498">
        <v>0</v>
      </c>
      <c r="AH1498">
        <v>0</v>
      </c>
      <c r="AI1498">
        <v>-2404.9899999999998</v>
      </c>
      <c r="AJ1498">
        <v>0</v>
      </c>
      <c r="AK1498">
        <v>-2404.9899999999998</v>
      </c>
      <c r="AL1498">
        <v>-2404.9899999999998</v>
      </c>
      <c r="AM1498">
        <v>0</v>
      </c>
      <c r="AN1498">
        <v>0</v>
      </c>
      <c r="AO1498">
        <v>0</v>
      </c>
      <c r="AP1498">
        <v>0</v>
      </c>
      <c r="AQ1498">
        <v>0</v>
      </c>
    </row>
    <row r="1499" spans="2:43" x14ac:dyDescent="0.35">
      <c r="B1499" s="65" t="s">
        <v>128</v>
      </c>
      <c r="C1499">
        <v>2017</v>
      </c>
      <c r="D1499">
        <v>2018</v>
      </c>
      <c r="F1499">
        <v>1301</v>
      </c>
      <c r="G1499">
        <v>0</v>
      </c>
      <c r="H1499" t="s">
        <v>490</v>
      </c>
      <c r="I1499">
        <v>5</v>
      </c>
      <c r="J1499">
        <v>233</v>
      </c>
      <c r="K1499" t="s">
        <v>66</v>
      </c>
      <c r="L1499">
        <v>0</v>
      </c>
      <c r="M1499">
        <v>-26343.439999999999</v>
      </c>
      <c r="N1499">
        <v>0</v>
      </c>
      <c r="O1499">
        <v>0</v>
      </c>
      <c r="P1499">
        <v>0</v>
      </c>
      <c r="Q1499">
        <v>-26343.439999999999</v>
      </c>
      <c r="R1499">
        <v>0</v>
      </c>
      <c r="S1499">
        <v>0</v>
      </c>
      <c r="T1499">
        <v>0</v>
      </c>
      <c r="U1499">
        <v>0</v>
      </c>
      <c r="V1499">
        <v>0</v>
      </c>
      <c r="W1499">
        <v>0</v>
      </c>
      <c r="X1499">
        <v>0</v>
      </c>
      <c r="Y1499">
        <v>-50000</v>
      </c>
      <c r="Z1499">
        <v>0</v>
      </c>
      <c r="AA1499">
        <v>0</v>
      </c>
      <c r="AB1499">
        <v>0</v>
      </c>
      <c r="AC1499">
        <v>-50000</v>
      </c>
      <c r="AD1499">
        <v>-3029.76</v>
      </c>
      <c r="AE1499">
        <v>0</v>
      </c>
      <c r="AF1499">
        <v>0</v>
      </c>
      <c r="AG1499">
        <v>0</v>
      </c>
      <c r="AH1499">
        <v>0</v>
      </c>
      <c r="AI1499">
        <v>-3029.76</v>
      </c>
      <c r="AJ1499">
        <v>0</v>
      </c>
      <c r="AK1499">
        <v>-53029.760000000002</v>
      </c>
      <c r="AL1499">
        <v>-79373.2</v>
      </c>
      <c r="AM1499">
        <v>0</v>
      </c>
      <c r="AN1499">
        <v>0</v>
      </c>
      <c r="AO1499">
        <v>0</v>
      </c>
      <c r="AP1499">
        <v>0</v>
      </c>
      <c r="AQ1499">
        <v>0</v>
      </c>
    </row>
    <row r="1500" spans="2:43" x14ac:dyDescent="0.35">
      <c r="B1500" s="65" t="s">
        <v>128</v>
      </c>
      <c r="C1500">
        <v>2017</v>
      </c>
      <c r="D1500">
        <v>2018</v>
      </c>
      <c r="F1500">
        <v>1301</v>
      </c>
      <c r="G1500">
        <v>0</v>
      </c>
      <c r="H1500" t="s">
        <v>490</v>
      </c>
      <c r="I1500">
        <v>5</v>
      </c>
      <c r="J1500">
        <v>240</v>
      </c>
      <c r="K1500" t="s">
        <v>66</v>
      </c>
      <c r="L1500">
        <v>0</v>
      </c>
      <c r="M1500">
        <v>0</v>
      </c>
      <c r="N1500">
        <v>0</v>
      </c>
      <c r="O1500">
        <v>0</v>
      </c>
      <c r="P1500">
        <v>0</v>
      </c>
      <c r="Q1500">
        <v>0</v>
      </c>
      <c r="R1500">
        <v>0</v>
      </c>
      <c r="S1500">
        <v>0</v>
      </c>
      <c r="T1500">
        <v>0</v>
      </c>
      <c r="U1500">
        <v>0</v>
      </c>
      <c r="V1500">
        <v>0</v>
      </c>
      <c r="W1500">
        <v>0</v>
      </c>
      <c r="X1500">
        <v>0</v>
      </c>
      <c r="Y1500">
        <v>-180</v>
      </c>
      <c r="Z1500">
        <v>0</v>
      </c>
      <c r="AA1500">
        <v>0</v>
      </c>
      <c r="AB1500">
        <v>0</v>
      </c>
      <c r="AC1500">
        <v>-180</v>
      </c>
      <c r="AD1500">
        <v>-1382.64</v>
      </c>
      <c r="AE1500">
        <v>0</v>
      </c>
      <c r="AF1500">
        <v>0</v>
      </c>
      <c r="AG1500">
        <v>0</v>
      </c>
      <c r="AH1500">
        <v>0</v>
      </c>
      <c r="AI1500">
        <v>-1382.64</v>
      </c>
      <c r="AJ1500">
        <v>0</v>
      </c>
      <c r="AK1500">
        <v>-1562.64</v>
      </c>
      <c r="AL1500">
        <v>-1562.64</v>
      </c>
      <c r="AM1500">
        <v>0</v>
      </c>
      <c r="AN1500">
        <v>0</v>
      </c>
      <c r="AO1500">
        <v>0</v>
      </c>
      <c r="AP1500">
        <v>0</v>
      </c>
      <c r="AQ1500">
        <v>0</v>
      </c>
    </row>
    <row r="1501" spans="2:43" x14ac:dyDescent="0.35">
      <c r="B1501" s="65" t="s">
        <v>128</v>
      </c>
      <c r="C1501">
        <v>2017</v>
      </c>
      <c r="D1501">
        <v>2018</v>
      </c>
      <c r="F1501">
        <v>1301</v>
      </c>
      <c r="G1501">
        <v>0</v>
      </c>
      <c r="H1501" t="s">
        <v>490</v>
      </c>
      <c r="I1501">
        <v>5</v>
      </c>
      <c r="J1501">
        <v>251</v>
      </c>
      <c r="K1501" t="s">
        <v>66</v>
      </c>
      <c r="L1501">
        <v>0</v>
      </c>
      <c r="M1501">
        <v>-606150.91</v>
      </c>
      <c r="N1501">
        <v>0</v>
      </c>
      <c r="O1501">
        <v>0</v>
      </c>
      <c r="P1501">
        <v>0</v>
      </c>
      <c r="Q1501">
        <v>-606150.91</v>
      </c>
      <c r="R1501">
        <v>0</v>
      </c>
      <c r="S1501">
        <v>0</v>
      </c>
      <c r="T1501">
        <v>0</v>
      </c>
      <c r="U1501">
        <v>0</v>
      </c>
      <c r="V1501">
        <v>0</v>
      </c>
      <c r="W1501">
        <v>0</v>
      </c>
      <c r="X1501">
        <v>0</v>
      </c>
      <c r="Y1501">
        <v>0</v>
      </c>
      <c r="Z1501">
        <v>0</v>
      </c>
      <c r="AA1501">
        <v>0</v>
      </c>
      <c r="AB1501">
        <v>0</v>
      </c>
      <c r="AC1501">
        <v>0</v>
      </c>
      <c r="AD1501">
        <v>-364414.1</v>
      </c>
      <c r="AE1501">
        <v>0</v>
      </c>
      <c r="AF1501">
        <v>0</v>
      </c>
      <c r="AG1501">
        <v>0</v>
      </c>
      <c r="AH1501">
        <v>0</v>
      </c>
      <c r="AI1501">
        <v>-364414.1</v>
      </c>
      <c r="AJ1501">
        <v>0</v>
      </c>
      <c r="AK1501">
        <v>-364414.1</v>
      </c>
      <c r="AL1501">
        <v>-970565.01</v>
      </c>
      <c r="AM1501">
        <v>0</v>
      </c>
      <c r="AN1501">
        <v>0</v>
      </c>
      <c r="AO1501">
        <v>0</v>
      </c>
      <c r="AP1501">
        <v>0</v>
      </c>
      <c r="AQ1501">
        <v>0</v>
      </c>
    </row>
    <row r="1502" spans="2:43" x14ac:dyDescent="0.35">
      <c r="B1502" s="65" t="s">
        <v>128</v>
      </c>
      <c r="C1502">
        <v>2017</v>
      </c>
      <c r="D1502">
        <v>2018</v>
      </c>
      <c r="F1502">
        <v>1301</v>
      </c>
      <c r="G1502">
        <v>0</v>
      </c>
      <c r="H1502" t="s">
        <v>490</v>
      </c>
      <c r="I1502">
        <v>5</v>
      </c>
      <c r="J1502">
        <v>252</v>
      </c>
      <c r="K1502" t="s">
        <v>66</v>
      </c>
      <c r="L1502">
        <v>0</v>
      </c>
      <c r="M1502">
        <v>-2280</v>
      </c>
      <c r="N1502">
        <v>0</v>
      </c>
      <c r="O1502">
        <v>0</v>
      </c>
      <c r="P1502">
        <v>0</v>
      </c>
      <c r="Q1502">
        <v>-2280</v>
      </c>
      <c r="R1502">
        <v>0</v>
      </c>
      <c r="S1502">
        <v>0</v>
      </c>
      <c r="T1502">
        <v>0</v>
      </c>
      <c r="U1502">
        <v>0</v>
      </c>
      <c r="V1502">
        <v>0</v>
      </c>
      <c r="W1502">
        <v>0</v>
      </c>
      <c r="X1502">
        <v>0</v>
      </c>
      <c r="Y1502">
        <v>0</v>
      </c>
      <c r="Z1502">
        <v>0</v>
      </c>
      <c r="AA1502">
        <v>0</v>
      </c>
      <c r="AB1502">
        <v>0</v>
      </c>
      <c r="AC1502">
        <v>0</v>
      </c>
      <c r="AD1502">
        <v>-91262.83</v>
      </c>
      <c r="AE1502">
        <v>0</v>
      </c>
      <c r="AF1502">
        <v>0</v>
      </c>
      <c r="AG1502">
        <v>0</v>
      </c>
      <c r="AH1502">
        <v>0</v>
      </c>
      <c r="AI1502">
        <v>-91262.83</v>
      </c>
      <c r="AJ1502">
        <v>0</v>
      </c>
      <c r="AK1502">
        <v>-91262.83</v>
      </c>
      <c r="AL1502">
        <v>-93542.83</v>
      </c>
      <c r="AM1502">
        <v>0</v>
      </c>
      <c r="AN1502">
        <v>0</v>
      </c>
      <c r="AO1502">
        <v>0</v>
      </c>
      <c r="AP1502">
        <v>0</v>
      </c>
      <c r="AQ1502">
        <v>0</v>
      </c>
    </row>
    <row r="1503" spans="2:43" x14ac:dyDescent="0.35">
      <c r="B1503" s="65" t="s">
        <v>128</v>
      </c>
      <c r="C1503">
        <v>2017</v>
      </c>
      <c r="D1503">
        <v>2018</v>
      </c>
      <c r="F1503">
        <v>1301</v>
      </c>
      <c r="G1503">
        <v>0</v>
      </c>
      <c r="H1503" t="s">
        <v>490</v>
      </c>
      <c r="I1503">
        <v>5</v>
      </c>
      <c r="J1503">
        <v>253</v>
      </c>
      <c r="K1503" t="s">
        <v>66</v>
      </c>
      <c r="L1503">
        <v>0</v>
      </c>
      <c r="M1503">
        <v>-5389</v>
      </c>
      <c r="N1503">
        <v>0</v>
      </c>
      <c r="O1503">
        <v>0</v>
      </c>
      <c r="P1503">
        <v>0</v>
      </c>
      <c r="Q1503">
        <v>-5389</v>
      </c>
      <c r="R1503">
        <v>0</v>
      </c>
      <c r="S1503">
        <v>0</v>
      </c>
      <c r="T1503">
        <v>0</v>
      </c>
      <c r="U1503">
        <v>0</v>
      </c>
      <c r="V1503">
        <v>0</v>
      </c>
      <c r="W1503">
        <v>0</v>
      </c>
      <c r="X1503">
        <v>0</v>
      </c>
      <c r="Y1503">
        <v>0</v>
      </c>
      <c r="Z1503">
        <v>0</v>
      </c>
      <c r="AA1503">
        <v>0</v>
      </c>
      <c r="AB1503">
        <v>0</v>
      </c>
      <c r="AC1503">
        <v>0</v>
      </c>
      <c r="AD1503">
        <v>-7811</v>
      </c>
      <c r="AE1503">
        <v>0</v>
      </c>
      <c r="AF1503">
        <v>0</v>
      </c>
      <c r="AG1503">
        <v>0</v>
      </c>
      <c r="AH1503">
        <v>0</v>
      </c>
      <c r="AI1503">
        <v>-7811</v>
      </c>
      <c r="AJ1503">
        <v>0</v>
      </c>
      <c r="AK1503">
        <v>-7811</v>
      </c>
      <c r="AL1503">
        <v>-13200</v>
      </c>
      <c r="AM1503">
        <v>0</v>
      </c>
      <c r="AN1503">
        <v>0</v>
      </c>
      <c r="AO1503">
        <v>0</v>
      </c>
      <c r="AP1503">
        <v>0</v>
      </c>
      <c r="AQ1503">
        <v>0</v>
      </c>
    </row>
    <row r="1504" spans="2:43" x14ac:dyDescent="0.35">
      <c r="B1504" s="65" t="s">
        <v>128</v>
      </c>
      <c r="C1504">
        <v>2017</v>
      </c>
      <c r="D1504">
        <v>2018</v>
      </c>
      <c r="F1504">
        <v>1301</v>
      </c>
      <c r="G1504">
        <v>0</v>
      </c>
      <c r="H1504" t="s">
        <v>490</v>
      </c>
      <c r="I1504">
        <v>5</v>
      </c>
      <c r="J1504">
        <v>254</v>
      </c>
      <c r="K1504" t="s">
        <v>66</v>
      </c>
      <c r="L1504">
        <v>0</v>
      </c>
      <c r="M1504">
        <v>-12646</v>
      </c>
      <c r="N1504">
        <v>0</v>
      </c>
      <c r="O1504">
        <v>0</v>
      </c>
      <c r="P1504">
        <v>0</v>
      </c>
      <c r="Q1504">
        <v>-12646</v>
      </c>
      <c r="R1504">
        <v>0</v>
      </c>
      <c r="S1504">
        <v>0</v>
      </c>
      <c r="T1504">
        <v>0</v>
      </c>
      <c r="U1504">
        <v>0</v>
      </c>
      <c r="V1504">
        <v>0</v>
      </c>
      <c r="W1504">
        <v>0</v>
      </c>
      <c r="X1504">
        <v>0</v>
      </c>
      <c r="Y1504">
        <v>0</v>
      </c>
      <c r="Z1504">
        <v>0</v>
      </c>
      <c r="AA1504">
        <v>0</v>
      </c>
      <c r="AB1504">
        <v>0</v>
      </c>
      <c r="AC1504">
        <v>0</v>
      </c>
      <c r="AD1504">
        <v>-884.86</v>
      </c>
      <c r="AE1504">
        <v>0</v>
      </c>
      <c r="AF1504">
        <v>0</v>
      </c>
      <c r="AG1504">
        <v>0</v>
      </c>
      <c r="AH1504">
        <v>0</v>
      </c>
      <c r="AI1504">
        <v>-884.86</v>
      </c>
      <c r="AJ1504">
        <v>0</v>
      </c>
      <c r="AK1504">
        <v>-884.86</v>
      </c>
      <c r="AL1504">
        <v>-13530.86</v>
      </c>
      <c r="AM1504">
        <v>0</v>
      </c>
      <c r="AN1504">
        <v>0</v>
      </c>
      <c r="AO1504">
        <v>0</v>
      </c>
      <c r="AP1504">
        <v>0</v>
      </c>
      <c r="AQ1504">
        <v>0</v>
      </c>
    </row>
    <row r="1505" spans="2:43" x14ac:dyDescent="0.35">
      <c r="B1505" s="65" t="s">
        <v>128</v>
      </c>
      <c r="C1505">
        <v>2017</v>
      </c>
      <c r="D1505">
        <v>2018</v>
      </c>
      <c r="F1505">
        <v>1301</v>
      </c>
      <c r="G1505">
        <v>0</v>
      </c>
      <c r="H1505" t="s">
        <v>490</v>
      </c>
      <c r="I1505">
        <v>5</v>
      </c>
      <c r="J1505">
        <v>257</v>
      </c>
      <c r="K1505" t="s">
        <v>66</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-8283.57</v>
      </c>
      <c r="AE1505">
        <v>0</v>
      </c>
      <c r="AF1505">
        <v>0</v>
      </c>
      <c r="AG1505">
        <v>0</v>
      </c>
      <c r="AH1505">
        <v>0</v>
      </c>
      <c r="AI1505">
        <v>-8283.57</v>
      </c>
      <c r="AJ1505">
        <v>0</v>
      </c>
      <c r="AK1505">
        <v>-8283.57</v>
      </c>
      <c r="AL1505">
        <v>-8283.57</v>
      </c>
      <c r="AM1505">
        <v>0</v>
      </c>
      <c r="AN1505">
        <v>0</v>
      </c>
      <c r="AO1505">
        <v>0</v>
      </c>
      <c r="AP1505">
        <v>0</v>
      </c>
      <c r="AQ1505">
        <v>0</v>
      </c>
    </row>
    <row r="1506" spans="2:43" x14ac:dyDescent="0.35">
      <c r="B1506" s="65" t="s">
        <v>128</v>
      </c>
      <c r="C1506">
        <v>2017</v>
      </c>
      <c r="D1506">
        <v>2018</v>
      </c>
      <c r="F1506">
        <v>1301</v>
      </c>
      <c r="G1506">
        <v>0</v>
      </c>
      <c r="H1506" t="s">
        <v>490</v>
      </c>
      <c r="I1506">
        <v>5</v>
      </c>
      <c r="J1506">
        <v>260</v>
      </c>
      <c r="K1506" t="s">
        <v>66</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-26323.41</v>
      </c>
      <c r="AE1506">
        <v>0</v>
      </c>
      <c r="AF1506">
        <v>0</v>
      </c>
      <c r="AG1506">
        <v>0</v>
      </c>
      <c r="AH1506">
        <v>0</v>
      </c>
      <c r="AI1506">
        <v>-26323.41</v>
      </c>
      <c r="AJ1506">
        <v>0</v>
      </c>
      <c r="AK1506">
        <v>-26323.41</v>
      </c>
      <c r="AL1506">
        <v>-26323.41</v>
      </c>
      <c r="AM1506">
        <v>0</v>
      </c>
      <c r="AN1506">
        <v>0</v>
      </c>
      <c r="AO1506">
        <v>0</v>
      </c>
      <c r="AP1506">
        <v>0</v>
      </c>
      <c r="AQ1506">
        <v>0</v>
      </c>
    </row>
    <row r="1507" spans="2:43" x14ac:dyDescent="0.35">
      <c r="B1507" s="65" t="s">
        <v>128</v>
      </c>
      <c r="C1507">
        <v>2017</v>
      </c>
      <c r="D1507">
        <v>2018</v>
      </c>
      <c r="F1507">
        <v>1301</v>
      </c>
      <c r="G1507">
        <v>0</v>
      </c>
      <c r="H1507" t="s">
        <v>490</v>
      </c>
      <c r="I1507">
        <v>5</v>
      </c>
      <c r="J1507">
        <v>310</v>
      </c>
      <c r="K1507" t="s">
        <v>66</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-695.49</v>
      </c>
      <c r="AE1507">
        <v>0</v>
      </c>
      <c r="AF1507">
        <v>0</v>
      </c>
      <c r="AG1507">
        <v>0</v>
      </c>
      <c r="AH1507">
        <v>0</v>
      </c>
      <c r="AI1507">
        <v>-695.49</v>
      </c>
      <c r="AJ1507">
        <v>0</v>
      </c>
      <c r="AK1507">
        <v>-695.49</v>
      </c>
      <c r="AL1507">
        <v>-695.49</v>
      </c>
      <c r="AM1507">
        <v>0</v>
      </c>
      <c r="AN1507">
        <v>0</v>
      </c>
      <c r="AO1507">
        <v>0</v>
      </c>
      <c r="AP1507">
        <v>0</v>
      </c>
      <c r="AQ1507">
        <v>0</v>
      </c>
    </row>
    <row r="1508" spans="2:43" x14ac:dyDescent="0.35">
      <c r="B1508" s="65" t="s">
        <v>128</v>
      </c>
      <c r="C1508">
        <v>2017</v>
      </c>
      <c r="D1508">
        <v>2018</v>
      </c>
      <c r="F1508">
        <v>1301</v>
      </c>
      <c r="G1508">
        <v>0</v>
      </c>
      <c r="H1508" t="s">
        <v>491</v>
      </c>
      <c r="I1508">
        <v>6</v>
      </c>
      <c r="J1508">
        <v>111</v>
      </c>
      <c r="K1508" t="s">
        <v>66</v>
      </c>
      <c r="L1508">
        <v>0</v>
      </c>
      <c r="M1508">
        <v>0</v>
      </c>
      <c r="N1508">
        <v>0</v>
      </c>
      <c r="O1508">
        <v>0</v>
      </c>
      <c r="P1508">
        <v>0</v>
      </c>
      <c r="Q1508">
        <v>0</v>
      </c>
      <c r="R1508">
        <v>0</v>
      </c>
      <c r="S1508">
        <v>-3170166.25</v>
      </c>
      <c r="T1508">
        <v>0</v>
      </c>
      <c r="U1508">
        <v>0</v>
      </c>
      <c r="V1508">
        <v>0</v>
      </c>
      <c r="W1508">
        <v>-3170166.25</v>
      </c>
      <c r="X1508">
        <v>0</v>
      </c>
      <c r="Y1508">
        <v>0</v>
      </c>
      <c r="Z1508">
        <v>0</v>
      </c>
      <c r="AA1508">
        <v>0</v>
      </c>
      <c r="AB1508">
        <v>0</v>
      </c>
      <c r="AC1508">
        <v>0</v>
      </c>
      <c r="AD1508">
        <v>-38059040.189999998</v>
      </c>
      <c r="AE1508">
        <v>0</v>
      </c>
      <c r="AF1508">
        <v>0</v>
      </c>
      <c r="AG1508">
        <v>0</v>
      </c>
      <c r="AH1508">
        <v>0</v>
      </c>
      <c r="AI1508">
        <v>-38059040.189999998</v>
      </c>
      <c r="AJ1508">
        <v>0</v>
      </c>
      <c r="AK1508">
        <v>-38059040.189999998</v>
      </c>
      <c r="AL1508">
        <v>-41229206.439999998</v>
      </c>
      <c r="AM1508">
        <v>0</v>
      </c>
      <c r="AN1508">
        <v>0</v>
      </c>
      <c r="AO1508">
        <v>0</v>
      </c>
      <c r="AP1508">
        <v>0</v>
      </c>
      <c r="AQ1508">
        <v>0</v>
      </c>
    </row>
    <row r="1509" spans="2:43" x14ac:dyDescent="0.35">
      <c r="B1509" s="65" t="s">
        <v>128</v>
      </c>
      <c r="C1509">
        <v>2017</v>
      </c>
      <c r="D1509">
        <v>2018</v>
      </c>
      <c r="F1509">
        <v>1301</v>
      </c>
      <c r="G1509">
        <v>0</v>
      </c>
      <c r="H1509" t="s">
        <v>491</v>
      </c>
      <c r="I1509">
        <v>6</v>
      </c>
      <c r="J1509">
        <v>113</v>
      </c>
      <c r="K1509" t="s">
        <v>66</v>
      </c>
      <c r="L1509">
        <v>0</v>
      </c>
      <c r="M1509">
        <v>0</v>
      </c>
      <c r="N1509">
        <v>0</v>
      </c>
      <c r="O1509">
        <v>0</v>
      </c>
      <c r="P1509">
        <v>0</v>
      </c>
      <c r="Q1509">
        <v>0</v>
      </c>
      <c r="R1509">
        <v>0</v>
      </c>
      <c r="S1509">
        <v>-5125.2</v>
      </c>
      <c r="T1509">
        <v>0</v>
      </c>
      <c r="U1509">
        <v>0</v>
      </c>
      <c r="V1509">
        <v>0</v>
      </c>
      <c r="W1509">
        <v>-5125.2</v>
      </c>
      <c r="X1509">
        <v>0</v>
      </c>
      <c r="Y1509">
        <v>0</v>
      </c>
      <c r="Z1509">
        <v>0</v>
      </c>
      <c r="AA1509">
        <v>0</v>
      </c>
      <c r="AB1509">
        <v>0</v>
      </c>
      <c r="AC1509">
        <v>0</v>
      </c>
      <c r="AD1509">
        <v>-132809.76999999999</v>
      </c>
      <c r="AE1509">
        <v>0</v>
      </c>
      <c r="AF1509">
        <v>0</v>
      </c>
      <c r="AG1509">
        <v>0</v>
      </c>
      <c r="AH1509">
        <v>0</v>
      </c>
      <c r="AI1509">
        <v>-132809.76999999999</v>
      </c>
      <c r="AJ1509">
        <v>0</v>
      </c>
      <c r="AK1509">
        <v>-132809.76999999999</v>
      </c>
      <c r="AL1509">
        <v>-137934.97</v>
      </c>
      <c r="AM1509">
        <v>0</v>
      </c>
      <c r="AN1509">
        <v>0</v>
      </c>
      <c r="AO1509">
        <v>0</v>
      </c>
      <c r="AP1509">
        <v>0</v>
      </c>
      <c r="AQ1509">
        <v>0</v>
      </c>
    </row>
    <row r="1510" spans="2:43" x14ac:dyDescent="0.35">
      <c r="B1510" s="65" t="s">
        <v>128</v>
      </c>
      <c r="C1510">
        <v>2017</v>
      </c>
      <c r="D1510">
        <v>2018</v>
      </c>
      <c r="F1510">
        <v>1301</v>
      </c>
      <c r="G1510">
        <v>0</v>
      </c>
      <c r="H1510" t="s">
        <v>491</v>
      </c>
      <c r="I1510">
        <v>6</v>
      </c>
      <c r="J1510">
        <v>115</v>
      </c>
      <c r="K1510" t="s">
        <v>66</v>
      </c>
      <c r="L1510">
        <v>0</v>
      </c>
      <c r="M1510">
        <v>0</v>
      </c>
      <c r="N1510">
        <v>0</v>
      </c>
      <c r="O1510">
        <v>0</v>
      </c>
      <c r="P1510">
        <v>0</v>
      </c>
      <c r="Q1510">
        <v>0</v>
      </c>
      <c r="R1510">
        <v>0</v>
      </c>
      <c r="S1510">
        <v>-17173.650000000001</v>
      </c>
      <c r="T1510">
        <v>0</v>
      </c>
      <c r="U1510">
        <v>0</v>
      </c>
      <c r="V1510">
        <v>0</v>
      </c>
      <c r="W1510">
        <v>-17173.650000000001</v>
      </c>
      <c r="X1510">
        <v>0</v>
      </c>
      <c r="Y1510">
        <v>0</v>
      </c>
      <c r="Z1510">
        <v>0</v>
      </c>
      <c r="AA1510">
        <v>0</v>
      </c>
      <c r="AB1510">
        <v>0</v>
      </c>
      <c r="AC1510">
        <v>0</v>
      </c>
      <c r="AD1510">
        <v>-601658.06000000006</v>
      </c>
      <c r="AE1510">
        <v>0</v>
      </c>
      <c r="AF1510">
        <v>0</v>
      </c>
      <c r="AG1510">
        <v>0</v>
      </c>
      <c r="AH1510">
        <v>0</v>
      </c>
      <c r="AI1510">
        <v>-601658.06000000006</v>
      </c>
      <c r="AJ1510">
        <v>0</v>
      </c>
      <c r="AK1510">
        <v>-601658.06000000006</v>
      </c>
      <c r="AL1510">
        <v>-618831.71</v>
      </c>
      <c r="AM1510">
        <v>0</v>
      </c>
      <c r="AN1510">
        <v>0</v>
      </c>
      <c r="AO1510">
        <v>0</v>
      </c>
      <c r="AP1510">
        <v>0</v>
      </c>
      <c r="AQ1510">
        <v>0</v>
      </c>
    </row>
    <row r="1511" spans="2:43" x14ac:dyDescent="0.35">
      <c r="B1511" s="65" t="s">
        <v>128</v>
      </c>
      <c r="C1511">
        <v>2017</v>
      </c>
      <c r="D1511">
        <v>2018</v>
      </c>
      <c r="F1511">
        <v>1301</v>
      </c>
      <c r="G1511">
        <v>0</v>
      </c>
      <c r="H1511" t="s">
        <v>491</v>
      </c>
      <c r="I1511">
        <v>6</v>
      </c>
      <c r="J1511">
        <v>118</v>
      </c>
      <c r="K1511" t="s">
        <v>66</v>
      </c>
      <c r="L1511">
        <v>0</v>
      </c>
      <c r="M1511">
        <v>0</v>
      </c>
      <c r="N1511">
        <v>0</v>
      </c>
      <c r="O1511">
        <v>0</v>
      </c>
      <c r="P1511">
        <v>0</v>
      </c>
      <c r="Q1511">
        <v>0</v>
      </c>
      <c r="R1511">
        <v>0</v>
      </c>
      <c r="S1511">
        <v>-817.22</v>
      </c>
      <c r="T1511">
        <v>0</v>
      </c>
      <c r="U1511">
        <v>0</v>
      </c>
      <c r="V1511">
        <v>0</v>
      </c>
      <c r="W1511">
        <v>-817.22</v>
      </c>
      <c r="X1511">
        <v>0</v>
      </c>
      <c r="Y1511">
        <v>0</v>
      </c>
      <c r="Z1511">
        <v>0</v>
      </c>
      <c r="AA1511">
        <v>0</v>
      </c>
      <c r="AB1511">
        <v>0</v>
      </c>
      <c r="AC1511">
        <v>0</v>
      </c>
      <c r="AD1511">
        <v>-18988.53</v>
      </c>
      <c r="AE1511">
        <v>0</v>
      </c>
      <c r="AF1511">
        <v>0</v>
      </c>
      <c r="AG1511">
        <v>0</v>
      </c>
      <c r="AH1511">
        <v>0</v>
      </c>
      <c r="AI1511">
        <v>-18988.53</v>
      </c>
      <c r="AJ1511">
        <v>0</v>
      </c>
      <c r="AK1511">
        <v>-18988.53</v>
      </c>
      <c r="AL1511">
        <v>-19805.75</v>
      </c>
      <c r="AM1511">
        <v>0</v>
      </c>
      <c r="AN1511">
        <v>0</v>
      </c>
      <c r="AO1511">
        <v>0</v>
      </c>
      <c r="AP1511">
        <v>0</v>
      </c>
      <c r="AQ1511">
        <v>0</v>
      </c>
    </row>
    <row r="1512" spans="2:43" x14ac:dyDescent="0.35">
      <c r="B1512" s="65" t="s">
        <v>128</v>
      </c>
      <c r="C1512">
        <v>2017</v>
      </c>
      <c r="D1512">
        <v>2018</v>
      </c>
      <c r="F1512">
        <v>1301</v>
      </c>
      <c r="G1512">
        <v>0</v>
      </c>
      <c r="H1512" t="s">
        <v>491</v>
      </c>
      <c r="I1512">
        <v>6</v>
      </c>
      <c r="J1512">
        <v>121</v>
      </c>
      <c r="K1512" t="s">
        <v>66</v>
      </c>
      <c r="L1512">
        <v>0</v>
      </c>
      <c r="M1512">
        <v>-34378.449999999997</v>
      </c>
      <c r="N1512">
        <v>0</v>
      </c>
      <c r="O1512">
        <v>0</v>
      </c>
      <c r="P1512">
        <v>0</v>
      </c>
      <c r="Q1512">
        <v>-34378.449999999997</v>
      </c>
      <c r="R1512">
        <v>0</v>
      </c>
      <c r="S1512">
        <v>-1037284.28</v>
      </c>
      <c r="T1512">
        <v>0</v>
      </c>
      <c r="U1512">
        <v>0</v>
      </c>
      <c r="V1512">
        <v>0</v>
      </c>
      <c r="W1512">
        <v>-1037284.28</v>
      </c>
      <c r="X1512">
        <v>0</v>
      </c>
      <c r="Y1512">
        <v>0</v>
      </c>
      <c r="Z1512">
        <v>0</v>
      </c>
      <c r="AA1512">
        <v>0</v>
      </c>
      <c r="AB1512">
        <v>0</v>
      </c>
      <c r="AC1512">
        <v>0</v>
      </c>
      <c r="AD1512">
        <v>-12490559.84</v>
      </c>
      <c r="AE1512">
        <v>0</v>
      </c>
      <c r="AF1512">
        <v>0</v>
      </c>
      <c r="AG1512">
        <v>0</v>
      </c>
      <c r="AH1512">
        <v>0</v>
      </c>
      <c r="AI1512">
        <v>-12490559.84</v>
      </c>
      <c r="AJ1512">
        <v>0</v>
      </c>
      <c r="AK1512">
        <v>-12490559.84</v>
      </c>
      <c r="AL1512">
        <v>-13562222.57</v>
      </c>
      <c r="AM1512">
        <v>0</v>
      </c>
      <c r="AN1512">
        <v>0</v>
      </c>
      <c r="AO1512">
        <v>0</v>
      </c>
      <c r="AP1512">
        <v>0</v>
      </c>
      <c r="AQ1512">
        <v>0</v>
      </c>
    </row>
    <row r="1513" spans="2:43" x14ac:dyDescent="0.35">
      <c r="B1513" s="65" t="s">
        <v>128</v>
      </c>
      <c r="C1513">
        <v>2017</v>
      </c>
      <c r="D1513">
        <v>2018</v>
      </c>
      <c r="F1513">
        <v>1301</v>
      </c>
      <c r="G1513">
        <v>0</v>
      </c>
      <c r="H1513" t="s">
        <v>491</v>
      </c>
      <c r="I1513">
        <v>6</v>
      </c>
      <c r="J1513">
        <v>210</v>
      </c>
      <c r="K1513" t="s">
        <v>66</v>
      </c>
      <c r="L1513">
        <v>0</v>
      </c>
      <c r="M1513">
        <v>-150797.48000000001</v>
      </c>
      <c r="N1513">
        <v>0</v>
      </c>
      <c r="O1513">
        <v>0</v>
      </c>
      <c r="P1513">
        <v>0</v>
      </c>
      <c r="Q1513">
        <v>-150797.48000000001</v>
      </c>
      <c r="R1513">
        <v>0</v>
      </c>
      <c r="S1513">
        <v>-6062.28</v>
      </c>
      <c r="T1513">
        <v>0</v>
      </c>
      <c r="U1513">
        <v>0</v>
      </c>
      <c r="V1513">
        <v>0</v>
      </c>
      <c r="W1513">
        <v>-6062.28</v>
      </c>
      <c r="X1513">
        <v>0</v>
      </c>
      <c r="Y1513">
        <v>0</v>
      </c>
      <c r="Z1513">
        <v>0</v>
      </c>
      <c r="AA1513">
        <v>0</v>
      </c>
      <c r="AB1513">
        <v>0</v>
      </c>
      <c r="AC1513">
        <v>0</v>
      </c>
      <c r="AD1513">
        <v>-1452606.14</v>
      </c>
      <c r="AE1513">
        <v>0</v>
      </c>
      <c r="AF1513">
        <v>0</v>
      </c>
      <c r="AG1513">
        <v>0</v>
      </c>
      <c r="AH1513">
        <v>0</v>
      </c>
      <c r="AI1513">
        <v>-1452606.14</v>
      </c>
      <c r="AJ1513">
        <v>0</v>
      </c>
      <c r="AK1513">
        <v>-1452606.14</v>
      </c>
      <c r="AL1513">
        <v>-1609465.9</v>
      </c>
      <c r="AM1513">
        <v>0</v>
      </c>
      <c r="AN1513">
        <v>0</v>
      </c>
      <c r="AO1513">
        <v>0</v>
      </c>
      <c r="AP1513">
        <v>0</v>
      </c>
      <c r="AQ1513">
        <v>0</v>
      </c>
    </row>
    <row r="1514" spans="2:43" x14ac:dyDescent="0.35">
      <c r="B1514" s="65" t="s">
        <v>128</v>
      </c>
      <c r="C1514">
        <v>2017</v>
      </c>
      <c r="D1514">
        <v>2018</v>
      </c>
      <c r="F1514">
        <v>1301</v>
      </c>
      <c r="G1514">
        <v>0</v>
      </c>
      <c r="H1514" t="s">
        <v>491</v>
      </c>
      <c r="I1514">
        <v>6</v>
      </c>
      <c r="J1514">
        <v>220</v>
      </c>
      <c r="K1514" t="s">
        <v>66</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-164257.47</v>
      </c>
      <c r="AE1514">
        <v>0</v>
      </c>
      <c r="AF1514">
        <v>0</v>
      </c>
      <c r="AG1514">
        <v>0</v>
      </c>
      <c r="AH1514">
        <v>0</v>
      </c>
      <c r="AI1514">
        <v>-164257.47</v>
      </c>
      <c r="AJ1514">
        <v>0</v>
      </c>
      <c r="AK1514">
        <v>-164257.47</v>
      </c>
      <c r="AL1514">
        <v>-164257.47</v>
      </c>
      <c r="AM1514">
        <v>0</v>
      </c>
      <c r="AN1514">
        <v>0</v>
      </c>
      <c r="AO1514">
        <v>0</v>
      </c>
      <c r="AP1514">
        <v>0</v>
      </c>
      <c r="AQ1514">
        <v>0</v>
      </c>
    </row>
    <row r="1515" spans="2:43" x14ac:dyDescent="0.35">
      <c r="B1515" s="65" t="s">
        <v>128</v>
      </c>
      <c r="C1515">
        <v>2017</v>
      </c>
      <c r="D1515">
        <v>2018</v>
      </c>
      <c r="F1515">
        <v>1301</v>
      </c>
      <c r="G1515">
        <v>0</v>
      </c>
      <c r="H1515" t="s">
        <v>491</v>
      </c>
      <c r="I1515">
        <v>6</v>
      </c>
      <c r="J1515">
        <v>231</v>
      </c>
      <c r="K1515" t="s">
        <v>66</v>
      </c>
      <c r="L1515">
        <v>0</v>
      </c>
      <c r="M1515">
        <v>-136800</v>
      </c>
      <c r="N1515">
        <v>0</v>
      </c>
      <c r="O1515">
        <v>0</v>
      </c>
      <c r="P1515">
        <v>0</v>
      </c>
      <c r="Q1515">
        <v>-136800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-136800</v>
      </c>
      <c r="AM1515">
        <v>0</v>
      </c>
      <c r="AN1515">
        <v>0</v>
      </c>
      <c r="AO1515">
        <v>0</v>
      </c>
      <c r="AP1515">
        <v>0</v>
      </c>
      <c r="AQ1515">
        <v>0</v>
      </c>
    </row>
    <row r="1516" spans="2:43" x14ac:dyDescent="0.35">
      <c r="B1516" s="65" t="s">
        <v>128</v>
      </c>
      <c r="C1516">
        <v>2017</v>
      </c>
      <c r="D1516">
        <v>2018</v>
      </c>
      <c r="F1516">
        <v>1301</v>
      </c>
      <c r="G1516">
        <v>0</v>
      </c>
      <c r="H1516" t="s">
        <v>491</v>
      </c>
      <c r="I1516">
        <v>6</v>
      </c>
      <c r="J1516">
        <v>232</v>
      </c>
      <c r="K1516" t="s">
        <v>66</v>
      </c>
      <c r="L1516">
        <v>0</v>
      </c>
      <c r="M1516">
        <v>-64998</v>
      </c>
      <c r="N1516">
        <v>0</v>
      </c>
      <c r="O1516">
        <v>0</v>
      </c>
      <c r="P1516">
        <v>0</v>
      </c>
      <c r="Q1516">
        <v>-64998</v>
      </c>
      <c r="R1516">
        <v>0</v>
      </c>
      <c r="S1516">
        <v>0</v>
      </c>
      <c r="T1516">
        <v>0</v>
      </c>
      <c r="U1516">
        <v>0</v>
      </c>
      <c r="V1516">
        <v>0</v>
      </c>
      <c r="W1516">
        <v>0</v>
      </c>
      <c r="X1516">
        <v>0</v>
      </c>
      <c r="Y1516">
        <v>0</v>
      </c>
      <c r="Z1516">
        <v>0</v>
      </c>
      <c r="AA1516">
        <v>0</v>
      </c>
      <c r="AB1516">
        <v>0</v>
      </c>
      <c r="AC1516">
        <v>0</v>
      </c>
      <c r="AD1516">
        <v>-196240.05</v>
      </c>
      <c r="AE1516">
        <v>0</v>
      </c>
      <c r="AF1516">
        <v>0</v>
      </c>
      <c r="AG1516">
        <v>0</v>
      </c>
      <c r="AH1516">
        <v>0</v>
      </c>
      <c r="AI1516">
        <v>-196240.05</v>
      </c>
      <c r="AJ1516">
        <v>0</v>
      </c>
      <c r="AK1516">
        <v>-196240.05</v>
      </c>
      <c r="AL1516">
        <v>-261238.05</v>
      </c>
      <c r="AM1516">
        <v>0</v>
      </c>
      <c r="AN1516">
        <v>0</v>
      </c>
      <c r="AO1516">
        <v>0</v>
      </c>
      <c r="AP1516">
        <v>0</v>
      </c>
      <c r="AQ1516">
        <v>0</v>
      </c>
    </row>
    <row r="1517" spans="2:43" x14ac:dyDescent="0.35">
      <c r="B1517" s="65" t="s">
        <v>128</v>
      </c>
      <c r="C1517">
        <v>2017</v>
      </c>
      <c r="D1517">
        <v>2018</v>
      </c>
      <c r="F1517">
        <v>1301</v>
      </c>
      <c r="G1517">
        <v>0</v>
      </c>
      <c r="H1517" t="s">
        <v>491</v>
      </c>
      <c r="I1517">
        <v>6</v>
      </c>
      <c r="J1517">
        <v>233</v>
      </c>
      <c r="K1517" t="s">
        <v>66</v>
      </c>
      <c r="L1517">
        <v>0</v>
      </c>
      <c r="M1517">
        <v>-2404.66</v>
      </c>
      <c r="N1517">
        <v>0</v>
      </c>
      <c r="O1517">
        <v>0</v>
      </c>
      <c r="P1517">
        <v>0</v>
      </c>
      <c r="Q1517">
        <v>-2404.66</v>
      </c>
      <c r="R1517">
        <v>0</v>
      </c>
      <c r="S1517">
        <v>0</v>
      </c>
      <c r="T1517">
        <v>0</v>
      </c>
      <c r="U1517">
        <v>0</v>
      </c>
      <c r="V1517">
        <v>0</v>
      </c>
      <c r="W1517">
        <v>0</v>
      </c>
      <c r="X1517">
        <v>0</v>
      </c>
      <c r="Y1517">
        <v>0</v>
      </c>
      <c r="Z1517">
        <v>0</v>
      </c>
      <c r="AA1517">
        <v>0</v>
      </c>
      <c r="AB1517">
        <v>0</v>
      </c>
      <c r="AC1517">
        <v>0</v>
      </c>
      <c r="AD1517">
        <v>-132224.76999999999</v>
      </c>
      <c r="AE1517">
        <v>0</v>
      </c>
      <c r="AF1517">
        <v>0</v>
      </c>
      <c r="AG1517">
        <v>0</v>
      </c>
      <c r="AH1517">
        <v>0</v>
      </c>
      <c r="AI1517">
        <v>-132224.76999999999</v>
      </c>
      <c r="AJ1517">
        <v>0</v>
      </c>
      <c r="AK1517">
        <v>-132224.76999999999</v>
      </c>
      <c r="AL1517">
        <v>-134629.43</v>
      </c>
      <c r="AM1517">
        <v>0</v>
      </c>
      <c r="AN1517">
        <v>0</v>
      </c>
      <c r="AO1517">
        <v>0</v>
      </c>
      <c r="AP1517">
        <v>0</v>
      </c>
      <c r="AQ1517">
        <v>0</v>
      </c>
    </row>
    <row r="1518" spans="2:43" x14ac:dyDescent="0.35">
      <c r="B1518" s="65" t="s">
        <v>128</v>
      </c>
      <c r="C1518">
        <v>2017</v>
      </c>
      <c r="D1518">
        <v>2018</v>
      </c>
      <c r="F1518">
        <v>1301</v>
      </c>
      <c r="G1518">
        <v>0</v>
      </c>
      <c r="H1518" t="s">
        <v>491</v>
      </c>
      <c r="I1518">
        <v>6</v>
      </c>
      <c r="J1518">
        <v>240</v>
      </c>
      <c r="K1518" t="s">
        <v>66</v>
      </c>
      <c r="L1518">
        <v>0</v>
      </c>
      <c r="M1518">
        <v>0</v>
      </c>
      <c r="N1518">
        <v>0</v>
      </c>
      <c r="O1518">
        <v>0</v>
      </c>
      <c r="P1518">
        <v>0</v>
      </c>
      <c r="Q1518">
        <v>0</v>
      </c>
      <c r="R1518">
        <v>0</v>
      </c>
      <c r="S1518">
        <v>0</v>
      </c>
      <c r="T1518">
        <v>0</v>
      </c>
      <c r="U1518">
        <v>0</v>
      </c>
      <c r="V1518">
        <v>0</v>
      </c>
      <c r="W1518">
        <v>0</v>
      </c>
      <c r="X1518">
        <v>0</v>
      </c>
      <c r="Y1518">
        <v>-10279.120000000001</v>
      </c>
      <c r="Z1518">
        <v>0</v>
      </c>
      <c r="AA1518">
        <v>0</v>
      </c>
      <c r="AB1518">
        <v>0</v>
      </c>
      <c r="AC1518">
        <v>-10279.120000000001</v>
      </c>
      <c r="AD1518">
        <v>-20445.310000000001</v>
      </c>
      <c r="AE1518">
        <v>0</v>
      </c>
      <c r="AF1518">
        <v>0</v>
      </c>
      <c r="AG1518">
        <v>0</v>
      </c>
      <c r="AH1518">
        <v>0</v>
      </c>
      <c r="AI1518">
        <v>-20445.310000000001</v>
      </c>
      <c r="AJ1518">
        <v>0</v>
      </c>
      <c r="AK1518">
        <v>-30724.43</v>
      </c>
      <c r="AL1518">
        <v>-30724.43</v>
      </c>
      <c r="AM1518">
        <v>0</v>
      </c>
      <c r="AN1518">
        <v>0</v>
      </c>
      <c r="AO1518">
        <v>0</v>
      </c>
      <c r="AP1518">
        <v>0</v>
      </c>
      <c r="AQ1518">
        <v>0</v>
      </c>
    </row>
    <row r="1519" spans="2:43" x14ac:dyDescent="0.35">
      <c r="B1519" s="65" t="s">
        <v>128</v>
      </c>
      <c r="C1519">
        <v>2017</v>
      </c>
      <c r="D1519">
        <v>2018</v>
      </c>
      <c r="F1519">
        <v>1301</v>
      </c>
      <c r="G1519">
        <v>0</v>
      </c>
      <c r="H1519" t="s">
        <v>491</v>
      </c>
      <c r="I1519">
        <v>6</v>
      </c>
      <c r="J1519">
        <v>251</v>
      </c>
      <c r="K1519" t="s">
        <v>66</v>
      </c>
      <c r="L1519">
        <v>0</v>
      </c>
      <c r="M1519">
        <v>-60800.02</v>
      </c>
      <c r="N1519">
        <v>0</v>
      </c>
      <c r="O1519">
        <v>0</v>
      </c>
      <c r="P1519">
        <v>0</v>
      </c>
      <c r="Q1519">
        <v>-60800.02</v>
      </c>
      <c r="R1519">
        <v>0</v>
      </c>
      <c r="S1519">
        <v>0</v>
      </c>
      <c r="T1519">
        <v>0</v>
      </c>
      <c r="U1519">
        <v>0</v>
      </c>
      <c r="V1519">
        <v>0</v>
      </c>
      <c r="W1519">
        <v>0</v>
      </c>
      <c r="X1519">
        <v>0</v>
      </c>
      <c r="Y1519">
        <v>0</v>
      </c>
      <c r="Z1519">
        <v>0</v>
      </c>
      <c r="AA1519">
        <v>0</v>
      </c>
      <c r="AB1519">
        <v>0</v>
      </c>
      <c r="AC1519">
        <v>0</v>
      </c>
      <c r="AD1519">
        <v>-215917.7</v>
      </c>
      <c r="AE1519">
        <v>0</v>
      </c>
      <c r="AF1519">
        <v>0</v>
      </c>
      <c r="AG1519">
        <v>0</v>
      </c>
      <c r="AH1519">
        <v>0</v>
      </c>
      <c r="AI1519">
        <v>-215917.7</v>
      </c>
      <c r="AJ1519">
        <v>0</v>
      </c>
      <c r="AK1519">
        <v>-215917.7</v>
      </c>
      <c r="AL1519">
        <v>-276717.71999999997</v>
      </c>
      <c r="AM1519">
        <v>0</v>
      </c>
      <c r="AN1519">
        <v>0</v>
      </c>
      <c r="AO1519">
        <v>0</v>
      </c>
      <c r="AP1519">
        <v>0</v>
      </c>
      <c r="AQ1519">
        <v>0</v>
      </c>
    </row>
    <row r="1520" spans="2:43" x14ac:dyDescent="0.35">
      <c r="B1520" s="65" t="s">
        <v>128</v>
      </c>
      <c r="C1520">
        <v>2017</v>
      </c>
      <c r="D1520">
        <v>2018</v>
      </c>
      <c r="F1520">
        <v>1301</v>
      </c>
      <c r="G1520">
        <v>0</v>
      </c>
      <c r="H1520" t="s">
        <v>491</v>
      </c>
      <c r="I1520">
        <v>6</v>
      </c>
      <c r="J1520">
        <v>252</v>
      </c>
      <c r="K1520" t="s">
        <v>66</v>
      </c>
      <c r="L1520">
        <v>0</v>
      </c>
      <c r="M1520">
        <v>-151138.26999999999</v>
      </c>
      <c r="N1520">
        <v>0</v>
      </c>
      <c r="O1520">
        <v>0</v>
      </c>
      <c r="P1520">
        <v>0</v>
      </c>
      <c r="Q1520">
        <v>-151138.26999999999</v>
      </c>
      <c r="R1520">
        <v>0</v>
      </c>
      <c r="S1520">
        <v>-277337.75</v>
      </c>
      <c r="T1520">
        <v>0</v>
      </c>
      <c r="U1520">
        <v>0</v>
      </c>
      <c r="V1520">
        <v>0</v>
      </c>
      <c r="W1520">
        <v>-277337.75</v>
      </c>
      <c r="X1520">
        <v>0</v>
      </c>
      <c r="Y1520">
        <v>-352674.57</v>
      </c>
      <c r="Z1520">
        <v>0</v>
      </c>
      <c r="AA1520">
        <v>0</v>
      </c>
      <c r="AB1520">
        <v>0</v>
      </c>
      <c r="AC1520">
        <v>-352674.57</v>
      </c>
      <c r="AD1520">
        <v>-1358805.72</v>
      </c>
      <c r="AE1520">
        <v>0</v>
      </c>
      <c r="AF1520">
        <v>0</v>
      </c>
      <c r="AG1520">
        <v>0</v>
      </c>
      <c r="AH1520">
        <v>0</v>
      </c>
      <c r="AI1520">
        <v>-1358805.72</v>
      </c>
      <c r="AJ1520">
        <v>0</v>
      </c>
      <c r="AK1520">
        <v>-1711480.29</v>
      </c>
      <c r="AL1520">
        <v>-2139956.31</v>
      </c>
      <c r="AM1520">
        <v>0</v>
      </c>
      <c r="AN1520">
        <v>0</v>
      </c>
      <c r="AO1520">
        <v>0</v>
      </c>
      <c r="AP1520">
        <v>0</v>
      </c>
      <c r="AQ1520">
        <v>0</v>
      </c>
    </row>
    <row r="1521" spans="2:43" x14ac:dyDescent="0.35">
      <c r="B1521" s="65" t="s">
        <v>128</v>
      </c>
      <c r="C1521">
        <v>2017</v>
      </c>
      <c r="D1521">
        <v>2018</v>
      </c>
      <c r="F1521">
        <v>1301</v>
      </c>
      <c r="G1521">
        <v>0</v>
      </c>
      <c r="H1521" t="s">
        <v>491</v>
      </c>
      <c r="I1521">
        <v>6</v>
      </c>
      <c r="J1521">
        <v>253</v>
      </c>
      <c r="K1521" t="s">
        <v>66</v>
      </c>
      <c r="L1521">
        <v>0</v>
      </c>
      <c r="M1521">
        <v>-1409778.28</v>
      </c>
      <c r="N1521">
        <v>0</v>
      </c>
      <c r="O1521">
        <v>0</v>
      </c>
      <c r="P1521">
        <v>0</v>
      </c>
      <c r="Q1521">
        <v>-1409778.28</v>
      </c>
      <c r="R1521">
        <v>0</v>
      </c>
      <c r="S1521">
        <v>-162644.32</v>
      </c>
      <c r="T1521">
        <v>0</v>
      </c>
      <c r="U1521">
        <v>0</v>
      </c>
      <c r="V1521">
        <v>0</v>
      </c>
      <c r="W1521">
        <v>-162644.32</v>
      </c>
      <c r="X1521">
        <v>0</v>
      </c>
      <c r="Y1521">
        <v>0</v>
      </c>
      <c r="Z1521">
        <v>0</v>
      </c>
      <c r="AA1521">
        <v>0</v>
      </c>
      <c r="AB1521">
        <v>0</v>
      </c>
      <c r="AC1521">
        <v>0</v>
      </c>
      <c r="AD1521">
        <v>-3282722.28</v>
      </c>
      <c r="AE1521">
        <v>0</v>
      </c>
      <c r="AF1521">
        <v>0</v>
      </c>
      <c r="AG1521">
        <v>0</v>
      </c>
      <c r="AH1521">
        <v>0</v>
      </c>
      <c r="AI1521">
        <v>-3282722.28</v>
      </c>
      <c r="AJ1521">
        <v>0</v>
      </c>
      <c r="AK1521">
        <v>-3282722.28</v>
      </c>
      <c r="AL1521">
        <v>-4855144.88</v>
      </c>
      <c r="AM1521">
        <v>0</v>
      </c>
      <c r="AN1521">
        <v>0</v>
      </c>
      <c r="AO1521">
        <v>0</v>
      </c>
      <c r="AP1521">
        <v>0</v>
      </c>
      <c r="AQ1521">
        <v>0</v>
      </c>
    </row>
    <row r="1522" spans="2:43" x14ac:dyDescent="0.35">
      <c r="B1522" s="65" t="s">
        <v>128</v>
      </c>
      <c r="C1522">
        <v>2017</v>
      </c>
      <c r="D1522">
        <v>2018</v>
      </c>
      <c r="F1522">
        <v>1301</v>
      </c>
      <c r="G1522">
        <v>0</v>
      </c>
      <c r="H1522" t="s">
        <v>491</v>
      </c>
      <c r="I1522">
        <v>6</v>
      </c>
      <c r="J1522">
        <v>254</v>
      </c>
      <c r="K1522" t="s">
        <v>66</v>
      </c>
      <c r="L1522">
        <v>0</v>
      </c>
      <c r="M1522">
        <v>-145261.51999999999</v>
      </c>
      <c r="N1522">
        <v>0</v>
      </c>
      <c r="O1522">
        <v>0</v>
      </c>
      <c r="P1522">
        <v>0</v>
      </c>
      <c r="Q1522">
        <v>-145261.51999999999</v>
      </c>
      <c r="R1522">
        <v>0</v>
      </c>
      <c r="S1522">
        <v>0</v>
      </c>
      <c r="T1522">
        <v>0</v>
      </c>
      <c r="U1522">
        <v>0</v>
      </c>
      <c r="V1522">
        <v>0</v>
      </c>
      <c r="W1522">
        <v>0</v>
      </c>
      <c r="X1522">
        <v>0</v>
      </c>
      <c r="Y1522">
        <v>0</v>
      </c>
      <c r="Z1522">
        <v>0</v>
      </c>
      <c r="AA1522">
        <v>0</v>
      </c>
      <c r="AB1522">
        <v>0</v>
      </c>
      <c r="AC1522">
        <v>0</v>
      </c>
      <c r="AD1522">
        <v>-98429.05</v>
      </c>
      <c r="AE1522">
        <v>0</v>
      </c>
      <c r="AF1522">
        <v>0</v>
      </c>
      <c r="AG1522">
        <v>0</v>
      </c>
      <c r="AH1522">
        <v>0</v>
      </c>
      <c r="AI1522">
        <v>-98429.05</v>
      </c>
      <c r="AJ1522">
        <v>0</v>
      </c>
      <c r="AK1522">
        <v>-98429.05</v>
      </c>
      <c r="AL1522">
        <v>-243690.57</v>
      </c>
      <c r="AM1522">
        <v>0</v>
      </c>
      <c r="AN1522">
        <v>0</v>
      </c>
      <c r="AO1522">
        <v>0</v>
      </c>
      <c r="AP1522">
        <v>0</v>
      </c>
      <c r="AQ1522">
        <v>0</v>
      </c>
    </row>
    <row r="1523" spans="2:43" x14ac:dyDescent="0.35">
      <c r="B1523" s="65" t="s">
        <v>128</v>
      </c>
      <c r="C1523">
        <v>2017</v>
      </c>
      <c r="D1523">
        <v>2018</v>
      </c>
      <c r="F1523">
        <v>1301</v>
      </c>
      <c r="G1523">
        <v>0</v>
      </c>
      <c r="H1523" t="s">
        <v>491</v>
      </c>
      <c r="I1523">
        <v>6</v>
      </c>
      <c r="J1523">
        <v>257</v>
      </c>
      <c r="K1523" t="s">
        <v>66</v>
      </c>
      <c r="L1523">
        <v>0</v>
      </c>
      <c r="M1523">
        <v>-33232.32</v>
      </c>
      <c r="N1523">
        <v>0</v>
      </c>
      <c r="O1523">
        <v>0</v>
      </c>
      <c r="P1523">
        <v>0</v>
      </c>
      <c r="Q1523">
        <v>-33232.32</v>
      </c>
      <c r="R1523">
        <v>0</v>
      </c>
      <c r="S1523">
        <v>-5500</v>
      </c>
      <c r="T1523">
        <v>0</v>
      </c>
      <c r="U1523">
        <v>0</v>
      </c>
      <c r="V1523">
        <v>0</v>
      </c>
      <c r="W1523">
        <v>-5500</v>
      </c>
      <c r="X1523">
        <v>0</v>
      </c>
      <c r="Y1523">
        <v>0</v>
      </c>
      <c r="Z1523">
        <v>0</v>
      </c>
      <c r="AA1523">
        <v>0</v>
      </c>
      <c r="AB1523">
        <v>0</v>
      </c>
      <c r="AC1523">
        <v>0</v>
      </c>
      <c r="AD1523">
        <v>-95741</v>
      </c>
      <c r="AE1523">
        <v>0</v>
      </c>
      <c r="AF1523">
        <v>0</v>
      </c>
      <c r="AG1523">
        <v>0</v>
      </c>
      <c r="AH1523">
        <v>0</v>
      </c>
      <c r="AI1523">
        <v>-95741</v>
      </c>
      <c r="AJ1523">
        <v>0</v>
      </c>
      <c r="AK1523">
        <v>-95741</v>
      </c>
      <c r="AL1523">
        <v>-134473.32</v>
      </c>
      <c r="AM1523">
        <v>0</v>
      </c>
      <c r="AN1523">
        <v>0</v>
      </c>
      <c r="AO1523">
        <v>0</v>
      </c>
      <c r="AP1523">
        <v>0</v>
      </c>
      <c r="AQ1523">
        <v>0</v>
      </c>
    </row>
    <row r="1524" spans="2:43" x14ac:dyDescent="0.35">
      <c r="B1524" s="65" t="s">
        <v>128</v>
      </c>
      <c r="C1524">
        <v>2017</v>
      </c>
      <c r="D1524">
        <v>2018</v>
      </c>
      <c r="F1524">
        <v>1301</v>
      </c>
      <c r="G1524">
        <v>0</v>
      </c>
      <c r="H1524" t="s">
        <v>491</v>
      </c>
      <c r="I1524">
        <v>6</v>
      </c>
      <c r="J1524">
        <v>260</v>
      </c>
      <c r="K1524" t="s">
        <v>66</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-187204.36</v>
      </c>
      <c r="AE1524">
        <v>0</v>
      </c>
      <c r="AF1524">
        <v>0</v>
      </c>
      <c r="AG1524">
        <v>0</v>
      </c>
      <c r="AH1524">
        <v>0</v>
      </c>
      <c r="AI1524">
        <v>-187204.36</v>
      </c>
      <c r="AJ1524">
        <v>0</v>
      </c>
      <c r="AK1524">
        <v>-187204.36</v>
      </c>
      <c r="AL1524">
        <v>-187204.36</v>
      </c>
      <c r="AM1524">
        <v>0</v>
      </c>
      <c r="AN1524">
        <v>0</v>
      </c>
      <c r="AO1524">
        <v>0</v>
      </c>
      <c r="AP1524">
        <v>0</v>
      </c>
      <c r="AQ1524">
        <v>0</v>
      </c>
    </row>
    <row r="1525" spans="2:43" x14ac:dyDescent="0.35">
      <c r="B1525" s="65" t="s">
        <v>128</v>
      </c>
      <c r="C1525">
        <v>2017</v>
      </c>
      <c r="D1525">
        <v>2018</v>
      </c>
      <c r="F1525">
        <v>1301</v>
      </c>
      <c r="G1525">
        <v>0</v>
      </c>
      <c r="H1525" t="s">
        <v>491</v>
      </c>
      <c r="I1525">
        <v>6</v>
      </c>
      <c r="J1525">
        <v>310</v>
      </c>
      <c r="K1525" t="s">
        <v>66</v>
      </c>
      <c r="L1525">
        <v>0</v>
      </c>
      <c r="M1525">
        <v>0</v>
      </c>
      <c r="N1525">
        <v>0</v>
      </c>
      <c r="O1525">
        <v>0</v>
      </c>
      <c r="P1525">
        <v>0</v>
      </c>
      <c r="Q1525">
        <v>0</v>
      </c>
      <c r="R1525">
        <v>0</v>
      </c>
      <c r="S1525">
        <v>-8517</v>
      </c>
      <c r="T1525">
        <v>0</v>
      </c>
      <c r="U1525">
        <v>0</v>
      </c>
      <c r="V1525">
        <v>0</v>
      </c>
      <c r="W1525">
        <v>-8517</v>
      </c>
      <c r="X1525">
        <v>0</v>
      </c>
      <c r="Y1525">
        <v>0</v>
      </c>
      <c r="Z1525">
        <v>0</v>
      </c>
      <c r="AA1525">
        <v>0</v>
      </c>
      <c r="AB1525">
        <v>0</v>
      </c>
      <c r="AC1525">
        <v>0</v>
      </c>
      <c r="AD1525">
        <v>-98423.679999999993</v>
      </c>
      <c r="AE1525">
        <v>0</v>
      </c>
      <c r="AF1525">
        <v>0</v>
      </c>
      <c r="AG1525">
        <v>0</v>
      </c>
      <c r="AH1525">
        <v>0</v>
      </c>
      <c r="AI1525">
        <v>-98423.679999999993</v>
      </c>
      <c r="AJ1525">
        <v>0</v>
      </c>
      <c r="AK1525">
        <v>-98423.679999999993</v>
      </c>
      <c r="AL1525">
        <v>-106940.68</v>
      </c>
      <c r="AM1525">
        <v>0</v>
      </c>
      <c r="AN1525">
        <v>0</v>
      </c>
      <c r="AO1525">
        <v>0</v>
      </c>
      <c r="AP1525">
        <v>0</v>
      </c>
      <c r="AQ1525">
        <v>0</v>
      </c>
    </row>
    <row r="1526" spans="2:43" x14ac:dyDescent="0.35">
      <c r="B1526" s="65" t="s">
        <v>128</v>
      </c>
      <c r="C1526">
        <v>2017</v>
      </c>
      <c r="D1526">
        <v>2018</v>
      </c>
      <c r="F1526">
        <v>1301</v>
      </c>
      <c r="G1526">
        <v>0</v>
      </c>
      <c r="H1526" t="s">
        <v>491</v>
      </c>
      <c r="I1526">
        <v>6</v>
      </c>
      <c r="J1526">
        <v>420</v>
      </c>
      <c r="K1526" t="s">
        <v>66</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-61000</v>
      </c>
      <c r="AE1526">
        <v>0</v>
      </c>
      <c r="AF1526">
        <v>0</v>
      </c>
      <c r="AG1526">
        <v>0</v>
      </c>
      <c r="AH1526">
        <v>0</v>
      </c>
      <c r="AI1526">
        <v>-61000</v>
      </c>
      <c r="AJ1526">
        <v>0</v>
      </c>
      <c r="AK1526">
        <v>-61000</v>
      </c>
      <c r="AL1526">
        <v>-61000</v>
      </c>
      <c r="AM1526">
        <v>0</v>
      </c>
      <c r="AN1526">
        <v>0</v>
      </c>
      <c r="AO1526">
        <v>0</v>
      </c>
      <c r="AP1526">
        <v>0</v>
      </c>
      <c r="AQ1526">
        <v>0</v>
      </c>
    </row>
    <row r="1527" spans="2:43" x14ac:dyDescent="0.35">
      <c r="B1527" s="65" t="s">
        <v>128</v>
      </c>
      <c r="C1527">
        <v>2017</v>
      </c>
      <c r="D1527">
        <v>2018</v>
      </c>
      <c r="F1527">
        <v>1301</v>
      </c>
      <c r="G1527">
        <v>0</v>
      </c>
      <c r="H1527" t="s">
        <v>492</v>
      </c>
      <c r="I1527">
        <v>7</v>
      </c>
      <c r="J1527">
        <v>0</v>
      </c>
      <c r="K1527" t="s">
        <v>66</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-30</v>
      </c>
      <c r="AE1527">
        <v>0</v>
      </c>
      <c r="AF1527">
        <v>0</v>
      </c>
      <c r="AG1527">
        <v>0</v>
      </c>
      <c r="AH1527">
        <v>0</v>
      </c>
      <c r="AI1527">
        <v>-30</v>
      </c>
      <c r="AJ1527">
        <v>0</v>
      </c>
      <c r="AK1527">
        <v>-30</v>
      </c>
      <c r="AL1527">
        <v>-30</v>
      </c>
      <c r="AM1527">
        <v>0</v>
      </c>
      <c r="AN1527">
        <v>0</v>
      </c>
      <c r="AO1527">
        <v>0</v>
      </c>
      <c r="AP1527">
        <v>0</v>
      </c>
      <c r="AQ1527">
        <v>0</v>
      </c>
    </row>
    <row r="1528" spans="2:43" x14ac:dyDescent="0.35">
      <c r="B1528" s="65" t="s">
        <v>128</v>
      </c>
      <c r="C1528">
        <v>2017</v>
      </c>
      <c r="D1528">
        <v>2018</v>
      </c>
      <c r="F1528">
        <v>1301</v>
      </c>
      <c r="G1528">
        <v>0</v>
      </c>
      <c r="H1528" t="s">
        <v>492</v>
      </c>
      <c r="I1528">
        <v>7</v>
      </c>
      <c r="J1528">
        <v>111</v>
      </c>
      <c r="K1528" t="s">
        <v>66</v>
      </c>
      <c r="L1528">
        <v>0</v>
      </c>
      <c r="M1528">
        <v>0</v>
      </c>
      <c r="N1528">
        <v>0</v>
      </c>
      <c r="O1528">
        <v>0</v>
      </c>
      <c r="P1528">
        <v>0</v>
      </c>
      <c r="Q1528">
        <v>0</v>
      </c>
      <c r="R1528">
        <v>0</v>
      </c>
      <c r="S1528">
        <v>-6514581.1799999997</v>
      </c>
      <c r="T1528">
        <v>0</v>
      </c>
      <c r="U1528">
        <v>0</v>
      </c>
      <c r="V1528">
        <v>0</v>
      </c>
      <c r="W1528">
        <v>-6514581.1799999997</v>
      </c>
      <c r="X1528">
        <v>0</v>
      </c>
      <c r="Y1528">
        <v>0</v>
      </c>
      <c r="Z1528">
        <v>0</v>
      </c>
      <c r="AA1528">
        <v>0</v>
      </c>
      <c r="AB1528">
        <v>0</v>
      </c>
      <c r="AC1528">
        <v>0</v>
      </c>
      <c r="AD1528">
        <v>-77946822.140000001</v>
      </c>
      <c r="AE1528">
        <v>0</v>
      </c>
      <c r="AF1528">
        <v>0</v>
      </c>
      <c r="AG1528">
        <v>0</v>
      </c>
      <c r="AH1528">
        <v>0</v>
      </c>
      <c r="AI1528">
        <v>-77946822.140000001</v>
      </c>
      <c r="AJ1528">
        <v>0</v>
      </c>
      <c r="AK1528">
        <v>-77946822.140000001</v>
      </c>
      <c r="AL1528">
        <v>-84461403.319999993</v>
      </c>
      <c r="AM1528">
        <v>0</v>
      </c>
      <c r="AN1528">
        <v>0</v>
      </c>
      <c r="AO1528">
        <v>0</v>
      </c>
      <c r="AP1528">
        <v>0</v>
      </c>
      <c r="AQ1528">
        <v>0</v>
      </c>
    </row>
    <row r="1529" spans="2:43" x14ac:dyDescent="0.35">
      <c r="B1529" s="65" t="s">
        <v>128</v>
      </c>
      <c r="C1529">
        <v>2017</v>
      </c>
      <c r="D1529">
        <v>2018</v>
      </c>
      <c r="F1529">
        <v>1301</v>
      </c>
      <c r="G1529">
        <v>0</v>
      </c>
      <c r="H1529" t="s">
        <v>492</v>
      </c>
      <c r="I1529">
        <v>7</v>
      </c>
      <c r="J1529">
        <v>113</v>
      </c>
      <c r="K1529" t="s">
        <v>66</v>
      </c>
      <c r="L1529">
        <v>0</v>
      </c>
      <c r="M1529">
        <v>0</v>
      </c>
      <c r="N1529">
        <v>0</v>
      </c>
      <c r="O1529">
        <v>0</v>
      </c>
      <c r="P1529">
        <v>0</v>
      </c>
      <c r="Q1529">
        <v>0</v>
      </c>
      <c r="R1529">
        <v>0</v>
      </c>
      <c r="S1529">
        <v>-113735.58</v>
      </c>
      <c r="T1529">
        <v>0</v>
      </c>
      <c r="U1529">
        <v>0</v>
      </c>
      <c r="V1529">
        <v>0</v>
      </c>
      <c r="W1529">
        <v>-113735.58</v>
      </c>
      <c r="X1529">
        <v>0</v>
      </c>
      <c r="Y1529">
        <v>0</v>
      </c>
      <c r="Z1529">
        <v>0</v>
      </c>
      <c r="AA1529">
        <v>0</v>
      </c>
      <c r="AB1529">
        <v>0</v>
      </c>
      <c r="AC1529">
        <v>0</v>
      </c>
      <c r="AD1529">
        <v>-1940762.55</v>
      </c>
      <c r="AE1529">
        <v>0</v>
      </c>
      <c r="AF1529">
        <v>0</v>
      </c>
      <c r="AG1529">
        <v>0</v>
      </c>
      <c r="AH1529">
        <v>0</v>
      </c>
      <c r="AI1529">
        <v>-1940762.55</v>
      </c>
      <c r="AJ1529">
        <v>0</v>
      </c>
      <c r="AK1529">
        <v>-1940762.55</v>
      </c>
      <c r="AL1529">
        <v>-2054498.13</v>
      </c>
      <c r="AM1529">
        <v>0</v>
      </c>
      <c r="AN1529">
        <v>0</v>
      </c>
      <c r="AO1529">
        <v>0</v>
      </c>
      <c r="AP1529">
        <v>0</v>
      </c>
      <c r="AQ1529">
        <v>0</v>
      </c>
    </row>
    <row r="1530" spans="2:43" x14ac:dyDescent="0.35">
      <c r="B1530" s="65" t="s">
        <v>128</v>
      </c>
      <c r="C1530">
        <v>2017</v>
      </c>
      <c r="D1530">
        <v>2018</v>
      </c>
      <c r="F1530">
        <v>1301</v>
      </c>
      <c r="G1530">
        <v>0</v>
      </c>
      <c r="H1530" t="s">
        <v>492</v>
      </c>
      <c r="I1530">
        <v>7</v>
      </c>
      <c r="J1530">
        <v>115</v>
      </c>
      <c r="K1530" t="s">
        <v>66</v>
      </c>
      <c r="L1530">
        <v>0</v>
      </c>
      <c r="M1530">
        <v>0</v>
      </c>
      <c r="N1530">
        <v>0</v>
      </c>
      <c r="O1530">
        <v>0</v>
      </c>
      <c r="P1530">
        <v>0</v>
      </c>
      <c r="Q1530">
        <v>0</v>
      </c>
      <c r="R1530">
        <v>0</v>
      </c>
      <c r="S1530">
        <v>-9913.3700000000008</v>
      </c>
      <c r="T1530">
        <v>0</v>
      </c>
      <c r="U1530">
        <v>0</v>
      </c>
      <c r="V1530">
        <v>0</v>
      </c>
      <c r="W1530">
        <v>-9913.3700000000008</v>
      </c>
      <c r="X1530">
        <v>0</v>
      </c>
      <c r="Y1530">
        <v>0</v>
      </c>
      <c r="Z1530">
        <v>0</v>
      </c>
      <c r="AA1530">
        <v>0</v>
      </c>
      <c r="AB1530">
        <v>0</v>
      </c>
      <c r="AC1530">
        <v>0</v>
      </c>
      <c r="AD1530">
        <v>-1349334.06</v>
      </c>
      <c r="AE1530">
        <v>0</v>
      </c>
      <c r="AF1530">
        <v>0</v>
      </c>
      <c r="AG1530">
        <v>0</v>
      </c>
      <c r="AH1530">
        <v>0</v>
      </c>
      <c r="AI1530">
        <v>-1349334.06</v>
      </c>
      <c r="AJ1530">
        <v>0</v>
      </c>
      <c r="AK1530">
        <v>-1349334.06</v>
      </c>
      <c r="AL1530">
        <v>-1359247.43</v>
      </c>
      <c r="AM1530">
        <v>0</v>
      </c>
      <c r="AN1530">
        <v>0</v>
      </c>
      <c r="AO1530">
        <v>0</v>
      </c>
      <c r="AP1530">
        <v>0</v>
      </c>
      <c r="AQ1530">
        <v>0</v>
      </c>
    </row>
    <row r="1531" spans="2:43" x14ac:dyDescent="0.35">
      <c r="B1531" s="65" t="s">
        <v>128</v>
      </c>
      <c r="C1531">
        <v>2017</v>
      </c>
      <c r="D1531">
        <v>2018</v>
      </c>
      <c r="F1531">
        <v>1301</v>
      </c>
      <c r="G1531">
        <v>0</v>
      </c>
      <c r="H1531" t="s">
        <v>492</v>
      </c>
      <c r="I1531">
        <v>7</v>
      </c>
      <c r="J1531">
        <v>118</v>
      </c>
      <c r="K1531" t="s">
        <v>66</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-3132.36</v>
      </c>
      <c r="AE1531">
        <v>0</v>
      </c>
      <c r="AF1531">
        <v>0</v>
      </c>
      <c r="AG1531">
        <v>0</v>
      </c>
      <c r="AH1531">
        <v>0</v>
      </c>
      <c r="AI1531">
        <v>-3132.36</v>
      </c>
      <c r="AJ1531">
        <v>0</v>
      </c>
      <c r="AK1531">
        <v>-3132.36</v>
      </c>
      <c r="AL1531">
        <v>-3132.36</v>
      </c>
      <c r="AM1531">
        <v>0</v>
      </c>
      <c r="AN1531">
        <v>0</v>
      </c>
      <c r="AO1531">
        <v>0</v>
      </c>
      <c r="AP1531">
        <v>0</v>
      </c>
      <c r="AQ1531">
        <v>0</v>
      </c>
    </row>
    <row r="1532" spans="2:43" x14ac:dyDescent="0.35">
      <c r="B1532" s="65" t="s">
        <v>128</v>
      </c>
      <c r="C1532">
        <v>2017</v>
      </c>
      <c r="D1532">
        <v>2018</v>
      </c>
      <c r="F1532">
        <v>1301</v>
      </c>
      <c r="G1532">
        <v>0</v>
      </c>
      <c r="H1532" t="s">
        <v>492</v>
      </c>
      <c r="I1532">
        <v>7</v>
      </c>
      <c r="J1532">
        <v>121</v>
      </c>
      <c r="K1532" t="s">
        <v>66</v>
      </c>
      <c r="L1532">
        <v>0</v>
      </c>
      <c r="M1532">
        <v>-500955.05</v>
      </c>
      <c r="N1532">
        <v>0</v>
      </c>
      <c r="O1532">
        <v>0</v>
      </c>
      <c r="P1532">
        <v>0</v>
      </c>
      <c r="Q1532">
        <v>-500955.05</v>
      </c>
      <c r="R1532">
        <v>0</v>
      </c>
      <c r="S1532">
        <v>-2099944.91</v>
      </c>
      <c r="T1532">
        <v>0</v>
      </c>
      <c r="U1532">
        <v>0</v>
      </c>
      <c r="V1532">
        <v>0</v>
      </c>
      <c r="W1532">
        <v>-2099944.91</v>
      </c>
      <c r="X1532">
        <v>0</v>
      </c>
      <c r="Y1532">
        <v>0</v>
      </c>
      <c r="Z1532">
        <v>0</v>
      </c>
      <c r="AA1532">
        <v>0</v>
      </c>
      <c r="AB1532">
        <v>0</v>
      </c>
      <c r="AC1532">
        <v>0</v>
      </c>
      <c r="AD1532">
        <v>-26607486.280000001</v>
      </c>
      <c r="AE1532">
        <v>0</v>
      </c>
      <c r="AF1532">
        <v>0</v>
      </c>
      <c r="AG1532">
        <v>0</v>
      </c>
      <c r="AH1532">
        <v>0</v>
      </c>
      <c r="AI1532">
        <v>-26607486.280000001</v>
      </c>
      <c r="AJ1532">
        <v>0</v>
      </c>
      <c r="AK1532">
        <v>-26607486.280000001</v>
      </c>
      <c r="AL1532">
        <v>-29208386.239999998</v>
      </c>
      <c r="AM1532">
        <v>0</v>
      </c>
      <c r="AN1532">
        <v>0</v>
      </c>
      <c r="AO1532">
        <v>0</v>
      </c>
      <c r="AP1532">
        <v>0</v>
      </c>
      <c r="AQ1532">
        <v>0</v>
      </c>
    </row>
    <row r="1533" spans="2:43" x14ac:dyDescent="0.35">
      <c r="B1533" s="65" t="s">
        <v>128</v>
      </c>
      <c r="C1533">
        <v>2017</v>
      </c>
      <c r="D1533">
        <v>2018</v>
      </c>
      <c r="F1533">
        <v>1301</v>
      </c>
      <c r="G1533">
        <v>0</v>
      </c>
      <c r="H1533" t="s">
        <v>492</v>
      </c>
      <c r="I1533">
        <v>7</v>
      </c>
      <c r="J1533">
        <v>130</v>
      </c>
      <c r="K1533" t="s">
        <v>66</v>
      </c>
      <c r="L1533">
        <v>0</v>
      </c>
      <c r="M1533">
        <v>-80323.55</v>
      </c>
      <c r="N1533">
        <v>0</v>
      </c>
      <c r="O1533">
        <v>0</v>
      </c>
      <c r="P1533">
        <v>0</v>
      </c>
      <c r="Q1533">
        <v>-80323.55</v>
      </c>
      <c r="R1533">
        <v>0</v>
      </c>
      <c r="S1533">
        <v>0</v>
      </c>
      <c r="T1533">
        <v>0</v>
      </c>
      <c r="U1533">
        <v>0</v>
      </c>
      <c r="V1533">
        <v>0</v>
      </c>
      <c r="W1533">
        <v>0</v>
      </c>
      <c r="X1533">
        <v>0</v>
      </c>
      <c r="Y1533">
        <v>-1086451.45</v>
      </c>
      <c r="Z1533">
        <v>0</v>
      </c>
      <c r="AA1533">
        <v>0</v>
      </c>
      <c r="AB1533">
        <v>0</v>
      </c>
      <c r="AC1533">
        <v>-1086451.45</v>
      </c>
      <c r="AD1533">
        <v>0</v>
      </c>
      <c r="AE1533">
        <v>0</v>
      </c>
      <c r="AF1533">
        <v>0</v>
      </c>
      <c r="AG1533">
        <v>0</v>
      </c>
      <c r="AH1533">
        <v>0</v>
      </c>
      <c r="AI1533">
        <v>0</v>
      </c>
      <c r="AJ1533">
        <v>0</v>
      </c>
      <c r="AK1533">
        <v>-1086451.45</v>
      </c>
      <c r="AL1533">
        <v>-1166775</v>
      </c>
      <c r="AM1533">
        <v>0</v>
      </c>
      <c r="AN1533">
        <v>0</v>
      </c>
      <c r="AO1533">
        <v>0</v>
      </c>
      <c r="AP1533">
        <v>0</v>
      </c>
      <c r="AQ1533">
        <v>0</v>
      </c>
    </row>
    <row r="1534" spans="2:43" x14ac:dyDescent="0.35">
      <c r="B1534" s="65" t="s">
        <v>128</v>
      </c>
      <c r="C1534">
        <v>2017</v>
      </c>
      <c r="D1534">
        <v>2018</v>
      </c>
      <c r="F1534">
        <v>1301</v>
      </c>
      <c r="G1534">
        <v>0</v>
      </c>
      <c r="H1534" t="s">
        <v>492</v>
      </c>
      <c r="I1534">
        <v>7</v>
      </c>
      <c r="J1534">
        <v>210</v>
      </c>
      <c r="K1534" t="s">
        <v>66</v>
      </c>
      <c r="L1534">
        <v>0</v>
      </c>
      <c r="M1534">
        <v>-734520.58</v>
      </c>
      <c r="N1534">
        <v>0</v>
      </c>
      <c r="O1534">
        <v>0</v>
      </c>
      <c r="P1534">
        <v>0</v>
      </c>
      <c r="Q1534">
        <v>-734520.58</v>
      </c>
      <c r="R1534">
        <v>0</v>
      </c>
      <c r="S1534">
        <v>-36696.97</v>
      </c>
      <c r="T1534">
        <v>0</v>
      </c>
      <c r="U1534">
        <v>0</v>
      </c>
      <c r="V1534">
        <v>0</v>
      </c>
      <c r="W1534">
        <v>-36696.97</v>
      </c>
      <c r="X1534">
        <v>0</v>
      </c>
      <c r="Y1534">
        <v>0</v>
      </c>
      <c r="Z1534">
        <v>0</v>
      </c>
      <c r="AA1534">
        <v>0</v>
      </c>
      <c r="AB1534">
        <v>0</v>
      </c>
      <c r="AC1534">
        <v>0</v>
      </c>
      <c r="AD1534">
        <v>-4166221.07</v>
      </c>
      <c r="AE1534">
        <v>0</v>
      </c>
      <c r="AF1534">
        <v>0</v>
      </c>
      <c r="AG1534">
        <v>0</v>
      </c>
      <c r="AH1534">
        <v>0</v>
      </c>
      <c r="AI1534">
        <v>-4166221.07</v>
      </c>
      <c r="AJ1534">
        <v>0</v>
      </c>
      <c r="AK1534">
        <v>-4166221.07</v>
      </c>
      <c r="AL1534">
        <v>-4937438.62</v>
      </c>
      <c r="AM1534">
        <v>0</v>
      </c>
      <c r="AN1534">
        <v>0</v>
      </c>
      <c r="AO1534">
        <v>0</v>
      </c>
      <c r="AP1534">
        <v>0</v>
      </c>
      <c r="AQ1534">
        <v>0</v>
      </c>
    </row>
    <row r="1535" spans="2:43" x14ac:dyDescent="0.35">
      <c r="B1535" s="65" t="s">
        <v>128</v>
      </c>
      <c r="C1535">
        <v>2017</v>
      </c>
      <c r="D1535">
        <v>2018</v>
      </c>
      <c r="F1535">
        <v>1301</v>
      </c>
      <c r="G1535">
        <v>0</v>
      </c>
      <c r="H1535" t="s">
        <v>492</v>
      </c>
      <c r="I1535">
        <v>7</v>
      </c>
      <c r="J1535">
        <v>220</v>
      </c>
      <c r="K1535" t="s">
        <v>66</v>
      </c>
      <c r="L1535">
        <v>0</v>
      </c>
      <c r="M1535">
        <v>-59000</v>
      </c>
      <c r="N1535">
        <v>0</v>
      </c>
      <c r="O1535">
        <v>0</v>
      </c>
      <c r="P1535">
        <v>0</v>
      </c>
      <c r="Q1535">
        <v>-59000</v>
      </c>
      <c r="R1535">
        <v>0</v>
      </c>
      <c r="S1535">
        <v>0</v>
      </c>
      <c r="T1535">
        <v>0</v>
      </c>
      <c r="U1535">
        <v>0</v>
      </c>
      <c r="V1535">
        <v>0</v>
      </c>
      <c r="W1535">
        <v>0</v>
      </c>
      <c r="X1535">
        <v>0</v>
      </c>
      <c r="Y1535">
        <v>0</v>
      </c>
      <c r="Z1535">
        <v>0</v>
      </c>
      <c r="AA1535">
        <v>0</v>
      </c>
      <c r="AB1535">
        <v>0</v>
      </c>
      <c r="AC1535">
        <v>0</v>
      </c>
      <c r="AD1535">
        <v>-28947.69</v>
      </c>
      <c r="AE1535">
        <v>0</v>
      </c>
      <c r="AF1535">
        <v>0</v>
      </c>
      <c r="AG1535">
        <v>0</v>
      </c>
      <c r="AH1535">
        <v>0</v>
      </c>
      <c r="AI1535">
        <v>-28947.69</v>
      </c>
      <c r="AJ1535">
        <v>0</v>
      </c>
      <c r="AK1535">
        <v>-28947.69</v>
      </c>
      <c r="AL1535">
        <v>-87947.69</v>
      </c>
      <c r="AM1535">
        <v>0</v>
      </c>
      <c r="AN1535">
        <v>0</v>
      </c>
      <c r="AO1535">
        <v>0</v>
      </c>
      <c r="AP1535">
        <v>0</v>
      </c>
      <c r="AQ1535">
        <v>0</v>
      </c>
    </row>
    <row r="1536" spans="2:43" x14ac:dyDescent="0.35">
      <c r="B1536" s="65" t="s">
        <v>128</v>
      </c>
      <c r="C1536">
        <v>2017</v>
      </c>
      <c r="D1536">
        <v>2018</v>
      </c>
      <c r="F1536">
        <v>1301</v>
      </c>
      <c r="G1536">
        <v>0</v>
      </c>
      <c r="H1536" t="s">
        <v>492</v>
      </c>
      <c r="I1536">
        <v>7</v>
      </c>
      <c r="J1536">
        <v>231</v>
      </c>
      <c r="K1536" t="s">
        <v>66</v>
      </c>
      <c r="L1536">
        <v>0</v>
      </c>
      <c r="M1536">
        <v>-73785</v>
      </c>
      <c r="N1536">
        <v>0</v>
      </c>
      <c r="O1536">
        <v>0</v>
      </c>
      <c r="P1536">
        <v>0</v>
      </c>
      <c r="Q1536">
        <v>-73785</v>
      </c>
      <c r="R1536">
        <v>0</v>
      </c>
      <c r="S1536">
        <v>0</v>
      </c>
      <c r="T1536">
        <v>0</v>
      </c>
      <c r="U1536">
        <v>0</v>
      </c>
      <c r="V1536">
        <v>0</v>
      </c>
      <c r="W1536">
        <v>0</v>
      </c>
      <c r="X1536">
        <v>0</v>
      </c>
      <c r="Y1536">
        <v>0</v>
      </c>
      <c r="Z1536">
        <v>0</v>
      </c>
      <c r="AA1536">
        <v>0</v>
      </c>
      <c r="AB1536">
        <v>0</v>
      </c>
      <c r="AC1536">
        <v>0</v>
      </c>
      <c r="AD1536">
        <v>-15.1</v>
      </c>
      <c r="AE1536">
        <v>0</v>
      </c>
      <c r="AF1536">
        <v>0</v>
      </c>
      <c r="AG1536">
        <v>0</v>
      </c>
      <c r="AH1536">
        <v>0</v>
      </c>
      <c r="AI1536">
        <v>-15.1</v>
      </c>
      <c r="AJ1536">
        <v>0</v>
      </c>
      <c r="AK1536">
        <v>-15.1</v>
      </c>
      <c r="AL1536">
        <v>-73800.100000000006</v>
      </c>
      <c r="AM1536">
        <v>0</v>
      </c>
      <c r="AN1536">
        <v>0</v>
      </c>
      <c r="AO1536">
        <v>0</v>
      </c>
      <c r="AP1536">
        <v>0</v>
      </c>
      <c r="AQ1536">
        <v>0</v>
      </c>
    </row>
    <row r="1537" spans="2:43" x14ac:dyDescent="0.35">
      <c r="B1537" s="65" t="s">
        <v>128</v>
      </c>
      <c r="C1537">
        <v>2017</v>
      </c>
      <c r="D1537">
        <v>2018</v>
      </c>
      <c r="F1537">
        <v>1301</v>
      </c>
      <c r="G1537">
        <v>0</v>
      </c>
      <c r="H1537" t="s">
        <v>492</v>
      </c>
      <c r="I1537">
        <v>7</v>
      </c>
      <c r="J1537">
        <v>232</v>
      </c>
      <c r="K1537" t="s">
        <v>66</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-49376.5</v>
      </c>
      <c r="AE1537">
        <v>0</v>
      </c>
      <c r="AF1537">
        <v>0</v>
      </c>
      <c r="AG1537">
        <v>0</v>
      </c>
      <c r="AH1537">
        <v>0</v>
      </c>
      <c r="AI1537">
        <v>-49376.5</v>
      </c>
      <c r="AJ1537">
        <v>0</v>
      </c>
      <c r="AK1537">
        <v>-49376.5</v>
      </c>
      <c r="AL1537">
        <v>-49376.5</v>
      </c>
      <c r="AM1537">
        <v>0</v>
      </c>
      <c r="AN1537">
        <v>0</v>
      </c>
      <c r="AO1537">
        <v>0</v>
      </c>
      <c r="AP1537">
        <v>0</v>
      </c>
      <c r="AQ1537">
        <v>0</v>
      </c>
    </row>
    <row r="1538" spans="2:43" x14ac:dyDescent="0.35">
      <c r="B1538" s="65" t="s">
        <v>128</v>
      </c>
      <c r="C1538">
        <v>2017</v>
      </c>
      <c r="D1538">
        <v>2018</v>
      </c>
      <c r="F1538">
        <v>1301</v>
      </c>
      <c r="G1538">
        <v>0</v>
      </c>
      <c r="H1538" t="s">
        <v>492</v>
      </c>
      <c r="I1538">
        <v>7</v>
      </c>
      <c r="J1538">
        <v>233</v>
      </c>
      <c r="K1538" t="s">
        <v>66</v>
      </c>
      <c r="L1538">
        <v>0</v>
      </c>
      <c r="M1538">
        <v>0</v>
      </c>
      <c r="N1538">
        <v>0</v>
      </c>
      <c r="O1538">
        <v>0</v>
      </c>
      <c r="P1538">
        <v>0</v>
      </c>
      <c r="Q1538">
        <v>0</v>
      </c>
      <c r="R1538">
        <v>0</v>
      </c>
      <c r="S1538">
        <v>0</v>
      </c>
      <c r="T1538">
        <v>0</v>
      </c>
      <c r="U1538">
        <v>0</v>
      </c>
      <c r="V1538">
        <v>0</v>
      </c>
      <c r="W1538">
        <v>0</v>
      </c>
      <c r="X1538">
        <v>0</v>
      </c>
      <c r="Y1538">
        <v>-250555.12</v>
      </c>
      <c r="Z1538">
        <v>0</v>
      </c>
      <c r="AA1538">
        <v>0</v>
      </c>
      <c r="AB1538">
        <v>0</v>
      </c>
      <c r="AC1538">
        <v>-250555.12</v>
      </c>
      <c r="AD1538">
        <v>-189416.66</v>
      </c>
      <c r="AE1538">
        <v>0</v>
      </c>
      <c r="AF1538">
        <v>0</v>
      </c>
      <c r="AG1538">
        <v>0</v>
      </c>
      <c r="AH1538">
        <v>0</v>
      </c>
      <c r="AI1538">
        <v>-189416.66</v>
      </c>
      <c r="AJ1538">
        <v>0</v>
      </c>
      <c r="AK1538">
        <v>-439971.78</v>
      </c>
      <c r="AL1538">
        <v>-439971.78</v>
      </c>
      <c r="AM1538">
        <v>0</v>
      </c>
      <c r="AN1538">
        <v>0</v>
      </c>
      <c r="AO1538">
        <v>0</v>
      </c>
      <c r="AP1538">
        <v>0</v>
      </c>
      <c r="AQ1538">
        <v>0</v>
      </c>
    </row>
    <row r="1539" spans="2:43" x14ac:dyDescent="0.35">
      <c r="B1539" s="65" t="s">
        <v>128</v>
      </c>
      <c r="C1539">
        <v>2017</v>
      </c>
      <c r="D1539">
        <v>2018</v>
      </c>
      <c r="F1539">
        <v>1301</v>
      </c>
      <c r="G1539">
        <v>0</v>
      </c>
      <c r="H1539" t="s">
        <v>492</v>
      </c>
      <c r="I1539">
        <v>7</v>
      </c>
      <c r="J1539">
        <v>240</v>
      </c>
      <c r="K1539" t="s">
        <v>66</v>
      </c>
      <c r="L1539">
        <v>0</v>
      </c>
      <c r="M1539">
        <v>0</v>
      </c>
      <c r="N1539">
        <v>0</v>
      </c>
      <c r="O1539">
        <v>0</v>
      </c>
      <c r="P1539">
        <v>0</v>
      </c>
      <c r="Q1539">
        <v>0</v>
      </c>
      <c r="R1539">
        <v>0</v>
      </c>
      <c r="S1539">
        <v>0</v>
      </c>
      <c r="T1539">
        <v>0</v>
      </c>
      <c r="U1539">
        <v>0</v>
      </c>
      <c r="V1539">
        <v>0</v>
      </c>
      <c r="W1539">
        <v>0</v>
      </c>
      <c r="X1539">
        <v>0</v>
      </c>
      <c r="Y1539">
        <v>-73.8</v>
      </c>
      <c r="Z1539">
        <v>0</v>
      </c>
      <c r="AA1539">
        <v>0</v>
      </c>
      <c r="AB1539">
        <v>0</v>
      </c>
      <c r="AC1539">
        <v>-73.8</v>
      </c>
      <c r="AD1539">
        <v>-7331.69</v>
      </c>
      <c r="AE1539">
        <v>0</v>
      </c>
      <c r="AF1539">
        <v>0</v>
      </c>
      <c r="AG1539">
        <v>0</v>
      </c>
      <c r="AH1539">
        <v>0</v>
      </c>
      <c r="AI1539">
        <v>-7331.69</v>
      </c>
      <c r="AJ1539">
        <v>0</v>
      </c>
      <c r="AK1539">
        <v>-7405.49</v>
      </c>
      <c r="AL1539">
        <v>-7405.49</v>
      </c>
      <c r="AM1539">
        <v>0</v>
      </c>
      <c r="AN1539">
        <v>0</v>
      </c>
      <c r="AO1539">
        <v>0</v>
      </c>
      <c r="AP1539">
        <v>0</v>
      </c>
      <c r="AQ1539">
        <v>0</v>
      </c>
    </row>
    <row r="1540" spans="2:43" x14ac:dyDescent="0.35">
      <c r="B1540" s="65" t="s">
        <v>128</v>
      </c>
      <c r="C1540">
        <v>2017</v>
      </c>
      <c r="D1540">
        <v>2018</v>
      </c>
      <c r="F1540">
        <v>1301</v>
      </c>
      <c r="G1540">
        <v>0</v>
      </c>
      <c r="H1540" t="s">
        <v>492</v>
      </c>
      <c r="I1540">
        <v>7</v>
      </c>
      <c r="J1540">
        <v>251</v>
      </c>
      <c r="K1540" t="s">
        <v>66</v>
      </c>
      <c r="L1540">
        <v>0</v>
      </c>
      <c r="M1540">
        <v>-107942.78</v>
      </c>
      <c r="N1540">
        <v>0</v>
      </c>
      <c r="O1540">
        <v>0</v>
      </c>
      <c r="P1540">
        <v>0</v>
      </c>
      <c r="Q1540">
        <v>-107942.78</v>
      </c>
      <c r="R1540">
        <v>0</v>
      </c>
      <c r="S1540">
        <v>-6920.61</v>
      </c>
      <c r="T1540">
        <v>0</v>
      </c>
      <c r="U1540">
        <v>0</v>
      </c>
      <c r="V1540">
        <v>0</v>
      </c>
      <c r="W1540">
        <v>-6920.61</v>
      </c>
      <c r="X1540">
        <v>0</v>
      </c>
      <c r="Y1540">
        <v>-5697</v>
      </c>
      <c r="Z1540">
        <v>0</v>
      </c>
      <c r="AA1540">
        <v>0</v>
      </c>
      <c r="AB1540">
        <v>0</v>
      </c>
      <c r="AC1540">
        <v>-5697</v>
      </c>
      <c r="AD1540">
        <v>-208786.58</v>
      </c>
      <c r="AE1540">
        <v>0</v>
      </c>
      <c r="AF1540">
        <v>0</v>
      </c>
      <c r="AG1540">
        <v>0</v>
      </c>
      <c r="AH1540">
        <v>0</v>
      </c>
      <c r="AI1540">
        <v>-208786.58</v>
      </c>
      <c r="AJ1540">
        <v>0</v>
      </c>
      <c r="AK1540">
        <v>-214483.58</v>
      </c>
      <c r="AL1540">
        <v>-329346.96999999997</v>
      </c>
      <c r="AM1540">
        <v>0</v>
      </c>
      <c r="AN1540">
        <v>0</v>
      </c>
      <c r="AO1540">
        <v>0</v>
      </c>
      <c r="AP1540">
        <v>0</v>
      </c>
      <c r="AQ1540">
        <v>0</v>
      </c>
    </row>
    <row r="1541" spans="2:43" x14ac:dyDescent="0.35">
      <c r="B1541" s="65" t="s">
        <v>128</v>
      </c>
      <c r="C1541">
        <v>2017</v>
      </c>
      <c r="D1541">
        <v>2018</v>
      </c>
      <c r="F1541">
        <v>1301</v>
      </c>
      <c r="G1541">
        <v>0</v>
      </c>
      <c r="H1541" t="s">
        <v>492</v>
      </c>
      <c r="I1541">
        <v>7</v>
      </c>
      <c r="J1541">
        <v>252</v>
      </c>
      <c r="K1541" t="s">
        <v>66</v>
      </c>
      <c r="L1541">
        <v>0</v>
      </c>
      <c r="M1541">
        <v>-522521.35</v>
      </c>
      <c r="N1541">
        <v>0</v>
      </c>
      <c r="O1541">
        <v>0</v>
      </c>
      <c r="P1541">
        <v>0</v>
      </c>
      <c r="Q1541">
        <v>-522521.35</v>
      </c>
      <c r="R1541">
        <v>0</v>
      </c>
      <c r="S1541">
        <v>-824093.57</v>
      </c>
      <c r="T1541">
        <v>0</v>
      </c>
      <c r="U1541">
        <v>0</v>
      </c>
      <c r="V1541">
        <v>0</v>
      </c>
      <c r="W1541">
        <v>-824093.57</v>
      </c>
      <c r="X1541">
        <v>0</v>
      </c>
      <c r="Y1541">
        <v>-1633722.86</v>
      </c>
      <c r="Z1541">
        <v>0</v>
      </c>
      <c r="AA1541">
        <v>0</v>
      </c>
      <c r="AB1541">
        <v>0</v>
      </c>
      <c r="AC1541">
        <v>-1633722.86</v>
      </c>
      <c r="AD1541">
        <v>-3741693.64</v>
      </c>
      <c r="AE1541">
        <v>0</v>
      </c>
      <c r="AF1541">
        <v>0</v>
      </c>
      <c r="AG1541">
        <v>0</v>
      </c>
      <c r="AH1541">
        <v>0</v>
      </c>
      <c r="AI1541">
        <v>-3741693.64</v>
      </c>
      <c r="AJ1541">
        <v>0</v>
      </c>
      <c r="AK1541">
        <v>-5375416.5</v>
      </c>
      <c r="AL1541">
        <v>-6722031.4199999999</v>
      </c>
      <c r="AM1541">
        <v>0</v>
      </c>
      <c r="AN1541">
        <v>0</v>
      </c>
      <c r="AO1541">
        <v>0</v>
      </c>
      <c r="AP1541">
        <v>0</v>
      </c>
      <c r="AQ1541">
        <v>0</v>
      </c>
    </row>
    <row r="1542" spans="2:43" x14ac:dyDescent="0.35">
      <c r="B1542" s="65" t="s">
        <v>128</v>
      </c>
      <c r="C1542">
        <v>2017</v>
      </c>
      <c r="D1542">
        <v>2018</v>
      </c>
      <c r="F1542">
        <v>1301</v>
      </c>
      <c r="G1542">
        <v>0</v>
      </c>
      <c r="H1542" t="s">
        <v>492</v>
      </c>
      <c r="I1542">
        <v>7</v>
      </c>
      <c r="J1542">
        <v>253</v>
      </c>
      <c r="K1542" t="s">
        <v>66</v>
      </c>
      <c r="L1542">
        <v>0</v>
      </c>
      <c r="M1542">
        <v>-1235157.3899999999</v>
      </c>
      <c r="N1542">
        <v>0</v>
      </c>
      <c r="O1542">
        <v>0</v>
      </c>
      <c r="P1542">
        <v>0</v>
      </c>
      <c r="Q1542">
        <v>-1235157.3899999999</v>
      </c>
      <c r="R1542">
        <v>0</v>
      </c>
      <c r="S1542">
        <v>-478858.06</v>
      </c>
      <c r="T1542">
        <v>0</v>
      </c>
      <c r="U1542">
        <v>0</v>
      </c>
      <c r="V1542">
        <v>0</v>
      </c>
      <c r="W1542">
        <v>-478858.06</v>
      </c>
      <c r="X1542">
        <v>0</v>
      </c>
      <c r="Y1542">
        <v>-2324244.98</v>
      </c>
      <c r="Z1542">
        <v>0</v>
      </c>
      <c r="AA1542">
        <v>0</v>
      </c>
      <c r="AB1542">
        <v>0</v>
      </c>
      <c r="AC1542">
        <v>-2324244.98</v>
      </c>
      <c r="AD1542">
        <v>-5094805.6399999997</v>
      </c>
      <c r="AE1542">
        <v>0</v>
      </c>
      <c r="AF1542">
        <v>0</v>
      </c>
      <c r="AG1542">
        <v>0</v>
      </c>
      <c r="AH1542">
        <v>0</v>
      </c>
      <c r="AI1542">
        <v>-5094805.6399999997</v>
      </c>
      <c r="AJ1542">
        <v>0</v>
      </c>
      <c r="AK1542">
        <v>-7419050.6200000001</v>
      </c>
      <c r="AL1542">
        <v>-9133066.0700000003</v>
      </c>
      <c r="AM1542">
        <v>0</v>
      </c>
      <c r="AN1542">
        <v>0</v>
      </c>
      <c r="AO1542">
        <v>0</v>
      </c>
      <c r="AP1542">
        <v>0</v>
      </c>
      <c r="AQ1542">
        <v>0</v>
      </c>
    </row>
    <row r="1543" spans="2:43" x14ac:dyDescent="0.35">
      <c r="B1543" s="65" t="s">
        <v>128</v>
      </c>
      <c r="C1543">
        <v>2017</v>
      </c>
      <c r="D1543">
        <v>2018</v>
      </c>
      <c r="F1543">
        <v>1301</v>
      </c>
      <c r="G1543">
        <v>0</v>
      </c>
      <c r="H1543" t="s">
        <v>492</v>
      </c>
      <c r="I1543">
        <v>7</v>
      </c>
      <c r="J1543">
        <v>254</v>
      </c>
      <c r="K1543" t="s">
        <v>66</v>
      </c>
      <c r="L1543">
        <v>0</v>
      </c>
      <c r="M1543">
        <v>-249341</v>
      </c>
      <c r="N1543">
        <v>0</v>
      </c>
      <c r="O1543">
        <v>0</v>
      </c>
      <c r="P1543">
        <v>0</v>
      </c>
      <c r="Q1543">
        <v>-249341</v>
      </c>
      <c r="R1543">
        <v>0</v>
      </c>
      <c r="S1543">
        <v>-70.03</v>
      </c>
      <c r="T1543">
        <v>0</v>
      </c>
      <c r="U1543">
        <v>0</v>
      </c>
      <c r="V1543">
        <v>0</v>
      </c>
      <c r="W1543">
        <v>-70.03</v>
      </c>
      <c r="X1543">
        <v>0</v>
      </c>
      <c r="Y1543">
        <v>0</v>
      </c>
      <c r="Z1543">
        <v>0</v>
      </c>
      <c r="AA1543">
        <v>0</v>
      </c>
      <c r="AB1543">
        <v>0</v>
      </c>
      <c r="AC1543">
        <v>0</v>
      </c>
      <c r="AD1543">
        <v>-4412.7</v>
      </c>
      <c r="AE1543">
        <v>0</v>
      </c>
      <c r="AF1543">
        <v>0</v>
      </c>
      <c r="AG1543">
        <v>0</v>
      </c>
      <c r="AH1543">
        <v>0</v>
      </c>
      <c r="AI1543">
        <v>-4412.7</v>
      </c>
      <c r="AJ1543">
        <v>0</v>
      </c>
      <c r="AK1543">
        <v>-4412.7</v>
      </c>
      <c r="AL1543">
        <v>-253823.73</v>
      </c>
      <c r="AM1543">
        <v>0</v>
      </c>
      <c r="AN1543">
        <v>0</v>
      </c>
      <c r="AO1543">
        <v>0</v>
      </c>
      <c r="AP1543">
        <v>0</v>
      </c>
      <c r="AQ1543">
        <v>0</v>
      </c>
    </row>
    <row r="1544" spans="2:43" x14ac:dyDescent="0.35">
      <c r="B1544" s="65" t="s">
        <v>128</v>
      </c>
      <c r="C1544">
        <v>2017</v>
      </c>
      <c r="D1544">
        <v>2018</v>
      </c>
      <c r="F1544">
        <v>1301</v>
      </c>
      <c r="G1544">
        <v>0</v>
      </c>
      <c r="H1544" t="s">
        <v>492</v>
      </c>
      <c r="I1544">
        <v>7</v>
      </c>
      <c r="J1544">
        <v>255</v>
      </c>
      <c r="K1544" t="s">
        <v>66</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-147.9</v>
      </c>
      <c r="AE1544">
        <v>0</v>
      </c>
      <c r="AF1544">
        <v>0</v>
      </c>
      <c r="AG1544">
        <v>0</v>
      </c>
      <c r="AH1544">
        <v>0</v>
      </c>
      <c r="AI1544">
        <v>-147.9</v>
      </c>
      <c r="AJ1544">
        <v>0</v>
      </c>
      <c r="AK1544">
        <v>-147.9</v>
      </c>
      <c r="AL1544">
        <v>-147.9</v>
      </c>
      <c r="AM1544">
        <v>0</v>
      </c>
      <c r="AN1544">
        <v>0</v>
      </c>
      <c r="AO1544">
        <v>0</v>
      </c>
      <c r="AP1544">
        <v>0</v>
      </c>
      <c r="AQ1544">
        <v>0</v>
      </c>
    </row>
    <row r="1545" spans="2:43" x14ac:dyDescent="0.35">
      <c r="B1545" s="65" t="s">
        <v>128</v>
      </c>
      <c r="C1545">
        <v>2017</v>
      </c>
      <c r="D1545">
        <v>2018</v>
      </c>
      <c r="F1545">
        <v>1301</v>
      </c>
      <c r="G1545">
        <v>0</v>
      </c>
      <c r="H1545" t="s">
        <v>492</v>
      </c>
      <c r="I1545">
        <v>7</v>
      </c>
      <c r="J1545">
        <v>256</v>
      </c>
      <c r="K1545" t="s">
        <v>66</v>
      </c>
      <c r="L1545">
        <v>0</v>
      </c>
      <c r="M1545">
        <v>-4067</v>
      </c>
      <c r="N1545">
        <v>0</v>
      </c>
      <c r="O1545">
        <v>0</v>
      </c>
      <c r="P1545">
        <v>0</v>
      </c>
      <c r="Q1545">
        <v>-4067</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-4067</v>
      </c>
      <c r="AM1545">
        <v>0</v>
      </c>
      <c r="AN1545">
        <v>0</v>
      </c>
      <c r="AO1545">
        <v>0</v>
      </c>
      <c r="AP1545">
        <v>0</v>
      </c>
      <c r="AQ1545">
        <v>0</v>
      </c>
    </row>
    <row r="1546" spans="2:43" x14ac:dyDescent="0.35">
      <c r="B1546" s="65" t="s">
        <v>128</v>
      </c>
      <c r="C1546">
        <v>2017</v>
      </c>
      <c r="D1546">
        <v>2018</v>
      </c>
      <c r="F1546">
        <v>1301</v>
      </c>
      <c r="G1546">
        <v>0</v>
      </c>
      <c r="H1546" t="s">
        <v>492</v>
      </c>
      <c r="I1546">
        <v>7</v>
      </c>
      <c r="J1546">
        <v>257</v>
      </c>
      <c r="K1546" t="s">
        <v>66</v>
      </c>
      <c r="L1546">
        <v>0</v>
      </c>
      <c r="M1546">
        <v>-89683.72</v>
      </c>
      <c r="N1546">
        <v>0</v>
      </c>
      <c r="O1546">
        <v>0</v>
      </c>
      <c r="P1546">
        <v>0</v>
      </c>
      <c r="Q1546">
        <v>-89683.72</v>
      </c>
      <c r="R1546">
        <v>0</v>
      </c>
      <c r="S1546">
        <v>0</v>
      </c>
      <c r="T1546">
        <v>0</v>
      </c>
      <c r="U1546">
        <v>0</v>
      </c>
      <c r="V1546">
        <v>0</v>
      </c>
      <c r="W1546">
        <v>0</v>
      </c>
      <c r="X1546">
        <v>0</v>
      </c>
      <c r="Y1546">
        <v>0</v>
      </c>
      <c r="Z1546">
        <v>0</v>
      </c>
      <c r="AA1546">
        <v>0</v>
      </c>
      <c r="AB1546">
        <v>0</v>
      </c>
      <c r="AC1546">
        <v>0</v>
      </c>
      <c r="AD1546">
        <v>-3245560.61</v>
      </c>
      <c r="AE1546">
        <v>0</v>
      </c>
      <c r="AF1546">
        <v>0</v>
      </c>
      <c r="AG1546">
        <v>0</v>
      </c>
      <c r="AH1546">
        <v>0</v>
      </c>
      <c r="AI1546">
        <v>-3245560.61</v>
      </c>
      <c r="AJ1546">
        <v>0</v>
      </c>
      <c r="AK1546">
        <v>-3245560.61</v>
      </c>
      <c r="AL1546">
        <v>-3335244.33</v>
      </c>
      <c r="AM1546">
        <v>0</v>
      </c>
      <c r="AN1546">
        <v>0</v>
      </c>
      <c r="AO1546">
        <v>0</v>
      </c>
      <c r="AP1546">
        <v>0</v>
      </c>
      <c r="AQ1546">
        <v>0</v>
      </c>
    </row>
    <row r="1547" spans="2:43" x14ac:dyDescent="0.35">
      <c r="B1547" s="65" t="s">
        <v>128</v>
      </c>
      <c r="C1547">
        <v>2017</v>
      </c>
      <c r="D1547">
        <v>2018</v>
      </c>
      <c r="F1547">
        <v>1301</v>
      </c>
      <c r="G1547">
        <v>0</v>
      </c>
      <c r="H1547" t="s">
        <v>492</v>
      </c>
      <c r="I1547">
        <v>7</v>
      </c>
      <c r="J1547">
        <v>260</v>
      </c>
      <c r="K1547" t="s">
        <v>66</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-296643.07</v>
      </c>
      <c r="AE1547">
        <v>0</v>
      </c>
      <c r="AF1547">
        <v>0</v>
      </c>
      <c r="AG1547">
        <v>0</v>
      </c>
      <c r="AH1547">
        <v>0</v>
      </c>
      <c r="AI1547">
        <v>-296643.07</v>
      </c>
      <c r="AJ1547">
        <v>0</v>
      </c>
      <c r="AK1547">
        <v>-296643.07</v>
      </c>
      <c r="AL1547">
        <v>-296643.07</v>
      </c>
      <c r="AM1547">
        <v>0</v>
      </c>
      <c r="AN1547">
        <v>0</v>
      </c>
      <c r="AO1547">
        <v>0</v>
      </c>
      <c r="AP1547">
        <v>0</v>
      </c>
      <c r="AQ1547">
        <v>0</v>
      </c>
    </row>
    <row r="1548" spans="2:43" x14ac:dyDescent="0.35">
      <c r="B1548" s="65" t="s">
        <v>128</v>
      </c>
      <c r="C1548">
        <v>2017</v>
      </c>
      <c r="D1548">
        <v>2018</v>
      </c>
      <c r="F1548">
        <v>1301</v>
      </c>
      <c r="G1548">
        <v>0</v>
      </c>
      <c r="H1548" t="s">
        <v>492</v>
      </c>
      <c r="I1548">
        <v>7</v>
      </c>
      <c r="J1548">
        <v>310</v>
      </c>
      <c r="K1548" t="s">
        <v>66</v>
      </c>
      <c r="L1548">
        <v>0</v>
      </c>
      <c r="M1548">
        <v>-7323.88</v>
      </c>
      <c r="N1548">
        <v>0</v>
      </c>
      <c r="O1548">
        <v>0</v>
      </c>
      <c r="P1548">
        <v>0</v>
      </c>
      <c r="Q1548">
        <v>-7323.88</v>
      </c>
      <c r="R1548">
        <v>0</v>
      </c>
      <c r="S1548">
        <v>0</v>
      </c>
      <c r="T1548">
        <v>0</v>
      </c>
      <c r="U1548">
        <v>0</v>
      </c>
      <c r="V1548">
        <v>0</v>
      </c>
      <c r="W1548">
        <v>0</v>
      </c>
      <c r="X1548">
        <v>0</v>
      </c>
      <c r="Y1548">
        <v>0</v>
      </c>
      <c r="Z1548">
        <v>0</v>
      </c>
      <c r="AA1548">
        <v>0</v>
      </c>
      <c r="AB1548">
        <v>0</v>
      </c>
      <c r="AC1548">
        <v>0</v>
      </c>
      <c r="AD1548">
        <v>-47203.06</v>
      </c>
      <c r="AE1548">
        <v>0</v>
      </c>
      <c r="AF1548">
        <v>0</v>
      </c>
      <c r="AG1548">
        <v>0</v>
      </c>
      <c r="AH1548">
        <v>0</v>
      </c>
      <c r="AI1548">
        <v>-47203.06</v>
      </c>
      <c r="AJ1548">
        <v>0</v>
      </c>
      <c r="AK1548">
        <v>-47203.06</v>
      </c>
      <c r="AL1548">
        <v>-54526.94</v>
      </c>
      <c r="AM1548">
        <v>0</v>
      </c>
      <c r="AN1548">
        <v>0</v>
      </c>
      <c r="AO1548">
        <v>0</v>
      </c>
      <c r="AP1548">
        <v>0</v>
      </c>
      <c r="AQ1548">
        <v>0</v>
      </c>
    </row>
    <row r="1549" spans="2:43" x14ac:dyDescent="0.35">
      <c r="B1549" s="65" t="s">
        <v>128</v>
      </c>
      <c r="C1549">
        <v>2017</v>
      </c>
      <c r="D1549">
        <v>2018</v>
      </c>
      <c r="F1549">
        <v>1301</v>
      </c>
      <c r="G1549">
        <v>0</v>
      </c>
      <c r="H1549" t="s">
        <v>492</v>
      </c>
      <c r="I1549">
        <v>7</v>
      </c>
      <c r="J1549">
        <v>420</v>
      </c>
      <c r="K1549" t="s">
        <v>66</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-108700</v>
      </c>
      <c r="AE1549">
        <v>0</v>
      </c>
      <c r="AF1549">
        <v>0</v>
      </c>
      <c r="AG1549">
        <v>0</v>
      </c>
      <c r="AH1549">
        <v>0</v>
      </c>
      <c r="AI1549">
        <v>-108700</v>
      </c>
      <c r="AJ1549">
        <v>0</v>
      </c>
      <c r="AK1549">
        <v>-108700</v>
      </c>
      <c r="AL1549">
        <v>-108700</v>
      </c>
      <c r="AM1549">
        <v>0</v>
      </c>
      <c r="AN1549">
        <v>0</v>
      </c>
      <c r="AO1549">
        <v>0</v>
      </c>
      <c r="AP1549">
        <v>0</v>
      </c>
      <c r="AQ1549">
        <v>0</v>
      </c>
    </row>
    <row r="1550" spans="2:43" x14ac:dyDescent="0.35">
      <c r="B1550" s="65" t="s">
        <v>128</v>
      </c>
      <c r="C1550">
        <v>2017</v>
      </c>
      <c r="D1550">
        <v>2018</v>
      </c>
      <c r="F1550">
        <v>1301</v>
      </c>
      <c r="G1550">
        <v>0</v>
      </c>
      <c r="H1550" t="s">
        <v>492</v>
      </c>
      <c r="I1550">
        <v>7</v>
      </c>
      <c r="J1550">
        <v>440</v>
      </c>
      <c r="K1550" t="s">
        <v>66</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1659.35</v>
      </c>
      <c r="AE1550">
        <v>0</v>
      </c>
      <c r="AF1550">
        <v>0</v>
      </c>
      <c r="AG1550">
        <v>0</v>
      </c>
      <c r="AH1550">
        <v>0</v>
      </c>
      <c r="AI1550">
        <v>1659.35</v>
      </c>
      <c r="AJ1550">
        <v>0</v>
      </c>
      <c r="AK1550">
        <v>1659.35</v>
      </c>
      <c r="AL1550">
        <v>1659.35</v>
      </c>
      <c r="AM1550">
        <v>0</v>
      </c>
      <c r="AN1550">
        <v>0</v>
      </c>
      <c r="AO1550">
        <v>0</v>
      </c>
      <c r="AP1550">
        <v>0</v>
      </c>
      <c r="AQ1550">
        <v>0</v>
      </c>
    </row>
    <row r="1551" spans="2:43" x14ac:dyDescent="0.35">
      <c r="B1551" s="65" t="s">
        <v>128</v>
      </c>
      <c r="C1551">
        <v>2017</v>
      </c>
      <c r="D1551">
        <v>2018</v>
      </c>
      <c r="F1551">
        <v>1301</v>
      </c>
      <c r="G1551">
        <v>0</v>
      </c>
      <c r="H1551" t="s">
        <v>456</v>
      </c>
      <c r="I1551">
        <v>801</v>
      </c>
      <c r="J1551">
        <v>0</v>
      </c>
      <c r="K1551" t="s">
        <v>457</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-15.1</v>
      </c>
      <c r="AE1551">
        <v>0</v>
      </c>
      <c r="AF1551">
        <v>0</v>
      </c>
      <c r="AG1551">
        <v>0</v>
      </c>
      <c r="AH1551">
        <v>0</v>
      </c>
      <c r="AI1551">
        <v>-15.1</v>
      </c>
      <c r="AJ1551">
        <v>0</v>
      </c>
      <c r="AK1551">
        <v>-15.1</v>
      </c>
      <c r="AL1551">
        <v>-15.1</v>
      </c>
      <c r="AM1551">
        <v>0</v>
      </c>
      <c r="AN1551">
        <v>0</v>
      </c>
      <c r="AO1551">
        <v>0</v>
      </c>
      <c r="AP1551">
        <v>0</v>
      </c>
      <c r="AQ1551">
        <v>0</v>
      </c>
    </row>
    <row r="1552" spans="2:43" x14ac:dyDescent="0.35">
      <c r="B1552" s="65" t="s">
        <v>128</v>
      </c>
      <c r="C1552">
        <v>2017</v>
      </c>
      <c r="D1552">
        <v>2018</v>
      </c>
      <c r="F1552">
        <v>1301</v>
      </c>
      <c r="G1552">
        <v>0</v>
      </c>
      <c r="H1552" t="s">
        <v>456</v>
      </c>
      <c r="I1552">
        <v>801</v>
      </c>
      <c r="J1552">
        <v>111</v>
      </c>
      <c r="K1552" t="s">
        <v>457</v>
      </c>
      <c r="L1552">
        <v>0</v>
      </c>
      <c r="M1552">
        <v>0</v>
      </c>
      <c r="N1552">
        <v>0</v>
      </c>
      <c r="O1552">
        <v>0</v>
      </c>
      <c r="P1552">
        <v>0</v>
      </c>
      <c r="Q1552">
        <v>0</v>
      </c>
      <c r="R1552">
        <v>0</v>
      </c>
      <c r="S1552">
        <v>-608554.99</v>
      </c>
      <c r="T1552">
        <v>0</v>
      </c>
      <c r="U1552">
        <v>0</v>
      </c>
      <c r="V1552">
        <v>0</v>
      </c>
      <c r="W1552">
        <v>-608554.99</v>
      </c>
      <c r="X1552">
        <v>0</v>
      </c>
      <c r="Y1552">
        <v>0</v>
      </c>
      <c r="Z1552">
        <v>0</v>
      </c>
      <c r="AA1552">
        <v>0</v>
      </c>
      <c r="AB1552">
        <v>0</v>
      </c>
      <c r="AC1552">
        <v>0</v>
      </c>
      <c r="AD1552">
        <v>-14448280.49</v>
      </c>
      <c r="AE1552">
        <v>0</v>
      </c>
      <c r="AF1552">
        <v>0</v>
      </c>
      <c r="AG1552">
        <v>0</v>
      </c>
      <c r="AH1552">
        <v>0</v>
      </c>
      <c r="AI1552">
        <v>-14448280.49</v>
      </c>
      <c r="AJ1552">
        <v>0</v>
      </c>
      <c r="AK1552">
        <v>-14448280.49</v>
      </c>
      <c r="AL1552">
        <v>-15056835.48</v>
      </c>
      <c r="AM1552">
        <v>0</v>
      </c>
      <c r="AN1552">
        <v>0</v>
      </c>
      <c r="AO1552">
        <v>0</v>
      </c>
      <c r="AP1552">
        <v>0</v>
      </c>
      <c r="AQ1552">
        <v>0</v>
      </c>
    </row>
    <row r="1553" spans="2:43" x14ac:dyDescent="0.35">
      <c r="B1553" s="65" t="s">
        <v>128</v>
      </c>
      <c r="C1553">
        <v>2017</v>
      </c>
      <c r="D1553">
        <v>2018</v>
      </c>
      <c r="F1553">
        <v>1301</v>
      </c>
      <c r="G1553">
        <v>0</v>
      </c>
      <c r="H1553" t="s">
        <v>456</v>
      </c>
      <c r="I1553">
        <v>801</v>
      </c>
      <c r="J1553">
        <v>113</v>
      </c>
      <c r="K1553" t="s">
        <v>457</v>
      </c>
      <c r="L1553">
        <v>0</v>
      </c>
      <c r="M1553">
        <v>0</v>
      </c>
      <c r="N1553">
        <v>0</v>
      </c>
      <c r="O1553">
        <v>0</v>
      </c>
      <c r="P1553">
        <v>0</v>
      </c>
      <c r="Q1553">
        <v>0</v>
      </c>
      <c r="R1553">
        <v>0</v>
      </c>
      <c r="S1553">
        <v>-4194</v>
      </c>
      <c r="T1553">
        <v>0</v>
      </c>
      <c r="U1553">
        <v>0</v>
      </c>
      <c r="V1553">
        <v>0</v>
      </c>
      <c r="W1553">
        <v>-4194</v>
      </c>
      <c r="X1553">
        <v>0</v>
      </c>
      <c r="Y1553">
        <v>0</v>
      </c>
      <c r="Z1553">
        <v>0</v>
      </c>
      <c r="AA1553">
        <v>0</v>
      </c>
      <c r="AB1553">
        <v>0</v>
      </c>
      <c r="AC1553">
        <v>0</v>
      </c>
      <c r="AD1553">
        <v>-6953.6</v>
      </c>
      <c r="AE1553">
        <v>0</v>
      </c>
      <c r="AF1553">
        <v>0</v>
      </c>
      <c r="AG1553">
        <v>0</v>
      </c>
      <c r="AH1553">
        <v>0</v>
      </c>
      <c r="AI1553">
        <v>-6953.6</v>
      </c>
      <c r="AJ1553">
        <v>0</v>
      </c>
      <c r="AK1553">
        <v>-6953.6</v>
      </c>
      <c r="AL1553">
        <v>-11147.6</v>
      </c>
      <c r="AM1553">
        <v>0</v>
      </c>
      <c r="AN1553">
        <v>0</v>
      </c>
      <c r="AO1553">
        <v>0</v>
      </c>
      <c r="AP1553">
        <v>0</v>
      </c>
      <c r="AQ1553">
        <v>0</v>
      </c>
    </row>
    <row r="1554" spans="2:43" x14ac:dyDescent="0.35">
      <c r="B1554" s="65" t="s">
        <v>128</v>
      </c>
      <c r="C1554">
        <v>2017</v>
      </c>
      <c r="D1554">
        <v>2018</v>
      </c>
      <c r="F1554">
        <v>1301</v>
      </c>
      <c r="G1554">
        <v>0</v>
      </c>
      <c r="H1554" t="s">
        <v>456</v>
      </c>
      <c r="I1554">
        <v>801</v>
      </c>
      <c r="J1554">
        <v>115</v>
      </c>
      <c r="K1554" t="s">
        <v>457</v>
      </c>
      <c r="L1554">
        <v>0</v>
      </c>
      <c r="M1554">
        <v>0</v>
      </c>
      <c r="N1554">
        <v>0</v>
      </c>
      <c r="O1554">
        <v>0</v>
      </c>
      <c r="P1554">
        <v>0</v>
      </c>
      <c r="Q1554">
        <v>0</v>
      </c>
      <c r="R1554">
        <v>0</v>
      </c>
      <c r="S1554">
        <v>-18011.43</v>
      </c>
      <c r="T1554">
        <v>0</v>
      </c>
      <c r="U1554">
        <v>0</v>
      </c>
      <c r="V1554">
        <v>0</v>
      </c>
      <c r="W1554">
        <v>-18011.43</v>
      </c>
      <c r="X1554">
        <v>0</v>
      </c>
      <c r="Y1554">
        <v>0</v>
      </c>
      <c r="Z1554">
        <v>0</v>
      </c>
      <c r="AA1554">
        <v>0</v>
      </c>
      <c r="AB1554">
        <v>0</v>
      </c>
      <c r="AC1554">
        <v>0</v>
      </c>
      <c r="AD1554">
        <v>-1361972.92</v>
      </c>
      <c r="AE1554">
        <v>0</v>
      </c>
      <c r="AF1554">
        <v>0</v>
      </c>
      <c r="AG1554">
        <v>0</v>
      </c>
      <c r="AH1554">
        <v>0</v>
      </c>
      <c r="AI1554">
        <v>-1361972.92</v>
      </c>
      <c r="AJ1554">
        <v>0</v>
      </c>
      <c r="AK1554">
        <v>-1361972.92</v>
      </c>
      <c r="AL1554">
        <v>-1379984.35</v>
      </c>
      <c r="AM1554">
        <v>0</v>
      </c>
      <c r="AN1554">
        <v>0</v>
      </c>
      <c r="AO1554">
        <v>0</v>
      </c>
      <c r="AP1554">
        <v>0</v>
      </c>
      <c r="AQ1554">
        <v>0</v>
      </c>
    </row>
    <row r="1555" spans="2:43" x14ac:dyDescent="0.35">
      <c r="B1555" s="65" t="s">
        <v>128</v>
      </c>
      <c r="C1555">
        <v>2017</v>
      </c>
      <c r="D1555">
        <v>2018</v>
      </c>
      <c r="F1555">
        <v>1301</v>
      </c>
      <c r="G1555">
        <v>0</v>
      </c>
      <c r="H1555" t="s">
        <v>456</v>
      </c>
      <c r="I1555">
        <v>801</v>
      </c>
      <c r="J1555">
        <v>121</v>
      </c>
      <c r="K1555" t="s">
        <v>457</v>
      </c>
      <c r="L1555">
        <v>0</v>
      </c>
      <c r="M1555">
        <v>0</v>
      </c>
      <c r="N1555">
        <v>0</v>
      </c>
      <c r="O1555">
        <v>0</v>
      </c>
      <c r="P1555">
        <v>0</v>
      </c>
      <c r="Q1555">
        <v>0</v>
      </c>
      <c r="R1555">
        <v>0</v>
      </c>
      <c r="S1555">
        <v>-203153.6</v>
      </c>
      <c r="T1555">
        <v>0</v>
      </c>
      <c r="U1555">
        <v>0</v>
      </c>
      <c r="V1555">
        <v>0</v>
      </c>
      <c r="W1555">
        <v>-203153.6</v>
      </c>
      <c r="X1555">
        <v>0</v>
      </c>
      <c r="Y1555">
        <v>0</v>
      </c>
      <c r="Z1555">
        <v>0</v>
      </c>
      <c r="AA1555">
        <v>0</v>
      </c>
      <c r="AB1555">
        <v>0</v>
      </c>
      <c r="AC1555">
        <v>0</v>
      </c>
      <c r="AD1555">
        <v>-5030421.05</v>
      </c>
      <c r="AE1555">
        <v>0</v>
      </c>
      <c r="AF1555">
        <v>0</v>
      </c>
      <c r="AG1555">
        <v>0</v>
      </c>
      <c r="AH1555">
        <v>0</v>
      </c>
      <c r="AI1555">
        <v>-5030421.05</v>
      </c>
      <c r="AJ1555">
        <v>0</v>
      </c>
      <c r="AK1555">
        <v>-5030421.05</v>
      </c>
      <c r="AL1555">
        <v>-5233574.6500000004</v>
      </c>
      <c r="AM1555">
        <v>0</v>
      </c>
      <c r="AN1555">
        <v>0</v>
      </c>
      <c r="AO1555">
        <v>0</v>
      </c>
      <c r="AP1555">
        <v>0</v>
      </c>
      <c r="AQ1555">
        <v>0</v>
      </c>
    </row>
    <row r="1556" spans="2:43" x14ac:dyDescent="0.35">
      <c r="B1556" s="65" t="s">
        <v>128</v>
      </c>
      <c r="C1556">
        <v>2017</v>
      </c>
      <c r="D1556">
        <v>2018</v>
      </c>
      <c r="F1556">
        <v>1301</v>
      </c>
      <c r="G1556">
        <v>0</v>
      </c>
      <c r="H1556" t="s">
        <v>456</v>
      </c>
      <c r="I1556">
        <v>801</v>
      </c>
      <c r="J1556">
        <v>210</v>
      </c>
      <c r="K1556" t="s">
        <v>457</v>
      </c>
      <c r="L1556">
        <v>0</v>
      </c>
      <c r="M1556">
        <v>-297936.09999999998</v>
      </c>
      <c r="N1556">
        <v>0</v>
      </c>
      <c r="O1556">
        <v>0</v>
      </c>
      <c r="P1556">
        <v>0</v>
      </c>
      <c r="Q1556">
        <v>-297936.09999999998</v>
      </c>
      <c r="R1556">
        <v>0</v>
      </c>
      <c r="S1556">
        <v>-7011.21</v>
      </c>
      <c r="T1556">
        <v>0</v>
      </c>
      <c r="U1556">
        <v>0</v>
      </c>
      <c r="V1556">
        <v>0</v>
      </c>
      <c r="W1556">
        <v>-7011.21</v>
      </c>
      <c r="X1556">
        <v>0</v>
      </c>
      <c r="Y1556">
        <v>-8379</v>
      </c>
      <c r="Z1556">
        <v>0</v>
      </c>
      <c r="AA1556">
        <v>0</v>
      </c>
      <c r="AB1556">
        <v>0</v>
      </c>
      <c r="AC1556">
        <v>-8379</v>
      </c>
      <c r="AD1556">
        <v>-1657459.03</v>
      </c>
      <c r="AE1556">
        <v>0</v>
      </c>
      <c r="AF1556">
        <v>0</v>
      </c>
      <c r="AG1556">
        <v>0</v>
      </c>
      <c r="AH1556">
        <v>0</v>
      </c>
      <c r="AI1556">
        <v>-1657459.03</v>
      </c>
      <c r="AJ1556">
        <v>0</v>
      </c>
      <c r="AK1556">
        <v>-1665838.03</v>
      </c>
      <c r="AL1556">
        <v>-1970785.34</v>
      </c>
      <c r="AM1556">
        <v>0</v>
      </c>
      <c r="AN1556">
        <v>0</v>
      </c>
      <c r="AO1556">
        <v>0</v>
      </c>
      <c r="AP1556">
        <v>0</v>
      </c>
      <c r="AQ1556">
        <v>0</v>
      </c>
    </row>
    <row r="1557" spans="2:43" x14ac:dyDescent="0.35">
      <c r="B1557" s="65" t="s">
        <v>128</v>
      </c>
      <c r="C1557">
        <v>2017</v>
      </c>
      <c r="D1557">
        <v>2018</v>
      </c>
      <c r="F1557">
        <v>1301</v>
      </c>
      <c r="G1557">
        <v>0</v>
      </c>
      <c r="H1557" t="s">
        <v>456</v>
      </c>
      <c r="I1557">
        <v>801</v>
      </c>
      <c r="J1557">
        <v>220</v>
      </c>
      <c r="K1557" t="s">
        <v>457</v>
      </c>
      <c r="L1557">
        <v>0</v>
      </c>
      <c r="M1557">
        <v>-10118.98</v>
      </c>
      <c r="N1557">
        <v>0</v>
      </c>
      <c r="O1557">
        <v>0</v>
      </c>
      <c r="P1557">
        <v>0</v>
      </c>
      <c r="Q1557">
        <v>-10118.98</v>
      </c>
      <c r="R1557">
        <v>0</v>
      </c>
      <c r="S1557">
        <v>0</v>
      </c>
      <c r="T1557">
        <v>0</v>
      </c>
      <c r="U1557">
        <v>0</v>
      </c>
      <c r="V1557">
        <v>0</v>
      </c>
      <c r="W1557">
        <v>0</v>
      </c>
      <c r="X1557">
        <v>0</v>
      </c>
      <c r="Y1557">
        <v>0</v>
      </c>
      <c r="Z1557">
        <v>0</v>
      </c>
      <c r="AA1557">
        <v>0</v>
      </c>
      <c r="AB1557">
        <v>0</v>
      </c>
      <c r="AC1557">
        <v>0</v>
      </c>
      <c r="AD1557">
        <v>-176255.49</v>
      </c>
      <c r="AE1557">
        <v>0</v>
      </c>
      <c r="AF1557">
        <v>0</v>
      </c>
      <c r="AG1557">
        <v>0</v>
      </c>
      <c r="AH1557">
        <v>0</v>
      </c>
      <c r="AI1557">
        <v>-176255.49</v>
      </c>
      <c r="AJ1557">
        <v>0</v>
      </c>
      <c r="AK1557">
        <v>-176255.49</v>
      </c>
      <c r="AL1557">
        <v>-186374.47</v>
      </c>
      <c r="AM1557">
        <v>0</v>
      </c>
      <c r="AN1557">
        <v>0</v>
      </c>
      <c r="AO1557">
        <v>0</v>
      </c>
      <c r="AP1557">
        <v>0</v>
      </c>
      <c r="AQ1557">
        <v>0</v>
      </c>
    </row>
    <row r="1558" spans="2:43" x14ac:dyDescent="0.35">
      <c r="B1558" s="65" t="s">
        <v>128</v>
      </c>
      <c r="C1558">
        <v>2017</v>
      </c>
      <c r="D1558">
        <v>2018</v>
      </c>
      <c r="F1558">
        <v>1301</v>
      </c>
      <c r="G1558">
        <v>0</v>
      </c>
      <c r="H1558" t="s">
        <v>456</v>
      </c>
      <c r="I1558">
        <v>801</v>
      </c>
      <c r="J1558">
        <v>231</v>
      </c>
      <c r="K1558" t="s">
        <v>457</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-14198.4</v>
      </c>
      <c r="AE1558">
        <v>0</v>
      </c>
      <c r="AF1558">
        <v>0</v>
      </c>
      <c r="AG1558">
        <v>0</v>
      </c>
      <c r="AH1558">
        <v>0</v>
      </c>
      <c r="AI1558">
        <v>-14198.4</v>
      </c>
      <c r="AJ1558">
        <v>0</v>
      </c>
      <c r="AK1558">
        <v>-14198.4</v>
      </c>
      <c r="AL1558">
        <v>-14198.4</v>
      </c>
      <c r="AM1558">
        <v>0</v>
      </c>
      <c r="AN1558">
        <v>0</v>
      </c>
      <c r="AO1558">
        <v>0</v>
      </c>
      <c r="AP1558">
        <v>0</v>
      </c>
      <c r="AQ1558">
        <v>0</v>
      </c>
    </row>
    <row r="1559" spans="2:43" x14ac:dyDescent="0.35">
      <c r="B1559" s="65" t="s">
        <v>128</v>
      </c>
      <c r="C1559">
        <v>2017</v>
      </c>
      <c r="D1559">
        <v>2018</v>
      </c>
      <c r="F1559">
        <v>1301</v>
      </c>
      <c r="G1559">
        <v>0</v>
      </c>
      <c r="H1559" t="s">
        <v>456</v>
      </c>
      <c r="I1559">
        <v>801</v>
      </c>
      <c r="J1559">
        <v>232</v>
      </c>
      <c r="K1559" t="s">
        <v>457</v>
      </c>
      <c r="L1559">
        <v>0</v>
      </c>
      <c r="M1559">
        <v>-134716.1</v>
      </c>
      <c r="N1559">
        <v>0</v>
      </c>
      <c r="O1559">
        <v>0</v>
      </c>
      <c r="P1559">
        <v>0</v>
      </c>
      <c r="Q1559">
        <v>-134716.1</v>
      </c>
      <c r="R1559">
        <v>0</v>
      </c>
      <c r="S1559">
        <v>0</v>
      </c>
      <c r="T1559">
        <v>0</v>
      </c>
      <c r="U1559">
        <v>0</v>
      </c>
      <c r="V1559">
        <v>0</v>
      </c>
      <c r="W1559">
        <v>0</v>
      </c>
      <c r="X1559">
        <v>0</v>
      </c>
      <c r="Y1559">
        <v>-375</v>
      </c>
      <c r="Z1559">
        <v>0</v>
      </c>
      <c r="AA1559">
        <v>0</v>
      </c>
      <c r="AB1559">
        <v>0</v>
      </c>
      <c r="AC1559">
        <v>-375</v>
      </c>
      <c r="AD1559">
        <v>-536712.77</v>
      </c>
      <c r="AE1559">
        <v>0</v>
      </c>
      <c r="AF1559">
        <v>0</v>
      </c>
      <c r="AG1559">
        <v>0</v>
      </c>
      <c r="AH1559">
        <v>0</v>
      </c>
      <c r="AI1559">
        <v>-536712.77</v>
      </c>
      <c r="AJ1559">
        <v>0</v>
      </c>
      <c r="AK1559">
        <v>-537087.77</v>
      </c>
      <c r="AL1559">
        <v>-671803.87</v>
      </c>
      <c r="AM1559">
        <v>0</v>
      </c>
      <c r="AN1559">
        <v>0</v>
      </c>
      <c r="AO1559">
        <v>0</v>
      </c>
      <c r="AP1559">
        <v>0</v>
      </c>
      <c r="AQ1559">
        <v>0</v>
      </c>
    </row>
    <row r="1560" spans="2:43" x14ac:dyDescent="0.35">
      <c r="B1560" s="65" t="s">
        <v>128</v>
      </c>
      <c r="C1560">
        <v>2017</v>
      </c>
      <c r="D1560">
        <v>2018</v>
      </c>
      <c r="F1560">
        <v>1301</v>
      </c>
      <c r="G1560">
        <v>0</v>
      </c>
      <c r="H1560" t="s">
        <v>456</v>
      </c>
      <c r="I1560">
        <v>801</v>
      </c>
      <c r="J1560">
        <v>233</v>
      </c>
      <c r="K1560" t="s">
        <v>457</v>
      </c>
      <c r="L1560">
        <v>0</v>
      </c>
      <c r="M1560">
        <v>-77583.5</v>
      </c>
      <c r="N1560">
        <v>0</v>
      </c>
      <c r="O1560">
        <v>0</v>
      </c>
      <c r="P1560">
        <v>0</v>
      </c>
      <c r="Q1560">
        <v>-77583.5</v>
      </c>
      <c r="R1560">
        <v>0</v>
      </c>
      <c r="S1560">
        <v>-21855.01</v>
      </c>
      <c r="T1560">
        <v>0</v>
      </c>
      <c r="U1560">
        <v>0</v>
      </c>
      <c r="V1560">
        <v>0</v>
      </c>
      <c r="W1560">
        <v>-21855.01</v>
      </c>
      <c r="X1560">
        <v>0</v>
      </c>
      <c r="Y1560">
        <v>0</v>
      </c>
      <c r="Z1560">
        <v>0</v>
      </c>
      <c r="AA1560">
        <v>0</v>
      </c>
      <c r="AB1560">
        <v>0</v>
      </c>
      <c r="AC1560">
        <v>0</v>
      </c>
      <c r="AD1560">
        <v>-2790329.97</v>
      </c>
      <c r="AE1560">
        <v>0</v>
      </c>
      <c r="AF1560">
        <v>0</v>
      </c>
      <c r="AG1560">
        <v>0</v>
      </c>
      <c r="AH1560">
        <v>0</v>
      </c>
      <c r="AI1560">
        <v>-2790329.97</v>
      </c>
      <c r="AJ1560">
        <v>0</v>
      </c>
      <c r="AK1560">
        <v>-2790329.97</v>
      </c>
      <c r="AL1560">
        <v>-2889768.48</v>
      </c>
      <c r="AM1560">
        <v>0</v>
      </c>
      <c r="AN1560">
        <v>0</v>
      </c>
      <c r="AO1560">
        <v>0</v>
      </c>
      <c r="AP1560">
        <v>0</v>
      </c>
      <c r="AQ1560">
        <v>0</v>
      </c>
    </row>
    <row r="1561" spans="2:43" x14ac:dyDescent="0.35">
      <c r="B1561" s="65" t="s">
        <v>128</v>
      </c>
      <c r="C1561">
        <v>2017</v>
      </c>
      <c r="D1561">
        <v>2018</v>
      </c>
      <c r="F1561">
        <v>1301</v>
      </c>
      <c r="G1561">
        <v>0</v>
      </c>
      <c r="H1561" t="s">
        <v>456</v>
      </c>
      <c r="I1561">
        <v>801</v>
      </c>
      <c r="J1561">
        <v>240</v>
      </c>
      <c r="K1561" t="s">
        <v>457</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-186.28</v>
      </c>
      <c r="AE1561">
        <v>0</v>
      </c>
      <c r="AF1561">
        <v>0</v>
      </c>
      <c r="AG1561">
        <v>0</v>
      </c>
      <c r="AH1561">
        <v>0</v>
      </c>
      <c r="AI1561">
        <v>-186.28</v>
      </c>
      <c r="AJ1561">
        <v>0</v>
      </c>
      <c r="AK1561">
        <v>-186.28</v>
      </c>
      <c r="AL1561">
        <v>-186.28</v>
      </c>
      <c r="AM1561">
        <v>0</v>
      </c>
      <c r="AN1561">
        <v>0</v>
      </c>
      <c r="AO1561">
        <v>0</v>
      </c>
      <c r="AP1561">
        <v>0</v>
      </c>
      <c r="AQ1561">
        <v>0</v>
      </c>
    </row>
    <row r="1562" spans="2:43" x14ac:dyDescent="0.35">
      <c r="B1562" s="65" t="s">
        <v>128</v>
      </c>
      <c r="C1562">
        <v>2017</v>
      </c>
      <c r="D1562">
        <v>2018</v>
      </c>
      <c r="F1562">
        <v>1301</v>
      </c>
      <c r="G1562">
        <v>0</v>
      </c>
      <c r="H1562" t="s">
        <v>456</v>
      </c>
      <c r="I1562">
        <v>801</v>
      </c>
      <c r="J1562">
        <v>251</v>
      </c>
      <c r="K1562" t="s">
        <v>457</v>
      </c>
      <c r="L1562">
        <v>0</v>
      </c>
      <c r="M1562">
        <v>-4830178.9000000004</v>
      </c>
      <c r="N1562">
        <v>0</v>
      </c>
      <c r="O1562">
        <v>0</v>
      </c>
      <c r="P1562">
        <v>0</v>
      </c>
      <c r="Q1562">
        <v>-4830178.9000000004</v>
      </c>
      <c r="R1562">
        <v>0</v>
      </c>
      <c r="S1562">
        <v>-255734.8</v>
      </c>
      <c r="T1562">
        <v>0</v>
      </c>
      <c r="U1562">
        <v>0</v>
      </c>
      <c r="V1562">
        <v>0</v>
      </c>
      <c r="W1562">
        <v>-255734.8</v>
      </c>
      <c r="X1562">
        <v>0</v>
      </c>
      <c r="Y1562">
        <v>0</v>
      </c>
      <c r="Z1562">
        <v>0</v>
      </c>
      <c r="AA1562">
        <v>0</v>
      </c>
      <c r="AB1562">
        <v>0</v>
      </c>
      <c r="AC1562">
        <v>0</v>
      </c>
      <c r="AD1562">
        <v>-886285.69</v>
      </c>
      <c r="AE1562">
        <v>0</v>
      </c>
      <c r="AF1562">
        <v>0</v>
      </c>
      <c r="AG1562">
        <v>0</v>
      </c>
      <c r="AH1562">
        <v>0</v>
      </c>
      <c r="AI1562">
        <v>-886285.69</v>
      </c>
      <c r="AJ1562">
        <v>0</v>
      </c>
      <c r="AK1562">
        <v>-886285.69</v>
      </c>
      <c r="AL1562">
        <v>-5972199.3899999997</v>
      </c>
      <c r="AM1562">
        <v>0</v>
      </c>
      <c r="AN1562">
        <v>0</v>
      </c>
      <c r="AO1562">
        <v>0</v>
      </c>
      <c r="AP1562">
        <v>0</v>
      </c>
      <c r="AQ1562">
        <v>0</v>
      </c>
    </row>
    <row r="1563" spans="2:43" x14ac:dyDescent="0.35">
      <c r="B1563" s="65" t="s">
        <v>128</v>
      </c>
      <c r="C1563">
        <v>2017</v>
      </c>
      <c r="D1563">
        <v>2018</v>
      </c>
      <c r="F1563">
        <v>1301</v>
      </c>
      <c r="G1563">
        <v>0</v>
      </c>
      <c r="H1563" t="s">
        <v>456</v>
      </c>
      <c r="I1563">
        <v>801</v>
      </c>
      <c r="J1563">
        <v>252</v>
      </c>
      <c r="K1563" t="s">
        <v>457</v>
      </c>
      <c r="L1563">
        <v>0</v>
      </c>
      <c r="M1563">
        <v>-1930165.78</v>
      </c>
      <c r="N1563">
        <v>0</v>
      </c>
      <c r="O1563">
        <v>0</v>
      </c>
      <c r="P1563">
        <v>0</v>
      </c>
      <c r="Q1563">
        <v>-1930165.78</v>
      </c>
      <c r="R1563">
        <v>0</v>
      </c>
      <c r="S1563">
        <v>-180138.79</v>
      </c>
      <c r="T1563">
        <v>0</v>
      </c>
      <c r="U1563">
        <v>0</v>
      </c>
      <c r="V1563">
        <v>0</v>
      </c>
      <c r="W1563">
        <v>-180138.79</v>
      </c>
      <c r="X1563">
        <v>0</v>
      </c>
      <c r="Y1563">
        <v>0</v>
      </c>
      <c r="Z1563">
        <v>0</v>
      </c>
      <c r="AA1563">
        <v>0</v>
      </c>
      <c r="AB1563">
        <v>0</v>
      </c>
      <c r="AC1563">
        <v>0</v>
      </c>
      <c r="AD1563">
        <v>-385307.02</v>
      </c>
      <c r="AE1563">
        <v>0</v>
      </c>
      <c r="AF1563">
        <v>0</v>
      </c>
      <c r="AG1563">
        <v>0</v>
      </c>
      <c r="AH1563">
        <v>0</v>
      </c>
      <c r="AI1563">
        <v>-385307.02</v>
      </c>
      <c r="AJ1563">
        <v>0</v>
      </c>
      <c r="AK1563">
        <v>-385307.02</v>
      </c>
      <c r="AL1563">
        <v>-2495611.59</v>
      </c>
      <c r="AM1563">
        <v>0</v>
      </c>
      <c r="AN1563">
        <v>0</v>
      </c>
      <c r="AO1563">
        <v>0</v>
      </c>
      <c r="AP1563">
        <v>0</v>
      </c>
      <c r="AQ1563">
        <v>0</v>
      </c>
    </row>
    <row r="1564" spans="2:43" x14ac:dyDescent="0.35">
      <c r="B1564" s="65" t="s">
        <v>128</v>
      </c>
      <c r="C1564">
        <v>2017</v>
      </c>
      <c r="D1564">
        <v>2018</v>
      </c>
      <c r="F1564">
        <v>1301</v>
      </c>
      <c r="G1564">
        <v>0</v>
      </c>
      <c r="H1564" t="s">
        <v>456</v>
      </c>
      <c r="I1564">
        <v>801</v>
      </c>
      <c r="J1564">
        <v>253</v>
      </c>
      <c r="K1564" t="s">
        <v>457</v>
      </c>
      <c r="L1564">
        <v>0</v>
      </c>
      <c r="M1564">
        <v>-2398694.9900000002</v>
      </c>
      <c r="N1564">
        <v>0</v>
      </c>
      <c r="O1564">
        <v>0</v>
      </c>
      <c r="P1564">
        <v>0</v>
      </c>
      <c r="Q1564">
        <v>-2398694.9900000002</v>
      </c>
      <c r="R1564">
        <v>0</v>
      </c>
      <c r="S1564">
        <v>-331767.09000000003</v>
      </c>
      <c r="T1564">
        <v>0</v>
      </c>
      <c r="U1564">
        <v>0</v>
      </c>
      <c r="V1564">
        <v>0</v>
      </c>
      <c r="W1564">
        <v>-331767.09000000003</v>
      </c>
      <c r="X1564">
        <v>0</v>
      </c>
      <c r="Y1564">
        <v>3480.25</v>
      </c>
      <c r="Z1564">
        <v>0</v>
      </c>
      <c r="AA1564">
        <v>0</v>
      </c>
      <c r="AB1564">
        <v>0</v>
      </c>
      <c r="AC1564">
        <v>3480.25</v>
      </c>
      <c r="AD1564">
        <v>-2575253.17</v>
      </c>
      <c r="AE1564">
        <v>0</v>
      </c>
      <c r="AF1564">
        <v>0</v>
      </c>
      <c r="AG1564">
        <v>0</v>
      </c>
      <c r="AH1564">
        <v>0</v>
      </c>
      <c r="AI1564">
        <v>-2575253.17</v>
      </c>
      <c r="AJ1564">
        <v>0</v>
      </c>
      <c r="AK1564">
        <v>-2571772.92</v>
      </c>
      <c r="AL1564">
        <v>-5302235</v>
      </c>
      <c r="AM1564">
        <v>0</v>
      </c>
      <c r="AN1564">
        <v>0</v>
      </c>
      <c r="AO1564">
        <v>0</v>
      </c>
      <c r="AP1564">
        <v>0</v>
      </c>
      <c r="AQ1564">
        <v>0</v>
      </c>
    </row>
    <row r="1565" spans="2:43" x14ac:dyDescent="0.35">
      <c r="B1565" s="65" t="s">
        <v>128</v>
      </c>
      <c r="C1565">
        <v>2017</v>
      </c>
      <c r="D1565">
        <v>2018</v>
      </c>
      <c r="F1565">
        <v>1301</v>
      </c>
      <c r="G1565">
        <v>0</v>
      </c>
      <c r="H1565" t="s">
        <v>456</v>
      </c>
      <c r="I1565">
        <v>801</v>
      </c>
      <c r="J1565">
        <v>254</v>
      </c>
      <c r="K1565" t="s">
        <v>457</v>
      </c>
      <c r="L1565">
        <v>0</v>
      </c>
      <c r="M1565">
        <v>-1046619.71</v>
      </c>
      <c r="N1565">
        <v>0</v>
      </c>
      <c r="O1565">
        <v>0</v>
      </c>
      <c r="P1565">
        <v>0</v>
      </c>
      <c r="Q1565">
        <v>-1046619.71</v>
      </c>
      <c r="R1565">
        <v>0</v>
      </c>
      <c r="S1565">
        <v>-2374.5</v>
      </c>
      <c r="T1565">
        <v>0</v>
      </c>
      <c r="U1565">
        <v>0</v>
      </c>
      <c r="V1565">
        <v>0</v>
      </c>
      <c r="W1565">
        <v>-2374.5</v>
      </c>
      <c r="X1565">
        <v>0</v>
      </c>
      <c r="Y1565">
        <v>0</v>
      </c>
      <c r="Z1565">
        <v>0</v>
      </c>
      <c r="AA1565">
        <v>0</v>
      </c>
      <c r="AB1565">
        <v>0</v>
      </c>
      <c r="AC1565">
        <v>0</v>
      </c>
      <c r="AD1565">
        <v>-1938271.7</v>
      </c>
      <c r="AE1565">
        <v>0</v>
      </c>
      <c r="AF1565">
        <v>0</v>
      </c>
      <c r="AG1565">
        <v>0</v>
      </c>
      <c r="AH1565">
        <v>0</v>
      </c>
      <c r="AI1565">
        <v>-1938271.7</v>
      </c>
      <c r="AJ1565">
        <v>0</v>
      </c>
      <c r="AK1565">
        <v>-1938271.7</v>
      </c>
      <c r="AL1565">
        <v>-2987265.91</v>
      </c>
      <c r="AM1565">
        <v>0</v>
      </c>
      <c r="AN1565">
        <v>0</v>
      </c>
      <c r="AO1565">
        <v>0</v>
      </c>
      <c r="AP1565">
        <v>0</v>
      </c>
      <c r="AQ1565">
        <v>0</v>
      </c>
    </row>
    <row r="1566" spans="2:43" x14ac:dyDescent="0.35">
      <c r="B1566" s="65" t="s">
        <v>128</v>
      </c>
      <c r="C1566">
        <v>2017</v>
      </c>
      <c r="D1566">
        <v>2018</v>
      </c>
      <c r="F1566">
        <v>1301</v>
      </c>
      <c r="G1566">
        <v>0</v>
      </c>
      <c r="H1566" t="s">
        <v>456</v>
      </c>
      <c r="I1566">
        <v>801</v>
      </c>
      <c r="J1566">
        <v>257</v>
      </c>
      <c r="K1566" t="s">
        <v>457</v>
      </c>
      <c r="L1566">
        <v>0</v>
      </c>
      <c r="M1566">
        <v>-78122.64</v>
      </c>
      <c r="N1566">
        <v>0</v>
      </c>
      <c r="O1566">
        <v>0</v>
      </c>
      <c r="P1566">
        <v>0</v>
      </c>
      <c r="Q1566">
        <v>-78122.64</v>
      </c>
      <c r="R1566">
        <v>0</v>
      </c>
      <c r="S1566">
        <v>0</v>
      </c>
      <c r="T1566">
        <v>0</v>
      </c>
      <c r="U1566">
        <v>0</v>
      </c>
      <c r="V1566">
        <v>0</v>
      </c>
      <c r="W1566">
        <v>0</v>
      </c>
      <c r="X1566">
        <v>0</v>
      </c>
      <c r="Y1566">
        <v>0</v>
      </c>
      <c r="Z1566">
        <v>0</v>
      </c>
      <c r="AA1566">
        <v>0</v>
      </c>
      <c r="AB1566">
        <v>0</v>
      </c>
      <c r="AC1566">
        <v>0</v>
      </c>
      <c r="AD1566">
        <v>-1391849.88</v>
      </c>
      <c r="AE1566">
        <v>0</v>
      </c>
      <c r="AF1566">
        <v>0</v>
      </c>
      <c r="AG1566">
        <v>0</v>
      </c>
      <c r="AH1566">
        <v>0</v>
      </c>
      <c r="AI1566">
        <v>-1391849.88</v>
      </c>
      <c r="AJ1566">
        <v>0</v>
      </c>
      <c r="AK1566">
        <v>-1391849.88</v>
      </c>
      <c r="AL1566">
        <v>-1469972.52</v>
      </c>
      <c r="AM1566">
        <v>0</v>
      </c>
      <c r="AN1566">
        <v>0</v>
      </c>
      <c r="AO1566">
        <v>0</v>
      </c>
      <c r="AP1566">
        <v>0</v>
      </c>
      <c r="AQ1566">
        <v>0</v>
      </c>
    </row>
    <row r="1567" spans="2:43" x14ac:dyDescent="0.35">
      <c r="B1567" s="65" t="s">
        <v>128</v>
      </c>
      <c r="C1567">
        <v>2017</v>
      </c>
      <c r="D1567">
        <v>2018</v>
      </c>
      <c r="F1567">
        <v>1301</v>
      </c>
      <c r="G1567">
        <v>0</v>
      </c>
      <c r="H1567" t="s">
        <v>456</v>
      </c>
      <c r="I1567">
        <v>801</v>
      </c>
      <c r="J1567">
        <v>260</v>
      </c>
      <c r="K1567" t="s">
        <v>457</v>
      </c>
      <c r="L1567">
        <v>0</v>
      </c>
      <c r="M1567">
        <v>-887504.13</v>
      </c>
      <c r="N1567">
        <v>0</v>
      </c>
      <c r="O1567">
        <v>0</v>
      </c>
      <c r="P1567">
        <v>0</v>
      </c>
      <c r="Q1567">
        <v>-887504.13</v>
      </c>
      <c r="R1567">
        <v>0</v>
      </c>
      <c r="S1567">
        <v>-29758.67</v>
      </c>
      <c r="T1567">
        <v>0</v>
      </c>
      <c r="U1567">
        <v>0</v>
      </c>
      <c r="V1567">
        <v>0</v>
      </c>
      <c r="W1567">
        <v>-29758.67</v>
      </c>
      <c r="X1567">
        <v>0</v>
      </c>
      <c r="Y1567">
        <v>-151960.41</v>
      </c>
      <c r="Z1567">
        <v>0</v>
      </c>
      <c r="AA1567">
        <v>0</v>
      </c>
      <c r="AB1567">
        <v>0</v>
      </c>
      <c r="AC1567">
        <v>-151960.41</v>
      </c>
      <c r="AD1567">
        <v>-3986393.22</v>
      </c>
      <c r="AE1567">
        <v>0</v>
      </c>
      <c r="AF1567">
        <v>0</v>
      </c>
      <c r="AG1567">
        <v>0</v>
      </c>
      <c r="AH1567">
        <v>0</v>
      </c>
      <c r="AI1567">
        <v>-3986393.22</v>
      </c>
      <c r="AJ1567">
        <v>0</v>
      </c>
      <c r="AK1567">
        <v>-4138353.63</v>
      </c>
      <c r="AL1567">
        <v>-5055616.43</v>
      </c>
      <c r="AM1567">
        <v>0</v>
      </c>
      <c r="AN1567">
        <v>0</v>
      </c>
      <c r="AO1567">
        <v>0</v>
      </c>
      <c r="AP1567">
        <v>0</v>
      </c>
      <c r="AQ1567">
        <v>0</v>
      </c>
    </row>
    <row r="1568" spans="2:43" x14ac:dyDescent="0.35">
      <c r="B1568" s="65" t="s">
        <v>128</v>
      </c>
      <c r="C1568">
        <v>2017</v>
      </c>
      <c r="D1568">
        <v>2018</v>
      </c>
      <c r="F1568">
        <v>1301</v>
      </c>
      <c r="G1568">
        <v>0</v>
      </c>
      <c r="H1568" t="s">
        <v>456</v>
      </c>
      <c r="I1568">
        <v>801</v>
      </c>
      <c r="J1568">
        <v>310</v>
      </c>
      <c r="K1568" t="s">
        <v>457</v>
      </c>
      <c r="L1568">
        <v>0</v>
      </c>
      <c r="M1568">
        <v>-430096.29</v>
      </c>
      <c r="N1568">
        <v>0</v>
      </c>
      <c r="O1568">
        <v>0</v>
      </c>
      <c r="P1568">
        <v>0</v>
      </c>
      <c r="Q1568">
        <v>-430096.29</v>
      </c>
      <c r="R1568">
        <v>0</v>
      </c>
      <c r="S1568">
        <v>0</v>
      </c>
      <c r="T1568">
        <v>0</v>
      </c>
      <c r="U1568">
        <v>0</v>
      </c>
      <c r="V1568">
        <v>0</v>
      </c>
      <c r="W1568">
        <v>0</v>
      </c>
      <c r="X1568">
        <v>0</v>
      </c>
      <c r="Y1568">
        <v>0</v>
      </c>
      <c r="Z1568">
        <v>0</v>
      </c>
      <c r="AA1568">
        <v>0</v>
      </c>
      <c r="AB1568">
        <v>0</v>
      </c>
      <c r="AC1568">
        <v>0</v>
      </c>
      <c r="AD1568">
        <v>-210075.82</v>
      </c>
      <c r="AE1568">
        <v>0</v>
      </c>
      <c r="AF1568">
        <v>0</v>
      </c>
      <c r="AG1568">
        <v>0</v>
      </c>
      <c r="AH1568">
        <v>0</v>
      </c>
      <c r="AI1568">
        <v>-210075.82</v>
      </c>
      <c r="AJ1568">
        <v>0</v>
      </c>
      <c r="AK1568">
        <v>-210075.82</v>
      </c>
      <c r="AL1568">
        <v>-640172.11</v>
      </c>
      <c r="AM1568">
        <v>0</v>
      </c>
      <c r="AN1568">
        <v>0</v>
      </c>
      <c r="AO1568">
        <v>0</v>
      </c>
      <c r="AP1568">
        <v>0</v>
      </c>
      <c r="AQ1568">
        <v>0</v>
      </c>
    </row>
    <row r="1569" spans="2:43" x14ac:dyDescent="0.35">
      <c r="B1569" s="65" t="s">
        <v>128</v>
      </c>
      <c r="C1569">
        <v>2017</v>
      </c>
      <c r="D1569">
        <v>2018</v>
      </c>
      <c r="F1569">
        <v>1301</v>
      </c>
      <c r="G1569">
        <v>0</v>
      </c>
      <c r="H1569" t="s">
        <v>456</v>
      </c>
      <c r="I1569">
        <v>801</v>
      </c>
      <c r="J1569">
        <v>320</v>
      </c>
      <c r="K1569" t="s">
        <v>457</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-2139.86</v>
      </c>
      <c r="AE1569">
        <v>0</v>
      </c>
      <c r="AF1569">
        <v>0</v>
      </c>
      <c r="AG1569">
        <v>0</v>
      </c>
      <c r="AH1569">
        <v>0</v>
      </c>
      <c r="AI1569">
        <v>-2139.86</v>
      </c>
      <c r="AJ1569">
        <v>0</v>
      </c>
      <c r="AK1569">
        <v>-2139.86</v>
      </c>
      <c r="AL1569">
        <v>-2139.86</v>
      </c>
      <c r="AM1569">
        <v>0</v>
      </c>
      <c r="AN1569">
        <v>0</v>
      </c>
      <c r="AO1569">
        <v>0</v>
      </c>
      <c r="AP1569">
        <v>0</v>
      </c>
      <c r="AQ1569">
        <v>0</v>
      </c>
    </row>
    <row r="1570" spans="2:43" x14ac:dyDescent="0.35">
      <c r="B1570" s="65" t="s">
        <v>128</v>
      </c>
      <c r="C1570">
        <v>2017</v>
      </c>
      <c r="D1570">
        <v>2018</v>
      </c>
      <c r="F1570">
        <v>1301</v>
      </c>
      <c r="G1570">
        <v>0</v>
      </c>
      <c r="H1570" t="s">
        <v>456</v>
      </c>
      <c r="I1570">
        <v>801</v>
      </c>
      <c r="J1570">
        <v>440</v>
      </c>
      <c r="K1570" t="s">
        <v>457</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-375871.12</v>
      </c>
      <c r="AE1570">
        <v>0</v>
      </c>
      <c r="AF1570">
        <v>0</v>
      </c>
      <c r="AG1570">
        <v>0</v>
      </c>
      <c r="AH1570">
        <v>0</v>
      </c>
      <c r="AI1570">
        <v>-375871.12</v>
      </c>
      <c r="AJ1570">
        <v>0</v>
      </c>
      <c r="AK1570">
        <v>-375871.12</v>
      </c>
      <c r="AL1570">
        <v>-375871.12</v>
      </c>
      <c r="AM1570">
        <v>0</v>
      </c>
      <c r="AN1570">
        <v>0</v>
      </c>
      <c r="AO1570">
        <v>0</v>
      </c>
      <c r="AP1570">
        <v>0</v>
      </c>
      <c r="AQ1570">
        <v>0</v>
      </c>
    </row>
    <row r="1571" spans="2:43" x14ac:dyDescent="0.35">
      <c r="B1571" s="65" t="s">
        <v>128</v>
      </c>
      <c r="C1571">
        <v>2017</v>
      </c>
      <c r="D1571">
        <v>2018</v>
      </c>
      <c r="F1571">
        <v>8104</v>
      </c>
      <c r="G1571">
        <v>0</v>
      </c>
      <c r="H1571" t="s">
        <v>494</v>
      </c>
      <c r="I1571">
        <v>1</v>
      </c>
      <c r="J1571">
        <v>940</v>
      </c>
      <c r="K1571" t="s">
        <v>66</v>
      </c>
      <c r="L1571">
        <v>0</v>
      </c>
      <c r="M1571">
        <v>0</v>
      </c>
      <c r="N1571">
        <v>0</v>
      </c>
      <c r="O1571">
        <v>0</v>
      </c>
      <c r="P1571">
        <v>0</v>
      </c>
      <c r="Q1571">
        <v>0</v>
      </c>
      <c r="R1571">
        <v>0</v>
      </c>
      <c r="S1571">
        <v>62284979</v>
      </c>
      <c r="T1571">
        <v>0</v>
      </c>
      <c r="U1571">
        <v>0</v>
      </c>
      <c r="V1571">
        <v>0</v>
      </c>
      <c r="W1571">
        <v>62284979</v>
      </c>
      <c r="X1571">
        <v>0</v>
      </c>
      <c r="Y1571">
        <v>0</v>
      </c>
      <c r="Z1571">
        <v>0</v>
      </c>
      <c r="AA1571">
        <v>0</v>
      </c>
      <c r="AB1571">
        <v>0</v>
      </c>
      <c r="AC1571">
        <v>0</v>
      </c>
      <c r="AD1571">
        <v>-6245005471</v>
      </c>
      <c r="AE1571">
        <v>0</v>
      </c>
      <c r="AF1571">
        <v>0</v>
      </c>
      <c r="AG1571">
        <v>0</v>
      </c>
      <c r="AH1571">
        <v>0</v>
      </c>
      <c r="AI1571">
        <v>-6245005471</v>
      </c>
      <c r="AJ1571">
        <v>0</v>
      </c>
      <c r="AK1571">
        <v>-6245005471</v>
      </c>
      <c r="AL1571">
        <v>-6182720492</v>
      </c>
      <c r="AM1571">
        <v>0</v>
      </c>
      <c r="AN1571">
        <v>0</v>
      </c>
      <c r="AO1571">
        <v>0</v>
      </c>
      <c r="AP1571">
        <v>0</v>
      </c>
      <c r="AQ1571">
        <v>0</v>
      </c>
    </row>
    <row r="1572" spans="2:43" x14ac:dyDescent="0.35">
      <c r="B1572" s="65" t="s">
        <v>128</v>
      </c>
      <c r="C1572">
        <v>2017</v>
      </c>
      <c r="D1572">
        <v>2019</v>
      </c>
      <c r="F1572">
        <v>8107</v>
      </c>
      <c r="G1572">
        <v>0</v>
      </c>
      <c r="H1572" t="s">
        <v>483</v>
      </c>
      <c r="I1572">
        <v>1</v>
      </c>
      <c r="J1572">
        <v>220</v>
      </c>
      <c r="K1572" t="s">
        <v>66</v>
      </c>
      <c r="L1572">
        <v>0</v>
      </c>
      <c r="M1572">
        <v>-200</v>
      </c>
      <c r="N1572">
        <v>0</v>
      </c>
      <c r="O1572">
        <v>0</v>
      </c>
      <c r="P1572">
        <v>0</v>
      </c>
      <c r="Q1572">
        <v>-200</v>
      </c>
      <c r="R1572">
        <v>0</v>
      </c>
      <c r="S1572">
        <v>0</v>
      </c>
      <c r="T1572">
        <v>0</v>
      </c>
      <c r="U1572">
        <v>0</v>
      </c>
      <c r="V1572">
        <v>0</v>
      </c>
      <c r="W1572">
        <v>0</v>
      </c>
      <c r="X1572">
        <v>0</v>
      </c>
      <c r="Y1572">
        <v>0</v>
      </c>
      <c r="Z1572">
        <v>0</v>
      </c>
      <c r="AA1572">
        <v>0</v>
      </c>
      <c r="AB1572">
        <v>0</v>
      </c>
      <c r="AC1572">
        <v>0</v>
      </c>
      <c r="AD1572">
        <v>-778.88</v>
      </c>
      <c r="AE1572">
        <v>0</v>
      </c>
      <c r="AF1572">
        <v>0</v>
      </c>
      <c r="AG1572">
        <v>0</v>
      </c>
      <c r="AH1572">
        <v>0</v>
      </c>
      <c r="AI1572">
        <v>-778.88</v>
      </c>
      <c r="AJ1572">
        <v>0</v>
      </c>
      <c r="AK1572">
        <v>-778.88</v>
      </c>
      <c r="AL1572">
        <v>-978.88</v>
      </c>
      <c r="AM1572">
        <v>0</v>
      </c>
      <c r="AN1572">
        <v>0</v>
      </c>
      <c r="AO1572">
        <v>0</v>
      </c>
      <c r="AP1572">
        <v>0</v>
      </c>
      <c r="AQ1572">
        <v>0</v>
      </c>
    </row>
    <row r="1573" spans="2:43" x14ac:dyDescent="0.35">
      <c r="B1573" s="65" t="s">
        <v>128</v>
      </c>
      <c r="C1573">
        <v>2017</v>
      </c>
      <c r="D1573">
        <v>2019</v>
      </c>
      <c r="F1573">
        <v>8107</v>
      </c>
      <c r="G1573">
        <v>0</v>
      </c>
      <c r="H1573" t="s">
        <v>483</v>
      </c>
      <c r="I1573">
        <v>1</v>
      </c>
      <c r="J1573">
        <v>233</v>
      </c>
      <c r="K1573" t="s">
        <v>66</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-9581.9500000000007</v>
      </c>
      <c r="AE1573">
        <v>0</v>
      </c>
      <c r="AF1573">
        <v>0</v>
      </c>
      <c r="AG1573">
        <v>0</v>
      </c>
      <c r="AH1573">
        <v>0</v>
      </c>
      <c r="AI1573">
        <v>-9581.9500000000007</v>
      </c>
      <c r="AJ1573">
        <v>0</v>
      </c>
      <c r="AK1573">
        <v>-9581.9500000000007</v>
      </c>
      <c r="AL1573">
        <v>-9581.9500000000007</v>
      </c>
      <c r="AM1573">
        <v>0</v>
      </c>
      <c r="AN1573">
        <v>0</v>
      </c>
      <c r="AO1573">
        <v>0</v>
      </c>
      <c r="AP1573">
        <v>0</v>
      </c>
      <c r="AQ1573">
        <v>0</v>
      </c>
    </row>
    <row r="1574" spans="2:43" x14ac:dyDescent="0.35">
      <c r="B1574" s="65" t="s">
        <v>128</v>
      </c>
      <c r="C1574">
        <v>2017</v>
      </c>
      <c r="D1574">
        <v>2019</v>
      </c>
      <c r="F1574">
        <v>8107</v>
      </c>
      <c r="G1574">
        <v>0</v>
      </c>
      <c r="H1574" t="s">
        <v>483</v>
      </c>
      <c r="I1574">
        <v>1</v>
      </c>
      <c r="J1574">
        <v>251</v>
      </c>
      <c r="K1574" t="s">
        <v>66</v>
      </c>
      <c r="L1574">
        <v>0</v>
      </c>
      <c r="M1574">
        <v>-8128516.5599999996</v>
      </c>
      <c r="N1574">
        <v>0</v>
      </c>
      <c r="O1574">
        <v>0</v>
      </c>
      <c r="P1574">
        <v>0</v>
      </c>
      <c r="Q1574">
        <v>-8128516.5599999996</v>
      </c>
      <c r="R1574">
        <v>0</v>
      </c>
      <c r="S1574">
        <v>-1249976.18</v>
      </c>
      <c r="T1574">
        <v>0</v>
      </c>
      <c r="U1574">
        <v>0</v>
      </c>
      <c r="V1574">
        <v>0</v>
      </c>
      <c r="W1574">
        <v>-1249976.18</v>
      </c>
      <c r="X1574">
        <v>0</v>
      </c>
      <c r="Y1574">
        <v>-369289.62</v>
      </c>
      <c r="Z1574">
        <v>0</v>
      </c>
      <c r="AA1574">
        <v>0</v>
      </c>
      <c r="AB1574">
        <v>0</v>
      </c>
      <c r="AC1574">
        <v>-369289.62</v>
      </c>
      <c r="AD1574">
        <v>-4864799.21</v>
      </c>
      <c r="AE1574">
        <v>0</v>
      </c>
      <c r="AF1574">
        <v>0</v>
      </c>
      <c r="AG1574">
        <v>0</v>
      </c>
      <c r="AH1574">
        <v>0</v>
      </c>
      <c r="AI1574">
        <v>-4864799.21</v>
      </c>
      <c r="AJ1574">
        <v>0</v>
      </c>
      <c r="AK1574">
        <v>-5234088.83</v>
      </c>
      <c r="AL1574">
        <v>-14612581.57</v>
      </c>
      <c r="AM1574">
        <v>0</v>
      </c>
      <c r="AN1574">
        <v>0</v>
      </c>
      <c r="AO1574">
        <v>0</v>
      </c>
      <c r="AP1574">
        <v>0</v>
      </c>
      <c r="AQ1574">
        <v>0</v>
      </c>
    </row>
    <row r="1575" spans="2:43" x14ac:dyDescent="0.35">
      <c r="B1575" s="65" t="s">
        <v>128</v>
      </c>
      <c r="C1575">
        <v>2017</v>
      </c>
      <c r="D1575">
        <v>2019</v>
      </c>
      <c r="F1575">
        <v>8107</v>
      </c>
      <c r="G1575">
        <v>0</v>
      </c>
      <c r="H1575" t="s">
        <v>483</v>
      </c>
      <c r="I1575">
        <v>1</v>
      </c>
      <c r="J1575">
        <v>252</v>
      </c>
      <c r="K1575" t="s">
        <v>66</v>
      </c>
      <c r="L1575">
        <v>0</v>
      </c>
      <c r="M1575">
        <v>-447371.21</v>
      </c>
      <c r="N1575">
        <v>0</v>
      </c>
      <c r="O1575">
        <v>0</v>
      </c>
      <c r="P1575">
        <v>0</v>
      </c>
      <c r="Q1575">
        <v>-447371.21</v>
      </c>
      <c r="R1575">
        <v>0</v>
      </c>
      <c r="S1575">
        <v>0</v>
      </c>
      <c r="T1575">
        <v>0</v>
      </c>
      <c r="U1575">
        <v>0</v>
      </c>
      <c r="V1575">
        <v>0</v>
      </c>
      <c r="W1575">
        <v>0</v>
      </c>
      <c r="X1575">
        <v>0</v>
      </c>
      <c r="Y1575">
        <v>0</v>
      </c>
      <c r="Z1575">
        <v>0</v>
      </c>
      <c r="AA1575">
        <v>0</v>
      </c>
      <c r="AB1575">
        <v>0</v>
      </c>
      <c r="AC1575">
        <v>0</v>
      </c>
      <c r="AD1575">
        <v>-57502.16</v>
      </c>
      <c r="AE1575">
        <v>0</v>
      </c>
      <c r="AF1575">
        <v>0</v>
      </c>
      <c r="AG1575">
        <v>0</v>
      </c>
      <c r="AH1575">
        <v>0</v>
      </c>
      <c r="AI1575">
        <v>-57502.16</v>
      </c>
      <c r="AJ1575">
        <v>0</v>
      </c>
      <c r="AK1575">
        <v>-57502.16</v>
      </c>
      <c r="AL1575">
        <v>-504873.37</v>
      </c>
      <c r="AM1575">
        <v>0</v>
      </c>
      <c r="AN1575">
        <v>0</v>
      </c>
      <c r="AO1575">
        <v>0</v>
      </c>
      <c r="AP1575">
        <v>0</v>
      </c>
      <c r="AQ1575">
        <v>0</v>
      </c>
    </row>
    <row r="1576" spans="2:43" x14ac:dyDescent="0.35">
      <c r="B1576" s="65" t="s">
        <v>128</v>
      </c>
      <c r="C1576">
        <v>2017</v>
      </c>
      <c r="D1576">
        <v>2019</v>
      </c>
      <c r="F1576">
        <v>8107</v>
      </c>
      <c r="G1576">
        <v>0</v>
      </c>
      <c r="H1576" t="s">
        <v>483</v>
      </c>
      <c r="I1576">
        <v>1</v>
      </c>
      <c r="J1576">
        <v>253</v>
      </c>
      <c r="K1576" t="s">
        <v>66</v>
      </c>
      <c r="L1576">
        <v>0</v>
      </c>
      <c r="M1576">
        <v>-130130.3</v>
      </c>
      <c r="N1576">
        <v>0</v>
      </c>
      <c r="O1576">
        <v>0</v>
      </c>
      <c r="P1576">
        <v>0</v>
      </c>
      <c r="Q1576">
        <v>-130130.3</v>
      </c>
      <c r="R1576">
        <v>0</v>
      </c>
      <c r="S1576">
        <v>-3082.24</v>
      </c>
      <c r="T1576">
        <v>0</v>
      </c>
      <c r="U1576">
        <v>0</v>
      </c>
      <c r="V1576">
        <v>0</v>
      </c>
      <c r="W1576">
        <v>-3082.24</v>
      </c>
      <c r="X1576">
        <v>0</v>
      </c>
      <c r="Y1576">
        <v>0</v>
      </c>
      <c r="Z1576">
        <v>0</v>
      </c>
      <c r="AA1576">
        <v>0</v>
      </c>
      <c r="AB1576">
        <v>0</v>
      </c>
      <c r="AC1576">
        <v>0</v>
      </c>
      <c r="AD1576">
        <v>-1145</v>
      </c>
      <c r="AE1576">
        <v>0</v>
      </c>
      <c r="AF1576">
        <v>0</v>
      </c>
      <c r="AG1576">
        <v>0</v>
      </c>
      <c r="AH1576">
        <v>0</v>
      </c>
      <c r="AI1576">
        <v>-1145</v>
      </c>
      <c r="AJ1576">
        <v>0</v>
      </c>
      <c r="AK1576">
        <v>-1145</v>
      </c>
      <c r="AL1576">
        <v>-134357.54</v>
      </c>
      <c r="AM1576">
        <v>0</v>
      </c>
      <c r="AN1576">
        <v>0</v>
      </c>
      <c r="AO1576">
        <v>0</v>
      </c>
      <c r="AP1576">
        <v>0</v>
      </c>
      <c r="AQ1576">
        <v>0</v>
      </c>
    </row>
    <row r="1577" spans="2:43" x14ac:dyDescent="0.35">
      <c r="B1577" s="65" t="s">
        <v>128</v>
      </c>
      <c r="C1577">
        <v>2017</v>
      </c>
      <c r="D1577">
        <v>2019</v>
      </c>
      <c r="F1577">
        <v>8107</v>
      </c>
      <c r="G1577">
        <v>0</v>
      </c>
      <c r="H1577" t="s">
        <v>483</v>
      </c>
      <c r="I1577">
        <v>1</v>
      </c>
      <c r="J1577">
        <v>254</v>
      </c>
      <c r="K1577" t="s">
        <v>66</v>
      </c>
      <c r="L1577">
        <v>0</v>
      </c>
      <c r="M1577">
        <v>-1289.93</v>
      </c>
      <c r="N1577">
        <v>0</v>
      </c>
      <c r="O1577">
        <v>0</v>
      </c>
      <c r="P1577">
        <v>0</v>
      </c>
      <c r="Q1577">
        <v>-1289.93</v>
      </c>
      <c r="R1577">
        <v>0</v>
      </c>
      <c r="S1577">
        <v>0</v>
      </c>
      <c r="T1577">
        <v>0</v>
      </c>
      <c r="U1577">
        <v>0</v>
      </c>
      <c r="V1577">
        <v>0</v>
      </c>
      <c r="W1577">
        <v>0</v>
      </c>
      <c r="X1577">
        <v>0</v>
      </c>
      <c r="Y1577">
        <v>-264098.03000000003</v>
      </c>
      <c r="Z1577">
        <v>0</v>
      </c>
      <c r="AA1577">
        <v>0</v>
      </c>
      <c r="AB1577">
        <v>0</v>
      </c>
      <c r="AC1577">
        <v>-264098.03000000003</v>
      </c>
      <c r="AD1577">
        <v>-431705.32</v>
      </c>
      <c r="AE1577">
        <v>0</v>
      </c>
      <c r="AF1577">
        <v>0</v>
      </c>
      <c r="AG1577">
        <v>0</v>
      </c>
      <c r="AH1577">
        <v>0</v>
      </c>
      <c r="AI1577">
        <v>-431705.32</v>
      </c>
      <c r="AJ1577">
        <v>0</v>
      </c>
      <c r="AK1577">
        <v>-695803.35</v>
      </c>
      <c r="AL1577">
        <v>-697093.28</v>
      </c>
      <c r="AM1577">
        <v>0</v>
      </c>
      <c r="AN1577">
        <v>0</v>
      </c>
      <c r="AO1577">
        <v>0</v>
      </c>
      <c r="AP1577">
        <v>0</v>
      </c>
      <c r="AQ1577">
        <v>0</v>
      </c>
    </row>
    <row r="1578" spans="2:43" x14ac:dyDescent="0.35">
      <c r="B1578" s="65" t="s">
        <v>128</v>
      </c>
      <c r="C1578">
        <v>2017</v>
      </c>
      <c r="D1578">
        <v>2019</v>
      </c>
      <c r="F1578">
        <v>8107</v>
      </c>
      <c r="G1578">
        <v>0</v>
      </c>
      <c r="H1578" t="s">
        <v>483</v>
      </c>
      <c r="I1578">
        <v>1</v>
      </c>
      <c r="J1578">
        <v>256</v>
      </c>
      <c r="K1578" t="s">
        <v>66</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-665</v>
      </c>
      <c r="AE1578">
        <v>0</v>
      </c>
      <c r="AF1578">
        <v>0</v>
      </c>
      <c r="AG1578">
        <v>0</v>
      </c>
      <c r="AH1578">
        <v>0</v>
      </c>
      <c r="AI1578">
        <v>-665</v>
      </c>
      <c r="AJ1578">
        <v>0</v>
      </c>
      <c r="AK1578">
        <v>-665</v>
      </c>
      <c r="AL1578">
        <v>-665</v>
      </c>
      <c r="AM1578">
        <v>0</v>
      </c>
      <c r="AN1578">
        <v>0</v>
      </c>
      <c r="AO1578">
        <v>0</v>
      </c>
      <c r="AP1578">
        <v>0</v>
      </c>
      <c r="AQ1578">
        <v>0</v>
      </c>
    </row>
    <row r="1579" spans="2:43" x14ac:dyDescent="0.35">
      <c r="B1579" s="65" t="s">
        <v>128</v>
      </c>
      <c r="C1579">
        <v>2017</v>
      </c>
      <c r="D1579">
        <v>2019</v>
      </c>
      <c r="F1579">
        <v>8107</v>
      </c>
      <c r="G1579">
        <v>0</v>
      </c>
      <c r="H1579" t="s">
        <v>483</v>
      </c>
      <c r="I1579">
        <v>1</v>
      </c>
      <c r="J1579">
        <v>257</v>
      </c>
      <c r="K1579" t="s">
        <v>66</v>
      </c>
      <c r="L1579">
        <v>0</v>
      </c>
      <c r="M1579">
        <v>-974999.33</v>
      </c>
      <c r="N1579">
        <v>0</v>
      </c>
      <c r="O1579">
        <v>0</v>
      </c>
      <c r="P1579">
        <v>0</v>
      </c>
      <c r="Q1579">
        <v>-974999.33</v>
      </c>
      <c r="R1579">
        <v>0</v>
      </c>
      <c r="S1579">
        <v>0</v>
      </c>
      <c r="T1579">
        <v>0</v>
      </c>
      <c r="U1579">
        <v>0</v>
      </c>
      <c r="V1579">
        <v>0</v>
      </c>
      <c r="W1579">
        <v>0</v>
      </c>
      <c r="X1579">
        <v>0</v>
      </c>
      <c r="Y1579">
        <v>0</v>
      </c>
      <c r="Z1579">
        <v>0</v>
      </c>
      <c r="AA1579">
        <v>0</v>
      </c>
      <c r="AB1579">
        <v>0</v>
      </c>
      <c r="AC1579">
        <v>0</v>
      </c>
      <c r="AD1579">
        <v>-1232692.72</v>
      </c>
      <c r="AE1579">
        <v>0</v>
      </c>
      <c r="AF1579">
        <v>0</v>
      </c>
      <c r="AG1579">
        <v>0</v>
      </c>
      <c r="AH1579">
        <v>0</v>
      </c>
      <c r="AI1579">
        <v>-1232692.72</v>
      </c>
      <c r="AJ1579">
        <v>0</v>
      </c>
      <c r="AK1579">
        <v>-1232692.72</v>
      </c>
      <c r="AL1579">
        <v>-2207692.0499999998</v>
      </c>
      <c r="AM1579">
        <v>0</v>
      </c>
      <c r="AN1579">
        <v>0</v>
      </c>
      <c r="AO1579">
        <v>0</v>
      </c>
      <c r="AP1579">
        <v>0</v>
      </c>
      <c r="AQ1579">
        <v>0</v>
      </c>
    </row>
    <row r="1580" spans="2:43" x14ac:dyDescent="0.35">
      <c r="B1580" s="65" t="s">
        <v>128</v>
      </c>
      <c r="C1580">
        <v>2017</v>
      </c>
      <c r="D1580">
        <v>2019</v>
      </c>
      <c r="F1580">
        <v>8107</v>
      </c>
      <c r="G1580">
        <v>0</v>
      </c>
      <c r="H1580" t="s">
        <v>483</v>
      </c>
      <c r="I1580">
        <v>1</v>
      </c>
      <c r="J1580">
        <v>260</v>
      </c>
      <c r="K1580" t="s">
        <v>66</v>
      </c>
      <c r="L1580">
        <v>0</v>
      </c>
      <c r="M1580">
        <v>-148727</v>
      </c>
      <c r="N1580">
        <v>0</v>
      </c>
      <c r="O1580">
        <v>0</v>
      </c>
      <c r="P1580">
        <v>0</v>
      </c>
      <c r="Q1580">
        <v>-148727</v>
      </c>
      <c r="R1580">
        <v>0</v>
      </c>
      <c r="S1580">
        <v>0</v>
      </c>
      <c r="T1580">
        <v>0</v>
      </c>
      <c r="U1580">
        <v>0</v>
      </c>
      <c r="V1580">
        <v>0</v>
      </c>
      <c r="W1580">
        <v>0</v>
      </c>
      <c r="X1580">
        <v>0</v>
      </c>
      <c r="Y1580">
        <v>0</v>
      </c>
      <c r="Z1580">
        <v>0</v>
      </c>
      <c r="AA1580">
        <v>0</v>
      </c>
      <c r="AB1580">
        <v>0</v>
      </c>
      <c r="AC1580">
        <v>0</v>
      </c>
      <c r="AD1580">
        <v>-53305.62</v>
      </c>
      <c r="AE1580">
        <v>0</v>
      </c>
      <c r="AF1580">
        <v>0</v>
      </c>
      <c r="AG1580">
        <v>0</v>
      </c>
      <c r="AH1580">
        <v>0</v>
      </c>
      <c r="AI1580">
        <v>-53305.62</v>
      </c>
      <c r="AJ1580">
        <v>0</v>
      </c>
      <c r="AK1580">
        <v>-53305.62</v>
      </c>
      <c r="AL1580">
        <v>-202032.62</v>
      </c>
      <c r="AM1580">
        <v>0</v>
      </c>
      <c r="AN1580">
        <v>0</v>
      </c>
      <c r="AO1580">
        <v>0</v>
      </c>
      <c r="AP1580">
        <v>0</v>
      </c>
      <c r="AQ1580">
        <v>0</v>
      </c>
    </row>
    <row r="1581" spans="2:43" x14ac:dyDescent="0.35">
      <c r="B1581" s="65" t="s">
        <v>128</v>
      </c>
      <c r="C1581">
        <v>2017</v>
      </c>
      <c r="D1581">
        <v>2019</v>
      </c>
      <c r="F1581">
        <v>8107</v>
      </c>
      <c r="G1581">
        <v>0</v>
      </c>
      <c r="H1581" t="s">
        <v>483</v>
      </c>
      <c r="I1581">
        <v>1</v>
      </c>
      <c r="J1581">
        <v>310</v>
      </c>
      <c r="K1581" t="s">
        <v>66</v>
      </c>
      <c r="L1581">
        <v>0</v>
      </c>
      <c r="M1581">
        <v>-235920.49</v>
      </c>
      <c r="N1581">
        <v>0</v>
      </c>
      <c r="O1581">
        <v>0</v>
      </c>
      <c r="P1581">
        <v>0</v>
      </c>
      <c r="Q1581">
        <v>-235920.49</v>
      </c>
      <c r="R1581">
        <v>0</v>
      </c>
      <c r="S1581">
        <v>0</v>
      </c>
      <c r="T1581">
        <v>0</v>
      </c>
      <c r="U1581">
        <v>0</v>
      </c>
      <c r="V1581">
        <v>0</v>
      </c>
      <c r="W1581">
        <v>0</v>
      </c>
      <c r="X1581">
        <v>0</v>
      </c>
      <c r="Y1581">
        <v>0</v>
      </c>
      <c r="Z1581">
        <v>0</v>
      </c>
      <c r="AA1581">
        <v>0</v>
      </c>
      <c r="AB1581">
        <v>0</v>
      </c>
      <c r="AC1581">
        <v>0</v>
      </c>
      <c r="AD1581">
        <v>-312953.34000000003</v>
      </c>
      <c r="AE1581">
        <v>0</v>
      </c>
      <c r="AF1581">
        <v>0</v>
      </c>
      <c r="AG1581">
        <v>0</v>
      </c>
      <c r="AH1581">
        <v>0</v>
      </c>
      <c r="AI1581">
        <v>-312953.34000000003</v>
      </c>
      <c r="AJ1581">
        <v>0</v>
      </c>
      <c r="AK1581">
        <v>-312953.34000000003</v>
      </c>
      <c r="AL1581">
        <v>-548873.82999999996</v>
      </c>
      <c r="AM1581">
        <v>0</v>
      </c>
      <c r="AN1581">
        <v>0</v>
      </c>
      <c r="AO1581">
        <v>0</v>
      </c>
      <c r="AP1581">
        <v>0</v>
      </c>
      <c r="AQ1581">
        <v>0</v>
      </c>
    </row>
    <row r="1582" spans="2:43" x14ac:dyDescent="0.35">
      <c r="B1582" s="65" t="s">
        <v>128</v>
      </c>
      <c r="C1582">
        <v>2017</v>
      </c>
      <c r="D1582">
        <v>2019</v>
      </c>
      <c r="F1582">
        <v>8107</v>
      </c>
      <c r="G1582">
        <v>0</v>
      </c>
      <c r="H1582" t="s">
        <v>478</v>
      </c>
      <c r="I1582">
        <v>2</v>
      </c>
      <c r="J1582">
        <v>210</v>
      </c>
      <c r="K1582" t="s">
        <v>66</v>
      </c>
      <c r="L1582">
        <v>0</v>
      </c>
      <c r="M1582">
        <v>-1023.92</v>
      </c>
      <c r="N1582">
        <v>0</v>
      </c>
      <c r="O1582">
        <v>0</v>
      </c>
      <c r="P1582">
        <v>0</v>
      </c>
      <c r="Q1582">
        <v>-1023.92</v>
      </c>
      <c r="R1582">
        <v>0</v>
      </c>
      <c r="S1582">
        <v>0</v>
      </c>
      <c r="T1582">
        <v>0</v>
      </c>
      <c r="U1582">
        <v>0</v>
      </c>
      <c r="V1582">
        <v>0</v>
      </c>
      <c r="W1582">
        <v>0</v>
      </c>
      <c r="X1582">
        <v>0</v>
      </c>
      <c r="Y1582">
        <v>0</v>
      </c>
      <c r="Z1582">
        <v>0</v>
      </c>
      <c r="AA1582">
        <v>0</v>
      </c>
      <c r="AB1582">
        <v>0</v>
      </c>
      <c r="AC1582">
        <v>0</v>
      </c>
      <c r="AD1582">
        <v>-6246.37</v>
      </c>
      <c r="AE1582">
        <v>0</v>
      </c>
      <c r="AF1582">
        <v>0</v>
      </c>
      <c r="AG1582">
        <v>0</v>
      </c>
      <c r="AH1582">
        <v>0</v>
      </c>
      <c r="AI1582">
        <v>-6246.37</v>
      </c>
      <c r="AJ1582">
        <v>0</v>
      </c>
      <c r="AK1582">
        <v>-6246.37</v>
      </c>
      <c r="AL1582">
        <v>-7270.29</v>
      </c>
      <c r="AM1582">
        <v>0</v>
      </c>
      <c r="AN1582">
        <v>0</v>
      </c>
      <c r="AO1582">
        <v>0</v>
      </c>
      <c r="AP1582">
        <v>0</v>
      </c>
      <c r="AQ1582">
        <v>0</v>
      </c>
    </row>
    <row r="1583" spans="2:43" x14ac:dyDescent="0.35">
      <c r="B1583" s="65" t="s">
        <v>128</v>
      </c>
      <c r="C1583">
        <v>2017</v>
      </c>
      <c r="D1583">
        <v>2019</v>
      </c>
      <c r="F1583">
        <v>8107</v>
      </c>
      <c r="G1583">
        <v>0</v>
      </c>
      <c r="H1583" t="s">
        <v>478</v>
      </c>
      <c r="I1583">
        <v>2</v>
      </c>
      <c r="J1583">
        <v>220</v>
      </c>
      <c r="K1583" t="s">
        <v>66</v>
      </c>
      <c r="L1583">
        <v>0</v>
      </c>
      <c r="M1583">
        <v>-5558</v>
      </c>
      <c r="N1583">
        <v>0</v>
      </c>
      <c r="O1583">
        <v>0</v>
      </c>
      <c r="P1583">
        <v>0</v>
      </c>
      <c r="Q1583">
        <v>-5558</v>
      </c>
      <c r="R1583">
        <v>0</v>
      </c>
      <c r="S1583">
        <v>0</v>
      </c>
      <c r="T1583">
        <v>0</v>
      </c>
      <c r="U1583">
        <v>0</v>
      </c>
      <c r="V1583">
        <v>0</v>
      </c>
      <c r="W1583">
        <v>0</v>
      </c>
      <c r="X1583">
        <v>0</v>
      </c>
      <c r="Y1583">
        <v>0</v>
      </c>
      <c r="Z1583">
        <v>0</v>
      </c>
      <c r="AA1583">
        <v>0</v>
      </c>
      <c r="AB1583">
        <v>0</v>
      </c>
      <c r="AC1583">
        <v>0</v>
      </c>
      <c r="AD1583">
        <v>-12446.74</v>
      </c>
      <c r="AE1583">
        <v>0</v>
      </c>
      <c r="AF1583">
        <v>0</v>
      </c>
      <c r="AG1583">
        <v>0</v>
      </c>
      <c r="AH1583">
        <v>0</v>
      </c>
      <c r="AI1583">
        <v>-12446.74</v>
      </c>
      <c r="AJ1583">
        <v>0</v>
      </c>
      <c r="AK1583">
        <v>-12446.74</v>
      </c>
      <c r="AL1583">
        <v>-18004.740000000002</v>
      </c>
      <c r="AM1583">
        <v>0</v>
      </c>
      <c r="AN1583">
        <v>0</v>
      </c>
      <c r="AO1583">
        <v>0</v>
      </c>
      <c r="AP1583">
        <v>0</v>
      </c>
      <c r="AQ1583">
        <v>0</v>
      </c>
    </row>
    <row r="1584" spans="2:43" x14ac:dyDescent="0.35">
      <c r="B1584" s="65" t="s">
        <v>128</v>
      </c>
      <c r="C1584">
        <v>2017</v>
      </c>
      <c r="D1584">
        <v>2019</v>
      </c>
      <c r="F1584">
        <v>8107</v>
      </c>
      <c r="G1584">
        <v>0</v>
      </c>
      <c r="H1584" t="s">
        <v>478</v>
      </c>
      <c r="I1584">
        <v>2</v>
      </c>
      <c r="J1584">
        <v>231</v>
      </c>
      <c r="K1584" t="s">
        <v>66</v>
      </c>
      <c r="L1584">
        <v>0</v>
      </c>
      <c r="M1584">
        <v>-854569.36</v>
      </c>
      <c r="N1584">
        <v>0</v>
      </c>
      <c r="O1584">
        <v>0</v>
      </c>
      <c r="P1584">
        <v>0</v>
      </c>
      <c r="Q1584">
        <v>-854569.36</v>
      </c>
      <c r="R1584">
        <v>0</v>
      </c>
      <c r="S1584">
        <v>-86558</v>
      </c>
      <c r="T1584">
        <v>0</v>
      </c>
      <c r="U1584">
        <v>0</v>
      </c>
      <c r="V1584">
        <v>0</v>
      </c>
      <c r="W1584">
        <v>-86558</v>
      </c>
      <c r="X1584">
        <v>0</v>
      </c>
      <c r="Y1584">
        <v>0</v>
      </c>
      <c r="Z1584">
        <v>0</v>
      </c>
      <c r="AA1584">
        <v>0</v>
      </c>
      <c r="AB1584">
        <v>0</v>
      </c>
      <c r="AC1584">
        <v>0</v>
      </c>
      <c r="AD1584">
        <v>-103122.64</v>
      </c>
      <c r="AE1584">
        <v>0</v>
      </c>
      <c r="AF1584">
        <v>0</v>
      </c>
      <c r="AG1584">
        <v>0</v>
      </c>
      <c r="AH1584">
        <v>0</v>
      </c>
      <c r="AI1584">
        <v>-103122.64</v>
      </c>
      <c r="AJ1584">
        <v>0</v>
      </c>
      <c r="AK1584">
        <v>-103122.64</v>
      </c>
      <c r="AL1584">
        <v>-1044250</v>
      </c>
      <c r="AM1584">
        <v>0</v>
      </c>
      <c r="AN1584">
        <v>0</v>
      </c>
      <c r="AO1584">
        <v>0</v>
      </c>
      <c r="AP1584">
        <v>0</v>
      </c>
      <c r="AQ1584">
        <v>0</v>
      </c>
    </row>
    <row r="1585" spans="2:43" x14ac:dyDescent="0.35">
      <c r="B1585" s="65" t="s">
        <v>128</v>
      </c>
      <c r="C1585">
        <v>2017</v>
      </c>
      <c r="D1585">
        <v>2019</v>
      </c>
      <c r="F1585">
        <v>8107</v>
      </c>
      <c r="G1585">
        <v>0</v>
      </c>
      <c r="H1585" t="s">
        <v>478</v>
      </c>
      <c r="I1585">
        <v>2</v>
      </c>
      <c r="J1585">
        <v>233</v>
      </c>
      <c r="K1585" t="s">
        <v>66</v>
      </c>
      <c r="L1585">
        <v>0</v>
      </c>
      <c r="M1585">
        <v>-4099108.38</v>
      </c>
      <c r="N1585">
        <v>0</v>
      </c>
      <c r="O1585">
        <v>0</v>
      </c>
      <c r="P1585">
        <v>0</v>
      </c>
      <c r="Q1585">
        <v>-4099108.38</v>
      </c>
      <c r="R1585">
        <v>0</v>
      </c>
      <c r="S1585">
        <v>-208490</v>
      </c>
      <c r="T1585">
        <v>0</v>
      </c>
      <c r="U1585">
        <v>0</v>
      </c>
      <c r="V1585">
        <v>0</v>
      </c>
      <c r="W1585">
        <v>-208490</v>
      </c>
      <c r="X1585">
        <v>0</v>
      </c>
      <c r="Y1585">
        <v>0</v>
      </c>
      <c r="Z1585">
        <v>0</v>
      </c>
      <c r="AA1585">
        <v>0</v>
      </c>
      <c r="AB1585">
        <v>0</v>
      </c>
      <c r="AC1585">
        <v>0</v>
      </c>
      <c r="AD1585">
        <v>-12649545.859999999</v>
      </c>
      <c r="AE1585">
        <v>0</v>
      </c>
      <c r="AF1585">
        <v>0</v>
      </c>
      <c r="AG1585">
        <v>0</v>
      </c>
      <c r="AH1585">
        <v>0</v>
      </c>
      <c r="AI1585">
        <v>-12649545.859999999</v>
      </c>
      <c r="AJ1585">
        <v>0</v>
      </c>
      <c r="AK1585">
        <v>-12649545.859999999</v>
      </c>
      <c r="AL1585">
        <v>-16957144.239999998</v>
      </c>
      <c r="AM1585">
        <v>0</v>
      </c>
      <c r="AN1585">
        <v>0</v>
      </c>
      <c r="AO1585">
        <v>0</v>
      </c>
      <c r="AP1585">
        <v>0</v>
      </c>
      <c r="AQ1585">
        <v>0</v>
      </c>
    </row>
    <row r="1586" spans="2:43" x14ac:dyDescent="0.35">
      <c r="B1586" s="65" t="s">
        <v>128</v>
      </c>
      <c r="C1586">
        <v>2017</v>
      </c>
      <c r="D1586">
        <v>2019</v>
      </c>
      <c r="F1586">
        <v>8107</v>
      </c>
      <c r="G1586">
        <v>0</v>
      </c>
      <c r="H1586" t="s">
        <v>478</v>
      </c>
      <c r="I1586">
        <v>2</v>
      </c>
      <c r="J1586">
        <v>240</v>
      </c>
      <c r="K1586" t="s">
        <v>66</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-401.8</v>
      </c>
      <c r="AE1586">
        <v>0</v>
      </c>
      <c r="AF1586">
        <v>0</v>
      </c>
      <c r="AG1586">
        <v>0</v>
      </c>
      <c r="AH1586">
        <v>0</v>
      </c>
      <c r="AI1586">
        <v>-401.8</v>
      </c>
      <c r="AJ1586">
        <v>0</v>
      </c>
      <c r="AK1586">
        <v>-401.8</v>
      </c>
      <c r="AL1586">
        <v>-401.8</v>
      </c>
      <c r="AM1586">
        <v>0</v>
      </c>
      <c r="AN1586">
        <v>0</v>
      </c>
      <c r="AO1586">
        <v>0</v>
      </c>
      <c r="AP1586">
        <v>0</v>
      </c>
      <c r="AQ1586">
        <v>0</v>
      </c>
    </row>
    <row r="1587" spans="2:43" x14ac:dyDescent="0.35">
      <c r="B1587" s="65" t="s">
        <v>128</v>
      </c>
      <c r="C1587">
        <v>2017</v>
      </c>
      <c r="D1587">
        <v>2019</v>
      </c>
      <c r="F1587">
        <v>8107</v>
      </c>
      <c r="G1587">
        <v>0</v>
      </c>
      <c r="H1587" t="s">
        <v>478</v>
      </c>
      <c r="I1587">
        <v>2</v>
      </c>
      <c r="J1587">
        <v>251</v>
      </c>
      <c r="K1587" t="s">
        <v>66</v>
      </c>
      <c r="L1587">
        <v>0</v>
      </c>
      <c r="M1587">
        <v>-234204028.34999999</v>
      </c>
      <c r="N1587">
        <v>0</v>
      </c>
      <c r="O1587">
        <v>0</v>
      </c>
      <c r="P1587">
        <v>0</v>
      </c>
      <c r="Q1587">
        <v>-234204028.34999999</v>
      </c>
      <c r="R1587">
        <v>0</v>
      </c>
      <c r="S1587">
        <v>-26175439.52</v>
      </c>
      <c r="T1587">
        <v>0</v>
      </c>
      <c r="U1587">
        <v>0</v>
      </c>
      <c r="V1587">
        <v>0</v>
      </c>
      <c r="W1587">
        <v>-26175439.52</v>
      </c>
      <c r="X1587">
        <v>0</v>
      </c>
      <c r="Y1587">
        <v>-15965127.630000001</v>
      </c>
      <c r="Z1587">
        <v>0</v>
      </c>
      <c r="AA1587">
        <v>0</v>
      </c>
      <c r="AB1587">
        <v>0</v>
      </c>
      <c r="AC1587">
        <v>-15965127.630000001</v>
      </c>
      <c r="AD1587">
        <v>-97034077.959999993</v>
      </c>
      <c r="AE1587">
        <v>0</v>
      </c>
      <c r="AF1587">
        <v>0</v>
      </c>
      <c r="AG1587">
        <v>0</v>
      </c>
      <c r="AH1587">
        <v>0</v>
      </c>
      <c r="AI1587">
        <v>-97034077.959999993</v>
      </c>
      <c r="AJ1587">
        <v>0</v>
      </c>
      <c r="AK1587">
        <v>-112999205.59</v>
      </c>
      <c r="AL1587">
        <v>-373378673.45999998</v>
      </c>
      <c r="AM1587">
        <v>0</v>
      </c>
      <c r="AN1587">
        <v>0</v>
      </c>
      <c r="AO1587">
        <v>0</v>
      </c>
      <c r="AP1587">
        <v>0</v>
      </c>
      <c r="AQ1587">
        <v>0</v>
      </c>
    </row>
    <row r="1588" spans="2:43" x14ac:dyDescent="0.35">
      <c r="B1588" s="65" t="s">
        <v>128</v>
      </c>
      <c r="C1588">
        <v>2017</v>
      </c>
      <c r="D1588">
        <v>2019</v>
      </c>
      <c r="F1588">
        <v>8107</v>
      </c>
      <c r="G1588">
        <v>0</v>
      </c>
      <c r="H1588" t="s">
        <v>478</v>
      </c>
      <c r="I1588">
        <v>2</v>
      </c>
      <c r="J1588">
        <v>252</v>
      </c>
      <c r="K1588" t="s">
        <v>66</v>
      </c>
      <c r="L1588">
        <v>0</v>
      </c>
      <c r="M1588">
        <v>-11652859.4</v>
      </c>
      <c r="N1588">
        <v>0</v>
      </c>
      <c r="O1588">
        <v>0</v>
      </c>
      <c r="P1588">
        <v>0</v>
      </c>
      <c r="Q1588">
        <v>-11652859.4</v>
      </c>
      <c r="R1588">
        <v>0</v>
      </c>
      <c r="S1588">
        <v>-13073.45</v>
      </c>
      <c r="T1588">
        <v>0</v>
      </c>
      <c r="U1588">
        <v>0</v>
      </c>
      <c r="V1588">
        <v>0</v>
      </c>
      <c r="W1588">
        <v>-13073.45</v>
      </c>
      <c r="X1588">
        <v>0</v>
      </c>
      <c r="Y1588">
        <v>-3168391.81</v>
      </c>
      <c r="Z1588">
        <v>0</v>
      </c>
      <c r="AA1588">
        <v>0</v>
      </c>
      <c r="AB1588">
        <v>0</v>
      </c>
      <c r="AC1588">
        <v>-3168391.81</v>
      </c>
      <c r="AD1588">
        <v>-1531625.65</v>
      </c>
      <c r="AE1588">
        <v>0</v>
      </c>
      <c r="AF1588">
        <v>0</v>
      </c>
      <c r="AG1588">
        <v>0</v>
      </c>
      <c r="AH1588">
        <v>0</v>
      </c>
      <c r="AI1588">
        <v>-1531625.65</v>
      </c>
      <c r="AJ1588">
        <v>0</v>
      </c>
      <c r="AK1588">
        <v>-4700017.46</v>
      </c>
      <c r="AL1588">
        <v>-16365950.310000001</v>
      </c>
      <c r="AM1588">
        <v>0</v>
      </c>
      <c r="AN1588">
        <v>0</v>
      </c>
      <c r="AO1588">
        <v>0</v>
      </c>
      <c r="AP1588">
        <v>0</v>
      </c>
      <c r="AQ1588">
        <v>0</v>
      </c>
    </row>
    <row r="1589" spans="2:43" x14ac:dyDescent="0.35">
      <c r="B1589" s="65" t="s">
        <v>128</v>
      </c>
      <c r="C1589">
        <v>2017</v>
      </c>
      <c r="D1589">
        <v>2019</v>
      </c>
      <c r="F1589">
        <v>8107</v>
      </c>
      <c r="G1589">
        <v>0</v>
      </c>
      <c r="H1589" t="s">
        <v>478</v>
      </c>
      <c r="I1589">
        <v>2</v>
      </c>
      <c r="J1589">
        <v>253</v>
      </c>
      <c r="K1589" t="s">
        <v>66</v>
      </c>
      <c r="L1589">
        <v>0</v>
      </c>
      <c r="M1589">
        <v>-104562.76</v>
      </c>
      <c r="N1589">
        <v>0</v>
      </c>
      <c r="O1589">
        <v>0</v>
      </c>
      <c r="P1589">
        <v>0</v>
      </c>
      <c r="Q1589">
        <v>-104562.76</v>
      </c>
      <c r="R1589">
        <v>0</v>
      </c>
      <c r="S1589">
        <v>0</v>
      </c>
      <c r="T1589">
        <v>0</v>
      </c>
      <c r="U1589">
        <v>0</v>
      </c>
      <c r="V1589">
        <v>0</v>
      </c>
      <c r="W1589">
        <v>0</v>
      </c>
      <c r="X1589">
        <v>0</v>
      </c>
      <c r="Y1589">
        <v>341113.99</v>
      </c>
      <c r="Z1589">
        <v>0</v>
      </c>
      <c r="AA1589">
        <v>0</v>
      </c>
      <c r="AB1589">
        <v>0</v>
      </c>
      <c r="AC1589">
        <v>341113.99</v>
      </c>
      <c r="AD1589">
        <v>-536551.23</v>
      </c>
      <c r="AE1589">
        <v>0</v>
      </c>
      <c r="AF1589">
        <v>0</v>
      </c>
      <c r="AG1589">
        <v>0</v>
      </c>
      <c r="AH1589">
        <v>0</v>
      </c>
      <c r="AI1589">
        <v>-536551.23</v>
      </c>
      <c r="AJ1589">
        <v>0</v>
      </c>
      <c r="AK1589">
        <v>-195437.24</v>
      </c>
      <c r="AL1589">
        <v>-300000</v>
      </c>
      <c r="AM1589">
        <v>0</v>
      </c>
      <c r="AN1589">
        <v>0</v>
      </c>
      <c r="AO1589">
        <v>0</v>
      </c>
      <c r="AP1589">
        <v>0</v>
      </c>
      <c r="AQ1589">
        <v>0</v>
      </c>
    </row>
    <row r="1590" spans="2:43" x14ac:dyDescent="0.35">
      <c r="B1590" s="65" t="s">
        <v>128</v>
      </c>
      <c r="C1590">
        <v>2017</v>
      </c>
      <c r="D1590">
        <v>2019</v>
      </c>
      <c r="F1590">
        <v>8107</v>
      </c>
      <c r="G1590">
        <v>0</v>
      </c>
      <c r="H1590" t="s">
        <v>478</v>
      </c>
      <c r="I1590">
        <v>2</v>
      </c>
      <c r="J1590">
        <v>254</v>
      </c>
      <c r="K1590" t="s">
        <v>66</v>
      </c>
      <c r="L1590">
        <v>0</v>
      </c>
      <c r="M1590">
        <v>-14253152.92</v>
      </c>
      <c r="N1590">
        <v>0</v>
      </c>
      <c r="O1590">
        <v>0</v>
      </c>
      <c r="P1590">
        <v>0</v>
      </c>
      <c r="Q1590">
        <v>-14253152.92</v>
      </c>
      <c r="R1590">
        <v>0</v>
      </c>
      <c r="S1590">
        <v>0</v>
      </c>
      <c r="T1590">
        <v>0</v>
      </c>
      <c r="U1590">
        <v>0</v>
      </c>
      <c r="V1590">
        <v>0</v>
      </c>
      <c r="W1590">
        <v>0</v>
      </c>
      <c r="X1590">
        <v>0</v>
      </c>
      <c r="Y1590">
        <v>-13817.39</v>
      </c>
      <c r="Z1590">
        <v>0</v>
      </c>
      <c r="AA1590">
        <v>0</v>
      </c>
      <c r="AB1590">
        <v>0</v>
      </c>
      <c r="AC1590">
        <v>-13817.39</v>
      </c>
      <c r="AD1590">
        <v>-438579.5</v>
      </c>
      <c r="AE1590">
        <v>0</v>
      </c>
      <c r="AF1590">
        <v>0</v>
      </c>
      <c r="AG1590">
        <v>0</v>
      </c>
      <c r="AH1590">
        <v>0</v>
      </c>
      <c r="AI1590">
        <v>-438579.5</v>
      </c>
      <c r="AJ1590">
        <v>0</v>
      </c>
      <c r="AK1590">
        <v>-452396.89</v>
      </c>
      <c r="AL1590">
        <v>-14705549.810000001</v>
      </c>
      <c r="AM1590">
        <v>0</v>
      </c>
      <c r="AN1590">
        <v>0</v>
      </c>
      <c r="AO1590">
        <v>0</v>
      </c>
      <c r="AP1590">
        <v>0</v>
      </c>
      <c r="AQ1590">
        <v>0</v>
      </c>
    </row>
    <row r="1591" spans="2:43" x14ac:dyDescent="0.35">
      <c r="B1591" s="65" t="s">
        <v>128</v>
      </c>
      <c r="C1591">
        <v>2017</v>
      </c>
      <c r="D1591">
        <v>2019</v>
      </c>
      <c r="F1591">
        <v>8107</v>
      </c>
      <c r="G1591">
        <v>0</v>
      </c>
      <c r="H1591" t="s">
        <v>478</v>
      </c>
      <c r="I1591">
        <v>2</v>
      </c>
      <c r="J1591">
        <v>257</v>
      </c>
      <c r="K1591" t="s">
        <v>66</v>
      </c>
      <c r="L1591">
        <v>0</v>
      </c>
      <c r="M1591">
        <v>-13654743.619999999</v>
      </c>
      <c r="N1591">
        <v>0</v>
      </c>
      <c r="O1591">
        <v>0</v>
      </c>
      <c r="P1591">
        <v>0</v>
      </c>
      <c r="Q1591">
        <v>-13654743.619999999</v>
      </c>
      <c r="R1591">
        <v>0</v>
      </c>
      <c r="S1591">
        <v>-343436.37</v>
      </c>
      <c r="T1591">
        <v>0</v>
      </c>
      <c r="U1591">
        <v>0</v>
      </c>
      <c r="V1591">
        <v>0</v>
      </c>
      <c r="W1591">
        <v>-343436.37</v>
      </c>
      <c r="X1591">
        <v>0</v>
      </c>
      <c r="Y1591">
        <v>0</v>
      </c>
      <c r="Z1591">
        <v>0</v>
      </c>
      <c r="AA1591">
        <v>0</v>
      </c>
      <c r="AB1591">
        <v>0</v>
      </c>
      <c r="AC1591">
        <v>0</v>
      </c>
      <c r="AD1591">
        <v>-2729523.51</v>
      </c>
      <c r="AE1591">
        <v>0</v>
      </c>
      <c r="AF1591">
        <v>0</v>
      </c>
      <c r="AG1591">
        <v>0</v>
      </c>
      <c r="AH1591">
        <v>0</v>
      </c>
      <c r="AI1591">
        <v>-2729523.51</v>
      </c>
      <c r="AJ1591">
        <v>0</v>
      </c>
      <c r="AK1591">
        <v>-2729523.51</v>
      </c>
      <c r="AL1591">
        <v>-16727703.5</v>
      </c>
      <c r="AM1591">
        <v>0</v>
      </c>
      <c r="AN1591">
        <v>0</v>
      </c>
      <c r="AO1591">
        <v>0</v>
      </c>
      <c r="AP1591">
        <v>0</v>
      </c>
      <c r="AQ1591">
        <v>0</v>
      </c>
    </row>
    <row r="1592" spans="2:43" x14ac:dyDescent="0.35">
      <c r="B1592" s="65" t="s">
        <v>128</v>
      </c>
      <c r="C1592">
        <v>2017</v>
      </c>
      <c r="D1592">
        <v>2019</v>
      </c>
      <c r="F1592">
        <v>8107</v>
      </c>
      <c r="G1592">
        <v>0</v>
      </c>
      <c r="H1592" t="s">
        <v>478</v>
      </c>
      <c r="I1592">
        <v>2</v>
      </c>
      <c r="J1592">
        <v>260</v>
      </c>
      <c r="K1592" t="s">
        <v>66</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-416398.8</v>
      </c>
      <c r="AE1592">
        <v>0</v>
      </c>
      <c r="AF1592">
        <v>0</v>
      </c>
      <c r="AG1592">
        <v>0</v>
      </c>
      <c r="AH1592">
        <v>0</v>
      </c>
      <c r="AI1592">
        <v>-416398.8</v>
      </c>
      <c r="AJ1592">
        <v>0</v>
      </c>
      <c r="AK1592">
        <v>-416398.8</v>
      </c>
      <c r="AL1592">
        <v>-416398.8</v>
      </c>
      <c r="AM1592">
        <v>0</v>
      </c>
      <c r="AN1592">
        <v>0</v>
      </c>
      <c r="AO1592">
        <v>0</v>
      </c>
      <c r="AP1592">
        <v>0</v>
      </c>
      <c r="AQ1592">
        <v>0</v>
      </c>
    </row>
    <row r="1593" spans="2:43" x14ac:dyDescent="0.35">
      <c r="B1593" s="65" t="s">
        <v>128</v>
      </c>
      <c r="C1593">
        <v>2017</v>
      </c>
      <c r="D1593">
        <v>2019</v>
      </c>
      <c r="F1593">
        <v>8107</v>
      </c>
      <c r="G1593">
        <v>0</v>
      </c>
      <c r="H1593" t="s">
        <v>478</v>
      </c>
      <c r="I1593">
        <v>2</v>
      </c>
      <c r="J1593">
        <v>310</v>
      </c>
      <c r="K1593" t="s">
        <v>66</v>
      </c>
      <c r="L1593">
        <v>0</v>
      </c>
      <c r="M1593">
        <v>-30814028.510000002</v>
      </c>
      <c r="N1593">
        <v>0</v>
      </c>
      <c r="O1593">
        <v>0</v>
      </c>
      <c r="P1593">
        <v>0</v>
      </c>
      <c r="Q1593">
        <v>-30814028.510000002</v>
      </c>
      <c r="R1593">
        <v>0</v>
      </c>
      <c r="S1593">
        <v>-8631086.9800000004</v>
      </c>
      <c r="T1593">
        <v>0</v>
      </c>
      <c r="U1593">
        <v>0</v>
      </c>
      <c r="V1593">
        <v>0</v>
      </c>
      <c r="W1593">
        <v>-8631086.9800000004</v>
      </c>
      <c r="X1593">
        <v>0</v>
      </c>
      <c r="Y1593">
        <v>0</v>
      </c>
      <c r="Z1593">
        <v>0</v>
      </c>
      <c r="AA1593">
        <v>0</v>
      </c>
      <c r="AB1593">
        <v>0</v>
      </c>
      <c r="AC1593">
        <v>0</v>
      </c>
      <c r="AD1593">
        <v>-3919041.74</v>
      </c>
      <c r="AE1593">
        <v>0</v>
      </c>
      <c r="AF1593">
        <v>0</v>
      </c>
      <c r="AG1593">
        <v>0</v>
      </c>
      <c r="AH1593">
        <v>0</v>
      </c>
      <c r="AI1593">
        <v>-3919041.74</v>
      </c>
      <c r="AJ1593">
        <v>0</v>
      </c>
      <c r="AK1593">
        <v>-3919041.74</v>
      </c>
      <c r="AL1593">
        <v>-43364157.229999997</v>
      </c>
      <c r="AM1593">
        <v>0</v>
      </c>
      <c r="AN1593">
        <v>0</v>
      </c>
      <c r="AO1593">
        <v>0</v>
      </c>
      <c r="AP1593">
        <v>0</v>
      </c>
      <c r="AQ1593">
        <v>0</v>
      </c>
    </row>
    <row r="1594" spans="2:43" x14ac:dyDescent="0.35">
      <c r="B1594" s="65" t="s">
        <v>128</v>
      </c>
      <c r="C1594">
        <v>2017</v>
      </c>
      <c r="D1594">
        <v>2019</v>
      </c>
      <c r="F1594">
        <v>8107</v>
      </c>
      <c r="G1594">
        <v>0</v>
      </c>
      <c r="H1594" t="s">
        <v>478</v>
      </c>
      <c r="I1594">
        <v>2</v>
      </c>
      <c r="J1594">
        <v>320</v>
      </c>
      <c r="K1594" t="s">
        <v>66</v>
      </c>
      <c r="L1594">
        <v>0</v>
      </c>
      <c r="M1594">
        <v>-4547562.3899999997</v>
      </c>
      <c r="N1594">
        <v>0</v>
      </c>
      <c r="O1594">
        <v>0</v>
      </c>
      <c r="P1594">
        <v>0</v>
      </c>
      <c r="Q1594">
        <v>-4547562.3899999997</v>
      </c>
      <c r="R1594">
        <v>0</v>
      </c>
      <c r="S1594">
        <v>0</v>
      </c>
      <c r="T1594">
        <v>0</v>
      </c>
      <c r="U1594">
        <v>0</v>
      </c>
      <c r="V1594">
        <v>0</v>
      </c>
      <c r="W1594">
        <v>0</v>
      </c>
      <c r="X1594">
        <v>0</v>
      </c>
      <c r="Y1594">
        <v>-1661167.57</v>
      </c>
      <c r="Z1594">
        <v>0</v>
      </c>
      <c r="AA1594">
        <v>0</v>
      </c>
      <c r="AB1594">
        <v>0</v>
      </c>
      <c r="AC1594">
        <v>-1661167.57</v>
      </c>
      <c r="AD1594">
        <v>-1061583.08</v>
      </c>
      <c r="AE1594">
        <v>0</v>
      </c>
      <c r="AF1594">
        <v>0</v>
      </c>
      <c r="AG1594">
        <v>0</v>
      </c>
      <c r="AH1594">
        <v>0</v>
      </c>
      <c r="AI1594">
        <v>-1061583.08</v>
      </c>
      <c r="AJ1594">
        <v>0</v>
      </c>
      <c r="AK1594">
        <v>-2722750.65</v>
      </c>
      <c r="AL1594">
        <v>-7270313.04</v>
      </c>
      <c r="AM1594">
        <v>0</v>
      </c>
      <c r="AN1594">
        <v>0</v>
      </c>
      <c r="AO1594">
        <v>0</v>
      </c>
      <c r="AP1594">
        <v>0</v>
      </c>
      <c r="AQ1594">
        <v>0</v>
      </c>
    </row>
    <row r="1595" spans="2:43" x14ac:dyDescent="0.35">
      <c r="B1595" s="65" t="s">
        <v>128</v>
      </c>
      <c r="C1595">
        <v>2017</v>
      </c>
      <c r="D1595">
        <v>2019</v>
      </c>
      <c r="F1595">
        <v>8107</v>
      </c>
      <c r="G1595">
        <v>0</v>
      </c>
      <c r="H1595" t="s">
        <v>478</v>
      </c>
      <c r="I1595">
        <v>2</v>
      </c>
      <c r="J1595">
        <v>410</v>
      </c>
      <c r="K1595" t="s">
        <v>66</v>
      </c>
      <c r="L1595">
        <v>0</v>
      </c>
      <c r="M1595">
        <v>-210000</v>
      </c>
      <c r="N1595">
        <v>0</v>
      </c>
      <c r="O1595">
        <v>0</v>
      </c>
      <c r="P1595">
        <v>0</v>
      </c>
      <c r="Q1595">
        <v>-210000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-210000</v>
      </c>
      <c r="AM1595">
        <v>0</v>
      </c>
      <c r="AN1595">
        <v>0</v>
      </c>
      <c r="AO1595">
        <v>0</v>
      </c>
      <c r="AP1595">
        <v>0</v>
      </c>
      <c r="AQ1595">
        <v>0</v>
      </c>
    </row>
    <row r="1596" spans="2:43" x14ac:dyDescent="0.35">
      <c r="B1596" s="65" t="s">
        <v>128</v>
      </c>
      <c r="C1596">
        <v>2017</v>
      </c>
      <c r="D1596">
        <v>2019</v>
      </c>
      <c r="F1596">
        <v>8107</v>
      </c>
      <c r="G1596">
        <v>0</v>
      </c>
      <c r="H1596" t="s">
        <v>484</v>
      </c>
      <c r="I1596">
        <v>3</v>
      </c>
      <c r="J1596">
        <v>233</v>
      </c>
      <c r="K1596" t="s">
        <v>66</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-211.16</v>
      </c>
      <c r="AE1596">
        <v>0</v>
      </c>
      <c r="AF1596">
        <v>0</v>
      </c>
      <c r="AG1596">
        <v>0</v>
      </c>
      <c r="AH1596">
        <v>0</v>
      </c>
      <c r="AI1596">
        <v>-211.16</v>
      </c>
      <c r="AJ1596">
        <v>0</v>
      </c>
      <c r="AK1596">
        <v>-211.16</v>
      </c>
      <c r="AL1596">
        <v>-211.16</v>
      </c>
      <c r="AM1596">
        <v>0</v>
      </c>
      <c r="AN1596">
        <v>0</v>
      </c>
      <c r="AO1596">
        <v>0</v>
      </c>
      <c r="AP1596">
        <v>0</v>
      </c>
      <c r="AQ1596">
        <v>0</v>
      </c>
    </row>
    <row r="1597" spans="2:43" x14ac:dyDescent="0.35">
      <c r="B1597" s="65" t="s">
        <v>128</v>
      </c>
      <c r="C1597">
        <v>2017</v>
      </c>
      <c r="D1597">
        <v>2019</v>
      </c>
      <c r="F1597">
        <v>8107</v>
      </c>
      <c r="G1597">
        <v>0</v>
      </c>
      <c r="H1597" t="s">
        <v>484</v>
      </c>
      <c r="I1597">
        <v>3</v>
      </c>
      <c r="J1597">
        <v>251</v>
      </c>
      <c r="K1597" t="s">
        <v>66</v>
      </c>
      <c r="L1597">
        <v>0</v>
      </c>
      <c r="M1597">
        <v>-5550018.2400000002</v>
      </c>
      <c r="N1597">
        <v>0</v>
      </c>
      <c r="O1597">
        <v>0</v>
      </c>
      <c r="P1597">
        <v>0</v>
      </c>
      <c r="Q1597">
        <v>-5550018.2400000002</v>
      </c>
      <c r="R1597">
        <v>0</v>
      </c>
      <c r="S1597">
        <v>0</v>
      </c>
      <c r="T1597">
        <v>0</v>
      </c>
      <c r="U1597">
        <v>0</v>
      </c>
      <c r="V1597">
        <v>0</v>
      </c>
      <c r="W1597">
        <v>0</v>
      </c>
      <c r="X1597">
        <v>0</v>
      </c>
      <c r="Y1597">
        <v>-3418680.47</v>
      </c>
      <c r="Z1597">
        <v>0</v>
      </c>
      <c r="AA1597">
        <v>0</v>
      </c>
      <c r="AB1597">
        <v>0</v>
      </c>
      <c r="AC1597">
        <v>-3418680.47</v>
      </c>
      <c r="AD1597">
        <v>-23864.53</v>
      </c>
      <c r="AE1597">
        <v>0</v>
      </c>
      <c r="AF1597">
        <v>0</v>
      </c>
      <c r="AG1597">
        <v>0</v>
      </c>
      <c r="AH1597">
        <v>0</v>
      </c>
      <c r="AI1597">
        <v>-23864.53</v>
      </c>
      <c r="AJ1597">
        <v>0</v>
      </c>
      <c r="AK1597">
        <v>-3442545</v>
      </c>
      <c r="AL1597">
        <v>-8992563.2400000002</v>
      </c>
      <c r="AM1597">
        <v>0</v>
      </c>
      <c r="AN1597">
        <v>0</v>
      </c>
      <c r="AO1597">
        <v>0</v>
      </c>
      <c r="AP1597">
        <v>0</v>
      </c>
      <c r="AQ1597">
        <v>0</v>
      </c>
    </row>
    <row r="1598" spans="2:43" x14ac:dyDescent="0.35">
      <c r="B1598" s="65" t="s">
        <v>128</v>
      </c>
      <c r="C1598">
        <v>2017</v>
      </c>
      <c r="D1598">
        <v>2019</v>
      </c>
      <c r="F1598">
        <v>8107</v>
      </c>
      <c r="G1598">
        <v>0</v>
      </c>
      <c r="H1598" t="s">
        <v>484</v>
      </c>
      <c r="I1598">
        <v>3</v>
      </c>
      <c r="J1598">
        <v>253</v>
      </c>
      <c r="K1598" t="s">
        <v>66</v>
      </c>
      <c r="L1598">
        <v>0</v>
      </c>
      <c r="M1598">
        <v>0</v>
      </c>
      <c r="N1598">
        <v>0</v>
      </c>
      <c r="O1598">
        <v>0</v>
      </c>
      <c r="P1598">
        <v>0</v>
      </c>
      <c r="Q1598">
        <v>0</v>
      </c>
      <c r="R1598">
        <v>0</v>
      </c>
      <c r="S1598">
        <v>0</v>
      </c>
      <c r="T1598">
        <v>0</v>
      </c>
      <c r="U1598">
        <v>0</v>
      </c>
      <c r="V1598">
        <v>0</v>
      </c>
      <c r="W1598">
        <v>0</v>
      </c>
      <c r="X1598">
        <v>0</v>
      </c>
      <c r="Y1598">
        <v>134666</v>
      </c>
      <c r="Z1598">
        <v>0</v>
      </c>
      <c r="AA1598">
        <v>0</v>
      </c>
      <c r="AB1598">
        <v>0</v>
      </c>
      <c r="AC1598">
        <v>134666</v>
      </c>
      <c r="AD1598">
        <v>-134666</v>
      </c>
      <c r="AE1598">
        <v>0</v>
      </c>
      <c r="AF1598">
        <v>0</v>
      </c>
      <c r="AG1598">
        <v>0</v>
      </c>
      <c r="AH1598">
        <v>0</v>
      </c>
      <c r="AI1598">
        <v>-134666</v>
      </c>
      <c r="AJ1598">
        <v>0</v>
      </c>
      <c r="AK1598">
        <v>0</v>
      </c>
      <c r="AL1598">
        <v>0</v>
      </c>
      <c r="AM1598">
        <v>0</v>
      </c>
      <c r="AN1598">
        <v>0</v>
      </c>
      <c r="AO1598">
        <v>0</v>
      </c>
      <c r="AP1598">
        <v>0</v>
      </c>
      <c r="AQ1598">
        <v>0</v>
      </c>
    </row>
    <row r="1599" spans="2:43" x14ac:dyDescent="0.35">
      <c r="B1599" s="65" t="s">
        <v>128</v>
      </c>
      <c r="C1599">
        <v>2017</v>
      </c>
      <c r="D1599">
        <v>2019</v>
      </c>
      <c r="F1599">
        <v>8107</v>
      </c>
      <c r="G1599">
        <v>0</v>
      </c>
      <c r="H1599" t="s">
        <v>484</v>
      </c>
      <c r="I1599">
        <v>3</v>
      </c>
      <c r="J1599">
        <v>254</v>
      </c>
      <c r="K1599" t="s">
        <v>66</v>
      </c>
      <c r="L1599">
        <v>0</v>
      </c>
      <c r="M1599">
        <v>-627010.67000000004</v>
      </c>
      <c r="N1599">
        <v>0</v>
      </c>
      <c r="O1599">
        <v>0</v>
      </c>
      <c r="P1599">
        <v>0</v>
      </c>
      <c r="Q1599">
        <v>-627010.67000000004</v>
      </c>
      <c r="R1599">
        <v>0</v>
      </c>
      <c r="S1599">
        <v>0</v>
      </c>
      <c r="T1599">
        <v>0</v>
      </c>
      <c r="U1599">
        <v>0</v>
      </c>
      <c r="V1599">
        <v>0</v>
      </c>
      <c r="W1599">
        <v>0</v>
      </c>
      <c r="X1599">
        <v>0</v>
      </c>
      <c r="Y1599">
        <v>-102000</v>
      </c>
      <c r="Z1599">
        <v>0</v>
      </c>
      <c r="AA1599">
        <v>0</v>
      </c>
      <c r="AB1599">
        <v>0</v>
      </c>
      <c r="AC1599">
        <v>-102000</v>
      </c>
      <c r="AD1599">
        <v>0</v>
      </c>
      <c r="AE1599">
        <v>0</v>
      </c>
      <c r="AF1599">
        <v>0</v>
      </c>
      <c r="AG1599">
        <v>0</v>
      </c>
      <c r="AH1599">
        <v>0</v>
      </c>
      <c r="AI1599">
        <v>0</v>
      </c>
      <c r="AJ1599">
        <v>0</v>
      </c>
      <c r="AK1599">
        <v>-102000</v>
      </c>
      <c r="AL1599">
        <v>-729010.67</v>
      </c>
      <c r="AM1599">
        <v>0</v>
      </c>
      <c r="AN1599">
        <v>0</v>
      </c>
      <c r="AO1599">
        <v>0</v>
      </c>
      <c r="AP1599">
        <v>0</v>
      </c>
      <c r="AQ1599">
        <v>0</v>
      </c>
    </row>
    <row r="1600" spans="2:43" x14ac:dyDescent="0.35">
      <c r="B1600" s="65" t="s">
        <v>128</v>
      </c>
      <c r="C1600">
        <v>2017</v>
      </c>
      <c r="D1600">
        <v>2019</v>
      </c>
      <c r="F1600">
        <v>8107</v>
      </c>
      <c r="G1600">
        <v>0</v>
      </c>
      <c r="H1600" t="s">
        <v>484</v>
      </c>
      <c r="I1600">
        <v>3</v>
      </c>
      <c r="J1600">
        <v>257</v>
      </c>
      <c r="K1600" t="s">
        <v>66</v>
      </c>
      <c r="L1600">
        <v>0</v>
      </c>
      <c r="M1600">
        <v>-230000</v>
      </c>
      <c r="N1600">
        <v>0</v>
      </c>
      <c r="O1600">
        <v>0</v>
      </c>
      <c r="P1600">
        <v>0</v>
      </c>
      <c r="Q1600">
        <v>-230000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-230000</v>
      </c>
      <c r="AM1600">
        <v>0</v>
      </c>
      <c r="AN1600">
        <v>0</v>
      </c>
      <c r="AO1600">
        <v>0</v>
      </c>
      <c r="AP1600">
        <v>0</v>
      </c>
      <c r="AQ1600">
        <v>0</v>
      </c>
    </row>
    <row r="1601" spans="2:43" x14ac:dyDescent="0.35">
      <c r="B1601" s="65" t="s">
        <v>128</v>
      </c>
      <c r="C1601">
        <v>2017</v>
      </c>
      <c r="D1601">
        <v>2019</v>
      </c>
      <c r="F1601">
        <v>8107</v>
      </c>
      <c r="G1601">
        <v>0</v>
      </c>
      <c r="H1601" t="s">
        <v>484</v>
      </c>
      <c r="I1601">
        <v>3</v>
      </c>
      <c r="J1601">
        <v>260</v>
      </c>
      <c r="K1601" t="s">
        <v>66</v>
      </c>
      <c r="L1601">
        <v>0</v>
      </c>
      <c r="M1601">
        <v>0</v>
      </c>
      <c r="N1601">
        <v>0</v>
      </c>
      <c r="O1601">
        <v>0</v>
      </c>
      <c r="P1601">
        <v>0</v>
      </c>
      <c r="Q1601">
        <v>0</v>
      </c>
      <c r="R1601">
        <v>0</v>
      </c>
      <c r="S1601">
        <v>0</v>
      </c>
      <c r="T1601">
        <v>0</v>
      </c>
      <c r="U1601">
        <v>0</v>
      </c>
      <c r="V1601">
        <v>0</v>
      </c>
      <c r="W1601">
        <v>0</v>
      </c>
      <c r="X1601">
        <v>0</v>
      </c>
      <c r="Y1601">
        <v>-2490694</v>
      </c>
      <c r="Z1601">
        <v>0</v>
      </c>
      <c r="AA1601">
        <v>0</v>
      </c>
      <c r="AB1601">
        <v>0</v>
      </c>
      <c r="AC1601">
        <v>-2490694</v>
      </c>
      <c r="AD1601">
        <v>-5310</v>
      </c>
      <c r="AE1601">
        <v>0</v>
      </c>
      <c r="AF1601">
        <v>0</v>
      </c>
      <c r="AG1601">
        <v>0</v>
      </c>
      <c r="AH1601">
        <v>0</v>
      </c>
      <c r="AI1601">
        <v>-5310</v>
      </c>
      <c r="AJ1601">
        <v>0</v>
      </c>
      <c r="AK1601">
        <v>-2496004</v>
      </c>
      <c r="AL1601">
        <v>-2496004</v>
      </c>
      <c r="AM1601">
        <v>0</v>
      </c>
      <c r="AN1601">
        <v>0</v>
      </c>
      <c r="AO1601">
        <v>0</v>
      </c>
      <c r="AP1601">
        <v>0</v>
      </c>
      <c r="AQ1601">
        <v>0</v>
      </c>
    </row>
    <row r="1602" spans="2:43" x14ac:dyDescent="0.35">
      <c r="B1602" s="65" t="s">
        <v>128</v>
      </c>
      <c r="C1602">
        <v>2017</v>
      </c>
      <c r="D1602">
        <v>2019</v>
      </c>
      <c r="F1602">
        <v>8107</v>
      </c>
      <c r="G1602">
        <v>0</v>
      </c>
      <c r="H1602" t="s">
        <v>484</v>
      </c>
      <c r="I1602">
        <v>3</v>
      </c>
      <c r="J1602">
        <v>310</v>
      </c>
      <c r="K1602" t="s">
        <v>66</v>
      </c>
      <c r="L1602">
        <v>0</v>
      </c>
      <c r="M1602">
        <v>-3151438.01</v>
      </c>
      <c r="N1602">
        <v>0</v>
      </c>
      <c r="O1602">
        <v>0</v>
      </c>
      <c r="P1602">
        <v>0</v>
      </c>
      <c r="Q1602">
        <v>-3151438.01</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-3151438.01</v>
      </c>
      <c r="AM1602">
        <v>0</v>
      </c>
      <c r="AN1602">
        <v>0</v>
      </c>
      <c r="AO1602">
        <v>0</v>
      </c>
      <c r="AP1602">
        <v>0</v>
      </c>
      <c r="AQ1602">
        <v>0</v>
      </c>
    </row>
    <row r="1603" spans="2:43" x14ac:dyDescent="0.35">
      <c r="B1603" s="65" t="s">
        <v>128</v>
      </c>
      <c r="C1603">
        <v>2017</v>
      </c>
      <c r="D1603">
        <v>2019</v>
      </c>
      <c r="F1603">
        <v>8107</v>
      </c>
      <c r="G1603">
        <v>0</v>
      </c>
      <c r="H1603" t="s">
        <v>485</v>
      </c>
      <c r="I1603">
        <v>4</v>
      </c>
      <c r="J1603">
        <v>232</v>
      </c>
      <c r="K1603" t="s">
        <v>66</v>
      </c>
      <c r="L1603">
        <v>0</v>
      </c>
      <c r="M1603">
        <v>-1187370.95</v>
      </c>
      <c r="N1603">
        <v>0</v>
      </c>
      <c r="O1603">
        <v>0</v>
      </c>
      <c r="P1603">
        <v>0</v>
      </c>
      <c r="Q1603">
        <v>-1187370.95</v>
      </c>
      <c r="R1603">
        <v>0</v>
      </c>
      <c r="S1603">
        <v>0</v>
      </c>
      <c r="T1603">
        <v>0</v>
      </c>
      <c r="U1603">
        <v>0</v>
      </c>
      <c r="V1603">
        <v>0</v>
      </c>
      <c r="W1603">
        <v>0</v>
      </c>
      <c r="X1603">
        <v>0</v>
      </c>
      <c r="Y1603">
        <v>0</v>
      </c>
      <c r="Z1603">
        <v>0</v>
      </c>
      <c r="AA1603">
        <v>0</v>
      </c>
      <c r="AB1603">
        <v>0</v>
      </c>
      <c r="AC1603">
        <v>0</v>
      </c>
      <c r="AD1603">
        <v>-4625675.3</v>
      </c>
      <c r="AE1603">
        <v>0</v>
      </c>
      <c r="AF1603">
        <v>0</v>
      </c>
      <c r="AG1603">
        <v>0</v>
      </c>
      <c r="AH1603">
        <v>0</v>
      </c>
      <c r="AI1603">
        <v>-4625675.3</v>
      </c>
      <c r="AJ1603">
        <v>0</v>
      </c>
      <c r="AK1603">
        <v>-4625675.3</v>
      </c>
      <c r="AL1603">
        <v>-5813046.25</v>
      </c>
      <c r="AM1603">
        <v>0</v>
      </c>
      <c r="AN1603">
        <v>0</v>
      </c>
      <c r="AO1603">
        <v>0</v>
      </c>
      <c r="AP1603">
        <v>0</v>
      </c>
      <c r="AQ1603">
        <v>0</v>
      </c>
    </row>
    <row r="1604" spans="2:43" x14ac:dyDescent="0.35">
      <c r="B1604" s="65" t="s">
        <v>128</v>
      </c>
      <c r="C1604">
        <v>2017</v>
      </c>
      <c r="D1604">
        <v>2019</v>
      </c>
      <c r="F1604">
        <v>8107</v>
      </c>
      <c r="G1604">
        <v>0</v>
      </c>
      <c r="H1604" t="s">
        <v>485</v>
      </c>
      <c r="I1604">
        <v>4</v>
      </c>
      <c r="J1604">
        <v>233</v>
      </c>
      <c r="K1604" t="s">
        <v>66</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-1992</v>
      </c>
      <c r="AE1604">
        <v>0</v>
      </c>
      <c r="AF1604">
        <v>0</v>
      </c>
      <c r="AG1604">
        <v>0</v>
      </c>
      <c r="AH1604">
        <v>0</v>
      </c>
      <c r="AI1604">
        <v>-1992</v>
      </c>
      <c r="AJ1604">
        <v>0</v>
      </c>
      <c r="AK1604">
        <v>-1992</v>
      </c>
      <c r="AL1604">
        <v>-1992</v>
      </c>
      <c r="AM1604">
        <v>0</v>
      </c>
      <c r="AN1604">
        <v>0</v>
      </c>
      <c r="AO1604">
        <v>0</v>
      </c>
      <c r="AP1604">
        <v>0</v>
      </c>
      <c r="AQ1604">
        <v>0</v>
      </c>
    </row>
    <row r="1605" spans="2:43" x14ac:dyDescent="0.35">
      <c r="B1605" s="65" t="s">
        <v>128</v>
      </c>
      <c r="C1605">
        <v>2017</v>
      </c>
      <c r="D1605">
        <v>2019</v>
      </c>
      <c r="F1605">
        <v>8107</v>
      </c>
      <c r="G1605">
        <v>0</v>
      </c>
      <c r="H1605" t="s">
        <v>485</v>
      </c>
      <c r="I1605">
        <v>4</v>
      </c>
      <c r="J1605">
        <v>251</v>
      </c>
      <c r="K1605" t="s">
        <v>66</v>
      </c>
      <c r="L1605">
        <v>0</v>
      </c>
      <c r="M1605">
        <v>-27081310.760000002</v>
      </c>
      <c r="N1605">
        <v>0</v>
      </c>
      <c r="O1605">
        <v>0</v>
      </c>
      <c r="P1605">
        <v>0</v>
      </c>
      <c r="Q1605">
        <v>-27081310.760000002</v>
      </c>
      <c r="R1605">
        <v>0</v>
      </c>
      <c r="S1605">
        <v>-1159259.3</v>
      </c>
      <c r="T1605">
        <v>0</v>
      </c>
      <c r="U1605">
        <v>0</v>
      </c>
      <c r="V1605">
        <v>0</v>
      </c>
      <c r="W1605">
        <v>-1159259.3</v>
      </c>
      <c r="X1605">
        <v>0</v>
      </c>
      <c r="Y1605">
        <v>-39953.089999999997</v>
      </c>
      <c r="Z1605">
        <v>0</v>
      </c>
      <c r="AA1605">
        <v>0</v>
      </c>
      <c r="AB1605">
        <v>0</v>
      </c>
      <c r="AC1605">
        <v>-39953.089999999997</v>
      </c>
      <c r="AD1605">
        <v>-51917730.740000002</v>
      </c>
      <c r="AE1605">
        <v>0</v>
      </c>
      <c r="AF1605">
        <v>0</v>
      </c>
      <c r="AG1605">
        <v>0</v>
      </c>
      <c r="AH1605">
        <v>0</v>
      </c>
      <c r="AI1605">
        <v>-51917730.740000002</v>
      </c>
      <c r="AJ1605">
        <v>0</v>
      </c>
      <c r="AK1605">
        <v>-51957683.829999998</v>
      </c>
      <c r="AL1605">
        <v>-80198253.890000001</v>
      </c>
      <c r="AM1605">
        <v>0</v>
      </c>
      <c r="AN1605">
        <v>0</v>
      </c>
      <c r="AO1605">
        <v>0</v>
      </c>
      <c r="AP1605">
        <v>0</v>
      </c>
      <c r="AQ1605">
        <v>0</v>
      </c>
    </row>
    <row r="1606" spans="2:43" x14ac:dyDescent="0.35">
      <c r="B1606" s="65" t="s">
        <v>128</v>
      </c>
      <c r="C1606">
        <v>2017</v>
      </c>
      <c r="D1606">
        <v>2019</v>
      </c>
      <c r="F1606">
        <v>8107</v>
      </c>
      <c r="G1606">
        <v>0</v>
      </c>
      <c r="H1606" t="s">
        <v>485</v>
      </c>
      <c r="I1606">
        <v>4</v>
      </c>
      <c r="J1606">
        <v>252</v>
      </c>
      <c r="K1606" t="s">
        <v>66</v>
      </c>
      <c r="L1606">
        <v>0</v>
      </c>
      <c r="M1606">
        <v>-167314.54999999999</v>
      </c>
      <c r="N1606">
        <v>0</v>
      </c>
      <c r="O1606">
        <v>0</v>
      </c>
      <c r="P1606">
        <v>0</v>
      </c>
      <c r="Q1606">
        <v>-167314.54999999999</v>
      </c>
      <c r="R1606">
        <v>0</v>
      </c>
      <c r="S1606">
        <v>0</v>
      </c>
      <c r="T1606">
        <v>0</v>
      </c>
      <c r="U1606">
        <v>0</v>
      </c>
      <c r="V1606">
        <v>0</v>
      </c>
      <c r="W1606">
        <v>0</v>
      </c>
      <c r="X1606">
        <v>0</v>
      </c>
      <c r="Y1606">
        <v>-314650</v>
      </c>
      <c r="Z1606">
        <v>0</v>
      </c>
      <c r="AA1606">
        <v>0</v>
      </c>
      <c r="AB1606">
        <v>0</v>
      </c>
      <c r="AC1606">
        <v>-314650</v>
      </c>
      <c r="AD1606">
        <v>-146744.89000000001</v>
      </c>
      <c r="AE1606">
        <v>0</v>
      </c>
      <c r="AF1606">
        <v>0</v>
      </c>
      <c r="AG1606">
        <v>0</v>
      </c>
      <c r="AH1606">
        <v>0</v>
      </c>
      <c r="AI1606">
        <v>-146744.89000000001</v>
      </c>
      <c r="AJ1606">
        <v>0</v>
      </c>
      <c r="AK1606">
        <v>-461394.89</v>
      </c>
      <c r="AL1606">
        <v>-628709.43999999994</v>
      </c>
      <c r="AM1606">
        <v>0</v>
      </c>
      <c r="AN1606">
        <v>0</v>
      </c>
      <c r="AO1606">
        <v>0</v>
      </c>
      <c r="AP1606">
        <v>0</v>
      </c>
      <c r="AQ1606">
        <v>0</v>
      </c>
    </row>
    <row r="1607" spans="2:43" x14ac:dyDescent="0.35">
      <c r="B1607" s="65" t="s">
        <v>128</v>
      </c>
      <c r="C1607">
        <v>2017</v>
      </c>
      <c r="D1607">
        <v>2019</v>
      </c>
      <c r="F1607">
        <v>8107</v>
      </c>
      <c r="G1607">
        <v>0</v>
      </c>
      <c r="H1607" t="s">
        <v>485</v>
      </c>
      <c r="I1607">
        <v>4</v>
      </c>
      <c r="J1607">
        <v>253</v>
      </c>
      <c r="K1607" t="s">
        <v>66</v>
      </c>
      <c r="L1607">
        <v>0</v>
      </c>
      <c r="M1607">
        <v>-60</v>
      </c>
      <c r="N1607">
        <v>0</v>
      </c>
      <c r="O1607">
        <v>0</v>
      </c>
      <c r="P1607">
        <v>0</v>
      </c>
      <c r="Q1607">
        <v>-60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-60</v>
      </c>
      <c r="AM1607">
        <v>0</v>
      </c>
      <c r="AN1607">
        <v>0</v>
      </c>
      <c r="AO1607">
        <v>0</v>
      </c>
      <c r="AP1607">
        <v>0</v>
      </c>
      <c r="AQ1607">
        <v>0</v>
      </c>
    </row>
    <row r="1608" spans="2:43" x14ac:dyDescent="0.35">
      <c r="B1608" s="65" t="s">
        <v>128</v>
      </c>
      <c r="C1608">
        <v>2017</v>
      </c>
      <c r="D1608">
        <v>2019</v>
      </c>
      <c r="F1608">
        <v>8107</v>
      </c>
      <c r="G1608">
        <v>0</v>
      </c>
      <c r="H1608" t="s">
        <v>485</v>
      </c>
      <c r="I1608">
        <v>4</v>
      </c>
      <c r="J1608">
        <v>254</v>
      </c>
      <c r="K1608" t="s">
        <v>66</v>
      </c>
      <c r="L1608">
        <v>0</v>
      </c>
      <c r="M1608">
        <v>-218481.04</v>
      </c>
      <c r="N1608">
        <v>0</v>
      </c>
      <c r="O1608">
        <v>0</v>
      </c>
      <c r="P1608">
        <v>0</v>
      </c>
      <c r="Q1608">
        <v>-218481.04</v>
      </c>
      <c r="R1608">
        <v>0</v>
      </c>
      <c r="S1608">
        <v>-60867.25</v>
      </c>
      <c r="T1608">
        <v>0</v>
      </c>
      <c r="U1608">
        <v>0</v>
      </c>
      <c r="V1608">
        <v>0</v>
      </c>
      <c r="W1608">
        <v>-60867.25</v>
      </c>
      <c r="X1608">
        <v>0</v>
      </c>
      <c r="Y1608">
        <v>0</v>
      </c>
      <c r="Z1608">
        <v>0</v>
      </c>
      <c r="AA1608">
        <v>0</v>
      </c>
      <c r="AB1608">
        <v>0</v>
      </c>
      <c r="AC1608">
        <v>0</v>
      </c>
      <c r="AD1608">
        <v>0</v>
      </c>
      <c r="AE1608">
        <v>0</v>
      </c>
      <c r="AF1608">
        <v>0</v>
      </c>
      <c r="AG1608">
        <v>0</v>
      </c>
      <c r="AH1608">
        <v>0</v>
      </c>
      <c r="AI1608">
        <v>0</v>
      </c>
      <c r="AJ1608">
        <v>0</v>
      </c>
      <c r="AK1608">
        <v>0</v>
      </c>
      <c r="AL1608">
        <v>-279348.28999999998</v>
      </c>
      <c r="AM1608">
        <v>0</v>
      </c>
      <c r="AN1608">
        <v>0</v>
      </c>
      <c r="AO1608">
        <v>0</v>
      </c>
      <c r="AP1608">
        <v>0</v>
      </c>
      <c r="AQ1608">
        <v>0</v>
      </c>
    </row>
    <row r="1609" spans="2:43" x14ac:dyDescent="0.35">
      <c r="B1609" s="65" t="s">
        <v>128</v>
      </c>
      <c r="C1609">
        <v>2017</v>
      </c>
      <c r="D1609">
        <v>2019</v>
      </c>
      <c r="F1609">
        <v>8107</v>
      </c>
      <c r="G1609">
        <v>0</v>
      </c>
      <c r="H1609" t="s">
        <v>485</v>
      </c>
      <c r="I1609">
        <v>4</v>
      </c>
      <c r="J1609">
        <v>257</v>
      </c>
      <c r="K1609" t="s">
        <v>66</v>
      </c>
      <c r="L1609">
        <v>0</v>
      </c>
      <c r="M1609">
        <v>-35350</v>
      </c>
      <c r="N1609">
        <v>0</v>
      </c>
      <c r="O1609">
        <v>0</v>
      </c>
      <c r="P1609">
        <v>0</v>
      </c>
      <c r="Q1609">
        <v>-35350</v>
      </c>
      <c r="R1609">
        <v>0</v>
      </c>
      <c r="S1609">
        <v>0</v>
      </c>
      <c r="T1609">
        <v>0</v>
      </c>
      <c r="U1609">
        <v>0</v>
      </c>
      <c r="V1609">
        <v>0</v>
      </c>
      <c r="W1609">
        <v>0</v>
      </c>
      <c r="X1609">
        <v>0</v>
      </c>
      <c r="Y1609">
        <v>0</v>
      </c>
      <c r="Z1609">
        <v>0</v>
      </c>
      <c r="AA1609">
        <v>0</v>
      </c>
      <c r="AB1609">
        <v>0</v>
      </c>
      <c r="AC1609">
        <v>0</v>
      </c>
      <c r="AD1609">
        <v>-2500</v>
      </c>
      <c r="AE1609">
        <v>0</v>
      </c>
      <c r="AF1609">
        <v>0</v>
      </c>
      <c r="AG1609">
        <v>0</v>
      </c>
      <c r="AH1609">
        <v>0</v>
      </c>
      <c r="AI1609">
        <v>-2500</v>
      </c>
      <c r="AJ1609">
        <v>0</v>
      </c>
      <c r="AK1609">
        <v>-2500</v>
      </c>
      <c r="AL1609">
        <v>-37850</v>
      </c>
      <c r="AM1609">
        <v>0</v>
      </c>
      <c r="AN1609">
        <v>0</v>
      </c>
      <c r="AO1609">
        <v>0</v>
      </c>
      <c r="AP1609">
        <v>0</v>
      </c>
      <c r="AQ1609">
        <v>0</v>
      </c>
    </row>
    <row r="1610" spans="2:43" x14ac:dyDescent="0.35">
      <c r="B1610" s="65" t="s">
        <v>128</v>
      </c>
      <c r="C1610">
        <v>2017</v>
      </c>
      <c r="D1610">
        <v>2019</v>
      </c>
      <c r="F1610">
        <v>8107</v>
      </c>
      <c r="G1610">
        <v>0</v>
      </c>
      <c r="H1610" t="s">
        <v>485</v>
      </c>
      <c r="I1610">
        <v>4</v>
      </c>
      <c r="J1610">
        <v>260</v>
      </c>
      <c r="K1610" t="s">
        <v>66</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-2066955.15</v>
      </c>
      <c r="AE1610">
        <v>0</v>
      </c>
      <c r="AF1610">
        <v>0</v>
      </c>
      <c r="AG1610">
        <v>0</v>
      </c>
      <c r="AH1610">
        <v>0</v>
      </c>
      <c r="AI1610">
        <v>-2066955.15</v>
      </c>
      <c r="AJ1610">
        <v>0</v>
      </c>
      <c r="AK1610">
        <v>-2066955.15</v>
      </c>
      <c r="AL1610">
        <v>-2066955.15</v>
      </c>
      <c r="AM1610">
        <v>0</v>
      </c>
      <c r="AN1610">
        <v>0</v>
      </c>
      <c r="AO1610">
        <v>0</v>
      </c>
      <c r="AP1610">
        <v>0</v>
      </c>
      <c r="AQ1610">
        <v>0</v>
      </c>
    </row>
    <row r="1611" spans="2:43" x14ac:dyDescent="0.35">
      <c r="B1611" s="65" t="s">
        <v>128</v>
      </c>
      <c r="C1611">
        <v>2017</v>
      </c>
      <c r="D1611">
        <v>2019</v>
      </c>
      <c r="F1611">
        <v>8107</v>
      </c>
      <c r="G1611">
        <v>0</v>
      </c>
      <c r="H1611" t="s">
        <v>485</v>
      </c>
      <c r="I1611">
        <v>4</v>
      </c>
      <c r="J1611">
        <v>310</v>
      </c>
      <c r="K1611" t="s">
        <v>66</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-2226.06</v>
      </c>
      <c r="AE1611">
        <v>0</v>
      </c>
      <c r="AF1611">
        <v>0</v>
      </c>
      <c r="AG1611">
        <v>0</v>
      </c>
      <c r="AH1611">
        <v>0</v>
      </c>
      <c r="AI1611">
        <v>-2226.06</v>
      </c>
      <c r="AJ1611">
        <v>0</v>
      </c>
      <c r="AK1611">
        <v>-2226.06</v>
      </c>
      <c r="AL1611">
        <v>-2226.06</v>
      </c>
      <c r="AM1611">
        <v>0</v>
      </c>
      <c r="AN1611">
        <v>0</v>
      </c>
      <c r="AO1611">
        <v>0</v>
      </c>
      <c r="AP1611">
        <v>0</v>
      </c>
      <c r="AQ1611">
        <v>0</v>
      </c>
    </row>
    <row r="1612" spans="2:43" x14ac:dyDescent="0.35">
      <c r="B1612" s="65" t="s">
        <v>128</v>
      </c>
      <c r="C1612">
        <v>2017</v>
      </c>
      <c r="D1612">
        <v>2019</v>
      </c>
      <c r="F1612">
        <v>8107</v>
      </c>
      <c r="G1612">
        <v>0</v>
      </c>
      <c r="H1612" t="s">
        <v>480</v>
      </c>
      <c r="I1612">
        <v>801</v>
      </c>
      <c r="J1612">
        <v>111</v>
      </c>
      <c r="K1612" t="s">
        <v>457</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-343.12</v>
      </c>
      <c r="AE1612">
        <v>0</v>
      </c>
      <c r="AF1612">
        <v>0</v>
      </c>
      <c r="AG1612">
        <v>0</v>
      </c>
      <c r="AH1612">
        <v>0</v>
      </c>
      <c r="AI1612">
        <v>-343.12</v>
      </c>
      <c r="AJ1612">
        <v>0</v>
      </c>
      <c r="AK1612">
        <v>-343.12</v>
      </c>
      <c r="AL1612">
        <v>-343.12</v>
      </c>
      <c r="AM1612">
        <v>0</v>
      </c>
      <c r="AN1612">
        <v>0</v>
      </c>
      <c r="AO1612">
        <v>0</v>
      </c>
      <c r="AP1612">
        <v>0</v>
      </c>
      <c r="AQ1612">
        <v>0</v>
      </c>
    </row>
    <row r="1613" spans="2:43" x14ac:dyDescent="0.35">
      <c r="B1613" s="65" t="s">
        <v>128</v>
      </c>
      <c r="C1613">
        <v>2017</v>
      </c>
      <c r="D1613">
        <v>2019</v>
      </c>
      <c r="F1613">
        <v>8107</v>
      </c>
      <c r="G1613">
        <v>0</v>
      </c>
      <c r="H1613" t="s">
        <v>480</v>
      </c>
      <c r="I1613">
        <v>801</v>
      </c>
      <c r="J1613">
        <v>121</v>
      </c>
      <c r="K1613" t="s">
        <v>457</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-106.79</v>
      </c>
      <c r="AE1613">
        <v>0</v>
      </c>
      <c r="AF1613">
        <v>0</v>
      </c>
      <c r="AG1613">
        <v>0</v>
      </c>
      <c r="AH1613">
        <v>0</v>
      </c>
      <c r="AI1613">
        <v>-106.79</v>
      </c>
      <c r="AJ1613">
        <v>0</v>
      </c>
      <c r="AK1613">
        <v>-106.79</v>
      </c>
      <c r="AL1613">
        <v>-106.79</v>
      </c>
      <c r="AM1613">
        <v>0</v>
      </c>
      <c r="AN1613">
        <v>0</v>
      </c>
      <c r="AO1613">
        <v>0</v>
      </c>
      <c r="AP1613">
        <v>0</v>
      </c>
      <c r="AQ1613">
        <v>0</v>
      </c>
    </row>
    <row r="1614" spans="2:43" x14ac:dyDescent="0.35">
      <c r="B1614" s="65" t="s">
        <v>128</v>
      </c>
      <c r="C1614">
        <v>2017</v>
      </c>
      <c r="D1614">
        <v>2019</v>
      </c>
      <c r="F1614">
        <v>8107</v>
      </c>
      <c r="G1614">
        <v>0</v>
      </c>
      <c r="H1614" t="s">
        <v>480</v>
      </c>
      <c r="I1614">
        <v>801</v>
      </c>
      <c r="J1614">
        <v>210</v>
      </c>
      <c r="K1614" t="s">
        <v>457</v>
      </c>
      <c r="L1614">
        <v>0</v>
      </c>
      <c r="M1614">
        <v>-1328.88</v>
      </c>
      <c r="N1614">
        <v>0</v>
      </c>
      <c r="O1614">
        <v>0</v>
      </c>
      <c r="P1614">
        <v>0</v>
      </c>
      <c r="Q1614">
        <v>-1328.88</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-1328.88</v>
      </c>
      <c r="AM1614">
        <v>0</v>
      </c>
      <c r="AN1614">
        <v>0</v>
      </c>
      <c r="AO1614">
        <v>0</v>
      </c>
      <c r="AP1614">
        <v>0</v>
      </c>
      <c r="AQ1614">
        <v>0</v>
      </c>
    </row>
    <row r="1615" spans="2:43" x14ac:dyDescent="0.35">
      <c r="B1615" s="65" t="s">
        <v>128</v>
      </c>
      <c r="C1615">
        <v>2017</v>
      </c>
      <c r="D1615">
        <v>2019</v>
      </c>
      <c r="F1615">
        <v>8107</v>
      </c>
      <c r="G1615">
        <v>0</v>
      </c>
      <c r="H1615" t="s">
        <v>480</v>
      </c>
      <c r="I1615">
        <v>801</v>
      </c>
      <c r="J1615">
        <v>251</v>
      </c>
      <c r="K1615" t="s">
        <v>457</v>
      </c>
      <c r="L1615">
        <v>0</v>
      </c>
      <c r="M1615">
        <v>-50829.3</v>
      </c>
      <c r="N1615">
        <v>0</v>
      </c>
      <c r="O1615">
        <v>0</v>
      </c>
      <c r="P1615">
        <v>0</v>
      </c>
      <c r="Q1615">
        <v>-50829.3</v>
      </c>
      <c r="R1615">
        <v>0</v>
      </c>
      <c r="S1615">
        <v>0</v>
      </c>
      <c r="T1615">
        <v>0</v>
      </c>
      <c r="U1615">
        <v>0</v>
      </c>
      <c r="V1615">
        <v>0</v>
      </c>
      <c r="W1615">
        <v>0</v>
      </c>
      <c r="X1615">
        <v>0</v>
      </c>
      <c r="Y1615">
        <v>0</v>
      </c>
      <c r="Z1615">
        <v>0</v>
      </c>
      <c r="AA1615">
        <v>0</v>
      </c>
      <c r="AB1615">
        <v>0</v>
      </c>
      <c r="AC1615">
        <v>0</v>
      </c>
      <c r="AD1615">
        <v>-9170.7000000000007</v>
      </c>
      <c r="AE1615">
        <v>0</v>
      </c>
      <c r="AF1615">
        <v>0</v>
      </c>
      <c r="AG1615">
        <v>0</v>
      </c>
      <c r="AH1615">
        <v>0</v>
      </c>
      <c r="AI1615">
        <v>-9170.7000000000007</v>
      </c>
      <c r="AJ1615">
        <v>0</v>
      </c>
      <c r="AK1615">
        <v>-9170.7000000000007</v>
      </c>
      <c r="AL1615">
        <v>-60000</v>
      </c>
      <c r="AM1615">
        <v>0</v>
      </c>
      <c r="AN1615">
        <v>0</v>
      </c>
      <c r="AO1615">
        <v>0</v>
      </c>
      <c r="AP1615">
        <v>0</v>
      </c>
      <c r="AQ1615">
        <v>0</v>
      </c>
    </row>
    <row r="1616" spans="2:43" x14ac:dyDescent="0.35">
      <c r="B1616" s="65" t="s">
        <v>128</v>
      </c>
      <c r="C1616">
        <v>2017</v>
      </c>
      <c r="D1616">
        <v>2019</v>
      </c>
      <c r="F1616">
        <v>8107</v>
      </c>
      <c r="G1616">
        <v>0</v>
      </c>
      <c r="H1616" t="s">
        <v>480</v>
      </c>
      <c r="I1616">
        <v>801</v>
      </c>
      <c r="J1616">
        <v>310</v>
      </c>
      <c r="K1616" t="s">
        <v>457</v>
      </c>
      <c r="L1616">
        <v>0</v>
      </c>
      <c r="M1616">
        <v>-5530197.5800000001</v>
      </c>
      <c r="N1616">
        <v>0</v>
      </c>
      <c r="O1616">
        <v>0</v>
      </c>
      <c r="P1616">
        <v>0</v>
      </c>
      <c r="Q1616">
        <v>-5530197.5800000001</v>
      </c>
      <c r="R1616">
        <v>0</v>
      </c>
      <c r="S1616">
        <v>-4457730.46</v>
      </c>
      <c r="T1616">
        <v>0</v>
      </c>
      <c r="U1616">
        <v>0</v>
      </c>
      <c r="V1616">
        <v>0</v>
      </c>
      <c r="W1616">
        <v>-4457730.46</v>
      </c>
      <c r="X1616">
        <v>0</v>
      </c>
      <c r="Y1616">
        <v>0</v>
      </c>
      <c r="Z1616">
        <v>0</v>
      </c>
      <c r="AA1616">
        <v>0</v>
      </c>
      <c r="AB1616">
        <v>0</v>
      </c>
      <c r="AC1616">
        <v>0</v>
      </c>
      <c r="AD1616">
        <v>-1713482.82</v>
      </c>
      <c r="AE1616">
        <v>0</v>
      </c>
      <c r="AF1616">
        <v>0</v>
      </c>
      <c r="AG1616">
        <v>0</v>
      </c>
      <c r="AH1616">
        <v>0</v>
      </c>
      <c r="AI1616">
        <v>-1713482.82</v>
      </c>
      <c r="AJ1616">
        <v>0</v>
      </c>
      <c r="AK1616">
        <v>-1713482.82</v>
      </c>
      <c r="AL1616">
        <v>-11701410.859999999</v>
      </c>
      <c r="AM1616">
        <v>0</v>
      </c>
      <c r="AN1616">
        <v>0</v>
      </c>
      <c r="AO1616">
        <v>0</v>
      </c>
      <c r="AP1616">
        <v>0</v>
      </c>
      <c r="AQ1616">
        <v>0</v>
      </c>
    </row>
    <row r="1617" spans="2:43" x14ac:dyDescent="0.35">
      <c r="B1617" s="65" t="s">
        <v>128</v>
      </c>
      <c r="C1617">
        <v>2017</v>
      </c>
      <c r="D1617">
        <v>2019</v>
      </c>
      <c r="F1617">
        <v>8107</v>
      </c>
      <c r="G1617">
        <v>0</v>
      </c>
      <c r="H1617" t="s">
        <v>480</v>
      </c>
      <c r="I1617">
        <v>801</v>
      </c>
      <c r="J1617">
        <v>440</v>
      </c>
      <c r="K1617" t="s">
        <v>457</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-175.46</v>
      </c>
      <c r="AE1617">
        <v>0</v>
      </c>
      <c r="AF1617">
        <v>0</v>
      </c>
      <c r="AG1617">
        <v>0</v>
      </c>
      <c r="AH1617">
        <v>0</v>
      </c>
      <c r="AI1617">
        <v>-175.46</v>
      </c>
      <c r="AJ1617">
        <v>0</v>
      </c>
      <c r="AK1617">
        <v>-175.46</v>
      </c>
      <c r="AL1617">
        <v>-175.46</v>
      </c>
      <c r="AM1617">
        <v>0</v>
      </c>
      <c r="AN1617">
        <v>0</v>
      </c>
      <c r="AO1617">
        <v>0</v>
      </c>
      <c r="AP1617">
        <v>0</v>
      </c>
      <c r="AQ1617">
        <v>0</v>
      </c>
    </row>
    <row r="1618" spans="2:43" x14ac:dyDescent="0.35">
      <c r="B1618" s="65" t="s">
        <v>128</v>
      </c>
      <c r="C1618">
        <v>2017</v>
      </c>
      <c r="D1618">
        <v>2019</v>
      </c>
      <c r="F1618">
        <v>8108</v>
      </c>
      <c r="G1618">
        <v>0</v>
      </c>
      <c r="H1618" t="s">
        <v>481</v>
      </c>
      <c r="I1618">
        <v>11</v>
      </c>
      <c r="J1618">
        <v>111</v>
      </c>
      <c r="K1618" t="s">
        <v>66</v>
      </c>
      <c r="L1618">
        <v>0</v>
      </c>
      <c r="M1618">
        <v>0</v>
      </c>
      <c r="N1618">
        <v>0</v>
      </c>
      <c r="O1618">
        <v>0</v>
      </c>
      <c r="P1618">
        <v>0</v>
      </c>
      <c r="Q1618">
        <v>0</v>
      </c>
      <c r="R1618">
        <v>0</v>
      </c>
      <c r="S1618">
        <v>-1196019.76</v>
      </c>
      <c r="T1618">
        <v>0</v>
      </c>
      <c r="U1618">
        <v>0</v>
      </c>
      <c r="V1618">
        <v>0</v>
      </c>
      <c r="W1618">
        <v>-1196019.76</v>
      </c>
      <c r="X1618">
        <v>0</v>
      </c>
      <c r="Y1618">
        <v>0</v>
      </c>
      <c r="Z1618">
        <v>0</v>
      </c>
      <c r="AA1618">
        <v>0</v>
      </c>
      <c r="AB1618">
        <v>0</v>
      </c>
      <c r="AC1618">
        <v>0</v>
      </c>
      <c r="AD1618">
        <v>-14488841.380000001</v>
      </c>
      <c r="AE1618">
        <v>0</v>
      </c>
      <c r="AF1618">
        <v>0</v>
      </c>
      <c r="AG1618">
        <v>0</v>
      </c>
      <c r="AH1618">
        <v>0</v>
      </c>
      <c r="AI1618">
        <v>-14488841.380000001</v>
      </c>
      <c r="AJ1618">
        <v>0</v>
      </c>
      <c r="AK1618">
        <v>-14488841.380000001</v>
      </c>
      <c r="AL1618">
        <v>-15684861.140000001</v>
      </c>
      <c r="AM1618">
        <v>0</v>
      </c>
      <c r="AN1618">
        <v>0</v>
      </c>
      <c r="AO1618">
        <v>0</v>
      </c>
      <c r="AP1618">
        <v>0</v>
      </c>
      <c r="AQ1618">
        <v>0</v>
      </c>
    </row>
    <row r="1619" spans="2:43" x14ac:dyDescent="0.35">
      <c r="B1619" s="65" t="s">
        <v>128</v>
      </c>
      <c r="C1619">
        <v>2017</v>
      </c>
      <c r="D1619">
        <v>2019</v>
      </c>
      <c r="F1619">
        <v>8108</v>
      </c>
      <c r="G1619">
        <v>0</v>
      </c>
      <c r="H1619" t="s">
        <v>481</v>
      </c>
      <c r="I1619">
        <v>11</v>
      </c>
      <c r="J1619">
        <v>113</v>
      </c>
      <c r="K1619" t="s">
        <v>66</v>
      </c>
      <c r="L1619">
        <v>0</v>
      </c>
      <c r="M1619">
        <v>0</v>
      </c>
      <c r="N1619">
        <v>0</v>
      </c>
      <c r="O1619">
        <v>0</v>
      </c>
      <c r="P1619">
        <v>0</v>
      </c>
      <c r="Q1619">
        <v>0</v>
      </c>
      <c r="R1619">
        <v>0</v>
      </c>
      <c r="S1619">
        <v>-649.88</v>
      </c>
      <c r="T1619">
        <v>0</v>
      </c>
      <c r="U1619">
        <v>0</v>
      </c>
      <c r="V1619">
        <v>0</v>
      </c>
      <c r="W1619">
        <v>-649.88</v>
      </c>
      <c r="X1619">
        <v>0</v>
      </c>
      <c r="Y1619">
        <v>0</v>
      </c>
      <c r="Z1619">
        <v>0</v>
      </c>
      <c r="AA1619">
        <v>0</v>
      </c>
      <c r="AB1619">
        <v>0</v>
      </c>
      <c r="AC1619">
        <v>0</v>
      </c>
      <c r="AD1619">
        <v>-6528.77</v>
      </c>
      <c r="AE1619">
        <v>0</v>
      </c>
      <c r="AF1619">
        <v>0</v>
      </c>
      <c r="AG1619">
        <v>0</v>
      </c>
      <c r="AH1619">
        <v>0</v>
      </c>
      <c r="AI1619">
        <v>-6528.77</v>
      </c>
      <c r="AJ1619">
        <v>0</v>
      </c>
      <c r="AK1619">
        <v>-6528.77</v>
      </c>
      <c r="AL1619">
        <v>-7178.65</v>
      </c>
      <c r="AM1619">
        <v>0</v>
      </c>
      <c r="AN1619">
        <v>0</v>
      </c>
      <c r="AO1619">
        <v>0</v>
      </c>
      <c r="AP1619">
        <v>0</v>
      </c>
      <c r="AQ1619">
        <v>0</v>
      </c>
    </row>
    <row r="1620" spans="2:43" x14ac:dyDescent="0.35">
      <c r="B1620" s="65" t="s">
        <v>128</v>
      </c>
      <c r="C1620">
        <v>2017</v>
      </c>
      <c r="D1620">
        <v>2019</v>
      </c>
      <c r="F1620">
        <v>8108</v>
      </c>
      <c r="G1620">
        <v>0</v>
      </c>
      <c r="H1620" t="s">
        <v>481</v>
      </c>
      <c r="I1620">
        <v>11</v>
      </c>
      <c r="J1620">
        <v>115</v>
      </c>
      <c r="K1620" t="s">
        <v>66</v>
      </c>
      <c r="L1620">
        <v>0</v>
      </c>
      <c r="M1620">
        <v>0</v>
      </c>
      <c r="N1620">
        <v>0</v>
      </c>
      <c r="O1620">
        <v>0</v>
      </c>
      <c r="P1620">
        <v>0</v>
      </c>
      <c r="Q1620">
        <v>0</v>
      </c>
      <c r="R1620">
        <v>0</v>
      </c>
      <c r="S1620">
        <v>-7.59</v>
      </c>
      <c r="T1620">
        <v>0</v>
      </c>
      <c r="U1620">
        <v>0</v>
      </c>
      <c r="V1620">
        <v>0</v>
      </c>
      <c r="W1620">
        <v>-7.59</v>
      </c>
      <c r="X1620">
        <v>0</v>
      </c>
      <c r="Y1620">
        <v>0</v>
      </c>
      <c r="Z1620">
        <v>0</v>
      </c>
      <c r="AA1620">
        <v>0</v>
      </c>
      <c r="AB1620">
        <v>0</v>
      </c>
      <c r="AC1620">
        <v>0</v>
      </c>
      <c r="AD1620">
        <v>-57109.85</v>
      </c>
      <c r="AE1620">
        <v>0</v>
      </c>
      <c r="AF1620">
        <v>0</v>
      </c>
      <c r="AG1620">
        <v>0</v>
      </c>
      <c r="AH1620">
        <v>0</v>
      </c>
      <c r="AI1620">
        <v>-57109.85</v>
      </c>
      <c r="AJ1620">
        <v>0</v>
      </c>
      <c r="AK1620">
        <v>-57109.85</v>
      </c>
      <c r="AL1620">
        <v>-57117.440000000002</v>
      </c>
      <c r="AM1620">
        <v>0</v>
      </c>
      <c r="AN1620">
        <v>0</v>
      </c>
      <c r="AO1620">
        <v>0</v>
      </c>
      <c r="AP1620">
        <v>0</v>
      </c>
      <c r="AQ1620">
        <v>0</v>
      </c>
    </row>
    <row r="1621" spans="2:43" x14ac:dyDescent="0.35">
      <c r="B1621" s="65" t="s">
        <v>128</v>
      </c>
      <c r="C1621">
        <v>2017</v>
      </c>
      <c r="D1621">
        <v>2019</v>
      </c>
      <c r="F1621">
        <v>8108</v>
      </c>
      <c r="G1621">
        <v>0</v>
      </c>
      <c r="H1621" t="s">
        <v>481</v>
      </c>
      <c r="I1621">
        <v>11</v>
      </c>
      <c r="J1621">
        <v>121</v>
      </c>
      <c r="K1621" t="s">
        <v>66</v>
      </c>
      <c r="L1621">
        <v>0</v>
      </c>
      <c r="M1621">
        <v>0</v>
      </c>
      <c r="N1621">
        <v>0</v>
      </c>
      <c r="O1621">
        <v>0</v>
      </c>
      <c r="P1621">
        <v>0</v>
      </c>
      <c r="Q1621">
        <v>0</v>
      </c>
      <c r="R1621">
        <v>0</v>
      </c>
      <c r="S1621">
        <v>-382053.51</v>
      </c>
      <c r="T1621">
        <v>0</v>
      </c>
      <c r="U1621">
        <v>0</v>
      </c>
      <c r="V1621">
        <v>0</v>
      </c>
      <c r="W1621">
        <v>-382053.51</v>
      </c>
      <c r="X1621">
        <v>0</v>
      </c>
      <c r="Y1621">
        <v>0</v>
      </c>
      <c r="Z1621">
        <v>0</v>
      </c>
      <c r="AA1621">
        <v>0</v>
      </c>
      <c r="AB1621">
        <v>0</v>
      </c>
      <c r="AC1621">
        <v>0</v>
      </c>
      <c r="AD1621">
        <v>-4495843.5</v>
      </c>
      <c r="AE1621">
        <v>0</v>
      </c>
      <c r="AF1621">
        <v>0</v>
      </c>
      <c r="AG1621">
        <v>0</v>
      </c>
      <c r="AH1621">
        <v>0</v>
      </c>
      <c r="AI1621">
        <v>-4495843.5</v>
      </c>
      <c r="AJ1621">
        <v>0</v>
      </c>
      <c r="AK1621">
        <v>-4495843.5</v>
      </c>
      <c r="AL1621">
        <v>-4877897.01</v>
      </c>
      <c r="AM1621">
        <v>0</v>
      </c>
      <c r="AN1621">
        <v>0</v>
      </c>
      <c r="AO1621">
        <v>0</v>
      </c>
      <c r="AP1621">
        <v>0</v>
      </c>
      <c r="AQ1621">
        <v>0</v>
      </c>
    </row>
    <row r="1622" spans="2:43" x14ac:dyDescent="0.35">
      <c r="B1622" s="65" t="s">
        <v>128</v>
      </c>
      <c r="C1622">
        <v>2017</v>
      </c>
      <c r="D1622">
        <v>2019</v>
      </c>
      <c r="F1622">
        <v>8108</v>
      </c>
      <c r="G1622">
        <v>0</v>
      </c>
      <c r="H1622" t="s">
        <v>481</v>
      </c>
      <c r="I1622">
        <v>11</v>
      </c>
      <c r="J1622">
        <v>210</v>
      </c>
      <c r="K1622" t="s">
        <v>66</v>
      </c>
      <c r="L1622">
        <v>0</v>
      </c>
      <c r="M1622">
        <v>-85211.39</v>
      </c>
      <c r="N1622">
        <v>0</v>
      </c>
      <c r="O1622">
        <v>0</v>
      </c>
      <c r="P1622">
        <v>0</v>
      </c>
      <c r="Q1622">
        <v>-85211.39</v>
      </c>
      <c r="R1622">
        <v>0</v>
      </c>
      <c r="S1622">
        <v>-2728.15</v>
      </c>
      <c r="T1622">
        <v>0</v>
      </c>
      <c r="U1622">
        <v>0</v>
      </c>
      <c r="V1622">
        <v>0</v>
      </c>
      <c r="W1622">
        <v>-2728.15</v>
      </c>
      <c r="X1622">
        <v>0</v>
      </c>
      <c r="Y1622">
        <v>0</v>
      </c>
      <c r="Z1622">
        <v>0</v>
      </c>
      <c r="AA1622">
        <v>0</v>
      </c>
      <c r="AB1622">
        <v>0</v>
      </c>
      <c r="AC1622">
        <v>0</v>
      </c>
      <c r="AD1622">
        <v>-576807.78</v>
      </c>
      <c r="AE1622">
        <v>0</v>
      </c>
      <c r="AF1622">
        <v>0</v>
      </c>
      <c r="AG1622">
        <v>0</v>
      </c>
      <c r="AH1622">
        <v>0</v>
      </c>
      <c r="AI1622">
        <v>-576807.78</v>
      </c>
      <c r="AJ1622">
        <v>0</v>
      </c>
      <c r="AK1622">
        <v>-576807.78</v>
      </c>
      <c r="AL1622">
        <v>-664747.31999999995</v>
      </c>
      <c r="AM1622">
        <v>0</v>
      </c>
      <c r="AN1622">
        <v>0</v>
      </c>
      <c r="AO1622">
        <v>0</v>
      </c>
      <c r="AP1622">
        <v>0</v>
      </c>
      <c r="AQ1622">
        <v>0</v>
      </c>
    </row>
    <row r="1623" spans="2:43" x14ac:dyDescent="0.35">
      <c r="B1623" s="65" t="s">
        <v>128</v>
      </c>
      <c r="C1623">
        <v>2017</v>
      </c>
      <c r="D1623">
        <v>2019</v>
      </c>
      <c r="F1623">
        <v>8108</v>
      </c>
      <c r="G1623">
        <v>0</v>
      </c>
      <c r="H1623" t="s">
        <v>481</v>
      </c>
      <c r="I1623">
        <v>11</v>
      </c>
      <c r="J1623">
        <v>220</v>
      </c>
      <c r="K1623" t="s">
        <v>66</v>
      </c>
      <c r="L1623">
        <v>0</v>
      </c>
      <c r="M1623">
        <v>-950</v>
      </c>
      <c r="N1623">
        <v>0</v>
      </c>
      <c r="O1623">
        <v>0</v>
      </c>
      <c r="P1623">
        <v>0</v>
      </c>
      <c r="Q1623">
        <v>-950</v>
      </c>
      <c r="R1623">
        <v>0</v>
      </c>
      <c r="S1623">
        <v>0</v>
      </c>
      <c r="T1623">
        <v>0</v>
      </c>
      <c r="U1623">
        <v>0</v>
      </c>
      <c r="V1623">
        <v>0</v>
      </c>
      <c r="W1623">
        <v>0</v>
      </c>
      <c r="X1623">
        <v>0</v>
      </c>
      <c r="Y1623">
        <v>0</v>
      </c>
      <c r="Z1623">
        <v>0</v>
      </c>
      <c r="AA1623">
        <v>0</v>
      </c>
      <c r="AB1623">
        <v>0</v>
      </c>
      <c r="AC1623">
        <v>0</v>
      </c>
      <c r="AD1623">
        <v>-1593.51</v>
      </c>
      <c r="AE1623">
        <v>0</v>
      </c>
      <c r="AF1623">
        <v>0</v>
      </c>
      <c r="AG1623">
        <v>0</v>
      </c>
      <c r="AH1623">
        <v>0</v>
      </c>
      <c r="AI1623">
        <v>-1593.51</v>
      </c>
      <c r="AJ1623">
        <v>0</v>
      </c>
      <c r="AK1623">
        <v>-1593.51</v>
      </c>
      <c r="AL1623">
        <v>-2543.5100000000002</v>
      </c>
      <c r="AM1623">
        <v>0</v>
      </c>
      <c r="AN1623">
        <v>0</v>
      </c>
      <c r="AO1623">
        <v>0</v>
      </c>
      <c r="AP1623">
        <v>0</v>
      </c>
      <c r="AQ1623">
        <v>0</v>
      </c>
    </row>
    <row r="1624" spans="2:43" x14ac:dyDescent="0.35">
      <c r="B1624" s="65" t="s">
        <v>128</v>
      </c>
      <c r="C1624">
        <v>2017</v>
      </c>
      <c r="D1624">
        <v>2019</v>
      </c>
      <c r="F1624">
        <v>8108</v>
      </c>
      <c r="G1624">
        <v>0</v>
      </c>
      <c r="H1624" t="s">
        <v>481</v>
      </c>
      <c r="I1624">
        <v>11</v>
      </c>
      <c r="J1624">
        <v>233</v>
      </c>
      <c r="K1624" t="s">
        <v>66</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-65.739999999999995</v>
      </c>
      <c r="AE1624">
        <v>0</v>
      </c>
      <c r="AF1624">
        <v>0</v>
      </c>
      <c r="AG1624">
        <v>0</v>
      </c>
      <c r="AH1624">
        <v>0</v>
      </c>
      <c r="AI1624">
        <v>-65.739999999999995</v>
      </c>
      <c r="AJ1624">
        <v>0</v>
      </c>
      <c r="AK1624">
        <v>-65.739999999999995</v>
      </c>
      <c r="AL1624">
        <v>-65.739999999999995</v>
      </c>
      <c r="AM1624">
        <v>0</v>
      </c>
      <c r="AN1624">
        <v>0</v>
      </c>
      <c r="AO1624">
        <v>0</v>
      </c>
      <c r="AP1624">
        <v>0</v>
      </c>
      <c r="AQ1624">
        <v>0</v>
      </c>
    </row>
    <row r="1625" spans="2:43" x14ac:dyDescent="0.35">
      <c r="B1625" s="65" t="s">
        <v>128</v>
      </c>
      <c r="C1625">
        <v>2017</v>
      </c>
      <c r="D1625">
        <v>2019</v>
      </c>
      <c r="F1625">
        <v>8108</v>
      </c>
      <c r="G1625">
        <v>0</v>
      </c>
      <c r="H1625" t="s">
        <v>481</v>
      </c>
      <c r="I1625">
        <v>11</v>
      </c>
      <c r="J1625">
        <v>251</v>
      </c>
      <c r="K1625" t="s">
        <v>66</v>
      </c>
      <c r="L1625">
        <v>0</v>
      </c>
      <c r="M1625">
        <v>-3454507.82</v>
      </c>
      <c r="N1625">
        <v>0</v>
      </c>
      <c r="O1625">
        <v>0</v>
      </c>
      <c r="P1625">
        <v>0</v>
      </c>
      <c r="Q1625">
        <v>-3454507.82</v>
      </c>
      <c r="R1625">
        <v>0</v>
      </c>
      <c r="S1625">
        <v>0</v>
      </c>
      <c r="T1625">
        <v>0</v>
      </c>
      <c r="U1625">
        <v>0</v>
      </c>
      <c r="V1625">
        <v>0</v>
      </c>
      <c r="W1625">
        <v>0</v>
      </c>
      <c r="X1625">
        <v>0</v>
      </c>
      <c r="Y1625">
        <v>0</v>
      </c>
      <c r="Z1625">
        <v>0</v>
      </c>
      <c r="AA1625">
        <v>0</v>
      </c>
      <c r="AB1625">
        <v>0</v>
      </c>
      <c r="AC1625">
        <v>0</v>
      </c>
      <c r="AD1625">
        <v>-1193659.1200000001</v>
      </c>
      <c r="AE1625">
        <v>0</v>
      </c>
      <c r="AF1625">
        <v>0</v>
      </c>
      <c r="AG1625">
        <v>0</v>
      </c>
      <c r="AH1625">
        <v>0</v>
      </c>
      <c r="AI1625">
        <v>-1193659.1200000001</v>
      </c>
      <c r="AJ1625">
        <v>0</v>
      </c>
      <c r="AK1625">
        <v>-1193659.1200000001</v>
      </c>
      <c r="AL1625">
        <v>-4648166.9400000004</v>
      </c>
      <c r="AM1625">
        <v>0</v>
      </c>
      <c r="AN1625">
        <v>0</v>
      </c>
      <c r="AO1625">
        <v>0</v>
      </c>
      <c r="AP1625">
        <v>0</v>
      </c>
      <c r="AQ1625">
        <v>0</v>
      </c>
    </row>
    <row r="1626" spans="2:43" x14ac:dyDescent="0.35">
      <c r="B1626" s="65" t="s">
        <v>128</v>
      </c>
      <c r="C1626">
        <v>2017</v>
      </c>
      <c r="D1626">
        <v>2019</v>
      </c>
      <c r="F1626">
        <v>8108</v>
      </c>
      <c r="G1626">
        <v>0</v>
      </c>
      <c r="H1626" t="s">
        <v>481</v>
      </c>
      <c r="I1626">
        <v>11</v>
      </c>
      <c r="J1626">
        <v>252</v>
      </c>
      <c r="K1626" t="s">
        <v>66</v>
      </c>
      <c r="L1626">
        <v>0</v>
      </c>
      <c r="M1626">
        <v>-1376361.35</v>
      </c>
      <c r="N1626">
        <v>0</v>
      </c>
      <c r="O1626">
        <v>0</v>
      </c>
      <c r="P1626">
        <v>0</v>
      </c>
      <c r="Q1626">
        <v>-1376361.35</v>
      </c>
      <c r="R1626">
        <v>0</v>
      </c>
      <c r="S1626">
        <v>-1949</v>
      </c>
      <c r="T1626">
        <v>0</v>
      </c>
      <c r="U1626">
        <v>0</v>
      </c>
      <c r="V1626">
        <v>0</v>
      </c>
      <c r="W1626">
        <v>-1949</v>
      </c>
      <c r="X1626">
        <v>0</v>
      </c>
      <c r="Y1626">
        <v>0</v>
      </c>
      <c r="Z1626">
        <v>0</v>
      </c>
      <c r="AA1626">
        <v>0</v>
      </c>
      <c r="AB1626">
        <v>0</v>
      </c>
      <c r="AC1626">
        <v>0</v>
      </c>
      <c r="AD1626">
        <v>-85999.65</v>
      </c>
      <c r="AE1626">
        <v>0</v>
      </c>
      <c r="AF1626">
        <v>0</v>
      </c>
      <c r="AG1626">
        <v>0</v>
      </c>
      <c r="AH1626">
        <v>0</v>
      </c>
      <c r="AI1626">
        <v>-85999.65</v>
      </c>
      <c r="AJ1626">
        <v>0</v>
      </c>
      <c r="AK1626">
        <v>-85999.65</v>
      </c>
      <c r="AL1626">
        <v>-1464310</v>
      </c>
      <c r="AM1626">
        <v>0</v>
      </c>
      <c r="AN1626">
        <v>0</v>
      </c>
      <c r="AO1626">
        <v>0</v>
      </c>
      <c r="AP1626">
        <v>0</v>
      </c>
      <c r="AQ1626">
        <v>0</v>
      </c>
    </row>
    <row r="1627" spans="2:43" x14ac:dyDescent="0.35">
      <c r="B1627" s="65" t="s">
        <v>128</v>
      </c>
      <c r="C1627">
        <v>2017</v>
      </c>
      <c r="D1627">
        <v>2019</v>
      </c>
      <c r="F1627">
        <v>8108</v>
      </c>
      <c r="G1627">
        <v>0</v>
      </c>
      <c r="H1627" t="s">
        <v>481</v>
      </c>
      <c r="I1627">
        <v>11</v>
      </c>
      <c r="J1627">
        <v>253</v>
      </c>
      <c r="K1627" t="s">
        <v>66</v>
      </c>
      <c r="L1627">
        <v>0</v>
      </c>
      <c r="M1627">
        <v>-36634.81</v>
      </c>
      <c r="N1627">
        <v>0</v>
      </c>
      <c r="O1627">
        <v>0</v>
      </c>
      <c r="P1627">
        <v>0</v>
      </c>
      <c r="Q1627">
        <v>-36634.81</v>
      </c>
      <c r="R1627">
        <v>0</v>
      </c>
      <c r="S1627">
        <v>-11786.22</v>
      </c>
      <c r="T1627">
        <v>0</v>
      </c>
      <c r="U1627">
        <v>0</v>
      </c>
      <c r="V1627">
        <v>0</v>
      </c>
      <c r="W1627">
        <v>-11786.22</v>
      </c>
      <c r="X1627">
        <v>0</v>
      </c>
      <c r="Y1627">
        <v>0</v>
      </c>
      <c r="Z1627">
        <v>0</v>
      </c>
      <c r="AA1627">
        <v>0</v>
      </c>
      <c r="AB1627">
        <v>0</v>
      </c>
      <c r="AC1627">
        <v>0</v>
      </c>
      <c r="AD1627">
        <v>-10386.969999999999</v>
      </c>
      <c r="AE1627">
        <v>0</v>
      </c>
      <c r="AF1627">
        <v>0</v>
      </c>
      <c r="AG1627">
        <v>0</v>
      </c>
      <c r="AH1627">
        <v>0</v>
      </c>
      <c r="AI1627">
        <v>-10386.969999999999</v>
      </c>
      <c r="AJ1627">
        <v>0</v>
      </c>
      <c r="AK1627">
        <v>-10386.969999999999</v>
      </c>
      <c r="AL1627">
        <v>-58808</v>
      </c>
      <c r="AM1627">
        <v>0</v>
      </c>
      <c r="AN1627">
        <v>0</v>
      </c>
      <c r="AO1627">
        <v>0</v>
      </c>
      <c r="AP1627">
        <v>0</v>
      </c>
      <c r="AQ1627">
        <v>0</v>
      </c>
    </row>
    <row r="1628" spans="2:43" x14ac:dyDescent="0.35">
      <c r="B1628" s="65" t="s">
        <v>128</v>
      </c>
      <c r="C1628">
        <v>2017</v>
      </c>
      <c r="D1628">
        <v>2019</v>
      </c>
      <c r="F1628">
        <v>8108</v>
      </c>
      <c r="G1628">
        <v>0</v>
      </c>
      <c r="H1628" t="s">
        <v>481</v>
      </c>
      <c r="I1628">
        <v>11</v>
      </c>
      <c r="J1628">
        <v>254</v>
      </c>
      <c r="K1628" t="s">
        <v>66</v>
      </c>
      <c r="L1628">
        <v>0</v>
      </c>
      <c r="M1628">
        <v>-5660</v>
      </c>
      <c r="N1628">
        <v>0</v>
      </c>
      <c r="O1628">
        <v>0</v>
      </c>
      <c r="P1628">
        <v>0</v>
      </c>
      <c r="Q1628">
        <v>-5660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-5660</v>
      </c>
      <c r="AM1628">
        <v>0</v>
      </c>
      <c r="AN1628">
        <v>0</v>
      </c>
      <c r="AO1628">
        <v>0</v>
      </c>
      <c r="AP1628">
        <v>0</v>
      </c>
      <c r="AQ1628">
        <v>0</v>
      </c>
    </row>
    <row r="1629" spans="2:43" x14ac:dyDescent="0.35">
      <c r="B1629" s="65" t="s">
        <v>128</v>
      </c>
      <c r="C1629">
        <v>2017</v>
      </c>
      <c r="D1629">
        <v>2019</v>
      </c>
      <c r="F1629">
        <v>8108</v>
      </c>
      <c r="G1629">
        <v>0</v>
      </c>
      <c r="H1629" t="s">
        <v>481</v>
      </c>
      <c r="I1629">
        <v>11</v>
      </c>
      <c r="J1629">
        <v>255</v>
      </c>
      <c r="K1629" t="s">
        <v>66</v>
      </c>
      <c r="L1629">
        <v>0</v>
      </c>
      <c r="M1629">
        <v>-3402768.18</v>
      </c>
      <c r="N1629">
        <v>0</v>
      </c>
      <c r="O1629">
        <v>0</v>
      </c>
      <c r="P1629">
        <v>0</v>
      </c>
      <c r="Q1629">
        <v>-3402768.18</v>
      </c>
      <c r="R1629">
        <v>0</v>
      </c>
      <c r="S1629">
        <v>0</v>
      </c>
      <c r="T1629">
        <v>0</v>
      </c>
      <c r="U1629">
        <v>0</v>
      </c>
      <c r="V1629">
        <v>0</v>
      </c>
      <c r="W1629">
        <v>0</v>
      </c>
      <c r="X1629">
        <v>0</v>
      </c>
      <c r="Y1629">
        <v>0</v>
      </c>
      <c r="Z1629">
        <v>0</v>
      </c>
      <c r="AA1629">
        <v>0</v>
      </c>
      <c r="AB1629">
        <v>0</v>
      </c>
      <c r="AC1629">
        <v>0</v>
      </c>
      <c r="AD1629">
        <v>-32598.44</v>
      </c>
      <c r="AE1629">
        <v>0</v>
      </c>
      <c r="AF1629">
        <v>0</v>
      </c>
      <c r="AG1629">
        <v>0</v>
      </c>
      <c r="AH1629">
        <v>0</v>
      </c>
      <c r="AI1629">
        <v>-32598.44</v>
      </c>
      <c r="AJ1629">
        <v>0</v>
      </c>
      <c r="AK1629">
        <v>-32598.44</v>
      </c>
      <c r="AL1629">
        <v>-3435366.62</v>
      </c>
      <c r="AM1629">
        <v>0</v>
      </c>
      <c r="AN1629">
        <v>0</v>
      </c>
      <c r="AO1629">
        <v>0</v>
      </c>
      <c r="AP1629">
        <v>0</v>
      </c>
      <c r="AQ1629">
        <v>0</v>
      </c>
    </row>
    <row r="1630" spans="2:43" x14ac:dyDescent="0.35">
      <c r="B1630" s="65" t="s">
        <v>128</v>
      </c>
      <c r="C1630">
        <v>2017</v>
      </c>
      <c r="D1630">
        <v>2019</v>
      </c>
      <c r="F1630">
        <v>8108</v>
      </c>
      <c r="G1630">
        <v>0</v>
      </c>
      <c r="H1630" t="s">
        <v>481</v>
      </c>
      <c r="I1630">
        <v>11</v>
      </c>
      <c r="J1630">
        <v>257</v>
      </c>
      <c r="K1630" t="s">
        <v>66</v>
      </c>
      <c r="L1630">
        <v>0</v>
      </c>
      <c r="M1630">
        <v>-39032.14</v>
      </c>
      <c r="N1630">
        <v>0</v>
      </c>
      <c r="O1630">
        <v>0</v>
      </c>
      <c r="P1630">
        <v>0</v>
      </c>
      <c r="Q1630">
        <v>-39032.14</v>
      </c>
      <c r="R1630">
        <v>0</v>
      </c>
      <c r="S1630">
        <v>0</v>
      </c>
      <c r="T1630">
        <v>0</v>
      </c>
      <c r="U1630">
        <v>0</v>
      </c>
      <c r="V1630">
        <v>0</v>
      </c>
      <c r="W1630">
        <v>0</v>
      </c>
      <c r="X1630">
        <v>0</v>
      </c>
      <c r="Y1630">
        <v>0</v>
      </c>
      <c r="Z1630">
        <v>0</v>
      </c>
      <c r="AA1630">
        <v>0</v>
      </c>
      <c r="AB1630">
        <v>0</v>
      </c>
      <c r="AC1630">
        <v>0</v>
      </c>
      <c r="AD1630">
        <v>-14377.53</v>
      </c>
      <c r="AE1630">
        <v>0</v>
      </c>
      <c r="AF1630">
        <v>0</v>
      </c>
      <c r="AG1630">
        <v>0</v>
      </c>
      <c r="AH1630">
        <v>0</v>
      </c>
      <c r="AI1630">
        <v>-14377.53</v>
      </c>
      <c r="AJ1630">
        <v>0</v>
      </c>
      <c r="AK1630">
        <v>-14377.53</v>
      </c>
      <c r="AL1630">
        <v>-53409.67</v>
      </c>
      <c r="AM1630">
        <v>0</v>
      </c>
      <c r="AN1630">
        <v>0</v>
      </c>
      <c r="AO1630">
        <v>0</v>
      </c>
      <c r="AP1630">
        <v>0</v>
      </c>
      <c r="AQ1630">
        <v>0</v>
      </c>
    </row>
    <row r="1631" spans="2:43" x14ac:dyDescent="0.35">
      <c r="B1631" s="65" t="s">
        <v>128</v>
      </c>
      <c r="C1631">
        <v>2017</v>
      </c>
      <c r="D1631">
        <v>2019</v>
      </c>
      <c r="F1631">
        <v>8108</v>
      </c>
      <c r="G1631">
        <v>0</v>
      </c>
      <c r="H1631" t="s">
        <v>481</v>
      </c>
      <c r="I1631">
        <v>11</v>
      </c>
      <c r="J1631">
        <v>260</v>
      </c>
      <c r="K1631" t="s">
        <v>66</v>
      </c>
      <c r="L1631">
        <v>0</v>
      </c>
      <c r="M1631">
        <v>-23079.81</v>
      </c>
      <c r="N1631">
        <v>0</v>
      </c>
      <c r="O1631">
        <v>0</v>
      </c>
      <c r="P1631">
        <v>0</v>
      </c>
      <c r="Q1631">
        <v>-23079.81</v>
      </c>
      <c r="R1631">
        <v>0</v>
      </c>
      <c r="S1631">
        <v>0</v>
      </c>
      <c r="T1631">
        <v>0</v>
      </c>
      <c r="U1631">
        <v>0</v>
      </c>
      <c r="V1631">
        <v>0</v>
      </c>
      <c r="W1631">
        <v>0</v>
      </c>
      <c r="X1631">
        <v>0</v>
      </c>
      <c r="Y1631">
        <v>0</v>
      </c>
      <c r="Z1631">
        <v>0</v>
      </c>
      <c r="AA1631">
        <v>0</v>
      </c>
      <c r="AB1631">
        <v>0</v>
      </c>
      <c r="AC1631">
        <v>0</v>
      </c>
      <c r="AD1631">
        <v>-614545.38</v>
      </c>
      <c r="AE1631">
        <v>0</v>
      </c>
      <c r="AF1631">
        <v>0</v>
      </c>
      <c r="AG1631">
        <v>0</v>
      </c>
      <c r="AH1631">
        <v>0</v>
      </c>
      <c r="AI1631">
        <v>-614545.38</v>
      </c>
      <c r="AJ1631">
        <v>0</v>
      </c>
      <c r="AK1631">
        <v>-614545.38</v>
      </c>
      <c r="AL1631">
        <v>-637625.18999999994</v>
      </c>
      <c r="AM1631">
        <v>0</v>
      </c>
      <c r="AN1631">
        <v>0</v>
      </c>
      <c r="AO1631">
        <v>0</v>
      </c>
      <c r="AP1631">
        <v>0</v>
      </c>
      <c r="AQ1631">
        <v>0</v>
      </c>
    </row>
    <row r="1632" spans="2:43" x14ac:dyDescent="0.35">
      <c r="B1632" s="65" t="s">
        <v>128</v>
      </c>
      <c r="C1632">
        <v>2017</v>
      </c>
      <c r="D1632">
        <v>2019</v>
      </c>
      <c r="F1632">
        <v>8108</v>
      </c>
      <c r="G1632">
        <v>0</v>
      </c>
      <c r="H1632" t="s">
        <v>481</v>
      </c>
      <c r="I1632">
        <v>11</v>
      </c>
      <c r="J1632">
        <v>310</v>
      </c>
      <c r="K1632" t="s">
        <v>66</v>
      </c>
      <c r="L1632">
        <v>0</v>
      </c>
      <c r="M1632">
        <v>-13410</v>
      </c>
      <c r="N1632">
        <v>0</v>
      </c>
      <c r="O1632">
        <v>0</v>
      </c>
      <c r="P1632">
        <v>0</v>
      </c>
      <c r="Q1632">
        <v>-13410</v>
      </c>
      <c r="R1632">
        <v>0</v>
      </c>
      <c r="S1632">
        <v>0</v>
      </c>
      <c r="T1632">
        <v>0</v>
      </c>
      <c r="U1632">
        <v>0</v>
      </c>
      <c r="V1632">
        <v>0</v>
      </c>
      <c r="W1632">
        <v>0</v>
      </c>
      <c r="X1632">
        <v>0</v>
      </c>
      <c r="Y1632">
        <v>0</v>
      </c>
      <c r="Z1632">
        <v>0</v>
      </c>
      <c r="AA1632">
        <v>0</v>
      </c>
      <c r="AB1632">
        <v>0</v>
      </c>
      <c r="AC1632">
        <v>0</v>
      </c>
      <c r="AD1632">
        <v>-5189.67</v>
      </c>
      <c r="AE1632">
        <v>0</v>
      </c>
      <c r="AF1632">
        <v>0</v>
      </c>
      <c r="AG1632">
        <v>0</v>
      </c>
      <c r="AH1632">
        <v>0</v>
      </c>
      <c r="AI1632">
        <v>-5189.67</v>
      </c>
      <c r="AJ1632">
        <v>0</v>
      </c>
      <c r="AK1632">
        <v>-5189.67</v>
      </c>
      <c r="AL1632">
        <v>-18599.669999999998</v>
      </c>
      <c r="AM1632">
        <v>0</v>
      </c>
      <c r="AN1632">
        <v>0</v>
      </c>
      <c r="AO1632">
        <v>0</v>
      </c>
      <c r="AP1632">
        <v>0</v>
      </c>
      <c r="AQ1632">
        <v>0</v>
      </c>
    </row>
    <row r="1633" spans="2:43" x14ac:dyDescent="0.35">
      <c r="B1633" s="65" t="s">
        <v>128</v>
      </c>
      <c r="C1633">
        <v>2017</v>
      </c>
      <c r="D1633">
        <v>2019</v>
      </c>
      <c r="F1633">
        <v>8108</v>
      </c>
      <c r="G1633">
        <v>0</v>
      </c>
      <c r="H1633" t="s">
        <v>481</v>
      </c>
      <c r="I1633">
        <v>11</v>
      </c>
      <c r="J1633">
        <v>410</v>
      </c>
      <c r="K1633" t="s">
        <v>66</v>
      </c>
      <c r="L1633">
        <v>0</v>
      </c>
      <c r="M1633">
        <v>-1229231.32</v>
      </c>
      <c r="N1633">
        <v>0</v>
      </c>
      <c r="O1633">
        <v>0</v>
      </c>
      <c r="P1633">
        <v>0</v>
      </c>
      <c r="Q1633">
        <v>-1229231.32</v>
      </c>
      <c r="R1633">
        <v>0</v>
      </c>
      <c r="S1633">
        <v>0</v>
      </c>
      <c r="T1633">
        <v>0</v>
      </c>
      <c r="U1633">
        <v>0</v>
      </c>
      <c r="V1633">
        <v>0</v>
      </c>
      <c r="W1633">
        <v>0</v>
      </c>
      <c r="X1633">
        <v>0</v>
      </c>
      <c r="Y1633">
        <v>0</v>
      </c>
      <c r="Z1633">
        <v>0</v>
      </c>
      <c r="AA1633">
        <v>0</v>
      </c>
      <c r="AB1633">
        <v>0</v>
      </c>
      <c r="AC1633">
        <v>0</v>
      </c>
      <c r="AD1633">
        <v>-49492.09</v>
      </c>
      <c r="AE1633">
        <v>0</v>
      </c>
      <c r="AF1633">
        <v>0</v>
      </c>
      <c r="AG1633">
        <v>0</v>
      </c>
      <c r="AH1633">
        <v>0</v>
      </c>
      <c r="AI1633">
        <v>-49492.09</v>
      </c>
      <c r="AJ1633">
        <v>0</v>
      </c>
      <c r="AK1633">
        <v>-49492.09</v>
      </c>
      <c r="AL1633">
        <v>-1278723.4099999999</v>
      </c>
      <c r="AM1633">
        <v>0</v>
      </c>
      <c r="AN1633">
        <v>0</v>
      </c>
      <c r="AO1633">
        <v>0</v>
      </c>
      <c r="AP1633">
        <v>0</v>
      </c>
      <c r="AQ1633">
        <v>0</v>
      </c>
    </row>
    <row r="1634" spans="2:43" x14ac:dyDescent="0.35">
      <c r="B1634" s="65" t="s">
        <v>128</v>
      </c>
      <c r="C1634">
        <v>2017</v>
      </c>
      <c r="D1634">
        <v>2019</v>
      </c>
      <c r="F1634">
        <v>8108</v>
      </c>
      <c r="G1634">
        <v>0</v>
      </c>
      <c r="H1634" t="s">
        <v>486</v>
      </c>
      <c r="I1634">
        <v>12</v>
      </c>
      <c r="J1634">
        <v>111</v>
      </c>
      <c r="K1634" t="s">
        <v>66</v>
      </c>
      <c r="L1634">
        <v>0</v>
      </c>
      <c r="M1634">
        <v>0</v>
      </c>
      <c r="N1634">
        <v>0</v>
      </c>
      <c r="O1634">
        <v>0</v>
      </c>
      <c r="P1634">
        <v>0</v>
      </c>
      <c r="Q1634">
        <v>0</v>
      </c>
      <c r="R1634">
        <v>0</v>
      </c>
      <c r="S1634">
        <v>-98352</v>
      </c>
      <c r="T1634">
        <v>0</v>
      </c>
      <c r="U1634">
        <v>0</v>
      </c>
      <c r="V1634">
        <v>0</v>
      </c>
      <c r="W1634">
        <v>-98352</v>
      </c>
      <c r="X1634">
        <v>0</v>
      </c>
      <c r="Y1634">
        <v>0</v>
      </c>
      <c r="Z1634">
        <v>0</v>
      </c>
      <c r="AA1634">
        <v>0</v>
      </c>
      <c r="AB1634">
        <v>0</v>
      </c>
      <c r="AC1634">
        <v>0</v>
      </c>
      <c r="AD1634">
        <v>-1082445.1000000001</v>
      </c>
      <c r="AE1634">
        <v>0</v>
      </c>
      <c r="AF1634">
        <v>0</v>
      </c>
      <c r="AG1634">
        <v>0</v>
      </c>
      <c r="AH1634">
        <v>0</v>
      </c>
      <c r="AI1634">
        <v>-1082445.1000000001</v>
      </c>
      <c r="AJ1634">
        <v>0</v>
      </c>
      <c r="AK1634">
        <v>-1082445.1000000001</v>
      </c>
      <c r="AL1634">
        <v>-1180797.1000000001</v>
      </c>
      <c r="AM1634">
        <v>0</v>
      </c>
      <c r="AN1634">
        <v>0</v>
      </c>
      <c r="AO1634">
        <v>0</v>
      </c>
      <c r="AP1634">
        <v>0</v>
      </c>
      <c r="AQ1634">
        <v>0</v>
      </c>
    </row>
    <row r="1635" spans="2:43" x14ac:dyDescent="0.35">
      <c r="B1635" s="65" t="s">
        <v>128</v>
      </c>
      <c r="C1635">
        <v>2017</v>
      </c>
      <c r="D1635">
        <v>2019</v>
      </c>
      <c r="F1635">
        <v>8108</v>
      </c>
      <c r="G1635">
        <v>0</v>
      </c>
      <c r="H1635" t="s">
        <v>486</v>
      </c>
      <c r="I1635">
        <v>12</v>
      </c>
      <c r="J1635">
        <v>115</v>
      </c>
      <c r="K1635" t="s">
        <v>66</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-2797.05</v>
      </c>
      <c r="AE1635">
        <v>0</v>
      </c>
      <c r="AF1635">
        <v>0</v>
      </c>
      <c r="AG1635">
        <v>0</v>
      </c>
      <c r="AH1635">
        <v>0</v>
      </c>
      <c r="AI1635">
        <v>-2797.05</v>
      </c>
      <c r="AJ1635">
        <v>0</v>
      </c>
      <c r="AK1635">
        <v>-2797.05</v>
      </c>
      <c r="AL1635">
        <v>-2797.05</v>
      </c>
      <c r="AM1635">
        <v>0</v>
      </c>
      <c r="AN1635">
        <v>0</v>
      </c>
      <c r="AO1635">
        <v>0</v>
      </c>
      <c r="AP1635">
        <v>0</v>
      </c>
      <c r="AQ1635">
        <v>0</v>
      </c>
    </row>
    <row r="1636" spans="2:43" x14ac:dyDescent="0.35">
      <c r="B1636" s="65" t="s">
        <v>128</v>
      </c>
      <c r="C1636">
        <v>2017</v>
      </c>
      <c r="D1636">
        <v>2019</v>
      </c>
      <c r="F1636">
        <v>8108</v>
      </c>
      <c r="G1636">
        <v>0</v>
      </c>
      <c r="H1636" t="s">
        <v>486</v>
      </c>
      <c r="I1636">
        <v>12</v>
      </c>
      <c r="J1636">
        <v>121</v>
      </c>
      <c r="K1636" t="s">
        <v>66</v>
      </c>
      <c r="L1636">
        <v>0</v>
      </c>
      <c r="M1636">
        <v>0</v>
      </c>
      <c r="N1636">
        <v>0</v>
      </c>
      <c r="O1636">
        <v>0</v>
      </c>
      <c r="P1636">
        <v>0</v>
      </c>
      <c r="Q1636">
        <v>0</v>
      </c>
      <c r="R1636">
        <v>0</v>
      </c>
      <c r="S1636">
        <v>-28178.74</v>
      </c>
      <c r="T1636">
        <v>0</v>
      </c>
      <c r="U1636">
        <v>0</v>
      </c>
      <c r="V1636">
        <v>0</v>
      </c>
      <c r="W1636">
        <v>-28178.74</v>
      </c>
      <c r="X1636">
        <v>0</v>
      </c>
      <c r="Y1636">
        <v>0</v>
      </c>
      <c r="Z1636">
        <v>0</v>
      </c>
      <c r="AA1636">
        <v>0</v>
      </c>
      <c r="AB1636">
        <v>0</v>
      </c>
      <c r="AC1636">
        <v>0</v>
      </c>
      <c r="AD1636">
        <v>-315862.02</v>
      </c>
      <c r="AE1636">
        <v>0</v>
      </c>
      <c r="AF1636">
        <v>0</v>
      </c>
      <c r="AG1636">
        <v>0</v>
      </c>
      <c r="AH1636">
        <v>0</v>
      </c>
      <c r="AI1636">
        <v>-315862.02</v>
      </c>
      <c r="AJ1636">
        <v>0</v>
      </c>
      <c r="AK1636">
        <v>-315862.02</v>
      </c>
      <c r="AL1636">
        <v>-344040.76</v>
      </c>
      <c r="AM1636">
        <v>0</v>
      </c>
      <c r="AN1636">
        <v>0</v>
      </c>
      <c r="AO1636">
        <v>0</v>
      </c>
      <c r="AP1636">
        <v>0</v>
      </c>
      <c r="AQ1636">
        <v>0</v>
      </c>
    </row>
    <row r="1637" spans="2:43" x14ac:dyDescent="0.35">
      <c r="B1637" s="65" t="s">
        <v>128</v>
      </c>
      <c r="C1637">
        <v>2017</v>
      </c>
      <c r="D1637">
        <v>2019</v>
      </c>
      <c r="F1637">
        <v>8108</v>
      </c>
      <c r="G1637">
        <v>0</v>
      </c>
      <c r="H1637" t="s">
        <v>486</v>
      </c>
      <c r="I1637">
        <v>12</v>
      </c>
      <c r="J1637">
        <v>210</v>
      </c>
      <c r="K1637" t="s">
        <v>66</v>
      </c>
      <c r="L1637">
        <v>0</v>
      </c>
      <c r="M1637">
        <v>-10249.65</v>
      </c>
      <c r="N1637">
        <v>0</v>
      </c>
      <c r="O1637">
        <v>0</v>
      </c>
      <c r="P1637">
        <v>0</v>
      </c>
      <c r="Q1637">
        <v>-10249.65</v>
      </c>
      <c r="R1637">
        <v>0</v>
      </c>
      <c r="S1637">
        <v>0</v>
      </c>
      <c r="T1637">
        <v>0</v>
      </c>
      <c r="U1637">
        <v>0</v>
      </c>
      <c r="V1637">
        <v>0</v>
      </c>
      <c r="W1637">
        <v>0</v>
      </c>
      <c r="X1637">
        <v>0</v>
      </c>
      <c r="Y1637">
        <v>-554.41</v>
      </c>
      <c r="Z1637">
        <v>0</v>
      </c>
      <c r="AA1637">
        <v>0</v>
      </c>
      <c r="AB1637">
        <v>0</v>
      </c>
      <c r="AC1637">
        <v>-554.41</v>
      </c>
      <c r="AD1637">
        <v>-109493.75</v>
      </c>
      <c r="AE1637">
        <v>0</v>
      </c>
      <c r="AF1637">
        <v>0</v>
      </c>
      <c r="AG1637">
        <v>0</v>
      </c>
      <c r="AH1637">
        <v>0</v>
      </c>
      <c r="AI1637">
        <v>-109493.75</v>
      </c>
      <c r="AJ1637">
        <v>0</v>
      </c>
      <c r="AK1637">
        <v>-110048.16</v>
      </c>
      <c r="AL1637">
        <v>-120297.81</v>
      </c>
      <c r="AM1637">
        <v>0</v>
      </c>
      <c r="AN1637">
        <v>0</v>
      </c>
      <c r="AO1637">
        <v>0</v>
      </c>
      <c r="AP1637">
        <v>0</v>
      </c>
      <c r="AQ1637">
        <v>0</v>
      </c>
    </row>
    <row r="1638" spans="2:43" x14ac:dyDescent="0.35">
      <c r="B1638" s="65" t="s">
        <v>128</v>
      </c>
      <c r="C1638">
        <v>2017</v>
      </c>
      <c r="D1638">
        <v>2019</v>
      </c>
      <c r="F1638">
        <v>8108</v>
      </c>
      <c r="G1638">
        <v>0</v>
      </c>
      <c r="H1638" t="s">
        <v>486</v>
      </c>
      <c r="I1638">
        <v>12</v>
      </c>
      <c r="J1638">
        <v>220</v>
      </c>
      <c r="K1638" t="s">
        <v>66</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-2000</v>
      </c>
      <c r="AE1638">
        <v>0</v>
      </c>
      <c r="AF1638">
        <v>0</v>
      </c>
      <c r="AG1638">
        <v>0</v>
      </c>
      <c r="AH1638">
        <v>0</v>
      </c>
      <c r="AI1638">
        <v>-2000</v>
      </c>
      <c r="AJ1638">
        <v>0</v>
      </c>
      <c r="AK1638">
        <v>-2000</v>
      </c>
      <c r="AL1638">
        <v>-2000</v>
      </c>
      <c r="AM1638">
        <v>0</v>
      </c>
      <c r="AN1638">
        <v>0</v>
      </c>
      <c r="AO1638">
        <v>0</v>
      </c>
      <c r="AP1638">
        <v>0</v>
      </c>
      <c r="AQ1638">
        <v>0</v>
      </c>
    </row>
    <row r="1639" spans="2:43" x14ac:dyDescent="0.35">
      <c r="B1639" s="65" t="s">
        <v>128</v>
      </c>
      <c r="C1639">
        <v>2017</v>
      </c>
      <c r="D1639">
        <v>2019</v>
      </c>
      <c r="F1639">
        <v>8108</v>
      </c>
      <c r="G1639">
        <v>0</v>
      </c>
      <c r="H1639" t="s">
        <v>486</v>
      </c>
      <c r="I1639">
        <v>12</v>
      </c>
      <c r="J1639">
        <v>252</v>
      </c>
      <c r="K1639" t="s">
        <v>66</v>
      </c>
      <c r="L1639">
        <v>0</v>
      </c>
      <c r="M1639">
        <v>-357993.69</v>
      </c>
      <c r="N1639">
        <v>0</v>
      </c>
      <c r="O1639">
        <v>0</v>
      </c>
      <c r="P1639">
        <v>0</v>
      </c>
      <c r="Q1639">
        <v>-357993.69</v>
      </c>
      <c r="R1639">
        <v>0</v>
      </c>
      <c r="S1639">
        <v>-3564.12</v>
      </c>
      <c r="T1639">
        <v>0</v>
      </c>
      <c r="U1639">
        <v>0</v>
      </c>
      <c r="V1639">
        <v>0</v>
      </c>
      <c r="W1639">
        <v>-3564.12</v>
      </c>
      <c r="X1639">
        <v>0</v>
      </c>
      <c r="Y1639">
        <v>0</v>
      </c>
      <c r="Z1639">
        <v>0</v>
      </c>
      <c r="AA1639">
        <v>0</v>
      </c>
      <c r="AB1639">
        <v>0</v>
      </c>
      <c r="AC1639">
        <v>0</v>
      </c>
      <c r="AD1639">
        <v>-57530.9</v>
      </c>
      <c r="AE1639">
        <v>0</v>
      </c>
      <c r="AF1639">
        <v>0</v>
      </c>
      <c r="AG1639">
        <v>0</v>
      </c>
      <c r="AH1639">
        <v>0</v>
      </c>
      <c r="AI1639">
        <v>-57530.9</v>
      </c>
      <c r="AJ1639">
        <v>0</v>
      </c>
      <c r="AK1639">
        <v>-57530.9</v>
      </c>
      <c r="AL1639">
        <v>-419088.71</v>
      </c>
      <c r="AM1639">
        <v>0</v>
      </c>
      <c r="AN1639">
        <v>0</v>
      </c>
      <c r="AO1639">
        <v>0</v>
      </c>
      <c r="AP1639">
        <v>0</v>
      </c>
      <c r="AQ1639">
        <v>0</v>
      </c>
    </row>
    <row r="1640" spans="2:43" x14ac:dyDescent="0.35">
      <c r="B1640" s="65" t="s">
        <v>128</v>
      </c>
      <c r="C1640">
        <v>2017</v>
      </c>
      <c r="D1640">
        <v>2019</v>
      </c>
      <c r="F1640">
        <v>8108</v>
      </c>
      <c r="G1640">
        <v>0</v>
      </c>
      <c r="H1640" t="s">
        <v>486</v>
      </c>
      <c r="I1640">
        <v>12</v>
      </c>
      <c r="J1640">
        <v>253</v>
      </c>
      <c r="K1640" t="s">
        <v>66</v>
      </c>
      <c r="L1640">
        <v>0</v>
      </c>
      <c r="M1640">
        <v>-3</v>
      </c>
      <c r="N1640">
        <v>0</v>
      </c>
      <c r="O1640">
        <v>0</v>
      </c>
      <c r="P1640">
        <v>0</v>
      </c>
      <c r="Q1640">
        <v>-3</v>
      </c>
      <c r="R1640">
        <v>0</v>
      </c>
      <c r="S1640">
        <v>0</v>
      </c>
      <c r="T1640">
        <v>0</v>
      </c>
      <c r="U1640">
        <v>0</v>
      </c>
      <c r="V1640">
        <v>0</v>
      </c>
      <c r="W1640">
        <v>0</v>
      </c>
      <c r="X1640">
        <v>0</v>
      </c>
      <c r="Y1640">
        <v>0</v>
      </c>
      <c r="Z1640">
        <v>0</v>
      </c>
      <c r="AA1640">
        <v>0</v>
      </c>
      <c r="AB1640">
        <v>0</v>
      </c>
      <c r="AC1640">
        <v>0</v>
      </c>
      <c r="AD1640">
        <v>-153</v>
      </c>
      <c r="AE1640">
        <v>0</v>
      </c>
      <c r="AF1640">
        <v>0</v>
      </c>
      <c r="AG1640">
        <v>0</v>
      </c>
      <c r="AH1640">
        <v>0</v>
      </c>
      <c r="AI1640">
        <v>-153</v>
      </c>
      <c r="AJ1640">
        <v>0</v>
      </c>
      <c r="AK1640">
        <v>-153</v>
      </c>
      <c r="AL1640">
        <v>-156</v>
      </c>
      <c r="AM1640">
        <v>0</v>
      </c>
      <c r="AN1640">
        <v>0</v>
      </c>
      <c r="AO1640">
        <v>0</v>
      </c>
      <c r="AP1640">
        <v>0</v>
      </c>
      <c r="AQ1640">
        <v>0</v>
      </c>
    </row>
    <row r="1641" spans="2:43" x14ac:dyDescent="0.35">
      <c r="B1641" s="65" t="s">
        <v>128</v>
      </c>
      <c r="C1641">
        <v>2017</v>
      </c>
      <c r="D1641">
        <v>2019</v>
      </c>
      <c r="F1641">
        <v>8108</v>
      </c>
      <c r="G1641">
        <v>0</v>
      </c>
      <c r="H1641" t="s">
        <v>486</v>
      </c>
      <c r="I1641">
        <v>12</v>
      </c>
      <c r="J1641">
        <v>260</v>
      </c>
      <c r="K1641" t="s">
        <v>66</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-835.74</v>
      </c>
      <c r="AE1641">
        <v>0</v>
      </c>
      <c r="AF1641">
        <v>0</v>
      </c>
      <c r="AG1641">
        <v>0</v>
      </c>
      <c r="AH1641">
        <v>0</v>
      </c>
      <c r="AI1641">
        <v>-835.74</v>
      </c>
      <c r="AJ1641">
        <v>0</v>
      </c>
      <c r="AK1641">
        <v>-835.74</v>
      </c>
      <c r="AL1641">
        <v>-835.74</v>
      </c>
      <c r="AM1641">
        <v>0</v>
      </c>
      <c r="AN1641">
        <v>0</v>
      </c>
      <c r="AO1641">
        <v>0</v>
      </c>
      <c r="AP1641">
        <v>0</v>
      </c>
      <c r="AQ1641">
        <v>0</v>
      </c>
    </row>
    <row r="1642" spans="2:43" x14ac:dyDescent="0.35">
      <c r="B1642" s="65" t="s">
        <v>128</v>
      </c>
      <c r="C1642">
        <v>2017</v>
      </c>
      <c r="D1642">
        <v>2019</v>
      </c>
      <c r="F1642">
        <v>8108</v>
      </c>
      <c r="G1642">
        <v>0</v>
      </c>
      <c r="H1642" t="s">
        <v>486</v>
      </c>
      <c r="I1642">
        <v>12</v>
      </c>
      <c r="J1642">
        <v>410</v>
      </c>
      <c r="K1642" t="s">
        <v>66</v>
      </c>
      <c r="L1642">
        <v>0</v>
      </c>
      <c r="M1642">
        <v>-50000</v>
      </c>
      <c r="N1642">
        <v>0</v>
      </c>
      <c r="O1642">
        <v>0</v>
      </c>
      <c r="P1642">
        <v>0</v>
      </c>
      <c r="Q1642">
        <v>-50000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-50000</v>
      </c>
      <c r="AM1642">
        <v>0</v>
      </c>
      <c r="AN1642">
        <v>0</v>
      </c>
      <c r="AO1642">
        <v>0</v>
      </c>
      <c r="AP1642">
        <v>0</v>
      </c>
      <c r="AQ1642">
        <v>0</v>
      </c>
    </row>
    <row r="1643" spans="2:43" x14ac:dyDescent="0.35">
      <c r="B1643" s="65" t="s">
        <v>128</v>
      </c>
      <c r="C1643">
        <v>2017</v>
      </c>
      <c r="D1643">
        <v>2019</v>
      </c>
      <c r="F1643">
        <v>8108</v>
      </c>
      <c r="G1643">
        <v>0</v>
      </c>
      <c r="H1643" t="s">
        <v>487</v>
      </c>
      <c r="I1643">
        <v>13</v>
      </c>
      <c r="J1643">
        <v>111</v>
      </c>
      <c r="K1643" t="s">
        <v>66</v>
      </c>
      <c r="L1643">
        <v>0</v>
      </c>
      <c r="M1643">
        <v>0</v>
      </c>
      <c r="N1643">
        <v>0</v>
      </c>
      <c r="O1643">
        <v>0</v>
      </c>
      <c r="P1643">
        <v>0</v>
      </c>
      <c r="Q1643">
        <v>0</v>
      </c>
      <c r="R1643">
        <v>0</v>
      </c>
      <c r="S1643">
        <v>-123776.42</v>
      </c>
      <c r="T1643">
        <v>0</v>
      </c>
      <c r="U1643">
        <v>0</v>
      </c>
      <c r="V1643">
        <v>0</v>
      </c>
      <c r="W1643">
        <v>-123776.42</v>
      </c>
      <c r="X1643">
        <v>0</v>
      </c>
      <c r="Y1643">
        <v>0</v>
      </c>
      <c r="Z1643">
        <v>0</v>
      </c>
      <c r="AA1643">
        <v>0</v>
      </c>
      <c r="AB1643">
        <v>0</v>
      </c>
      <c r="AC1643">
        <v>0</v>
      </c>
      <c r="AD1643">
        <v>-1440080.88</v>
      </c>
      <c r="AE1643">
        <v>0</v>
      </c>
      <c r="AF1643">
        <v>0</v>
      </c>
      <c r="AG1643">
        <v>0</v>
      </c>
      <c r="AH1643">
        <v>0</v>
      </c>
      <c r="AI1643">
        <v>-1440080.88</v>
      </c>
      <c r="AJ1643">
        <v>0</v>
      </c>
      <c r="AK1643">
        <v>-1440080.88</v>
      </c>
      <c r="AL1643">
        <v>-1563857.3</v>
      </c>
      <c r="AM1643">
        <v>0</v>
      </c>
      <c r="AN1643">
        <v>0</v>
      </c>
      <c r="AO1643">
        <v>0</v>
      </c>
      <c r="AP1643">
        <v>0</v>
      </c>
      <c r="AQ1643">
        <v>0</v>
      </c>
    </row>
    <row r="1644" spans="2:43" x14ac:dyDescent="0.35">
      <c r="B1644" s="65" t="s">
        <v>128</v>
      </c>
      <c r="C1644">
        <v>2017</v>
      </c>
      <c r="D1644">
        <v>2019</v>
      </c>
      <c r="F1644">
        <v>8108</v>
      </c>
      <c r="G1644">
        <v>0</v>
      </c>
      <c r="H1644" t="s">
        <v>487</v>
      </c>
      <c r="I1644">
        <v>13</v>
      </c>
      <c r="J1644">
        <v>113</v>
      </c>
      <c r="K1644" t="s">
        <v>66</v>
      </c>
      <c r="L1644">
        <v>0</v>
      </c>
      <c r="M1644">
        <v>0</v>
      </c>
      <c r="N1644">
        <v>0</v>
      </c>
      <c r="O1644">
        <v>0</v>
      </c>
      <c r="P1644">
        <v>0</v>
      </c>
      <c r="Q1644">
        <v>0</v>
      </c>
      <c r="R1644">
        <v>0</v>
      </c>
      <c r="S1644">
        <v>-7588.32</v>
      </c>
      <c r="T1644">
        <v>0</v>
      </c>
      <c r="U1644">
        <v>0</v>
      </c>
      <c r="V1644">
        <v>0</v>
      </c>
      <c r="W1644">
        <v>-7588.32</v>
      </c>
      <c r="X1644">
        <v>0</v>
      </c>
      <c r="Y1644">
        <v>0</v>
      </c>
      <c r="Z1644">
        <v>0</v>
      </c>
      <c r="AA1644">
        <v>0</v>
      </c>
      <c r="AB1644">
        <v>0</v>
      </c>
      <c r="AC1644">
        <v>0</v>
      </c>
      <c r="AD1644">
        <v>-99727.21</v>
      </c>
      <c r="AE1644">
        <v>0</v>
      </c>
      <c r="AF1644">
        <v>0</v>
      </c>
      <c r="AG1644">
        <v>0</v>
      </c>
      <c r="AH1644">
        <v>0</v>
      </c>
      <c r="AI1644">
        <v>-99727.21</v>
      </c>
      <c r="AJ1644">
        <v>0</v>
      </c>
      <c r="AK1644">
        <v>-99727.21</v>
      </c>
      <c r="AL1644">
        <v>-107315.53</v>
      </c>
      <c r="AM1644">
        <v>0</v>
      </c>
      <c r="AN1644">
        <v>0</v>
      </c>
      <c r="AO1644">
        <v>0</v>
      </c>
      <c r="AP1644">
        <v>0</v>
      </c>
      <c r="AQ1644">
        <v>0</v>
      </c>
    </row>
    <row r="1645" spans="2:43" x14ac:dyDescent="0.35">
      <c r="B1645" s="65" t="s">
        <v>128</v>
      </c>
      <c r="C1645">
        <v>2017</v>
      </c>
      <c r="D1645">
        <v>2019</v>
      </c>
      <c r="F1645">
        <v>8108</v>
      </c>
      <c r="G1645">
        <v>0</v>
      </c>
      <c r="H1645" t="s">
        <v>487</v>
      </c>
      <c r="I1645">
        <v>13</v>
      </c>
      <c r="J1645">
        <v>115</v>
      </c>
      <c r="K1645" t="s">
        <v>66</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-8773.7199999999993</v>
      </c>
      <c r="AE1645">
        <v>0</v>
      </c>
      <c r="AF1645">
        <v>0</v>
      </c>
      <c r="AG1645">
        <v>0</v>
      </c>
      <c r="AH1645">
        <v>0</v>
      </c>
      <c r="AI1645">
        <v>-8773.7199999999993</v>
      </c>
      <c r="AJ1645">
        <v>0</v>
      </c>
      <c r="AK1645">
        <v>-8773.7199999999993</v>
      </c>
      <c r="AL1645">
        <v>-8773.7199999999993</v>
      </c>
      <c r="AM1645">
        <v>0</v>
      </c>
      <c r="AN1645">
        <v>0</v>
      </c>
      <c r="AO1645">
        <v>0</v>
      </c>
      <c r="AP1645">
        <v>0</v>
      </c>
      <c r="AQ1645">
        <v>0</v>
      </c>
    </row>
    <row r="1646" spans="2:43" x14ac:dyDescent="0.35">
      <c r="B1646" s="65" t="s">
        <v>128</v>
      </c>
      <c r="C1646">
        <v>2017</v>
      </c>
      <c r="D1646">
        <v>2019</v>
      </c>
      <c r="F1646">
        <v>8108</v>
      </c>
      <c r="G1646">
        <v>0</v>
      </c>
      <c r="H1646" t="s">
        <v>487</v>
      </c>
      <c r="I1646">
        <v>13</v>
      </c>
      <c r="J1646">
        <v>121</v>
      </c>
      <c r="K1646" t="s">
        <v>66</v>
      </c>
      <c r="L1646">
        <v>0</v>
      </c>
      <c r="M1646">
        <v>0</v>
      </c>
      <c r="N1646">
        <v>0</v>
      </c>
      <c r="O1646">
        <v>0</v>
      </c>
      <c r="P1646">
        <v>0</v>
      </c>
      <c r="Q1646">
        <v>0</v>
      </c>
      <c r="R1646">
        <v>0</v>
      </c>
      <c r="S1646">
        <v>-41683.85</v>
      </c>
      <c r="T1646">
        <v>0</v>
      </c>
      <c r="U1646">
        <v>0</v>
      </c>
      <c r="V1646">
        <v>0</v>
      </c>
      <c r="W1646">
        <v>-41683.85</v>
      </c>
      <c r="X1646">
        <v>0</v>
      </c>
      <c r="Y1646">
        <v>0</v>
      </c>
      <c r="Z1646">
        <v>0</v>
      </c>
      <c r="AA1646">
        <v>0</v>
      </c>
      <c r="AB1646">
        <v>0</v>
      </c>
      <c r="AC1646">
        <v>0</v>
      </c>
      <c r="AD1646">
        <v>-468656.75</v>
      </c>
      <c r="AE1646">
        <v>0</v>
      </c>
      <c r="AF1646">
        <v>0</v>
      </c>
      <c r="AG1646">
        <v>0</v>
      </c>
      <c r="AH1646">
        <v>0</v>
      </c>
      <c r="AI1646">
        <v>-468656.75</v>
      </c>
      <c r="AJ1646">
        <v>0</v>
      </c>
      <c r="AK1646">
        <v>-468656.75</v>
      </c>
      <c r="AL1646">
        <v>-510340.6</v>
      </c>
      <c r="AM1646">
        <v>0</v>
      </c>
      <c r="AN1646">
        <v>0</v>
      </c>
      <c r="AO1646">
        <v>0</v>
      </c>
      <c r="AP1646">
        <v>0</v>
      </c>
      <c r="AQ1646">
        <v>0</v>
      </c>
    </row>
    <row r="1647" spans="2:43" x14ac:dyDescent="0.35">
      <c r="B1647" s="65" t="s">
        <v>128</v>
      </c>
      <c r="C1647">
        <v>2017</v>
      </c>
      <c r="D1647">
        <v>2019</v>
      </c>
      <c r="F1647">
        <v>8108</v>
      </c>
      <c r="G1647">
        <v>0</v>
      </c>
      <c r="H1647" t="s">
        <v>487</v>
      </c>
      <c r="I1647">
        <v>13</v>
      </c>
      <c r="J1647">
        <v>210</v>
      </c>
      <c r="K1647" t="s">
        <v>66</v>
      </c>
      <c r="L1647">
        <v>0</v>
      </c>
      <c r="M1647">
        <v>-32926.550000000003</v>
      </c>
      <c r="N1647">
        <v>0</v>
      </c>
      <c r="O1647">
        <v>0</v>
      </c>
      <c r="P1647">
        <v>0</v>
      </c>
      <c r="Q1647">
        <v>-32926.550000000003</v>
      </c>
      <c r="R1647">
        <v>0</v>
      </c>
      <c r="S1647">
        <v>0</v>
      </c>
      <c r="T1647">
        <v>0</v>
      </c>
      <c r="U1647">
        <v>0</v>
      </c>
      <c r="V1647">
        <v>0</v>
      </c>
      <c r="W1647">
        <v>0</v>
      </c>
      <c r="X1647">
        <v>0</v>
      </c>
      <c r="Y1647">
        <v>0</v>
      </c>
      <c r="Z1647">
        <v>0</v>
      </c>
      <c r="AA1647">
        <v>0</v>
      </c>
      <c r="AB1647">
        <v>0</v>
      </c>
      <c r="AC1647">
        <v>0</v>
      </c>
      <c r="AD1647">
        <v>-139574.1</v>
      </c>
      <c r="AE1647">
        <v>0</v>
      </c>
      <c r="AF1647">
        <v>0</v>
      </c>
      <c r="AG1647">
        <v>0</v>
      </c>
      <c r="AH1647">
        <v>0</v>
      </c>
      <c r="AI1647">
        <v>-139574.1</v>
      </c>
      <c r="AJ1647">
        <v>0</v>
      </c>
      <c r="AK1647">
        <v>-139574.1</v>
      </c>
      <c r="AL1647">
        <v>-172500.65</v>
      </c>
      <c r="AM1647">
        <v>0</v>
      </c>
      <c r="AN1647">
        <v>0</v>
      </c>
      <c r="AO1647">
        <v>0</v>
      </c>
      <c r="AP1647">
        <v>0</v>
      </c>
      <c r="AQ1647">
        <v>0</v>
      </c>
    </row>
    <row r="1648" spans="2:43" x14ac:dyDescent="0.35">
      <c r="B1648" s="65" t="s">
        <v>128</v>
      </c>
      <c r="C1648">
        <v>2017</v>
      </c>
      <c r="D1648">
        <v>2019</v>
      </c>
      <c r="F1648">
        <v>8108</v>
      </c>
      <c r="G1648">
        <v>0</v>
      </c>
      <c r="H1648" t="s">
        <v>487</v>
      </c>
      <c r="I1648">
        <v>13</v>
      </c>
      <c r="J1648">
        <v>252</v>
      </c>
      <c r="K1648" t="s">
        <v>66</v>
      </c>
      <c r="L1648">
        <v>0</v>
      </c>
      <c r="M1648">
        <v>-5856217.6799999997</v>
      </c>
      <c r="N1648">
        <v>0</v>
      </c>
      <c r="O1648">
        <v>0</v>
      </c>
      <c r="P1648">
        <v>0</v>
      </c>
      <c r="Q1648">
        <v>-5856217.6799999997</v>
      </c>
      <c r="R1648">
        <v>0</v>
      </c>
      <c r="S1648">
        <v>-49412</v>
      </c>
      <c r="T1648">
        <v>0</v>
      </c>
      <c r="U1648">
        <v>0</v>
      </c>
      <c r="V1648">
        <v>0</v>
      </c>
      <c r="W1648">
        <v>-49412</v>
      </c>
      <c r="X1648">
        <v>0</v>
      </c>
      <c r="Y1648">
        <v>-1227531</v>
      </c>
      <c r="Z1648">
        <v>0</v>
      </c>
      <c r="AA1648">
        <v>0</v>
      </c>
      <c r="AB1648">
        <v>0</v>
      </c>
      <c r="AC1648">
        <v>-1227531</v>
      </c>
      <c r="AD1648">
        <v>-39179.269999999997</v>
      </c>
      <c r="AE1648">
        <v>0</v>
      </c>
      <c r="AF1648">
        <v>0</v>
      </c>
      <c r="AG1648">
        <v>0</v>
      </c>
      <c r="AH1648">
        <v>0</v>
      </c>
      <c r="AI1648">
        <v>-39179.269999999997</v>
      </c>
      <c r="AJ1648">
        <v>0</v>
      </c>
      <c r="AK1648">
        <v>-1266710.27</v>
      </c>
      <c r="AL1648">
        <v>-7172339.9500000002</v>
      </c>
      <c r="AM1648">
        <v>0</v>
      </c>
      <c r="AN1648">
        <v>0</v>
      </c>
      <c r="AO1648">
        <v>0</v>
      </c>
      <c r="AP1648">
        <v>0</v>
      </c>
      <c r="AQ1648">
        <v>0</v>
      </c>
    </row>
    <row r="1649" spans="2:43" x14ac:dyDescent="0.35">
      <c r="B1649" s="65" t="s">
        <v>128</v>
      </c>
      <c r="C1649">
        <v>2017</v>
      </c>
      <c r="D1649">
        <v>2019</v>
      </c>
      <c r="F1649">
        <v>8108</v>
      </c>
      <c r="G1649">
        <v>0</v>
      </c>
      <c r="H1649" t="s">
        <v>487</v>
      </c>
      <c r="I1649">
        <v>13</v>
      </c>
      <c r="J1649">
        <v>253</v>
      </c>
      <c r="K1649" t="s">
        <v>66</v>
      </c>
      <c r="L1649">
        <v>0</v>
      </c>
      <c r="M1649">
        <v>-156</v>
      </c>
      <c r="N1649">
        <v>0</v>
      </c>
      <c r="O1649">
        <v>0</v>
      </c>
      <c r="P1649">
        <v>0</v>
      </c>
      <c r="Q1649">
        <v>-156</v>
      </c>
      <c r="R1649">
        <v>0</v>
      </c>
      <c r="S1649">
        <v>0</v>
      </c>
      <c r="T1649">
        <v>0</v>
      </c>
      <c r="U1649">
        <v>0</v>
      </c>
      <c r="V1649">
        <v>0</v>
      </c>
      <c r="W1649">
        <v>0</v>
      </c>
      <c r="X1649">
        <v>0</v>
      </c>
      <c r="Y1649">
        <v>0</v>
      </c>
      <c r="Z1649">
        <v>0</v>
      </c>
      <c r="AA1649">
        <v>0</v>
      </c>
      <c r="AB1649">
        <v>0</v>
      </c>
      <c r="AC1649">
        <v>0</v>
      </c>
      <c r="AD1649">
        <v>-2484</v>
      </c>
      <c r="AE1649">
        <v>0</v>
      </c>
      <c r="AF1649">
        <v>0</v>
      </c>
      <c r="AG1649">
        <v>0</v>
      </c>
      <c r="AH1649">
        <v>0</v>
      </c>
      <c r="AI1649">
        <v>-2484</v>
      </c>
      <c r="AJ1649">
        <v>0</v>
      </c>
      <c r="AK1649">
        <v>-2484</v>
      </c>
      <c r="AL1649">
        <v>-2640</v>
      </c>
      <c r="AM1649">
        <v>0</v>
      </c>
      <c r="AN1649">
        <v>0</v>
      </c>
      <c r="AO1649">
        <v>0</v>
      </c>
      <c r="AP1649">
        <v>0</v>
      </c>
      <c r="AQ1649">
        <v>0</v>
      </c>
    </row>
    <row r="1650" spans="2:43" x14ac:dyDescent="0.35">
      <c r="B1650" s="65" t="s">
        <v>128</v>
      </c>
      <c r="C1650">
        <v>2017</v>
      </c>
      <c r="D1650">
        <v>2019</v>
      </c>
      <c r="F1650">
        <v>8108</v>
      </c>
      <c r="G1650">
        <v>0</v>
      </c>
      <c r="H1650" t="s">
        <v>487</v>
      </c>
      <c r="I1650">
        <v>13</v>
      </c>
      <c r="J1650">
        <v>255</v>
      </c>
      <c r="K1650" t="s">
        <v>66</v>
      </c>
      <c r="L1650">
        <v>0</v>
      </c>
      <c r="M1650">
        <v>-85000</v>
      </c>
      <c r="N1650">
        <v>0</v>
      </c>
      <c r="O1650">
        <v>0</v>
      </c>
      <c r="P1650">
        <v>0</v>
      </c>
      <c r="Q1650">
        <v>-85000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-85000</v>
      </c>
      <c r="AM1650">
        <v>0</v>
      </c>
      <c r="AN1650">
        <v>0</v>
      </c>
      <c r="AO1650">
        <v>0</v>
      </c>
      <c r="AP1650">
        <v>0</v>
      </c>
      <c r="AQ1650">
        <v>0</v>
      </c>
    </row>
    <row r="1651" spans="2:43" x14ac:dyDescent="0.35">
      <c r="B1651" s="65" t="s">
        <v>128</v>
      </c>
      <c r="C1651">
        <v>2017</v>
      </c>
      <c r="D1651">
        <v>2019</v>
      </c>
      <c r="F1651">
        <v>8108</v>
      </c>
      <c r="G1651">
        <v>0</v>
      </c>
      <c r="H1651" t="s">
        <v>487</v>
      </c>
      <c r="I1651">
        <v>13</v>
      </c>
      <c r="J1651">
        <v>260</v>
      </c>
      <c r="K1651" t="s">
        <v>66</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-339.9</v>
      </c>
      <c r="AE1651">
        <v>0</v>
      </c>
      <c r="AF1651">
        <v>0</v>
      </c>
      <c r="AG1651">
        <v>0</v>
      </c>
      <c r="AH1651">
        <v>0</v>
      </c>
      <c r="AI1651">
        <v>-339.9</v>
      </c>
      <c r="AJ1651">
        <v>0</v>
      </c>
      <c r="AK1651">
        <v>-339.9</v>
      </c>
      <c r="AL1651">
        <v>-339.9</v>
      </c>
      <c r="AM1651">
        <v>0</v>
      </c>
      <c r="AN1651">
        <v>0</v>
      </c>
      <c r="AO1651">
        <v>0</v>
      </c>
      <c r="AP1651">
        <v>0</v>
      </c>
      <c r="AQ1651">
        <v>0</v>
      </c>
    </row>
    <row r="1652" spans="2:43" x14ac:dyDescent="0.35">
      <c r="B1652" s="65" t="s">
        <v>128</v>
      </c>
      <c r="C1652">
        <v>2017</v>
      </c>
      <c r="D1652">
        <v>2019</v>
      </c>
      <c r="F1652">
        <v>8108</v>
      </c>
      <c r="G1652">
        <v>0</v>
      </c>
      <c r="H1652" t="s">
        <v>488</v>
      </c>
      <c r="I1652">
        <v>14</v>
      </c>
      <c r="J1652">
        <v>111</v>
      </c>
      <c r="K1652" t="s">
        <v>66</v>
      </c>
      <c r="L1652">
        <v>0</v>
      </c>
      <c r="M1652">
        <v>0</v>
      </c>
      <c r="N1652">
        <v>0</v>
      </c>
      <c r="O1652">
        <v>0</v>
      </c>
      <c r="P1652">
        <v>0</v>
      </c>
      <c r="Q1652">
        <v>0</v>
      </c>
      <c r="R1652">
        <v>0</v>
      </c>
      <c r="S1652">
        <v>-137607.62</v>
      </c>
      <c r="T1652">
        <v>0</v>
      </c>
      <c r="U1652">
        <v>0</v>
      </c>
      <c r="V1652">
        <v>0</v>
      </c>
      <c r="W1652">
        <v>-137607.62</v>
      </c>
      <c r="X1652">
        <v>0</v>
      </c>
      <c r="Y1652">
        <v>0</v>
      </c>
      <c r="Z1652">
        <v>0</v>
      </c>
      <c r="AA1652">
        <v>0</v>
      </c>
      <c r="AB1652">
        <v>0</v>
      </c>
      <c r="AC1652">
        <v>0</v>
      </c>
      <c r="AD1652">
        <v>-1695130.63</v>
      </c>
      <c r="AE1652">
        <v>0</v>
      </c>
      <c r="AF1652">
        <v>0</v>
      </c>
      <c r="AG1652">
        <v>0</v>
      </c>
      <c r="AH1652">
        <v>0</v>
      </c>
      <c r="AI1652">
        <v>-1695130.63</v>
      </c>
      <c r="AJ1652">
        <v>0</v>
      </c>
      <c r="AK1652">
        <v>-1695130.63</v>
      </c>
      <c r="AL1652">
        <v>-1832738.25</v>
      </c>
      <c r="AM1652">
        <v>0</v>
      </c>
      <c r="AN1652">
        <v>0</v>
      </c>
      <c r="AO1652">
        <v>0</v>
      </c>
      <c r="AP1652">
        <v>0</v>
      </c>
      <c r="AQ1652">
        <v>0</v>
      </c>
    </row>
    <row r="1653" spans="2:43" x14ac:dyDescent="0.35">
      <c r="B1653" s="65" t="s">
        <v>128</v>
      </c>
      <c r="C1653">
        <v>2017</v>
      </c>
      <c r="D1653">
        <v>2019</v>
      </c>
      <c r="F1653">
        <v>8108</v>
      </c>
      <c r="G1653">
        <v>0</v>
      </c>
      <c r="H1653" t="s">
        <v>488</v>
      </c>
      <c r="I1653">
        <v>14</v>
      </c>
      <c r="J1653">
        <v>113</v>
      </c>
      <c r="K1653" t="s">
        <v>66</v>
      </c>
      <c r="L1653">
        <v>0</v>
      </c>
      <c r="M1653">
        <v>0</v>
      </c>
      <c r="N1653">
        <v>0</v>
      </c>
      <c r="O1653">
        <v>0</v>
      </c>
      <c r="P1653">
        <v>0</v>
      </c>
      <c r="Q1653">
        <v>0</v>
      </c>
      <c r="R1653">
        <v>0</v>
      </c>
      <c r="S1653">
        <v>-5322.24</v>
      </c>
      <c r="T1653">
        <v>0</v>
      </c>
      <c r="U1653">
        <v>0</v>
      </c>
      <c r="V1653">
        <v>0</v>
      </c>
      <c r="W1653">
        <v>-5322.24</v>
      </c>
      <c r="X1653">
        <v>0</v>
      </c>
      <c r="Y1653">
        <v>0</v>
      </c>
      <c r="Z1653">
        <v>0</v>
      </c>
      <c r="AA1653">
        <v>0</v>
      </c>
      <c r="AB1653">
        <v>0</v>
      </c>
      <c r="AC1653">
        <v>0</v>
      </c>
      <c r="AD1653">
        <v>-63989.1</v>
      </c>
      <c r="AE1653">
        <v>0</v>
      </c>
      <c r="AF1653">
        <v>0</v>
      </c>
      <c r="AG1653">
        <v>0</v>
      </c>
      <c r="AH1653">
        <v>0</v>
      </c>
      <c r="AI1653">
        <v>-63989.1</v>
      </c>
      <c r="AJ1653">
        <v>0</v>
      </c>
      <c r="AK1653">
        <v>-63989.1</v>
      </c>
      <c r="AL1653">
        <v>-69311.34</v>
      </c>
      <c r="AM1653">
        <v>0</v>
      </c>
      <c r="AN1653">
        <v>0</v>
      </c>
      <c r="AO1653">
        <v>0</v>
      </c>
      <c r="AP1653">
        <v>0</v>
      </c>
      <c r="AQ1653">
        <v>0</v>
      </c>
    </row>
    <row r="1654" spans="2:43" x14ac:dyDescent="0.35">
      <c r="B1654" s="65" t="s">
        <v>128</v>
      </c>
      <c r="C1654">
        <v>2017</v>
      </c>
      <c r="D1654">
        <v>2019</v>
      </c>
      <c r="F1654">
        <v>8108</v>
      </c>
      <c r="G1654">
        <v>0</v>
      </c>
      <c r="H1654" t="s">
        <v>488</v>
      </c>
      <c r="I1654">
        <v>14</v>
      </c>
      <c r="J1654">
        <v>115</v>
      </c>
      <c r="K1654" t="s">
        <v>66</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-4119.54</v>
      </c>
      <c r="AE1654">
        <v>0</v>
      </c>
      <c r="AF1654">
        <v>0</v>
      </c>
      <c r="AG1654">
        <v>0</v>
      </c>
      <c r="AH1654">
        <v>0</v>
      </c>
      <c r="AI1654">
        <v>-4119.54</v>
      </c>
      <c r="AJ1654">
        <v>0</v>
      </c>
      <c r="AK1654">
        <v>-4119.54</v>
      </c>
      <c r="AL1654">
        <v>-4119.54</v>
      </c>
      <c r="AM1654">
        <v>0</v>
      </c>
      <c r="AN1654">
        <v>0</v>
      </c>
      <c r="AO1654">
        <v>0</v>
      </c>
      <c r="AP1654">
        <v>0</v>
      </c>
      <c r="AQ1654">
        <v>0</v>
      </c>
    </row>
    <row r="1655" spans="2:43" x14ac:dyDescent="0.35">
      <c r="B1655" s="65" t="s">
        <v>128</v>
      </c>
      <c r="C1655">
        <v>2017</v>
      </c>
      <c r="D1655">
        <v>2019</v>
      </c>
      <c r="F1655">
        <v>8108</v>
      </c>
      <c r="G1655">
        <v>0</v>
      </c>
      <c r="H1655" t="s">
        <v>488</v>
      </c>
      <c r="I1655">
        <v>14</v>
      </c>
      <c r="J1655">
        <v>121</v>
      </c>
      <c r="K1655" t="s">
        <v>66</v>
      </c>
      <c r="L1655">
        <v>0</v>
      </c>
      <c r="M1655">
        <v>0</v>
      </c>
      <c r="N1655">
        <v>0</v>
      </c>
      <c r="O1655">
        <v>0</v>
      </c>
      <c r="P1655">
        <v>0</v>
      </c>
      <c r="Q1655">
        <v>0</v>
      </c>
      <c r="R1655">
        <v>0</v>
      </c>
      <c r="S1655">
        <v>-47082.15</v>
      </c>
      <c r="T1655">
        <v>0</v>
      </c>
      <c r="U1655">
        <v>0</v>
      </c>
      <c r="V1655">
        <v>0</v>
      </c>
      <c r="W1655">
        <v>-47082.15</v>
      </c>
      <c r="X1655">
        <v>0</v>
      </c>
      <c r="Y1655">
        <v>0</v>
      </c>
      <c r="Z1655">
        <v>0</v>
      </c>
      <c r="AA1655">
        <v>0</v>
      </c>
      <c r="AB1655">
        <v>0</v>
      </c>
      <c r="AC1655">
        <v>0</v>
      </c>
      <c r="AD1655">
        <v>-568250.92000000004</v>
      </c>
      <c r="AE1655">
        <v>0</v>
      </c>
      <c r="AF1655">
        <v>0</v>
      </c>
      <c r="AG1655">
        <v>0</v>
      </c>
      <c r="AH1655">
        <v>0</v>
      </c>
      <c r="AI1655">
        <v>-568250.92000000004</v>
      </c>
      <c r="AJ1655">
        <v>0</v>
      </c>
      <c r="AK1655">
        <v>-568250.92000000004</v>
      </c>
      <c r="AL1655">
        <v>-615333.06999999995</v>
      </c>
      <c r="AM1655">
        <v>0</v>
      </c>
      <c r="AN1655">
        <v>0</v>
      </c>
      <c r="AO1655">
        <v>0</v>
      </c>
      <c r="AP1655">
        <v>0</v>
      </c>
      <c r="AQ1655">
        <v>0</v>
      </c>
    </row>
    <row r="1656" spans="2:43" x14ac:dyDescent="0.35">
      <c r="B1656" s="65" t="s">
        <v>128</v>
      </c>
      <c r="C1656">
        <v>2017</v>
      </c>
      <c r="D1656">
        <v>2019</v>
      </c>
      <c r="F1656">
        <v>8108</v>
      </c>
      <c r="G1656">
        <v>0</v>
      </c>
      <c r="H1656" t="s">
        <v>488</v>
      </c>
      <c r="I1656">
        <v>14</v>
      </c>
      <c r="J1656">
        <v>210</v>
      </c>
      <c r="K1656" t="s">
        <v>66</v>
      </c>
      <c r="L1656">
        <v>0</v>
      </c>
      <c r="M1656">
        <v>-3192.39</v>
      </c>
      <c r="N1656">
        <v>0</v>
      </c>
      <c r="O1656">
        <v>0</v>
      </c>
      <c r="P1656">
        <v>0</v>
      </c>
      <c r="Q1656">
        <v>-3192.39</v>
      </c>
      <c r="R1656">
        <v>0</v>
      </c>
      <c r="S1656">
        <v>0</v>
      </c>
      <c r="T1656">
        <v>0</v>
      </c>
      <c r="U1656">
        <v>0</v>
      </c>
      <c r="V1656">
        <v>0</v>
      </c>
      <c r="W1656">
        <v>0</v>
      </c>
      <c r="X1656">
        <v>0</v>
      </c>
      <c r="Y1656">
        <v>0</v>
      </c>
      <c r="Z1656">
        <v>0</v>
      </c>
      <c r="AA1656">
        <v>0</v>
      </c>
      <c r="AB1656">
        <v>0</v>
      </c>
      <c r="AC1656">
        <v>0</v>
      </c>
      <c r="AD1656">
        <v>-46814.23</v>
      </c>
      <c r="AE1656">
        <v>0</v>
      </c>
      <c r="AF1656">
        <v>0</v>
      </c>
      <c r="AG1656">
        <v>0</v>
      </c>
      <c r="AH1656">
        <v>0</v>
      </c>
      <c r="AI1656">
        <v>-46814.23</v>
      </c>
      <c r="AJ1656">
        <v>0</v>
      </c>
      <c r="AK1656">
        <v>-46814.23</v>
      </c>
      <c r="AL1656">
        <v>-50006.62</v>
      </c>
      <c r="AM1656">
        <v>0</v>
      </c>
      <c r="AN1656">
        <v>0</v>
      </c>
      <c r="AO1656">
        <v>0</v>
      </c>
      <c r="AP1656">
        <v>0</v>
      </c>
      <c r="AQ1656">
        <v>0</v>
      </c>
    </row>
    <row r="1657" spans="2:43" x14ac:dyDescent="0.35">
      <c r="B1657" s="65" t="s">
        <v>128</v>
      </c>
      <c r="C1657">
        <v>2017</v>
      </c>
      <c r="D1657">
        <v>2019</v>
      </c>
      <c r="F1657">
        <v>8108</v>
      </c>
      <c r="G1657">
        <v>0</v>
      </c>
      <c r="H1657" t="s">
        <v>488</v>
      </c>
      <c r="I1657">
        <v>14</v>
      </c>
      <c r="J1657">
        <v>251</v>
      </c>
      <c r="K1657" t="s">
        <v>66</v>
      </c>
      <c r="L1657">
        <v>0</v>
      </c>
      <c r="M1657">
        <v>-450000</v>
      </c>
      <c r="N1657">
        <v>0</v>
      </c>
      <c r="O1657">
        <v>0</v>
      </c>
      <c r="P1657">
        <v>0</v>
      </c>
      <c r="Q1657">
        <v>-450000</v>
      </c>
      <c r="R1657">
        <v>0</v>
      </c>
      <c r="S1657">
        <v>0</v>
      </c>
      <c r="T1657">
        <v>0</v>
      </c>
      <c r="U1657">
        <v>0</v>
      </c>
      <c r="V1657">
        <v>0</v>
      </c>
      <c r="W1657">
        <v>0</v>
      </c>
      <c r="X1657">
        <v>0</v>
      </c>
      <c r="Y1657">
        <v>0</v>
      </c>
      <c r="Z1657">
        <v>0</v>
      </c>
      <c r="AA1657">
        <v>0</v>
      </c>
      <c r="AB1657">
        <v>0</v>
      </c>
      <c r="AC1657">
        <v>0</v>
      </c>
      <c r="AD1657">
        <v>-78000</v>
      </c>
      <c r="AE1657">
        <v>0</v>
      </c>
      <c r="AF1657">
        <v>0</v>
      </c>
      <c r="AG1657">
        <v>0</v>
      </c>
      <c r="AH1657">
        <v>0</v>
      </c>
      <c r="AI1657">
        <v>-78000</v>
      </c>
      <c r="AJ1657">
        <v>0</v>
      </c>
      <c r="AK1657">
        <v>-78000</v>
      </c>
      <c r="AL1657">
        <v>-528000</v>
      </c>
      <c r="AM1657">
        <v>0</v>
      </c>
      <c r="AN1657">
        <v>0</v>
      </c>
      <c r="AO1657">
        <v>0</v>
      </c>
      <c r="AP1657">
        <v>0</v>
      </c>
      <c r="AQ1657">
        <v>0</v>
      </c>
    </row>
    <row r="1658" spans="2:43" x14ac:dyDescent="0.35">
      <c r="B1658" s="65" t="s">
        <v>128</v>
      </c>
      <c r="C1658">
        <v>2017</v>
      </c>
      <c r="D1658">
        <v>2019</v>
      </c>
      <c r="F1658">
        <v>8108</v>
      </c>
      <c r="G1658">
        <v>0</v>
      </c>
      <c r="H1658" t="s">
        <v>488</v>
      </c>
      <c r="I1658">
        <v>14</v>
      </c>
      <c r="J1658">
        <v>252</v>
      </c>
      <c r="K1658" t="s">
        <v>66</v>
      </c>
      <c r="L1658">
        <v>0</v>
      </c>
      <c r="M1658">
        <v>-316922</v>
      </c>
      <c r="N1658">
        <v>0</v>
      </c>
      <c r="O1658">
        <v>0</v>
      </c>
      <c r="P1658">
        <v>0</v>
      </c>
      <c r="Q1658">
        <v>-316922</v>
      </c>
      <c r="R1658">
        <v>0</v>
      </c>
      <c r="S1658">
        <v>0</v>
      </c>
      <c r="T1658">
        <v>0</v>
      </c>
      <c r="U1658">
        <v>0</v>
      </c>
      <c r="V1658">
        <v>0</v>
      </c>
      <c r="W1658">
        <v>0</v>
      </c>
      <c r="X1658">
        <v>0</v>
      </c>
      <c r="Y1658">
        <v>0</v>
      </c>
      <c r="Z1658">
        <v>0</v>
      </c>
      <c r="AA1658">
        <v>0</v>
      </c>
      <c r="AB1658">
        <v>0</v>
      </c>
      <c r="AC1658">
        <v>0</v>
      </c>
      <c r="AD1658">
        <v>-145399</v>
      </c>
      <c r="AE1658">
        <v>0</v>
      </c>
      <c r="AF1658">
        <v>0</v>
      </c>
      <c r="AG1658">
        <v>0</v>
      </c>
      <c r="AH1658">
        <v>0</v>
      </c>
      <c r="AI1658">
        <v>-145399</v>
      </c>
      <c r="AJ1658">
        <v>0</v>
      </c>
      <c r="AK1658">
        <v>-145399</v>
      </c>
      <c r="AL1658">
        <v>-462321</v>
      </c>
      <c r="AM1658">
        <v>0</v>
      </c>
      <c r="AN1658">
        <v>0</v>
      </c>
      <c r="AO1658">
        <v>0</v>
      </c>
      <c r="AP1658">
        <v>0</v>
      </c>
      <c r="AQ1658">
        <v>0</v>
      </c>
    </row>
    <row r="1659" spans="2:43" x14ac:dyDescent="0.35">
      <c r="B1659" s="65" t="s">
        <v>128</v>
      </c>
      <c r="C1659">
        <v>2017</v>
      </c>
      <c r="D1659">
        <v>2019</v>
      </c>
      <c r="F1659">
        <v>8108</v>
      </c>
      <c r="G1659">
        <v>0</v>
      </c>
      <c r="H1659" t="s">
        <v>488</v>
      </c>
      <c r="I1659">
        <v>14</v>
      </c>
      <c r="J1659">
        <v>257</v>
      </c>
      <c r="K1659" t="s">
        <v>66</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-4858.47</v>
      </c>
      <c r="AE1659">
        <v>0</v>
      </c>
      <c r="AF1659">
        <v>0</v>
      </c>
      <c r="AG1659">
        <v>0</v>
      </c>
      <c r="AH1659">
        <v>0</v>
      </c>
      <c r="AI1659">
        <v>-4858.47</v>
      </c>
      <c r="AJ1659">
        <v>0</v>
      </c>
      <c r="AK1659">
        <v>-4858.47</v>
      </c>
      <c r="AL1659">
        <v>-4858.47</v>
      </c>
      <c r="AM1659">
        <v>0</v>
      </c>
      <c r="AN1659">
        <v>0</v>
      </c>
      <c r="AO1659">
        <v>0</v>
      </c>
      <c r="AP1659">
        <v>0</v>
      </c>
      <c r="AQ1659">
        <v>0</v>
      </c>
    </row>
    <row r="1660" spans="2:43" x14ac:dyDescent="0.35">
      <c r="B1660" s="65" t="s">
        <v>128</v>
      </c>
      <c r="C1660">
        <v>2017</v>
      </c>
      <c r="D1660">
        <v>2019</v>
      </c>
      <c r="F1660">
        <v>8108</v>
      </c>
      <c r="G1660">
        <v>0</v>
      </c>
      <c r="H1660" t="s">
        <v>488</v>
      </c>
      <c r="I1660">
        <v>14</v>
      </c>
      <c r="J1660">
        <v>260</v>
      </c>
      <c r="K1660" t="s">
        <v>66</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-91627.91</v>
      </c>
      <c r="AE1660">
        <v>0</v>
      </c>
      <c r="AF1660">
        <v>0</v>
      </c>
      <c r="AG1660">
        <v>0</v>
      </c>
      <c r="AH1660">
        <v>0</v>
      </c>
      <c r="AI1660">
        <v>-91627.91</v>
      </c>
      <c r="AJ1660">
        <v>0</v>
      </c>
      <c r="AK1660">
        <v>-91627.91</v>
      </c>
      <c r="AL1660">
        <v>-91627.91</v>
      </c>
      <c r="AM1660">
        <v>0</v>
      </c>
      <c r="AN1660">
        <v>0</v>
      </c>
      <c r="AO1660">
        <v>0</v>
      </c>
      <c r="AP1660">
        <v>0</v>
      </c>
      <c r="AQ1660">
        <v>0</v>
      </c>
    </row>
    <row r="1661" spans="2:43" x14ac:dyDescent="0.35">
      <c r="B1661" s="65" t="s">
        <v>128</v>
      </c>
      <c r="C1661">
        <v>2017</v>
      </c>
      <c r="D1661">
        <v>2019</v>
      </c>
      <c r="F1661">
        <v>8108</v>
      </c>
      <c r="G1661">
        <v>0</v>
      </c>
      <c r="H1661" t="s">
        <v>482</v>
      </c>
      <c r="I1661">
        <v>801</v>
      </c>
      <c r="J1661">
        <v>410</v>
      </c>
      <c r="K1661" t="s">
        <v>457</v>
      </c>
      <c r="L1661">
        <v>0</v>
      </c>
      <c r="M1661">
        <v>-170641.54</v>
      </c>
      <c r="N1661">
        <v>0</v>
      </c>
      <c r="O1661">
        <v>0</v>
      </c>
      <c r="P1661">
        <v>0</v>
      </c>
      <c r="Q1661">
        <v>-170641.54</v>
      </c>
      <c r="R1661">
        <v>0</v>
      </c>
      <c r="S1661">
        <v>0</v>
      </c>
      <c r="T1661">
        <v>0</v>
      </c>
      <c r="U1661">
        <v>0</v>
      </c>
      <c r="V1661">
        <v>0</v>
      </c>
      <c r="W1661">
        <v>0</v>
      </c>
      <c r="X1661">
        <v>0</v>
      </c>
      <c r="Y1661">
        <v>0</v>
      </c>
      <c r="Z1661">
        <v>0</v>
      </c>
      <c r="AA1661">
        <v>0</v>
      </c>
      <c r="AB1661">
        <v>0</v>
      </c>
      <c r="AC1661">
        <v>0</v>
      </c>
      <c r="AD1661">
        <v>-46447.88</v>
      </c>
      <c r="AE1661">
        <v>0</v>
      </c>
      <c r="AF1661">
        <v>0</v>
      </c>
      <c r="AG1661">
        <v>0</v>
      </c>
      <c r="AH1661">
        <v>0</v>
      </c>
      <c r="AI1661">
        <v>-46447.88</v>
      </c>
      <c r="AJ1661">
        <v>0</v>
      </c>
      <c r="AK1661">
        <v>-46447.88</v>
      </c>
      <c r="AL1661">
        <v>-217089.42</v>
      </c>
      <c r="AM1661">
        <v>0</v>
      </c>
      <c r="AN1661">
        <v>0</v>
      </c>
      <c r="AO1661">
        <v>0</v>
      </c>
      <c r="AP1661">
        <v>0</v>
      </c>
      <c r="AQ1661">
        <v>0</v>
      </c>
    </row>
    <row r="1662" spans="2:43" x14ac:dyDescent="0.35">
      <c r="B1662" s="65" t="s">
        <v>128</v>
      </c>
      <c r="C1662">
        <v>2017</v>
      </c>
      <c r="D1662">
        <v>2019</v>
      </c>
      <c r="F1662">
        <v>8108</v>
      </c>
      <c r="G1662">
        <v>0</v>
      </c>
      <c r="H1662" t="s">
        <v>482</v>
      </c>
      <c r="I1662">
        <v>801</v>
      </c>
      <c r="J1662">
        <v>440</v>
      </c>
      <c r="K1662" t="s">
        <v>457</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-2786.87</v>
      </c>
      <c r="AE1662">
        <v>0</v>
      </c>
      <c r="AF1662">
        <v>0</v>
      </c>
      <c r="AG1662">
        <v>0</v>
      </c>
      <c r="AH1662">
        <v>0</v>
      </c>
      <c r="AI1662">
        <v>-2786.87</v>
      </c>
      <c r="AJ1662">
        <v>0</v>
      </c>
      <c r="AK1662">
        <v>-2786.87</v>
      </c>
      <c r="AL1662">
        <v>-2786.87</v>
      </c>
      <c r="AM1662">
        <v>0</v>
      </c>
      <c r="AN1662">
        <v>0</v>
      </c>
      <c r="AO1662">
        <v>0</v>
      </c>
      <c r="AP1662">
        <v>0</v>
      </c>
      <c r="AQ1662">
        <v>0</v>
      </c>
    </row>
    <row r="1663" spans="2:43" x14ac:dyDescent="0.35">
      <c r="B1663" s="65" t="s">
        <v>128</v>
      </c>
      <c r="E1663" t="s">
        <v>129</v>
      </c>
      <c r="F1663">
        <v>500</v>
      </c>
      <c r="G1663">
        <v>0</v>
      </c>
      <c r="H1663" t="s">
        <v>495</v>
      </c>
      <c r="I1663">
        <v>1</v>
      </c>
      <c r="J1663">
        <v>0</v>
      </c>
      <c r="K1663" t="s">
        <v>66</v>
      </c>
      <c r="L1663">
        <v>0</v>
      </c>
      <c r="M1663">
        <v>0</v>
      </c>
      <c r="N1663">
        <v>0</v>
      </c>
      <c r="O1663">
        <v>0</v>
      </c>
      <c r="P1663">
        <v>0</v>
      </c>
      <c r="Q1663">
        <v>0</v>
      </c>
      <c r="R1663">
        <v>-5681.32</v>
      </c>
      <c r="S1663">
        <v>182252.64</v>
      </c>
      <c r="T1663">
        <v>0</v>
      </c>
      <c r="U1663">
        <v>-184431.81</v>
      </c>
      <c r="V1663">
        <v>-5681.32</v>
      </c>
      <c r="W1663">
        <v>-2179.17</v>
      </c>
      <c r="X1663">
        <v>0</v>
      </c>
      <c r="Y1663">
        <v>0</v>
      </c>
      <c r="Z1663">
        <v>0</v>
      </c>
      <c r="AA1663">
        <v>0</v>
      </c>
      <c r="AB1663">
        <v>0</v>
      </c>
      <c r="AC1663">
        <v>0</v>
      </c>
      <c r="AD1663">
        <v>-1352276.67</v>
      </c>
      <c r="AE1663">
        <v>0</v>
      </c>
      <c r="AF1663">
        <v>0</v>
      </c>
      <c r="AG1663">
        <v>0</v>
      </c>
      <c r="AH1663">
        <v>0</v>
      </c>
      <c r="AI1663">
        <v>-1352276.67</v>
      </c>
      <c r="AJ1663">
        <v>0</v>
      </c>
      <c r="AK1663">
        <v>-1352276.67</v>
      </c>
      <c r="AL1663">
        <v>-1348774.52</v>
      </c>
      <c r="AM1663">
        <v>0</v>
      </c>
      <c r="AN1663">
        <v>2179.17</v>
      </c>
      <c r="AO1663">
        <v>0</v>
      </c>
      <c r="AP1663">
        <v>0</v>
      </c>
      <c r="AQ1663">
        <v>2179.17</v>
      </c>
    </row>
    <row r="1664" spans="2:43" x14ac:dyDescent="0.35">
      <c r="B1664" s="65" t="s">
        <v>128</v>
      </c>
      <c r="E1664" t="s">
        <v>129</v>
      </c>
      <c r="F1664">
        <v>500</v>
      </c>
      <c r="G1664">
        <v>0</v>
      </c>
      <c r="H1664" t="s">
        <v>495</v>
      </c>
      <c r="I1664">
        <v>1</v>
      </c>
      <c r="J1664">
        <v>111</v>
      </c>
      <c r="K1664" t="s">
        <v>66</v>
      </c>
      <c r="L1664">
        <v>0</v>
      </c>
      <c r="M1664">
        <v>0</v>
      </c>
      <c r="N1664">
        <v>0</v>
      </c>
      <c r="O1664">
        <v>0</v>
      </c>
      <c r="P1664">
        <v>0</v>
      </c>
      <c r="Q1664">
        <v>0</v>
      </c>
      <c r="R1664">
        <v>-415906.28</v>
      </c>
      <c r="S1664">
        <v>-247675.02</v>
      </c>
      <c r="T1664">
        <v>0</v>
      </c>
      <c r="U1664">
        <v>-19263.43</v>
      </c>
      <c r="V1664">
        <v>-415906.28</v>
      </c>
      <c r="W1664">
        <v>-266938.45</v>
      </c>
      <c r="X1664">
        <v>0</v>
      </c>
      <c r="Y1664">
        <v>0</v>
      </c>
      <c r="Z1664">
        <v>0</v>
      </c>
      <c r="AA1664">
        <v>0</v>
      </c>
      <c r="AB1664">
        <v>0</v>
      </c>
      <c r="AC1664">
        <v>0</v>
      </c>
      <c r="AD1664">
        <v>-1576577.75</v>
      </c>
      <c r="AE1664">
        <v>0</v>
      </c>
      <c r="AF1664">
        <v>0</v>
      </c>
      <c r="AG1664">
        <v>0</v>
      </c>
      <c r="AH1664">
        <v>0</v>
      </c>
      <c r="AI1664">
        <v>-1576577.75</v>
      </c>
      <c r="AJ1664">
        <v>0</v>
      </c>
      <c r="AK1664">
        <v>-1576577.75</v>
      </c>
      <c r="AL1664">
        <v>-1427609.92</v>
      </c>
      <c r="AM1664">
        <v>0</v>
      </c>
      <c r="AN1664">
        <v>266938.45</v>
      </c>
      <c r="AO1664">
        <v>0</v>
      </c>
      <c r="AP1664">
        <v>0</v>
      </c>
      <c r="AQ1664">
        <v>266938.45</v>
      </c>
    </row>
    <row r="1665" spans="2:43" x14ac:dyDescent="0.35">
      <c r="B1665" s="65" t="s">
        <v>128</v>
      </c>
      <c r="E1665" t="s">
        <v>129</v>
      </c>
      <c r="F1665">
        <v>500</v>
      </c>
      <c r="G1665">
        <v>0</v>
      </c>
      <c r="H1665" t="s">
        <v>495</v>
      </c>
      <c r="I1665">
        <v>1</v>
      </c>
      <c r="J1665">
        <v>113</v>
      </c>
      <c r="K1665" t="s">
        <v>66</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-5945.62</v>
      </c>
      <c r="AE1665">
        <v>0</v>
      </c>
      <c r="AF1665">
        <v>0</v>
      </c>
      <c r="AG1665">
        <v>0</v>
      </c>
      <c r="AH1665">
        <v>0</v>
      </c>
      <c r="AI1665">
        <v>-5945.62</v>
      </c>
      <c r="AJ1665">
        <v>0</v>
      </c>
      <c r="AK1665">
        <v>-5945.62</v>
      </c>
      <c r="AL1665">
        <v>-5945.62</v>
      </c>
      <c r="AM1665">
        <v>0</v>
      </c>
      <c r="AN1665">
        <v>0</v>
      </c>
      <c r="AO1665">
        <v>0</v>
      </c>
      <c r="AP1665">
        <v>0</v>
      </c>
      <c r="AQ1665">
        <v>0</v>
      </c>
    </row>
    <row r="1666" spans="2:43" x14ac:dyDescent="0.35">
      <c r="B1666" s="65" t="s">
        <v>128</v>
      </c>
      <c r="E1666" t="s">
        <v>129</v>
      </c>
      <c r="F1666">
        <v>500</v>
      </c>
      <c r="G1666">
        <v>0</v>
      </c>
      <c r="H1666" t="s">
        <v>495</v>
      </c>
      <c r="I1666">
        <v>1</v>
      </c>
      <c r="J1666">
        <v>115</v>
      </c>
      <c r="K1666" t="s">
        <v>66</v>
      </c>
      <c r="L1666">
        <v>0</v>
      </c>
      <c r="M1666">
        <v>0</v>
      </c>
      <c r="N1666">
        <v>0</v>
      </c>
      <c r="O1666">
        <v>0</v>
      </c>
      <c r="P1666">
        <v>0</v>
      </c>
      <c r="Q1666">
        <v>0</v>
      </c>
      <c r="R1666">
        <v>-8001.94</v>
      </c>
      <c r="S1666">
        <v>-5480.48</v>
      </c>
      <c r="T1666">
        <v>0</v>
      </c>
      <c r="U1666">
        <v>-1160.98</v>
      </c>
      <c r="V1666">
        <v>-8001.94</v>
      </c>
      <c r="W1666">
        <v>-6641.46</v>
      </c>
      <c r="X1666">
        <v>0</v>
      </c>
      <c r="Y1666">
        <v>0</v>
      </c>
      <c r="Z1666">
        <v>0</v>
      </c>
      <c r="AA1666">
        <v>0</v>
      </c>
      <c r="AB1666">
        <v>0</v>
      </c>
      <c r="AC1666">
        <v>0</v>
      </c>
      <c r="AD1666">
        <v>-21461.35</v>
      </c>
      <c r="AE1666">
        <v>0</v>
      </c>
      <c r="AF1666">
        <v>0</v>
      </c>
      <c r="AG1666">
        <v>0</v>
      </c>
      <c r="AH1666">
        <v>0</v>
      </c>
      <c r="AI1666">
        <v>-21461.35</v>
      </c>
      <c r="AJ1666">
        <v>0</v>
      </c>
      <c r="AK1666">
        <v>-21461.35</v>
      </c>
      <c r="AL1666">
        <v>-20100.87</v>
      </c>
      <c r="AM1666">
        <v>0</v>
      </c>
      <c r="AN1666">
        <v>6641.46</v>
      </c>
      <c r="AO1666">
        <v>0</v>
      </c>
      <c r="AP1666">
        <v>0</v>
      </c>
      <c r="AQ1666">
        <v>6641.46</v>
      </c>
    </row>
    <row r="1667" spans="2:43" x14ac:dyDescent="0.35">
      <c r="B1667" s="65" t="s">
        <v>128</v>
      </c>
      <c r="E1667" t="s">
        <v>129</v>
      </c>
      <c r="F1667">
        <v>500</v>
      </c>
      <c r="G1667">
        <v>0</v>
      </c>
      <c r="H1667" t="s">
        <v>495</v>
      </c>
      <c r="I1667">
        <v>1</v>
      </c>
      <c r="J1667">
        <v>118</v>
      </c>
      <c r="K1667" t="s">
        <v>66</v>
      </c>
      <c r="L1667">
        <v>0</v>
      </c>
      <c r="M1667">
        <v>0</v>
      </c>
      <c r="N1667">
        <v>0</v>
      </c>
      <c r="O1667">
        <v>0</v>
      </c>
      <c r="P1667">
        <v>0</v>
      </c>
      <c r="Q1667">
        <v>0</v>
      </c>
      <c r="R1667">
        <v>-2757.92</v>
      </c>
      <c r="S1667">
        <v>-2757.92</v>
      </c>
      <c r="T1667">
        <v>0</v>
      </c>
      <c r="U1667">
        <v>0</v>
      </c>
      <c r="V1667">
        <v>-2757.92</v>
      </c>
      <c r="W1667">
        <v>-2757.92</v>
      </c>
      <c r="X1667">
        <v>0</v>
      </c>
      <c r="Y1667">
        <v>0</v>
      </c>
      <c r="Z1667">
        <v>0</v>
      </c>
      <c r="AA1667">
        <v>0</v>
      </c>
      <c r="AB1667">
        <v>0</v>
      </c>
      <c r="AC1667">
        <v>0</v>
      </c>
      <c r="AD1667">
        <v>0</v>
      </c>
      <c r="AE1667">
        <v>0</v>
      </c>
      <c r="AF1667">
        <v>0</v>
      </c>
      <c r="AG1667">
        <v>0</v>
      </c>
      <c r="AH1667">
        <v>0</v>
      </c>
      <c r="AI1667">
        <v>0</v>
      </c>
      <c r="AJ1667">
        <v>0</v>
      </c>
      <c r="AK1667">
        <v>0</v>
      </c>
      <c r="AL1667">
        <v>0</v>
      </c>
      <c r="AM1667">
        <v>0</v>
      </c>
      <c r="AN1667">
        <v>2757.92</v>
      </c>
      <c r="AO1667">
        <v>0</v>
      </c>
      <c r="AP1667">
        <v>0</v>
      </c>
      <c r="AQ1667">
        <v>2757.92</v>
      </c>
    </row>
    <row r="1668" spans="2:43" x14ac:dyDescent="0.35">
      <c r="B1668" s="65" t="s">
        <v>128</v>
      </c>
      <c r="E1668" t="s">
        <v>129</v>
      </c>
      <c r="F1668">
        <v>500</v>
      </c>
      <c r="G1668">
        <v>0</v>
      </c>
      <c r="H1668" t="s">
        <v>495</v>
      </c>
      <c r="I1668">
        <v>1</v>
      </c>
      <c r="J1668">
        <v>121</v>
      </c>
      <c r="K1668" t="s">
        <v>66</v>
      </c>
      <c r="L1668">
        <v>0</v>
      </c>
      <c r="M1668">
        <v>0</v>
      </c>
      <c r="N1668">
        <v>0</v>
      </c>
      <c r="O1668">
        <v>0</v>
      </c>
      <c r="P1668">
        <v>0</v>
      </c>
      <c r="Q1668">
        <v>0</v>
      </c>
      <c r="R1668">
        <v>-119253.16</v>
      </c>
      <c r="S1668">
        <v>-80232.17</v>
      </c>
      <c r="T1668">
        <v>0</v>
      </c>
      <c r="U1668">
        <v>-2156.1799999999998</v>
      </c>
      <c r="V1668">
        <v>-119253.16</v>
      </c>
      <c r="W1668">
        <v>-82388.350000000006</v>
      </c>
      <c r="X1668">
        <v>0</v>
      </c>
      <c r="Y1668">
        <v>0</v>
      </c>
      <c r="Z1668">
        <v>0</v>
      </c>
      <c r="AA1668">
        <v>0</v>
      </c>
      <c r="AB1668">
        <v>0</v>
      </c>
      <c r="AC1668">
        <v>0</v>
      </c>
      <c r="AD1668">
        <v>-395997.17</v>
      </c>
      <c r="AE1668">
        <v>0</v>
      </c>
      <c r="AF1668">
        <v>0</v>
      </c>
      <c r="AG1668">
        <v>0</v>
      </c>
      <c r="AH1668">
        <v>0</v>
      </c>
      <c r="AI1668">
        <v>-395997.17</v>
      </c>
      <c r="AJ1668">
        <v>0</v>
      </c>
      <c r="AK1668">
        <v>-395997.17</v>
      </c>
      <c r="AL1668">
        <v>-359132.36</v>
      </c>
      <c r="AM1668">
        <v>0</v>
      </c>
      <c r="AN1668">
        <v>82388.350000000006</v>
      </c>
      <c r="AO1668">
        <v>0</v>
      </c>
      <c r="AP1668">
        <v>0</v>
      </c>
      <c r="AQ1668">
        <v>82388.350000000006</v>
      </c>
    </row>
    <row r="1669" spans="2:43" x14ac:dyDescent="0.35">
      <c r="B1669" s="65" t="s">
        <v>128</v>
      </c>
      <c r="E1669" t="s">
        <v>129</v>
      </c>
      <c r="F1669">
        <v>500</v>
      </c>
      <c r="G1669">
        <v>0</v>
      </c>
      <c r="H1669" t="s">
        <v>495</v>
      </c>
      <c r="I1669">
        <v>1</v>
      </c>
      <c r="J1669">
        <v>210</v>
      </c>
      <c r="K1669" t="s">
        <v>66</v>
      </c>
      <c r="L1669">
        <v>-36160.629999999997</v>
      </c>
      <c r="M1669">
        <v>-56468.38</v>
      </c>
      <c r="N1669">
        <v>0</v>
      </c>
      <c r="O1669">
        <v>0</v>
      </c>
      <c r="P1669">
        <v>-36160.629999999997</v>
      </c>
      <c r="Q1669">
        <v>-56468.38</v>
      </c>
      <c r="R1669">
        <v>0</v>
      </c>
      <c r="S1669">
        <v>-9512.7099999999991</v>
      </c>
      <c r="T1669">
        <v>0</v>
      </c>
      <c r="U1669">
        <v>0</v>
      </c>
      <c r="V1669">
        <v>0</v>
      </c>
      <c r="W1669">
        <v>-9512.7099999999991</v>
      </c>
      <c r="X1669">
        <v>0</v>
      </c>
      <c r="Y1669">
        <v>0</v>
      </c>
      <c r="Z1669">
        <v>0</v>
      </c>
      <c r="AA1669">
        <v>0</v>
      </c>
      <c r="AB1669">
        <v>0</v>
      </c>
      <c r="AC1669">
        <v>0</v>
      </c>
      <c r="AD1669">
        <v>-237137.97</v>
      </c>
      <c r="AE1669">
        <v>0</v>
      </c>
      <c r="AF1669">
        <v>0</v>
      </c>
      <c r="AG1669">
        <v>0</v>
      </c>
      <c r="AH1669">
        <v>0</v>
      </c>
      <c r="AI1669">
        <v>-237137.97</v>
      </c>
      <c r="AJ1669">
        <v>0</v>
      </c>
      <c r="AK1669">
        <v>-237137.97</v>
      </c>
      <c r="AL1669">
        <v>-266958.43</v>
      </c>
      <c r="AM1669">
        <v>10098.469999999999</v>
      </c>
      <c r="AN1669">
        <v>0</v>
      </c>
      <c r="AO1669">
        <v>0</v>
      </c>
      <c r="AP1669">
        <v>0</v>
      </c>
      <c r="AQ1669">
        <v>10098.469999999999</v>
      </c>
    </row>
    <row r="1670" spans="2:43" x14ac:dyDescent="0.35">
      <c r="B1670" s="65" t="s">
        <v>128</v>
      </c>
      <c r="E1670" t="s">
        <v>129</v>
      </c>
      <c r="F1670">
        <v>500</v>
      </c>
      <c r="G1670">
        <v>0</v>
      </c>
      <c r="H1670" t="s">
        <v>495</v>
      </c>
      <c r="I1670">
        <v>1</v>
      </c>
      <c r="J1670">
        <v>233</v>
      </c>
      <c r="K1670" t="s">
        <v>66</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-551.30999999999995</v>
      </c>
      <c r="AE1670">
        <v>0</v>
      </c>
      <c r="AF1670">
        <v>0</v>
      </c>
      <c r="AG1670">
        <v>0</v>
      </c>
      <c r="AH1670">
        <v>0</v>
      </c>
      <c r="AI1670">
        <v>-551.30999999999995</v>
      </c>
      <c r="AJ1670">
        <v>0</v>
      </c>
      <c r="AK1670">
        <v>-551.30999999999995</v>
      </c>
      <c r="AL1670">
        <v>-551.30999999999995</v>
      </c>
      <c r="AM1670">
        <v>0</v>
      </c>
      <c r="AN1670">
        <v>0</v>
      </c>
      <c r="AO1670">
        <v>0</v>
      </c>
      <c r="AP1670">
        <v>0</v>
      </c>
      <c r="AQ1670">
        <v>0</v>
      </c>
    </row>
    <row r="1671" spans="2:43" x14ac:dyDescent="0.35">
      <c r="B1671" s="65" t="s">
        <v>128</v>
      </c>
      <c r="E1671" t="s">
        <v>129</v>
      </c>
      <c r="F1671">
        <v>500</v>
      </c>
      <c r="G1671">
        <v>0</v>
      </c>
      <c r="H1671" t="s">
        <v>495</v>
      </c>
      <c r="I1671">
        <v>1</v>
      </c>
      <c r="J1671">
        <v>240</v>
      </c>
      <c r="K1671" t="s">
        <v>66</v>
      </c>
      <c r="L1671">
        <v>-1501.02</v>
      </c>
      <c r="M1671">
        <v>-1907.82</v>
      </c>
      <c r="N1671">
        <v>0</v>
      </c>
      <c r="O1671">
        <v>0</v>
      </c>
      <c r="P1671">
        <v>-1501.02</v>
      </c>
      <c r="Q1671">
        <v>-1907.82</v>
      </c>
      <c r="R1671">
        <v>0</v>
      </c>
      <c r="S1671">
        <v>0</v>
      </c>
      <c r="T1671">
        <v>0</v>
      </c>
      <c r="U1671">
        <v>0</v>
      </c>
      <c r="V1671">
        <v>0</v>
      </c>
      <c r="W1671">
        <v>0</v>
      </c>
      <c r="X1671">
        <v>0</v>
      </c>
      <c r="Y1671">
        <v>0</v>
      </c>
      <c r="Z1671">
        <v>0</v>
      </c>
      <c r="AA1671">
        <v>0</v>
      </c>
      <c r="AB1671">
        <v>0</v>
      </c>
      <c r="AC1671">
        <v>0</v>
      </c>
      <c r="AD1671">
        <v>-384.82</v>
      </c>
      <c r="AE1671">
        <v>0</v>
      </c>
      <c r="AF1671">
        <v>0</v>
      </c>
      <c r="AG1671">
        <v>0</v>
      </c>
      <c r="AH1671">
        <v>0</v>
      </c>
      <c r="AI1671">
        <v>-384.82</v>
      </c>
      <c r="AJ1671">
        <v>0</v>
      </c>
      <c r="AK1671">
        <v>-384.82</v>
      </c>
      <c r="AL1671">
        <v>-791.62</v>
      </c>
      <c r="AM1671">
        <v>1907.82</v>
      </c>
      <c r="AN1671">
        <v>0</v>
      </c>
      <c r="AO1671">
        <v>0</v>
      </c>
      <c r="AP1671">
        <v>0</v>
      </c>
      <c r="AQ1671">
        <v>1907.82</v>
      </c>
    </row>
    <row r="1672" spans="2:43" x14ac:dyDescent="0.35">
      <c r="B1672" s="65" t="s">
        <v>128</v>
      </c>
      <c r="E1672" t="s">
        <v>129</v>
      </c>
      <c r="F1672">
        <v>500</v>
      </c>
      <c r="G1672">
        <v>0</v>
      </c>
      <c r="H1672" t="s">
        <v>495</v>
      </c>
      <c r="I1672">
        <v>1</v>
      </c>
      <c r="J1672">
        <v>251</v>
      </c>
      <c r="K1672" t="s">
        <v>66</v>
      </c>
      <c r="L1672">
        <v>-863806.52</v>
      </c>
      <c r="M1672">
        <v>-2093352.66</v>
      </c>
      <c r="N1672">
        <v>0</v>
      </c>
      <c r="O1672">
        <v>0</v>
      </c>
      <c r="P1672">
        <v>-863806.52</v>
      </c>
      <c r="Q1672">
        <v>-2093352.66</v>
      </c>
      <c r="R1672">
        <v>-800</v>
      </c>
      <c r="S1672">
        <v>-9369.26</v>
      </c>
      <c r="T1672">
        <v>0</v>
      </c>
      <c r="U1672">
        <v>0</v>
      </c>
      <c r="V1672">
        <v>-800</v>
      </c>
      <c r="W1672">
        <v>-9369.26</v>
      </c>
      <c r="X1672">
        <v>0</v>
      </c>
      <c r="Y1672">
        <v>0</v>
      </c>
      <c r="Z1672">
        <v>0</v>
      </c>
      <c r="AA1672">
        <v>0</v>
      </c>
      <c r="AB1672">
        <v>0</v>
      </c>
      <c r="AC1672">
        <v>0</v>
      </c>
      <c r="AD1672">
        <v>-909255.82</v>
      </c>
      <c r="AE1672">
        <v>0</v>
      </c>
      <c r="AF1672">
        <v>0</v>
      </c>
      <c r="AG1672">
        <v>0</v>
      </c>
      <c r="AH1672">
        <v>0</v>
      </c>
      <c r="AI1672">
        <v>-909255.82</v>
      </c>
      <c r="AJ1672">
        <v>0</v>
      </c>
      <c r="AK1672">
        <v>-909255.82</v>
      </c>
      <c r="AL1672">
        <v>-2147371.2200000002</v>
      </c>
      <c r="AM1672">
        <v>284223.34000000003</v>
      </c>
      <c r="AN1672">
        <v>0</v>
      </c>
      <c r="AO1672">
        <v>0</v>
      </c>
      <c r="AP1672">
        <v>0</v>
      </c>
      <c r="AQ1672">
        <v>284223.34000000003</v>
      </c>
    </row>
    <row r="1673" spans="2:43" x14ac:dyDescent="0.35">
      <c r="B1673" s="65" t="s">
        <v>128</v>
      </c>
      <c r="E1673" t="s">
        <v>129</v>
      </c>
      <c r="F1673">
        <v>500</v>
      </c>
      <c r="G1673">
        <v>0</v>
      </c>
      <c r="H1673" t="s">
        <v>495</v>
      </c>
      <c r="I1673">
        <v>1</v>
      </c>
      <c r="J1673">
        <v>252</v>
      </c>
      <c r="K1673" t="s">
        <v>66</v>
      </c>
      <c r="L1673">
        <v>-20700174.690000001</v>
      </c>
      <c r="M1673">
        <v>-17336205.559999999</v>
      </c>
      <c r="N1673">
        <v>0</v>
      </c>
      <c r="O1673">
        <v>0</v>
      </c>
      <c r="P1673">
        <v>-20700174.690000001</v>
      </c>
      <c r="Q1673">
        <v>-17336205.559999999</v>
      </c>
      <c r="R1673">
        <v>-7113.08</v>
      </c>
      <c r="S1673">
        <v>-9211.57</v>
      </c>
      <c r="T1673">
        <v>0</v>
      </c>
      <c r="U1673">
        <v>0</v>
      </c>
      <c r="V1673">
        <v>-7113.08</v>
      </c>
      <c r="W1673">
        <v>-9211.57</v>
      </c>
      <c r="X1673">
        <v>0</v>
      </c>
      <c r="Y1673">
        <v>0</v>
      </c>
      <c r="Z1673">
        <v>0</v>
      </c>
      <c r="AA1673">
        <v>0</v>
      </c>
      <c r="AB1673">
        <v>0</v>
      </c>
      <c r="AC1673">
        <v>0</v>
      </c>
      <c r="AD1673">
        <v>-19843739.199999999</v>
      </c>
      <c r="AE1673">
        <v>0</v>
      </c>
      <c r="AF1673">
        <v>0</v>
      </c>
      <c r="AG1673">
        <v>0</v>
      </c>
      <c r="AH1673">
        <v>0</v>
      </c>
      <c r="AI1673">
        <v>-19843739.199999999</v>
      </c>
      <c r="AJ1673">
        <v>0</v>
      </c>
      <c r="AK1673">
        <v>-19843739.199999999</v>
      </c>
      <c r="AL1673">
        <v>-16481868.560000001</v>
      </c>
      <c r="AM1673">
        <v>1803494.8</v>
      </c>
      <c r="AN1673">
        <v>0</v>
      </c>
      <c r="AO1673">
        <v>0</v>
      </c>
      <c r="AP1673">
        <v>0</v>
      </c>
      <c r="AQ1673">
        <v>1803494.8</v>
      </c>
    </row>
    <row r="1674" spans="2:43" x14ac:dyDescent="0.35">
      <c r="B1674" s="65" t="s">
        <v>128</v>
      </c>
      <c r="E1674" t="s">
        <v>129</v>
      </c>
      <c r="F1674">
        <v>500</v>
      </c>
      <c r="G1674">
        <v>0</v>
      </c>
      <c r="H1674" t="s">
        <v>495</v>
      </c>
      <c r="I1674">
        <v>1</v>
      </c>
      <c r="J1674">
        <v>253</v>
      </c>
      <c r="K1674" t="s">
        <v>66</v>
      </c>
      <c r="L1674">
        <v>-91687</v>
      </c>
      <c r="M1674">
        <v>-1609569.99</v>
      </c>
      <c r="N1674">
        <v>0</v>
      </c>
      <c r="O1674">
        <v>0</v>
      </c>
      <c r="P1674">
        <v>-91687</v>
      </c>
      <c r="Q1674">
        <v>-1609569.99</v>
      </c>
      <c r="R1674">
        <v>0</v>
      </c>
      <c r="S1674">
        <v>0</v>
      </c>
      <c r="T1674">
        <v>0</v>
      </c>
      <c r="U1674">
        <v>0</v>
      </c>
      <c r="V1674">
        <v>0</v>
      </c>
      <c r="W1674">
        <v>0</v>
      </c>
      <c r="X1674">
        <v>0</v>
      </c>
      <c r="Y1674">
        <v>0</v>
      </c>
      <c r="Z1674">
        <v>0</v>
      </c>
      <c r="AA1674">
        <v>0</v>
      </c>
      <c r="AB1674">
        <v>0</v>
      </c>
      <c r="AC1674">
        <v>0</v>
      </c>
      <c r="AD1674">
        <v>868.2</v>
      </c>
      <c r="AE1674">
        <v>0</v>
      </c>
      <c r="AF1674">
        <v>0</v>
      </c>
      <c r="AG1674">
        <v>0</v>
      </c>
      <c r="AH1674">
        <v>0</v>
      </c>
      <c r="AI1674">
        <v>868.2</v>
      </c>
      <c r="AJ1674">
        <v>0</v>
      </c>
      <c r="AK1674">
        <v>868.2</v>
      </c>
      <c r="AL1674">
        <v>-1517014.79</v>
      </c>
      <c r="AM1674">
        <v>1235.49</v>
      </c>
      <c r="AN1674">
        <v>0</v>
      </c>
      <c r="AO1674">
        <v>0</v>
      </c>
      <c r="AP1674">
        <v>0</v>
      </c>
      <c r="AQ1674">
        <v>1235.49</v>
      </c>
    </row>
    <row r="1675" spans="2:43" x14ac:dyDescent="0.35">
      <c r="B1675" s="65" t="s">
        <v>128</v>
      </c>
      <c r="E1675" t="s">
        <v>129</v>
      </c>
      <c r="F1675">
        <v>500</v>
      </c>
      <c r="G1675">
        <v>0</v>
      </c>
      <c r="H1675" t="s">
        <v>495</v>
      </c>
      <c r="I1675">
        <v>1</v>
      </c>
      <c r="J1675">
        <v>257</v>
      </c>
      <c r="K1675" t="s">
        <v>66</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-640.08000000000004</v>
      </c>
      <c r="AE1675">
        <v>0</v>
      </c>
      <c r="AF1675">
        <v>0</v>
      </c>
      <c r="AG1675">
        <v>0</v>
      </c>
      <c r="AH1675">
        <v>0</v>
      </c>
      <c r="AI1675">
        <v>-640.08000000000004</v>
      </c>
      <c r="AJ1675">
        <v>0</v>
      </c>
      <c r="AK1675">
        <v>-640.08000000000004</v>
      </c>
      <c r="AL1675">
        <v>-640.08000000000004</v>
      </c>
      <c r="AM1675">
        <v>0</v>
      </c>
      <c r="AN1675">
        <v>0</v>
      </c>
      <c r="AO1675">
        <v>0</v>
      </c>
      <c r="AP1675">
        <v>0</v>
      </c>
      <c r="AQ1675">
        <v>0</v>
      </c>
    </row>
    <row r="1676" spans="2:43" x14ac:dyDescent="0.35">
      <c r="B1676" s="65" t="s">
        <v>128</v>
      </c>
      <c r="E1676" t="s">
        <v>129</v>
      </c>
      <c r="F1676">
        <v>500</v>
      </c>
      <c r="G1676">
        <v>0</v>
      </c>
      <c r="H1676" t="s">
        <v>495</v>
      </c>
      <c r="I1676">
        <v>1</v>
      </c>
      <c r="J1676">
        <v>258</v>
      </c>
      <c r="K1676" t="s">
        <v>66</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-18190.150000000001</v>
      </c>
      <c r="AE1676">
        <v>0</v>
      </c>
      <c r="AF1676">
        <v>0</v>
      </c>
      <c r="AG1676">
        <v>0</v>
      </c>
      <c r="AH1676">
        <v>0</v>
      </c>
      <c r="AI1676">
        <v>-18190.150000000001</v>
      </c>
      <c r="AJ1676">
        <v>0</v>
      </c>
      <c r="AK1676">
        <v>-18190.150000000001</v>
      </c>
      <c r="AL1676">
        <v>-18190.150000000001</v>
      </c>
      <c r="AM1676">
        <v>0</v>
      </c>
      <c r="AN1676">
        <v>0</v>
      </c>
      <c r="AO1676">
        <v>0</v>
      </c>
      <c r="AP1676">
        <v>0</v>
      </c>
      <c r="AQ1676">
        <v>0</v>
      </c>
    </row>
    <row r="1677" spans="2:43" x14ac:dyDescent="0.35">
      <c r="B1677" s="65" t="s">
        <v>128</v>
      </c>
      <c r="E1677" t="s">
        <v>129</v>
      </c>
      <c r="F1677">
        <v>500</v>
      </c>
      <c r="G1677">
        <v>0</v>
      </c>
      <c r="H1677" t="s">
        <v>495</v>
      </c>
      <c r="I1677">
        <v>1</v>
      </c>
      <c r="J1677">
        <v>260</v>
      </c>
      <c r="K1677" t="s">
        <v>66</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-116414.75</v>
      </c>
      <c r="AE1677">
        <v>0</v>
      </c>
      <c r="AF1677">
        <v>0</v>
      </c>
      <c r="AG1677">
        <v>0</v>
      </c>
      <c r="AH1677">
        <v>0</v>
      </c>
      <c r="AI1677">
        <v>-116414.75</v>
      </c>
      <c r="AJ1677">
        <v>0</v>
      </c>
      <c r="AK1677">
        <v>-116414.75</v>
      </c>
      <c r="AL1677">
        <v>-116414.75</v>
      </c>
      <c r="AM1677">
        <v>0</v>
      </c>
      <c r="AN1677">
        <v>0</v>
      </c>
      <c r="AO1677">
        <v>0</v>
      </c>
      <c r="AP1677">
        <v>0</v>
      </c>
      <c r="AQ1677">
        <v>0</v>
      </c>
    </row>
    <row r="1678" spans="2:43" x14ac:dyDescent="0.35">
      <c r="B1678" s="65" t="s">
        <v>128</v>
      </c>
      <c r="E1678" t="s">
        <v>129</v>
      </c>
      <c r="F1678">
        <v>500</v>
      </c>
      <c r="G1678">
        <v>0</v>
      </c>
      <c r="H1678" t="s">
        <v>495</v>
      </c>
      <c r="I1678">
        <v>1</v>
      </c>
      <c r="J1678">
        <v>310</v>
      </c>
      <c r="K1678" t="s">
        <v>66</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-3938.8</v>
      </c>
      <c r="AE1678">
        <v>0</v>
      </c>
      <c r="AF1678">
        <v>0</v>
      </c>
      <c r="AG1678">
        <v>0</v>
      </c>
      <c r="AH1678">
        <v>0</v>
      </c>
      <c r="AI1678">
        <v>-3938.8</v>
      </c>
      <c r="AJ1678">
        <v>0</v>
      </c>
      <c r="AK1678">
        <v>-3938.8</v>
      </c>
      <c r="AL1678">
        <v>-3938.8</v>
      </c>
      <c r="AM1678">
        <v>0</v>
      </c>
      <c r="AN1678">
        <v>0</v>
      </c>
      <c r="AO1678">
        <v>0</v>
      </c>
      <c r="AP1678">
        <v>0</v>
      </c>
      <c r="AQ1678">
        <v>0</v>
      </c>
    </row>
    <row r="1679" spans="2:43" x14ac:dyDescent="0.35">
      <c r="B1679" s="65" t="s">
        <v>128</v>
      </c>
      <c r="E1679" t="s">
        <v>129</v>
      </c>
      <c r="F1679">
        <v>500</v>
      </c>
      <c r="G1679">
        <v>0</v>
      </c>
      <c r="H1679" t="s">
        <v>495</v>
      </c>
      <c r="I1679">
        <v>1</v>
      </c>
      <c r="J1679">
        <v>410</v>
      </c>
      <c r="K1679" t="s">
        <v>66</v>
      </c>
      <c r="L1679">
        <v>-505119806.67000002</v>
      </c>
      <c r="M1679">
        <v>-710326748.61000001</v>
      </c>
      <c r="N1679">
        <v>0</v>
      </c>
      <c r="O1679">
        <v>0</v>
      </c>
      <c r="P1679">
        <v>-505119806.67000002</v>
      </c>
      <c r="Q1679">
        <v>-710326748.61000001</v>
      </c>
      <c r="R1679">
        <v>0</v>
      </c>
      <c r="S1679">
        <v>-288</v>
      </c>
      <c r="T1679">
        <v>0</v>
      </c>
      <c r="U1679">
        <v>0</v>
      </c>
      <c r="V1679">
        <v>0</v>
      </c>
      <c r="W1679">
        <v>-288</v>
      </c>
      <c r="X1679">
        <v>0</v>
      </c>
      <c r="Y1679">
        <v>0</v>
      </c>
      <c r="Z1679">
        <v>0</v>
      </c>
      <c r="AA1679">
        <v>0</v>
      </c>
      <c r="AB1679">
        <v>0</v>
      </c>
      <c r="AC1679">
        <v>0</v>
      </c>
      <c r="AD1679">
        <v>-344309264.74000001</v>
      </c>
      <c r="AE1679">
        <v>0</v>
      </c>
      <c r="AF1679">
        <v>0</v>
      </c>
      <c r="AG1679">
        <v>0</v>
      </c>
      <c r="AH1679">
        <v>0</v>
      </c>
      <c r="AI1679">
        <v>-344309264.74000001</v>
      </c>
      <c r="AJ1679">
        <v>0</v>
      </c>
      <c r="AK1679">
        <v>-344309264.74000001</v>
      </c>
      <c r="AL1679">
        <v>-549516494.67999995</v>
      </c>
      <c r="AM1679">
        <v>125731567.84999999</v>
      </c>
      <c r="AN1679">
        <v>0</v>
      </c>
      <c r="AO1679">
        <v>0</v>
      </c>
      <c r="AP1679">
        <v>0</v>
      </c>
      <c r="AQ1679">
        <v>125731567.84999999</v>
      </c>
    </row>
    <row r="1680" spans="2:43" x14ac:dyDescent="0.35">
      <c r="B1680" s="65" t="s">
        <v>128</v>
      </c>
      <c r="E1680" t="s">
        <v>129</v>
      </c>
      <c r="F1680">
        <v>502</v>
      </c>
      <c r="G1680">
        <v>0</v>
      </c>
      <c r="H1680" t="s">
        <v>459</v>
      </c>
      <c r="I1680">
        <v>0</v>
      </c>
      <c r="J1680">
        <v>0</v>
      </c>
      <c r="K1680" t="s">
        <v>460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row>
    <row r="1681" spans="2:43" x14ac:dyDescent="0.35">
      <c r="B1681" s="65" t="s">
        <v>128</v>
      </c>
      <c r="E1681" t="s">
        <v>129</v>
      </c>
      <c r="F1681">
        <v>503</v>
      </c>
      <c r="G1681">
        <v>0</v>
      </c>
      <c r="H1681" t="s">
        <v>459</v>
      </c>
      <c r="I1681">
        <v>0</v>
      </c>
      <c r="J1681">
        <v>0</v>
      </c>
      <c r="K1681" t="s">
        <v>460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row>
    <row r="1682" spans="2:43" x14ac:dyDescent="0.35">
      <c r="B1682" s="65" t="s">
        <v>128</v>
      </c>
      <c r="E1682" t="s">
        <v>129</v>
      </c>
      <c r="F1682">
        <v>505</v>
      </c>
      <c r="G1682">
        <v>0</v>
      </c>
      <c r="H1682" t="s">
        <v>496</v>
      </c>
      <c r="I1682">
        <v>83</v>
      </c>
      <c r="J1682">
        <v>0</v>
      </c>
      <c r="K1682" t="s">
        <v>66</v>
      </c>
      <c r="L1682">
        <v>-0.96</v>
      </c>
      <c r="M1682">
        <v>-0.96</v>
      </c>
      <c r="N1682">
        <v>0</v>
      </c>
      <c r="O1682">
        <v>0</v>
      </c>
      <c r="P1682">
        <v>-0.96</v>
      </c>
      <c r="Q1682">
        <v>-0.96</v>
      </c>
      <c r="R1682">
        <v>0.96</v>
      </c>
      <c r="S1682">
        <v>0.96</v>
      </c>
      <c r="T1682">
        <v>0</v>
      </c>
      <c r="U1682">
        <v>0</v>
      </c>
      <c r="V1682">
        <v>0.96</v>
      </c>
      <c r="W1682">
        <v>0.96</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row>
    <row r="1683" spans="2:43" x14ac:dyDescent="0.35">
      <c r="B1683" s="65" t="s">
        <v>128</v>
      </c>
      <c r="E1683" t="s">
        <v>129</v>
      </c>
      <c r="F1683">
        <v>505</v>
      </c>
      <c r="G1683">
        <v>0</v>
      </c>
      <c r="H1683" t="s">
        <v>496</v>
      </c>
      <c r="I1683">
        <v>83</v>
      </c>
      <c r="J1683">
        <v>410</v>
      </c>
      <c r="K1683" t="s">
        <v>66</v>
      </c>
      <c r="L1683">
        <v>-858006.52</v>
      </c>
      <c r="M1683">
        <v>434040.04</v>
      </c>
      <c r="N1683">
        <v>0</v>
      </c>
      <c r="O1683">
        <v>0</v>
      </c>
      <c r="P1683">
        <v>-858006.52</v>
      </c>
      <c r="Q1683">
        <v>434040.04</v>
      </c>
      <c r="R1683">
        <v>-0.96</v>
      </c>
      <c r="S1683">
        <v>-1207783.81</v>
      </c>
      <c r="T1683">
        <v>0</v>
      </c>
      <c r="U1683">
        <v>0</v>
      </c>
      <c r="V1683">
        <v>-0.96</v>
      </c>
      <c r="W1683">
        <v>-1207783.81</v>
      </c>
      <c r="X1683">
        <v>0</v>
      </c>
      <c r="Y1683">
        <v>0</v>
      </c>
      <c r="Z1683">
        <v>0</v>
      </c>
      <c r="AA1683">
        <v>0</v>
      </c>
      <c r="AB1683">
        <v>0</v>
      </c>
      <c r="AC1683">
        <v>0</v>
      </c>
      <c r="AD1683">
        <v>-95187.02</v>
      </c>
      <c r="AE1683">
        <v>0</v>
      </c>
      <c r="AF1683">
        <v>0</v>
      </c>
      <c r="AG1683">
        <v>0</v>
      </c>
      <c r="AH1683">
        <v>0</v>
      </c>
      <c r="AI1683">
        <v>-95187.02</v>
      </c>
      <c r="AJ1683">
        <v>0</v>
      </c>
      <c r="AK1683">
        <v>-95187.02</v>
      </c>
      <c r="AL1683">
        <v>-10923.31</v>
      </c>
      <c r="AM1683">
        <v>1852</v>
      </c>
      <c r="AN1683">
        <v>0</v>
      </c>
      <c r="AO1683">
        <v>0</v>
      </c>
      <c r="AP1683">
        <v>0</v>
      </c>
      <c r="AQ1683">
        <v>1852</v>
      </c>
    </row>
    <row r="1684" spans="2:43" x14ac:dyDescent="0.35">
      <c r="B1684" s="65" t="s">
        <v>128</v>
      </c>
      <c r="E1684" t="s">
        <v>129</v>
      </c>
      <c r="F1684">
        <v>506</v>
      </c>
      <c r="G1684">
        <v>0</v>
      </c>
      <c r="H1684" t="s">
        <v>459</v>
      </c>
      <c r="I1684">
        <v>0</v>
      </c>
      <c r="J1684">
        <v>0</v>
      </c>
      <c r="K1684" t="s">
        <v>460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row>
    <row r="1685" spans="2:43" x14ac:dyDescent="0.35">
      <c r="B1685" s="65" t="s">
        <v>128</v>
      </c>
      <c r="E1685" t="s">
        <v>129</v>
      </c>
      <c r="F1685">
        <v>507</v>
      </c>
      <c r="G1685">
        <v>0</v>
      </c>
      <c r="H1685" t="s">
        <v>459</v>
      </c>
      <c r="I1685">
        <v>0</v>
      </c>
      <c r="J1685">
        <v>0</v>
      </c>
      <c r="K1685" t="s">
        <v>460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row>
    <row r="1686" spans="2:43" x14ac:dyDescent="0.35">
      <c r="B1686" s="65" t="s">
        <v>128</v>
      </c>
      <c r="E1686" t="s">
        <v>129</v>
      </c>
      <c r="F1686">
        <v>511</v>
      </c>
      <c r="G1686">
        <v>0</v>
      </c>
      <c r="H1686" t="s">
        <v>459</v>
      </c>
      <c r="I1686">
        <v>0</v>
      </c>
      <c r="J1686">
        <v>0</v>
      </c>
      <c r="K1686" t="s">
        <v>460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row>
    <row r="1687" spans="2:43" x14ac:dyDescent="0.35">
      <c r="B1687" s="65" t="s">
        <v>128</v>
      </c>
      <c r="E1687" t="s">
        <v>129</v>
      </c>
      <c r="F1687">
        <v>516</v>
      </c>
      <c r="G1687">
        <v>0</v>
      </c>
      <c r="H1687" t="s">
        <v>459</v>
      </c>
      <c r="I1687">
        <v>0</v>
      </c>
      <c r="J1687">
        <v>0</v>
      </c>
      <c r="K1687" t="s">
        <v>460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row>
    <row r="1688" spans="2:43" x14ac:dyDescent="0.35">
      <c r="B1688" s="65" t="s">
        <v>128</v>
      </c>
      <c r="E1688" t="s">
        <v>129</v>
      </c>
      <c r="F1688">
        <v>518</v>
      </c>
      <c r="G1688">
        <v>0</v>
      </c>
      <c r="H1688" t="s">
        <v>459</v>
      </c>
      <c r="I1688">
        <v>0</v>
      </c>
      <c r="J1688">
        <v>0</v>
      </c>
      <c r="K1688" t="s">
        <v>460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row>
    <row r="1689" spans="2:43" x14ac:dyDescent="0.35">
      <c r="B1689" s="65" t="s">
        <v>128</v>
      </c>
      <c r="E1689" t="s">
        <v>129</v>
      </c>
      <c r="F1689">
        <v>519</v>
      </c>
      <c r="G1689">
        <v>0</v>
      </c>
      <c r="H1689" t="s">
        <v>459</v>
      </c>
      <c r="I1689">
        <v>0</v>
      </c>
      <c r="J1689">
        <v>0</v>
      </c>
      <c r="K1689" t="s">
        <v>460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row>
    <row r="1690" spans="2:43" x14ac:dyDescent="0.35">
      <c r="B1690" s="65" t="s">
        <v>128</v>
      </c>
      <c r="E1690" t="s">
        <v>129</v>
      </c>
      <c r="F1690">
        <v>521</v>
      </c>
      <c r="G1690">
        <v>0</v>
      </c>
      <c r="H1690" t="s">
        <v>459</v>
      </c>
      <c r="I1690">
        <v>0</v>
      </c>
      <c r="J1690">
        <v>0</v>
      </c>
      <c r="K1690" t="s">
        <v>460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row>
    <row r="1691" spans="2:43" x14ac:dyDescent="0.35">
      <c r="B1691" s="65" t="s">
        <v>128</v>
      </c>
      <c r="E1691" t="s">
        <v>129</v>
      </c>
      <c r="F1691">
        <v>524</v>
      </c>
      <c r="G1691">
        <v>0</v>
      </c>
      <c r="H1691" t="s">
        <v>497</v>
      </c>
      <c r="I1691">
        <v>3</v>
      </c>
      <c r="J1691">
        <v>0</v>
      </c>
      <c r="K1691" t="s">
        <v>66</v>
      </c>
      <c r="L1691">
        <v>140</v>
      </c>
      <c r="M1691">
        <v>140</v>
      </c>
      <c r="N1691">
        <v>0</v>
      </c>
      <c r="O1691">
        <v>0</v>
      </c>
      <c r="P1691">
        <v>140</v>
      </c>
      <c r="Q1691">
        <v>140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row>
    <row r="1692" spans="2:43" x14ac:dyDescent="0.35">
      <c r="B1692" s="65" t="s">
        <v>128</v>
      </c>
      <c r="E1692" t="s">
        <v>129</v>
      </c>
      <c r="F1692">
        <v>524</v>
      </c>
      <c r="G1692">
        <v>0</v>
      </c>
      <c r="H1692" t="s">
        <v>497</v>
      </c>
      <c r="I1692">
        <v>3</v>
      </c>
      <c r="J1692">
        <v>410</v>
      </c>
      <c r="K1692" t="s">
        <v>66</v>
      </c>
      <c r="L1692">
        <v>-140</v>
      </c>
      <c r="M1692">
        <v>-140</v>
      </c>
      <c r="N1692">
        <v>0</v>
      </c>
      <c r="O1692">
        <v>0</v>
      </c>
      <c r="P1692">
        <v>-140</v>
      </c>
      <c r="Q1692">
        <v>-140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row>
    <row r="1693" spans="2:43" x14ac:dyDescent="0.35">
      <c r="B1693" s="65" t="s">
        <v>128</v>
      </c>
      <c r="E1693" t="s">
        <v>129</v>
      </c>
      <c r="F1693">
        <v>525</v>
      </c>
      <c r="G1693">
        <v>0</v>
      </c>
      <c r="H1693" t="s">
        <v>459</v>
      </c>
      <c r="I1693">
        <v>0</v>
      </c>
      <c r="J1693">
        <v>0</v>
      </c>
      <c r="K1693" t="s">
        <v>460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row>
    <row r="1694" spans="2:43" x14ac:dyDescent="0.35">
      <c r="B1694" s="65" t="s">
        <v>128</v>
      </c>
      <c r="E1694" t="s">
        <v>129</v>
      </c>
      <c r="F1694">
        <v>526</v>
      </c>
      <c r="G1694">
        <v>0</v>
      </c>
      <c r="H1694" t="s">
        <v>459</v>
      </c>
      <c r="I1694">
        <v>0</v>
      </c>
      <c r="J1694">
        <v>0</v>
      </c>
      <c r="K1694" t="s">
        <v>460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row>
    <row r="1695" spans="2:43" x14ac:dyDescent="0.35">
      <c r="B1695" s="65" t="s">
        <v>128</v>
      </c>
      <c r="E1695" t="s">
        <v>129</v>
      </c>
      <c r="F1695">
        <v>527</v>
      </c>
      <c r="G1695">
        <v>0</v>
      </c>
      <c r="H1695" t="s">
        <v>459</v>
      </c>
      <c r="I1695">
        <v>0</v>
      </c>
      <c r="J1695">
        <v>0</v>
      </c>
      <c r="K1695" t="s">
        <v>460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row>
    <row r="1696" spans="2:43" x14ac:dyDescent="0.35">
      <c r="B1696" s="65" t="s">
        <v>128</v>
      </c>
      <c r="E1696" t="s">
        <v>129</v>
      </c>
      <c r="F1696">
        <v>530</v>
      </c>
      <c r="G1696">
        <v>0</v>
      </c>
      <c r="H1696" t="s">
        <v>459</v>
      </c>
      <c r="I1696">
        <v>0</v>
      </c>
      <c r="J1696">
        <v>0</v>
      </c>
      <c r="K1696" t="s">
        <v>460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row>
    <row r="1697" spans="2:43" x14ac:dyDescent="0.35">
      <c r="B1697" s="65" t="s">
        <v>128</v>
      </c>
      <c r="E1697" t="s">
        <v>129</v>
      </c>
      <c r="F1697">
        <v>532</v>
      </c>
      <c r="G1697">
        <v>0</v>
      </c>
      <c r="H1697" t="s">
        <v>497</v>
      </c>
      <c r="I1697">
        <v>3</v>
      </c>
      <c r="J1697">
        <v>0</v>
      </c>
      <c r="K1697" t="s">
        <v>66</v>
      </c>
      <c r="L1697">
        <v>-686522.47</v>
      </c>
      <c r="M1697">
        <v>-686522.47</v>
      </c>
      <c r="N1697">
        <v>0</v>
      </c>
      <c r="O1697">
        <v>0</v>
      </c>
      <c r="P1697">
        <v>-686522.47</v>
      </c>
      <c r="Q1697">
        <v>-686522.47</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row>
    <row r="1698" spans="2:43" x14ac:dyDescent="0.35">
      <c r="B1698" s="65" t="s">
        <v>128</v>
      </c>
      <c r="E1698" t="s">
        <v>129</v>
      </c>
      <c r="F1698">
        <v>532</v>
      </c>
      <c r="G1698">
        <v>0</v>
      </c>
      <c r="H1698" t="s">
        <v>497</v>
      </c>
      <c r="I1698">
        <v>3</v>
      </c>
      <c r="J1698">
        <v>410</v>
      </c>
      <c r="K1698" t="s">
        <v>66</v>
      </c>
      <c r="L1698">
        <v>686522.47</v>
      </c>
      <c r="M1698">
        <v>686522.46</v>
      </c>
      <c r="N1698">
        <v>0</v>
      </c>
      <c r="O1698">
        <v>0</v>
      </c>
      <c r="P1698">
        <v>686522.47</v>
      </c>
      <c r="Q1698">
        <v>686522.46</v>
      </c>
      <c r="R1698">
        <v>0</v>
      </c>
      <c r="S1698">
        <v>0</v>
      </c>
      <c r="T1698">
        <v>0</v>
      </c>
      <c r="U1698">
        <v>0</v>
      </c>
      <c r="V1698">
        <v>0</v>
      </c>
      <c r="W1698">
        <v>0</v>
      </c>
      <c r="X1698">
        <v>0</v>
      </c>
      <c r="Y1698">
        <v>0</v>
      </c>
      <c r="Z1698">
        <v>0</v>
      </c>
      <c r="AA1698">
        <v>0</v>
      </c>
      <c r="AB1698">
        <v>0</v>
      </c>
      <c r="AC1698">
        <v>0</v>
      </c>
      <c r="AD1698">
        <v>-215840.67</v>
      </c>
      <c r="AE1698">
        <v>0</v>
      </c>
      <c r="AF1698">
        <v>0</v>
      </c>
      <c r="AG1698">
        <v>0</v>
      </c>
      <c r="AH1698">
        <v>0</v>
      </c>
      <c r="AI1698">
        <v>-215840.67</v>
      </c>
      <c r="AJ1698">
        <v>0</v>
      </c>
      <c r="AK1698">
        <v>-215840.67</v>
      </c>
      <c r="AL1698">
        <v>-215840.68</v>
      </c>
      <c r="AM1698">
        <v>0.01</v>
      </c>
      <c r="AN1698">
        <v>0</v>
      </c>
      <c r="AO1698">
        <v>0</v>
      </c>
      <c r="AP1698">
        <v>0</v>
      </c>
      <c r="AQ1698">
        <v>0.01</v>
      </c>
    </row>
    <row r="1699" spans="2:43" x14ac:dyDescent="0.35">
      <c r="B1699" s="65" t="s">
        <v>128</v>
      </c>
      <c r="E1699" t="s">
        <v>129</v>
      </c>
      <c r="F1699">
        <v>533</v>
      </c>
      <c r="G1699">
        <v>0</v>
      </c>
      <c r="H1699" t="s">
        <v>459</v>
      </c>
      <c r="I1699">
        <v>0</v>
      </c>
      <c r="J1699">
        <v>0</v>
      </c>
      <c r="K1699" t="s">
        <v>460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row>
    <row r="1700" spans="2:43" x14ac:dyDescent="0.35">
      <c r="B1700" s="65" t="s">
        <v>128</v>
      </c>
      <c r="E1700" t="s">
        <v>129</v>
      </c>
      <c r="F1700">
        <v>537</v>
      </c>
      <c r="G1700">
        <v>0</v>
      </c>
      <c r="H1700" t="s">
        <v>497</v>
      </c>
      <c r="I1700">
        <v>3</v>
      </c>
      <c r="J1700">
        <v>0</v>
      </c>
      <c r="K1700" t="s">
        <v>66</v>
      </c>
      <c r="L1700">
        <v>-4257.1499999999996</v>
      </c>
      <c r="M1700">
        <v>-4257.1499999999996</v>
      </c>
      <c r="N1700">
        <v>0</v>
      </c>
      <c r="O1700">
        <v>0</v>
      </c>
      <c r="P1700">
        <v>-4257.1499999999996</v>
      </c>
      <c r="Q1700">
        <v>-4257.1499999999996</v>
      </c>
      <c r="R1700">
        <v>-314.35000000000002</v>
      </c>
      <c r="S1700">
        <v>-314.35000000000002</v>
      </c>
      <c r="T1700">
        <v>0</v>
      </c>
      <c r="U1700">
        <v>0</v>
      </c>
      <c r="V1700">
        <v>-314.35000000000002</v>
      </c>
      <c r="W1700">
        <v>-314.35000000000002</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row>
    <row r="1701" spans="2:43" x14ac:dyDescent="0.35">
      <c r="B1701" s="65" t="s">
        <v>128</v>
      </c>
      <c r="E1701" t="s">
        <v>129</v>
      </c>
      <c r="F1701">
        <v>537</v>
      </c>
      <c r="G1701">
        <v>0</v>
      </c>
      <c r="H1701" t="s">
        <v>497</v>
      </c>
      <c r="I1701">
        <v>3</v>
      </c>
      <c r="J1701">
        <v>410</v>
      </c>
      <c r="K1701" t="s">
        <v>66</v>
      </c>
      <c r="L1701">
        <v>-1.08</v>
      </c>
      <c r="M1701">
        <v>-1.08</v>
      </c>
      <c r="N1701">
        <v>0</v>
      </c>
      <c r="O1701">
        <v>0</v>
      </c>
      <c r="P1701">
        <v>-1.08</v>
      </c>
      <c r="Q1701">
        <v>-1.08</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row>
    <row r="1702" spans="2:43" x14ac:dyDescent="0.35">
      <c r="B1702" s="65" t="s">
        <v>128</v>
      </c>
      <c r="E1702" t="s">
        <v>129</v>
      </c>
      <c r="F1702">
        <v>538</v>
      </c>
      <c r="G1702">
        <v>0</v>
      </c>
      <c r="H1702" t="s">
        <v>498</v>
      </c>
      <c r="I1702">
        <v>2</v>
      </c>
      <c r="J1702">
        <v>410</v>
      </c>
      <c r="K1702" t="s">
        <v>66</v>
      </c>
      <c r="L1702">
        <v>-44994563.229999997</v>
      </c>
      <c r="M1702">
        <v>-43010791.310000002</v>
      </c>
      <c r="N1702">
        <v>0</v>
      </c>
      <c r="O1702">
        <v>0</v>
      </c>
      <c r="P1702">
        <v>-44994563.229999997</v>
      </c>
      <c r="Q1702">
        <v>-43010791.310000002</v>
      </c>
      <c r="R1702">
        <v>0</v>
      </c>
      <c r="S1702">
        <v>0</v>
      </c>
      <c r="T1702">
        <v>0</v>
      </c>
      <c r="U1702">
        <v>0</v>
      </c>
      <c r="V1702">
        <v>0</v>
      </c>
      <c r="W1702">
        <v>0</v>
      </c>
      <c r="X1702">
        <v>0</v>
      </c>
      <c r="Y1702">
        <v>0</v>
      </c>
      <c r="Z1702">
        <v>0</v>
      </c>
      <c r="AA1702">
        <v>0</v>
      </c>
      <c r="AB1702">
        <v>0</v>
      </c>
      <c r="AC1702">
        <v>0</v>
      </c>
      <c r="AD1702">
        <v>-13853116.289999999</v>
      </c>
      <c r="AE1702">
        <v>0</v>
      </c>
      <c r="AF1702">
        <v>0</v>
      </c>
      <c r="AG1702">
        <v>0</v>
      </c>
      <c r="AH1702">
        <v>0</v>
      </c>
      <c r="AI1702">
        <v>-13853116.289999999</v>
      </c>
      <c r="AJ1702">
        <v>0</v>
      </c>
      <c r="AK1702">
        <v>-13853116.289999999</v>
      </c>
      <c r="AL1702">
        <v>-11869344.369999999</v>
      </c>
      <c r="AM1702">
        <v>2615769.88</v>
      </c>
      <c r="AN1702">
        <v>0</v>
      </c>
      <c r="AO1702">
        <v>0</v>
      </c>
      <c r="AP1702">
        <v>0</v>
      </c>
      <c r="AQ1702">
        <v>2615769.88</v>
      </c>
    </row>
    <row r="1703" spans="2:43" x14ac:dyDescent="0.35">
      <c r="B1703" s="65" t="s">
        <v>128</v>
      </c>
      <c r="E1703" t="s">
        <v>129</v>
      </c>
      <c r="F1703">
        <v>540</v>
      </c>
      <c r="G1703">
        <v>0</v>
      </c>
      <c r="H1703" t="s">
        <v>497</v>
      </c>
      <c r="I1703">
        <v>3</v>
      </c>
      <c r="J1703">
        <v>410</v>
      </c>
      <c r="K1703" t="s">
        <v>66</v>
      </c>
      <c r="L1703">
        <v>-9264.2199999999993</v>
      </c>
      <c r="M1703">
        <v>-9264.2199999999993</v>
      </c>
      <c r="N1703">
        <v>0</v>
      </c>
      <c r="O1703">
        <v>0</v>
      </c>
      <c r="P1703">
        <v>-9264.2199999999993</v>
      </c>
      <c r="Q1703">
        <v>-9264.2199999999993</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row>
    <row r="1704" spans="2:43" x14ac:dyDescent="0.35">
      <c r="B1704" s="65" t="s">
        <v>128</v>
      </c>
      <c r="E1704" t="s">
        <v>129</v>
      </c>
      <c r="F1704">
        <v>542</v>
      </c>
      <c r="G1704">
        <v>0</v>
      </c>
      <c r="H1704" t="s">
        <v>499</v>
      </c>
      <c r="I1704">
        <v>0</v>
      </c>
      <c r="J1704">
        <v>251</v>
      </c>
      <c r="K1704" t="s">
        <v>66</v>
      </c>
      <c r="L1704">
        <v>-126350.24</v>
      </c>
      <c r="M1704">
        <v>-126350.24</v>
      </c>
      <c r="N1704">
        <v>0</v>
      </c>
      <c r="O1704">
        <v>0</v>
      </c>
      <c r="P1704">
        <v>-126350.24</v>
      </c>
      <c r="Q1704">
        <v>-126350.24</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row>
    <row r="1705" spans="2:43" x14ac:dyDescent="0.35">
      <c r="B1705" s="65" t="s">
        <v>128</v>
      </c>
      <c r="E1705" t="s">
        <v>129</v>
      </c>
      <c r="F1705">
        <v>542</v>
      </c>
      <c r="G1705">
        <v>0</v>
      </c>
      <c r="H1705" t="s">
        <v>499</v>
      </c>
      <c r="I1705">
        <v>0</v>
      </c>
      <c r="J1705">
        <v>253</v>
      </c>
      <c r="K1705" t="s">
        <v>66</v>
      </c>
      <c r="L1705">
        <v>-61491.69</v>
      </c>
      <c r="M1705">
        <v>-61491.69</v>
      </c>
      <c r="N1705">
        <v>0</v>
      </c>
      <c r="O1705">
        <v>0</v>
      </c>
      <c r="P1705">
        <v>-61491.69</v>
      </c>
      <c r="Q1705">
        <v>-61491.69</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51629.61</v>
      </c>
      <c r="AN1705">
        <v>0</v>
      </c>
      <c r="AO1705">
        <v>0</v>
      </c>
      <c r="AP1705">
        <v>0</v>
      </c>
      <c r="AQ1705">
        <v>51629.61</v>
      </c>
    </row>
    <row r="1706" spans="2:43" x14ac:dyDescent="0.35">
      <c r="B1706" s="65" t="s">
        <v>128</v>
      </c>
      <c r="E1706" t="s">
        <v>129</v>
      </c>
      <c r="F1706">
        <v>542</v>
      </c>
      <c r="G1706">
        <v>0</v>
      </c>
      <c r="H1706" t="s">
        <v>499</v>
      </c>
      <c r="I1706">
        <v>0</v>
      </c>
      <c r="J1706">
        <v>330</v>
      </c>
      <c r="K1706" t="s">
        <v>66</v>
      </c>
      <c r="L1706">
        <v>-1582471.04</v>
      </c>
      <c r="M1706">
        <v>-1582471.04</v>
      </c>
      <c r="N1706">
        <v>0</v>
      </c>
      <c r="O1706">
        <v>0</v>
      </c>
      <c r="P1706">
        <v>-1582471.04</v>
      </c>
      <c r="Q1706">
        <v>-1582471.04</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row>
    <row r="1707" spans="2:43" x14ac:dyDescent="0.35">
      <c r="B1707" s="65" t="s">
        <v>128</v>
      </c>
      <c r="E1707" t="s">
        <v>129</v>
      </c>
      <c r="F1707">
        <v>549</v>
      </c>
      <c r="G1707">
        <v>0</v>
      </c>
      <c r="H1707" t="s">
        <v>459</v>
      </c>
      <c r="I1707">
        <v>0</v>
      </c>
      <c r="J1707">
        <v>0</v>
      </c>
      <c r="K1707" t="s">
        <v>460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row>
    <row r="1708" spans="2:43" x14ac:dyDescent="0.35">
      <c r="B1708" s="65" t="s">
        <v>128</v>
      </c>
      <c r="E1708" t="s">
        <v>129</v>
      </c>
      <c r="F1708">
        <v>550</v>
      </c>
      <c r="G1708">
        <v>0</v>
      </c>
      <c r="H1708" t="s">
        <v>495</v>
      </c>
      <c r="I1708">
        <v>1</v>
      </c>
      <c r="J1708">
        <v>410</v>
      </c>
      <c r="K1708" t="s">
        <v>66</v>
      </c>
      <c r="L1708">
        <v>0</v>
      </c>
      <c r="M1708">
        <v>-143458.45000000001</v>
      </c>
      <c r="N1708">
        <v>0</v>
      </c>
      <c r="O1708">
        <v>0</v>
      </c>
      <c r="P1708">
        <v>0</v>
      </c>
      <c r="Q1708">
        <v>-143458.45000000001</v>
      </c>
      <c r="R1708">
        <v>0</v>
      </c>
      <c r="S1708">
        <v>0</v>
      </c>
      <c r="T1708">
        <v>0</v>
      </c>
      <c r="U1708">
        <v>0</v>
      </c>
      <c r="V1708">
        <v>0</v>
      </c>
      <c r="W1708">
        <v>0</v>
      </c>
      <c r="X1708">
        <v>0</v>
      </c>
      <c r="Y1708">
        <v>0</v>
      </c>
      <c r="Z1708">
        <v>0</v>
      </c>
      <c r="AA1708">
        <v>0</v>
      </c>
      <c r="AB1708">
        <v>0</v>
      </c>
      <c r="AC1708">
        <v>0</v>
      </c>
      <c r="AD1708">
        <v>-174187.07</v>
      </c>
      <c r="AE1708">
        <v>0</v>
      </c>
      <c r="AF1708">
        <v>0</v>
      </c>
      <c r="AG1708">
        <v>0</v>
      </c>
      <c r="AH1708">
        <v>0</v>
      </c>
      <c r="AI1708">
        <v>-174187.07</v>
      </c>
      <c r="AJ1708">
        <v>0</v>
      </c>
      <c r="AK1708">
        <v>-174187.07</v>
      </c>
      <c r="AL1708">
        <v>-317645.52</v>
      </c>
      <c r="AM1708">
        <v>0</v>
      </c>
      <c r="AN1708">
        <v>0</v>
      </c>
      <c r="AO1708">
        <v>0</v>
      </c>
      <c r="AP1708">
        <v>0</v>
      </c>
      <c r="AQ1708">
        <v>0</v>
      </c>
    </row>
    <row r="1709" spans="2:43" x14ac:dyDescent="0.35">
      <c r="B1709" s="65" t="s">
        <v>128</v>
      </c>
      <c r="E1709" t="s">
        <v>129</v>
      </c>
      <c r="F1709">
        <v>551</v>
      </c>
      <c r="G1709">
        <v>0</v>
      </c>
      <c r="H1709" t="s">
        <v>497</v>
      </c>
      <c r="I1709">
        <v>3</v>
      </c>
      <c r="J1709">
        <v>410</v>
      </c>
      <c r="K1709" t="s">
        <v>66</v>
      </c>
      <c r="L1709">
        <v>-113364</v>
      </c>
      <c r="M1709">
        <v>-29335</v>
      </c>
      <c r="N1709">
        <v>0</v>
      </c>
      <c r="O1709">
        <v>0</v>
      </c>
      <c r="P1709">
        <v>-113364</v>
      </c>
      <c r="Q1709">
        <v>-29335</v>
      </c>
      <c r="R1709">
        <v>0</v>
      </c>
      <c r="S1709">
        <v>0</v>
      </c>
      <c r="T1709">
        <v>0</v>
      </c>
      <c r="U1709">
        <v>0</v>
      </c>
      <c r="V1709">
        <v>0</v>
      </c>
      <c r="W1709">
        <v>0</v>
      </c>
      <c r="X1709">
        <v>0</v>
      </c>
      <c r="Y1709">
        <v>0</v>
      </c>
      <c r="Z1709">
        <v>0</v>
      </c>
      <c r="AA1709">
        <v>0</v>
      </c>
      <c r="AB1709">
        <v>0</v>
      </c>
      <c r="AC1709">
        <v>0</v>
      </c>
      <c r="AD1709">
        <v>-84029</v>
      </c>
      <c r="AE1709">
        <v>0</v>
      </c>
      <c r="AF1709">
        <v>0</v>
      </c>
      <c r="AG1709">
        <v>0</v>
      </c>
      <c r="AH1709">
        <v>0</v>
      </c>
      <c r="AI1709">
        <v>-84029</v>
      </c>
      <c r="AJ1709">
        <v>0</v>
      </c>
      <c r="AK1709">
        <v>-84029</v>
      </c>
      <c r="AL1709">
        <v>0</v>
      </c>
      <c r="AM1709">
        <v>0</v>
      </c>
      <c r="AN1709">
        <v>0</v>
      </c>
      <c r="AO1709">
        <v>0</v>
      </c>
      <c r="AP1709">
        <v>0</v>
      </c>
      <c r="AQ1709">
        <v>0</v>
      </c>
    </row>
    <row r="1710" spans="2:43" x14ac:dyDescent="0.35">
      <c r="B1710" s="65" t="s">
        <v>128</v>
      </c>
      <c r="E1710" t="s">
        <v>129</v>
      </c>
      <c r="F1710">
        <v>553</v>
      </c>
      <c r="G1710">
        <v>0</v>
      </c>
      <c r="H1710" t="s">
        <v>459</v>
      </c>
      <c r="I1710">
        <v>0</v>
      </c>
      <c r="J1710">
        <v>0</v>
      </c>
      <c r="K1710" t="s">
        <v>460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row>
    <row r="1711" spans="2:43" x14ac:dyDescent="0.35">
      <c r="B1711" s="65" t="s">
        <v>128</v>
      </c>
      <c r="E1711" t="s">
        <v>129</v>
      </c>
      <c r="F1711">
        <v>555</v>
      </c>
      <c r="G1711">
        <v>0</v>
      </c>
      <c r="H1711" t="s">
        <v>459</v>
      </c>
      <c r="I1711">
        <v>0</v>
      </c>
      <c r="J1711">
        <v>0</v>
      </c>
      <c r="K1711" t="s">
        <v>460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row>
    <row r="1712" spans="2:43" x14ac:dyDescent="0.35">
      <c r="B1712" s="65" t="s">
        <v>128</v>
      </c>
      <c r="E1712" t="s">
        <v>129</v>
      </c>
      <c r="F1712">
        <v>556</v>
      </c>
      <c r="G1712">
        <v>0</v>
      </c>
      <c r="H1712" t="s">
        <v>459</v>
      </c>
      <c r="I1712">
        <v>0</v>
      </c>
      <c r="J1712">
        <v>0</v>
      </c>
      <c r="K1712" t="s">
        <v>460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row>
    <row r="1713" spans="2:43" x14ac:dyDescent="0.35">
      <c r="B1713" s="65" t="s">
        <v>128</v>
      </c>
      <c r="E1713" t="s">
        <v>129</v>
      </c>
      <c r="F1713">
        <v>557</v>
      </c>
      <c r="G1713">
        <v>0</v>
      </c>
      <c r="H1713" t="s">
        <v>497</v>
      </c>
      <c r="I1713">
        <v>3</v>
      </c>
      <c r="J1713">
        <v>410</v>
      </c>
      <c r="K1713" t="s">
        <v>66</v>
      </c>
      <c r="L1713">
        <v>-25386.1</v>
      </c>
      <c r="M1713">
        <v>0</v>
      </c>
      <c r="N1713">
        <v>0</v>
      </c>
      <c r="O1713">
        <v>0</v>
      </c>
      <c r="P1713">
        <v>-25386.1</v>
      </c>
      <c r="Q1713">
        <v>0</v>
      </c>
      <c r="R1713">
        <v>0</v>
      </c>
      <c r="S1713">
        <v>0</v>
      </c>
      <c r="T1713">
        <v>0</v>
      </c>
      <c r="U1713">
        <v>0</v>
      </c>
      <c r="V1713">
        <v>0</v>
      </c>
      <c r="W1713">
        <v>0</v>
      </c>
      <c r="X1713">
        <v>0</v>
      </c>
      <c r="Y1713">
        <v>0</v>
      </c>
      <c r="Z1713">
        <v>0</v>
      </c>
      <c r="AA1713">
        <v>0</v>
      </c>
      <c r="AB1713">
        <v>0</v>
      </c>
      <c r="AC1713">
        <v>0</v>
      </c>
      <c r="AD1713">
        <v>-25386.1</v>
      </c>
      <c r="AE1713">
        <v>0</v>
      </c>
      <c r="AF1713">
        <v>0</v>
      </c>
      <c r="AG1713">
        <v>0</v>
      </c>
      <c r="AH1713">
        <v>0</v>
      </c>
      <c r="AI1713">
        <v>-25386.1</v>
      </c>
      <c r="AJ1713">
        <v>0</v>
      </c>
      <c r="AK1713">
        <v>-25386.1</v>
      </c>
      <c r="AL1713">
        <v>0</v>
      </c>
      <c r="AM1713">
        <v>0</v>
      </c>
      <c r="AN1713">
        <v>0</v>
      </c>
      <c r="AO1713">
        <v>0</v>
      </c>
      <c r="AP1713">
        <v>0</v>
      </c>
      <c r="AQ1713">
        <v>0</v>
      </c>
    </row>
    <row r="1714" spans="2:43" x14ac:dyDescent="0.35">
      <c r="B1714" s="65" t="s">
        <v>128</v>
      </c>
      <c r="E1714" t="s">
        <v>129</v>
      </c>
      <c r="F1714">
        <v>560</v>
      </c>
      <c r="G1714">
        <v>0</v>
      </c>
      <c r="H1714" t="s">
        <v>459</v>
      </c>
      <c r="I1714">
        <v>0</v>
      </c>
      <c r="J1714">
        <v>0</v>
      </c>
      <c r="K1714" t="s">
        <v>460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row>
    <row r="1715" spans="2:43" x14ac:dyDescent="0.35">
      <c r="B1715" s="65" t="s">
        <v>128</v>
      </c>
      <c r="E1715" t="s">
        <v>129</v>
      </c>
      <c r="F1715">
        <v>561</v>
      </c>
      <c r="G1715">
        <v>0</v>
      </c>
      <c r="H1715" t="s">
        <v>459</v>
      </c>
      <c r="I1715">
        <v>0</v>
      </c>
      <c r="J1715">
        <v>0</v>
      </c>
      <c r="K1715" t="s">
        <v>460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row>
    <row r="1716" spans="2:43" x14ac:dyDescent="0.35">
      <c r="B1716" s="65" t="s">
        <v>128</v>
      </c>
      <c r="E1716" t="s">
        <v>129</v>
      </c>
      <c r="F1716">
        <v>564</v>
      </c>
      <c r="G1716">
        <v>0</v>
      </c>
      <c r="H1716" t="s">
        <v>459</v>
      </c>
      <c r="I1716">
        <v>0</v>
      </c>
      <c r="J1716">
        <v>0</v>
      </c>
      <c r="K1716" t="s">
        <v>460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row>
    <row r="1717" spans="2:43" x14ac:dyDescent="0.35">
      <c r="B1717" s="65" t="s">
        <v>128</v>
      </c>
      <c r="E1717" t="s">
        <v>129</v>
      </c>
      <c r="F1717">
        <v>565</v>
      </c>
      <c r="G1717">
        <v>0</v>
      </c>
      <c r="H1717" t="s">
        <v>459</v>
      </c>
      <c r="I1717">
        <v>0</v>
      </c>
      <c r="J1717">
        <v>0</v>
      </c>
      <c r="K1717" t="s">
        <v>460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row>
    <row r="1718" spans="2:43" x14ac:dyDescent="0.35">
      <c r="B1718" s="65" t="s">
        <v>128</v>
      </c>
      <c r="E1718" t="s">
        <v>129</v>
      </c>
      <c r="F1718">
        <v>566</v>
      </c>
      <c r="G1718">
        <v>0</v>
      </c>
      <c r="H1718" t="s">
        <v>459</v>
      </c>
      <c r="I1718">
        <v>0</v>
      </c>
      <c r="J1718">
        <v>0</v>
      </c>
      <c r="K1718" t="s">
        <v>460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row>
    <row r="1719" spans="2:43" x14ac:dyDescent="0.35">
      <c r="B1719" s="65" t="s">
        <v>128</v>
      </c>
      <c r="E1719" t="s">
        <v>129</v>
      </c>
      <c r="F1719">
        <v>567</v>
      </c>
      <c r="G1719">
        <v>0</v>
      </c>
      <c r="H1719" t="s">
        <v>459</v>
      </c>
      <c r="I1719">
        <v>0</v>
      </c>
      <c r="J1719">
        <v>0</v>
      </c>
      <c r="K1719" t="s">
        <v>460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row>
    <row r="1720" spans="2:43" x14ac:dyDescent="0.35">
      <c r="B1720" s="65" t="s">
        <v>128</v>
      </c>
      <c r="E1720" t="s">
        <v>129</v>
      </c>
      <c r="F1720">
        <v>568</v>
      </c>
      <c r="G1720">
        <v>0</v>
      </c>
      <c r="H1720" t="s">
        <v>459</v>
      </c>
      <c r="I1720">
        <v>0</v>
      </c>
      <c r="J1720">
        <v>0</v>
      </c>
      <c r="K1720" t="s">
        <v>460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row>
    <row r="1721" spans="2:43" x14ac:dyDescent="0.35">
      <c r="B1721" s="65" t="s">
        <v>128</v>
      </c>
      <c r="E1721" t="s">
        <v>129</v>
      </c>
      <c r="F1721">
        <v>569</v>
      </c>
      <c r="G1721">
        <v>0</v>
      </c>
      <c r="H1721" t="s">
        <v>497</v>
      </c>
      <c r="I1721">
        <v>3</v>
      </c>
      <c r="J1721">
        <v>0</v>
      </c>
      <c r="K1721" t="s">
        <v>66</v>
      </c>
      <c r="L1721">
        <v>31575.16</v>
      </c>
      <c r="M1721">
        <v>31575.16</v>
      </c>
      <c r="N1721">
        <v>0</v>
      </c>
      <c r="O1721">
        <v>0</v>
      </c>
      <c r="P1721">
        <v>31575.16</v>
      </c>
      <c r="Q1721">
        <v>31575.16</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row>
    <row r="1722" spans="2:43" x14ac:dyDescent="0.35">
      <c r="B1722" s="65" t="s">
        <v>128</v>
      </c>
      <c r="E1722" t="s">
        <v>129</v>
      </c>
      <c r="F1722">
        <v>569</v>
      </c>
      <c r="G1722">
        <v>0</v>
      </c>
      <c r="H1722" t="s">
        <v>497</v>
      </c>
      <c r="I1722">
        <v>3</v>
      </c>
      <c r="J1722">
        <v>410</v>
      </c>
      <c r="K1722" t="s">
        <v>66</v>
      </c>
      <c r="L1722">
        <v>-31575.16</v>
      </c>
      <c r="M1722">
        <v>-31575.16</v>
      </c>
      <c r="N1722">
        <v>0</v>
      </c>
      <c r="O1722">
        <v>0</v>
      </c>
      <c r="P1722">
        <v>-31575.16</v>
      </c>
      <c r="Q1722">
        <v>-31575.16</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row>
    <row r="1723" spans="2:43" x14ac:dyDescent="0.35">
      <c r="B1723" s="65" t="s">
        <v>128</v>
      </c>
      <c r="E1723" t="s">
        <v>129</v>
      </c>
      <c r="F1723">
        <v>570</v>
      </c>
      <c r="G1723">
        <v>0</v>
      </c>
      <c r="H1723" t="s">
        <v>459</v>
      </c>
      <c r="I1723">
        <v>0</v>
      </c>
      <c r="J1723">
        <v>0</v>
      </c>
      <c r="K1723" t="s">
        <v>460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row>
    <row r="1724" spans="2:43" x14ac:dyDescent="0.35">
      <c r="B1724" s="65" t="s">
        <v>128</v>
      </c>
      <c r="E1724" t="s">
        <v>129</v>
      </c>
      <c r="F1724">
        <v>571</v>
      </c>
      <c r="G1724">
        <v>0</v>
      </c>
      <c r="H1724" t="s">
        <v>459</v>
      </c>
      <c r="I1724">
        <v>0</v>
      </c>
      <c r="J1724">
        <v>0</v>
      </c>
      <c r="K1724" t="s">
        <v>460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row>
    <row r="1725" spans="2:43" x14ac:dyDescent="0.35">
      <c r="B1725" s="65" t="s">
        <v>128</v>
      </c>
      <c r="E1725" t="s">
        <v>129</v>
      </c>
      <c r="F1725">
        <v>572</v>
      </c>
      <c r="G1725">
        <v>0</v>
      </c>
      <c r="H1725" t="s">
        <v>459</v>
      </c>
      <c r="I1725">
        <v>0</v>
      </c>
      <c r="J1725">
        <v>0</v>
      </c>
      <c r="K1725" t="s">
        <v>460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row>
    <row r="1726" spans="2:43" x14ac:dyDescent="0.35">
      <c r="B1726" s="65" t="s">
        <v>128</v>
      </c>
      <c r="E1726" t="s">
        <v>129</v>
      </c>
      <c r="F1726">
        <v>573</v>
      </c>
      <c r="G1726">
        <v>0</v>
      </c>
      <c r="H1726" t="s">
        <v>459</v>
      </c>
      <c r="I1726">
        <v>0</v>
      </c>
      <c r="J1726">
        <v>0</v>
      </c>
      <c r="K1726" t="s">
        <v>460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row>
    <row r="1727" spans="2:43" x14ac:dyDescent="0.35">
      <c r="B1727" s="65" t="s">
        <v>128</v>
      </c>
      <c r="E1727" t="s">
        <v>129</v>
      </c>
      <c r="F1727">
        <v>574</v>
      </c>
      <c r="G1727">
        <v>0</v>
      </c>
      <c r="H1727" t="s">
        <v>459</v>
      </c>
      <c r="I1727">
        <v>0</v>
      </c>
      <c r="J1727">
        <v>0</v>
      </c>
      <c r="K1727" t="s">
        <v>460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row>
    <row r="1728" spans="2:43" x14ac:dyDescent="0.35">
      <c r="B1728" s="65" t="s">
        <v>128</v>
      </c>
      <c r="E1728" t="s">
        <v>129</v>
      </c>
      <c r="F1728">
        <v>575</v>
      </c>
      <c r="G1728">
        <v>0</v>
      </c>
      <c r="H1728" t="s">
        <v>459</v>
      </c>
      <c r="I1728">
        <v>0</v>
      </c>
      <c r="J1728">
        <v>0</v>
      </c>
      <c r="K1728" t="s">
        <v>460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row>
    <row r="1729" spans="2:43" x14ac:dyDescent="0.35">
      <c r="B1729" s="65" t="s">
        <v>128</v>
      </c>
      <c r="E1729" t="s">
        <v>129</v>
      </c>
      <c r="F1729">
        <v>580</v>
      </c>
      <c r="G1729">
        <v>0</v>
      </c>
      <c r="H1729" t="s">
        <v>459</v>
      </c>
      <c r="I1729">
        <v>0</v>
      </c>
      <c r="J1729">
        <v>0</v>
      </c>
      <c r="K1729" t="s">
        <v>460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row>
    <row r="1730" spans="2:43" x14ac:dyDescent="0.35">
      <c r="B1730" s="65" t="s">
        <v>128</v>
      </c>
      <c r="E1730" t="s">
        <v>129</v>
      </c>
      <c r="F1730">
        <v>581</v>
      </c>
      <c r="G1730">
        <v>0</v>
      </c>
      <c r="H1730" t="s">
        <v>459</v>
      </c>
      <c r="I1730">
        <v>0</v>
      </c>
      <c r="J1730">
        <v>0</v>
      </c>
      <c r="K1730" t="s">
        <v>460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row>
    <row r="1731" spans="2:43" x14ac:dyDescent="0.35">
      <c r="B1731" s="65" t="s">
        <v>128</v>
      </c>
      <c r="E1731" t="s">
        <v>129</v>
      </c>
      <c r="F1731">
        <v>582</v>
      </c>
      <c r="G1731">
        <v>0</v>
      </c>
      <c r="H1731" t="s">
        <v>459</v>
      </c>
      <c r="I1731">
        <v>0</v>
      </c>
      <c r="J1731">
        <v>0</v>
      </c>
      <c r="K1731" t="s">
        <v>460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row>
    <row r="1732" spans="2:43" x14ac:dyDescent="0.35">
      <c r="B1732" s="65" t="s">
        <v>128</v>
      </c>
      <c r="E1732" t="s">
        <v>129</v>
      </c>
      <c r="F1732">
        <v>583</v>
      </c>
      <c r="G1732">
        <v>0</v>
      </c>
      <c r="H1732" t="s">
        <v>497</v>
      </c>
      <c r="I1732">
        <v>3</v>
      </c>
      <c r="J1732">
        <v>0</v>
      </c>
      <c r="K1732" t="s">
        <v>66</v>
      </c>
      <c r="L1732">
        <v>89.6</v>
      </c>
      <c r="M1732">
        <v>89.6</v>
      </c>
      <c r="N1732">
        <v>0</v>
      </c>
      <c r="O1732">
        <v>0</v>
      </c>
      <c r="P1732">
        <v>89.6</v>
      </c>
      <c r="Q1732">
        <v>89.6</v>
      </c>
      <c r="R1732">
        <v>-19078.57</v>
      </c>
      <c r="S1732">
        <v>-19078.57</v>
      </c>
      <c r="T1732">
        <v>0</v>
      </c>
      <c r="U1732">
        <v>0</v>
      </c>
      <c r="V1732">
        <v>-19078.57</v>
      </c>
      <c r="W1732">
        <v>-19078.57</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row>
    <row r="1733" spans="2:43" x14ac:dyDescent="0.35">
      <c r="B1733" s="65" t="s">
        <v>128</v>
      </c>
      <c r="E1733" t="s">
        <v>129</v>
      </c>
      <c r="F1733">
        <v>583</v>
      </c>
      <c r="G1733">
        <v>0</v>
      </c>
      <c r="H1733" t="s">
        <v>497</v>
      </c>
      <c r="I1733">
        <v>3</v>
      </c>
      <c r="J1733">
        <v>410</v>
      </c>
      <c r="K1733" t="s">
        <v>66</v>
      </c>
      <c r="L1733">
        <v>-962656.75</v>
      </c>
      <c r="M1733">
        <v>-964958.49</v>
      </c>
      <c r="N1733">
        <v>0</v>
      </c>
      <c r="O1733">
        <v>0</v>
      </c>
      <c r="P1733">
        <v>-962656.75</v>
      </c>
      <c r="Q1733">
        <v>-964958.49</v>
      </c>
      <c r="R1733">
        <v>19078.57</v>
      </c>
      <c r="S1733">
        <v>19078.57</v>
      </c>
      <c r="T1733">
        <v>0</v>
      </c>
      <c r="U1733">
        <v>0</v>
      </c>
      <c r="V1733">
        <v>19078.57</v>
      </c>
      <c r="W1733">
        <v>19078.57</v>
      </c>
      <c r="X1733">
        <v>0</v>
      </c>
      <c r="Y1733">
        <v>0</v>
      </c>
      <c r="Z1733">
        <v>0</v>
      </c>
      <c r="AA1733">
        <v>0</v>
      </c>
      <c r="AB1733">
        <v>0</v>
      </c>
      <c r="AC1733">
        <v>0</v>
      </c>
      <c r="AD1733">
        <v>-10198.26</v>
      </c>
      <c r="AE1733">
        <v>0</v>
      </c>
      <c r="AF1733">
        <v>0</v>
      </c>
      <c r="AG1733">
        <v>0</v>
      </c>
      <c r="AH1733">
        <v>0</v>
      </c>
      <c r="AI1733">
        <v>-10198.26</v>
      </c>
      <c r="AJ1733">
        <v>0</v>
      </c>
      <c r="AK1733">
        <v>-10198.26</v>
      </c>
      <c r="AL1733">
        <v>-12500</v>
      </c>
      <c r="AM1733">
        <v>924869</v>
      </c>
      <c r="AN1733">
        <v>0</v>
      </c>
      <c r="AO1733">
        <v>0</v>
      </c>
      <c r="AP1733">
        <v>0</v>
      </c>
      <c r="AQ1733">
        <v>924869</v>
      </c>
    </row>
    <row r="1734" spans="2:43" x14ac:dyDescent="0.35">
      <c r="B1734" s="65" t="s">
        <v>128</v>
      </c>
      <c r="E1734" t="s">
        <v>129</v>
      </c>
      <c r="F1734">
        <v>584</v>
      </c>
      <c r="G1734">
        <v>0</v>
      </c>
      <c r="H1734" t="s">
        <v>459</v>
      </c>
      <c r="I1734">
        <v>0</v>
      </c>
      <c r="J1734">
        <v>0</v>
      </c>
      <c r="K1734" t="s">
        <v>460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row>
    <row r="1735" spans="2:43" x14ac:dyDescent="0.35">
      <c r="B1735" s="65" t="s">
        <v>128</v>
      </c>
      <c r="E1735" t="s">
        <v>129</v>
      </c>
      <c r="F1735">
        <v>585</v>
      </c>
      <c r="G1735">
        <v>0</v>
      </c>
      <c r="H1735" t="s">
        <v>459</v>
      </c>
      <c r="I1735">
        <v>0</v>
      </c>
      <c r="J1735">
        <v>0</v>
      </c>
      <c r="K1735" t="s">
        <v>460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row>
    <row r="1736" spans="2:43" x14ac:dyDescent="0.35">
      <c r="B1736" s="65" t="s">
        <v>128</v>
      </c>
      <c r="E1736" t="s">
        <v>129</v>
      </c>
      <c r="F1736">
        <v>586</v>
      </c>
      <c r="G1736">
        <v>0</v>
      </c>
      <c r="H1736" t="s">
        <v>459</v>
      </c>
      <c r="I1736">
        <v>0</v>
      </c>
      <c r="J1736">
        <v>0</v>
      </c>
      <c r="K1736" t="s">
        <v>460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row>
    <row r="1737" spans="2:43" x14ac:dyDescent="0.35">
      <c r="B1737" s="65" t="s">
        <v>128</v>
      </c>
      <c r="E1737" t="s">
        <v>129</v>
      </c>
      <c r="F1737">
        <v>587</v>
      </c>
      <c r="G1737">
        <v>0</v>
      </c>
      <c r="H1737" t="s">
        <v>459</v>
      </c>
      <c r="I1737">
        <v>0</v>
      </c>
      <c r="J1737">
        <v>0</v>
      </c>
      <c r="K1737" t="s">
        <v>460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row>
    <row r="1738" spans="2:43" x14ac:dyDescent="0.35">
      <c r="B1738" s="65" t="s">
        <v>128</v>
      </c>
      <c r="E1738" t="s">
        <v>129</v>
      </c>
      <c r="F1738">
        <v>590</v>
      </c>
      <c r="G1738">
        <v>0</v>
      </c>
      <c r="H1738" t="s">
        <v>459</v>
      </c>
      <c r="I1738">
        <v>0</v>
      </c>
      <c r="J1738">
        <v>0</v>
      </c>
      <c r="K1738" t="s">
        <v>460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row>
    <row r="1739" spans="2:43" x14ac:dyDescent="0.35">
      <c r="B1739" s="65" t="s">
        <v>128</v>
      </c>
      <c r="E1739" t="s">
        <v>129</v>
      </c>
      <c r="F1739">
        <v>592</v>
      </c>
      <c r="G1739">
        <v>0</v>
      </c>
      <c r="H1739" t="s">
        <v>497</v>
      </c>
      <c r="I1739">
        <v>3</v>
      </c>
      <c r="J1739">
        <v>0</v>
      </c>
      <c r="K1739" t="s">
        <v>66</v>
      </c>
      <c r="L1739">
        <v>-70250</v>
      </c>
      <c r="M1739">
        <v>-70250</v>
      </c>
      <c r="N1739">
        <v>0</v>
      </c>
      <c r="O1739">
        <v>0</v>
      </c>
      <c r="P1739">
        <v>-70250</v>
      </c>
      <c r="Q1739">
        <v>-70250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row>
    <row r="1740" spans="2:43" x14ac:dyDescent="0.35">
      <c r="B1740" s="65" t="s">
        <v>128</v>
      </c>
      <c r="E1740" t="s">
        <v>129</v>
      </c>
      <c r="F1740">
        <v>592</v>
      </c>
      <c r="G1740">
        <v>0</v>
      </c>
      <c r="H1740" t="s">
        <v>497</v>
      </c>
      <c r="I1740">
        <v>3</v>
      </c>
      <c r="J1740">
        <v>920</v>
      </c>
      <c r="K1740" t="s">
        <v>66</v>
      </c>
      <c r="L1740">
        <v>70250</v>
      </c>
      <c r="M1740">
        <v>70250</v>
      </c>
      <c r="N1740">
        <v>0</v>
      </c>
      <c r="O1740">
        <v>0</v>
      </c>
      <c r="P1740">
        <v>70250</v>
      </c>
      <c r="Q1740">
        <v>70250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row>
    <row r="1741" spans="2:43" x14ac:dyDescent="0.35">
      <c r="B1741" s="65" t="s">
        <v>128</v>
      </c>
      <c r="E1741" t="s">
        <v>129</v>
      </c>
      <c r="F1741">
        <v>593</v>
      </c>
      <c r="G1741">
        <v>0</v>
      </c>
      <c r="H1741" t="s">
        <v>497</v>
      </c>
      <c r="I1741">
        <v>3</v>
      </c>
      <c r="J1741">
        <v>410</v>
      </c>
      <c r="K1741" t="s">
        <v>66</v>
      </c>
      <c r="L1741">
        <v>0</v>
      </c>
      <c r="M1741">
        <v>6698.8</v>
      </c>
      <c r="N1741">
        <v>0</v>
      </c>
      <c r="O1741">
        <v>0</v>
      </c>
      <c r="P1741">
        <v>0</v>
      </c>
      <c r="Q1741">
        <v>6698.8</v>
      </c>
      <c r="R1741">
        <v>0</v>
      </c>
      <c r="S1741">
        <v>-6698.8</v>
      </c>
      <c r="T1741">
        <v>0</v>
      </c>
      <c r="U1741">
        <v>0</v>
      </c>
      <c r="V1741">
        <v>0</v>
      </c>
      <c r="W1741">
        <v>-6698.8</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row>
    <row r="1742" spans="2:43" x14ac:dyDescent="0.35">
      <c r="B1742" s="65" t="s">
        <v>128</v>
      </c>
      <c r="E1742" t="s">
        <v>129</v>
      </c>
      <c r="F1742">
        <v>594</v>
      </c>
      <c r="G1742">
        <v>0</v>
      </c>
      <c r="H1742" t="s">
        <v>459</v>
      </c>
      <c r="I1742">
        <v>0</v>
      </c>
      <c r="J1742">
        <v>0</v>
      </c>
      <c r="K1742" t="s">
        <v>460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row>
    <row r="1743" spans="2:43" x14ac:dyDescent="0.35">
      <c r="B1743" s="65" t="s">
        <v>128</v>
      </c>
      <c r="E1743" t="s">
        <v>129</v>
      </c>
      <c r="F1743">
        <v>597</v>
      </c>
      <c r="G1743">
        <v>0</v>
      </c>
      <c r="H1743" t="s">
        <v>459</v>
      </c>
      <c r="I1743">
        <v>0</v>
      </c>
      <c r="J1743">
        <v>0</v>
      </c>
      <c r="K1743" t="s">
        <v>460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row>
    <row r="1744" spans="2:43" x14ac:dyDescent="0.35">
      <c r="B1744" s="65" t="s">
        <v>128</v>
      </c>
      <c r="E1744" t="s">
        <v>129</v>
      </c>
      <c r="F1744">
        <v>598</v>
      </c>
      <c r="G1744">
        <v>0</v>
      </c>
      <c r="H1744" t="s">
        <v>497</v>
      </c>
      <c r="I1744">
        <v>3</v>
      </c>
      <c r="J1744">
        <v>0</v>
      </c>
      <c r="K1744" t="s">
        <v>66</v>
      </c>
      <c r="L1744">
        <v>-211359.75</v>
      </c>
      <c r="M1744">
        <v>-211359.75</v>
      </c>
      <c r="N1744">
        <v>0</v>
      </c>
      <c r="O1744">
        <v>0</v>
      </c>
      <c r="P1744">
        <v>-211359.75</v>
      </c>
      <c r="Q1744">
        <v>-211359.75</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row>
    <row r="1745" spans="2:43" x14ac:dyDescent="0.35">
      <c r="B1745" s="65" t="s">
        <v>128</v>
      </c>
      <c r="E1745" t="s">
        <v>129</v>
      </c>
      <c r="F1745">
        <v>598</v>
      </c>
      <c r="G1745">
        <v>0</v>
      </c>
      <c r="H1745" t="s">
        <v>497</v>
      </c>
      <c r="I1745">
        <v>3</v>
      </c>
      <c r="J1745">
        <v>410</v>
      </c>
      <c r="K1745" t="s">
        <v>66</v>
      </c>
      <c r="L1745">
        <v>-3654194.2</v>
      </c>
      <c r="M1745">
        <v>-453630.67</v>
      </c>
      <c r="N1745">
        <v>0</v>
      </c>
      <c r="O1745">
        <v>0</v>
      </c>
      <c r="P1745">
        <v>-3654194.2</v>
      </c>
      <c r="Q1745">
        <v>-453630.67</v>
      </c>
      <c r="R1745">
        <v>0</v>
      </c>
      <c r="S1745">
        <v>-1341106.6399999999</v>
      </c>
      <c r="T1745">
        <v>0</v>
      </c>
      <c r="U1745">
        <v>0</v>
      </c>
      <c r="V1745">
        <v>0</v>
      </c>
      <c r="W1745">
        <v>-1341106.6399999999</v>
      </c>
      <c r="X1745">
        <v>0</v>
      </c>
      <c r="Y1745">
        <v>0</v>
      </c>
      <c r="Z1745">
        <v>0</v>
      </c>
      <c r="AA1745">
        <v>0</v>
      </c>
      <c r="AB1745">
        <v>0</v>
      </c>
      <c r="AC1745">
        <v>0</v>
      </c>
      <c r="AD1745">
        <v>-1859456.89</v>
      </c>
      <c r="AE1745">
        <v>0</v>
      </c>
      <c r="AF1745">
        <v>0</v>
      </c>
      <c r="AG1745">
        <v>0</v>
      </c>
      <c r="AH1745">
        <v>0</v>
      </c>
      <c r="AI1745">
        <v>-1859456.89</v>
      </c>
      <c r="AJ1745">
        <v>0</v>
      </c>
      <c r="AK1745">
        <v>-1859456.89</v>
      </c>
      <c r="AL1745">
        <v>0</v>
      </c>
      <c r="AM1745">
        <v>0</v>
      </c>
      <c r="AN1745">
        <v>0</v>
      </c>
      <c r="AO1745">
        <v>0</v>
      </c>
      <c r="AP1745">
        <v>0</v>
      </c>
      <c r="AQ1745">
        <v>0</v>
      </c>
    </row>
    <row r="1746" spans="2:43" x14ac:dyDescent="0.35">
      <c r="B1746" s="65" t="s">
        <v>128</v>
      </c>
      <c r="E1746" t="s">
        <v>129</v>
      </c>
      <c r="F1746">
        <v>640</v>
      </c>
      <c r="G1746">
        <v>0</v>
      </c>
      <c r="H1746" t="s">
        <v>500</v>
      </c>
      <c r="I1746">
        <v>1</v>
      </c>
      <c r="J1746">
        <v>0</v>
      </c>
      <c r="K1746" t="s">
        <v>66</v>
      </c>
      <c r="L1746">
        <v>6475918.2800000003</v>
      </c>
      <c r="M1746">
        <v>6475918.2800000003</v>
      </c>
      <c r="N1746">
        <v>0</v>
      </c>
      <c r="O1746">
        <v>0</v>
      </c>
      <c r="P1746">
        <v>6475918.2800000003</v>
      </c>
      <c r="Q1746">
        <v>6475918.2800000003</v>
      </c>
      <c r="R1746">
        <v>6768.72</v>
      </c>
      <c r="S1746">
        <v>6768.72</v>
      </c>
      <c r="T1746">
        <v>0</v>
      </c>
      <c r="U1746">
        <v>0</v>
      </c>
      <c r="V1746">
        <v>6768.72</v>
      </c>
      <c r="W1746">
        <v>6768.72</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row>
    <row r="1747" spans="2:43" x14ac:dyDescent="0.35">
      <c r="B1747" s="65" t="s">
        <v>128</v>
      </c>
      <c r="E1747" t="s">
        <v>129</v>
      </c>
      <c r="F1747">
        <v>640</v>
      </c>
      <c r="G1747">
        <v>0</v>
      </c>
      <c r="H1747" t="s">
        <v>500</v>
      </c>
      <c r="I1747">
        <v>1</v>
      </c>
      <c r="J1747">
        <v>410</v>
      </c>
      <c r="K1747" t="s">
        <v>66</v>
      </c>
      <c r="L1747">
        <v>-17124721.359999999</v>
      </c>
      <c r="M1747">
        <v>-16105623.08</v>
      </c>
      <c r="N1747">
        <v>0</v>
      </c>
      <c r="O1747">
        <v>0</v>
      </c>
      <c r="P1747">
        <v>-17124721.359999999</v>
      </c>
      <c r="Q1747">
        <v>-16105623.08</v>
      </c>
      <c r="R1747">
        <v>-6768.72</v>
      </c>
      <c r="S1747">
        <v>-6768.72</v>
      </c>
      <c r="T1747">
        <v>0</v>
      </c>
      <c r="U1747">
        <v>0</v>
      </c>
      <c r="V1747">
        <v>-6768.72</v>
      </c>
      <c r="W1747">
        <v>-6768.72</v>
      </c>
      <c r="X1747">
        <v>0</v>
      </c>
      <c r="Y1747">
        <v>0</v>
      </c>
      <c r="Z1747">
        <v>0</v>
      </c>
      <c r="AA1747">
        <v>0</v>
      </c>
      <c r="AB1747">
        <v>0</v>
      </c>
      <c r="AC1747">
        <v>0</v>
      </c>
      <c r="AD1747">
        <v>-1020479.28</v>
      </c>
      <c r="AE1747">
        <v>0</v>
      </c>
      <c r="AF1747">
        <v>0</v>
      </c>
      <c r="AG1747">
        <v>0</v>
      </c>
      <c r="AH1747">
        <v>0</v>
      </c>
      <c r="AI1747">
        <v>-1020479.28</v>
      </c>
      <c r="AJ1747">
        <v>0</v>
      </c>
      <c r="AK1747">
        <v>-1020479.28</v>
      </c>
      <c r="AL1747">
        <v>-1381</v>
      </c>
      <c r="AM1747">
        <v>774.39</v>
      </c>
      <c r="AN1747">
        <v>0</v>
      </c>
      <c r="AO1747">
        <v>0</v>
      </c>
      <c r="AP1747">
        <v>0</v>
      </c>
      <c r="AQ1747">
        <v>774.39</v>
      </c>
    </row>
    <row r="1748" spans="2:43" x14ac:dyDescent="0.35">
      <c r="B1748" s="65" t="s">
        <v>128</v>
      </c>
      <c r="E1748" t="s">
        <v>129</v>
      </c>
      <c r="F1748">
        <v>641</v>
      </c>
      <c r="G1748">
        <v>0</v>
      </c>
      <c r="H1748" t="s">
        <v>497</v>
      </c>
      <c r="I1748">
        <v>3</v>
      </c>
      <c r="J1748">
        <v>0</v>
      </c>
      <c r="K1748" t="s">
        <v>66</v>
      </c>
      <c r="L1748">
        <v>2765540.48</v>
      </c>
      <c r="M1748">
        <v>2765540.48</v>
      </c>
      <c r="N1748">
        <v>0</v>
      </c>
      <c r="O1748">
        <v>0</v>
      </c>
      <c r="P1748">
        <v>2765540.48</v>
      </c>
      <c r="Q1748">
        <v>2765540.48</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row>
    <row r="1749" spans="2:43" x14ac:dyDescent="0.35">
      <c r="B1749" s="65" t="s">
        <v>128</v>
      </c>
      <c r="E1749" t="s">
        <v>129</v>
      </c>
      <c r="F1749">
        <v>641</v>
      </c>
      <c r="G1749">
        <v>0</v>
      </c>
      <c r="H1749" t="s">
        <v>497</v>
      </c>
      <c r="I1749">
        <v>3</v>
      </c>
      <c r="J1749">
        <v>410</v>
      </c>
      <c r="K1749" t="s">
        <v>66</v>
      </c>
      <c r="L1749">
        <v>-4652250.8600000003</v>
      </c>
      <c r="M1749">
        <v>-4232821.9800000004</v>
      </c>
      <c r="N1749">
        <v>0</v>
      </c>
      <c r="O1749">
        <v>0</v>
      </c>
      <c r="P1749">
        <v>-4652250.8600000003</v>
      </c>
      <c r="Q1749">
        <v>-4232821.9800000004</v>
      </c>
      <c r="R1749">
        <v>0</v>
      </c>
      <c r="S1749">
        <v>0</v>
      </c>
      <c r="T1749">
        <v>0</v>
      </c>
      <c r="U1749">
        <v>0</v>
      </c>
      <c r="V1749">
        <v>0</v>
      </c>
      <c r="W1749">
        <v>0</v>
      </c>
      <c r="X1749">
        <v>0</v>
      </c>
      <c r="Y1749">
        <v>0</v>
      </c>
      <c r="Z1749">
        <v>0</v>
      </c>
      <c r="AA1749">
        <v>0</v>
      </c>
      <c r="AB1749">
        <v>0</v>
      </c>
      <c r="AC1749">
        <v>0</v>
      </c>
      <c r="AD1749">
        <v>-1360987.88</v>
      </c>
      <c r="AE1749">
        <v>0</v>
      </c>
      <c r="AF1749">
        <v>0</v>
      </c>
      <c r="AG1749">
        <v>0</v>
      </c>
      <c r="AH1749">
        <v>0</v>
      </c>
      <c r="AI1749">
        <v>-1360987.88</v>
      </c>
      <c r="AJ1749">
        <v>0</v>
      </c>
      <c r="AK1749">
        <v>-1360987.88</v>
      </c>
      <c r="AL1749">
        <v>-941559</v>
      </c>
      <c r="AM1749">
        <v>224588.25</v>
      </c>
      <c r="AN1749">
        <v>0</v>
      </c>
      <c r="AO1749">
        <v>0</v>
      </c>
      <c r="AP1749">
        <v>0</v>
      </c>
      <c r="AQ1749">
        <v>224588.25</v>
      </c>
    </row>
    <row r="1750" spans="2:43" x14ac:dyDescent="0.35">
      <c r="B1750" s="65" t="s">
        <v>128</v>
      </c>
      <c r="E1750" t="s">
        <v>129</v>
      </c>
      <c r="F1750">
        <v>644</v>
      </c>
      <c r="G1750">
        <v>0</v>
      </c>
      <c r="H1750" t="s">
        <v>497</v>
      </c>
      <c r="I1750">
        <v>3</v>
      </c>
      <c r="J1750">
        <v>410</v>
      </c>
      <c r="K1750" t="s">
        <v>66</v>
      </c>
      <c r="L1750">
        <v>-271572</v>
      </c>
      <c r="M1750">
        <v>-271572</v>
      </c>
      <c r="N1750">
        <v>0</v>
      </c>
      <c r="O1750">
        <v>0</v>
      </c>
      <c r="P1750">
        <v>-271572</v>
      </c>
      <c r="Q1750">
        <v>-271572</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157358</v>
      </c>
      <c r="AN1750">
        <v>0</v>
      </c>
      <c r="AO1750">
        <v>0</v>
      </c>
      <c r="AP1750">
        <v>0</v>
      </c>
      <c r="AQ1750">
        <v>157358</v>
      </c>
    </row>
    <row r="1751" spans="2:43" x14ac:dyDescent="0.35">
      <c r="B1751" s="65" t="s">
        <v>128</v>
      </c>
      <c r="E1751" t="s">
        <v>129</v>
      </c>
      <c r="F1751">
        <v>645</v>
      </c>
      <c r="G1751">
        <v>0</v>
      </c>
      <c r="H1751" t="s">
        <v>497</v>
      </c>
      <c r="I1751">
        <v>3</v>
      </c>
      <c r="J1751">
        <v>0</v>
      </c>
      <c r="K1751" t="s">
        <v>66</v>
      </c>
      <c r="L1751">
        <v>4403025</v>
      </c>
      <c r="M1751">
        <v>4403025</v>
      </c>
      <c r="N1751">
        <v>0</v>
      </c>
      <c r="O1751">
        <v>0</v>
      </c>
      <c r="P1751">
        <v>4403025</v>
      </c>
      <c r="Q1751">
        <v>4403025</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row>
    <row r="1752" spans="2:43" x14ac:dyDescent="0.35">
      <c r="B1752" s="65" t="s">
        <v>128</v>
      </c>
      <c r="E1752" t="s">
        <v>129</v>
      </c>
      <c r="F1752">
        <v>645</v>
      </c>
      <c r="G1752">
        <v>0</v>
      </c>
      <c r="H1752" t="s">
        <v>497</v>
      </c>
      <c r="I1752">
        <v>3</v>
      </c>
      <c r="J1752">
        <v>410</v>
      </c>
      <c r="K1752" t="s">
        <v>66</v>
      </c>
      <c r="L1752">
        <v>-4403025</v>
      </c>
      <c r="M1752">
        <v>-4403025</v>
      </c>
      <c r="N1752">
        <v>0</v>
      </c>
      <c r="O1752">
        <v>0</v>
      </c>
      <c r="P1752">
        <v>-4403025</v>
      </c>
      <c r="Q1752">
        <v>-4403025</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row>
    <row r="1753" spans="2:43" x14ac:dyDescent="0.35">
      <c r="B1753" s="65" t="s">
        <v>128</v>
      </c>
      <c r="E1753" t="s">
        <v>129</v>
      </c>
      <c r="F1753">
        <v>646</v>
      </c>
      <c r="G1753">
        <v>0</v>
      </c>
      <c r="H1753" t="s">
        <v>459</v>
      </c>
      <c r="I1753">
        <v>0</v>
      </c>
      <c r="J1753">
        <v>0</v>
      </c>
      <c r="K1753" t="s">
        <v>460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row>
    <row r="1754" spans="2:43" x14ac:dyDescent="0.35">
      <c r="B1754" s="65" t="s">
        <v>128</v>
      </c>
      <c r="E1754" t="s">
        <v>129</v>
      </c>
      <c r="F1754">
        <v>648</v>
      </c>
      <c r="G1754">
        <v>0</v>
      </c>
      <c r="H1754" t="s">
        <v>459</v>
      </c>
      <c r="I1754">
        <v>0</v>
      </c>
      <c r="J1754">
        <v>0</v>
      </c>
      <c r="K1754" t="s">
        <v>460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row>
    <row r="1755" spans="2:43" x14ac:dyDescent="0.35">
      <c r="B1755" s="65" t="s">
        <v>128</v>
      </c>
      <c r="E1755" t="s">
        <v>129</v>
      </c>
      <c r="F1755">
        <v>4270</v>
      </c>
      <c r="G1755">
        <v>0</v>
      </c>
      <c r="H1755" t="s">
        <v>459</v>
      </c>
      <c r="I1755">
        <v>0</v>
      </c>
      <c r="J1755">
        <v>0</v>
      </c>
      <c r="K1755" t="s">
        <v>460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row>
    <row r="1756" spans="2:43" x14ac:dyDescent="0.35">
      <c r="B1756" s="65" t="s">
        <v>128</v>
      </c>
      <c r="E1756" t="s">
        <v>129</v>
      </c>
      <c r="F1756">
        <v>8001</v>
      </c>
      <c r="G1756">
        <v>0</v>
      </c>
      <c r="H1756" t="s">
        <v>459</v>
      </c>
      <c r="I1756">
        <v>0</v>
      </c>
      <c r="J1756">
        <v>0</v>
      </c>
      <c r="K1756" t="s">
        <v>460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row>
    <row r="1757" spans="2:43" x14ac:dyDescent="0.35">
      <c r="B1757" s="65" t="s">
        <v>128</v>
      </c>
      <c r="E1757" t="s">
        <v>129</v>
      </c>
      <c r="F1757">
        <v>8002</v>
      </c>
      <c r="G1757">
        <v>0</v>
      </c>
      <c r="H1757" t="s">
        <v>459</v>
      </c>
      <c r="I1757">
        <v>0</v>
      </c>
      <c r="J1757">
        <v>0</v>
      </c>
      <c r="K1757" t="s">
        <v>460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row>
    <row r="1758" spans="2:43" x14ac:dyDescent="0.35">
      <c r="B1758" s="65" t="s">
        <v>128</v>
      </c>
      <c r="E1758" t="s">
        <v>129</v>
      </c>
      <c r="F1758">
        <v>8009</v>
      </c>
      <c r="G1758">
        <v>0</v>
      </c>
      <c r="H1758" t="s">
        <v>459</v>
      </c>
      <c r="I1758">
        <v>0</v>
      </c>
      <c r="J1758">
        <v>0</v>
      </c>
      <c r="K1758" t="s">
        <v>460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row>
    <row r="1759" spans="2:43" x14ac:dyDescent="0.35">
      <c r="B1759" s="65" t="s">
        <v>128</v>
      </c>
      <c r="E1759" t="s">
        <v>129</v>
      </c>
      <c r="F1759">
        <v>8014</v>
      </c>
      <c r="G1759">
        <v>0</v>
      </c>
      <c r="H1759" t="s">
        <v>501</v>
      </c>
      <c r="I1759">
        <v>27</v>
      </c>
      <c r="J1759">
        <v>0</v>
      </c>
      <c r="K1759" t="s">
        <v>66</v>
      </c>
      <c r="L1759">
        <v>180.51</v>
      </c>
      <c r="M1759">
        <v>180.51</v>
      </c>
      <c r="N1759">
        <v>0</v>
      </c>
      <c r="O1759">
        <v>0</v>
      </c>
      <c r="P1759">
        <v>180.51</v>
      </c>
      <c r="Q1759">
        <v>180.51</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row>
    <row r="1760" spans="2:43" x14ac:dyDescent="0.35">
      <c r="B1760" s="65" t="s">
        <v>128</v>
      </c>
      <c r="E1760" t="s">
        <v>129</v>
      </c>
      <c r="F1760">
        <v>8014</v>
      </c>
      <c r="G1760">
        <v>0</v>
      </c>
      <c r="H1760" t="s">
        <v>501</v>
      </c>
      <c r="I1760">
        <v>27</v>
      </c>
      <c r="J1760">
        <v>256</v>
      </c>
      <c r="K1760" t="s">
        <v>66</v>
      </c>
      <c r="L1760">
        <v>-180.51</v>
      </c>
      <c r="M1760">
        <v>-180.51</v>
      </c>
      <c r="N1760">
        <v>0</v>
      </c>
      <c r="O1760">
        <v>0</v>
      </c>
      <c r="P1760">
        <v>-180.51</v>
      </c>
      <c r="Q1760">
        <v>-180.51</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row>
    <row r="1761" spans="2:43" x14ac:dyDescent="0.35">
      <c r="B1761" s="65" t="s">
        <v>128</v>
      </c>
      <c r="E1761" t="s">
        <v>129</v>
      </c>
      <c r="F1761">
        <v>8017</v>
      </c>
      <c r="G1761">
        <v>0</v>
      </c>
      <c r="H1761" t="s">
        <v>501</v>
      </c>
      <c r="I1761">
        <v>27</v>
      </c>
      <c r="J1761">
        <v>253</v>
      </c>
      <c r="K1761" t="s">
        <v>66</v>
      </c>
      <c r="L1761">
        <v>-9842.2000000000007</v>
      </c>
      <c r="M1761">
        <v>-9842.2000000000007</v>
      </c>
      <c r="N1761">
        <v>0</v>
      </c>
      <c r="O1761">
        <v>0</v>
      </c>
      <c r="P1761">
        <v>-9842.2000000000007</v>
      </c>
      <c r="Q1761">
        <v>-9842.2000000000007</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row>
    <row r="1762" spans="2:43" x14ac:dyDescent="0.35">
      <c r="B1762" s="65" t="s">
        <v>128</v>
      </c>
      <c r="E1762" t="s">
        <v>129</v>
      </c>
      <c r="F1762">
        <v>8019</v>
      </c>
      <c r="G1762">
        <v>0</v>
      </c>
      <c r="H1762" t="s">
        <v>499</v>
      </c>
      <c r="I1762">
        <v>0</v>
      </c>
      <c r="J1762">
        <v>0</v>
      </c>
      <c r="K1762" t="s">
        <v>66</v>
      </c>
      <c r="L1762">
        <v>-37309</v>
      </c>
      <c r="M1762">
        <v>-37309</v>
      </c>
      <c r="N1762">
        <v>0</v>
      </c>
      <c r="O1762">
        <v>0</v>
      </c>
      <c r="P1762">
        <v>-37309</v>
      </c>
      <c r="Q1762">
        <v>-37309</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row>
    <row r="1763" spans="2:43" x14ac:dyDescent="0.35">
      <c r="B1763" s="65" t="s">
        <v>128</v>
      </c>
      <c r="E1763" t="s">
        <v>129</v>
      </c>
      <c r="F1763">
        <v>8019</v>
      </c>
      <c r="G1763">
        <v>0</v>
      </c>
      <c r="H1763" t="s">
        <v>499</v>
      </c>
      <c r="I1763">
        <v>0</v>
      </c>
      <c r="J1763">
        <v>920</v>
      </c>
      <c r="K1763" t="s">
        <v>66</v>
      </c>
      <c r="L1763">
        <v>37309</v>
      </c>
      <c r="M1763">
        <v>37309</v>
      </c>
      <c r="N1763">
        <v>0</v>
      </c>
      <c r="O1763">
        <v>0</v>
      </c>
      <c r="P1763">
        <v>37309</v>
      </c>
      <c r="Q1763">
        <v>37309</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row>
    <row r="1764" spans="2:43" x14ac:dyDescent="0.35">
      <c r="B1764" s="65" t="s">
        <v>128</v>
      </c>
      <c r="E1764" t="s">
        <v>129</v>
      </c>
      <c r="F1764">
        <v>8045</v>
      </c>
      <c r="G1764">
        <v>0</v>
      </c>
      <c r="H1764" t="s">
        <v>459</v>
      </c>
      <c r="I1764">
        <v>0</v>
      </c>
      <c r="J1764">
        <v>0</v>
      </c>
      <c r="K1764" t="s">
        <v>460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row>
    <row r="1765" spans="2:43" x14ac:dyDescent="0.35">
      <c r="B1765" s="65" t="s">
        <v>128</v>
      </c>
      <c r="E1765" t="s">
        <v>129</v>
      </c>
      <c r="F1765">
        <v>8049</v>
      </c>
      <c r="G1765">
        <v>0</v>
      </c>
      <c r="H1765" t="s">
        <v>459</v>
      </c>
      <c r="I1765">
        <v>0</v>
      </c>
      <c r="J1765">
        <v>0</v>
      </c>
      <c r="K1765" t="s">
        <v>460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row>
    <row r="1766" spans="2:43" x14ac:dyDescent="0.35">
      <c r="B1766" s="65" t="s">
        <v>128</v>
      </c>
      <c r="E1766" t="s">
        <v>129</v>
      </c>
      <c r="F1766">
        <v>8054</v>
      </c>
      <c r="G1766">
        <v>0</v>
      </c>
      <c r="H1766" t="s">
        <v>502</v>
      </c>
      <c r="I1766">
        <v>3</v>
      </c>
      <c r="J1766">
        <v>0</v>
      </c>
      <c r="K1766" t="s">
        <v>66</v>
      </c>
      <c r="L1766">
        <v>-523619.08</v>
      </c>
      <c r="M1766">
        <v>-523619.08</v>
      </c>
      <c r="N1766">
        <v>0</v>
      </c>
      <c r="O1766">
        <v>0</v>
      </c>
      <c r="P1766">
        <v>-523619.08</v>
      </c>
      <c r="Q1766">
        <v>-523619.08</v>
      </c>
      <c r="R1766">
        <v>-12643315.369999999</v>
      </c>
      <c r="S1766">
        <v>-12507126.17</v>
      </c>
      <c r="T1766">
        <v>0</v>
      </c>
      <c r="U1766">
        <v>-135756.20000000001</v>
      </c>
      <c r="V1766">
        <v>-12643315.369999999</v>
      </c>
      <c r="W1766">
        <v>-12642882.369999999</v>
      </c>
      <c r="X1766">
        <v>0</v>
      </c>
      <c r="Y1766">
        <v>0</v>
      </c>
      <c r="Z1766">
        <v>0</v>
      </c>
      <c r="AA1766">
        <v>0</v>
      </c>
      <c r="AB1766">
        <v>0</v>
      </c>
      <c r="AC1766">
        <v>0</v>
      </c>
      <c r="AD1766">
        <v>-2961687.78</v>
      </c>
      <c r="AE1766">
        <v>0</v>
      </c>
      <c r="AF1766">
        <v>0</v>
      </c>
      <c r="AG1766">
        <v>0</v>
      </c>
      <c r="AH1766">
        <v>0</v>
      </c>
      <c r="AI1766">
        <v>-2961687.78</v>
      </c>
      <c r="AJ1766">
        <v>0</v>
      </c>
      <c r="AK1766">
        <v>-2961687.78</v>
      </c>
      <c r="AL1766">
        <v>-2961254.78</v>
      </c>
      <c r="AM1766">
        <v>0</v>
      </c>
      <c r="AN1766">
        <v>232.42</v>
      </c>
      <c r="AO1766">
        <v>0</v>
      </c>
      <c r="AP1766">
        <v>0</v>
      </c>
      <c r="AQ1766">
        <v>232.42</v>
      </c>
    </row>
    <row r="1767" spans="2:43" x14ac:dyDescent="0.35">
      <c r="B1767" s="65" t="s">
        <v>128</v>
      </c>
      <c r="E1767" t="s">
        <v>129</v>
      </c>
      <c r="F1767">
        <v>8054</v>
      </c>
      <c r="G1767">
        <v>0</v>
      </c>
      <c r="H1767" t="s">
        <v>502</v>
      </c>
      <c r="I1767">
        <v>3</v>
      </c>
      <c r="J1767">
        <v>111</v>
      </c>
      <c r="K1767" t="s">
        <v>66</v>
      </c>
      <c r="L1767">
        <v>0</v>
      </c>
      <c r="M1767">
        <v>0</v>
      </c>
      <c r="N1767">
        <v>0</v>
      </c>
      <c r="O1767">
        <v>0</v>
      </c>
      <c r="P1767">
        <v>0</v>
      </c>
      <c r="Q1767">
        <v>0</v>
      </c>
      <c r="R1767">
        <v>-491192.93</v>
      </c>
      <c r="S1767">
        <v>-419336.21</v>
      </c>
      <c r="T1767">
        <v>0</v>
      </c>
      <c r="U1767">
        <v>-42583.88</v>
      </c>
      <c r="V1767">
        <v>-491192.93</v>
      </c>
      <c r="W1767">
        <v>-461920.09</v>
      </c>
      <c r="X1767">
        <v>0</v>
      </c>
      <c r="Y1767">
        <v>0</v>
      </c>
      <c r="Z1767">
        <v>0</v>
      </c>
      <c r="AA1767">
        <v>0</v>
      </c>
      <c r="AB1767">
        <v>0</v>
      </c>
      <c r="AC1767">
        <v>0</v>
      </c>
      <c r="AD1767">
        <v>-826986.34</v>
      </c>
      <c r="AE1767">
        <v>0</v>
      </c>
      <c r="AF1767">
        <v>0</v>
      </c>
      <c r="AG1767">
        <v>0</v>
      </c>
      <c r="AH1767">
        <v>0</v>
      </c>
      <c r="AI1767">
        <v>-826986.34</v>
      </c>
      <c r="AJ1767">
        <v>0</v>
      </c>
      <c r="AK1767">
        <v>-826986.34</v>
      </c>
      <c r="AL1767">
        <v>-797713.5</v>
      </c>
      <c r="AM1767">
        <v>0</v>
      </c>
      <c r="AN1767">
        <v>19439.2</v>
      </c>
      <c r="AO1767">
        <v>0</v>
      </c>
      <c r="AP1767">
        <v>0</v>
      </c>
      <c r="AQ1767">
        <v>19439.2</v>
      </c>
    </row>
    <row r="1768" spans="2:43" x14ac:dyDescent="0.35">
      <c r="B1768" s="65" t="s">
        <v>128</v>
      </c>
      <c r="E1768" t="s">
        <v>129</v>
      </c>
      <c r="F1768">
        <v>8054</v>
      </c>
      <c r="G1768">
        <v>0</v>
      </c>
      <c r="H1768" t="s">
        <v>502</v>
      </c>
      <c r="I1768">
        <v>3</v>
      </c>
      <c r="J1768">
        <v>113</v>
      </c>
      <c r="K1768" t="s">
        <v>66</v>
      </c>
      <c r="L1768">
        <v>0</v>
      </c>
      <c r="M1768">
        <v>0</v>
      </c>
      <c r="N1768">
        <v>0</v>
      </c>
      <c r="O1768">
        <v>0</v>
      </c>
      <c r="P1768">
        <v>0</v>
      </c>
      <c r="Q1768">
        <v>0</v>
      </c>
      <c r="R1768">
        <v>363.9</v>
      </c>
      <c r="S1768">
        <v>363.9</v>
      </c>
      <c r="T1768">
        <v>0</v>
      </c>
      <c r="U1768">
        <v>0</v>
      </c>
      <c r="V1768">
        <v>363.9</v>
      </c>
      <c r="W1768">
        <v>363.9</v>
      </c>
      <c r="X1768">
        <v>0</v>
      </c>
      <c r="Y1768">
        <v>0</v>
      </c>
      <c r="Z1768">
        <v>0</v>
      </c>
      <c r="AA1768">
        <v>0</v>
      </c>
      <c r="AB1768">
        <v>0</v>
      </c>
      <c r="AC1768">
        <v>0</v>
      </c>
      <c r="AD1768">
        <v>-2313</v>
      </c>
      <c r="AE1768">
        <v>0</v>
      </c>
      <c r="AF1768">
        <v>0</v>
      </c>
      <c r="AG1768">
        <v>0</v>
      </c>
      <c r="AH1768">
        <v>0</v>
      </c>
      <c r="AI1768">
        <v>-2313</v>
      </c>
      <c r="AJ1768">
        <v>0</v>
      </c>
      <c r="AK1768">
        <v>-2313</v>
      </c>
      <c r="AL1768">
        <v>-2313</v>
      </c>
      <c r="AM1768">
        <v>0</v>
      </c>
      <c r="AN1768">
        <v>0</v>
      </c>
      <c r="AO1768">
        <v>0</v>
      </c>
      <c r="AP1768">
        <v>0</v>
      </c>
      <c r="AQ1768">
        <v>0</v>
      </c>
    </row>
    <row r="1769" spans="2:43" x14ac:dyDescent="0.35">
      <c r="B1769" s="65" t="s">
        <v>128</v>
      </c>
      <c r="E1769" t="s">
        <v>129</v>
      </c>
      <c r="F1769">
        <v>8054</v>
      </c>
      <c r="G1769">
        <v>0</v>
      </c>
      <c r="H1769" t="s">
        <v>502</v>
      </c>
      <c r="I1769">
        <v>3</v>
      </c>
      <c r="J1769">
        <v>115</v>
      </c>
      <c r="K1769" t="s">
        <v>66</v>
      </c>
      <c r="L1769">
        <v>0</v>
      </c>
      <c r="M1769">
        <v>0</v>
      </c>
      <c r="N1769">
        <v>0</v>
      </c>
      <c r="O1769">
        <v>0</v>
      </c>
      <c r="P1769">
        <v>0</v>
      </c>
      <c r="Q1769">
        <v>0</v>
      </c>
      <c r="R1769">
        <v>3412.09</v>
      </c>
      <c r="S1769">
        <v>4025.74</v>
      </c>
      <c r="T1769">
        <v>0</v>
      </c>
      <c r="U1769">
        <v>-613.65</v>
      </c>
      <c r="V1769">
        <v>3412.09</v>
      </c>
      <c r="W1769">
        <v>3412.09</v>
      </c>
      <c r="X1769">
        <v>0</v>
      </c>
      <c r="Y1769">
        <v>0</v>
      </c>
      <c r="Z1769">
        <v>0</v>
      </c>
      <c r="AA1769">
        <v>0</v>
      </c>
      <c r="AB1769">
        <v>0</v>
      </c>
      <c r="AC1769">
        <v>0</v>
      </c>
      <c r="AD1769">
        <v>-12054.75</v>
      </c>
      <c r="AE1769">
        <v>0</v>
      </c>
      <c r="AF1769">
        <v>0</v>
      </c>
      <c r="AG1769">
        <v>0</v>
      </c>
      <c r="AH1769">
        <v>0</v>
      </c>
      <c r="AI1769">
        <v>-12054.75</v>
      </c>
      <c r="AJ1769">
        <v>0</v>
      </c>
      <c r="AK1769">
        <v>-12054.75</v>
      </c>
      <c r="AL1769">
        <v>-12054.75</v>
      </c>
      <c r="AM1769">
        <v>0</v>
      </c>
      <c r="AN1769">
        <v>937.22</v>
      </c>
      <c r="AO1769">
        <v>0</v>
      </c>
      <c r="AP1769">
        <v>0</v>
      </c>
      <c r="AQ1769">
        <v>937.22</v>
      </c>
    </row>
    <row r="1770" spans="2:43" x14ac:dyDescent="0.35">
      <c r="B1770" s="65" t="s">
        <v>128</v>
      </c>
      <c r="E1770" t="s">
        <v>129</v>
      </c>
      <c r="F1770">
        <v>8054</v>
      </c>
      <c r="G1770">
        <v>0</v>
      </c>
      <c r="H1770" t="s">
        <v>502</v>
      </c>
      <c r="I1770">
        <v>3</v>
      </c>
      <c r="J1770">
        <v>118</v>
      </c>
      <c r="K1770" t="s">
        <v>66</v>
      </c>
      <c r="L1770">
        <v>0</v>
      </c>
      <c r="M1770">
        <v>0</v>
      </c>
      <c r="N1770">
        <v>0</v>
      </c>
      <c r="O1770">
        <v>0</v>
      </c>
      <c r="P1770">
        <v>0</v>
      </c>
      <c r="Q1770">
        <v>0</v>
      </c>
      <c r="R1770">
        <v>-323.02</v>
      </c>
      <c r="S1770">
        <v>-323.02</v>
      </c>
      <c r="T1770">
        <v>0</v>
      </c>
      <c r="U1770">
        <v>0</v>
      </c>
      <c r="V1770">
        <v>-323.02</v>
      </c>
      <c r="W1770">
        <v>-323.02</v>
      </c>
      <c r="X1770">
        <v>0</v>
      </c>
      <c r="Y1770">
        <v>0</v>
      </c>
      <c r="Z1770">
        <v>0</v>
      </c>
      <c r="AA1770">
        <v>0</v>
      </c>
      <c r="AB1770">
        <v>0</v>
      </c>
      <c r="AC1770">
        <v>0</v>
      </c>
      <c r="AD1770">
        <v>0</v>
      </c>
      <c r="AE1770">
        <v>0</v>
      </c>
      <c r="AF1770">
        <v>0</v>
      </c>
      <c r="AG1770">
        <v>0</v>
      </c>
      <c r="AH1770">
        <v>0</v>
      </c>
      <c r="AI1770">
        <v>0</v>
      </c>
      <c r="AJ1770">
        <v>0</v>
      </c>
      <c r="AK1770">
        <v>0</v>
      </c>
      <c r="AL1770">
        <v>0</v>
      </c>
      <c r="AM1770">
        <v>0</v>
      </c>
      <c r="AN1770">
        <v>323.02</v>
      </c>
      <c r="AO1770">
        <v>0</v>
      </c>
      <c r="AP1770">
        <v>0</v>
      </c>
      <c r="AQ1770">
        <v>323.02</v>
      </c>
    </row>
    <row r="1771" spans="2:43" x14ac:dyDescent="0.35">
      <c r="B1771" s="65" t="s">
        <v>128</v>
      </c>
      <c r="E1771" t="s">
        <v>129</v>
      </c>
      <c r="F1771">
        <v>8054</v>
      </c>
      <c r="G1771">
        <v>0</v>
      </c>
      <c r="H1771" t="s">
        <v>502</v>
      </c>
      <c r="I1771">
        <v>3</v>
      </c>
      <c r="J1771">
        <v>121</v>
      </c>
      <c r="K1771" t="s">
        <v>66</v>
      </c>
      <c r="L1771">
        <v>0</v>
      </c>
      <c r="M1771">
        <v>0</v>
      </c>
      <c r="N1771">
        <v>0</v>
      </c>
      <c r="O1771">
        <v>0</v>
      </c>
      <c r="P1771">
        <v>0</v>
      </c>
      <c r="Q1771">
        <v>0</v>
      </c>
      <c r="R1771">
        <v>5796.16</v>
      </c>
      <c r="S1771">
        <v>15720.55</v>
      </c>
      <c r="T1771">
        <v>0</v>
      </c>
      <c r="U1771">
        <v>-5085.7</v>
      </c>
      <c r="V1771">
        <v>5796.16</v>
      </c>
      <c r="W1771">
        <v>10634.85</v>
      </c>
      <c r="X1771">
        <v>0</v>
      </c>
      <c r="Y1771">
        <v>0</v>
      </c>
      <c r="Z1771">
        <v>0</v>
      </c>
      <c r="AA1771">
        <v>0</v>
      </c>
      <c r="AB1771">
        <v>0</v>
      </c>
      <c r="AC1771">
        <v>0</v>
      </c>
      <c r="AD1771">
        <v>-203917.12</v>
      </c>
      <c r="AE1771">
        <v>0</v>
      </c>
      <c r="AF1771">
        <v>0</v>
      </c>
      <c r="AG1771">
        <v>0</v>
      </c>
      <c r="AH1771">
        <v>0</v>
      </c>
      <c r="AI1771">
        <v>-203917.12</v>
      </c>
      <c r="AJ1771">
        <v>0</v>
      </c>
      <c r="AK1771">
        <v>-203917.12</v>
      </c>
      <c r="AL1771">
        <v>-199078.43</v>
      </c>
      <c r="AM1771">
        <v>0</v>
      </c>
      <c r="AN1771">
        <v>9128.69</v>
      </c>
      <c r="AO1771">
        <v>0</v>
      </c>
      <c r="AP1771">
        <v>0</v>
      </c>
      <c r="AQ1771">
        <v>9128.69</v>
      </c>
    </row>
    <row r="1772" spans="2:43" x14ac:dyDescent="0.35">
      <c r="B1772" s="65" t="s">
        <v>128</v>
      </c>
      <c r="E1772" t="s">
        <v>129</v>
      </c>
      <c r="F1772">
        <v>8054</v>
      </c>
      <c r="G1772">
        <v>0</v>
      </c>
      <c r="H1772" t="s">
        <v>502</v>
      </c>
      <c r="I1772">
        <v>3</v>
      </c>
      <c r="J1772">
        <v>210</v>
      </c>
      <c r="K1772" t="s">
        <v>66</v>
      </c>
      <c r="L1772">
        <v>-4441.1400000000003</v>
      </c>
      <c r="M1772">
        <v>-106026.64</v>
      </c>
      <c r="N1772">
        <v>0</v>
      </c>
      <c r="O1772">
        <v>0</v>
      </c>
      <c r="P1772">
        <v>-4441.1400000000003</v>
      </c>
      <c r="Q1772">
        <v>-106026.64</v>
      </c>
      <c r="R1772">
        <v>0</v>
      </c>
      <c r="S1772">
        <v>0</v>
      </c>
      <c r="T1772">
        <v>0</v>
      </c>
      <c r="U1772">
        <v>0</v>
      </c>
      <c r="V1772">
        <v>0</v>
      </c>
      <c r="W1772">
        <v>0</v>
      </c>
      <c r="X1772">
        <v>0</v>
      </c>
      <c r="Y1772">
        <v>0</v>
      </c>
      <c r="Z1772">
        <v>0</v>
      </c>
      <c r="AA1772">
        <v>0</v>
      </c>
      <c r="AB1772">
        <v>0</v>
      </c>
      <c r="AC1772">
        <v>0</v>
      </c>
      <c r="AD1772">
        <v>-334443.44</v>
      </c>
      <c r="AE1772">
        <v>0</v>
      </c>
      <c r="AF1772">
        <v>0</v>
      </c>
      <c r="AG1772">
        <v>0</v>
      </c>
      <c r="AH1772">
        <v>0</v>
      </c>
      <c r="AI1772">
        <v>-334443.44</v>
      </c>
      <c r="AJ1772">
        <v>0</v>
      </c>
      <c r="AK1772">
        <v>-334443.44</v>
      </c>
      <c r="AL1772">
        <v>-436028.94</v>
      </c>
      <c r="AM1772">
        <v>1089.67</v>
      </c>
      <c r="AN1772">
        <v>0</v>
      </c>
      <c r="AO1772">
        <v>0</v>
      </c>
      <c r="AP1772">
        <v>0</v>
      </c>
      <c r="AQ1772">
        <v>1089.67</v>
      </c>
    </row>
    <row r="1773" spans="2:43" x14ac:dyDescent="0.35">
      <c r="B1773" s="65" t="s">
        <v>128</v>
      </c>
      <c r="E1773" t="s">
        <v>129</v>
      </c>
      <c r="F1773">
        <v>8054</v>
      </c>
      <c r="G1773">
        <v>0</v>
      </c>
      <c r="H1773" t="s">
        <v>502</v>
      </c>
      <c r="I1773">
        <v>3</v>
      </c>
      <c r="J1773">
        <v>232</v>
      </c>
      <c r="K1773" t="s">
        <v>66</v>
      </c>
      <c r="L1773">
        <v>0</v>
      </c>
      <c r="M1773">
        <v>-57075.48</v>
      </c>
      <c r="N1773">
        <v>0</v>
      </c>
      <c r="O1773">
        <v>0</v>
      </c>
      <c r="P1773">
        <v>0</v>
      </c>
      <c r="Q1773">
        <v>-57075.48</v>
      </c>
      <c r="R1773">
        <v>0</v>
      </c>
      <c r="S1773">
        <v>0</v>
      </c>
      <c r="T1773">
        <v>0</v>
      </c>
      <c r="U1773">
        <v>0</v>
      </c>
      <c r="V1773">
        <v>0</v>
      </c>
      <c r="W1773">
        <v>0</v>
      </c>
      <c r="X1773">
        <v>0</v>
      </c>
      <c r="Y1773">
        <v>0</v>
      </c>
      <c r="Z1773">
        <v>0</v>
      </c>
      <c r="AA1773">
        <v>0</v>
      </c>
      <c r="AB1773">
        <v>0</v>
      </c>
      <c r="AC1773">
        <v>0</v>
      </c>
      <c r="AD1773">
        <v>-4630.12</v>
      </c>
      <c r="AE1773">
        <v>0</v>
      </c>
      <c r="AF1773">
        <v>0</v>
      </c>
      <c r="AG1773">
        <v>0</v>
      </c>
      <c r="AH1773">
        <v>0</v>
      </c>
      <c r="AI1773">
        <v>-4630.12</v>
      </c>
      <c r="AJ1773">
        <v>0</v>
      </c>
      <c r="AK1773">
        <v>-4630.12</v>
      </c>
      <c r="AL1773">
        <v>-61705.599999999999</v>
      </c>
      <c r="AM1773">
        <v>0</v>
      </c>
      <c r="AN1773">
        <v>0</v>
      </c>
      <c r="AO1773">
        <v>0</v>
      </c>
      <c r="AP1773">
        <v>0</v>
      </c>
      <c r="AQ1773">
        <v>0</v>
      </c>
    </row>
    <row r="1774" spans="2:43" x14ac:dyDescent="0.35">
      <c r="B1774" s="65" t="s">
        <v>128</v>
      </c>
      <c r="E1774" t="s">
        <v>129</v>
      </c>
      <c r="F1774">
        <v>8054</v>
      </c>
      <c r="G1774">
        <v>0</v>
      </c>
      <c r="H1774" t="s">
        <v>502</v>
      </c>
      <c r="I1774">
        <v>3</v>
      </c>
      <c r="J1774">
        <v>233</v>
      </c>
      <c r="K1774" t="s">
        <v>66</v>
      </c>
      <c r="L1774">
        <v>0</v>
      </c>
      <c r="M1774">
        <v>-19600</v>
      </c>
      <c r="N1774">
        <v>0</v>
      </c>
      <c r="O1774">
        <v>0</v>
      </c>
      <c r="P1774">
        <v>0</v>
      </c>
      <c r="Q1774">
        <v>-19600</v>
      </c>
      <c r="R1774">
        <v>0</v>
      </c>
      <c r="S1774">
        <v>0</v>
      </c>
      <c r="T1774">
        <v>0</v>
      </c>
      <c r="U1774">
        <v>0</v>
      </c>
      <c r="V1774">
        <v>0</v>
      </c>
      <c r="W1774">
        <v>0</v>
      </c>
      <c r="X1774">
        <v>0</v>
      </c>
      <c r="Y1774">
        <v>0</v>
      </c>
      <c r="Z1774">
        <v>0</v>
      </c>
      <c r="AA1774">
        <v>0</v>
      </c>
      <c r="AB1774">
        <v>0</v>
      </c>
      <c r="AC1774">
        <v>0</v>
      </c>
      <c r="AD1774">
        <v>-1458.24</v>
      </c>
      <c r="AE1774">
        <v>0</v>
      </c>
      <c r="AF1774">
        <v>0</v>
      </c>
      <c r="AG1774">
        <v>0</v>
      </c>
      <c r="AH1774">
        <v>0</v>
      </c>
      <c r="AI1774">
        <v>-1458.24</v>
      </c>
      <c r="AJ1774">
        <v>0</v>
      </c>
      <c r="AK1774">
        <v>-1458.24</v>
      </c>
      <c r="AL1774">
        <v>-21058.240000000002</v>
      </c>
      <c r="AM1774">
        <v>0</v>
      </c>
      <c r="AN1774">
        <v>0</v>
      </c>
      <c r="AO1774">
        <v>0</v>
      </c>
      <c r="AP1774">
        <v>0</v>
      </c>
      <c r="AQ1774">
        <v>0</v>
      </c>
    </row>
    <row r="1775" spans="2:43" x14ac:dyDescent="0.35">
      <c r="B1775" s="65" t="s">
        <v>128</v>
      </c>
      <c r="E1775" t="s">
        <v>129</v>
      </c>
      <c r="F1775">
        <v>8054</v>
      </c>
      <c r="G1775">
        <v>0</v>
      </c>
      <c r="H1775" t="s">
        <v>502</v>
      </c>
      <c r="I1775">
        <v>3</v>
      </c>
      <c r="J1775">
        <v>240</v>
      </c>
      <c r="K1775" t="s">
        <v>66</v>
      </c>
      <c r="L1775">
        <v>-65824.27</v>
      </c>
      <c r="M1775">
        <v>-404.27</v>
      </c>
      <c r="N1775">
        <v>0</v>
      </c>
      <c r="O1775">
        <v>0</v>
      </c>
      <c r="P1775">
        <v>-65824.27</v>
      </c>
      <c r="Q1775">
        <v>-404.27</v>
      </c>
      <c r="R1775">
        <v>0</v>
      </c>
      <c r="S1775">
        <v>0</v>
      </c>
      <c r="T1775">
        <v>0</v>
      </c>
      <c r="U1775">
        <v>0</v>
      </c>
      <c r="V1775">
        <v>0</v>
      </c>
      <c r="W1775">
        <v>0</v>
      </c>
      <c r="X1775">
        <v>0</v>
      </c>
      <c r="Y1775">
        <v>0</v>
      </c>
      <c r="Z1775">
        <v>0</v>
      </c>
      <c r="AA1775">
        <v>0</v>
      </c>
      <c r="AB1775">
        <v>0</v>
      </c>
      <c r="AC1775">
        <v>0</v>
      </c>
      <c r="AD1775">
        <v>-67007.929999999993</v>
      </c>
      <c r="AE1775">
        <v>0</v>
      </c>
      <c r="AF1775">
        <v>0</v>
      </c>
      <c r="AG1775">
        <v>0</v>
      </c>
      <c r="AH1775">
        <v>0</v>
      </c>
      <c r="AI1775">
        <v>-67007.929999999993</v>
      </c>
      <c r="AJ1775">
        <v>0</v>
      </c>
      <c r="AK1775">
        <v>-67007.929999999993</v>
      </c>
      <c r="AL1775">
        <v>-1587.93</v>
      </c>
      <c r="AM1775">
        <v>404.27</v>
      </c>
      <c r="AN1775">
        <v>0</v>
      </c>
      <c r="AO1775">
        <v>0</v>
      </c>
      <c r="AP1775">
        <v>0</v>
      </c>
      <c r="AQ1775">
        <v>404.27</v>
      </c>
    </row>
    <row r="1776" spans="2:43" x14ac:dyDescent="0.35">
      <c r="B1776" s="65" t="s">
        <v>128</v>
      </c>
      <c r="E1776" t="s">
        <v>129</v>
      </c>
      <c r="F1776">
        <v>8054</v>
      </c>
      <c r="G1776">
        <v>0</v>
      </c>
      <c r="H1776" t="s">
        <v>502</v>
      </c>
      <c r="I1776">
        <v>3</v>
      </c>
      <c r="J1776">
        <v>251</v>
      </c>
      <c r="K1776" t="s">
        <v>66</v>
      </c>
      <c r="L1776">
        <v>-285931.23</v>
      </c>
      <c r="M1776">
        <v>-1316401</v>
      </c>
      <c r="N1776">
        <v>0</v>
      </c>
      <c r="O1776">
        <v>0</v>
      </c>
      <c r="P1776">
        <v>-285931.23</v>
      </c>
      <c r="Q1776">
        <v>-1316401</v>
      </c>
      <c r="R1776">
        <v>-697006.07999999996</v>
      </c>
      <c r="S1776">
        <v>-11064.36</v>
      </c>
      <c r="T1776">
        <v>0</v>
      </c>
      <c r="U1776">
        <v>0</v>
      </c>
      <c r="V1776">
        <v>-697006.07999999996</v>
      </c>
      <c r="W1776">
        <v>-11064.36</v>
      </c>
      <c r="X1776">
        <v>0</v>
      </c>
      <c r="Y1776">
        <v>0</v>
      </c>
      <c r="Z1776">
        <v>0</v>
      </c>
      <c r="AA1776">
        <v>0</v>
      </c>
      <c r="AB1776">
        <v>0</v>
      </c>
      <c r="AC1776">
        <v>0</v>
      </c>
      <c r="AD1776">
        <v>-962918.61</v>
      </c>
      <c r="AE1776">
        <v>0</v>
      </c>
      <c r="AF1776">
        <v>0</v>
      </c>
      <c r="AG1776">
        <v>0</v>
      </c>
      <c r="AH1776">
        <v>0</v>
      </c>
      <c r="AI1776">
        <v>-962918.61</v>
      </c>
      <c r="AJ1776">
        <v>0</v>
      </c>
      <c r="AK1776">
        <v>-962918.61</v>
      </c>
      <c r="AL1776">
        <v>-1307446.6599999999</v>
      </c>
      <c r="AM1776">
        <v>60235.98</v>
      </c>
      <c r="AN1776">
        <v>0</v>
      </c>
      <c r="AO1776">
        <v>0</v>
      </c>
      <c r="AP1776">
        <v>0</v>
      </c>
      <c r="AQ1776">
        <v>60235.98</v>
      </c>
    </row>
    <row r="1777" spans="2:43" x14ac:dyDescent="0.35">
      <c r="B1777" s="65" t="s">
        <v>128</v>
      </c>
      <c r="E1777" t="s">
        <v>129</v>
      </c>
      <c r="F1777">
        <v>8054</v>
      </c>
      <c r="G1777">
        <v>0</v>
      </c>
      <c r="H1777" t="s">
        <v>502</v>
      </c>
      <c r="I1777">
        <v>3</v>
      </c>
      <c r="J1777">
        <v>252</v>
      </c>
      <c r="K1777" t="s">
        <v>66</v>
      </c>
      <c r="L1777">
        <v>-14730846.68</v>
      </c>
      <c r="M1777">
        <v>-19137459.800000001</v>
      </c>
      <c r="N1777">
        <v>0</v>
      </c>
      <c r="O1777">
        <v>0</v>
      </c>
      <c r="P1777">
        <v>-14730846.68</v>
      </c>
      <c r="Q1777">
        <v>-19137459.800000001</v>
      </c>
      <c r="R1777">
        <v>0</v>
      </c>
      <c r="S1777">
        <v>-78293.440000000002</v>
      </c>
      <c r="T1777">
        <v>0</v>
      </c>
      <c r="U1777">
        <v>0</v>
      </c>
      <c r="V1777">
        <v>0</v>
      </c>
      <c r="W1777">
        <v>-78293.440000000002</v>
      </c>
      <c r="X1777">
        <v>0</v>
      </c>
      <c r="Y1777">
        <v>0</v>
      </c>
      <c r="Z1777">
        <v>0</v>
      </c>
      <c r="AA1777">
        <v>0</v>
      </c>
      <c r="AB1777">
        <v>0</v>
      </c>
      <c r="AC1777">
        <v>0</v>
      </c>
      <c r="AD1777">
        <v>-3881667.08</v>
      </c>
      <c r="AE1777">
        <v>0</v>
      </c>
      <c r="AF1777">
        <v>0</v>
      </c>
      <c r="AG1777">
        <v>0</v>
      </c>
      <c r="AH1777">
        <v>0</v>
      </c>
      <c r="AI1777">
        <v>-3881667.08</v>
      </c>
      <c r="AJ1777">
        <v>0</v>
      </c>
      <c r="AK1777">
        <v>-3881667.08</v>
      </c>
      <c r="AL1777">
        <v>-8366573.6399999997</v>
      </c>
      <c r="AM1777">
        <v>3470126.41</v>
      </c>
      <c r="AN1777">
        <v>0</v>
      </c>
      <c r="AO1777">
        <v>0</v>
      </c>
      <c r="AP1777">
        <v>0</v>
      </c>
      <c r="AQ1777">
        <v>3470126.41</v>
      </c>
    </row>
    <row r="1778" spans="2:43" x14ac:dyDescent="0.35">
      <c r="B1778" s="65" t="s">
        <v>128</v>
      </c>
      <c r="E1778" t="s">
        <v>129</v>
      </c>
      <c r="F1778">
        <v>8054</v>
      </c>
      <c r="G1778">
        <v>0</v>
      </c>
      <c r="H1778" t="s">
        <v>502</v>
      </c>
      <c r="I1778">
        <v>3</v>
      </c>
      <c r="J1778">
        <v>253</v>
      </c>
      <c r="K1778" t="s">
        <v>66</v>
      </c>
      <c r="L1778">
        <v>-8344209.0999999996</v>
      </c>
      <c r="M1778">
        <v>-11369199.880000001</v>
      </c>
      <c r="N1778">
        <v>0</v>
      </c>
      <c r="O1778">
        <v>0</v>
      </c>
      <c r="P1778">
        <v>-8344209.0999999996</v>
      </c>
      <c r="Q1778">
        <v>-11369199.880000001</v>
      </c>
      <c r="R1778">
        <v>12092078.439999999</v>
      </c>
      <c r="S1778">
        <v>12252080.02</v>
      </c>
      <c r="T1778">
        <v>0</v>
      </c>
      <c r="U1778">
        <v>0</v>
      </c>
      <c r="V1778">
        <v>12092078.439999999</v>
      </c>
      <c r="W1778">
        <v>12252080.02</v>
      </c>
      <c r="X1778">
        <v>0</v>
      </c>
      <c r="Y1778">
        <v>0</v>
      </c>
      <c r="Z1778">
        <v>0</v>
      </c>
      <c r="AA1778">
        <v>0</v>
      </c>
      <c r="AB1778">
        <v>0</v>
      </c>
      <c r="AC1778">
        <v>0</v>
      </c>
      <c r="AD1778">
        <v>-2953783.2</v>
      </c>
      <c r="AE1778">
        <v>0</v>
      </c>
      <c r="AF1778">
        <v>0</v>
      </c>
      <c r="AG1778">
        <v>0</v>
      </c>
      <c r="AH1778">
        <v>0</v>
      </c>
      <c r="AI1778">
        <v>-2953783.2</v>
      </c>
      <c r="AJ1778">
        <v>0</v>
      </c>
      <c r="AK1778">
        <v>-2953783.2</v>
      </c>
      <c r="AL1778">
        <v>-5818772.4000000004</v>
      </c>
      <c r="AM1778">
        <v>92200.4</v>
      </c>
      <c r="AN1778">
        <v>0</v>
      </c>
      <c r="AO1778">
        <v>0</v>
      </c>
      <c r="AP1778">
        <v>0</v>
      </c>
      <c r="AQ1778">
        <v>92200.4</v>
      </c>
    </row>
    <row r="1779" spans="2:43" x14ac:dyDescent="0.35">
      <c r="B1779" s="65" t="s">
        <v>128</v>
      </c>
      <c r="E1779" t="s">
        <v>129</v>
      </c>
      <c r="F1779">
        <v>8054</v>
      </c>
      <c r="G1779">
        <v>0</v>
      </c>
      <c r="H1779" t="s">
        <v>502</v>
      </c>
      <c r="I1779">
        <v>3</v>
      </c>
      <c r="J1779">
        <v>257</v>
      </c>
      <c r="K1779" t="s">
        <v>66</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-1607.39</v>
      </c>
      <c r="AE1779">
        <v>0</v>
      </c>
      <c r="AF1779">
        <v>0</v>
      </c>
      <c r="AG1779">
        <v>0</v>
      </c>
      <c r="AH1779">
        <v>0</v>
      </c>
      <c r="AI1779">
        <v>-1607.39</v>
      </c>
      <c r="AJ1779">
        <v>0</v>
      </c>
      <c r="AK1779">
        <v>-1607.39</v>
      </c>
      <c r="AL1779">
        <v>-1607.39</v>
      </c>
      <c r="AM1779">
        <v>0</v>
      </c>
      <c r="AN1779">
        <v>0</v>
      </c>
      <c r="AO1779">
        <v>0</v>
      </c>
      <c r="AP1779">
        <v>0</v>
      </c>
      <c r="AQ1779">
        <v>0</v>
      </c>
    </row>
    <row r="1780" spans="2:43" x14ac:dyDescent="0.35">
      <c r="B1780" s="65" t="s">
        <v>128</v>
      </c>
      <c r="E1780" t="s">
        <v>129</v>
      </c>
      <c r="F1780">
        <v>8054</v>
      </c>
      <c r="G1780">
        <v>0</v>
      </c>
      <c r="H1780" t="s">
        <v>502</v>
      </c>
      <c r="I1780">
        <v>3</v>
      </c>
      <c r="J1780">
        <v>258</v>
      </c>
      <c r="K1780" t="s">
        <v>66</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-25641.58</v>
      </c>
      <c r="AE1780">
        <v>0</v>
      </c>
      <c r="AF1780">
        <v>0</v>
      </c>
      <c r="AG1780">
        <v>0</v>
      </c>
      <c r="AH1780">
        <v>0</v>
      </c>
      <c r="AI1780">
        <v>-25641.58</v>
      </c>
      <c r="AJ1780">
        <v>0</v>
      </c>
      <c r="AK1780">
        <v>-25641.58</v>
      </c>
      <c r="AL1780">
        <v>-25641.58</v>
      </c>
      <c r="AM1780">
        <v>0</v>
      </c>
      <c r="AN1780">
        <v>0</v>
      </c>
      <c r="AO1780">
        <v>0</v>
      </c>
      <c r="AP1780">
        <v>0</v>
      </c>
      <c r="AQ1780">
        <v>0</v>
      </c>
    </row>
    <row r="1781" spans="2:43" x14ac:dyDescent="0.35">
      <c r="B1781" s="65" t="s">
        <v>128</v>
      </c>
      <c r="E1781" t="s">
        <v>129</v>
      </c>
      <c r="F1781">
        <v>8054</v>
      </c>
      <c r="G1781">
        <v>0</v>
      </c>
      <c r="H1781" t="s">
        <v>502</v>
      </c>
      <c r="I1781">
        <v>3</v>
      </c>
      <c r="J1781">
        <v>260</v>
      </c>
      <c r="K1781" t="s">
        <v>66</v>
      </c>
      <c r="L1781">
        <v>-1377.19</v>
      </c>
      <c r="M1781">
        <v>-1377.19</v>
      </c>
      <c r="N1781">
        <v>0</v>
      </c>
      <c r="O1781">
        <v>0</v>
      </c>
      <c r="P1781">
        <v>-1377.19</v>
      </c>
      <c r="Q1781">
        <v>-1377.19</v>
      </c>
      <c r="R1781">
        <v>0</v>
      </c>
      <c r="S1781">
        <v>-406.67</v>
      </c>
      <c r="T1781">
        <v>0</v>
      </c>
      <c r="U1781">
        <v>0</v>
      </c>
      <c r="V1781">
        <v>0</v>
      </c>
      <c r="W1781">
        <v>-406.67</v>
      </c>
      <c r="X1781">
        <v>0</v>
      </c>
      <c r="Y1781">
        <v>0</v>
      </c>
      <c r="Z1781">
        <v>0</v>
      </c>
      <c r="AA1781">
        <v>0</v>
      </c>
      <c r="AB1781">
        <v>0</v>
      </c>
      <c r="AC1781">
        <v>0</v>
      </c>
      <c r="AD1781">
        <v>-47678.64</v>
      </c>
      <c r="AE1781">
        <v>0</v>
      </c>
      <c r="AF1781">
        <v>0</v>
      </c>
      <c r="AG1781">
        <v>0</v>
      </c>
      <c r="AH1781">
        <v>0</v>
      </c>
      <c r="AI1781">
        <v>-47678.64</v>
      </c>
      <c r="AJ1781">
        <v>0</v>
      </c>
      <c r="AK1781">
        <v>-47678.64</v>
      </c>
      <c r="AL1781">
        <v>-48085.31</v>
      </c>
      <c r="AM1781">
        <v>1377.19</v>
      </c>
      <c r="AN1781">
        <v>0</v>
      </c>
      <c r="AO1781">
        <v>0</v>
      </c>
      <c r="AP1781">
        <v>0</v>
      </c>
      <c r="AQ1781">
        <v>1377.19</v>
      </c>
    </row>
    <row r="1782" spans="2:43" x14ac:dyDescent="0.35">
      <c r="B1782" s="65" t="s">
        <v>128</v>
      </c>
      <c r="E1782" t="s">
        <v>129</v>
      </c>
      <c r="F1782">
        <v>8054</v>
      </c>
      <c r="G1782">
        <v>0</v>
      </c>
      <c r="H1782" t="s">
        <v>502</v>
      </c>
      <c r="I1782">
        <v>3</v>
      </c>
      <c r="J1782">
        <v>310</v>
      </c>
      <c r="K1782" t="s">
        <v>66</v>
      </c>
      <c r="L1782">
        <v>0</v>
      </c>
      <c r="M1782">
        <v>0</v>
      </c>
      <c r="N1782">
        <v>0</v>
      </c>
      <c r="O1782">
        <v>0</v>
      </c>
      <c r="P1782">
        <v>0</v>
      </c>
      <c r="Q1782">
        <v>0</v>
      </c>
      <c r="R1782">
        <v>-241.51</v>
      </c>
      <c r="S1782">
        <v>0</v>
      </c>
      <c r="T1782">
        <v>0</v>
      </c>
      <c r="U1782">
        <v>0</v>
      </c>
      <c r="V1782">
        <v>-241.51</v>
      </c>
      <c r="W1782">
        <v>0</v>
      </c>
      <c r="X1782">
        <v>0</v>
      </c>
      <c r="Y1782">
        <v>0</v>
      </c>
      <c r="Z1782">
        <v>0</v>
      </c>
      <c r="AA1782">
        <v>0</v>
      </c>
      <c r="AB1782">
        <v>0</v>
      </c>
      <c r="AC1782">
        <v>0</v>
      </c>
      <c r="AD1782">
        <v>-4313.4399999999996</v>
      </c>
      <c r="AE1782">
        <v>0</v>
      </c>
      <c r="AF1782">
        <v>0</v>
      </c>
      <c r="AG1782">
        <v>0</v>
      </c>
      <c r="AH1782">
        <v>0</v>
      </c>
      <c r="AI1782">
        <v>-4313.4399999999996</v>
      </c>
      <c r="AJ1782">
        <v>0</v>
      </c>
      <c r="AK1782">
        <v>-4313.4399999999996</v>
      </c>
      <c r="AL1782">
        <v>-4071.93</v>
      </c>
      <c r="AM1782">
        <v>0</v>
      </c>
      <c r="AN1782">
        <v>0</v>
      </c>
      <c r="AO1782">
        <v>0</v>
      </c>
      <c r="AP1782">
        <v>0</v>
      </c>
      <c r="AQ1782">
        <v>0</v>
      </c>
    </row>
    <row r="1783" spans="2:43" x14ac:dyDescent="0.35">
      <c r="B1783" s="65" t="s">
        <v>128</v>
      </c>
      <c r="E1783" t="s">
        <v>129</v>
      </c>
      <c r="F1783">
        <v>8054</v>
      </c>
      <c r="G1783">
        <v>0</v>
      </c>
      <c r="H1783" t="s">
        <v>502</v>
      </c>
      <c r="I1783">
        <v>3</v>
      </c>
      <c r="J1783">
        <v>410</v>
      </c>
      <c r="K1783" t="s">
        <v>66</v>
      </c>
      <c r="L1783">
        <v>-115677.63</v>
      </c>
      <c r="M1783">
        <v>-115677.63</v>
      </c>
      <c r="N1783">
        <v>0</v>
      </c>
      <c r="O1783">
        <v>0</v>
      </c>
      <c r="P1783">
        <v>-115677.63</v>
      </c>
      <c r="Q1783">
        <v>-115677.63</v>
      </c>
      <c r="R1783">
        <v>-221.11</v>
      </c>
      <c r="S1783">
        <v>-221.11</v>
      </c>
      <c r="T1783">
        <v>0</v>
      </c>
      <c r="U1783">
        <v>0</v>
      </c>
      <c r="V1783">
        <v>-221.11</v>
      </c>
      <c r="W1783">
        <v>-221.11</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row>
    <row r="1784" spans="2:43" x14ac:dyDescent="0.35">
      <c r="B1784" s="65" t="s">
        <v>128</v>
      </c>
      <c r="E1784" t="s">
        <v>129</v>
      </c>
      <c r="F1784">
        <v>8054</v>
      </c>
      <c r="G1784">
        <v>0</v>
      </c>
      <c r="H1784" t="s">
        <v>502</v>
      </c>
      <c r="I1784">
        <v>3</v>
      </c>
      <c r="J1784">
        <v>440</v>
      </c>
      <c r="K1784" t="s">
        <v>66</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-901586.43</v>
      </c>
      <c r="AE1784">
        <v>0</v>
      </c>
      <c r="AF1784">
        <v>0</v>
      </c>
      <c r="AG1784">
        <v>0</v>
      </c>
      <c r="AH1784">
        <v>0</v>
      </c>
      <c r="AI1784">
        <v>-901586.43</v>
      </c>
      <c r="AJ1784">
        <v>0</v>
      </c>
      <c r="AK1784">
        <v>-901586.43</v>
      </c>
      <c r="AL1784">
        <v>-901586.43</v>
      </c>
      <c r="AM1784">
        <v>0</v>
      </c>
      <c r="AN1784">
        <v>0</v>
      </c>
      <c r="AO1784">
        <v>0</v>
      </c>
      <c r="AP1784">
        <v>0</v>
      </c>
      <c r="AQ1784">
        <v>0</v>
      </c>
    </row>
    <row r="1785" spans="2:43" x14ac:dyDescent="0.35">
      <c r="B1785" s="65" t="s">
        <v>128</v>
      </c>
      <c r="E1785" t="s">
        <v>129</v>
      </c>
      <c r="F1785">
        <v>8057</v>
      </c>
      <c r="G1785">
        <v>0</v>
      </c>
      <c r="H1785" t="s">
        <v>459</v>
      </c>
      <c r="I1785">
        <v>0</v>
      </c>
      <c r="J1785">
        <v>0</v>
      </c>
      <c r="K1785" t="s">
        <v>460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row>
    <row r="1786" spans="2:43" x14ac:dyDescent="0.35">
      <c r="B1786" s="65" t="s">
        <v>128</v>
      </c>
      <c r="E1786" t="s">
        <v>129</v>
      </c>
      <c r="F1786">
        <v>8058</v>
      </c>
      <c r="G1786">
        <v>0</v>
      </c>
      <c r="H1786" t="s">
        <v>501</v>
      </c>
      <c r="I1786">
        <v>27</v>
      </c>
      <c r="J1786">
        <v>0</v>
      </c>
      <c r="K1786" t="s">
        <v>66</v>
      </c>
      <c r="L1786">
        <v>4577028.74</v>
      </c>
      <c r="M1786">
        <v>4577028.74</v>
      </c>
      <c r="N1786">
        <v>0</v>
      </c>
      <c r="O1786">
        <v>0</v>
      </c>
      <c r="P1786">
        <v>4577028.74</v>
      </c>
      <c r="Q1786">
        <v>4577028.74</v>
      </c>
      <c r="R1786">
        <v>3635.52</v>
      </c>
      <c r="S1786">
        <v>5283.87</v>
      </c>
      <c r="T1786">
        <v>0</v>
      </c>
      <c r="U1786">
        <v>-1628.83</v>
      </c>
      <c r="V1786">
        <v>3635.52</v>
      </c>
      <c r="W1786">
        <v>3655.04</v>
      </c>
      <c r="X1786">
        <v>0</v>
      </c>
      <c r="Y1786">
        <v>0</v>
      </c>
      <c r="Z1786">
        <v>0</v>
      </c>
      <c r="AA1786">
        <v>0</v>
      </c>
      <c r="AB1786">
        <v>0</v>
      </c>
      <c r="AC1786">
        <v>0</v>
      </c>
      <c r="AD1786">
        <v>-9575.3799999999992</v>
      </c>
      <c r="AE1786">
        <v>0</v>
      </c>
      <c r="AF1786">
        <v>0</v>
      </c>
      <c r="AG1786">
        <v>0</v>
      </c>
      <c r="AH1786">
        <v>0</v>
      </c>
      <c r="AI1786">
        <v>-9575.3799999999992</v>
      </c>
      <c r="AJ1786">
        <v>0</v>
      </c>
      <c r="AK1786">
        <v>-9575.3799999999992</v>
      </c>
      <c r="AL1786">
        <v>-9555.86</v>
      </c>
      <c r="AM1786">
        <v>0</v>
      </c>
      <c r="AN1786">
        <v>19.52</v>
      </c>
      <c r="AO1786">
        <v>0</v>
      </c>
      <c r="AP1786">
        <v>0</v>
      </c>
      <c r="AQ1786">
        <v>19.52</v>
      </c>
    </row>
    <row r="1787" spans="2:43" x14ac:dyDescent="0.35">
      <c r="B1787" s="65" t="s">
        <v>128</v>
      </c>
      <c r="E1787" t="s">
        <v>129</v>
      </c>
      <c r="F1787">
        <v>8058</v>
      </c>
      <c r="G1787">
        <v>0</v>
      </c>
      <c r="H1787" t="s">
        <v>501</v>
      </c>
      <c r="I1787">
        <v>27</v>
      </c>
      <c r="J1787">
        <v>111</v>
      </c>
      <c r="K1787" t="s">
        <v>66</v>
      </c>
      <c r="L1787">
        <v>0</v>
      </c>
      <c r="M1787">
        <v>0</v>
      </c>
      <c r="N1787">
        <v>0</v>
      </c>
      <c r="O1787">
        <v>0</v>
      </c>
      <c r="P1787">
        <v>0</v>
      </c>
      <c r="Q1787">
        <v>0</v>
      </c>
      <c r="R1787">
        <v>-2208.66</v>
      </c>
      <c r="S1787">
        <v>-90.44</v>
      </c>
      <c r="T1787">
        <v>0</v>
      </c>
      <c r="U1787">
        <v>-216.11</v>
      </c>
      <c r="V1787">
        <v>-2208.66</v>
      </c>
      <c r="W1787">
        <v>-306.55</v>
      </c>
      <c r="X1787">
        <v>0</v>
      </c>
      <c r="Y1787">
        <v>0</v>
      </c>
      <c r="Z1787">
        <v>0</v>
      </c>
      <c r="AA1787">
        <v>0</v>
      </c>
      <c r="AB1787">
        <v>0</v>
      </c>
      <c r="AC1787">
        <v>0</v>
      </c>
      <c r="AD1787">
        <v>-16071.34</v>
      </c>
      <c r="AE1787">
        <v>0</v>
      </c>
      <c r="AF1787">
        <v>0</v>
      </c>
      <c r="AG1787">
        <v>0</v>
      </c>
      <c r="AH1787">
        <v>0</v>
      </c>
      <c r="AI1787">
        <v>-16071.34</v>
      </c>
      <c r="AJ1787">
        <v>0</v>
      </c>
      <c r="AK1787">
        <v>-16071.34</v>
      </c>
      <c r="AL1787">
        <v>-14169.23</v>
      </c>
      <c r="AM1787">
        <v>0</v>
      </c>
      <c r="AN1787">
        <v>956.47</v>
      </c>
      <c r="AO1787">
        <v>0</v>
      </c>
      <c r="AP1787">
        <v>0</v>
      </c>
      <c r="AQ1787">
        <v>956.47</v>
      </c>
    </row>
    <row r="1788" spans="2:43" x14ac:dyDescent="0.35">
      <c r="B1788" s="65" t="s">
        <v>128</v>
      </c>
      <c r="E1788" t="s">
        <v>129</v>
      </c>
      <c r="F1788">
        <v>8058</v>
      </c>
      <c r="G1788">
        <v>0</v>
      </c>
      <c r="H1788" t="s">
        <v>501</v>
      </c>
      <c r="I1788">
        <v>27</v>
      </c>
      <c r="J1788">
        <v>115</v>
      </c>
      <c r="K1788" t="s">
        <v>66</v>
      </c>
      <c r="L1788">
        <v>0</v>
      </c>
      <c r="M1788">
        <v>0</v>
      </c>
      <c r="N1788">
        <v>0</v>
      </c>
      <c r="O1788">
        <v>0</v>
      </c>
      <c r="P1788">
        <v>0</v>
      </c>
      <c r="Q1788">
        <v>0</v>
      </c>
      <c r="R1788">
        <v>-55</v>
      </c>
      <c r="S1788">
        <v>-55</v>
      </c>
      <c r="T1788">
        <v>0</v>
      </c>
      <c r="U1788">
        <v>0</v>
      </c>
      <c r="V1788">
        <v>-55</v>
      </c>
      <c r="W1788">
        <v>-55</v>
      </c>
      <c r="X1788">
        <v>0</v>
      </c>
      <c r="Y1788">
        <v>0</v>
      </c>
      <c r="Z1788">
        <v>0</v>
      </c>
      <c r="AA1788">
        <v>0</v>
      </c>
      <c r="AB1788">
        <v>0</v>
      </c>
      <c r="AC1788">
        <v>0</v>
      </c>
      <c r="AD1788">
        <v>0</v>
      </c>
      <c r="AE1788">
        <v>0</v>
      </c>
      <c r="AF1788">
        <v>0</v>
      </c>
      <c r="AG1788">
        <v>0</v>
      </c>
      <c r="AH1788">
        <v>0</v>
      </c>
      <c r="AI1788">
        <v>0</v>
      </c>
      <c r="AJ1788">
        <v>0</v>
      </c>
      <c r="AK1788">
        <v>0</v>
      </c>
      <c r="AL1788">
        <v>0</v>
      </c>
      <c r="AM1788">
        <v>0</v>
      </c>
      <c r="AN1788">
        <v>55</v>
      </c>
      <c r="AO1788">
        <v>0</v>
      </c>
      <c r="AP1788">
        <v>0</v>
      </c>
      <c r="AQ1788">
        <v>55</v>
      </c>
    </row>
    <row r="1789" spans="2:43" x14ac:dyDescent="0.35">
      <c r="B1789" s="65" t="s">
        <v>128</v>
      </c>
      <c r="E1789" t="s">
        <v>129</v>
      </c>
      <c r="F1789">
        <v>8058</v>
      </c>
      <c r="G1789">
        <v>0</v>
      </c>
      <c r="H1789" t="s">
        <v>501</v>
      </c>
      <c r="I1789">
        <v>27</v>
      </c>
      <c r="J1789">
        <v>118</v>
      </c>
      <c r="K1789" t="s">
        <v>66</v>
      </c>
      <c r="L1789">
        <v>0</v>
      </c>
      <c r="M1789">
        <v>0</v>
      </c>
      <c r="N1789">
        <v>0</v>
      </c>
      <c r="O1789">
        <v>0</v>
      </c>
      <c r="P1789">
        <v>0</v>
      </c>
      <c r="Q1789">
        <v>0</v>
      </c>
      <c r="R1789">
        <v>-18.96</v>
      </c>
      <c r="S1789">
        <v>-18.96</v>
      </c>
      <c r="T1789">
        <v>0</v>
      </c>
      <c r="U1789">
        <v>0</v>
      </c>
      <c r="V1789">
        <v>-18.96</v>
      </c>
      <c r="W1789">
        <v>-18.96</v>
      </c>
      <c r="X1789">
        <v>0</v>
      </c>
      <c r="Y1789">
        <v>0</v>
      </c>
      <c r="Z1789">
        <v>0</v>
      </c>
      <c r="AA1789">
        <v>0</v>
      </c>
      <c r="AB1789">
        <v>0</v>
      </c>
      <c r="AC1789">
        <v>0</v>
      </c>
      <c r="AD1789">
        <v>0</v>
      </c>
      <c r="AE1789">
        <v>0</v>
      </c>
      <c r="AF1789">
        <v>0</v>
      </c>
      <c r="AG1789">
        <v>0</v>
      </c>
      <c r="AH1789">
        <v>0</v>
      </c>
      <c r="AI1789">
        <v>0</v>
      </c>
      <c r="AJ1789">
        <v>0</v>
      </c>
      <c r="AK1789">
        <v>0</v>
      </c>
      <c r="AL1789">
        <v>0</v>
      </c>
      <c r="AM1789">
        <v>0</v>
      </c>
      <c r="AN1789">
        <v>18.96</v>
      </c>
      <c r="AO1789">
        <v>0</v>
      </c>
      <c r="AP1789">
        <v>0</v>
      </c>
      <c r="AQ1789">
        <v>18.96</v>
      </c>
    </row>
    <row r="1790" spans="2:43" x14ac:dyDescent="0.35">
      <c r="B1790" s="65" t="s">
        <v>128</v>
      </c>
      <c r="E1790" t="s">
        <v>129</v>
      </c>
      <c r="F1790">
        <v>8058</v>
      </c>
      <c r="G1790">
        <v>0</v>
      </c>
      <c r="H1790" t="s">
        <v>501</v>
      </c>
      <c r="I1790">
        <v>27</v>
      </c>
      <c r="J1790">
        <v>121</v>
      </c>
      <c r="K1790" t="s">
        <v>66</v>
      </c>
      <c r="L1790">
        <v>0</v>
      </c>
      <c r="M1790">
        <v>0</v>
      </c>
      <c r="N1790">
        <v>0</v>
      </c>
      <c r="O1790">
        <v>0</v>
      </c>
      <c r="P1790">
        <v>0</v>
      </c>
      <c r="Q1790">
        <v>0</v>
      </c>
      <c r="R1790">
        <v>-611.85</v>
      </c>
      <c r="S1790">
        <v>-177.15</v>
      </c>
      <c r="T1790">
        <v>0</v>
      </c>
      <c r="U1790">
        <v>0</v>
      </c>
      <c r="V1790">
        <v>-611.85</v>
      </c>
      <c r="W1790">
        <v>-177.15</v>
      </c>
      <c r="X1790">
        <v>0</v>
      </c>
      <c r="Y1790">
        <v>0</v>
      </c>
      <c r="Z1790">
        <v>0</v>
      </c>
      <c r="AA1790">
        <v>0</v>
      </c>
      <c r="AB1790">
        <v>0</v>
      </c>
      <c r="AC1790">
        <v>0</v>
      </c>
      <c r="AD1790">
        <v>-4216.13</v>
      </c>
      <c r="AE1790">
        <v>0</v>
      </c>
      <c r="AF1790">
        <v>0</v>
      </c>
      <c r="AG1790">
        <v>0</v>
      </c>
      <c r="AH1790">
        <v>0</v>
      </c>
      <c r="AI1790">
        <v>-4216.13</v>
      </c>
      <c r="AJ1790">
        <v>0</v>
      </c>
      <c r="AK1790">
        <v>-4216.13</v>
      </c>
      <c r="AL1790">
        <v>-3781.43</v>
      </c>
      <c r="AM1790">
        <v>0</v>
      </c>
      <c r="AN1790">
        <v>384.98</v>
      </c>
      <c r="AO1790">
        <v>0</v>
      </c>
      <c r="AP1790">
        <v>0</v>
      </c>
      <c r="AQ1790">
        <v>384.98</v>
      </c>
    </row>
    <row r="1791" spans="2:43" x14ac:dyDescent="0.35">
      <c r="B1791" s="65" t="s">
        <v>128</v>
      </c>
      <c r="E1791" t="s">
        <v>129</v>
      </c>
      <c r="F1791">
        <v>8058</v>
      </c>
      <c r="G1791">
        <v>0</v>
      </c>
      <c r="H1791" t="s">
        <v>501</v>
      </c>
      <c r="I1791">
        <v>27</v>
      </c>
      <c r="J1791">
        <v>251</v>
      </c>
      <c r="K1791" t="s">
        <v>66</v>
      </c>
      <c r="L1791">
        <v>-93191.22</v>
      </c>
      <c r="M1791">
        <v>-163396.43</v>
      </c>
      <c r="N1791">
        <v>0</v>
      </c>
      <c r="O1791">
        <v>0</v>
      </c>
      <c r="P1791">
        <v>-93191.22</v>
      </c>
      <c r="Q1791">
        <v>-163396.43</v>
      </c>
      <c r="R1791">
        <v>0</v>
      </c>
      <c r="S1791">
        <v>0</v>
      </c>
      <c r="T1791">
        <v>0</v>
      </c>
      <c r="U1791">
        <v>0</v>
      </c>
      <c r="V1791">
        <v>0</v>
      </c>
      <c r="W1791">
        <v>0</v>
      </c>
      <c r="X1791">
        <v>0</v>
      </c>
      <c r="Y1791">
        <v>0</v>
      </c>
      <c r="Z1791">
        <v>0</v>
      </c>
      <c r="AA1791">
        <v>0</v>
      </c>
      <c r="AB1791">
        <v>0</v>
      </c>
      <c r="AC1791">
        <v>0</v>
      </c>
      <c r="AD1791">
        <v>-115387.33</v>
      </c>
      <c r="AE1791">
        <v>0</v>
      </c>
      <c r="AF1791">
        <v>0</v>
      </c>
      <c r="AG1791">
        <v>0</v>
      </c>
      <c r="AH1791">
        <v>0</v>
      </c>
      <c r="AI1791">
        <v>-115387.33</v>
      </c>
      <c r="AJ1791">
        <v>0</v>
      </c>
      <c r="AK1791">
        <v>-115387.33</v>
      </c>
      <c r="AL1791">
        <v>-185592.54</v>
      </c>
      <c r="AM1791">
        <v>0</v>
      </c>
      <c r="AN1791">
        <v>0</v>
      </c>
      <c r="AO1791">
        <v>0</v>
      </c>
      <c r="AP1791">
        <v>0</v>
      </c>
      <c r="AQ1791">
        <v>0</v>
      </c>
    </row>
    <row r="1792" spans="2:43" x14ac:dyDescent="0.35">
      <c r="B1792" s="65" t="s">
        <v>128</v>
      </c>
      <c r="E1792" t="s">
        <v>129</v>
      </c>
      <c r="F1792">
        <v>8058</v>
      </c>
      <c r="G1792">
        <v>0</v>
      </c>
      <c r="H1792" t="s">
        <v>501</v>
      </c>
      <c r="I1792">
        <v>27</v>
      </c>
      <c r="J1792">
        <v>253</v>
      </c>
      <c r="K1792" t="s">
        <v>66</v>
      </c>
      <c r="L1792">
        <v>-3250</v>
      </c>
      <c r="M1792">
        <v>-3250</v>
      </c>
      <c r="N1792">
        <v>0</v>
      </c>
      <c r="O1792">
        <v>0</v>
      </c>
      <c r="P1792">
        <v>-3250</v>
      </c>
      <c r="Q1792">
        <v>-3250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row>
    <row r="1793" spans="2:43" x14ac:dyDescent="0.35">
      <c r="B1793" s="65" t="s">
        <v>128</v>
      </c>
      <c r="E1793" t="s">
        <v>129</v>
      </c>
      <c r="F1793">
        <v>8058</v>
      </c>
      <c r="G1793">
        <v>0</v>
      </c>
      <c r="H1793" t="s">
        <v>501</v>
      </c>
      <c r="I1793">
        <v>27</v>
      </c>
      <c r="J1793">
        <v>410</v>
      </c>
      <c r="K1793" t="s">
        <v>66</v>
      </c>
      <c r="L1793">
        <v>-35586518.719999999</v>
      </c>
      <c r="M1793">
        <v>-31177142.25</v>
      </c>
      <c r="N1793">
        <v>0</v>
      </c>
      <c r="O1793">
        <v>0</v>
      </c>
      <c r="P1793">
        <v>-35586518.719999999</v>
      </c>
      <c r="Q1793">
        <v>-31177142.25</v>
      </c>
      <c r="R1793">
        <v>-4532.3100000000004</v>
      </c>
      <c r="S1793">
        <v>-4532.3100000000004</v>
      </c>
      <c r="T1793">
        <v>0</v>
      </c>
      <c r="U1793">
        <v>0</v>
      </c>
      <c r="V1793">
        <v>-4532.3100000000004</v>
      </c>
      <c r="W1793">
        <v>-4532.3100000000004</v>
      </c>
      <c r="X1793">
        <v>0</v>
      </c>
      <c r="Y1793">
        <v>0</v>
      </c>
      <c r="Z1793">
        <v>0</v>
      </c>
      <c r="AA1793">
        <v>0</v>
      </c>
      <c r="AB1793">
        <v>0</v>
      </c>
      <c r="AC1793">
        <v>0</v>
      </c>
      <c r="AD1793">
        <v>-8707478.9700000007</v>
      </c>
      <c r="AE1793">
        <v>0</v>
      </c>
      <c r="AF1793">
        <v>0</v>
      </c>
      <c r="AG1793">
        <v>0</v>
      </c>
      <c r="AH1793">
        <v>0</v>
      </c>
      <c r="AI1793">
        <v>-8707478.9700000007</v>
      </c>
      <c r="AJ1793">
        <v>0</v>
      </c>
      <c r="AK1793">
        <v>-8707478.9700000007</v>
      </c>
      <c r="AL1793">
        <v>-4298102.5</v>
      </c>
      <c r="AM1793">
        <v>0</v>
      </c>
      <c r="AN1793">
        <v>0</v>
      </c>
      <c r="AO1793">
        <v>0</v>
      </c>
      <c r="AP1793">
        <v>0</v>
      </c>
      <c r="AQ1793">
        <v>0</v>
      </c>
    </row>
    <row r="1794" spans="2:43" x14ac:dyDescent="0.35">
      <c r="B1794" s="65" t="s">
        <v>128</v>
      </c>
      <c r="E1794" t="s">
        <v>129</v>
      </c>
      <c r="F1794">
        <v>8061</v>
      </c>
      <c r="G1794">
        <v>0</v>
      </c>
      <c r="H1794" t="s">
        <v>459</v>
      </c>
      <c r="I1794">
        <v>0</v>
      </c>
      <c r="J1794">
        <v>0</v>
      </c>
      <c r="K1794" t="s">
        <v>460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row>
    <row r="1795" spans="2:43" x14ac:dyDescent="0.35">
      <c r="B1795" s="65" t="s">
        <v>128</v>
      </c>
      <c r="E1795" t="s">
        <v>129</v>
      </c>
      <c r="F1795">
        <v>8072</v>
      </c>
      <c r="G1795">
        <v>0</v>
      </c>
      <c r="H1795" t="s">
        <v>499</v>
      </c>
      <c r="I1795">
        <v>0</v>
      </c>
      <c r="J1795">
        <v>0</v>
      </c>
      <c r="K1795" t="s">
        <v>66</v>
      </c>
      <c r="L1795">
        <v>-19313669.850000001</v>
      </c>
      <c r="M1795">
        <v>-19313669.850000001</v>
      </c>
      <c r="N1795">
        <v>0</v>
      </c>
      <c r="O1795">
        <v>0</v>
      </c>
      <c r="P1795">
        <v>-19313669.850000001</v>
      </c>
      <c r="Q1795">
        <v>-19313669.850000001</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row>
    <row r="1796" spans="2:43" x14ac:dyDescent="0.35">
      <c r="B1796" s="65" t="s">
        <v>128</v>
      </c>
      <c r="E1796" t="s">
        <v>129</v>
      </c>
      <c r="F1796">
        <v>8072</v>
      </c>
      <c r="G1796">
        <v>0</v>
      </c>
      <c r="H1796" t="s">
        <v>499</v>
      </c>
      <c r="I1796">
        <v>0</v>
      </c>
      <c r="J1796">
        <v>410</v>
      </c>
      <c r="K1796" t="s">
        <v>66</v>
      </c>
      <c r="L1796">
        <v>19224580.32</v>
      </c>
      <c r="M1796">
        <v>19226698.02</v>
      </c>
      <c r="N1796">
        <v>0</v>
      </c>
      <c r="O1796">
        <v>0</v>
      </c>
      <c r="P1796">
        <v>19224580.32</v>
      </c>
      <c r="Q1796">
        <v>19226698.02</v>
      </c>
      <c r="R1796">
        <v>0</v>
      </c>
      <c r="S1796">
        <v>0</v>
      </c>
      <c r="T1796">
        <v>0</v>
      </c>
      <c r="U1796">
        <v>0</v>
      </c>
      <c r="V1796">
        <v>0</v>
      </c>
      <c r="W1796">
        <v>0</v>
      </c>
      <c r="X1796">
        <v>0</v>
      </c>
      <c r="Y1796">
        <v>0</v>
      </c>
      <c r="Z1796">
        <v>0</v>
      </c>
      <c r="AA1796">
        <v>0</v>
      </c>
      <c r="AB1796">
        <v>0</v>
      </c>
      <c r="AC1796">
        <v>0</v>
      </c>
      <c r="AD1796">
        <v>-2117.6999999999998</v>
      </c>
      <c r="AE1796">
        <v>0</v>
      </c>
      <c r="AF1796">
        <v>0</v>
      </c>
      <c r="AG1796">
        <v>0</v>
      </c>
      <c r="AH1796">
        <v>0</v>
      </c>
      <c r="AI1796">
        <v>-2117.6999999999998</v>
      </c>
      <c r="AJ1796">
        <v>0</v>
      </c>
      <c r="AK1796">
        <v>-2117.6999999999998</v>
      </c>
      <c r="AL1796">
        <v>0</v>
      </c>
      <c r="AM1796">
        <v>43885.04</v>
      </c>
      <c r="AN1796">
        <v>0</v>
      </c>
      <c r="AO1796">
        <v>0</v>
      </c>
      <c r="AP1796">
        <v>0</v>
      </c>
      <c r="AQ1796">
        <v>43885.04</v>
      </c>
    </row>
    <row r="1797" spans="2:43" x14ac:dyDescent="0.35">
      <c r="B1797" s="65" t="s">
        <v>128</v>
      </c>
      <c r="E1797" t="s">
        <v>129</v>
      </c>
      <c r="F1797">
        <v>8076</v>
      </c>
      <c r="G1797">
        <v>0</v>
      </c>
      <c r="H1797" t="s">
        <v>459</v>
      </c>
      <c r="I1797">
        <v>0</v>
      </c>
      <c r="J1797">
        <v>0</v>
      </c>
      <c r="K1797" t="s">
        <v>460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row>
    <row r="1798" spans="2:43" x14ac:dyDescent="0.35">
      <c r="B1798" s="65" t="s">
        <v>128</v>
      </c>
      <c r="E1798" t="s">
        <v>129</v>
      </c>
      <c r="F1798">
        <v>8081</v>
      </c>
      <c r="G1798">
        <v>0</v>
      </c>
      <c r="H1798" t="s">
        <v>459</v>
      </c>
      <c r="I1798">
        <v>0</v>
      </c>
      <c r="J1798">
        <v>0</v>
      </c>
      <c r="K1798" t="s">
        <v>460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row>
    <row r="1799" spans="2:43" x14ac:dyDescent="0.35">
      <c r="B1799" s="65" t="s">
        <v>128</v>
      </c>
      <c r="E1799" t="s">
        <v>129</v>
      </c>
      <c r="F1799">
        <v>8082</v>
      </c>
      <c r="G1799">
        <v>0</v>
      </c>
      <c r="H1799" t="s">
        <v>459</v>
      </c>
      <c r="I1799">
        <v>0</v>
      </c>
      <c r="J1799">
        <v>0</v>
      </c>
      <c r="K1799" t="s">
        <v>460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row>
    <row r="1800" spans="2:43" x14ac:dyDescent="0.35">
      <c r="B1800" s="65" t="s">
        <v>128</v>
      </c>
      <c r="E1800" t="s">
        <v>129</v>
      </c>
      <c r="F1800">
        <v>8083</v>
      </c>
      <c r="G1800">
        <v>0</v>
      </c>
      <c r="H1800" t="s">
        <v>503</v>
      </c>
      <c r="I1800">
        <v>10</v>
      </c>
      <c r="J1800">
        <v>0</v>
      </c>
      <c r="K1800" t="s">
        <v>66</v>
      </c>
      <c r="L1800">
        <v>0</v>
      </c>
      <c r="M1800">
        <v>0</v>
      </c>
      <c r="N1800">
        <v>0</v>
      </c>
      <c r="O1800">
        <v>0</v>
      </c>
      <c r="P1800">
        <v>0</v>
      </c>
      <c r="Q1800">
        <v>0</v>
      </c>
      <c r="R1800">
        <v>-5197.28</v>
      </c>
      <c r="S1800">
        <v>0</v>
      </c>
      <c r="T1800">
        <v>0</v>
      </c>
      <c r="U1800">
        <v>0</v>
      </c>
      <c r="V1800">
        <v>-5197.28</v>
      </c>
      <c r="W1800">
        <v>0</v>
      </c>
      <c r="X1800">
        <v>0</v>
      </c>
      <c r="Y1800">
        <v>0</v>
      </c>
      <c r="Z1800">
        <v>0</v>
      </c>
      <c r="AA1800">
        <v>0</v>
      </c>
      <c r="AB1800">
        <v>0</v>
      </c>
      <c r="AC1800">
        <v>0</v>
      </c>
      <c r="AD1800">
        <v>-468832.46</v>
      </c>
      <c r="AE1800">
        <v>0</v>
      </c>
      <c r="AF1800">
        <v>0</v>
      </c>
      <c r="AG1800">
        <v>0</v>
      </c>
      <c r="AH1800">
        <v>0</v>
      </c>
      <c r="AI1800">
        <v>-468832.46</v>
      </c>
      <c r="AJ1800">
        <v>0</v>
      </c>
      <c r="AK1800">
        <v>-468832.46</v>
      </c>
      <c r="AL1800">
        <v>-463635.18</v>
      </c>
      <c r="AM1800">
        <v>0</v>
      </c>
      <c r="AN1800">
        <v>0</v>
      </c>
      <c r="AO1800">
        <v>0</v>
      </c>
      <c r="AP1800">
        <v>0</v>
      </c>
      <c r="AQ1800">
        <v>0</v>
      </c>
    </row>
    <row r="1801" spans="2:43" x14ac:dyDescent="0.35">
      <c r="B1801" s="65" t="s">
        <v>128</v>
      </c>
      <c r="E1801" t="s">
        <v>129</v>
      </c>
      <c r="F1801">
        <v>8083</v>
      </c>
      <c r="G1801">
        <v>0</v>
      </c>
      <c r="H1801" t="s">
        <v>503</v>
      </c>
      <c r="I1801">
        <v>10</v>
      </c>
      <c r="J1801">
        <v>111</v>
      </c>
      <c r="K1801" t="s">
        <v>66</v>
      </c>
      <c r="L1801">
        <v>0</v>
      </c>
      <c r="M1801">
        <v>0</v>
      </c>
      <c r="N1801">
        <v>0</v>
      </c>
      <c r="O1801">
        <v>0</v>
      </c>
      <c r="P1801">
        <v>0</v>
      </c>
      <c r="Q1801">
        <v>0</v>
      </c>
      <c r="R1801">
        <v>-380459.58</v>
      </c>
      <c r="S1801">
        <v>0</v>
      </c>
      <c r="T1801">
        <v>0</v>
      </c>
      <c r="U1801">
        <v>0</v>
      </c>
      <c r="V1801">
        <v>-380459.58</v>
      </c>
      <c r="W1801">
        <v>0</v>
      </c>
      <c r="X1801">
        <v>0</v>
      </c>
      <c r="Y1801">
        <v>0</v>
      </c>
      <c r="Z1801">
        <v>0</v>
      </c>
      <c r="AA1801">
        <v>0</v>
      </c>
      <c r="AB1801">
        <v>0</v>
      </c>
      <c r="AC1801">
        <v>0</v>
      </c>
      <c r="AD1801">
        <v>-460980.22</v>
      </c>
      <c r="AE1801">
        <v>0</v>
      </c>
      <c r="AF1801">
        <v>0</v>
      </c>
      <c r="AG1801">
        <v>0</v>
      </c>
      <c r="AH1801">
        <v>0</v>
      </c>
      <c r="AI1801">
        <v>-460980.22</v>
      </c>
      <c r="AJ1801">
        <v>0</v>
      </c>
      <c r="AK1801">
        <v>-460980.22</v>
      </c>
      <c r="AL1801">
        <v>-80520.639999999999</v>
      </c>
      <c r="AM1801">
        <v>0</v>
      </c>
      <c r="AN1801">
        <v>0</v>
      </c>
      <c r="AO1801">
        <v>0</v>
      </c>
      <c r="AP1801">
        <v>0</v>
      </c>
      <c r="AQ1801">
        <v>0</v>
      </c>
    </row>
    <row r="1802" spans="2:43" x14ac:dyDescent="0.35">
      <c r="B1802" s="65" t="s">
        <v>128</v>
      </c>
      <c r="E1802" t="s">
        <v>129</v>
      </c>
      <c r="F1802">
        <v>8083</v>
      </c>
      <c r="G1802">
        <v>0</v>
      </c>
      <c r="H1802" t="s">
        <v>503</v>
      </c>
      <c r="I1802">
        <v>10</v>
      </c>
      <c r="J1802">
        <v>113</v>
      </c>
      <c r="K1802" t="s">
        <v>66</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-13903.35</v>
      </c>
      <c r="AE1802">
        <v>0</v>
      </c>
      <c r="AF1802">
        <v>0</v>
      </c>
      <c r="AG1802">
        <v>0</v>
      </c>
      <c r="AH1802">
        <v>0</v>
      </c>
      <c r="AI1802">
        <v>-13903.35</v>
      </c>
      <c r="AJ1802">
        <v>0</v>
      </c>
      <c r="AK1802">
        <v>-13903.35</v>
      </c>
      <c r="AL1802">
        <v>-13903.35</v>
      </c>
      <c r="AM1802">
        <v>0</v>
      </c>
      <c r="AN1802">
        <v>0</v>
      </c>
      <c r="AO1802">
        <v>0</v>
      </c>
      <c r="AP1802">
        <v>0</v>
      </c>
      <c r="AQ1802">
        <v>0</v>
      </c>
    </row>
    <row r="1803" spans="2:43" x14ac:dyDescent="0.35">
      <c r="B1803" s="65" t="s">
        <v>128</v>
      </c>
      <c r="E1803" t="s">
        <v>129</v>
      </c>
      <c r="F1803">
        <v>8083</v>
      </c>
      <c r="G1803">
        <v>0</v>
      </c>
      <c r="H1803" t="s">
        <v>503</v>
      </c>
      <c r="I1803">
        <v>10</v>
      </c>
      <c r="J1803">
        <v>115</v>
      </c>
      <c r="K1803" t="s">
        <v>66</v>
      </c>
      <c r="L1803">
        <v>0</v>
      </c>
      <c r="M1803">
        <v>0</v>
      </c>
      <c r="N1803">
        <v>0</v>
      </c>
      <c r="O1803">
        <v>0</v>
      </c>
      <c r="P1803">
        <v>0</v>
      </c>
      <c r="Q1803">
        <v>0</v>
      </c>
      <c r="R1803">
        <v>-7320.14</v>
      </c>
      <c r="S1803">
        <v>0</v>
      </c>
      <c r="T1803">
        <v>0</v>
      </c>
      <c r="U1803">
        <v>0</v>
      </c>
      <c r="V1803">
        <v>-7320.14</v>
      </c>
      <c r="W1803">
        <v>0</v>
      </c>
      <c r="X1803">
        <v>0</v>
      </c>
      <c r="Y1803">
        <v>0</v>
      </c>
      <c r="Z1803">
        <v>0</v>
      </c>
      <c r="AA1803">
        <v>0</v>
      </c>
      <c r="AB1803">
        <v>0</v>
      </c>
      <c r="AC1803">
        <v>0</v>
      </c>
      <c r="AD1803">
        <v>-6222.55</v>
      </c>
      <c r="AE1803">
        <v>0</v>
      </c>
      <c r="AF1803">
        <v>0</v>
      </c>
      <c r="AG1803">
        <v>0</v>
      </c>
      <c r="AH1803">
        <v>0</v>
      </c>
      <c r="AI1803">
        <v>-6222.55</v>
      </c>
      <c r="AJ1803">
        <v>0</v>
      </c>
      <c r="AK1803">
        <v>-6222.55</v>
      </c>
      <c r="AL1803">
        <v>1097.5899999999999</v>
      </c>
      <c r="AM1803">
        <v>0</v>
      </c>
      <c r="AN1803">
        <v>0</v>
      </c>
      <c r="AO1803">
        <v>0</v>
      </c>
      <c r="AP1803">
        <v>0</v>
      </c>
      <c r="AQ1803">
        <v>0</v>
      </c>
    </row>
    <row r="1804" spans="2:43" x14ac:dyDescent="0.35">
      <c r="B1804" s="65" t="s">
        <v>128</v>
      </c>
      <c r="E1804" t="s">
        <v>129</v>
      </c>
      <c r="F1804">
        <v>8083</v>
      </c>
      <c r="G1804">
        <v>0</v>
      </c>
      <c r="H1804" t="s">
        <v>503</v>
      </c>
      <c r="I1804">
        <v>10</v>
      </c>
      <c r="J1804">
        <v>118</v>
      </c>
      <c r="K1804" t="s">
        <v>66</v>
      </c>
      <c r="L1804">
        <v>0</v>
      </c>
      <c r="M1804">
        <v>0</v>
      </c>
      <c r="N1804">
        <v>0</v>
      </c>
      <c r="O1804">
        <v>0</v>
      </c>
      <c r="P1804">
        <v>0</v>
      </c>
      <c r="Q1804">
        <v>0</v>
      </c>
      <c r="R1804">
        <v>-2522.94</v>
      </c>
      <c r="S1804">
        <v>0</v>
      </c>
      <c r="T1804">
        <v>0</v>
      </c>
      <c r="U1804">
        <v>0</v>
      </c>
      <c r="V1804">
        <v>-2522.94</v>
      </c>
      <c r="W1804">
        <v>0</v>
      </c>
      <c r="X1804">
        <v>0</v>
      </c>
      <c r="Y1804">
        <v>0</v>
      </c>
      <c r="Z1804">
        <v>0</v>
      </c>
      <c r="AA1804">
        <v>0</v>
      </c>
      <c r="AB1804">
        <v>0</v>
      </c>
      <c r="AC1804">
        <v>0</v>
      </c>
      <c r="AD1804">
        <v>0</v>
      </c>
      <c r="AE1804">
        <v>0</v>
      </c>
      <c r="AF1804">
        <v>0</v>
      </c>
      <c r="AG1804">
        <v>0</v>
      </c>
      <c r="AH1804">
        <v>0</v>
      </c>
      <c r="AI1804">
        <v>0</v>
      </c>
      <c r="AJ1804">
        <v>0</v>
      </c>
      <c r="AK1804">
        <v>0</v>
      </c>
      <c r="AL1804">
        <v>2522.94</v>
      </c>
      <c r="AM1804">
        <v>0</v>
      </c>
      <c r="AN1804">
        <v>0</v>
      </c>
      <c r="AO1804">
        <v>0</v>
      </c>
      <c r="AP1804">
        <v>0</v>
      </c>
      <c r="AQ1804">
        <v>0</v>
      </c>
    </row>
    <row r="1805" spans="2:43" x14ac:dyDescent="0.35">
      <c r="B1805" s="65" t="s">
        <v>128</v>
      </c>
      <c r="E1805" t="s">
        <v>129</v>
      </c>
      <c r="F1805">
        <v>8083</v>
      </c>
      <c r="G1805">
        <v>0</v>
      </c>
      <c r="H1805" t="s">
        <v>503</v>
      </c>
      <c r="I1805">
        <v>10</v>
      </c>
      <c r="J1805">
        <v>121</v>
      </c>
      <c r="K1805" t="s">
        <v>66</v>
      </c>
      <c r="L1805">
        <v>0</v>
      </c>
      <c r="M1805">
        <v>0</v>
      </c>
      <c r="N1805">
        <v>0</v>
      </c>
      <c r="O1805">
        <v>0</v>
      </c>
      <c r="P1805">
        <v>0</v>
      </c>
      <c r="Q1805">
        <v>0</v>
      </c>
      <c r="R1805">
        <v>-109092.26</v>
      </c>
      <c r="S1805">
        <v>0</v>
      </c>
      <c r="T1805">
        <v>0</v>
      </c>
      <c r="U1805">
        <v>0</v>
      </c>
      <c r="V1805">
        <v>-109092.26</v>
      </c>
      <c r="W1805">
        <v>0</v>
      </c>
      <c r="X1805">
        <v>0</v>
      </c>
      <c r="Y1805">
        <v>0</v>
      </c>
      <c r="Z1805">
        <v>0</v>
      </c>
      <c r="AA1805">
        <v>0</v>
      </c>
      <c r="AB1805">
        <v>0</v>
      </c>
      <c r="AC1805">
        <v>0</v>
      </c>
      <c r="AD1805">
        <v>-120083.88</v>
      </c>
      <c r="AE1805">
        <v>0</v>
      </c>
      <c r="AF1805">
        <v>0</v>
      </c>
      <c r="AG1805">
        <v>0</v>
      </c>
      <c r="AH1805">
        <v>0</v>
      </c>
      <c r="AI1805">
        <v>-120083.88</v>
      </c>
      <c r="AJ1805">
        <v>0</v>
      </c>
      <c r="AK1805">
        <v>-120083.88</v>
      </c>
      <c r="AL1805">
        <v>-10991.62</v>
      </c>
      <c r="AM1805">
        <v>0</v>
      </c>
      <c r="AN1805">
        <v>0</v>
      </c>
      <c r="AO1805">
        <v>0</v>
      </c>
      <c r="AP1805">
        <v>0</v>
      </c>
      <c r="AQ1805">
        <v>0</v>
      </c>
    </row>
    <row r="1806" spans="2:43" x14ac:dyDescent="0.35">
      <c r="B1806" s="65" t="s">
        <v>128</v>
      </c>
      <c r="E1806" t="s">
        <v>129</v>
      </c>
      <c r="F1806">
        <v>8083</v>
      </c>
      <c r="G1806">
        <v>0</v>
      </c>
      <c r="H1806" t="s">
        <v>503</v>
      </c>
      <c r="I1806">
        <v>10</v>
      </c>
      <c r="J1806">
        <v>210</v>
      </c>
      <c r="K1806" t="s">
        <v>66</v>
      </c>
      <c r="L1806">
        <v>-4745.6000000000004</v>
      </c>
      <c r="M1806">
        <v>-2003.84</v>
      </c>
      <c r="N1806">
        <v>0</v>
      </c>
      <c r="O1806">
        <v>0</v>
      </c>
      <c r="P1806">
        <v>-4745.6000000000004</v>
      </c>
      <c r="Q1806">
        <v>-2003.84</v>
      </c>
      <c r="R1806">
        <v>0</v>
      </c>
      <c r="S1806">
        <v>0</v>
      </c>
      <c r="T1806">
        <v>0</v>
      </c>
      <c r="U1806">
        <v>0</v>
      </c>
      <c r="V1806">
        <v>0</v>
      </c>
      <c r="W1806">
        <v>0</v>
      </c>
      <c r="X1806">
        <v>0</v>
      </c>
      <c r="Y1806">
        <v>0</v>
      </c>
      <c r="Z1806">
        <v>0</v>
      </c>
      <c r="AA1806">
        <v>0</v>
      </c>
      <c r="AB1806">
        <v>0</v>
      </c>
      <c r="AC1806">
        <v>0</v>
      </c>
      <c r="AD1806">
        <v>-35329.410000000003</v>
      </c>
      <c r="AE1806">
        <v>0</v>
      </c>
      <c r="AF1806">
        <v>0</v>
      </c>
      <c r="AG1806">
        <v>0</v>
      </c>
      <c r="AH1806">
        <v>0</v>
      </c>
      <c r="AI1806">
        <v>-35329.410000000003</v>
      </c>
      <c r="AJ1806">
        <v>0</v>
      </c>
      <c r="AK1806">
        <v>-35329.410000000003</v>
      </c>
      <c r="AL1806">
        <v>-32587.65</v>
      </c>
      <c r="AM1806">
        <v>0</v>
      </c>
      <c r="AN1806">
        <v>0</v>
      </c>
      <c r="AO1806">
        <v>0</v>
      </c>
      <c r="AP1806">
        <v>0</v>
      </c>
      <c r="AQ1806">
        <v>0</v>
      </c>
    </row>
    <row r="1807" spans="2:43" x14ac:dyDescent="0.35">
      <c r="B1807" s="65" t="s">
        <v>128</v>
      </c>
      <c r="E1807" t="s">
        <v>129</v>
      </c>
      <c r="F1807">
        <v>8083</v>
      </c>
      <c r="G1807">
        <v>0</v>
      </c>
      <c r="H1807" t="s">
        <v>503</v>
      </c>
      <c r="I1807">
        <v>10</v>
      </c>
      <c r="J1807">
        <v>232</v>
      </c>
      <c r="K1807" t="s">
        <v>66</v>
      </c>
      <c r="L1807">
        <v>0</v>
      </c>
      <c r="M1807">
        <v>-58575.48</v>
      </c>
      <c r="N1807">
        <v>0</v>
      </c>
      <c r="O1807">
        <v>0</v>
      </c>
      <c r="P1807">
        <v>0</v>
      </c>
      <c r="Q1807">
        <v>-58575.48</v>
      </c>
      <c r="R1807">
        <v>0</v>
      </c>
      <c r="S1807">
        <v>0</v>
      </c>
      <c r="T1807">
        <v>0</v>
      </c>
      <c r="U1807">
        <v>0</v>
      </c>
      <c r="V1807">
        <v>0</v>
      </c>
      <c r="W1807">
        <v>0</v>
      </c>
      <c r="X1807">
        <v>0</v>
      </c>
      <c r="Y1807">
        <v>0</v>
      </c>
      <c r="Z1807">
        <v>0</v>
      </c>
      <c r="AA1807">
        <v>0</v>
      </c>
      <c r="AB1807">
        <v>0</v>
      </c>
      <c r="AC1807">
        <v>0</v>
      </c>
      <c r="AD1807">
        <v>-16263.18</v>
      </c>
      <c r="AE1807">
        <v>0</v>
      </c>
      <c r="AF1807">
        <v>0</v>
      </c>
      <c r="AG1807">
        <v>0</v>
      </c>
      <c r="AH1807">
        <v>0</v>
      </c>
      <c r="AI1807">
        <v>-16263.18</v>
      </c>
      <c r="AJ1807">
        <v>0</v>
      </c>
      <c r="AK1807">
        <v>-16263.18</v>
      </c>
      <c r="AL1807">
        <v>-74838.66</v>
      </c>
      <c r="AM1807">
        <v>0</v>
      </c>
      <c r="AN1807">
        <v>0</v>
      </c>
      <c r="AO1807">
        <v>0</v>
      </c>
      <c r="AP1807">
        <v>0</v>
      </c>
      <c r="AQ1807">
        <v>0</v>
      </c>
    </row>
    <row r="1808" spans="2:43" x14ac:dyDescent="0.35">
      <c r="B1808" s="65" t="s">
        <v>128</v>
      </c>
      <c r="E1808" t="s">
        <v>129</v>
      </c>
      <c r="F1808">
        <v>8083</v>
      </c>
      <c r="G1808">
        <v>0</v>
      </c>
      <c r="H1808" t="s">
        <v>503</v>
      </c>
      <c r="I1808">
        <v>10</v>
      </c>
      <c r="J1808">
        <v>233</v>
      </c>
      <c r="K1808" t="s">
        <v>66</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-3004.83</v>
      </c>
      <c r="AE1808">
        <v>0</v>
      </c>
      <c r="AF1808">
        <v>0</v>
      </c>
      <c r="AG1808">
        <v>0</v>
      </c>
      <c r="AH1808">
        <v>0</v>
      </c>
      <c r="AI1808">
        <v>-3004.83</v>
      </c>
      <c r="AJ1808">
        <v>0</v>
      </c>
      <c r="AK1808">
        <v>-3004.83</v>
      </c>
      <c r="AL1808">
        <v>-3004.83</v>
      </c>
      <c r="AM1808">
        <v>0</v>
      </c>
      <c r="AN1808">
        <v>0</v>
      </c>
      <c r="AO1808">
        <v>0</v>
      </c>
      <c r="AP1808">
        <v>0</v>
      </c>
      <c r="AQ1808">
        <v>0</v>
      </c>
    </row>
    <row r="1809" spans="2:43" x14ac:dyDescent="0.35">
      <c r="B1809" s="65" t="s">
        <v>128</v>
      </c>
      <c r="E1809" t="s">
        <v>129</v>
      </c>
      <c r="F1809">
        <v>8083</v>
      </c>
      <c r="G1809">
        <v>0</v>
      </c>
      <c r="H1809" t="s">
        <v>503</v>
      </c>
      <c r="I1809">
        <v>10</v>
      </c>
      <c r="J1809">
        <v>240</v>
      </c>
      <c r="K1809" t="s">
        <v>66</v>
      </c>
      <c r="L1809">
        <v>-623.6</v>
      </c>
      <c r="M1809">
        <v>0</v>
      </c>
      <c r="N1809">
        <v>0</v>
      </c>
      <c r="O1809">
        <v>0</v>
      </c>
      <c r="P1809">
        <v>-623.6</v>
      </c>
      <c r="Q1809">
        <v>0</v>
      </c>
      <c r="R1809">
        <v>0</v>
      </c>
      <c r="S1809">
        <v>0</v>
      </c>
      <c r="T1809">
        <v>0</v>
      </c>
      <c r="U1809">
        <v>0</v>
      </c>
      <c r="V1809">
        <v>0</v>
      </c>
      <c r="W1809">
        <v>0</v>
      </c>
      <c r="X1809">
        <v>0</v>
      </c>
      <c r="Y1809">
        <v>0</v>
      </c>
      <c r="Z1809">
        <v>0</v>
      </c>
      <c r="AA1809">
        <v>0</v>
      </c>
      <c r="AB1809">
        <v>0</v>
      </c>
      <c r="AC1809">
        <v>0</v>
      </c>
      <c r="AD1809">
        <v>-7230.36</v>
      </c>
      <c r="AE1809">
        <v>0</v>
      </c>
      <c r="AF1809">
        <v>0</v>
      </c>
      <c r="AG1809">
        <v>0</v>
      </c>
      <c r="AH1809">
        <v>0</v>
      </c>
      <c r="AI1809">
        <v>-7230.36</v>
      </c>
      <c r="AJ1809">
        <v>0</v>
      </c>
      <c r="AK1809">
        <v>-7230.36</v>
      </c>
      <c r="AL1809">
        <v>-6606.76</v>
      </c>
      <c r="AM1809">
        <v>0</v>
      </c>
      <c r="AN1809">
        <v>0</v>
      </c>
      <c r="AO1809">
        <v>0</v>
      </c>
      <c r="AP1809">
        <v>0</v>
      </c>
      <c r="AQ1809">
        <v>0</v>
      </c>
    </row>
    <row r="1810" spans="2:43" x14ac:dyDescent="0.35">
      <c r="B1810" s="65" t="s">
        <v>128</v>
      </c>
      <c r="E1810" t="s">
        <v>129</v>
      </c>
      <c r="F1810">
        <v>8083</v>
      </c>
      <c r="G1810">
        <v>0</v>
      </c>
      <c r="H1810" t="s">
        <v>503</v>
      </c>
      <c r="I1810">
        <v>10</v>
      </c>
      <c r="J1810">
        <v>251</v>
      </c>
      <c r="K1810" t="s">
        <v>66</v>
      </c>
      <c r="L1810">
        <v>-3084146.43</v>
      </c>
      <c r="M1810">
        <v>-1389914.75</v>
      </c>
      <c r="N1810">
        <v>0</v>
      </c>
      <c r="O1810">
        <v>0</v>
      </c>
      <c r="P1810">
        <v>-3084146.43</v>
      </c>
      <c r="Q1810">
        <v>-1389914.75</v>
      </c>
      <c r="R1810">
        <v>0</v>
      </c>
      <c r="S1810">
        <v>0</v>
      </c>
      <c r="T1810">
        <v>0</v>
      </c>
      <c r="U1810">
        <v>0</v>
      </c>
      <c r="V1810">
        <v>0</v>
      </c>
      <c r="W1810">
        <v>0</v>
      </c>
      <c r="X1810">
        <v>0</v>
      </c>
      <c r="Y1810">
        <v>0</v>
      </c>
      <c r="Z1810">
        <v>0</v>
      </c>
      <c r="AA1810">
        <v>0</v>
      </c>
      <c r="AB1810">
        <v>0</v>
      </c>
      <c r="AC1810">
        <v>0</v>
      </c>
      <c r="AD1810">
        <v>-1543141.3</v>
      </c>
      <c r="AE1810">
        <v>0</v>
      </c>
      <c r="AF1810">
        <v>0</v>
      </c>
      <c r="AG1810">
        <v>0</v>
      </c>
      <c r="AH1810">
        <v>0</v>
      </c>
      <c r="AI1810">
        <v>-1543141.3</v>
      </c>
      <c r="AJ1810">
        <v>0</v>
      </c>
      <c r="AK1810">
        <v>-1543141.3</v>
      </c>
      <c r="AL1810">
        <v>151090.38</v>
      </c>
      <c r="AM1810">
        <v>0</v>
      </c>
      <c r="AN1810">
        <v>0</v>
      </c>
      <c r="AO1810">
        <v>0</v>
      </c>
      <c r="AP1810">
        <v>0</v>
      </c>
      <c r="AQ1810">
        <v>0</v>
      </c>
    </row>
    <row r="1811" spans="2:43" x14ac:dyDescent="0.35">
      <c r="B1811" s="65" t="s">
        <v>128</v>
      </c>
      <c r="E1811" t="s">
        <v>129</v>
      </c>
      <c r="F1811">
        <v>8083</v>
      </c>
      <c r="G1811">
        <v>0</v>
      </c>
      <c r="H1811" t="s">
        <v>503</v>
      </c>
      <c r="I1811">
        <v>10</v>
      </c>
      <c r="J1811">
        <v>252</v>
      </c>
      <c r="K1811" t="s">
        <v>66</v>
      </c>
      <c r="L1811">
        <v>-76042034.209999993</v>
      </c>
      <c r="M1811">
        <v>-51674732.759999998</v>
      </c>
      <c r="N1811">
        <v>0</v>
      </c>
      <c r="O1811">
        <v>0</v>
      </c>
      <c r="P1811">
        <v>-76042034.209999993</v>
      </c>
      <c r="Q1811">
        <v>-51674732.759999998</v>
      </c>
      <c r="R1811">
        <v>0</v>
      </c>
      <c r="S1811">
        <v>-41057.1</v>
      </c>
      <c r="T1811">
        <v>0</v>
      </c>
      <c r="U1811">
        <v>0</v>
      </c>
      <c r="V1811">
        <v>0</v>
      </c>
      <c r="W1811">
        <v>-41057.1</v>
      </c>
      <c r="X1811">
        <v>0</v>
      </c>
      <c r="Y1811">
        <v>0</v>
      </c>
      <c r="Z1811">
        <v>0</v>
      </c>
      <c r="AA1811">
        <v>0</v>
      </c>
      <c r="AB1811">
        <v>0</v>
      </c>
      <c r="AC1811">
        <v>0</v>
      </c>
      <c r="AD1811">
        <v>-25427543.84</v>
      </c>
      <c r="AE1811">
        <v>0</v>
      </c>
      <c r="AF1811">
        <v>0</v>
      </c>
      <c r="AG1811">
        <v>0</v>
      </c>
      <c r="AH1811">
        <v>0</v>
      </c>
      <c r="AI1811">
        <v>-25427543.84</v>
      </c>
      <c r="AJ1811">
        <v>0</v>
      </c>
      <c r="AK1811">
        <v>-25427543.84</v>
      </c>
      <c r="AL1811">
        <v>-1101299.49</v>
      </c>
      <c r="AM1811">
        <v>0</v>
      </c>
      <c r="AN1811">
        <v>0</v>
      </c>
      <c r="AO1811">
        <v>0</v>
      </c>
      <c r="AP1811">
        <v>0</v>
      </c>
      <c r="AQ1811">
        <v>0</v>
      </c>
    </row>
    <row r="1812" spans="2:43" x14ac:dyDescent="0.35">
      <c r="B1812" s="65" t="s">
        <v>128</v>
      </c>
      <c r="E1812" t="s">
        <v>129</v>
      </c>
      <c r="F1812">
        <v>8083</v>
      </c>
      <c r="G1812">
        <v>0</v>
      </c>
      <c r="H1812" t="s">
        <v>503</v>
      </c>
      <c r="I1812">
        <v>10</v>
      </c>
      <c r="J1812">
        <v>253</v>
      </c>
      <c r="K1812" t="s">
        <v>66</v>
      </c>
      <c r="L1812">
        <v>-131582.37</v>
      </c>
      <c r="M1812">
        <v>-129547.5</v>
      </c>
      <c r="N1812">
        <v>0</v>
      </c>
      <c r="O1812">
        <v>0</v>
      </c>
      <c r="P1812">
        <v>-131582.37</v>
      </c>
      <c r="Q1812">
        <v>-129547.5</v>
      </c>
      <c r="R1812">
        <v>0</v>
      </c>
      <c r="S1812">
        <v>0</v>
      </c>
      <c r="T1812">
        <v>0</v>
      </c>
      <c r="U1812">
        <v>0</v>
      </c>
      <c r="V1812">
        <v>0</v>
      </c>
      <c r="W1812">
        <v>0</v>
      </c>
      <c r="X1812">
        <v>0</v>
      </c>
      <c r="Y1812">
        <v>0</v>
      </c>
      <c r="Z1812">
        <v>0</v>
      </c>
      <c r="AA1812">
        <v>0</v>
      </c>
      <c r="AB1812">
        <v>0</v>
      </c>
      <c r="AC1812">
        <v>0</v>
      </c>
      <c r="AD1812">
        <v>-81017.87</v>
      </c>
      <c r="AE1812">
        <v>0</v>
      </c>
      <c r="AF1812">
        <v>0</v>
      </c>
      <c r="AG1812">
        <v>0</v>
      </c>
      <c r="AH1812">
        <v>0</v>
      </c>
      <c r="AI1812">
        <v>-81017.87</v>
      </c>
      <c r="AJ1812">
        <v>0</v>
      </c>
      <c r="AK1812">
        <v>-81017.87</v>
      </c>
      <c r="AL1812">
        <v>-78983</v>
      </c>
      <c r="AM1812">
        <v>0</v>
      </c>
      <c r="AN1812">
        <v>0</v>
      </c>
      <c r="AO1812">
        <v>0</v>
      </c>
      <c r="AP1812">
        <v>0</v>
      </c>
      <c r="AQ1812">
        <v>0</v>
      </c>
    </row>
    <row r="1813" spans="2:43" x14ac:dyDescent="0.35">
      <c r="B1813" s="65" t="s">
        <v>128</v>
      </c>
      <c r="E1813" t="s">
        <v>129</v>
      </c>
      <c r="F1813">
        <v>8083</v>
      </c>
      <c r="G1813">
        <v>0</v>
      </c>
      <c r="H1813" t="s">
        <v>503</v>
      </c>
      <c r="I1813">
        <v>10</v>
      </c>
      <c r="J1813">
        <v>254</v>
      </c>
      <c r="K1813" t="s">
        <v>66</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-234.32</v>
      </c>
      <c r="AE1813">
        <v>0</v>
      </c>
      <c r="AF1813">
        <v>0</v>
      </c>
      <c r="AG1813">
        <v>0</v>
      </c>
      <c r="AH1813">
        <v>0</v>
      </c>
      <c r="AI1813">
        <v>-234.32</v>
      </c>
      <c r="AJ1813">
        <v>0</v>
      </c>
      <c r="AK1813">
        <v>-234.32</v>
      </c>
      <c r="AL1813">
        <v>-234.32</v>
      </c>
      <c r="AM1813">
        <v>0</v>
      </c>
      <c r="AN1813">
        <v>0</v>
      </c>
      <c r="AO1813">
        <v>0</v>
      </c>
      <c r="AP1813">
        <v>0</v>
      </c>
      <c r="AQ1813">
        <v>0</v>
      </c>
    </row>
    <row r="1814" spans="2:43" x14ac:dyDescent="0.35">
      <c r="B1814" s="65" t="s">
        <v>128</v>
      </c>
      <c r="E1814" t="s">
        <v>129</v>
      </c>
      <c r="F1814">
        <v>8083</v>
      </c>
      <c r="G1814">
        <v>0</v>
      </c>
      <c r="H1814" t="s">
        <v>503</v>
      </c>
      <c r="I1814">
        <v>10</v>
      </c>
      <c r="J1814">
        <v>257</v>
      </c>
      <c r="K1814" t="s">
        <v>66</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-252.79</v>
      </c>
      <c r="AE1814">
        <v>0</v>
      </c>
      <c r="AF1814">
        <v>0</v>
      </c>
      <c r="AG1814">
        <v>0</v>
      </c>
      <c r="AH1814">
        <v>0</v>
      </c>
      <c r="AI1814">
        <v>-252.79</v>
      </c>
      <c r="AJ1814">
        <v>0</v>
      </c>
      <c r="AK1814">
        <v>-252.79</v>
      </c>
      <c r="AL1814">
        <v>-252.79</v>
      </c>
      <c r="AM1814">
        <v>0</v>
      </c>
      <c r="AN1814">
        <v>0</v>
      </c>
      <c r="AO1814">
        <v>0</v>
      </c>
      <c r="AP1814">
        <v>0</v>
      </c>
      <c r="AQ1814">
        <v>0</v>
      </c>
    </row>
    <row r="1815" spans="2:43" x14ac:dyDescent="0.35">
      <c r="B1815" s="65" t="s">
        <v>128</v>
      </c>
      <c r="E1815" t="s">
        <v>129</v>
      </c>
      <c r="F1815">
        <v>8083</v>
      </c>
      <c r="G1815">
        <v>0</v>
      </c>
      <c r="H1815" t="s">
        <v>503</v>
      </c>
      <c r="I1815">
        <v>10</v>
      </c>
      <c r="J1815">
        <v>258</v>
      </c>
      <c r="K1815" t="s">
        <v>66</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-2190.87</v>
      </c>
      <c r="AE1815">
        <v>0</v>
      </c>
      <c r="AF1815">
        <v>0</v>
      </c>
      <c r="AG1815">
        <v>0</v>
      </c>
      <c r="AH1815">
        <v>0</v>
      </c>
      <c r="AI1815">
        <v>-2190.87</v>
      </c>
      <c r="AJ1815">
        <v>0</v>
      </c>
      <c r="AK1815">
        <v>-2190.87</v>
      </c>
      <c r="AL1815">
        <v>-2190.87</v>
      </c>
      <c r="AM1815">
        <v>0</v>
      </c>
      <c r="AN1815">
        <v>0</v>
      </c>
      <c r="AO1815">
        <v>0</v>
      </c>
      <c r="AP1815">
        <v>0</v>
      </c>
      <c r="AQ1815">
        <v>0</v>
      </c>
    </row>
    <row r="1816" spans="2:43" x14ac:dyDescent="0.35">
      <c r="B1816" s="65" t="s">
        <v>128</v>
      </c>
      <c r="E1816" t="s">
        <v>129</v>
      </c>
      <c r="F1816">
        <v>8083</v>
      </c>
      <c r="G1816">
        <v>0</v>
      </c>
      <c r="H1816" t="s">
        <v>503</v>
      </c>
      <c r="I1816">
        <v>10</v>
      </c>
      <c r="J1816">
        <v>260</v>
      </c>
      <c r="K1816" t="s">
        <v>66</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-32566.84</v>
      </c>
      <c r="AE1816">
        <v>0</v>
      </c>
      <c r="AF1816">
        <v>0</v>
      </c>
      <c r="AG1816">
        <v>0</v>
      </c>
      <c r="AH1816">
        <v>0</v>
      </c>
      <c r="AI1816">
        <v>-32566.84</v>
      </c>
      <c r="AJ1816">
        <v>0</v>
      </c>
      <c r="AK1816">
        <v>-32566.84</v>
      </c>
      <c r="AL1816">
        <v>-32566.84</v>
      </c>
      <c r="AM1816">
        <v>0</v>
      </c>
      <c r="AN1816">
        <v>0</v>
      </c>
      <c r="AO1816">
        <v>0</v>
      </c>
      <c r="AP1816">
        <v>0</v>
      </c>
      <c r="AQ1816">
        <v>0</v>
      </c>
    </row>
    <row r="1817" spans="2:43" x14ac:dyDescent="0.35">
      <c r="B1817" s="65" t="s">
        <v>128</v>
      </c>
      <c r="E1817" t="s">
        <v>129</v>
      </c>
      <c r="F1817">
        <v>8083</v>
      </c>
      <c r="G1817">
        <v>0</v>
      </c>
      <c r="H1817" t="s">
        <v>503</v>
      </c>
      <c r="I1817">
        <v>10</v>
      </c>
      <c r="J1817">
        <v>310</v>
      </c>
      <c r="K1817" t="s">
        <v>66</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-689.53</v>
      </c>
      <c r="AE1817">
        <v>0</v>
      </c>
      <c r="AF1817">
        <v>0</v>
      </c>
      <c r="AG1817">
        <v>0</v>
      </c>
      <c r="AH1817">
        <v>0</v>
      </c>
      <c r="AI1817">
        <v>-689.53</v>
      </c>
      <c r="AJ1817">
        <v>0</v>
      </c>
      <c r="AK1817">
        <v>-689.53</v>
      </c>
      <c r="AL1817">
        <v>-689.53</v>
      </c>
      <c r="AM1817">
        <v>0</v>
      </c>
      <c r="AN1817">
        <v>0</v>
      </c>
      <c r="AO1817">
        <v>0</v>
      </c>
      <c r="AP1817">
        <v>0</v>
      </c>
      <c r="AQ1817">
        <v>0</v>
      </c>
    </row>
    <row r="1818" spans="2:43" x14ac:dyDescent="0.35">
      <c r="B1818" s="65" t="s">
        <v>128</v>
      </c>
      <c r="E1818" t="s">
        <v>129</v>
      </c>
      <c r="F1818">
        <v>8083</v>
      </c>
      <c r="G1818">
        <v>0</v>
      </c>
      <c r="H1818" t="s">
        <v>503</v>
      </c>
      <c r="I1818">
        <v>10</v>
      </c>
      <c r="J1818">
        <v>410</v>
      </c>
      <c r="K1818" t="s">
        <v>66</v>
      </c>
      <c r="L1818">
        <v>-17700605975.139999</v>
      </c>
      <c r="M1818">
        <v>-16540174736.639999</v>
      </c>
      <c r="N1818">
        <v>0</v>
      </c>
      <c r="O1818">
        <v>0</v>
      </c>
      <c r="P1818">
        <v>-17700605975.139999</v>
      </c>
      <c r="Q1818">
        <v>-16540174736.639999</v>
      </c>
      <c r="R1818">
        <v>-482174.13</v>
      </c>
      <c r="S1818">
        <v>-58782.39</v>
      </c>
      <c r="T1818">
        <v>0</v>
      </c>
      <c r="U1818">
        <v>0</v>
      </c>
      <c r="V1818">
        <v>-482174.13</v>
      </c>
      <c r="W1818">
        <v>-58782.39</v>
      </c>
      <c r="X1818">
        <v>0</v>
      </c>
      <c r="Y1818">
        <v>0</v>
      </c>
      <c r="Z1818">
        <v>0</v>
      </c>
      <c r="AA1818">
        <v>0</v>
      </c>
      <c r="AB1818">
        <v>0</v>
      </c>
      <c r="AC1818">
        <v>0</v>
      </c>
      <c r="AD1818">
        <v>-8697766484.7399998</v>
      </c>
      <c r="AE1818">
        <v>0</v>
      </c>
      <c r="AF1818">
        <v>0</v>
      </c>
      <c r="AG1818">
        <v>0</v>
      </c>
      <c r="AH1818">
        <v>0</v>
      </c>
      <c r="AI1818">
        <v>-8697766484.7399998</v>
      </c>
      <c r="AJ1818">
        <v>0</v>
      </c>
      <c r="AK1818">
        <v>-8697766484.7399998</v>
      </c>
      <c r="AL1818">
        <v>-7536911854.5</v>
      </c>
      <c r="AM1818">
        <v>0</v>
      </c>
      <c r="AN1818">
        <v>0</v>
      </c>
      <c r="AO1818">
        <v>0</v>
      </c>
      <c r="AP1818">
        <v>0</v>
      </c>
      <c r="AQ1818">
        <v>0</v>
      </c>
    </row>
    <row r="1819" spans="2:43" x14ac:dyDescent="0.35">
      <c r="B1819" s="65" t="s">
        <v>128</v>
      </c>
      <c r="E1819" t="s">
        <v>129</v>
      </c>
      <c r="F1819">
        <v>8083</v>
      </c>
      <c r="G1819">
        <v>0</v>
      </c>
      <c r="H1819" t="s">
        <v>504</v>
      </c>
      <c r="I1819">
        <v>14</v>
      </c>
      <c r="J1819">
        <v>0</v>
      </c>
      <c r="K1819" t="s">
        <v>66</v>
      </c>
      <c r="L1819">
        <v>0</v>
      </c>
      <c r="M1819">
        <v>0</v>
      </c>
      <c r="N1819">
        <v>0</v>
      </c>
      <c r="O1819">
        <v>0</v>
      </c>
      <c r="P1819">
        <v>0</v>
      </c>
      <c r="Q1819">
        <v>0</v>
      </c>
      <c r="R1819">
        <v>-618.32000000000005</v>
      </c>
      <c r="S1819">
        <v>0</v>
      </c>
      <c r="T1819">
        <v>0</v>
      </c>
      <c r="U1819">
        <v>0</v>
      </c>
      <c r="V1819">
        <v>-618.32000000000005</v>
      </c>
      <c r="W1819">
        <v>0</v>
      </c>
      <c r="X1819">
        <v>0</v>
      </c>
      <c r="Y1819">
        <v>0</v>
      </c>
      <c r="Z1819">
        <v>0</v>
      </c>
      <c r="AA1819">
        <v>0</v>
      </c>
      <c r="AB1819">
        <v>0</v>
      </c>
      <c r="AC1819">
        <v>0</v>
      </c>
      <c r="AD1819">
        <v>-222773.98</v>
      </c>
      <c r="AE1819">
        <v>0</v>
      </c>
      <c r="AF1819">
        <v>0</v>
      </c>
      <c r="AG1819">
        <v>0</v>
      </c>
      <c r="AH1819">
        <v>0</v>
      </c>
      <c r="AI1819">
        <v>-222773.98</v>
      </c>
      <c r="AJ1819">
        <v>0</v>
      </c>
      <c r="AK1819">
        <v>-222773.98</v>
      </c>
      <c r="AL1819">
        <v>-222155.66</v>
      </c>
      <c r="AM1819">
        <v>0</v>
      </c>
      <c r="AN1819">
        <v>0</v>
      </c>
      <c r="AO1819">
        <v>0</v>
      </c>
      <c r="AP1819">
        <v>0</v>
      </c>
      <c r="AQ1819">
        <v>0</v>
      </c>
    </row>
    <row r="1820" spans="2:43" x14ac:dyDescent="0.35">
      <c r="B1820" s="65" t="s">
        <v>128</v>
      </c>
      <c r="E1820" t="s">
        <v>129</v>
      </c>
      <c r="F1820">
        <v>8083</v>
      </c>
      <c r="G1820">
        <v>0</v>
      </c>
      <c r="H1820" t="s">
        <v>504</v>
      </c>
      <c r="I1820">
        <v>14</v>
      </c>
      <c r="J1820">
        <v>111</v>
      </c>
      <c r="K1820" t="s">
        <v>66</v>
      </c>
      <c r="L1820">
        <v>0</v>
      </c>
      <c r="M1820">
        <v>0</v>
      </c>
      <c r="N1820">
        <v>0</v>
      </c>
      <c r="O1820">
        <v>0</v>
      </c>
      <c r="P1820">
        <v>0</v>
      </c>
      <c r="Q1820">
        <v>0</v>
      </c>
      <c r="R1820">
        <v>-45265.06</v>
      </c>
      <c r="S1820">
        <v>0</v>
      </c>
      <c r="T1820">
        <v>0</v>
      </c>
      <c r="U1820">
        <v>0</v>
      </c>
      <c r="V1820">
        <v>-45265.06</v>
      </c>
      <c r="W1820">
        <v>0</v>
      </c>
      <c r="X1820">
        <v>0</v>
      </c>
      <c r="Y1820">
        <v>0</v>
      </c>
      <c r="Z1820">
        <v>0</v>
      </c>
      <c r="AA1820">
        <v>0</v>
      </c>
      <c r="AB1820">
        <v>0</v>
      </c>
      <c r="AC1820">
        <v>0</v>
      </c>
      <c r="AD1820">
        <v>-267534.28999999998</v>
      </c>
      <c r="AE1820">
        <v>0</v>
      </c>
      <c r="AF1820">
        <v>0</v>
      </c>
      <c r="AG1820">
        <v>0</v>
      </c>
      <c r="AH1820">
        <v>0</v>
      </c>
      <c r="AI1820">
        <v>-267534.28999999998</v>
      </c>
      <c r="AJ1820">
        <v>0</v>
      </c>
      <c r="AK1820">
        <v>-267534.28999999998</v>
      </c>
      <c r="AL1820">
        <v>-222269.23</v>
      </c>
      <c r="AM1820">
        <v>0</v>
      </c>
      <c r="AN1820">
        <v>0</v>
      </c>
      <c r="AO1820">
        <v>0</v>
      </c>
      <c r="AP1820">
        <v>0</v>
      </c>
      <c r="AQ1820">
        <v>0</v>
      </c>
    </row>
    <row r="1821" spans="2:43" x14ac:dyDescent="0.35">
      <c r="B1821" s="65" t="s">
        <v>128</v>
      </c>
      <c r="E1821" t="s">
        <v>129</v>
      </c>
      <c r="F1821">
        <v>8083</v>
      </c>
      <c r="G1821">
        <v>0</v>
      </c>
      <c r="H1821" t="s">
        <v>504</v>
      </c>
      <c r="I1821">
        <v>14</v>
      </c>
      <c r="J1821">
        <v>115</v>
      </c>
      <c r="K1821" t="s">
        <v>66</v>
      </c>
      <c r="L1821">
        <v>0</v>
      </c>
      <c r="M1821">
        <v>0</v>
      </c>
      <c r="N1821">
        <v>0</v>
      </c>
      <c r="O1821">
        <v>0</v>
      </c>
      <c r="P1821">
        <v>0</v>
      </c>
      <c r="Q1821">
        <v>0</v>
      </c>
      <c r="R1821">
        <v>-870.88</v>
      </c>
      <c r="S1821">
        <v>0</v>
      </c>
      <c r="T1821">
        <v>0</v>
      </c>
      <c r="U1821">
        <v>0</v>
      </c>
      <c r="V1821">
        <v>-870.88</v>
      </c>
      <c r="W1821">
        <v>0</v>
      </c>
      <c r="X1821">
        <v>0</v>
      </c>
      <c r="Y1821">
        <v>0</v>
      </c>
      <c r="Z1821">
        <v>0</v>
      </c>
      <c r="AA1821">
        <v>0</v>
      </c>
      <c r="AB1821">
        <v>0</v>
      </c>
      <c r="AC1821">
        <v>0</v>
      </c>
      <c r="AD1821">
        <v>-8305.7800000000007</v>
      </c>
      <c r="AE1821">
        <v>0</v>
      </c>
      <c r="AF1821">
        <v>0</v>
      </c>
      <c r="AG1821">
        <v>0</v>
      </c>
      <c r="AH1821">
        <v>0</v>
      </c>
      <c r="AI1821">
        <v>-8305.7800000000007</v>
      </c>
      <c r="AJ1821">
        <v>0</v>
      </c>
      <c r="AK1821">
        <v>-8305.7800000000007</v>
      </c>
      <c r="AL1821">
        <v>-7434.9</v>
      </c>
      <c r="AM1821">
        <v>0</v>
      </c>
      <c r="AN1821">
        <v>0</v>
      </c>
      <c r="AO1821">
        <v>0</v>
      </c>
      <c r="AP1821">
        <v>0</v>
      </c>
      <c r="AQ1821">
        <v>0</v>
      </c>
    </row>
    <row r="1822" spans="2:43" x14ac:dyDescent="0.35">
      <c r="B1822" s="65" t="s">
        <v>128</v>
      </c>
      <c r="E1822" t="s">
        <v>129</v>
      </c>
      <c r="F1822">
        <v>8083</v>
      </c>
      <c r="G1822">
        <v>0</v>
      </c>
      <c r="H1822" t="s">
        <v>504</v>
      </c>
      <c r="I1822">
        <v>14</v>
      </c>
      <c r="J1822">
        <v>118</v>
      </c>
      <c r="K1822" t="s">
        <v>66</v>
      </c>
      <c r="L1822">
        <v>0</v>
      </c>
      <c r="M1822">
        <v>0</v>
      </c>
      <c r="N1822">
        <v>0</v>
      </c>
      <c r="O1822">
        <v>0</v>
      </c>
      <c r="P1822">
        <v>0</v>
      </c>
      <c r="Q1822">
        <v>0</v>
      </c>
      <c r="R1822">
        <v>-299.64999999999998</v>
      </c>
      <c r="S1822">
        <v>0</v>
      </c>
      <c r="T1822">
        <v>0</v>
      </c>
      <c r="U1822">
        <v>0</v>
      </c>
      <c r="V1822">
        <v>-299.64999999999998</v>
      </c>
      <c r="W1822">
        <v>0</v>
      </c>
      <c r="X1822">
        <v>0</v>
      </c>
      <c r="Y1822">
        <v>0</v>
      </c>
      <c r="Z1822">
        <v>0</v>
      </c>
      <c r="AA1822">
        <v>0</v>
      </c>
      <c r="AB1822">
        <v>0</v>
      </c>
      <c r="AC1822">
        <v>0</v>
      </c>
      <c r="AD1822">
        <v>0</v>
      </c>
      <c r="AE1822">
        <v>0</v>
      </c>
      <c r="AF1822">
        <v>0</v>
      </c>
      <c r="AG1822">
        <v>0</v>
      </c>
      <c r="AH1822">
        <v>0</v>
      </c>
      <c r="AI1822">
        <v>0</v>
      </c>
      <c r="AJ1822">
        <v>0</v>
      </c>
      <c r="AK1822">
        <v>0</v>
      </c>
      <c r="AL1822">
        <v>299.64999999999998</v>
      </c>
      <c r="AM1822">
        <v>0</v>
      </c>
      <c r="AN1822">
        <v>0</v>
      </c>
      <c r="AO1822">
        <v>0</v>
      </c>
      <c r="AP1822">
        <v>0</v>
      </c>
      <c r="AQ1822">
        <v>0</v>
      </c>
    </row>
    <row r="1823" spans="2:43" x14ac:dyDescent="0.35">
      <c r="B1823" s="65" t="s">
        <v>128</v>
      </c>
      <c r="E1823" t="s">
        <v>129</v>
      </c>
      <c r="F1823">
        <v>8083</v>
      </c>
      <c r="G1823">
        <v>0</v>
      </c>
      <c r="H1823" t="s">
        <v>504</v>
      </c>
      <c r="I1823">
        <v>14</v>
      </c>
      <c r="J1823">
        <v>121</v>
      </c>
      <c r="K1823" t="s">
        <v>66</v>
      </c>
      <c r="L1823">
        <v>0</v>
      </c>
      <c r="M1823">
        <v>0</v>
      </c>
      <c r="N1823">
        <v>0</v>
      </c>
      <c r="O1823">
        <v>0</v>
      </c>
      <c r="P1823">
        <v>0</v>
      </c>
      <c r="Q1823">
        <v>0</v>
      </c>
      <c r="R1823">
        <v>-12978.74</v>
      </c>
      <c r="S1823">
        <v>0</v>
      </c>
      <c r="T1823">
        <v>0</v>
      </c>
      <c r="U1823">
        <v>0</v>
      </c>
      <c r="V1823">
        <v>-12978.74</v>
      </c>
      <c r="W1823">
        <v>0</v>
      </c>
      <c r="X1823">
        <v>0</v>
      </c>
      <c r="Y1823">
        <v>0</v>
      </c>
      <c r="Z1823">
        <v>0</v>
      </c>
      <c r="AA1823">
        <v>0</v>
      </c>
      <c r="AB1823">
        <v>0</v>
      </c>
      <c r="AC1823">
        <v>0</v>
      </c>
      <c r="AD1823">
        <v>-78003.02</v>
      </c>
      <c r="AE1823">
        <v>0</v>
      </c>
      <c r="AF1823">
        <v>0</v>
      </c>
      <c r="AG1823">
        <v>0</v>
      </c>
      <c r="AH1823">
        <v>0</v>
      </c>
      <c r="AI1823">
        <v>-78003.02</v>
      </c>
      <c r="AJ1823">
        <v>0</v>
      </c>
      <c r="AK1823">
        <v>-78003.02</v>
      </c>
      <c r="AL1823">
        <v>-65024.28</v>
      </c>
      <c r="AM1823">
        <v>0</v>
      </c>
      <c r="AN1823">
        <v>0</v>
      </c>
      <c r="AO1823">
        <v>0</v>
      </c>
      <c r="AP1823">
        <v>0</v>
      </c>
      <c r="AQ1823">
        <v>0</v>
      </c>
    </row>
    <row r="1824" spans="2:43" x14ac:dyDescent="0.35">
      <c r="B1824" s="65" t="s">
        <v>128</v>
      </c>
      <c r="E1824" t="s">
        <v>129</v>
      </c>
      <c r="F1824">
        <v>8083</v>
      </c>
      <c r="G1824">
        <v>0</v>
      </c>
      <c r="H1824" t="s">
        <v>504</v>
      </c>
      <c r="I1824">
        <v>14</v>
      </c>
      <c r="J1824">
        <v>210</v>
      </c>
      <c r="K1824" t="s">
        <v>66</v>
      </c>
      <c r="L1824">
        <v>-36780.629999999997</v>
      </c>
      <c r="M1824">
        <v>-16449.599999999999</v>
      </c>
      <c r="N1824">
        <v>0</v>
      </c>
      <c r="O1824">
        <v>0</v>
      </c>
      <c r="P1824">
        <v>-36780.629999999997</v>
      </c>
      <c r="Q1824">
        <v>-16449.599999999999</v>
      </c>
      <c r="R1824">
        <v>0</v>
      </c>
      <c r="S1824">
        <v>-2335.4499999999998</v>
      </c>
      <c r="T1824">
        <v>0</v>
      </c>
      <c r="U1824">
        <v>0</v>
      </c>
      <c r="V1824">
        <v>0</v>
      </c>
      <c r="W1824">
        <v>-2335.4499999999998</v>
      </c>
      <c r="X1824">
        <v>0</v>
      </c>
      <c r="Y1824">
        <v>0</v>
      </c>
      <c r="Z1824">
        <v>0</v>
      </c>
      <c r="AA1824">
        <v>0</v>
      </c>
      <c r="AB1824">
        <v>0</v>
      </c>
      <c r="AC1824">
        <v>0</v>
      </c>
      <c r="AD1824">
        <v>-86083.45</v>
      </c>
      <c r="AE1824">
        <v>0</v>
      </c>
      <c r="AF1824">
        <v>0</v>
      </c>
      <c r="AG1824">
        <v>0</v>
      </c>
      <c r="AH1824">
        <v>0</v>
      </c>
      <c r="AI1824">
        <v>-86083.45</v>
      </c>
      <c r="AJ1824">
        <v>0</v>
      </c>
      <c r="AK1824">
        <v>-86083.45</v>
      </c>
      <c r="AL1824">
        <v>-68087.87</v>
      </c>
      <c r="AM1824">
        <v>0</v>
      </c>
      <c r="AN1824">
        <v>0</v>
      </c>
      <c r="AO1824">
        <v>0</v>
      </c>
      <c r="AP1824">
        <v>0</v>
      </c>
      <c r="AQ1824">
        <v>0</v>
      </c>
    </row>
    <row r="1825" spans="2:43" x14ac:dyDescent="0.35">
      <c r="B1825" s="65" t="s">
        <v>128</v>
      </c>
      <c r="E1825" t="s">
        <v>129</v>
      </c>
      <c r="F1825">
        <v>8083</v>
      </c>
      <c r="G1825">
        <v>0</v>
      </c>
      <c r="H1825" t="s">
        <v>504</v>
      </c>
      <c r="I1825">
        <v>14</v>
      </c>
      <c r="J1825">
        <v>232</v>
      </c>
      <c r="K1825" t="s">
        <v>66</v>
      </c>
      <c r="L1825">
        <v>-17000</v>
      </c>
      <c r="M1825">
        <v>-63750</v>
      </c>
      <c r="N1825">
        <v>0</v>
      </c>
      <c r="O1825">
        <v>0</v>
      </c>
      <c r="P1825">
        <v>-17000</v>
      </c>
      <c r="Q1825">
        <v>-63750</v>
      </c>
      <c r="R1825">
        <v>0</v>
      </c>
      <c r="S1825">
        <v>0</v>
      </c>
      <c r="T1825">
        <v>0</v>
      </c>
      <c r="U1825">
        <v>0</v>
      </c>
      <c r="V1825">
        <v>0</v>
      </c>
      <c r="W1825">
        <v>0</v>
      </c>
      <c r="X1825">
        <v>0</v>
      </c>
      <c r="Y1825">
        <v>0</v>
      </c>
      <c r="Z1825">
        <v>0</v>
      </c>
      <c r="AA1825">
        <v>0</v>
      </c>
      <c r="AB1825">
        <v>0</v>
      </c>
      <c r="AC1825">
        <v>0</v>
      </c>
      <c r="AD1825">
        <v>-19125</v>
      </c>
      <c r="AE1825">
        <v>0</v>
      </c>
      <c r="AF1825">
        <v>0</v>
      </c>
      <c r="AG1825">
        <v>0</v>
      </c>
      <c r="AH1825">
        <v>0</v>
      </c>
      <c r="AI1825">
        <v>-19125</v>
      </c>
      <c r="AJ1825">
        <v>0</v>
      </c>
      <c r="AK1825">
        <v>-19125</v>
      </c>
      <c r="AL1825">
        <v>-65875</v>
      </c>
      <c r="AM1825">
        <v>0</v>
      </c>
      <c r="AN1825">
        <v>0</v>
      </c>
      <c r="AO1825">
        <v>0</v>
      </c>
      <c r="AP1825">
        <v>0</v>
      </c>
      <c r="AQ1825">
        <v>0</v>
      </c>
    </row>
    <row r="1826" spans="2:43" x14ac:dyDescent="0.35">
      <c r="B1826" s="65" t="s">
        <v>128</v>
      </c>
      <c r="E1826" t="s">
        <v>129</v>
      </c>
      <c r="F1826">
        <v>8083</v>
      </c>
      <c r="G1826">
        <v>0</v>
      </c>
      <c r="H1826" t="s">
        <v>504</v>
      </c>
      <c r="I1826">
        <v>14</v>
      </c>
      <c r="J1826">
        <v>233</v>
      </c>
      <c r="K1826" t="s">
        <v>66</v>
      </c>
      <c r="L1826">
        <v>-5187</v>
      </c>
      <c r="M1826">
        <v>0</v>
      </c>
      <c r="N1826">
        <v>0</v>
      </c>
      <c r="O1826">
        <v>0</v>
      </c>
      <c r="P1826">
        <v>-5187</v>
      </c>
      <c r="Q1826">
        <v>0</v>
      </c>
      <c r="R1826">
        <v>0</v>
      </c>
      <c r="S1826">
        <v>0</v>
      </c>
      <c r="T1826">
        <v>0</v>
      </c>
      <c r="U1826">
        <v>0</v>
      </c>
      <c r="V1826">
        <v>0</v>
      </c>
      <c r="W1826">
        <v>0</v>
      </c>
      <c r="X1826">
        <v>0</v>
      </c>
      <c r="Y1826">
        <v>0</v>
      </c>
      <c r="Z1826">
        <v>0</v>
      </c>
      <c r="AA1826">
        <v>0</v>
      </c>
      <c r="AB1826">
        <v>0</v>
      </c>
      <c r="AC1826">
        <v>0</v>
      </c>
      <c r="AD1826">
        <v>-8503.8700000000008</v>
      </c>
      <c r="AE1826">
        <v>0</v>
      </c>
      <c r="AF1826">
        <v>0</v>
      </c>
      <c r="AG1826">
        <v>0</v>
      </c>
      <c r="AH1826">
        <v>0</v>
      </c>
      <c r="AI1826">
        <v>-8503.8700000000008</v>
      </c>
      <c r="AJ1826">
        <v>0</v>
      </c>
      <c r="AK1826">
        <v>-8503.8700000000008</v>
      </c>
      <c r="AL1826">
        <v>-3316.87</v>
      </c>
      <c r="AM1826">
        <v>0</v>
      </c>
      <c r="AN1826">
        <v>0</v>
      </c>
      <c r="AO1826">
        <v>0</v>
      </c>
      <c r="AP1826">
        <v>0</v>
      </c>
      <c r="AQ1826">
        <v>0</v>
      </c>
    </row>
    <row r="1827" spans="2:43" x14ac:dyDescent="0.35">
      <c r="B1827" s="65" t="s">
        <v>128</v>
      </c>
      <c r="E1827" t="s">
        <v>129</v>
      </c>
      <c r="F1827">
        <v>8083</v>
      </c>
      <c r="G1827">
        <v>0</v>
      </c>
      <c r="H1827" t="s">
        <v>504</v>
      </c>
      <c r="I1827">
        <v>14</v>
      </c>
      <c r="J1827">
        <v>240</v>
      </c>
      <c r="K1827" t="s">
        <v>66</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-888.06</v>
      </c>
      <c r="AE1827">
        <v>0</v>
      </c>
      <c r="AF1827">
        <v>0</v>
      </c>
      <c r="AG1827">
        <v>0</v>
      </c>
      <c r="AH1827">
        <v>0</v>
      </c>
      <c r="AI1827">
        <v>-888.06</v>
      </c>
      <c r="AJ1827">
        <v>0</v>
      </c>
      <c r="AK1827">
        <v>-888.06</v>
      </c>
      <c r="AL1827">
        <v>-888.06</v>
      </c>
      <c r="AM1827">
        <v>0</v>
      </c>
      <c r="AN1827">
        <v>0</v>
      </c>
      <c r="AO1827">
        <v>0</v>
      </c>
      <c r="AP1827">
        <v>0</v>
      </c>
      <c r="AQ1827">
        <v>0</v>
      </c>
    </row>
    <row r="1828" spans="2:43" x14ac:dyDescent="0.35">
      <c r="B1828" s="65" t="s">
        <v>128</v>
      </c>
      <c r="E1828" t="s">
        <v>129</v>
      </c>
      <c r="F1828">
        <v>8083</v>
      </c>
      <c r="G1828">
        <v>0</v>
      </c>
      <c r="H1828" t="s">
        <v>504</v>
      </c>
      <c r="I1828">
        <v>14</v>
      </c>
      <c r="J1828">
        <v>251</v>
      </c>
      <c r="K1828" t="s">
        <v>66</v>
      </c>
      <c r="L1828">
        <v>-3250704.22</v>
      </c>
      <c r="M1828">
        <v>-2534375.4900000002</v>
      </c>
      <c r="N1828">
        <v>0</v>
      </c>
      <c r="O1828">
        <v>0</v>
      </c>
      <c r="P1828">
        <v>-3250704.22</v>
      </c>
      <c r="Q1828">
        <v>-2534375.4900000002</v>
      </c>
      <c r="R1828">
        <v>-3861.04</v>
      </c>
      <c r="S1828">
        <v>0</v>
      </c>
      <c r="T1828">
        <v>0</v>
      </c>
      <c r="U1828">
        <v>0</v>
      </c>
      <c r="V1828">
        <v>-3861.04</v>
      </c>
      <c r="W1828">
        <v>0</v>
      </c>
      <c r="X1828">
        <v>0</v>
      </c>
      <c r="Y1828">
        <v>0</v>
      </c>
      <c r="Z1828">
        <v>0</v>
      </c>
      <c r="AA1828">
        <v>0</v>
      </c>
      <c r="AB1828">
        <v>0</v>
      </c>
      <c r="AC1828">
        <v>0</v>
      </c>
      <c r="AD1828">
        <v>-422440.94</v>
      </c>
      <c r="AE1828">
        <v>0</v>
      </c>
      <c r="AF1828">
        <v>0</v>
      </c>
      <c r="AG1828">
        <v>0</v>
      </c>
      <c r="AH1828">
        <v>0</v>
      </c>
      <c r="AI1828">
        <v>-422440.94</v>
      </c>
      <c r="AJ1828">
        <v>0</v>
      </c>
      <c r="AK1828">
        <v>-422440.94</v>
      </c>
      <c r="AL1828">
        <v>297748.83</v>
      </c>
      <c r="AM1828">
        <v>0</v>
      </c>
      <c r="AN1828">
        <v>0</v>
      </c>
      <c r="AO1828">
        <v>0</v>
      </c>
      <c r="AP1828">
        <v>0</v>
      </c>
      <c r="AQ1828">
        <v>0</v>
      </c>
    </row>
    <row r="1829" spans="2:43" x14ac:dyDescent="0.35">
      <c r="B1829" s="65" t="s">
        <v>128</v>
      </c>
      <c r="E1829" t="s">
        <v>129</v>
      </c>
      <c r="F1829">
        <v>8083</v>
      </c>
      <c r="G1829">
        <v>0</v>
      </c>
      <c r="H1829" t="s">
        <v>504</v>
      </c>
      <c r="I1829">
        <v>14</v>
      </c>
      <c r="J1829">
        <v>252</v>
      </c>
      <c r="K1829" t="s">
        <v>66</v>
      </c>
      <c r="L1829">
        <v>-33048945.379999999</v>
      </c>
      <c r="M1829">
        <v>-36586632.920000002</v>
      </c>
      <c r="N1829">
        <v>0</v>
      </c>
      <c r="O1829">
        <v>0</v>
      </c>
      <c r="P1829">
        <v>-33048945.379999999</v>
      </c>
      <c r="Q1829">
        <v>-36586632.920000002</v>
      </c>
      <c r="R1829">
        <v>0</v>
      </c>
      <c r="S1829">
        <v>0</v>
      </c>
      <c r="T1829">
        <v>0</v>
      </c>
      <c r="U1829">
        <v>0</v>
      </c>
      <c r="V1829">
        <v>0</v>
      </c>
      <c r="W1829">
        <v>0</v>
      </c>
      <c r="X1829">
        <v>0</v>
      </c>
      <c r="Y1829">
        <v>0</v>
      </c>
      <c r="Z1829">
        <v>0</v>
      </c>
      <c r="AA1829">
        <v>0</v>
      </c>
      <c r="AB1829">
        <v>0</v>
      </c>
      <c r="AC1829">
        <v>0</v>
      </c>
      <c r="AD1829">
        <v>-12847382.050000001</v>
      </c>
      <c r="AE1829">
        <v>0</v>
      </c>
      <c r="AF1829">
        <v>0</v>
      </c>
      <c r="AG1829">
        <v>0</v>
      </c>
      <c r="AH1829">
        <v>0</v>
      </c>
      <c r="AI1829">
        <v>-12847382.050000001</v>
      </c>
      <c r="AJ1829">
        <v>0</v>
      </c>
      <c r="AK1829">
        <v>-12847382.050000001</v>
      </c>
      <c r="AL1829">
        <v>-16385069.59</v>
      </c>
      <c r="AM1829">
        <v>0</v>
      </c>
      <c r="AN1829">
        <v>0</v>
      </c>
      <c r="AO1829">
        <v>0</v>
      </c>
      <c r="AP1829">
        <v>0</v>
      </c>
      <c r="AQ1829">
        <v>0</v>
      </c>
    </row>
    <row r="1830" spans="2:43" x14ac:dyDescent="0.35">
      <c r="B1830" s="65" t="s">
        <v>128</v>
      </c>
      <c r="E1830" t="s">
        <v>129</v>
      </c>
      <c r="F1830">
        <v>8083</v>
      </c>
      <c r="G1830">
        <v>0</v>
      </c>
      <c r="H1830" t="s">
        <v>504</v>
      </c>
      <c r="I1830">
        <v>14</v>
      </c>
      <c r="J1830">
        <v>253</v>
      </c>
      <c r="K1830" t="s">
        <v>66</v>
      </c>
      <c r="L1830">
        <v>-15430.93</v>
      </c>
      <c r="M1830">
        <v>-54000</v>
      </c>
      <c r="N1830">
        <v>0</v>
      </c>
      <c r="O1830">
        <v>0</v>
      </c>
      <c r="P1830">
        <v>-15430.93</v>
      </c>
      <c r="Q1830">
        <v>-54000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-38569.07</v>
      </c>
      <c r="AM1830">
        <v>0</v>
      </c>
      <c r="AN1830">
        <v>0</v>
      </c>
      <c r="AO1830">
        <v>0</v>
      </c>
      <c r="AP1830">
        <v>0</v>
      </c>
      <c r="AQ1830">
        <v>0</v>
      </c>
    </row>
    <row r="1831" spans="2:43" x14ac:dyDescent="0.35">
      <c r="B1831" s="65" t="s">
        <v>128</v>
      </c>
      <c r="E1831" t="s">
        <v>129</v>
      </c>
      <c r="F1831">
        <v>8083</v>
      </c>
      <c r="G1831">
        <v>0</v>
      </c>
      <c r="H1831" t="s">
        <v>504</v>
      </c>
      <c r="I1831">
        <v>14</v>
      </c>
      <c r="J1831">
        <v>260</v>
      </c>
      <c r="K1831" t="s">
        <v>66</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-3770.4</v>
      </c>
      <c r="AE1831">
        <v>0</v>
      </c>
      <c r="AF1831">
        <v>0</v>
      </c>
      <c r="AG1831">
        <v>0</v>
      </c>
      <c r="AH1831">
        <v>0</v>
      </c>
      <c r="AI1831">
        <v>-3770.4</v>
      </c>
      <c r="AJ1831">
        <v>0</v>
      </c>
      <c r="AK1831">
        <v>-3770.4</v>
      </c>
      <c r="AL1831">
        <v>-3770.4</v>
      </c>
      <c r="AM1831">
        <v>0</v>
      </c>
      <c r="AN1831">
        <v>0</v>
      </c>
      <c r="AO1831">
        <v>0</v>
      </c>
      <c r="AP1831">
        <v>0</v>
      </c>
      <c r="AQ1831">
        <v>0</v>
      </c>
    </row>
    <row r="1832" spans="2:43" x14ac:dyDescent="0.35">
      <c r="B1832" s="65" t="s">
        <v>128</v>
      </c>
      <c r="E1832" t="s">
        <v>129</v>
      </c>
      <c r="F1832">
        <v>8083</v>
      </c>
      <c r="G1832">
        <v>0</v>
      </c>
      <c r="H1832" t="s">
        <v>504</v>
      </c>
      <c r="I1832">
        <v>14</v>
      </c>
      <c r="J1832">
        <v>310</v>
      </c>
      <c r="K1832" t="s">
        <v>66</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668.97</v>
      </c>
      <c r="AE1832">
        <v>0</v>
      </c>
      <c r="AF1832">
        <v>0</v>
      </c>
      <c r="AG1832">
        <v>0</v>
      </c>
      <c r="AH1832">
        <v>0</v>
      </c>
      <c r="AI1832">
        <v>668.97</v>
      </c>
      <c r="AJ1832">
        <v>0</v>
      </c>
      <c r="AK1832">
        <v>668.97</v>
      </c>
      <c r="AL1832">
        <v>668.97</v>
      </c>
      <c r="AM1832">
        <v>0</v>
      </c>
      <c r="AN1832">
        <v>0</v>
      </c>
      <c r="AO1832">
        <v>0</v>
      </c>
      <c r="AP1832">
        <v>0</v>
      </c>
      <c r="AQ1832">
        <v>0</v>
      </c>
    </row>
    <row r="1833" spans="2:43" x14ac:dyDescent="0.35">
      <c r="B1833" s="65" t="s">
        <v>128</v>
      </c>
      <c r="E1833" t="s">
        <v>129</v>
      </c>
      <c r="F1833">
        <v>8083</v>
      </c>
      <c r="G1833">
        <v>0</v>
      </c>
      <c r="H1833" t="s">
        <v>504</v>
      </c>
      <c r="I1833">
        <v>14</v>
      </c>
      <c r="J1833">
        <v>410</v>
      </c>
      <c r="K1833" t="s">
        <v>66</v>
      </c>
      <c r="L1833">
        <v>-22200657639.43</v>
      </c>
      <c r="M1833">
        <v>-23284442671.169998</v>
      </c>
      <c r="N1833">
        <v>0</v>
      </c>
      <c r="O1833">
        <v>0</v>
      </c>
      <c r="P1833">
        <v>-22200657639.43</v>
      </c>
      <c r="Q1833">
        <v>-23284442671.169998</v>
      </c>
      <c r="R1833">
        <v>-339463.4</v>
      </c>
      <c r="S1833">
        <v>0</v>
      </c>
      <c r="T1833">
        <v>0</v>
      </c>
      <c r="U1833">
        <v>0</v>
      </c>
      <c r="V1833">
        <v>-339463.4</v>
      </c>
      <c r="W1833">
        <v>0</v>
      </c>
      <c r="X1833">
        <v>0</v>
      </c>
      <c r="Y1833">
        <v>0</v>
      </c>
      <c r="Z1833">
        <v>0</v>
      </c>
      <c r="AA1833">
        <v>0</v>
      </c>
      <c r="AB1833">
        <v>0</v>
      </c>
      <c r="AC1833">
        <v>0</v>
      </c>
      <c r="AD1833">
        <v>-11829855846.780001</v>
      </c>
      <c r="AE1833">
        <v>0</v>
      </c>
      <c r="AF1833">
        <v>0</v>
      </c>
      <c r="AG1833">
        <v>0</v>
      </c>
      <c r="AH1833">
        <v>0</v>
      </c>
      <c r="AI1833">
        <v>-11829855846.780001</v>
      </c>
      <c r="AJ1833">
        <v>0</v>
      </c>
      <c r="AK1833">
        <v>-11829855846.780001</v>
      </c>
      <c r="AL1833">
        <v>-12913301415.120001</v>
      </c>
      <c r="AM1833">
        <v>0</v>
      </c>
      <c r="AN1833">
        <v>0</v>
      </c>
      <c r="AO1833">
        <v>0</v>
      </c>
      <c r="AP1833">
        <v>0</v>
      </c>
      <c r="AQ1833">
        <v>0</v>
      </c>
    </row>
    <row r="1834" spans="2:43" x14ac:dyDescent="0.35">
      <c r="B1834" s="65" t="s">
        <v>128</v>
      </c>
      <c r="E1834" t="s">
        <v>129</v>
      </c>
      <c r="F1834">
        <v>8083</v>
      </c>
      <c r="G1834">
        <v>0</v>
      </c>
      <c r="H1834" t="s">
        <v>505</v>
      </c>
      <c r="I1834">
        <v>15</v>
      </c>
      <c r="J1834">
        <v>0</v>
      </c>
      <c r="K1834" t="s">
        <v>66</v>
      </c>
      <c r="L1834">
        <v>0</v>
      </c>
      <c r="M1834">
        <v>0</v>
      </c>
      <c r="N1834">
        <v>0</v>
      </c>
      <c r="O1834">
        <v>0</v>
      </c>
      <c r="P1834">
        <v>0</v>
      </c>
      <c r="Q1834">
        <v>0</v>
      </c>
      <c r="R1834">
        <v>-255.56</v>
      </c>
      <c r="S1834">
        <v>0</v>
      </c>
      <c r="T1834">
        <v>0</v>
      </c>
      <c r="U1834">
        <v>0</v>
      </c>
      <c r="V1834">
        <v>-255.56</v>
      </c>
      <c r="W1834">
        <v>0</v>
      </c>
      <c r="X1834">
        <v>0</v>
      </c>
      <c r="Y1834">
        <v>0</v>
      </c>
      <c r="Z1834">
        <v>0</v>
      </c>
      <c r="AA1834">
        <v>0</v>
      </c>
      <c r="AB1834">
        <v>0</v>
      </c>
      <c r="AC1834">
        <v>0</v>
      </c>
      <c r="AD1834">
        <v>-14904.2</v>
      </c>
      <c r="AE1834">
        <v>0</v>
      </c>
      <c r="AF1834">
        <v>0</v>
      </c>
      <c r="AG1834">
        <v>0</v>
      </c>
      <c r="AH1834">
        <v>0</v>
      </c>
      <c r="AI1834">
        <v>-14904.2</v>
      </c>
      <c r="AJ1834">
        <v>0</v>
      </c>
      <c r="AK1834">
        <v>-14904.2</v>
      </c>
      <c r="AL1834">
        <v>-14648.64</v>
      </c>
      <c r="AM1834">
        <v>0</v>
      </c>
      <c r="AN1834">
        <v>0</v>
      </c>
      <c r="AO1834">
        <v>0</v>
      </c>
      <c r="AP1834">
        <v>0</v>
      </c>
      <c r="AQ1834">
        <v>0</v>
      </c>
    </row>
    <row r="1835" spans="2:43" x14ac:dyDescent="0.35">
      <c r="B1835" s="65" t="s">
        <v>128</v>
      </c>
      <c r="E1835" t="s">
        <v>129</v>
      </c>
      <c r="F1835">
        <v>8083</v>
      </c>
      <c r="G1835">
        <v>0</v>
      </c>
      <c r="H1835" t="s">
        <v>505</v>
      </c>
      <c r="I1835">
        <v>15</v>
      </c>
      <c r="J1835">
        <v>111</v>
      </c>
      <c r="K1835" t="s">
        <v>66</v>
      </c>
      <c r="L1835">
        <v>0</v>
      </c>
      <c r="M1835">
        <v>0</v>
      </c>
      <c r="N1835">
        <v>0</v>
      </c>
      <c r="O1835">
        <v>0</v>
      </c>
      <c r="P1835">
        <v>0</v>
      </c>
      <c r="Q1835">
        <v>0</v>
      </c>
      <c r="R1835">
        <v>-18708.919999999998</v>
      </c>
      <c r="S1835">
        <v>0</v>
      </c>
      <c r="T1835">
        <v>0</v>
      </c>
      <c r="U1835">
        <v>0</v>
      </c>
      <c r="V1835">
        <v>-18708.919999999998</v>
      </c>
      <c r="W1835">
        <v>0</v>
      </c>
      <c r="X1835">
        <v>0</v>
      </c>
      <c r="Y1835">
        <v>0</v>
      </c>
      <c r="Z1835">
        <v>0</v>
      </c>
      <c r="AA1835">
        <v>0</v>
      </c>
      <c r="AB1835">
        <v>0</v>
      </c>
      <c r="AC1835">
        <v>0</v>
      </c>
      <c r="AD1835">
        <v>-14351.51</v>
      </c>
      <c r="AE1835">
        <v>0</v>
      </c>
      <c r="AF1835">
        <v>0</v>
      </c>
      <c r="AG1835">
        <v>0</v>
      </c>
      <c r="AH1835">
        <v>0</v>
      </c>
      <c r="AI1835">
        <v>-14351.51</v>
      </c>
      <c r="AJ1835">
        <v>0</v>
      </c>
      <c r="AK1835">
        <v>-14351.51</v>
      </c>
      <c r="AL1835">
        <v>4357.41</v>
      </c>
      <c r="AM1835">
        <v>0</v>
      </c>
      <c r="AN1835">
        <v>0</v>
      </c>
      <c r="AO1835">
        <v>0</v>
      </c>
      <c r="AP1835">
        <v>0</v>
      </c>
      <c r="AQ1835">
        <v>0</v>
      </c>
    </row>
    <row r="1836" spans="2:43" x14ac:dyDescent="0.35">
      <c r="B1836" s="65" t="s">
        <v>128</v>
      </c>
      <c r="E1836" t="s">
        <v>129</v>
      </c>
      <c r="F1836">
        <v>8083</v>
      </c>
      <c r="G1836">
        <v>0</v>
      </c>
      <c r="H1836" t="s">
        <v>505</v>
      </c>
      <c r="I1836">
        <v>15</v>
      </c>
      <c r="J1836">
        <v>115</v>
      </c>
      <c r="K1836" t="s">
        <v>66</v>
      </c>
      <c r="L1836">
        <v>0</v>
      </c>
      <c r="M1836">
        <v>0</v>
      </c>
      <c r="N1836">
        <v>0</v>
      </c>
      <c r="O1836">
        <v>0</v>
      </c>
      <c r="P1836">
        <v>0</v>
      </c>
      <c r="Q1836">
        <v>0</v>
      </c>
      <c r="R1836">
        <v>-359.96</v>
      </c>
      <c r="S1836">
        <v>0</v>
      </c>
      <c r="T1836">
        <v>0</v>
      </c>
      <c r="U1836">
        <v>0</v>
      </c>
      <c r="V1836">
        <v>-359.96</v>
      </c>
      <c r="W1836">
        <v>0</v>
      </c>
      <c r="X1836">
        <v>0</v>
      </c>
      <c r="Y1836">
        <v>0</v>
      </c>
      <c r="Z1836">
        <v>0</v>
      </c>
      <c r="AA1836">
        <v>0</v>
      </c>
      <c r="AB1836">
        <v>0</v>
      </c>
      <c r="AC1836">
        <v>0</v>
      </c>
      <c r="AD1836">
        <v>0</v>
      </c>
      <c r="AE1836">
        <v>0</v>
      </c>
      <c r="AF1836">
        <v>0</v>
      </c>
      <c r="AG1836">
        <v>0</v>
      </c>
      <c r="AH1836">
        <v>0</v>
      </c>
      <c r="AI1836">
        <v>0</v>
      </c>
      <c r="AJ1836">
        <v>0</v>
      </c>
      <c r="AK1836">
        <v>0</v>
      </c>
      <c r="AL1836">
        <v>359.96</v>
      </c>
      <c r="AM1836">
        <v>0</v>
      </c>
      <c r="AN1836">
        <v>0</v>
      </c>
      <c r="AO1836">
        <v>0</v>
      </c>
      <c r="AP1836">
        <v>0</v>
      </c>
      <c r="AQ1836">
        <v>0</v>
      </c>
    </row>
    <row r="1837" spans="2:43" x14ac:dyDescent="0.35">
      <c r="B1837" s="65" t="s">
        <v>128</v>
      </c>
      <c r="E1837" t="s">
        <v>129</v>
      </c>
      <c r="F1837">
        <v>8083</v>
      </c>
      <c r="G1837">
        <v>0</v>
      </c>
      <c r="H1837" t="s">
        <v>505</v>
      </c>
      <c r="I1837">
        <v>15</v>
      </c>
      <c r="J1837">
        <v>118</v>
      </c>
      <c r="K1837" t="s">
        <v>66</v>
      </c>
      <c r="L1837">
        <v>0</v>
      </c>
      <c r="M1837">
        <v>0</v>
      </c>
      <c r="N1837">
        <v>0</v>
      </c>
      <c r="O1837">
        <v>0</v>
      </c>
      <c r="P1837">
        <v>0</v>
      </c>
      <c r="Q1837">
        <v>0</v>
      </c>
      <c r="R1837">
        <v>-124.06</v>
      </c>
      <c r="S1837">
        <v>0</v>
      </c>
      <c r="T1837">
        <v>0</v>
      </c>
      <c r="U1837">
        <v>0</v>
      </c>
      <c r="V1837">
        <v>-124.06</v>
      </c>
      <c r="W1837">
        <v>0</v>
      </c>
      <c r="X1837">
        <v>0</v>
      </c>
      <c r="Y1837">
        <v>0</v>
      </c>
      <c r="Z1837">
        <v>0</v>
      </c>
      <c r="AA1837">
        <v>0</v>
      </c>
      <c r="AB1837">
        <v>0</v>
      </c>
      <c r="AC1837">
        <v>0</v>
      </c>
      <c r="AD1837">
        <v>0</v>
      </c>
      <c r="AE1837">
        <v>0</v>
      </c>
      <c r="AF1837">
        <v>0</v>
      </c>
      <c r="AG1837">
        <v>0</v>
      </c>
      <c r="AH1837">
        <v>0</v>
      </c>
      <c r="AI1837">
        <v>0</v>
      </c>
      <c r="AJ1837">
        <v>0</v>
      </c>
      <c r="AK1837">
        <v>0</v>
      </c>
      <c r="AL1837">
        <v>124.06</v>
      </c>
      <c r="AM1837">
        <v>0</v>
      </c>
      <c r="AN1837">
        <v>0</v>
      </c>
      <c r="AO1837">
        <v>0</v>
      </c>
      <c r="AP1837">
        <v>0</v>
      </c>
      <c r="AQ1837">
        <v>0</v>
      </c>
    </row>
    <row r="1838" spans="2:43" x14ac:dyDescent="0.35">
      <c r="B1838" s="65" t="s">
        <v>128</v>
      </c>
      <c r="E1838" t="s">
        <v>129</v>
      </c>
      <c r="F1838">
        <v>8083</v>
      </c>
      <c r="G1838">
        <v>0</v>
      </c>
      <c r="H1838" t="s">
        <v>505</v>
      </c>
      <c r="I1838">
        <v>15</v>
      </c>
      <c r="J1838">
        <v>121</v>
      </c>
      <c r="K1838" t="s">
        <v>66</v>
      </c>
      <c r="L1838">
        <v>0</v>
      </c>
      <c r="M1838">
        <v>0</v>
      </c>
      <c r="N1838">
        <v>0</v>
      </c>
      <c r="O1838">
        <v>0</v>
      </c>
      <c r="P1838">
        <v>0</v>
      </c>
      <c r="Q1838">
        <v>0</v>
      </c>
      <c r="R1838">
        <v>-5364.42</v>
      </c>
      <c r="S1838">
        <v>0</v>
      </c>
      <c r="T1838">
        <v>0</v>
      </c>
      <c r="U1838">
        <v>0</v>
      </c>
      <c r="V1838">
        <v>-5364.42</v>
      </c>
      <c r="W1838">
        <v>0</v>
      </c>
      <c r="X1838">
        <v>0</v>
      </c>
      <c r="Y1838">
        <v>0</v>
      </c>
      <c r="Z1838">
        <v>0</v>
      </c>
      <c r="AA1838">
        <v>0</v>
      </c>
      <c r="AB1838">
        <v>0</v>
      </c>
      <c r="AC1838">
        <v>0</v>
      </c>
      <c r="AD1838">
        <v>-3927.18</v>
      </c>
      <c r="AE1838">
        <v>0</v>
      </c>
      <c r="AF1838">
        <v>0</v>
      </c>
      <c r="AG1838">
        <v>0</v>
      </c>
      <c r="AH1838">
        <v>0</v>
      </c>
      <c r="AI1838">
        <v>-3927.18</v>
      </c>
      <c r="AJ1838">
        <v>0</v>
      </c>
      <c r="AK1838">
        <v>-3927.18</v>
      </c>
      <c r="AL1838">
        <v>1437.24</v>
      </c>
      <c r="AM1838">
        <v>0</v>
      </c>
      <c r="AN1838">
        <v>0</v>
      </c>
      <c r="AO1838">
        <v>0</v>
      </c>
      <c r="AP1838">
        <v>0</v>
      </c>
      <c r="AQ1838">
        <v>0</v>
      </c>
    </row>
    <row r="1839" spans="2:43" x14ac:dyDescent="0.35">
      <c r="B1839" s="65" t="s">
        <v>128</v>
      </c>
      <c r="E1839" t="s">
        <v>129</v>
      </c>
      <c r="F1839">
        <v>8083</v>
      </c>
      <c r="G1839">
        <v>0</v>
      </c>
      <c r="H1839" t="s">
        <v>505</v>
      </c>
      <c r="I1839">
        <v>15</v>
      </c>
      <c r="J1839">
        <v>210</v>
      </c>
      <c r="K1839" t="s">
        <v>66</v>
      </c>
      <c r="L1839">
        <v>-13068.42</v>
      </c>
      <c r="M1839">
        <v>-4.42</v>
      </c>
      <c r="N1839">
        <v>0</v>
      </c>
      <c r="O1839">
        <v>0</v>
      </c>
      <c r="P1839">
        <v>-13068.42</v>
      </c>
      <c r="Q1839">
        <v>-4.42</v>
      </c>
      <c r="R1839">
        <v>0</v>
      </c>
      <c r="S1839">
        <v>0</v>
      </c>
      <c r="T1839">
        <v>0</v>
      </c>
      <c r="U1839">
        <v>0</v>
      </c>
      <c r="V1839">
        <v>0</v>
      </c>
      <c r="W1839">
        <v>0</v>
      </c>
      <c r="X1839">
        <v>0</v>
      </c>
      <c r="Y1839">
        <v>0</v>
      </c>
      <c r="Z1839">
        <v>0</v>
      </c>
      <c r="AA1839">
        <v>0</v>
      </c>
      <c r="AB1839">
        <v>0</v>
      </c>
      <c r="AC1839">
        <v>0</v>
      </c>
      <c r="AD1839">
        <v>-16645.84</v>
      </c>
      <c r="AE1839">
        <v>0</v>
      </c>
      <c r="AF1839">
        <v>0</v>
      </c>
      <c r="AG1839">
        <v>0</v>
      </c>
      <c r="AH1839">
        <v>0</v>
      </c>
      <c r="AI1839">
        <v>-16645.84</v>
      </c>
      <c r="AJ1839">
        <v>0</v>
      </c>
      <c r="AK1839">
        <v>-16645.84</v>
      </c>
      <c r="AL1839">
        <v>-3581.84</v>
      </c>
      <c r="AM1839">
        <v>0</v>
      </c>
      <c r="AN1839">
        <v>0</v>
      </c>
      <c r="AO1839">
        <v>0</v>
      </c>
      <c r="AP1839">
        <v>0</v>
      </c>
      <c r="AQ1839">
        <v>0</v>
      </c>
    </row>
    <row r="1840" spans="2:43" x14ac:dyDescent="0.35">
      <c r="B1840" s="65" t="s">
        <v>128</v>
      </c>
      <c r="E1840" t="s">
        <v>129</v>
      </c>
      <c r="F1840">
        <v>8083</v>
      </c>
      <c r="G1840">
        <v>0</v>
      </c>
      <c r="H1840" t="s">
        <v>505</v>
      </c>
      <c r="I1840">
        <v>15</v>
      </c>
      <c r="J1840">
        <v>251</v>
      </c>
      <c r="K1840" t="s">
        <v>66</v>
      </c>
      <c r="L1840">
        <v>-268109.83</v>
      </c>
      <c r="M1840">
        <v>-147373.4</v>
      </c>
      <c r="N1840">
        <v>0</v>
      </c>
      <c r="O1840">
        <v>0</v>
      </c>
      <c r="P1840">
        <v>-268109.83</v>
      </c>
      <c r="Q1840">
        <v>-147373.4</v>
      </c>
      <c r="R1840">
        <v>0</v>
      </c>
      <c r="S1840">
        <v>0</v>
      </c>
      <c r="T1840">
        <v>0</v>
      </c>
      <c r="U1840">
        <v>0</v>
      </c>
      <c r="V1840">
        <v>0</v>
      </c>
      <c r="W1840">
        <v>0</v>
      </c>
      <c r="X1840">
        <v>0</v>
      </c>
      <c r="Y1840">
        <v>0</v>
      </c>
      <c r="Z1840">
        <v>0</v>
      </c>
      <c r="AA1840">
        <v>0</v>
      </c>
      <c r="AB1840">
        <v>0</v>
      </c>
      <c r="AC1840">
        <v>0</v>
      </c>
      <c r="AD1840">
        <v>-32509.33</v>
      </c>
      <c r="AE1840">
        <v>0</v>
      </c>
      <c r="AF1840">
        <v>0</v>
      </c>
      <c r="AG1840">
        <v>0</v>
      </c>
      <c r="AH1840">
        <v>0</v>
      </c>
      <c r="AI1840">
        <v>-32509.33</v>
      </c>
      <c r="AJ1840">
        <v>0</v>
      </c>
      <c r="AK1840">
        <v>-32509.33</v>
      </c>
      <c r="AL1840">
        <v>88227.1</v>
      </c>
      <c r="AM1840">
        <v>0</v>
      </c>
      <c r="AN1840">
        <v>0</v>
      </c>
      <c r="AO1840">
        <v>0</v>
      </c>
      <c r="AP1840">
        <v>0</v>
      </c>
      <c r="AQ1840">
        <v>0</v>
      </c>
    </row>
    <row r="1841" spans="2:43" x14ac:dyDescent="0.35">
      <c r="B1841" s="65" t="s">
        <v>128</v>
      </c>
      <c r="E1841" t="s">
        <v>129</v>
      </c>
      <c r="F1841">
        <v>8083</v>
      </c>
      <c r="G1841">
        <v>0</v>
      </c>
      <c r="H1841" t="s">
        <v>505</v>
      </c>
      <c r="I1841">
        <v>15</v>
      </c>
      <c r="J1841">
        <v>252</v>
      </c>
      <c r="K1841" t="s">
        <v>66</v>
      </c>
      <c r="L1841">
        <v>-3071777.78</v>
      </c>
      <c r="M1841">
        <v>-56254.95</v>
      </c>
      <c r="N1841">
        <v>0</v>
      </c>
      <c r="O1841">
        <v>0</v>
      </c>
      <c r="P1841">
        <v>-3071777.78</v>
      </c>
      <c r="Q1841">
        <v>-56254.95</v>
      </c>
      <c r="R1841">
        <v>0</v>
      </c>
      <c r="S1841">
        <v>0</v>
      </c>
      <c r="T1841">
        <v>0</v>
      </c>
      <c r="U1841">
        <v>0</v>
      </c>
      <c r="V1841">
        <v>0</v>
      </c>
      <c r="W1841">
        <v>0</v>
      </c>
      <c r="X1841">
        <v>0</v>
      </c>
      <c r="Y1841">
        <v>0</v>
      </c>
      <c r="Z1841">
        <v>0</v>
      </c>
      <c r="AA1841">
        <v>0</v>
      </c>
      <c r="AB1841">
        <v>0</v>
      </c>
      <c r="AC1841">
        <v>0</v>
      </c>
      <c r="AD1841">
        <v>-3071995.99</v>
      </c>
      <c r="AE1841">
        <v>0</v>
      </c>
      <c r="AF1841">
        <v>0</v>
      </c>
      <c r="AG1841">
        <v>0</v>
      </c>
      <c r="AH1841">
        <v>0</v>
      </c>
      <c r="AI1841">
        <v>-3071995.99</v>
      </c>
      <c r="AJ1841">
        <v>0</v>
      </c>
      <c r="AK1841">
        <v>-3071995.99</v>
      </c>
      <c r="AL1841">
        <v>-56473.16</v>
      </c>
      <c r="AM1841">
        <v>0</v>
      </c>
      <c r="AN1841">
        <v>0</v>
      </c>
      <c r="AO1841">
        <v>0</v>
      </c>
      <c r="AP1841">
        <v>0</v>
      </c>
      <c r="AQ1841">
        <v>0</v>
      </c>
    </row>
    <row r="1842" spans="2:43" x14ac:dyDescent="0.35">
      <c r="B1842" s="65" t="s">
        <v>128</v>
      </c>
      <c r="E1842" t="s">
        <v>129</v>
      </c>
      <c r="F1842">
        <v>8083</v>
      </c>
      <c r="G1842">
        <v>0</v>
      </c>
      <c r="H1842" t="s">
        <v>505</v>
      </c>
      <c r="I1842">
        <v>15</v>
      </c>
      <c r="J1842">
        <v>253</v>
      </c>
      <c r="K1842" t="s">
        <v>66</v>
      </c>
      <c r="L1842">
        <v>-111.19</v>
      </c>
      <c r="M1842">
        <v>0</v>
      </c>
      <c r="N1842">
        <v>0</v>
      </c>
      <c r="O1842">
        <v>0</v>
      </c>
      <c r="P1842">
        <v>-111.19</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111.19</v>
      </c>
      <c r="AM1842">
        <v>0</v>
      </c>
      <c r="AN1842">
        <v>0</v>
      </c>
      <c r="AO1842">
        <v>0</v>
      </c>
      <c r="AP1842">
        <v>0</v>
      </c>
      <c r="AQ1842">
        <v>0</v>
      </c>
    </row>
    <row r="1843" spans="2:43" x14ac:dyDescent="0.35">
      <c r="B1843" s="65" t="s">
        <v>128</v>
      </c>
      <c r="E1843" t="s">
        <v>129</v>
      </c>
      <c r="F1843">
        <v>8083</v>
      </c>
      <c r="G1843">
        <v>0</v>
      </c>
      <c r="H1843" t="s">
        <v>505</v>
      </c>
      <c r="I1843">
        <v>15</v>
      </c>
      <c r="J1843">
        <v>258</v>
      </c>
      <c r="K1843" t="s">
        <v>66</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-304.51</v>
      </c>
      <c r="AE1843">
        <v>0</v>
      </c>
      <c r="AF1843">
        <v>0</v>
      </c>
      <c r="AG1843">
        <v>0</v>
      </c>
      <c r="AH1843">
        <v>0</v>
      </c>
      <c r="AI1843">
        <v>-304.51</v>
      </c>
      <c r="AJ1843">
        <v>0</v>
      </c>
      <c r="AK1843">
        <v>-304.51</v>
      </c>
      <c r="AL1843">
        <v>-304.51</v>
      </c>
      <c r="AM1843">
        <v>0</v>
      </c>
      <c r="AN1843">
        <v>0</v>
      </c>
      <c r="AO1843">
        <v>0</v>
      </c>
      <c r="AP1843">
        <v>0</v>
      </c>
      <c r="AQ1843">
        <v>0</v>
      </c>
    </row>
    <row r="1844" spans="2:43" x14ac:dyDescent="0.35">
      <c r="B1844" s="65" t="s">
        <v>128</v>
      </c>
      <c r="E1844" t="s">
        <v>129</v>
      </c>
      <c r="F1844">
        <v>8083</v>
      </c>
      <c r="G1844">
        <v>0</v>
      </c>
      <c r="H1844" t="s">
        <v>505</v>
      </c>
      <c r="I1844">
        <v>15</v>
      </c>
      <c r="J1844">
        <v>260</v>
      </c>
      <c r="K1844" t="s">
        <v>66</v>
      </c>
      <c r="L1844">
        <v>0</v>
      </c>
      <c r="M1844">
        <v>0</v>
      </c>
      <c r="N1844">
        <v>0</v>
      </c>
      <c r="O1844">
        <v>0</v>
      </c>
      <c r="P1844">
        <v>0</v>
      </c>
      <c r="Q1844">
        <v>0</v>
      </c>
      <c r="R1844">
        <v>-1377.19</v>
      </c>
      <c r="S1844">
        <v>0</v>
      </c>
      <c r="T1844">
        <v>0</v>
      </c>
      <c r="U1844">
        <v>0</v>
      </c>
      <c r="V1844">
        <v>-1377.19</v>
      </c>
      <c r="W1844">
        <v>0</v>
      </c>
      <c r="X1844">
        <v>0</v>
      </c>
      <c r="Y1844">
        <v>0</v>
      </c>
      <c r="Z1844">
        <v>0</v>
      </c>
      <c r="AA1844">
        <v>0</v>
      </c>
      <c r="AB1844">
        <v>0</v>
      </c>
      <c r="AC1844">
        <v>0</v>
      </c>
      <c r="AD1844">
        <v>-1377.19</v>
      </c>
      <c r="AE1844">
        <v>0</v>
      </c>
      <c r="AF1844">
        <v>0</v>
      </c>
      <c r="AG1844">
        <v>0</v>
      </c>
      <c r="AH1844">
        <v>0</v>
      </c>
      <c r="AI1844">
        <v>-1377.19</v>
      </c>
      <c r="AJ1844">
        <v>0</v>
      </c>
      <c r="AK1844">
        <v>-1377.19</v>
      </c>
      <c r="AL1844">
        <v>0</v>
      </c>
      <c r="AM1844">
        <v>0</v>
      </c>
      <c r="AN1844">
        <v>0</v>
      </c>
      <c r="AO1844">
        <v>0</v>
      </c>
      <c r="AP1844">
        <v>0</v>
      </c>
      <c r="AQ1844">
        <v>0</v>
      </c>
    </row>
    <row r="1845" spans="2:43" x14ac:dyDescent="0.35">
      <c r="B1845" s="65" t="s">
        <v>128</v>
      </c>
      <c r="E1845" t="s">
        <v>129</v>
      </c>
      <c r="F1845">
        <v>8083</v>
      </c>
      <c r="G1845">
        <v>0</v>
      </c>
      <c r="H1845" t="s">
        <v>505</v>
      </c>
      <c r="I1845">
        <v>15</v>
      </c>
      <c r="J1845">
        <v>310</v>
      </c>
      <c r="K1845" t="s">
        <v>66</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-82.91</v>
      </c>
      <c r="AE1845">
        <v>0</v>
      </c>
      <c r="AF1845">
        <v>0</v>
      </c>
      <c r="AG1845">
        <v>0</v>
      </c>
      <c r="AH1845">
        <v>0</v>
      </c>
      <c r="AI1845">
        <v>-82.91</v>
      </c>
      <c r="AJ1845">
        <v>0</v>
      </c>
      <c r="AK1845">
        <v>-82.91</v>
      </c>
      <c r="AL1845">
        <v>-82.91</v>
      </c>
      <c r="AM1845">
        <v>0</v>
      </c>
      <c r="AN1845">
        <v>0</v>
      </c>
      <c r="AO1845">
        <v>0</v>
      </c>
      <c r="AP1845">
        <v>0</v>
      </c>
      <c r="AQ1845">
        <v>0</v>
      </c>
    </row>
    <row r="1846" spans="2:43" x14ac:dyDescent="0.35">
      <c r="B1846" s="65" t="s">
        <v>128</v>
      </c>
      <c r="E1846" t="s">
        <v>129</v>
      </c>
      <c r="F1846">
        <v>8083</v>
      </c>
      <c r="G1846">
        <v>0</v>
      </c>
      <c r="H1846" t="s">
        <v>505</v>
      </c>
      <c r="I1846">
        <v>15</v>
      </c>
      <c r="J1846">
        <v>410</v>
      </c>
      <c r="K1846" t="s">
        <v>66</v>
      </c>
      <c r="L1846">
        <v>-2587978449.6700001</v>
      </c>
      <c r="M1846">
        <v>-2230102426.3299999</v>
      </c>
      <c r="N1846">
        <v>0</v>
      </c>
      <c r="O1846">
        <v>0</v>
      </c>
      <c r="P1846">
        <v>-2587978449.6700001</v>
      </c>
      <c r="Q1846">
        <v>-2230102426.3299999</v>
      </c>
      <c r="R1846">
        <v>-395409.49</v>
      </c>
      <c r="S1846">
        <v>-395409.49</v>
      </c>
      <c r="T1846">
        <v>0</v>
      </c>
      <c r="U1846">
        <v>0</v>
      </c>
      <c r="V1846">
        <v>-395409.49</v>
      </c>
      <c r="W1846">
        <v>-395409.49</v>
      </c>
      <c r="X1846">
        <v>0</v>
      </c>
      <c r="Y1846">
        <v>0</v>
      </c>
      <c r="Z1846">
        <v>0</v>
      </c>
      <c r="AA1846">
        <v>0</v>
      </c>
      <c r="AB1846">
        <v>0</v>
      </c>
      <c r="AC1846">
        <v>0</v>
      </c>
      <c r="AD1846">
        <v>-890222305.98000002</v>
      </c>
      <c r="AE1846">
        <v>0</v>
      </c>
      <c r="AF1846">
        <v>0</v>
      </c>
      <c r="AG1846">
        <v>0</v>
      </c>
      <c r="AH1846">
        <v>0</v>
      </c>
      <c r="AI1846">
        <v>-890222305.98000002</v>
      </c>
      <c r="AJ1846">
        <v>0</v>
      </c>
      <c r="AK1846">
        <v>-890222305.98000002</v>
      </c>
      <c r="AL1846">
        <v>-532346282.63999999</v>
      </c>
      <c r="AM1846">
        <v>0</v>
      </c>
      <c r="AN1846">
        <v>0</v>
      </c>
      <c r="AO1846">
        <v>0</v>
      </c>
      <c r="AP1846">
        <v>0</v>
      </c>
      <c r="AQ1846">
        <v>0</v>
      </c>
    </row>
    <row r="1847" spans="2:43" x14ac:dyDescent="0.35">
      <c r="B1847" s="65" t="s">
        <v>128</v>
      </c>
      <c r="E1847" t="s">
        <v>129</v>
      </c>
      <c r="F1847">
        <v>8083</v>
      </c>
      <c r="G1847">
        <v>0</v>
      </c>
      <c r="H1847" t="s">
        <v>506</v>
      </c>
      <c r="I1847">
        <v>16</v>
      </c>
      <c r="J1847">
        <v>0</v>
      </c>
      <c r="K1847" t="s">
        <v>66</v>
      </c>
      <c r="L1847">
        <v>0</v>
      </c>
      <c r="M1847">
        <v>0</v>
      </c>
      <c r="N1847">
        <v>0</v>
      </c>
      <c r="O1847">
        <v>0</v>
      </c>
      <c r="P1847">
        <v>0</v>
      </c>
      <c r="Q1847">
        <v>0</v>
      </c>
      <c r="R1847">
        <v>-421.68</v>
      </c>
      <c r="S1847">
        <v>0</v>
      </c>
      <c r="T1847">
        <v>0</v>
      </c>
      <c r="U1847">
        <v>0</v>
      </c>
      <c r="V1847">
        <v>-421.68</v>
      </c>
      <c r="W1847">
        <v>0</v>
      </c>
      <c r="X1847">
        <v>0</v>
      </c>
      <c r="Y1847">
        <v>0</v>
      </c>
      <c r="Z1847">
        <v>0</v>
      </c>
      <c r="AA1847">
        <v>0</v>
      </c>
      <c r="AB1847">
        <v>0</v>
      </c>
      <c r="AC1847">
        <v>0</v>
      </c>
      <c r="AD1847">
        <v>0</v>
      </c>
      <c r="AE1847">
        <v>0</v>
      </c>
      <c r="AF1847">
        <v>0</v>
      </c>
      <c r="AG1847">
        <v>0</v>
      </c>
      <c r="AH1847">
        <v>0</v>
      </c>
      <c r="AI1847">
        <v>0</v>
      </c>
      <c r="AJ1847">
        <v>0</v>
      </c>
      <c r="AK1847">
        <v>0</v>
      </c>
      <c r="AL1847">
        <v>421.68</v>
      </c>
      <c r="AM1847">
        <v>0</v>
      </c>
      <c r="AN1847">
        <v>0</v>
      </c>
      <c r="AO1847">
        <v>0</v>
      </c>
      <c r="AP1847">
        <v>0</v>
      </c>
      <c r="AQ1847">
        <v>0</v>
      </c>
    </row>
    <row r="1848" spans="2:43" x14ac:dyDescent="0.35">
      <c r="B1848" s="65" t="s">
        <v>128</v>
      </c>
      <c r="E1848" t="s">
        <v>129</v>
      </c>
      <c r="F1848">
        <v>8083</v>
      </c>
      <c r="G1848">
        <v>0</v>
      </c>
      <c r="H1848" t="s">
        <v>506</v>
      </c>
      <c r="I1848">
        <v>16</v>
      </c>
      <c r="J1848">
        <v>111</v>
      </c>
      <c r="K1848" t="s">
        <v>66</v>
      </c>
      <c r="L1848">
        <v>0</v>
      </c>
      <c r="M1848">
        <v>0</v>
      </c>
      <c r="N1848">
        <v>0</v>
      </c>
      <c r="O1848">
        <v>0</v>
      </c>
      <c r="P1848">
        <v>0</v>
      </c>
      <c r="Q1848">
        <v>0</v>
      </c>
      <c r="R1848">
        <v>-30869.06</v>
      </c>
      <c r="S1848">
        <v>0</v>
      </c>
      <c r="T1848">
        <v>0</v>
      </c>
      <c r="U1848">
        <v>0</v>
      </c>
      <c r="V1848">
        <v>-30869.06</v>
      </c>
      <c r="W1848">
        <v>0</v>
      </c>
      <c r="X1848">
        <v>0</v>
      </c>
      <c r="Y1848">
        <v>0</v>
      </c>
      <c r="Z1848">
        <v>0</v>
      </c>
      <c r="AA1848">
        <v>0</v>
      </c>
      <c r="AB1848">
        <v>0</v>
      </c>
      <c r="AC1848">
        <v>0</v>
      </c>
      <c r="AD1848">
        <v>0</v>
      </c>
      <c r="AE1848">
        <v>0</v>
      </c>
      <c r="AF1848">
        <v>0</v>
      </c>
      <c r="AG1848">
        <v>0</v>
      </c>
      <c r="AH1848">
        <v>0</v>
      </c>
      <c r="AI1848">
        <v>0</v>
      </c>
      <c r="AJ1848">
        <v>0</v>
      </c>
      <c r="AK1848">
        <v>0</v>
      </c>
      <c r="AL1848">
        <v>30869.06</v>
      </c>
      <c r="AM1848">
        <v>0</v>
      </c>
      <c r="AN1848">
        <v>0</v>
      </c>
      <c r="AO1848">
        <v>0</v>
      </c>
      <c r="AP1848">
        <v>0</v>
      </c>
      <c r="AQ1848">
        <v>0</v>
      </c>
    </row>
    <row r="1849" spans="2:43" x14ac:dyDescent="0.35">
      <c r="B1849" s="65" t="s">
        <v>128</v>
      </c>
      <c r="E1849" t="s">
        <v>129</v>
      </c>
      <c r="F1849">
        <v>8083</v>
      </c>
      <c r="G1849">
        <v>0</v>
      </c>
      <c r="H1849" t="s">
        <v>506</v>
      </c>
      <c r="I1849">
        <v>16</v>
      </c>
      <c r="J1849">
        <v>115</v>
      </c>
      <c r="K1849" t="s">
        <v>66</v>
      </c>
      <c r="L1849">
        <v>0</v>
      </c>
      <c r="M1849">
        <v>0</v>
      </c>
      <c r="N1849">
        <v>0</v>
      </c>
      <c r="O1849">
        <v>0</v>
      </c>
      <c r="P1849">
        <v>0</v>
      </c>
      <c r="Q1849">
        <v>0</v>
      </c>
      <c r="R1849">
        <v>-593.91999999999996</v>
      </c>
      <c r="S1849">
        <v>0</v>
      </c>
      <c r="T1849">
        <v>0</v>
      </c>
      <c r="U1849">
        <v>0</v>
      </c>
      <c r="V1849">
        <v>-593.91999999999996</v>
      </c>
      <c r="W1849">
        <v>0</v>
      </c>
      <c r="X1849">
        <v>0</v>
      </c>
      <c r="Y1849">
        <v>0</v>
      </c>
      <c r="Z1849">
        <v>0</v>
      </c>
      <c r="AA1849">
        <v>0</v>
      </c>
      <c r="AB1849">
        <v>0</v>
      </c>
      <c r="AC1849">
        <v>0</v>
      </c>
      <c r="AD1849">
        <v>0</v>
      </c>
      <c r="AE1849">
        <v>0</v>
      </c>
      <c r="AF1849">
        <v>0</v>
      </c>
      <c r="AG1849">
        <v>0</v>
      </c>
      <c r="AH1849">
        <v>0</v>
      </c>
      <c r="AI1849">
        <v>0</v>
      </c>
      <c r="AJ1849">
        <v>0</v>
      </c>
      <c r="AK1849">
        <v>0</v>
      </c>
      <c r="AL1849">
        <v>593.91999999999996</v>
      </c>
      <c r="AM1849">
        <v>0</v>
      </c>
      <c r="AN1849">
        <v>0</v>
      </c>
      <c r="AO1849">
        <v>0</v>
      </c>
      <c r="AP1849">
        <v>0</v>
      </c>
      <c r="AQ1849">
        <v>0</v>
      </c>
    </row>
    <row r="1850" spans="2:43" x14ac:dyDescent="0.35">
      <c r="B1850" s="65" t="s">
        <v>128</v>
      </c>
      <c r="E1850" t="s">
        <v>129</v>
      </c>
      <c r="F1850">
        <v>8083</v>
      </c>
      <c r="G1850">
        <v>0</v>
      </c>
      <c r="H1850" t="s">
        <v>506</v>
      </c>
      <c r="I1850">
        <v>16</v>
      </c>
      <c r="J1850">
        <v>118</v>
      </c>
      <c r="K1850" t="s">
        <v>66</v>
      </c>
      <c r="L1850">
        <v>0</v>
      </c>
      <c r="M1850">
        <v>0</v>
      </c>
      <c r="N1850">
        <v>0</v>
      </c>
      <c r="O1850">
        <v>0</v>
      </c>
      <c r="P1850">
        <v>0</v>
      </c>
      <c r="Q1850">
        <v>0</v>
      </c>
      <c r="R1850">
        <v>-204.7</v>
      </c>
      <c r="S1850">
        <v>0</v>
      </c>
      <c r="T1850">
        <v>0</v>
      </c>
      <c r="U1850">
        <v>0</v>
      </c>
      <c r="V1850">
        <v>-204.7</v>
      </c>
      <c r="W1850">
        <v>0</v>
      </c>
      <c r="X1850">
        <v>0</v>
      </c>
      <c r="Y1850">
        <v>0</v>
      </c>
      <c r="Z1850">
        <v>0</v>
      </c>
      <c r="AA1850">
        <v>0</v>
      </c>
      <c r="AB1850">
        <v>0</v>
      </c>
      <c r="AC1850">
        <v>0</v>
      </c>
      <c r="AD1850">
        <v>0</v>
      </c>
      <c r="AE1850">
        <v>0</v>
      </c>
      <c r="AF1850">
        <v>0</v>
      </c>
      <c r="AG1850">
        <v>0</v>
      </c>
      <c r="AH1850">
        <v>0</v>
      </c>
      <c r="AI1850">
        <v>0</v>
      </c>
      <c r="AJ1850">
        <v>0</v>
      </c>
      <c r="AK1850">
        <v>0</v>
      </c>
      <c r="AL1850">
        <v>204.7</v>
      </c>
      <c r="AM1850">
        <v>0</v>
      </c>
      <c r="AN1850">
        <v>0</v>
      </c>
      <c r="AO1850">
        <v>0</v>
      </c>
      <c r="AP1850">
        <v>0</v>
      </c>
      <c r="AQ1850">
        <v>0</v>
      </c>
    </row>
    <row r="1851" spans="2:43" x14ac:dyDescent="0.35">
      <c r="B1851" s="65" t="s">
        <v>128</v>
      </c>
      <c r="E1851" t="s">
        <v>129</v>
      </c>
      <c r="F1851">
        <v>8083</v>
      </c>
      <c r="G1851">
        <v>0</v>
      </c>
      <c r="H1851" t="s">
        <v>506</v>
      </c>
      <c r="I1851">
        <v>16</v>
      </c>
      <c r="J1851">
        <v>121</v>
      </c>
      <c r="K1851" t="s">
        <v>66</v>
      </c>
      <c r="L1851">
        <v>0</v>
      </c>
      <c r="M1851">
        <v>0</v>
      </c>
      <c r="N1851">
        <v>0</v>
      </c>
      <c r="O1851">
        <v>0</v>
      </c>
      <c r="P1851">
        <v>0</v>
      </c>
      <c r="Q1851">
        <v>0</v>
      </c>
      <c r="R1851">
        <v>-8851.1</v>
      </c>
      <c r="S1851">
        <v>0</v>
      </c>
      <c r="T1851">
        <v>0</v>
      </c>
      <c r="U1851">
        <v>0</v>
      </c>
      <c r="V1851">
        <v>-8851.1</v>
      </c>
      <c r="W1851">
        <v>0</v>
      </c>
      <c r="X1851">
        <v>0</v>
      </c>
      <c r="Y1851">
        <v>0</v>
      </c>
      <c r="Z1851">
        <v>0</v>
      </c>
      <c r="AA1851">
        <v>0</v>
      </c>
      <c r="AB1851">
        <v>0</v>
      </c>
      <c r="AC1851">
        <v>0</v>
      </c>
      <c r="AD1851">
        <v>0</v>
      </c>
      <c r="AE1851">
        <v>0</v>
      </c>
      <c r="AF1851">
        <v>0</v>
      </c>
      <c r="AG1851">
        <v>0</v>
      </c>
      <c r="AH1851">
        <v>0</v>
      </c>
      <c r="AI1851">
        <v>0</v>
      </c>
      <c r="AJ1851">
        <v>0</v>
      </c>
      <c r="AK1851">
        <v>0</v>
      </c>
      <c r="AL1851">
        <v>8851.1</v>
      </c>
      <c r="AM1851">
        <v>0</v>
      </c>
      <c r="AN1851">
        <v>0</v>
      </c>
      <c r="AO1851">
        <v>0</v>
      </c>
      <c r="AP1851">
        <v>0</v>
      </c>
      <c r="AQ1851">
        <v>0</v>
      </c>
    </row>
    <row r="1852" spans="2:43" x14ac:dyDescent="0.35">
      <c r="B1852" s="65" t="s">
        <v>128</v>
      </c>
      <c r="E1852" t="s">
        <v>129</v>
      </c>
      <c r="F1852">
        <v>8083</v>
      </c>
      <c r="G1852">
        <v>0</v>
      </c>
      <c r="H1852" t="s">
        <v>506</v>
      </c>
      <c r="I1852">
        <v>16</v>
      </c>
      <c r="J1852">
        <v>252</v>
      </c>
      <c r="K1852" t="s">
        <v>66</v>
      </c>
      <c r="L1852">
        <v>-353613.31</v>
      </c>
      <c r="M1852">
        <v>-40940.46</v>
      </c>
      <c r="N1852">
        <v>0</v>
      </c>
      <c r="O1852">
        <v>0</v>
      </c>
      <c r="P1852">
        <v>-353613.31</v>
      </c>
      <c r="Q1852">
        <v>-40940.46</v>
      </c>
      <c r="R1852">
        <v>0</v>
      </c>
      <c r="S1852">
        <v>0</v>
      </c>
      <c r="T1852">
        <v>0</v>
      </c>
      <c r="U1852">
        <v>0</v>
      </c>
      <c r="V1852">
        <v>0</v>
      </c>
      <c r="W1852">
        <v>0</v>
      </c>
      <c r="X1852">
        <v>0</v>
      </c>
      <c r="Y1852">
        <v>0</v>
      </c>
      <c r="Z1852">
        <v>0</v>
      </c>
      <c r="AA1852">
        <v>0</v>
      </c>
      <c r="AB1852">
        <v>0</v>
      </c>
      <c r="AC1852">
        <v>0</v>
      </c>
      <c r="AD1852">
        <v>-353613.31</v>
      </c>
      <c r="AE1852">
        <v>0</v>
      </c>
      <c r="AF1852">
        <v>0</v>
      </c>
      <c r="AG1852">
        <v>0</v>
      </c>
      <c r="AH1852">
        <v>0</v>
      </c>
      <c r="AI1852">
        <v>-353613.31</v>
      </c>
      <c r="AJ1852">
        <v>0</v>
      </c>
      <c r="AK1852">
        <v>-353613.31</v>
      </c>
      <c r="AL1852">
        <v>-40940.46</v>
      </c>
      <c r="AM1852">
        <v>0</v>
      </c>
      <c r="AN1852">
        <v>0</v>
      </c>
      <c r="AO1852">
        <v>0</v>
      </c>
      <c r="AP1852">
        <v>0</v>
      </c>
      <c r="AQ1852">
        <v>0</v>
      </c>
    </row>
    <row r="1853" spans="2:43" x14ac:dyDescent="0.35">
      <c r="B1853" s="65" t="s">
        <v>128</v>
      </c>
      <c r="E1853" t="s">
        <v>129</v>
      </c>
      <c r="F1853">
        <v>8083</v>
      </c>
      <c r="G1853">
        <v>0</v>
      </c>
      <c r="H1853" t="s">
        <v>506</v>
      </c>
      <c r="I1853">
        <v>16</v>
      </c>
      <c r="J1853">
        <v>410</v>
      </c>
      <c r="K1853" t="s">
        <v>66</v>
      </c>
      <c r="L1853">
        <v>-3853440287.3000002</v>
      </c>
      <c r="M1853">
        <v>-3701817255.1799998</v>
      </c>
      <c r="N1853">
        <v>0</v>
      </c>
      <c r="O1853">
        <v>0</v>
      </c>
      <c r="P1853">
        <v>-3853440287.3000002</v>
      </c>
      <c r="Q1853">
        <v>-3701817255.1799998</v>
      </c>
      <c r="R1853">
        <v>-445.25</v>
      </c>
      <c r="S1853">
        <v>-233984.42</v>
      </c>
      <c r="T1853">
        <v>0</v>
      </c>
      <c r="U1853">
        <v>0</v>
      </c>
      <c r="V1853">
        <v>-445.25</v>
      </c>
      <c r="W1853">
        <v>-233984.42</v>
      </c>
      <c r="X1853">
        <v>0</v>
      </c>
      <c r="Y1853">
        <v>0</v>
      </c>
      <c r="Z1853">
        <v>0</v>
      </c>
      <c r="AA1853">
        <v>0</v>
      </c>
      <c r="AB1853">
        <v>0</v>
      </c>
      <c r="AC1853">
        <v>0</v>
      </c>
      <c r="AD1853">
        <v>-1933243105.6600001</v>
      </c>
      <c r="AE1853">
        <v>0</v>
      </c>
      <c r="AF1853">
        <v>0</v>
      </c>
      <c r="AG1853">
        <v>0</v>
      </c>
      <c r="AH1853">
        <v>0</v>
      </c>
      <c r="AI1853">
        <v>-1933243105.6600001</v>
      </c>
      <c r="AJ1853">
        <v>0</v>
      </c>
      <c r="AK1853">
        <v>-1933243105.6600001</v>
      </c>
      <c r="AL1853">
        <v>-1781853612.71</v>
      </c>
      <c r="AM1853">
        <v>0</v>
      </c>
      <c r="AN1853">
        <v>0</v>
      </c>
      <c r="AO1853">
        <v>0</v>
      </c>
      <c r="AP1853">
        <v>0</v>
      </c>
      <c r="AQ1853">
        <v>0</v>
      </c>
    </row>
    <row r="1854" spans="2:43" x14ac:dyDescent="0.35">
      <c r="B1854" s="65" t="s">
        <v>128</v>
      </c>
      <c r="E1854" t="s">
        <v>129</v>
      </c>
      <c r="F1854">
        <v>8083</v>
      </c>
      <c r="G1854">
        <v>0</v>
      </c>
      <c r="H1854" t="s">
        <v>507</v>
      </c>
      <c r="I1854">
        <v>17</v>
      </c>
      <c r="J1854">
        <v>410</v>
      </c>
      <c r="K1854" t="s">
        <v>66</v>
      </c>
      <c r="L1854">
        <v>-354364223.22000003</v>
      </c>
      <c r="M1854">
        <v>-323454125.58999997</v>
      </c>
      <c r="N1854">
        <v>0</v>
      </c>
      <c r="O1854">
        <v>0</v>
      </c>
      <c r="P1854">
        <v>-354364223.22000003</v>
      </c>
      <c r="Q1854">
        <v>-323454125.58999997</v>
      </c>
      <c r="R1854">
        <v>0</v>
      </c>
      <c r="S1854">
        <v>0</v>
      </c>
      <c r="T1854">
        <v>0</v>
      </c>
      <c r="U1854">
        <v>0</v>
      </c>
      <c r="V1854">
        <v>0</v>
      </c>
      <c r="W1854">
        <v>0</v>
      </c>
      <c r="X1854">
        <v>0</v>
      </c>
      <c r="Y1854">
        <v>0</v>
      </c>
      <c r="Z1854">
        <v>0</v>
      </c>
      <c r="AA1854">
        <v>0</v>
      </c>
      <c r="AB1854">
        <v>0</v>
      </c>
      <c r="AC1854">
        <v>0</v>
      </c>
      <c r="AD1854">
        <v>-176343125.25</v>
      </c>
      <c r="AE1854">
        <v>0</v>
      </c>
      <c r="AF1854">
        <v>0</v>
      </c>
      <c r="AG1854">
        <v>0</v>
      </c>
      <c r="AH1854">
        <v>0</v>
      </c>
      <c r="AI1854">
        <v>-176343125.25</v>
      </c>
      <c r="AJ1854">
        <v>0</v>
      </c>
      <c r="AK1854">
        <v>-176343125.25</v>
      </c>
      <c r="AL1854">
        <v>-145433027.62</v>
      </c>
      <c r="AM1854">
        <v>0</v>
      </c>
      <c r="AN1854">
        <v>0</v>
      </c>
      <c r="AO1854">
        <v>0</v>
      </c>
      <c r="AP1854">
        <v>0</v>
      </c>
      <c r="AQ1854">
        <v>0</v>
      </c>
    </row>
    <row r="1855" spans="2:43" x14ac:dyDescent="0.35">
      <c r="B1855" s="65" t="s">
        <v>128</v>
      </c>
      <c r="E1855" t="s">
        <v>129</v>
      </c>
      <c r="F1855">
        <v>8083</v>
      </c>
      <c r="G1855">
        <v>0</v>
      </c>
      <c r="H1855" t="s">
        <v>508</v>
      </c>
      <c r="I1855">
        <v>18</v>
      </c>
      <c r="J1855">
        <v>0</v>
      </c>
      <c r="K1855" t="s">
        <v>66</v>
      </c>
      <c r="L1855">
        <v>0</v>
      </c>
      <c r="M1855">
        <v>0</v>
      </c>
      <c r="N1855">
        <v>0</v>
      </c>
      <c r="O1855">
        <v>0</v>
      </c>
      <c r="P1855">
        <v>0</v>
      </c>
      <c r="Q1855">
        <v>0</v>
      </c>
      <c r="R1855">
        <v>-3.98</v>
      </c>
      <c r="S1855">
        <v>0</v>
      </c>
      <c r="T1855">
        <v>0</v>
      </c>
      <c r="U1855">
        <v>0</v>
      </c>
      <c r="V1855">
        <v>-3.98</v>
      </c>
      <c r="W1855">
        <v>0</v>
      </c>
      <c r="X1855">
        <v>0</v>
      </c>
      <c r="Y1855">
        <v>0</v>
      </c>
      <c r="Z1855">
        <v>0</v>
      </c>
      <c r="AA1855">
        <v>0</v>
      </c>
      <c r="AB1855">
        <v>0</v>
      </c>
      <c r="AC1855">
        <v>0</v>
      </c>
      <c r="AD1855">
        <v>-15036.19</v>
      </c>
      <c r="AE1855">
        <v>0</v>
      </c>
      <c r="AF1855">
        <v>0</v>
      </c>
      <c r="AG1855">
        <v>0</v>
      </c>
      <c r="AH1855">
        <v>0</v>
      </c>
      <c r="AI1855">
        <v>-15036.19</v>
      </c>
      <c r="AJ1855">
        <v>0</v>
      </c>
      <c r="AK1855">
        <v>-15036.19</v>
      </c>
      <c r="AL1855">
        <v>-15032.21</v>
      </c>
      <c r="AM1855">
        <v>0</v>
      </c>
      <c r="AN1855">
        <v>0</v>
      </c>
      <c r="AO1855">
        <v>0</v>
      </c>
      <c r="AP1855">
        <v>0</v>
      </c>
      <c r="AQ1855">
        <v>0</v>
      </c>
    </row>
    <row r="1856" spans="2:43" x14ac:dyDescent="0.35">
      <c r="B1856" s="65" t="s">
        <v>128</v>
      </c>
      <c r="E1856" t="s">
        <v>129</v>
      </c>
      <c r="F1856">
        <v>8083</v>
      </c>
      <c r="G1856">
        <v>0</v>
      </c>
      <c r="H1856" t="s">
        <v>508</v>
      </c>
      <c r="I1856">
        <v>18</v>
      </c>
      <c r="J1856">
        <v>111</v>
      </c>
      <c r="K1856" t="s">
        <v>66</v>
      </c>
      <c r="L1856">
        <v>0</v>
      </c>
      <c r="M1856">
        <v>0</v>
      </c>
      <c r="N1856">
        <v>0</v>
      </c>
      <c r="O1856">
        <v>0</v>
      </c>
      <c r="P1856">
        <v>0</v>
      </c>
      <c r="Q1856">
        <v>0</v>
      </c>
      <c r="R1856">
        <v>-291.2</v>
      </c>
      <c r="S1856">
        <v>0</v>
      </c>
      <c r="T1856">
        <v>0</v>
      </c>
      <c r="U1856">
        <v>0</v>
      </c>
      <c r="V1856">
        <v>-291.2</v>
      </c>
      <c r="W1856">
        <v>0</v>
      </c>
      <c r="X1856">
        <v>0</v>
      </c>
      <c r="Y1856">
        <v>0</v>
      </c>
      <c r="Z1856">
        <v>0</v>
      </c>
      <c r="AA1856">
        <v>0</v>
      </c>
      <c r="AB1856">
        <v>0</v>
      </c>
      <c r="AC1856">
        <v>0</v>
      </c>
      <c r="AD1856">
        <v>-24909.98</v>
      </c>
      <c r="AE1856">
        <v>0</v>
      </c>
      <c r="AF1856">
        <v>0</v>
      </c>
      <c r="AG1856">
        <v>0</v>
      </c>
      <c r="AH1856">
        <v>0</v>
      </c>
      <c r="AI1856">
        <v>-24909.98</v>
      </c>
      <c r="AJ1856">
        <v>0</v>
      </c>
      <c r="AK1856">
        <v>-24909.98</v>
      </c>
      <c r="AL1856">
        <v>-24618.78</v>
      </c>
      <c r="AM1856">
        <v>0</v>
      </c>
      <c r="AN1856">
        <v>0</v>
      </c>
      <c r="AO1856">
        <v>0</v>
      </c>
      <c r="AP1856">
        <v>0</v>
      </c>
      <c r="AQ1856">
        <v>0</v>
      </c>
    </row>
    <row r="1857" spans="2:43" x14ac:dyDescent="0.35">
      <c r="B1857" s="65" t="s">
        <v>128</v>
      </c>
      <c r="E1857" t="s">
        <v>129</v>
      </c>
      <c r="F1857">
        <v>8083</v>
      </c>
      <c r="G1857">
        <v>0</v>
      </c>
      <c r="H1857" t="s">
        <v>508</v>
      </c>
      <c r="I1857">
        <v>18</v>
      </c>
      <c r="J1857">
        <v>113</v>
      </c>
      <c r="K1857" t="s">
        <v>66</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-306.95999999999998</v>
      </c>
      <c r="AE1857">
        <v>0</v>
      </c>
      <c r="AF1857">
        <v>0</v>
      </c>
      <c r="AG1857">
        <v>0</v>
      </c>
      <c r="AH1857">
        <v>0</v>
      </c>
      <c r="AI1857">
        <v>-306.95999999999998</v>
      </c>
      <c r="AJ1857">
        <v>0</v>
      </c>
      <c r="AK1857">
        <v>-306.95999999999998</v>
      </c>
      <c r="AL1857">
        <v>-306.95999999999998</v>
      </c>
      <c r="AM1857">
        <v>0</v>
      </c>
      <c r="AN1857">
        <v>0</v>
      </c>
      <c r="AO1857">
        <v>0</v>
      </c>
      <c r="AP1857">
        <v>0</v>
      </c>
      <c r="AQ1857">
        <v>0</v>
      </c>
    </row>
    <row r="1858" spans="2:43" x14ac:dyDescent="0.35">
      <c r="B1858" s="65" t="s">
        <v>128</v>
      </c>
      <c r="E1858" t="s">
        <v>129</v>
      </c>
      <c r="F1858">
        <v>8083</v>
      </c>
      <c r="G1858">
        <v>0</v>
      </c>
      <c r="H1858" t="s">
        <v>508</v>
      </c>
      <c r="I1858">
        <v>18</v>
      </c>
      <c r="J1858">
        <v>115</v>
      </c>
      <c r="K1858" t="s">
        <v>66</v>
      </c>
      <c r="L1858">
        <v>0</v>
      </c>
      <c r="M1858">
        <v>0</v>
      </c>
      <c r="N1858">
        <v>0</v>
      </c>
      <c r="O1858">
        <v>0</v>
      </c>
      <c r="P1858">
        <v>0</v>
      </c>
      <c r="Q1858">
        <v>0</v>
      </c>
      <c r="R1858">
        <v>-5.6</v>
      </c>
      <c r="S1858">
        <v>0</v>
      </c>
      <c r="T1858">
        <v>0</v>
      </c>
      <c r="U1858">
        <v>0</v>
      </c>
      <c r="V1858">
        <v>-5.6</v>
      </c>
      <c r="W1858">
        <v>0</v>
      </c>
      <c r="X1858">
        <v>0</v>
      </c>
      <c r="Y1858">
        <v>0</v>
      </c>
      <c r="Z1858">
        <v>0</v>
      </c>
      <c r="AA1858">
        <v>0</v>
      </c>
      <c r="AB1858">
        <v>0</v>
      </c>
      <c r="AC1858">
        <v>0</v>
      </c>
      <c r="AD1858">
        <v>0</v>
      </c>
      <c r="AE1858">
        <v>0</v>
      </c>
      <c r="AF1858">
        <v>0</v>
      </c>
      <c r="AG1858">
        <v>0</v>
      </c>
      <c r="AH1858">
        <v>0</v>
      </c>
      <c r="AI1858">
        <v>0</v>
      </c>
      <c r="AJ1858">
        <v>0</v>
      </c>
      <c r="AK1858">
        <v>0</v>
      </c>
      <c r="AL1858">
        <v>5.6</v>
      </c>
      <c r="AM1858">
        <v>0</v>
      </c>
      <c r="AN1858">
        <v>0</v>
      </c>
      <c r="AO1858">
        <v>0</v>
      </c>
      <c r="AP1858">
        <v>0</v>
      </c>
      <c r="AQ1858">
        <v>0</v>
      </c>
    </row>
    <row r="1859" spans="2:43" x14ac:dyDescent="0.35">
      <c r="B1859" s="65" t="s">
        <v>128</v>
      </c>
      <c r="E1859" t="s">
        <v>129</v>
      </c>
      <c r="F1859">
        <v>8083</v>
      </c>
      <c r="G1859">
        <v>0</v>
      </c>
      <c r="H1859" t="s">
        <v>508</v>
      </c>
      <c r="I1859">
        <v>18</v>
      </c>
      <c r="J1859">
        <v>118</v>
      </c>
      <c r="K1859" t="s">
        <v>66</v>
      </c>
      <c r="L1859">
        <v>0</v>
      </c>
      <c r="M1859">
        <v>0</v>
      </c>
      <c r="N1859">
        <v>0</v>
      </c>
      <c r="O1859">
        <v>0</v>
      </c>
      <c r="P1859">
        <v>0</v>
      </c>
      <c r="Q1859">
        <v>0</v>
      </c>
      <c r="R1859">
        <v>-1.94</v>
      </c>
      <c r="S1859">
        <v>0</v>
      </c>
      <c r="T1859">
        <v>0</v>
      </c>
      <c r="U1859">
        <v>0</v>
      </c>
      <c r="V1859">
        <v>-1.94</v>
      </c>
      <c r="W1859">
        <v>0</v>
      </c>
      <c r="X1859">
        <v>0</v>
      </c>
      <c r="Y1859">
        <v>0</v>
      </c>
      <c r="Z1859">
        <v>0</v>
      </c>
      <c r="AA1859">
        <v>0</v>
      </c>
      <c r="AB1859">
        <v>0</v>
      </c>
      <c r="AC1859">
        <v>0</v>
      </c>
      <c r="AD1859">
        <v>0</v>
      </c>
      <c r="AE1859">
        <v>0</v>
      </c>
      <c r="AF1859">
        <v>0</v>
      </c>
      <c r="AG1859">
        <v>0</v>
      </c>
      <c r="AH1859">
        <v>0</v>
      </c>
      <c r="AI1859">
        <v>0</v>
      </c>
      <c r="AJ1859">
        <v>0</v>
      </c>
      <c r="AK1859">
        <v>0</v>
      </c>
      <c r="AL1859">
        <v>1.94</v>
      </c>
      <c r="AM1859">
        <v>0</v>
      </c>
      <c r="AN1859">
        <v>0</v>
      </c>
      <c r="AO1859">
        <v>0</v>
      </c>
      <c r="AP1859">
        <v>0</v>
      </c>
      <c r="AQ1859">
        <v>0</v>
      </c>
    </row>
    <row r="1860" spans="2:43" x14ac:dyDescent="0.35">
      <c r="B1860" s="65" t="s">
        <v>128</v>
      </c>
      <c r="E1860" t="s">
        <v>129</v>
      </c>
      <c r="F1860">
        <v>8083</v>
      </c>
      <c r="G1860">
        <v>0</v>
      </c>
      <c r="H1860" t="s">
        <v>508</v>
      </c>
      <c r="I1860">
        <v>18</v>
      </c>
      <c r="J1860">
        <v>121</v>
      </c>
      <c r="K1860" t="s">
        <v>66</v>
      </c>
      <c r="L1860">
        <v>0</v>
      </c>
      <c r="M1860">
        <v>0</v>
      </c>
      <c r="N1860">
        <v>0</v>
      </c>
      <c r="O1860">
        <v>0</v>
      </c>
      <c r="P1860">
        <v>0</v>
      </c>
      <c r="Q1860">
        <v>0</v>
      </c>
      <c r="R1860">
        <v>-83.5</v>
      </c>
      <c r="S1860">
        <v>0</v>
      </c>
      <c r="T1860">
        <v>0</v>
      </c>
      <c r="U1860">
        <v>0</v>
      </c>
      <c r="V1860">
        <v>-83.5</v>
      </c>
      <c r="W1860">
        <v>0</v>
      </c>
      <c r="X1860">
        <v>0</v>
      </c>
      <c r="Y1860">
        <v>0</v>
      </c>
      <c r="Z1860">
        <v>0</v>
      </c>
      <c r="AA1860">
        <v>0</v>
      </c>
      <c r="AB1860">
        <v>0</v>
      </c>
      <c r="AC1860">
        <v>0</v>
      </c>
      <c r="AD1860">
        <v>-6423.12</v>
      </c>
      <c r="AE1860">
        <v>0</v>
      </c>
      <c r="AF1860">
        <v>0</v>
      </c>
      <c r="AG1860">
        <v>0</v>
      </c>
      <c r="AH1860">
        <v>0</v>
      </c>
      <c r="AI1860">
        <v>-6423.12</v>
      </c>
      <c r="AJ1860">
        <v>0</v>
      </c>
      <c r="AK1860">
        <v>-6423.12</v>
      </c>
      <c r="AL1860">
        <v>-6339.62</v>
      </c>
      <c r="AM1860">
        <v>0</v>
      </c>
      <c r="AN1860">
        <v>0</v>
      </c>
      <c r="AO1860">
        <v>0</v>
      </c>
      <c r="AP1860">
        <v>0</v>
      </c>
      <c r="AQ1860">
        <v>0</v>
      </c>
    </row>
    <row r="1861" spans="2:43" x14ac:dyDescent="0.35">
      <c r="B1861" s="65" t="s">
        <v>128</v>
      </c>
      <c r="E1861" t="s">
        <v>129</v>
      </c>
      <c r="F1861">
        <v>8083</v>
      </c>
      <c r="G1861">
        <v>0</v>
      </c>
      <c r="H1861" t="s">
        <v>508</v>
      </c>
      <c r="I1861">
        <v>18</v>
      </c>
      <c r="J1861">
        <v>240</v>
      </c>
      <c r="K1861" t="s">
        <v>66</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-250.72</v>
      </c>
      <c r="AE1861">
        <v>0</v>
      </c>
      <c r="AF1861">
        <v>0</v>
      </c>
      <c r="AG1861">
        <v>0</v>
      </c>
      <c r="AH1861">
        <v>0</v>
      </c>
      <c r="AI1861">
        <v>-250.72</v>
      </c>
      <c r="AJ1861">
        <v>0</v>
      </c>
      <c r="AK1861">
        <v>-250.72</v>
      </c>
      <c r="AL1861">
        <v>-250.72</v>
      </c>
      <c r="AM1861">
        <v>0</v>
      </c>
      <c r="AN1861">
        <v>0</v>
      </c>
      <c r="AO1861">
        <v>0</v>
      </c>
      <c r="AP1861">
        <v>0</v>
      </c>
      <c r="AQ1861">
        <v>0</v>
      </c>
    </row>
    <row r="1862" spans="2:43" x14ac:dyDescent="0.35">
      <c r="B1862" s="65" t="s">
        <v>128</v>
      </c>
      <c r="E1862" t="s">
        <v>129</v>
      </c>
      <c r="F1862">
        <v>8083</v>
      </c>
      <c r="G1862">
        <v>0</v>
      </c>
      <c r="H1862" t="s">
        <v>508</v>
      </c>
      <c r="I1862">
        <v>18</v>
      </c>
      <c r="J1862">
        <v>252</v>
      </c>
      <c r="K1862" t="s">
        <v>66</v>
      </c>
      <c r="L1862">
        <v>-880625</v>
      </c>
      <c r="M1862">
        <v>-1064139.19</v>
      </c>
      <c r="N1862">
        <v>0</v>
      </c>
      <c r="O1862">
        <v>0</v>
      </c>
      <c r="P1862">
        <v>-880625</v>
      </c>
      <c r="Q1862">
        <v>-1064139.19</v>
      </c>
      <c r="R1862">
        <v>0</v>
      </c>
      <c r="S1862">
        <v>0</v>
      </c>
      <c r="T1862">
        <v>0</v>
      </c>
      <c r="U1862">
        <v>0</v>
      </c>
      <c r="V1862">
        <v>0</v>
      </c>
      <c r="W1862">
        <v>0</v>
      </c>
      <c r="X1862">
        <v>0</v>
      </c>
      <c r="Y1862">
        <v>0</v>
      </c>
      <c r="Z1862">
        <v>0</v>
      </c>
      <c r="AA1862">
        <v>0</v>
      </c>
      <c r="AB1862">
        <v>0</v>
      </c>
      <c r="AC1862">
        <v>0</v>
      </c>
      <c r="AD1862">
        <v>-229558.84</v>
      </c>
      <c r="AE1862">
        <v>0</v>
      </c>
      <c r="AF1862">
        <v>0</v>
      </c>
      <c r="AG1862">
        <v>0</v>
      </c>
      <c r="AH1862">
        <v>0</v>
      </c>
      <c r="AI1862">
        <v>-229558.84</v>
      </c>
      <c r="AJ1862">
        <v>0</v>
      </c>
      <c r="AK1862">
        <v>-229558.84</v>
      </c>
      <c r="AL1862">
        <v>-413073.03</v>
      </c>
      <c r="AM1862">
        <v>0</v>
      </c>
      <c r="AN1862">
        <v>0</v>
      </c>
      <c r="AO1862">
        <v>0</v>
      </c>
      <c r="AP1862">
        <v>0</v>
      </c>
      <c r="AQ1862">
        <v>0</v>
      </c>
    </row>
    <row r="1863" spans="2:43" x14ac:dyDescent="0.35">
      <c r="B1863" s="65" t="s">
        <v>128</v>
      </c>
      <c r="E1863" t="s">
        <v>129</v>
      </c>
      <c r="F1863">
        <v>8083</v>
      </c>
      <c r="G1863">
        <v>0</v>
      </c>
      <c r="H1863" t="s">
        <v>508</v>
      </c>
      <c r="I1863">
        <v>18</v>
      </c>
      <c r="J1863">
        <v>410</v>
      </c>
      <c r="K1863" t="s">
        <v>66</v>
      </c>
      <c r="L1863">
        <v>-706351118.30999994</v>
      </c>
      <c r="M1863">
        <v>-828451314.04999995</v>
      </c>
      <c r="N1863">
        <v>0</v>
      </c>
      <c r="O1863">
        <v>0</v>
      </c>
      <c r="P1863">
        <v>-706351118.30999994</v>
      </c>
      <c r="Q1863">
        <v>-828451314.04999995</v>
      </c>
      <c r="R1863">
        <v>-196345.83</v>
      </c>
      <c r="S1863">
        <v>-339805.94</v>
      </c>
      <c r="T1863">
        <v>0</v>
      </c>
      <c r="U1863">
        <v>0</v>
      </c>
      <c r="V1863">
        <v>-196345.83</v>
      </c>
      <c r="W1863">
        <v>-339805.94</v>
      </c>
      <c r="X1863">
        <v>0</v>
      </c>
      <c r="Y1863">
        <v>0</v>
      </c>
      <c r="Z1863">
        <v>0</v>
      </c>
      <c r="AA1863">
        <v>0</v>
      </c>
      <c r="AB1863">
        <v>0</v>
      </c>
      <c r="AC1863">
        <v>0</v>
      </c>
      <c r="AD1863">
        <v>-297926175.60000002</v>
      </c>
      <c r="AE1863">
        <v>0</v>
      </c>
      <c r="AF1863">
        <v>0</v>
      </c>
      <c r="AG1863">
        <v>0</v>
      </c>
      <c r="AH1863">
        <v>0</v>
      </c>
      <c r="AI1863">
        <v>-297926175.60000002</v>
      </c>
      <c r="AJ1863">
        <v>0</v>
      </c>
      <c r="AK1863">
        <v>-297926175.60000002</v>
      </c>
      <c r="AL1863">
        <v>-420169831.44999999</v>
      </c>
      <c r="AM1863">
        <v>0</v>
      </c>
      <c r="AN1863">
        <v>0</v>
      </c>
      <c r="AO1863">
        <v>0</v>
      </c>
      <c r="AP1863">
        <v>0</v>
      </c>
      <c r="AQ1863">
        <v>0</v>
      </c>
    </row>
    <row r="1864" spans="2:43" x14ac:dyDescent="0.35">
      <c r="B1864" s="65" t="s">
        <v>128</v>
      </c>
      <c r="E1864" t="s">
        <v>129</v>
      </c>
      <c r="F1864">
        <v>8083</v>
      </c>
      <c r="G1864">
        <v>0</v>
      </c>
      <c r="H1864" t="s">
        <v>509</v>
      </c>
      <c r="I1864">
        <v>19</v>
      </c>
      <c r="J1864">
        <v>410</v>
      </c>
      <c r="K1864" t="s">
        <v>66</v>
      </c>
      <c r="L1864">
        <v>0</v>
      </c>
      <c r="M1864">
        <v>-1018069.6</v>
      </c>
      <c r="N1864">
        <v>0</v>
      </c>
      <c r="O1864">
        <v>0</v>
      </c>
      <c r="P1864">
        <v>0</v>
      </c>
      <c r="Q1864">
        <v>-1018069.6</v>
      </c>
      <c r="R1864">
        <v>0</v>
      </c>
      <c r="S1864">
        <v>0</v>
      </c>
      <c r="T1864">
        <v>0</v>
      </c>
      <c r="U1864">
        <v>0</v>
      </c>
      <c r="V1864">
        <v>0</v>
      </c>
      <c r="W1864">
        <v>0</v>
      </c>
      <c r="X1864">
        <v>0</v>
      </c>
      <c r="Y1864">
        <v>0</v>
      </c>
      <c r="Z1864">
        <v>0</v>
      </c>
      <c r="AA1864">
        <v>0</v>
      </c>
      <c r="AB1864">
        <v>0</v>
      </c>
      <c r="AC1864">
        <v>0</v>
      </c>
      <c r="AD1864">
        <v>-8046787.2599999998</v>
      </c>
      <c r="AE1864">
        <v>0</v>
      </c>
      <c r="AF1864">
        <v>0</v>
      </c>
      <c r="AG1864">
        <v>0</v>
      </c>
      <c r="AH1864">
        <v>0</v>
      </c>
      <c r="AI1864">
        <v>-8046787.2599999998</v>
      </c>
      <c r="AJ1864">
        <v>0</v>
      </c>
      <c r="AK1864">
        <v>-8046787.2599999998</v>
      </c>
      <c r="AL1864">
        <v>-9064856.8599999994</v>
      </c>
      <c r="AM1864">
        <v>0</v>
      </c>
      <c r="AN1864">
        <v>0</v>
      </c>
      <c r="AO1864">
        <v>0</v>
      </c>
      <c r="AP1864">
        <v>0</v>
      </c>
      <c r="AQ1864">
        <v>0</v>
      </c>
    </row>
    <row r="1865" spans="2:43" x14ac:dyDescent="0.35">
      <c r="B1865" s="65" t="s">
        <v>128</v>
      </c>
      <c r="E1865" t="s">
        <v>129</v>
      </c>
      <c r="F1865">
        <v>8083</v>
      </c>
      <c r="G1865">
        <v>0</v>
      </c>
      <c r="H1865" t="s">
        <v>510</v>
      </c>
      <c r="I1865">
        <v>20</v>
      </c>
      <c r="J1865">
        <v>410</v>
      </c>
      <c r="K1865" t="s">
        <v>66</v>
      </c>
      <c r="L1865">
        <v>0</v>
      </c>
      <c r="M1865">
        <v>-94080716.980000004</v>
      </c>
      <c r="N1865">
        <v>0</v>
      </c>
      <c r="O1865">
        <v>0</v>
      </c>
      <c r="P1865">
        <v>0</v>
      </c>
      <c r="Q1865">
        <v>-94080716.980000004</v>
      </c>
      <c r="R1865">
        <v>0</v>
      </c>
      <c r="S1865">
        <v>0</v>
      </c>
      <c r="T1865">
        <v>0</v>
      </c>
      <c r="U1865">
        <v>0</v>
      </c>
      <c r="V1865">
        <v>0</v>
      </c>
      <c r="W1865">
        <v>0</v>
      </c>
      <c r="X1865">
        <v>0</v>
      </c>
      <c r="Y1865">
        <v>0</v>
      </c>
      <c r="Z1865">
        <v>0</v>
      </c>
      <c r="AA1865">
        <v>0</v>
      </c>
      <c r="AB1865">
        <v>0</v>
      </c>
      <c r="AC1865">
        <v>0</v>
      </c>
      <c r="AD1865">
        <v>-3217477.52</v>
      </c>
      <c r="AE1865">
        <v>0</v>
      </c>
      <c r="AF1865">
        <v>0</v>
      </c>
      <c r="AG1865">
        <v>0</v>
      </c>
      <c r="AH1865">
        <v>0</v>
      </c>
      <c r="AI1865">
        <v>-3217477.52</v>
      </c>
      <c r="AJ1865">
        <v>0</v>
      </c>
      <c r="AK1865">
        <v>-3217477.52</v>
      </c>
      <c r="AL1865">
        <v>-97298194.5</v>
      </c>
      <c r="AM1865">
        <v>0</v>
      </c>
      <c r="AN1865">
        <v>0</v>
      </c>
      <c r="AO1865">
        <v>0</v>
      </c>
      <c r="AP1865">
        <v>0</v>
      </c>
      <c r="AQ1865">
        <v>0</v>
      </c>
    </row>
    <row r="1866" spans="2:43" x14ac:dyDescent="0.35">
      <c r="B1866" s="65" t="s">
        <v>128</v>
      </c>
      <c r="E1866" t="s">
        <v>129</v>
      </c>
      <c r="F1866">
        <v>8083</v>
      </c>
      <c r="G1866">
        <v>0</v>
      </c>
      <c r="H1866" t="s">
        <v>511</v>
      </c>
      <c r="I1866">
        <v>24</v>
      </c>
      <c r="J1866">
        <v>0</v>
      </c>
      <c r="K1866" t="s">
        <v>66</v>
      </c>
      <c r="L1866">
        <v>4828471.9000000004</v>
      </c>
      <c r="M1866">
        <v>4828471.9000000004</v>
      </c>
      <c r="N1866">
        <v>0</v>
      </c>
      <c r="O1866">
        <v>0</v>
      </c>
      <c r="P1866">
        <v>4828471.9000000004</v>
      </c>
      <c r="Q1866">
        <v>4828471.9000000004</v>
      </c>
      <c r="R1866">
        <v>-1269937.8500000001</v>
      </c>
      <c r="S1866">
        <v>-1201438.5900000001</v>
      </c>
      <c r="T1866">
        <v>0</v>
      </c>
      <c r="U1866">
        <v>0</v>
      </c>
      <c r="V1866">
        <v>-1269937.8500000001</v>
      </c>
      <c r="W1866">
        <v>-1201438.5900000001</v>
      </c>
      <c r="X1866">
        <v>0</v>
      </c>
      <c r="Y1866">
        <v>0</v>
      </c>
      <c r="Z1866">
        <v>0</v>
      </c>
      <c r="AA1866">
        <v>0</v>
      </c>
      <c r="AB1866">
        <v>0</v>
      </c>
      <c r="AC1866">
        <v>0</v>
      </c>
      <c r="AD1866">
        <v>-15551238.189999999</v>
      </c>
      <c r="AE1866">
        <v>0</v>
      </c>
      <c r="AF1866">
        <v>0</v>
      </c>
      <c r="AG1866">
        <v>0</v>
      </c>
      <c r="AH1866">
        <v>0</v>
      </c>
      <c r="AI1866">
        <v>-15551238.189999999</v>
      </c>
      <c r="AJ1866">
        <v>0</v>
      </c>
      <c r="AK1866">
        <v>-15551238.189999999</v>
      </c>
      <c r="AL1866">
        <v>-15482738.93</v>
      </c>
      <c r="AM1866">
        <v>0</v>
      </c>
      <c r="AN1866">
        <v>0</v>
      </c>
      <c r="AO1866">
        <v>0</v>
      </c>
      <c r="AP1866">
        <v>0</v>
      </c>
      <c r="AQ1866">
        <v>0</v>
      </c>
    </row>
    <row r="1867" spans="2:43" x14ac:dyDescent="0.35">
      <c r="B1867" s="65" t="s">
        <v>128</v>
      </c>
      <c r="E1867" t="s">
        <v>129</v>
      </c>
      <c r="F1867">
        <v>8083</v>
      </c>
      <c r="G1867">
        <v>0</v>
      </c>
      <c r="H1867" t="s">
        <v>511</v>
      </c>
      <c r="I1867">
        <v>24</v>
      </c>
      <c r="J1867">
        <v>111</v>
      </c>
      <c r="K1867" t="s">
        <v>66</v>
      </c>
      <c r="L1867">
        <v>0</v>
      </c>
      <c r="M1867">
        <v>0</v>
      </c>
      <c r="N1867">
        <v>0</v>
      </c>
      <c r="O1867">
        <v>0</v>
      </c>
      <c r="P1867">
        <v>0</v>
      </c>
      <c r="Q1867">
        <v>0</v>
      </c>
      <c r="R1867">
        <v>-4257870.66</v>
      </c>
      <c r="S1867">
        <v>793235.34</v>
      </c>
      <c r="T1867">
        <v>0</v>
      </c>
      <c r="U1867">
        <v>0</v>
      </c>
      <c r="V1867">
        <v>-4257870.66</v>
      </c>
      <c r="W1867">
        <v>793235.34</v>
      </c>
      <c r="X1867">
        <v>0</v>
      </c>
      <c r="Y1867">
        <v>0</v>
      </c>
      <c r="Z1867">
        <v>0</v>
      </c>
      <c r="AA1867">
        <v>0</v>
      </c>
      <c r="AB1867">
        <v>0</v>
      </c>
      <c r="AC1867">
        <v>0</v>
      </c>
      <c r="AD1867">
        <v>-20412004.859999999</v>
      </c>
      <c r="AE1867">
        <v>0</v>
      </c>
      <c r="AF1867">
        <v>0</v>
      </c>
      <c r="AG1867">
        <v>0</v>
      </c>
      <c r="AH1867">
        <v>0</v>
      </c>
      <c r="AI1867">
        <v>-20412004.859999999</v>
      </c>
      <c r="AJ1867">
        <v>0</v>
      </c>
      <c r="AK1867">
        <v>-20412004.859999999</v>
      </c>
      <c r="AL1867">
        <v>-15360898.859999999</v>
      </c>
      <c r="AM1867">
        <v>0</v>
      </c>
      <c r="AN1867">
        <v>0</v>
      </c>
      <c r="AO1867">
        <v>0</v>
      </c>
      <c r="AP1867">
        <v>0</v>
      </c>
      <c r="AQ1867">
        <v>0</v>
      </c>
    </row>
    <row r="1868" spans="2:43" x14ac:dyDescent="0.35">
      <c r="B1868" s="65" t="s">
        <v>128</v>
      </c>
      <c r="E1868" t="s">
        <v>129</v>
      </c>
      <c r="F1868">
        <v>8083</v>
      </c>
      <c r="G1868">
        <v>0</v>
      </c>
      <c r="H1868" t="s">
        <v>511</v>
      </c>
      <c r="I1868">
        <v>24</v>
      </c>
      <c r="J1868">
        <v>113</v>
      </c>
      <c r="K1868" t="s">
        <v>66</v>
      </c>
      <c r="L1868">
        <v>0</v>
      </c>
      <c r="M1868">
        <v>0</v>
      </c>
      <c r="N1868">
        <v>0</v>
      </c>
      <c r="O1868">
        <v>0</v>
      </c>
      <c r="P1868">
        <v>0</v>
      </c>
      <c r="Q1868">
        <v>0</v>
      </c>
      <c r="R1868">
        <v>39476.589999999997</v>
      </c>
      <c r="S1868">
        <v>39476.589999999997</v>
      </c>
      <c r="T1868">
        <v>0</v>
      </c>
      <c r="U1868">
        <v>0</v>
      </c>
      <c r="V1868">
        <v>39476.589999999997</v>
      </c>
      <c r="W1868">
        <v>39476.589999999997</v>
      </c>
      <c r="X1868">
        <v>0</v>
      </c>
      <c r="Y1868">
        <v>0</v>
      </c>
      <c r="Z1868">
        <v>0</v>
      </c>
      <c r="AA1868">
        <v>0</v>
      </c>
      <c r="AB1868">
        <v>0</v>
      </c>
      <c r="AC1868">
        <v>0</v>
      </c>
      <c r="AD1868">
        <v>-171408.9</v>
      </c>
      <c r="AE1868">
        <v>0</v>
      </c>
      <c r="AF1868">
        <v>0</v>
      </c>
      <c r="AG1868">
        <v>0</v>
      </c>
      <c r="AH1868">
        <v>0</v>
      </c>
      <c r="AI1868">
        <v>-171408.9</v>
      </c>
      <c r="AJ1868">
        <v>0</v>
      </c>
      <c r="AK1868">
        <v>-171408.9</v>
      </c>
      <c r="AL1868">
        <v>-171408.9</v>
      </c>
      <c r="AM1868">
        <v>0</v>
      </c>
      <c r="AN1868">
        <v>0</v>
      </c>
      <c r="AO1868">
        <v>0</v>
      </c>
      <c r="AP1868">
        <v>0</v>
      </c>
      <c r="AQ1868">
        <v>0</v>
      </c>
    </row>
    <row r="1869" spans="2:43" x14ac:dyDescent="0.35">
      <c r="B1869" s="65" t="s">
        <v>128</v>
      </c>
      <c r="E1869" t="s">
        <v>129</v>
      </c>
      <c r="F1869">
        <v>8083</v>
      </c>
      <c r="G1869">
        <v>0</v>
      </c>
      <c r="H1869" t="s">
        <v>511</v>
      </c>
      <c r="I1869">
        <v>24</v>
      </c>
      <c r="J1869">
        <v>115</v>
      </c>
      <c r="K1869" t="s">
        <v>66</v>
      </c>
      <c r="L1869">
        <v>0</v>
      </c>
      <c r="M1869">
        <v>0</v>
      </c>
      <c r="N1869">
        <v>0</v>
      </c>
      <c r="O1869">
        <v>0</v>
      </c>
      <c r="P1869">
        <v>0</v>
      </c>
      <c r="Q1869">
        <v>0</v>
      </c>
      <c r="R1869">
        <v>-3414.64</v>
      </c>
      <c r="S1869">
        <v>93065.08</v>
      </c>
      <c r="T1869">
        <v>0</v>
      </c>
      <c r="U1869">
        <v>0</v>
      </c>
      <c r="V1869">
        <v>-3414.64</v>
      </c>
      <c r="W1869">
        <v>93065.08</v>
      </c>
      <c r="X1869">
        <v>0</v>
      </c>
      <c r="Y1869">
        <v>0</v>
      </c>
      <c r="Z1869">
        <v>0</v>
      </c>
      <c r="AA1869">
        <v>0</v>
      </c>
      <c r="AB1869">
        <v>0</v>
      </c>
      <c r="AC1869">
        <v>0</v>
      </c>
      <c r="AD1869">
        <v>-283834.09000000003</v>
      </c>
      <c r="AE1869">
        <v>0</v>
      </c>
      <c r="AF1869">
        <v>0</v>
      </c>
      <c r="AG1869">
        <v>0</v>
      </c>
      <c r="AH1869">
        <v>0</v>
      </c>
      <c r="AI1869">
        <v>-283834.09000000003</v>
      </c>
      <c r="AJ1869">
        <v>0</v>
      </c>
      <c r="AK1869">
        <v>-283834.09000000003</v>
      </c>
      <c r="AL1869">
        <v>-187354.37</v>
      </c>
      <c r="AM1869">
        <v>0</v>
      </c>
      <c r="AN1869">
        <v>0</v>
      </c>
      <c r="AO1869">
        <v>0</v>
      </c>
      <c r="AP1869">
        <v>0</v>
      </c>
      <c r="AQ1869">
        <v>0</v>
      </c>
    </row>
    <row r="1870" spans="2:43" x14ac:dyDescent="0.35">
      <c r="B1870" s="65" t="s">
        <v>128</v>
      </c>
      <c r="E1870" t="s">
        <v>129</v>
      </c>
      <c r="F1870">
        <v>8083</v>
      </c>
      <c r="G1870">
        <v>0</v>
      </c>
      <c r="H1870" t="s">
        <v>511</v>
      </c>
      <c r="I1870">
        <v>24</v>
      </c>
      <c r="J1870">
        <v>118</v>
      </c>
      <c r="K1870" t="s">
        <v>66</v>
      </c>
      <c r="L1870">
        <v>0</v>
      </c>
      <c r="M1870">
        <v>0</v>
      </c>
      <c r="N1870">
        <v>0</v>
      </c>
      <c r="O1870">
        <v>0</v>
      </c>
      <c r="P1870">
        <v>0</v>
      </c>
      <c r="Q1870">
        <v>0</v>
      </c>
      <c r="R1870">
        <v>-33254.36</v>
      </c>
      <c r="S1870">
        <v>0</v>
      </c>
      <c r="T1870">
        <v>0</v>
      </c>
      <c r="U1870">
        <v>0</v>
      </c>
      <c r="V1870">
        <v>-33254.36</v>
      </c>
      <c r="W1870">
        <v>0</v>
      </c>
      <c r="X1870">
        <v>0</v>
      </c>
      <c r="Y1870">
        <v>0</v>
      </c>
      <c r="Z1870">
        <v>0</v>
      </c>
      <c r="AA1870">
        <v>0</v>
      </c>
      <c r="AB1870">
        <v>0</v>
      </c>
      <c r="AC1870">
        <v>0</v>
      </c>
      <c r="AD1870">
        <v>-2982.25</v>
      </c>
      <c r="AE1870">
        <v>0</v>
      </c>
      <c r="AF1870">
        <v>0</v>
      </c>
      <c r="AG1870">
        <v>0</v>
      </c>
      <c r="AH1870">
        <v>0</v>
      </c>
      <c r="AI1870">
        <v>-2982.25</v>
      </c>
      <c r="AJ1870">
        <v>0</v>
      </c>
      <c r="AK1870">
        <v>-2982.25</v>
      </c>
      <c r="AL1870">
        <v>30272.11</v>
      </c>
      <c r="AM1870">
        <v>0</v>
      </c>
      <c r="AN1870">
        <v>0</v>
      </c>
      <c r="AO1870">
        <v>0</v>
      </c>
      <c r="AP1870">
        <v>0</v>
      </c>
      <c r="AQ1870">
        <v>0</v>
      </c>
    </row>
    <row r="1871" spans="2:43" x14ac:dyDescent="0.35">
      <c r="B1871" s="65" t="s">
        <v>128</v>
      </c>
      <c r="E1871" t="s">
        <v>129</v>
      </c>
      <c r="F1871">
        <v>8083</v>
      </c>
      <c r="G1871">
        <v>0</v>
      </c>
      <c r="H1871" t="s">
        <v>511</v>
      </c>
      <c r="I1871">
        <v>24</v>
      </c>
      <c r="J1871">
        <v>121</v>
      </c>
      <c r="K1871" t="s">
        <v>66</v>
      </c>
      <c r="L1871">
        <v>-30874.639999999999</v>
      </c>
      <c r="M1871">
        <v>0</v>
      </c>
      <c r="N1871">
        <v>0</v>
      </c>
      <c r="O1871">
        <v>0</v>
      </c>
      <c r="P1871">
        <v>-30874.639999999999</v>
      </c>
      <c r="Q1871">
        <v>0</v>
      </c>
      <c r="R1871">
        <v>-1206355.5900000001</v>
      </c>
      <c r="S1871">
        <v>231496.89</v>
      </c>
      <c r="T1871">
        <v>0</v>
      </c>
      <c r="U1871">
        <v>0</v>
      </c>
      <c r="V1871">
        <v>-1206355.5900000001</v>
      </c>
      <c r="W1871">
        <v>231496.89</v>
      </c>
      <c r="X1871">
        <v>0</v>
      </c>
      <c r="Y1871">
        <v>0</v>
      </c>
      <c r="Z1871">
        <v>0</v>
      </c>
      <c r="AA1871">
        <v>0</v>
      </c>
      <c r="AB1871">
        <v>0</v>
      </c>
      <c r="AC1871">
        <v>0</v>
      </c>
      <c r="AD1871">
        <v>-5481116.4800000004</v>
      </c>
      <c r="AE1871">
        <v>0</v>
      </c>
      <c r="AF1871">
        <v>0</v>
      </c>
      <c r="AG1871">
        <v>0</v>
      </c>
      <c r="AH1871">
        <v>0</v>
      </c>
      <c r="AI1871">
        <v>-5481116.4800000004</v>
      </c>
      <c r="AJ1871">
        <v>0</v>
      </c>
      <c r="AK1871">
        <v>-5481116.4800000004</v>
      </c>
      <c r="AL1871">
        <v>-4012389.36</v>
      </c>
      <c r="AM1871">
        <v>0</v>
      </c>
      <c r="AN1871">
        <v>0</v>
      </c>
      <c r="AO1871">
        <v>0</v>
      </c>
      <c r="AP1871">
        <v>0</v>
      </c>
      <c r="AQ1871">
        <v>0</v>
      </c>
    </row>
    <row r="1872" spans="2:43" x14ac:dyDescent="0.35">
      <c r="B1872" s="65" t="s">
        <v>128</v>
      </c>
      <c r="E1872" t="s">
        <v>129</v>
      </c>
      <c r="F1872">
        <v>8083</v>
      </c>
      <c r="G1872">
        <v>0</v>
      </c>
      <c r="H1872" t="s">
        <v>511</v>
      </c>
      <c r="I1872">
        <v>24</v>
      </c>
      <c r="J1872">
        <v>210</v>
      </c>
      <c r="K1872" t="s">
        <v>66</v>
      </c>
      <c r="L1872">
        <v>-509236.74</v>
      </c>
      <c r="M1872">
        <v>-938291.39</v>
      </c>
      <c r="N1872">
        <v>0</v>
      </c>
      <c r="O1872">
        <v>0</v>
      </c>
      <c r="P1872">
        <v>-509236.74</v>
      </c>
      <c r="Q1872">
        <v>-938291.39</v>
      </c>
      <c r="R1872">
        <v>-3618.46</v>
      </c>
      <c r="S1872">
        <v>-75497.81</v>
      </c>
      <c r="T1872">
        <v>0</v>
      </c>
      <c r="U1872">
        <v>0</v>
      </c>
      <c r="V1872">
        <v>-3618.46</v>
      </c>
      <c r="W1872">
        <v>-75497.81</v>
      </c>
      <c r="X1872">
        <v>-76897.56</v>
      </c>
      <c r="Y1872">
        <v>-78897.56</v>
      </c>
      <c r="Z1872">
        <v>0</v>
      </c>
      <c r="AA1872">
        <v>0</v>
      </c>
      <c r="AB1872">
        <v>-76897.56</v>
      </c>
      <c r="AC1872">
        <v>-78897.56</v>
      </c>
      <c r="AD1872">
        <v>-2977201.13</v>
      </c>
      <c r="AE1872">
        <v>0</v>
      </c>
      <c r="AF1872">
        <v>0</v>
      </c>
      <c r="AG1872">
        <v>0</v>
      </c>
      <c r="AH1872">
        <v>0</v>
      </c>
      <c r="AI1872">
        <v>-2977201.13</v>
      </c>
      <c r="AJ1872">
        <v>-76897.56</v>
      </c>
      <c r="AK1872">
        <v>-2979201.13</v>
      </c>
      <c r="AL1872">
        <v>-3480135.13</v>
      </c>
      <c r="AM1872">
        <v>0</v>
      </c>
      <c r="AN1872">
        <v>0</v>
      </c>
      <c r="AO1872">
        <v>0</v>
      </c>
      <c r="AP1872">
        <v>0</v>
      </c>
      <c r="AQ1872">
        <v>0</v>
      </c>
    </row>
    <row r="1873" spans="2:43" x14ac:dyDescent="0.35">
      <c r="B1873" s="65" t="s">
        <v>128</v>
      </c>
      <c r="E1873" t="s">
        <v>129</v>
      </c>
      <c r="F1873">
        <v>8083</v>
      </c>
      <c r="G1873">
        <v>0</v>
      </c>
      <c r="H1873" t="s">
        <v>511</v>
      </c>
      <c r="I1873">
        <v>24</v>
      </c>
      <c r="J1873">
        <v>220</v>
      </c>
      <c r="K1873" t="s">
        <v>66</v>
      </c>
      <c r="L1873">
        <v>-2343.83</v>
      </c>
      <c r="M1873">
        <v>-1265</v>
      </c>
      <c r="N1873">
        <v>0</v>
      </c>
      <c r="O1873">
        <v>0</v>
      </c>
      <c r="P1873">
        <v>-2343.83</v>
      </c>
      <c r="Q1873">
        <v>-1265</v>
      </c>
      <c r="R1873">
        <v>0</v>
      </c>
      <c r="S1873">
        <v>0</v>
      </c>
      <c r="T1873">
        <v>0</v>
      </c>
      <c r="U1873">
        <v>0</v>
      </c>
      <c r="V1873">
        <v>0</v>
      </c>
      <c r="W1873">
        <v>0</v>
      </c>
      <c r="X1873">
        <v>0</v>
      </c>
      <c r="Y1873">
        <v>0</v>
      </c>
      <c r="Z1873">
        <v>0</v>
      </c>
      <c r="AA1873">
        <v>0</v>
      </c>
      <c r="AB1873">
        <v>0</v>
      </c>
      <c r="AC1873">
        <v>0</v>
      </c>
      <c r="AD1873">
        <v>-8297.06</v>
      </c>
      <c r="AE1873">
        <v>0</v>
      </c>
      <c r="AF1873">
        <v>0</v>
      </c>
      <c r="AG1873">
        <v>0</v>
      </c>
      <c r="AH1873">
        <v>0</v>
      </c>
      <c r="AI1873">
        <v>-8297.06</v>
      </c>
      <c r="AJ1873">
        <v>0</v>
      </c>
      <c r="AK1873">
        <v>-8297.06</v>
      </c>
      <c r="AL1873">
        <v>-7218.23</v>
      </c>
      <c r="AM1873">
        <v>0</v>
      </c>
      <c r="AN1873">
        <v>0</v>
      </c>
      <c r="AO1873">
        <v>0</v>
      </c>
      <c r="AP1873">
        <v>0</v>
      </c>
      <c r="AQ1873">
        <v>0</v>
      </c>
    </row>
    <row r="1874" spans="2:43" x14ac:dyDescent="0.35">
      <c r="B1874" s="65" t="s">
        <v>128</v>
      </c>
      <c r="E1874" t="s">
        <v>129</v>
      </c>
      <c r="F1874">
        <v>8083</v>
      </c>
      <c r="G1874">
        <v>0</v>
      </c>
      <c r="H1874" t="s">
        <v>511</v>
      </c>
      <c r="I1874">
        <v>24</v>
      </c>
      <c r="J1874">
        <v>232</v>
      </c>
      <c r="K1874" t="s">
        <v>66</v>
      </c>
      <c r="L1874">
        <v>-93334.58</v>
      </c>
      <c r="M1874">
        <v>-83963</v>
      </c>
      <c r="N1874">
        <v>0</v>
      </c>
      <c r="O1874">
        <v>0</v>
      </c>
      <c r="P1874">
        <v>-93334.58</v>
      </c>
      <c r="Q1874">
        <v>-83963</v>
      </c>
      <c r="R1874">
        <v>-6000</v>
      </c>
      <c r="S1874">
        <v>-3837.1</v>
      </c>
      <c r="T1874">
        <v>0</v>
      </c>
      <c r="U1874">
        <v>0</v>
      </c>
      <c r="V1874">
        <v>-6000</v>
      </c>
      <c r="W1874">
        <v>-3837.1</v>
      </c>
      <c r="X1874">
        <v>0</v>
      </c>
      <c r="Y1874">
        <v>0</v>
      </c>
      <c r="Z1874">
        <v>0</v>
      </c>
      <c r="AA1874">
        <v>0</v>
      </c>
      <c r="AB1874">
        <v>0</v>
      </c>
      <c r="AC1874">
        <v>0</v>
      </c>
      <c r="AD1874">
        <v>-147766.15</v>
      </c>
      <c r="AE1874">
        <v>0</v>
      </c>
      <c r="AF1874">
        <v>0</v>
      </c>
      <c r="AG1874">
        <v>0</v>
      </c>
      <c r="AH1874">
        <v>0</v>
      </c>
      <c r="AI1874">
        <v>-147766.15</v>
      </c>
      <c r="AJ1874">
        <v>0</v>
      </c>
      <c r="AK1874">
        <v>-147766.15</v>
      </c>
      <c r="AL1874">
        <v>-136231.67000000001</v>
      </c>
      <c r="AM1874">
        <v>0</v>
      </c>
      <c r="AN1874">
        <v>0</v>
      </c>
      <c r="AO1874">
        <v>0</v>
      </c>
      <c r="AP1874">
        <v>0</v>
      </c>
      <c r="AQ1874">
        <v>0</v>
      </c>
    </row>
    <row r="1875" spans="2:43" x14ac:dyDescent="0.35">
      <c r="B1875" s="65" t="s">
        <v>128</v>
      </c>
      <c r="E1875" t="s">
        <v>129</v>
      </c>
      <c r="F1875">
        <v>8083</v>
      </c>
      <c r="G1875">
        <v>0</v>
      </c>
      <c r="H1875" t="s">
        <v>511</v>
      </c>
      <c r="I1875">
        <v>24</v>
      </c>
      <c r="J1875">
        <v>233</v>
      </c>
      <c r="K1875" t="s">
        <v>66</v>
      </c>
      <c r="L1875">
        <v>-9257.7000000000007</v>
      </c>
      <c r="M1875">
        <v>-23380.76</v>
      </c>
      <c r="N1875">
        <v>0</v>
      </c>
      <c r="O1875">
        <v>0</v>
      </c>
      <c r="P1875">
        <v>-9257.7000000000007</v>
      </c>
      <c r="Q1875">
        <v>-23380.76</v>
      </c>
      <c r="R1875">
        <v>0</v>
      </c>
      <c r="S1875">
        <v>0</v>
      </c>
      <c r="T1875">
        <v>0</v>
      </c>
      <c r="U1875">
        <v>0</v>
      </c>
      <c r="V1875">
        <v>0</v>
      </c>
      <c r="W1875">
        <v>0</v>
      </c>
      <c r="X1875">
        <v>0</v>
      </c>
      <c r="Y1875">
        <v>0</v>
      </c>
      <c r="Z1875">
        <v>0</v>
      </c>
      <c r="AA1875">
        <v>0</v>
      </c>
      <c r="AB1875">
        <v>0</v>
      </c>
      <c r="AC1875">
        <v>0</v>
      </c>
      <c r="AD1875">
        <v>-53683.02</v>
      </c>
      <c r="AE1875">
        <v>0</v>
      </c>
      <c r="AF1875">
        <v>0</v>
      </c>
      <c r="AG1875">
        <v>0</v>
      </c>
      <c r="AH1875">
        <v>0</v>
      </c>
      <c r="AI1875">
        <v>-53683.02</v>
      </c>
      <c r="AJ1875">
        <v>0</v>
      </c>
      <c r="AK1875">
        <v>-53683.02</v>
      </c>
      <c r="AL1875">
        <v>-67806.080000000002</v>
      </c>
      <c r="AM1875">
        <v>0</v>
      </c>
      <c r="AN1875">
        <v>0</v>
      </c>
      <c r="AO1875">
        <v>0</v>
      </c>
      <c r="AP1875">
        <v>0</v>
      </c>
      <c r="AQ1875">
        <v>0</v>
      </c>
    </row>
    <row r="1876" spans="2:43" x14ac:dyDescent="0.35">
      <c r="B1876" s="65" t="s">
        <v>128</v>
      </c>
      <c r="E1876" t="s">
        <v>129</v>
      </c>
      <c r="F1876">
        <v>8083</v>
      </c>
      <c r="G1876">
        <v>0</v>
      </c>
      <c r="H1876" t="s">
        <v>511</v>
      </c>
      <c r="I1876">
        <v>24</v>
      </c>
      <c r="J1876">
        <v>240</v>
      </c>
      <c r="K1876" t="s">
        <v>66</v>
      </c>
      <c r="L1876">
        <v>-8361.41</v>
      </c>
      <c r="M1876">
        <v>-1214.48</v>
      </c>
      <c r="N1876">
        <v>0</v>
      </c>
      <c r="O1876">
        <v>0</v>
      </c>
      <c r="P1876">
        <v>-8361.41</v>
      </c>
      <c r="Q1876">
        <v>-1214.48</v>
      </c>
      <c r="R1876">
        <v>0</v>
      </c>
      <c r="S1876">
        <v>0</v>
      </c>
      <c r="T1876">
        <v>0</v>
      </c>
      <c r="U1876">
        <v>0</v>
      </c>
      <c r="V1876">
        <v>0</v>
      </c>
      <c r="W1876">
        <v>0</v>
      </c>
      <c r="X1876">
        <v>0</v>
      </c>
      <c r="Y1876">
        <v>0</v>
      </c>
      <c r="Z1876">
        <v>0</v>
      </c>
      <c r="AA1876">
        <v>0</v>
      </c>
      <c r="AB1876">
        <v>0</v>
      </c>
      <c r="AC1876">
        <v>0</v>
      </c>
      <c r="AD1876">
        <v>-46746.07</v>
      </c>
      <c r="AE1876">
        <v>0</v>
      </c>
      <c r="AF1876">
        <v>0</v>
      </c>
      <c r="AG1876">
        <v>0</v>
      </c>
      <c r="AH1876">
        <v>0</v>
      </c>
      <c r="AI1876">
        <v>-46746.07</v>
      </c>
      <c r="AJ1876">
        <v>0</v>
      </c>
      <c r="AK1876">
        <v>-46746.07</v>
      </c>
      <c r="AL1876">
        <v>-39599.14</v>
      </c>
      <c r="AM1876">
        <v>0</v>
      </c>
      <c r="AN1876">
        <v>0</v>
      </c>
      <c r="AO1876">
        <v>0</v>
      </c>
      <c r="AP1876">
        <v>0</v>
      </c>
      <c r="AQ1876">
        <v>0</v>
      </c>
    </row>
    <row r="1877" spans="2:43" x14ac:dyDescent="0.35">
      <c r="B1877" s="65" t="s">
        <v>128</v>
      </c>
      <c r="E1877" t="s">
        <v>129</v>
      </c>
      <c r="F1877">
        <v>8083</v>
      </c>
      <c r="G1877">
        <v>0</v>
      </c>
      <c r="H1877" t="s">
        <v>511</v>
      </c>
      <c r="I1877">
        <v>24</v>
      </c>
      <c r="J1877">
        <v>251</v>
      </c>
      <c r="K1877" t="s">
        <v>66</v>
      </c>
      <c r="L1877">
        <v>-36771878.890000001</v>
      </c>
      <c r="M1877">
        <v>-35960822.32</v>
      </c>
      <c r="N1877">
        <v>0</v>
      </c>
      <c r="O1877">
        <v>0</v>
      </c>
      <c r="P1877">
        <v>-36771878.890000001</v>
      </c>
      <c r="Q1877">
        <v>-35960822.32</v>
      </c>
      <c r="R1877">
        <v>-1203889.97</v>
      </c>
      <c r="S1877">
        <v>-265798.62</v>
      </c>
      <c r="T1877">
        <v>0</v>
      </c>
      <c r="U1877">
        <v>0</v>
      </c>
      <c r="V1877">
        <v>-1203889.97</v>
      </c>
      <c r="W1877">
        <v>-265798.62</v>
      </c>
      <c r="X1877">
        <v>-393441.99</v>
      </c>
      <c r="Y1877">
        <v>-391685.81</v>
      </c>
      <c r="Z1877">
        <v>0</v>
      </c>
      <c r="AA1877">
        <v>0</v>
      </c>
      <c r="AB1877">
        <v>-393441.99</v>
      </c>
      <c r="AC1877">
        <v>-391685.81</v>
      </c>
      <c r="AD1877">
        <v>-20061787.640000001</v>
      </c>
      <c r="AE1877">
        <v>0</v>
      </c>
      <c r="AF1877">
        <v>0</v>
      </c>
      <c r="AG1877">
        <v>0</v>
      </c>
      <c r="AH1877">
        <v>0</v>
      </c>
      <c r="AI1877">
        <v>-20061787.640000001</v>
      </c>
      <c r="AJ1877">
        <v>-393441.99</v>
      </c>
      <c r="AK1877">
        <v>-20060031.460000001</v>
      </c>
      <c r="AL1877">
        <v>-18310883.539999999</v>
      </c>
      <c r="AM1877">
        <v>0</v>
      </c>
      <c r="AN1877">
        <v>0</v>
      </c>
      <c r="AO1877">
        <v>0</v>
      </c>
      <c r="AP1877">
        <v>0</v>
      </c>
      <c r="AQ1877">
        <v>0</v>
      </c>
    </row>
    <row r="1878" spans="2:43" x14ac:dyDescent="0.35">
      <c r="B1878" s="65" t="s">
        <v>128</v>
      </c>
      <c r="E1878" t="s">
        <v>129</v>
      </c>
      <c r="F1878">
        <v>8083</v>
      </c>
      <c r="G1878">
        <v>0</v>
      </c>
      <c r="H1878" t="s">
        <v>511</v>
      </c>
      <c r="I1878">
        <v>24</v>
      </c>
      <c r="J1878">
        <v>252</v>
      </c>
      <c r="K1878" t="s">
        <v>66</v>
      </c>
      <c r="L1878">
        <v>-565646809.58000004</v>
      </c>
      <c r="M1878">
        <v>-463707464.06999999</v>
      </c>
      <c r="N1878">
        <v>0</v>
      </c>
      <c r="O1878">
        <v>0</v>
      </c>
      <c r="P1878">
        <v>-565646809.58000004</v>
      </c>
      <c r="Q1878">
        <v>-463707464.06999999</v>
      </c>
      <c r="R1878">
        <v>-398618.2</v>
      </c>
      <c r="S1878">
        <v>-2830238.81</v>
      </c>
      <c r="T1878">
        <v>0</v>
      </c>
      <c r="U1878">
        <v>0</v>
      </c>
      <c r="V1878">
        <v>-398618.2</v>
      </c>
      <c r="W1878">
        <v>-2830238.81</v>
      </c>
      <c r="X1878">
        <v>-763570.19</v>
      </c>
      <c r="Y1878">
        <v>-763570.19</v>
      </c>
      <c r="Z1878">
        <v>0</v>
      </c>
      <c r="AA1878">
        <v>0</v>
      </c>
      <c r="AB1878">
        <v>-763570.19</v>
      </c>
      <c r="AC1878">
        <v>-763570.19</v>
      </c>
      <c r="AD1878">
        <v>-159346794.09999999</v>
      </c>
      <c r="AE1878">
        <v>0</v>
      </c>
      <c r="AF1878">
        <v>0</v>
      </c>
      <c r="AG1878">
        <v>0</v>
      </c>
      <c r="AH1878">
        <v>0</v>
      </c>
      <c r="AI1878">
        <v>-159346794.09999999</v>
      </c>
      <c r="AJ1878">
        <v>-763570.19</v>
      </c>
      <c r="AK1878">
        <v>-159346794.09999999</v>
      </c>
      <c r="AL1878">
        <v>-59839069.200000003</v>
      </c>
      <c r="AM1878">
        <v>0</v>
      </c>
      <c r="AN1878">
        <v>0</v>
      </c>
      <c r="AO1878">
        <v>0</v>
      </c>
      <c r="AP1878">
        <v>0</v>
      </c>
      <c r="AQ1878">
        <v>0</v>
      </c>
    </row>
    <row r="1879" spans="2:43" x14ac:dyDescent="0.35">
      <c r="B1879" s="65" t="s">
        <v>128</v>
      </c>
      <c r="E1879" t="s">
        <v>129</v>
      </c>
      <c r="F1879">
        <v>8083</v>
      </c>
      <c r="G1879">
        <v>0</v>
      </c>
      <c r="H1879" t="s">
        <v>511</v>
      </c>
      <c r="I1879">
        <v>24</v>
      </c>
      <c r="J1879">
        <v>253</v>
      </c>
      <c r="K1879" t="s">
        <v>66</v>
      </c>
      <c r="L1879">
        <v>-18562953.579999998</v>
      </c>
      <c r="M1879">
        <v>-7866176.2699999996</v>
      </c>
      <c r="N1879">
        <v>0</v>
      </c>
      <c r="O1879">
        <v>0</v>
      </c>
      <c r="P1879">
        <v>-18562953.579999998</v>
      </c>
      <c r="Q1879">
        <v>-7866176.2699999996</v>
      </c>
      <c r="R1879">
        <v>-61863177.789999999</v>
      </c>
      <c r="S1879">
        <v>-76705089.159999996</v>
      </c>
      <c r="T1879">
        <v>0</v>
      </c>
      <c r="U1879">
        <v>0</v>
      </c>
      <c r="V1879">
        <v>-61863177.789999999</v>
      </c>
      <c r="W1879">
        <v>-76705089.159999996</v>
      </c>
      <c r="X1879">
        <v>-532961.93999999994</v>
      </c>
      <c r="Y1879">
        <v>-381452.74</v>
      </c>
      <c r="Z1879">
        <v>0</v>
      </c>
      <c r="AA1879">
        <v>0</v>
      </c>
      <c r="AB1879">
        <v>-532961.93999999994</v>
      </c>
      <c r="AC1879">
        <v>-381452.74</v>
      </c>
      <c r="AD1879">
        <v>-79527782.769999996</v>
      </c>
      <c r="AE1879">
        <v>0</v>
      </c>
      <c r="AF1879">
        <v>0</v>
      </c>
      <c r="AG1879">
        <v>0</v>
      </c>
      <c r="AH1879">
        <v>0</v>
      </c>
      <c r="AI1879">
        <v>-79527782.769999996</v>
      </c>
      <c r="AJ1879">
        <v>-532961.93999999994</v>
      </c>
      <c r="AK1879">
        <v>-79376273.569999993</v>
      </c>
      <c r="AL1879">
        <v>-83521407.629999995</v>
      </c>
      <c r="AM1879">
        <v>0</v>
      </c>
      <c r="AN1879">
        <v>0</v>
      </c>
      <c r="AO1879">
        <v>0</v>
      </c>
      <c r="AP1879">
        <v>0</v>
      </c>
      <c r="AQ1879">
        <v>0</v>
      </c>
    </row>
    <row r="1880" spans="2:43" x14ac:dyDescent="0.35">
      <c r="B1880" s="65" t="s">
        <v>128</v>
      </c>
      <c r="E1880" t="s">
        <v>129</v>
      </c>
      <c r="F1880">
        <v>8083</v>
      </c>
      <c r="G1880">
        <v>0</v>
      </c>
      <c r="H1880" t="s">
        <v>511</v>
      </c>
      <c r="I1880">
        <v>24</v>
      </c>
      <c r="J1880">
        <v>254</v>
      </c>
      <c r="K1880" t="s">
        <v>66</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-98.68</v>
      </c>
      <c r="AE1880">
        <v>0</v>
      </c>
      <c r="AF1880">
        <v>0</v>
      </c>
      <c r="AG1880">
        <v>0</v>
      </c>
      <c r="AH1880">
        <v>0</v>
      </c>
      <c r="AI1880">
        <v>-98.68</v>
      </c>
      <c r="AJ1880">
        <v>0</v>
      </c>
      <c r="AK1880">
        <v>-98.68</v>
      </c>
      <c r="AL1880">
        <v>-98.68</v>
      </c>
      <c r="AM1880">
        <v>0</v>
      </c>
      <c r="AN1880">
        <v>0</v>
      </c>
      <c r="AO1880">
        <v>0</v>
      </c>
      <c r="AP1880">
        <v>0</v>
      </c>
      <c r="AQ1880">
        <v>0</v>
      </c>
    </row>
    <row r="1881" spans="2:43" x14ac:dyDescent="0.35">
      <c r="B1881" s="65" t="s">
        <v>128</v>
      </c>
      <c r="E1881" t="s">
        <v>129</v>
      </c>
      <c r="F1881">
        <v>8083</v>
      </c>
      <c r="G1881">
        <v>0</v>
      </c>
      <c r="H1881" t="s">
        <v>511</v>
      </c>
      <c r="I1881">
        <v>24</v>
      </c>
      <c r="J1881">
        <v>257</v>
      </c>
      <c r="K1881" t="s">
        <v>66</v>
      </c>
      <c r="L1881">
        <v>-106480.49</v>
      </c>
      <c r="M1881">
        <v>-112865.69</v>
      </c>
      <c r="N1881">
        <v>0</v>
      </c>
      <c r="O1881">
        <v>0</v>
      </c>
      <c r="P1881">
        <v>-106480.49</v>
      </c>
      <c r="Q1881">
        <v>-112865.69</v>
      </c>
      <c r="R1881">
        <v>0</v>
      </c>
      <c r="S1881">
        <v>0</v>
      </c>
      <c r="T1881">
        <v>0</v>
      </c>
      <c r="U1881">
        <v>0</v>
      </c>
      <c r="V1881">
        <v>0</v>
      </c>
      <c r="W1881">
        <v>0</v>
      </c>
      <c r="X1881">
        <v>0</v>
      </c>
      <c r="Y1881">
        <v>-38790</v>
      </c>
      <c r="Z1881">
        <v>0</v>
      </c>
      <c r="AA1881">
        <v>0</v>
      </c>
      <c r="AB1881">
        <v>0</v>
      </c>
      <c r="AC1881">
        <v>-38790</v>
      </c>
      <c r="AD1881">
        <v>-46369.53</v>
      </c>
      <c r="AE1881">
        <v>0</v>
      </c>
      <c r="AF1881">
        <v>0</v>
      </c>
      <c r="AG1881">
        <v>0</v>
      </c>
      <c r="AH1881">
        <v>0</v>
      </c>
      <c r="AI1881">
        <v>-46369.53</v>
      </c>
      <c r="AJ1881">
        <v>0</v>
      </c>
      <c r="AK1881">
        <v>-85159.53</v>
      </c>
      <c r="AL1881">
        <v>-91544.73</v>
      </c>
      <c r="AM1881">
        <v>0</v>
      </c>
      <c r="AN1881">
        <v>0</v>
      </c>
      <c r="AO1881">
        <v>0</v>
      </c>
      <c r="AP1881">
        <v>0</v>
      </c>
      <c r="AQ1881">
        <v>0</v>
      </c>
    </row>
    <row r="1882" spans="2:43" x14ac:dyDescent="0.35">
      <c r="B1882" s="65" t="s">
        <v>128</v>
      </c>
      <c r="E1882" t="s">
        <v>129</v>
      </c>
      <c r="F1882">
        <v>8083</v>
      </c>
      <c r="G1882">
        <v>0</v>
      </c>
      <c r="H1882" t="s">
        <v>511</v>
      </c>
      <c r="I1882">
        <v>24</v>
      </c>
      <c r="J1882">
        <v>258</v>
      </c>
      <c r="K1882" t="s">
        <v>66</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-77348.800000000003</v>
      </c>
      <c r="AE1882">
        <v>0</v>
      </c>
      <c r="AF1882">
        <v>0</v>
      </c>
      <c r="AG1882">
        <v>0</v>
      </c>
      <c r="AH1882">
        <v>0</v>
      </c>
      <c r="AI1882">
        <v>-77348.800000000003</v>
      </c>
      <c r="AJ1882">
        <v>0</v>
      </c>
      <c r="AK1882">
        <v>-77348.800000000003</v>
      </c>
      <c r="AL1882">
        <v>-77348.800000000003</v>
      </c>
      <c r="AM1882">
        <v>0</v>
      </c>
      <c r="AN1882">
        <v>0</v>
      </c>
      <c r="AO1882">
        <v>0</v>
      </c>
      <c r="AP1882">
        <v>0</v>
      </c>
      <c r="AQ1882">
        <v>0</v>
      </c>
    </row>
    <row r="1883" spans="2:43" x14ac:dyDescent="0.35">
      <c r="B1883" s="65" t="s">
        <v>128</v>
      </c>
      <c r="E1883" t="s">
        <v>129</v>
      </c>
      <c r="F1883">
        <v>8083</v>
      </c>
      <c r="G1883">
        <v>0</v>
      </c>
      <c r="H1883" t="s">
        <v>511</v>
      </c>
      <c r="I1883">
        <v>24</v>
      </c>
      <c r="J1883">
        <v>260</v>
      </c>
      <c r="K1883" t="s">
        <v>66</v>
      </c>
      <c r="L1883">
        <v>-113829.34</v>
      </c>
      <c r="M1883">
        <v>-108807.7</v>
      </c>
      <c r="N1883">
        <v>0</v>
      </c>
      <c r="O1883">
        <v>0</v>
      </c>
      <c r="P1883">
        <v>-113829.34</v>
      </c>
      <c r="Q1883">
        <v>-108807.7</v>
      </c>
      <c r="R1883">
        <v>919.18</v>
      </c>
      <c r="S1883">
        <v>919.18</v>
      </c>
      <c r="T1883">
        <v>0</v>
      </c>
      <c r="U1883">
        <v>0</v>
      </c>
      <c r="V1883">
        <v>919.18</v>
      </c>
      <c r="W1883">
        <v>919.18</v>
      </c>
      <c r="X1883">
        <v>0</v>
      </c>
      <c r="Y1883">
        <v>0</v>
      </c>
      <c r="Z1883">
        <v>0</v>
      </c>
      <c r="AA1883">
        <v>0</v>
      </c>
      <c r="AB1883">
        <v>0</v>
      </c>
      <c r="AC1883">
        <v>0</v>
      </c>
      <c r="AD1883">
        <v>-1459030.93</v>
      </c>
      <c r="AE1883">
        <v>0</v>
      </c>
      <c r="AF1883">
        <v>0</v>
      </c>
      <c r="AG1883">
        <v>0</v>
      </c>
      <c r="AH1883">
        <v>0</v>
      </c>
      <c r="AI1883">
        <v>-1459030.93</v>
      </c>
      <c r="AJ1883">
        <v>0</v>
      </c>
      <c r="AK1883">
        <v>-1459030.93</v>
      </c>
      <c r="AL1883">
        <v>-1454009.29</v>
      </c>
      <c r="AM1883">
        <v>0</v>
      </c>
      <c r="AN1883">
        <v>0</v>
      </c>
      <c r="AO1883">
        <v>0</v>
      </c>
      <c r="AP1883">
        <v>0</v>
      </c>
      <c r="AQ1883">
        <v>0</v>
      </c>
    </row>
    <row r="1884" spans="2:43" x14ac:dyDescent="0.35">
      <c r="B1884" s="65" t="s">
        <v>128</v>
      </c>
      <c r="E1884" t="s">
        <v>129</v>
      </c>
      <c r="F1884">
        <v>8083</v>
      </c>
      <c r="G1884">
        <v>0</v>
      </c>
      <c r="H1884" t="s">
        <v>511</v>
      </c>
      <c r="I1884">
        <v>24</v>
      </c>
      <c r="J1884">
        <v>310</v>
      </c>
      <c r="K1884" t="s">
        <v>66</v>
      </c>
      <c r="L1884">
        <v>-227174.45</v>
      </c>
      <c r="M1884">
        <v>-230899.72</v>
      </c>
      <c r="N1884">
        <v>0</v>
      </c>
      <c r="O1884">
        <v>0</v>
      </c>
      <c r="P1884">
        <v>-227174.45</v>
      </c>
      <c r="Q1884">
        <v>-230899.72</v>
      </c>
      <c r="R1884">
        <v>0</v>
      </c>
      <c r="S1884">
        <v>0</v>
      </c>
      <c r="T1884">
        <v>0</v>
      </c>
      <c r="U1884">
        <v>0</v>
      </c>
      <c r="V1884">
        <v>0</v>
      </c>
      <c r="W1884">
        <v>0</v>
      </c>
      <c r="X1884">
        <v>0</v>
      </c>
      <c r="Y1884">
        <v>0</v>
      </c>
      <c r="Z1884">
        <v>0</v>
      </c>
      <c r="AA1884">
        <v>0</v>
      </c>
      <c r="AB1884">
        <v>0</v>
      </c>
      <c r="AC1884">
        <v>0</v>
      </c>
      <c r="AD1884">
        <v>-79576.600000000006</v>
      </c>
      <c r="AE1884">
        <v>0</v>
      </c>
      <c r="AF1884">
        <v>0</v>
      </c>
      <c r="AG1884">
        <v>0</v>
      </c>
      <c r="AH1884">
        <v>0</v>
      </c>
      <c r="AI1884">
        <v>-79576.600000000006</v>
      </c>
      <c r="AJ1884">
        <v>0</v>
      </c>
      <c r="AK1884">
        <v>-79576.600000000006</v>
      </c>
      <c r="AL1884">
        <v>-83301.87</v>
      </c>
      <c r="AM1884">
        <v>0</v>
      </c>
      <c r="AN1884">
        <v>0</v>
      </c>
      <c r="AO1884">
        <v>0</v>
      </c>
      <c r="AP1884">
        <v>0</v>
      </c>
      <c r="AQ1884">
        <v>0</v>
      </c>
    </row>
    <row r="1885" spans="2:43" x14ac:dyDescent="0.35">
      <c r="B1885" s="65" t="s">
        <v>128</v>
      </c>
      <c r="E1885" t="s">
        <v>129</v>
      </c>
      <c r="F1885">
        <v>8083</v>
      </c>
      <c r="G1885">
        <v>0</v>
      </c>
      <c r="H1885" t="s">
        <v>511</v>
      </c>
      <c r="I1885">
        <v>24</v>
      </c>
      <c r="J1885">
        <v>410</v>
      </c>
      <c r="K1885" t="s">
        <v>66</v>
      </c>
      <c r="L1885">
        <v>-142866527.05000001</v>
      </c>
      <c r="M1885">
        <v>-108351734.41</v>
      </c>
      <c r="N1885">
        <v>0</v>
      </c>
      <c r="O1885">
        <v>0</v>
      </c>
      <c r="P1885">
        <v>-142866527.05000001</v>
      </c>
      <c r="Q1885">
        <v>-108351734.41</v>
      </c>
      <c r="R1885">
        <v>-99707.04</v>
      </c>
      <c r="S1885">
        <v>-63995.99</v>
      </c>
      <c r="T1885">
        <v>0</v>
      </c>
      <c r="U1885">
        <v>0</v>
      </c>
      <c r="V1885">
        <v>-99707.04</v>
      </c>
      <c r="W1885">
        <v>-63995.99</v>
      </c>
      <c r="X1885">
        <v>0</v>
      </c>
      <c r="Y1885">
        <v>0</v>
      </c>
      <c r="Z1885">
        <v>0</v>
      </c>
      <c r="AA1885">
        <v>0</v>
      </c>
      <c r="AB1885">
        <v>0</v>
      </c>
      <c r="AC1885">
        <v>0</v>
      </c>
      <c r="AD1885">
        <v>-53200356.57</v>
      </c>
      <c r="AE1885">
        <v>0</v>
      </c>
      <c r="AF1885">
        <v>0</v>
      </c>
      <c r="AG1885">
        <v>0</v>
      </c>
      <c r="AH1885">
        <v>0</v>
      </c>
      <c r="AI1885">
        <v>-53200356.57</v>
      </c>
      <c r="AJ1885">
        <v>0</v>
      </c>
      <c r="AK1885">
        <v>-53200356.57</v>
      </c>
      <c r="AL1885">
        <v>-18649852.879999999</v>
      </c>
      <c r="AM1885">
        <v>0</v>
      </c>
      <c r="AN1885">
        <v>0</v>
      </c>
      <c r="AO1885">
        <v>0</v>
      </c>
      <c r="AP1885">
        <v>0</v>
      </c>
      <c r="AQ1885">
        <v>0</v>
      </c>
    </row>
    <row r="1886" spans="2:43" x14ac:dyDescent="0.35">
      <c r="B1886" s="65" t="s">
        <v>128</v>
      </c>
      <c r="E1886" t="s">
        <v>129</v>
      </c>
      <c r="F1886">
        <v>8083</v>
      </c>
      <c r="G1886">
        <v>0</v>
      </c>
      <c r="H1886" t="s">
        <v>511</v>
      </c>
      <c r="I1886">
        <v>24</v>
      </c>
      <c r="J1886">
        <v>440</v>
      </c>
      <c r="K1886" t="s">
        <v>66</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13012</v>
      </c>
      <c r="AE1886">
        <v>0</v>
      </c>
      <c r="AF1886">
        <v>0</v>
      </c>
      <c r="AG1886">
        <v>0</v>
      </c>
      <c r="AH1886">
        <v>0</v>
      </c>
      <c r="AI1886">
        <v>13012</v>
      </c>
      <c r="AJ1886">
        <v>0</v>
      </c>
      <c r="AK1886">
        <v>13012</v>
      </c>
      <c r="AL1886">
        <v>13012</v>
      </c>
      <c r="AM1886">
        <v>0</v>
      </c>
      <c r="AN1886">
        <v>0</v>
      </c>
      <c r="AO1886">
        <v>0</v>
      </c>
      <c r="AP1886">
        <v>0</v>
      </c>
      <c r="AQ1886">
        <v>0</v>
      </c>
    </row>
    <row r="1887" spans="2:43" x14ac:dyDescent="0.35">
      <c r="B1887" s="65" t="s">
        <v>128</v>
      </c>
      <c r="E1887" t="s">
        <v>129</v>
      </c>
      <c r="F1887">
        <v>8083</v>
      </c>
      <c r="G1887">
        <v>0</v>
      </c>
      <c r="H1887" t="s">
        <v>512</v>
      </c>
      <c r="I1887">
        <v>29</v>
      </c>
      <c r="J1887">
        <v>0</v>
      </c>
      <c r="K1887" t="s">
        <v>66</v>
      </c>
      <c r="L1887">
        <v>-13578425.27</v>
      </c>
      <c r="M1887">
        <v>-13483302.58</v>
      </c>
      <c r="N1887">
        <v>0</v>
      </c>
      <c r="O1887">
        <v>0</v>
      </c>
      <c r="P1887">
        <v>-13578425.27</v>
      </c>
      <c r="Q1887">
        <v>-13483302.58</v>
      </c>
      <c r="R1887">
        <v>-497306.27</v>
      </c>
      <c r="S1887">
        <v>-497134.21</v>
      </c>
      <c r="T1887">
        <v>0</v>
      </c>
      <c r="U1887">
        <v>0</v>
      </c>
      <c r="V1887">
        <v>-497306.27</v>
      </c>
      <c r="W1887">
        <v>-497134.21</v>
      </c>
      <c r="X1887">
        <v>-540409.43999999994</v>
      </c>
      <c r="Y1887">
        <v>-540409.43999999994</v>
      </c>
      <c r="Z1887">
        <v>0</v>
      </c>
      <c r="AA1887">
        <v>0</v>
      </c>
      <c r="AB1887">
        <v>-540409.43999999994</v>
      </c>
      <c r="AC1887">
        <v>-540409.43999999994</v>
      </c>
      <c r="AD1887">
        <v>-29896.99</v>
      </c>
      <c r="AE1887">
        <v>0</v>
      </c>
      <c r="AF1887">
        <v>0</v>
      </c>
      <c r="AG1887">
        <v>0</v>
      </c>
      <c r="AH1887">
        <v>0</v>
      </c>
      <c r="AI1887">
        <v>-29896.99</v>
      </c>
      <c r="AJ1887">
        <v>-540409.43999999994</v>
      </c>
      <c r="AK1887">
        <v>-29896.99</v>
      </c>
      <c r="AL1887">
        <v>65397.760000000002</v>
      </c>
      <c r="AM1887">
        <v>0</v>
      </c>
      <c r="AN1887">
        <v>0</v>
      </c>
      <c r="AO1887">
        <v>0</v>
      </c>
      <c r="AP1887">
        <v>0</v>
      </c>
      <c r="AQ1887">
        <v>0</v>
      </c>
    </row>
    <row r="1888" spans="2:43" x14ac:dyDescent="0.35">
      <c r="B1888" s="65" t="s">
        <v>128</v>
      </c>
      <c r="E1888" t="s">
        <v>129</v>
      </c>
      <c r="F1888">
        <v>8083</v>
      </c>
      <c r="G1888">
        <v>0</v>
      </c>
      <c r="H1888" t="s">
        <v>512</v>
      </c>
      <c r="I1888">
        <v>29</v>
      </c>
      <c r="J1888">
        <v>111</v>
      </c>
      <c r="K1888" t="s">
        <v>66</v>
      </c>
      <c r="L1888">
        <v>0</v>
      </c>
      <c r="M1888">
        <v>0</v>
      </c>
      <c r="N1888">
        <v>0</v>
      </c>
      <c r="O1888">
        <v>0</v>
      </c>
      <c r="P1888">
        <v>0</v>
      </c>
      <c r="Q1888">
        <v>0</v>
      </c>
      <c r="R1888">
        <v>-72564.78</v>
      </c>
      <c r="S1888">
        <v>-85897.2</v>
      </c>
      <c r="T1888">
        <v>0</v>
      </c>
      <c r="U1888">
        <v>0</v>
      </c>
      <c r="V1888">
        <v>-72564.78</v>
      </c>
      <c r="W1888">
        <v>-85897.2</v>
      </c>
      <c r="X1888">
        <v>0</v>
      </c>
      <c r="Y1888">
        <v>0</v>
      </c>
      <c r="Z1888">
        <v>0</v>
      </c>
      <c r="AA1888">
        <v>0</v>
      </c>
      <c r="AB1888">
        <v>0</v>
      </c>
      <c r="AC1888">
        <v>0</v>
      </c>
      <c r="AD1888">
        <v>-1130614.94</v>
      </c>
      <c r="AE1888">
        <v>0</v>
      </c>
      <c r="AF1888">
        <v>0</v>
      </c>
      <c r="AG1888">
        <v>0</v>
      </c>
      <c r="AH1888">
        <v>0</v>
      </c>
      <c r="AI1888">
        <v>-1130614.94</v>
      </c>
      <c r="AJ1888">
        <v>0</v>
      </c>
      <c r="AK1888">
        <v>-1130614.94</v>
      </c>
      <c r="AL1888">
        <v>-1143947.3600000001</v>
      </c>
      <c r="AM1888">
        <v>0</v>
      </c>
      <c r="AN1888">
        <v>0</v>
      </c>
      <c r="AO1888">
        <v>0</v>
      </c>
      <c r="AP1888">
        <v>0</v>
      </c>
      <c r="AQ1888">
        <v>0</v>
      </c>
    </row>
    <row r="1889" spans="2:43" x14ac:dyDescent="0.35">
      <c r="B1889" s="65" t="s">
        <v>128</v>
      </c>
      <c r="E1889" t="s">
        <v>129</v>
      </c>
      <c r="F1889">
        <v>8083</v>
      </c>
      <c r="G1889">
        <v>0</v>
      </c>
      <c r="H1889" t="s">
        <v>512</v>
      </c>
      <c r="I1889">
        <v>29</v>
      </c>
      <c r="J1889">
        <v>113</v>
      </c>
      <c r="K1889" t="s">
        <v>66</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-1678.32</v>
      </c>
      <c r="AE1889">
        <v>0</v>
      </c>
      <c r="AF1889">
        <v>0</v>
      </c>
      <c r="AG1889">
        <v>0</v>
      </c>
      <c r="AH1889">
        <v>0</v>
      </c>
      <c r="AI1889">
        <v>-1678.32</v>
      </c>
      <c r="AJ1889">
        <v>0</v>
      </c>
      <c r="AK1889">
        <v>-1678.32</v>
      </c>
      <c r="AL1889">
        <v>-1678.32</v>
      </c>
      <c r="AM1889">
        <v>0</v>
      </c>
      <c r="AN1889">
        <v>0</v>
      </c>
      <c r="AO1889">
        <v>0</v>
      </c>
      <c r="AP1889">
        <v>0</v>
      </c>
      <c r="AQ1889">
        <v>0</v>
      </c>
    </row>
    <row r="1890" spans="2:43" x14ac:dyDescent="0.35">
      <c r="B1890" s="65" t="s">
        <v>128</v>
      </c>
      <c r="E1890" t="s">
        <v>129</v>
      </c>
      <c r="F1890">
        <v>8083</v>
      </c>
      <c r="G1890">
        <v>0</v>
      </c>
      <c r="H1890" t="s">
        <v>512</v>
      </c>
      <c r="I1890">
        <v>29</v>
      </c>
      <c r="J1890">
        <v>115</v>
      </c>
      <c r="K1890" t="s">
        <v>66</v>
      </c>
      <c r="L1890">
        <v>0</v>
      </c>
      <c r="M1890">
        <v>0</v>
      </c>
      <c r="N1890">
        <v>0</v>
      </c>
      <c r="O1890">
        <v>0</v>
      </c>
      <c r="P1890">
        <v>0</v>
      </c>
      <c r="Q1890">
        <v>0</v>
      </c>
      <c r="R1890">
        <v>-242.32</v>
      </c>
      <c r="S1890">
        <v>0</v>
      </c>
      <c r="T1890">
        <v>0</v>
      </c>
      <c r="U1890">
        <v>0</v>
      </c>
      <c r="V1890">
        <v>-242.32</v>
      </c>
      <c r="W1890">
        <v>0</v>
      </c>
      <c r="X1890">
        <v>0</v>
      </c>
      <c r="Y1890">
        <v>0</v>
      </c>
      <c r="Z1890">
        <v>0</v>
      </c>
      <c r="AA1890">
        <v>0</v>
      </c>
      <c r="AB1890">
        <v>0</v>
      </c>
      <c r="AC1890">
        <v>0</v>
      </c>
      <c r="AD1890">
        <v>-7.64</v>
      </c>
      <c r="AE1890">
        <v>0</v>
      </c>
      <c r="AF1890">
        <v>0</v>
      </c>
      <c r="AG1890">
        <v>0</v>
      </c>
      <c r="AH1890">
        <v>0</v>
      </c>
      <c r="AI1890">
        <v>-7.64</v>
      </c>
      <c r="AJ1890">
        <v>0</v>
      </c>
      <c r="AK1890">
        <v>-7.64</v>
      </c>
      <c r="AL1890">
        <v>234.68</v>
      </c>
      <c r="AM1890">
        <v>0</v>
      </c>
      <c r="AN1890">
        <v>0</v>
      </c>
      <c r="AO1890">
        <v>0</v>
      </c>
      <c r="AP1890">
        <v>0</v>
      </c>
      <c r="AQ1890">
        <v>0</v>
      </c>
    </row>
    <row r="1891" spans="2:43" x14ac:dyDescent="0.35">
      <c r="B1891" s="65" t="s">
        <v>128</v>
      </c>
      <c r="E1891" t="s">
        <v>129</v>
      </c>
      <c r="F1891">
        <v>8083</v>
      </c>
      <c r="G1891">
        <v>0</v>
      </c>
      <c r="H1891" t="s">
        <v>512</v>
      </c>
      <c r="I1891">
        <v>29</v>
      </c>
      <c r="J1891">
        <v>118</v>
      </c>
      <c r="K1891" t="s">
        <v>66</v>
      </c>
      <c r="L1891">
        <v>0</v>
      </c>
      <c r="M1891">
        <v>0</v>
      </c>
      <c r="N1891">
        <v>0</v>
      </c>
      <c r="O1891">
        <v>0</v>
      </c>
      <c r="P1891">
        <v>0</v>
      </c>
      <c r="Q1891">
        <v>0</v>
      </c>
      <c r="R1891">
        <v>-83.52</v>
      </c>
      <c r="S1891">
        <v>0</v>
      </c>
      <c r="T1891">
        <v>0</v>
      </c>
      <c r="U1891">
        <v>0</v>
      </c>
      <c r="V1891">
        <v>-83.52</v>
      </c>
      <c r="W1891">
        <v>0</v>
      </c>
      <c r="X1891">
        <v>0</v>
      </c>
      <c r="Y1891">
        <v>0</v>
      </c>
      <c r="Z1891">
        <v>0</v>
      </c>
      <c r="AA1891">
        <v>0</v>
      </c>
      <c r="AB1891">
        <v>0</v>
      </c>
      <c r="AC1891">
        <v>0</v>
      </c>
      <c r="AD1891">
        <v>0</v>
      </c>
      <c r="AE1891">
        <v>0</v>
      </c>
      <c r="AF1891">
        <v>0</v>
      </c>
      <c r="AG1891">
        <v>0</v>
      </c>
      <c r="AH1891">
        <v>0</v>
      </c>
      <c r="AI1891">
        <v>0</v>
      </c>
      <c r="AJ1891">
        <v>0</v>
      </c>
      <c r="AK1891">
        <v>0</v>
      </c>
      <c r="AL1891">
        <v>83.52</v>
      </c>
      <c r="AM1891">
        <v>0</v>
      </c>
      <c r="AN1891">
        <v>0</v>
      </c>
      <c r="AO1891">
        <v>0</v>
      </c>
      <c r="AP1891">
        <v>0</v>
      </c>
      <c r="AQ1891">
        <v>0</v>
      </c>
    </row>
    <row r="1892" spans="2:43" x14ac:dyDescent="0.35">
      <c r="B1892" s="65" t="s">
        <v>128</v>
      </c>
      <c r="E1892" t="s">
        <v>129</v>
      </c>
      <c r="F1892">
        <v>8083</v>
      </c>
      <c r="G1892">
        <v>0</v>
      </c>
      <c r="H1892" t="s">
        <v>512</v>
      </c>
      <c r="I1892">
        <v>29</v>
      </c>
      <c r="J1892">
        <v>121</v>
      </c>
      <c r="K1892" t="s">
        <v>66</v>
      </c>
      <c r="L1892">
        <v>0</v>
      </c>
      <c r="M1892">
        <v>0</v>
      </c>
      <c r="N1892">
        <v>0</v>
      </c>
      <c r="O1892">
        <v>0</v>
      </c>
      <c r="P1892">
        <v>0</v>
      </c>
      <c r="Q1892">
        <v>0</v>
      </c>
      <c r="R1892">
        <v>-22289.09</v>
      </c>
      <c r="S1892">
        <v>-26953.52</v>
      </c>
      <c r="T1892">
        <v>0</v>
      </c>
      <c r="U1892">
        <v>0</v>
      </c>
      <c r="V1892">
        <v>-22289.09</v>
      </c>
      <c r="W1892">
        <v>-26953.52</v>
      </c>
      <c r="X1892">
        <v>0</v>
      </c>
      <c r="Y1892">
        <v>0</v>
      </c>
      <c r="Z1892">
        <v>0</v>
      </c>
      <c r="AA1892">
        <v>0</v>
      </c>
      <c r="AB1892">
        <v>0</v>
      </c>
      <c r="AC1892">
        <v>0</v>
      </c>
      <c r="AD1892">
        <v>-347119.42</v>
      </c>
      <c r="AE1892">
        <v>0</v>
      </c>
      <c r="AF1892">
        <v>0</v>
      </c>
      <c r="AG1892">
        <v>0</v>
      </c>
      <c r="AH1892">
        <v>0</v>
      </c>
      <c r="AI1892">
        <v>-347119.42</v>
      </c>
      <c r="AJ1892">
        <v>0</v>
      </c>
      <c r="AK1892">
        <v>-347119.42</v>
      </c>
      <c r="AL1892">
        <v>-351783.85</v>
      </c>
      <c r="AM1892">
        <v>0</v>
      </c>
      <c r="AN1892">
        <v>0</v>
      </c>
      <c r="AO1892">
        <v>0</v>
      </c>
      <c r="AP1892">
        <v>0</v>
      </c>
      <c r="AQ1892">
        <v>0</v>
      </c>
    </row>
    <row r="1893" spans="2:43" x14ac:dyDescent="0.35">
      <c r="B1893" s="65" t="s">
        <v>128</v>
      </c>
      <c r="E1893" t="s">
        <v>129</v>
      </c>
      <c r="F1893">
        <v>8083</v>
      </c>
      <c r="G1893">
        <v>0</v>
      </c>
      <c r="H1893" t="s">
        <v>512</v>
      </c>
      <c r="I1893">
        <v>29</v>
      </c>
      <c r="J1893">
        <v>210</v>
      </c>
      <c r="K1893" t="s">
        <v>66</v>
      </c>
      <c r="L1893">
        <v>-945009.53</v>
      </c>
      <c r="M1893">
        <v>-1196952.8799999999</v>
      </c>
      <c r="N1893">
        <v>0</v>
      </c>
      <c r="O1893">
        <v>0</v>
      </c>
      <c r="P1893">
        <v>-945009.53</v>
      </c>
      <c r="Q1893">
        <v>-1196952.8799999999</v>
      </c>
      <c r="R1893">
        <v>-4104.93</v>
      </c>
      <c r="S1893">
        <v>-45876.66</v>
      </c>
      <c r="T1893">
        <v>0</v>
      </c>
      <c r="U1893">
        <v>0</v>
      </c>
      <c r="V1893">
        <v>-4104.93</v>
      </c>
      <c r="W1893">
        <v>-45876.66</v>
      </c>
      <c r="X1893">
        <v>-139165.06</v>
      </c>
      <c r="Y1893">
        <v>-139165.06</v>
      </c>
      <c r="Z1893">
        <v>0</v>
      </c>
      <c r="AA1893">
        <v>0</v>
      </c>
      <c r="AB1893">
        <v>-139165.06</v>
      </c>
      <c r="AC1893">
        <v>-139165.06</v>
      </c>
      <c r="AD1893">
        <v>-3415583.71</v>
      </c>
      <c r="AE1893">
        <v>0</v>
      </c>
      <c r="AF1893">
        <v>0</v>
      </c>
      <c r="AG1893">
        <v>0</v>
      </c>
      <c r="AH1893">
        <v>0</v>
      </c>
      <c r="AI1893">
        <v>-3415583.71</v>
      </c>
      <c r="AJ1893">
        <v>-139165.06</v>
      </c>
      <c r="AK1893">
        <v>-3415583.71</v>
      </c>
      <c r="AL1893">
        <v>-3709298.79</v>
      </c>
      <c r="AM1893">
        <v>0</v>
      </c>
      <c r="AN1893">
        <v>0</v>
      </c>
      <c r="AO1893">
        <v>0</v>
      </c>
      <c r="AP1893">
        <v>0</v>
      </c>
      <c r="AQ1893">
        <v>0</v>
      </c>
    </row>
    <row r="1894" spans="2:43" x14ac:dyDescent="0.35">
      <c r="B1894" s="65" t="s">
        <v>128</v>
      </c>
      <c r="E1894" t="s">
        <v>129</v>
      </c>
      <c r="F1894">
        <v>8083</v>
      </c>
      <c r="G1894">
        <v>0</v>
      </c>
      <c r="H1894" t="s">
        <v>512</v>
      </c>
      <c r="I1894">
        <v>29</v>
      </c>
      <c r="J1894">
        <v>220</v>
      </c>
      <c r="K1894" t="s">
        <v>66</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-1411.84</v>
      </c>
      <c r="AE1894">
        <v>0</v>
      </c>
      <c r="AF1894">
        <v>0</v>
      </c>
      <c r="AG1894">
        <v>0</v>
      </c>
      <c r="AH1894">
        <v>0</v>
      </c>
      <c r="AI1894">
        <v>-1411.84</v>
      </c>
      <c r="AJ1894">
        <v>0</v>
      </c>
      <c r="AK1894">
        <v>-1411.84</v>
      </c>
      <c r="AL1894">
        <v>-1411.84</v>
      </c>
      <c r="AM1894">
        <v>0</v>
      </c>
      <c r="AN1894">
        <v>0</v>
      </c>
      <c r="AO1894">
        <v>0</v>
      </c>
      <c r="AP1894">
        <v>0</v>
      </c>
      <c r="AQ1894">
        <v>0</v>
      </c>
    </row>
    <row r="1895" spans="2:43" x14ac:dyDescent="0.35">
      <c r="B1895" s="65" t="s">
        <v>128</v>
      </c>
      <c r="E1895" t="s">
        <v>129</v>
      </c>
      <c r="F1895">
        <v>8083</v>
      </c>
      <c r="G1895">
        <v>0</v>
      </c>
      <c r="H1895" t="s">
        <v>512</v>
      </c>
      <c r="I1895">
        <v>29</v>
      </c>
      <c r="J1895">
        <v>231</v>
      </c>
      <c r="K1895" t="s">
        <v>66</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-1999.09</v>
      </c>
      <c r="AE1895">
        <v>0</v>
      </c>
      <c r="AF1895">
        <v>0</v>
      </c>
      <c r="AG1895">
        <v>0</v>
      </c>
      <c r="AH1895">
        <v>0</v>
      </c>
      <c r="AI1895">
        <v>-1999.09</v>
      </c>
      <c r="AJ1895">
        <v>0</v>
      </c>
      <c r="AK1895">
        <v>-1999.09</v>
      </c>
      <c r="AL1895">
        <v>-1999.09</v>
      </c>
      <c r="AM1895">
        <v>0</v>
      </c>
      <c r="AN1895">
        <v>0</v>
      </c>
      <c r="AO1895">
        <v>0</v>
      </c>
      <c r="AP1895">
        <v>0</v>
      </c>
      <c r="AQ1895">
        <v>0</v>
      </c>
    </row>
    <row r="1896" spans="2:43" x14ac:dyDescent="0.35">
      <c r="B1896" s="65" t="s">
        <v>128</v>
      </c>
      <c r="E1896" t="s">
        <v>129</v>
      </c>
      <c r="F1896">
        <v>8083</v>
      </c>
      <c r="G1896">
        <v>0</v>
      </c>
      <c r="H1896" t="s">
        <v>512</v>
      </c>
      <c r="I1896">
        <v>29</v>
      </c>
      <c r="J1896">
        <v>232</v>
      </c>
      <c r="K1896" t="s">
        <v>66</v>
      </c>
      <c r="L1896">
        <v>0</v>
      </c>
      <c r="M1896">
        <v>0</v>
      </c>
      <c r="N1896">
        <v>0</v>
      </c>
      <c r="O1896">
        <v>0</v>
      </c>
      <c r="P1896">
        <v>0</v>
      </c>
      <c r="Q1896">
        <v>0</v>
      </c>
      <c r="R1896">
        <v>0</v>
      </c>
      <c r="S1896">
        <v>0</v>
      </c>
      <c r="T1896">
        <v>0</v>
      </c>
      <c r="U1896">
        <v>0</v>
      </c>
      <c r="V1896">
        <v>0</v>
      </c>
      <c r="W1896">
        <v>0</v>
      </c>
      <c r="X1896">
        <v>0</v>
      </c>
      <c r="Y1896">
        <v>-116675.83</v>
      </c>
      <c r="Z1896">
        <v>0</v>
      </c>
      <c r="AA1896">
        <v>0</v>
      </c>
      <c r="AB1896">
        <v>0</v>
      </c>
      <c r="AC1896">
        <v>-116675.83</v>
      </c>
      <c r="AD1896">
        <v>-6500</v>
      </c>
      <c r="AE1896">
        <v>0</v>
      </c>
      <c r="AF1896">
        <v>0</v>
      </c>
      <c r="AG1896">
        <v>0</v>
      </c>
      <c r="AH1896">
        <v>0</v>
      </c>
      <c r="AI1896">
        <v>-6500</v>
      </c>
      <c r="AJ1896">
        <v>0</v>
      </c>
      <c r="AK1896">
        <v>-123175.83</v>
      </c>
      <c r="AL1896">
        <v>-123175.83</v>
      </c>
      <c r="AM1896">
        <v>0</v>
      </c>
      <c r="AN1896">
        <v>0</v>
      </c>
      <c r="AO1896">
        <v>0</v>
      </c>
      <c r="AP1896">
        <v>0</v>
      </c>
      <c r="AQ1896">
        <v>0</v>
      </c>
    </row>
    <row r="1897" spans="2:43" x14ac:dyDescent="0.35">
      <c r="B1897" s="65" t="s">
        <v>128</v>
      </c>
      <c r="E1897" t="s">
        <v>129</v>
      </c>
      <c r="F1897">
        <v>8083</v>
      </c>
      <c r="G1897">
        <v>0</v>
      </c>
      <c r="H1897" t="s">
        <v>512</v>
      </c>
      <c r="I1897">
        <v>29</v>
      </c>
      <c r="J1897">
        <v>240</v>
      </c>
      <c r="K1897" t="s">
        <v>66</v>
      </c>
      <c r="L1897">
        <v>-53882.37</v>
      </c>
      <c r="M1897">
        <v>-66453.38</v>
      </c>
      <c r="N1897">
        <v>0</v>
      </c>
      <c r="O1897">
        <v>0</v>
      </c>
      <c r="P1897">
        <v>-53882.37</v>
      </c>
      <c r="Q1897">
        <v>-66453.38</v>
      </c>
      <c r="R1897">
        <v>0</v>
      </c>
      <c r="S1897">
        <v>0</v>
      </c>
      <c r="T1897">
        <v>0</v>
      </c>
      <c r="U1897">
        <v>0</v>
      </c>
      <c r="V1897">
        <v>0</v>
      </c>
      <c r="W1897">
        <v>0</v>
      </c>
      <c r="X1897">
        <v>0</v>
      </c>
      <c r="Y1897">
        <v>0</v>
      </c>
      <c r="Z1897">
        <v>0</v>
      </c>
      <c r="AA1897">
        <v>0</v>
      </c>
      <c r="AB1897">
        <v>0</v>
      </c>
      <c r="AC1897">
        <v>0</v>
      </c>
      <c r="AD1897">
        <v>-415900.05</v>
      </c>
      <c r="AE1897">
        <v>0</v>
      </c>
      <c r="AF1897">
        <v>0</v>
      </c>
      <c r="AG1897">
        <v>0</v>
      </c>
      <c r="AH1897">
        <v>0</v>
      </c>
      <c r="AI1897">
        <v>-415900.05</v>
      </c>
      <c r="AJ1897">
        <v>0</v>
      </c>
      <c r="AK1897">
        <v>-415900.05</v>
      </c>
      <c r="AL1897">
        <v>-428471.06</v>
      </c>
      <c r="AM1897">
        <v>0</v>
      </c>
      <c r="AN1897">
        <v>0</v>
      </c>
      <c r="AO1897">
        <v>0</v>
      </c>
      <c r="AP1897">
        <v>0</v>
      </c>
      <c r="AQ1897">
        <v>0</v>
      </c>
    </row>
    <row r="1898" spans="2:43" x14ac:dyDescent="0.35">
      <c r="B1898" s="65" t="s">
        <v>128</v>
      </c>
      <c r="E1898" t="s">
        <v>129</v>
      </c>
      <c r="F1898">
        <v>8083</v>
      </c>
      <c r="G1898">
        <v>0</v>
      </c>
      <c r="H1898" t="s">
        <v>512</v>
      </c>
      <c r="I1898">
        <v>29</v>
      </c>
      <c r="J1898">
        <v>251</v>
      </c>
      <c r="K1898" t="s">
        <v>66</v>
      </c>
      <c r="L1898">
        <v>-5534121.0800000001</v>
      </c>
      <c r="M1898">
        <v>-2999352.73</v>
      </c>
      <c r="N1898">
        <v>0</v>
      </c>
      <c r="O1898">
        <v>0</v>
      </c>
      <c r="P1898">
        <v>-5534121.0800000001</v>
      </c>
      <c r="Q1898">
        <v>-2999352.73</v>
      </c>
      <c r="R1898">
        <v>-405900.18</v>
      </c>
      <c r="S1898">
        <v>496369.19</v>
      </c>
      <c r="T1898">
        <v>0</v>
      </c>
      <c r="U1898">
        <v>0</v>
      </c>
      <c r="V1898">
        <v>-405900.18</v>
      </c>
      <c r="W1898">
        <v>496369.19</v>
      </c>
      <c r="X1898">
        <v>0</v>
      </c>
      <c r="Y1898">
        <v>358918.65</v>
      </c>
      <c r="Z1898">
        <v>0</v>
      </c>
      <c r="AA1898">
        <v>0</v>
      </c>
      <c r="AB1898">
        <v>0</v>
      </c>
      <c r="AC1898">
        <v>358918.65</v>
      </c>
      <c r="AD1898">
        <v>-8376049.6900000004</v>
      </c>
      <c r="AE1898">
        <v>0</v>
      </c>
      <c r="AF1898">
        <v>0</v>
      </c>
      <c r="AG1898">
        <v>0</v>
      </c>
      <c r="AH1898">
        <v>0</v>
      </c>
      <c r="AI1898">
        <v>-8376049.6900000004</v>
      </c>
      <c r="AJ1898">
        <v>0</v>
      </c>
      <c r="AK1898">
        <v>-8017131.04</v>
      </c>
      <c r="AL1898">
        <v>-4580093.32</v>
      </c>
      <c r="AM1898">
        <v>0</v>
      </c>
      <c r="AN1898">
        <v>0</v>
      </c>
      <c r="AO1898">
        <v>0</v>
      </c>
      <c r="AP1898">
        <v>0</v>
      </c>
      <c r="AQ1898">
        <v>0</v>
      </c>
    </row>
    <row r="1899" spans="2:43" x14ac:dyDescent="0.35">
      <c r="B1899" s="65" t="s">
        <v>128</v>
      </c>
      <c r="E1899" t="s">
        <v>129</v>
      </c>
      <c r="F1899">
        <v>8083</v>
      </c>
      <c r="G1899">
        <v>0</v>
      </c>
      <c r="H1899" t="s">
        <v>512</v>
      </c>
      <c r="I1899">
        <v>29</v>
      </c>
      <c r="J1899">
        <v>252</v>
      </c>
      <c r="K1899" t="s">
        <v>66</v>
      </c>
      <c r="L1899">
        <v>-5294631.28</v>
      </c>
      <c r="M1899">
        <v>-2197027.5699999998</v>
      </c>
      <c r="N1899">
        <v>0</v>
      </c>
      <c r="O1899">
        <v>0</v>
      </c>
      <c r="P1899">
        <v>-5294631.28</v>
      </c>
      <c r="Q1899">
        <v>-2197027.5699999998</v>
      </c>
      <c r="R1899">
        <v>-99123.11</v>
      </c>
      <c r="S1899">
        <v>-60663.42</v>
      </c>
      <c r="T1899">
        <v>0</v>
      </c>
      <c r="U1899">
        <v>0</v>
      </c>
      <c r="V1899">
        <v>-99123.11</v>
      </c>
      <c r="W1899">
        <v>-60663.42</v>
      </c>
      <c r="X1899">
        <v>0</v>
      </c>
      <c r="Y1899">
        <v>0</v>
      </c>
      <c r="Z1899">
        <v>0</v>
      </c>
      <c r="AA1899">
        <v>0</v>
      </c>
      <c r="AB1899">
        <v>0</v>
      </c>
      <c r="AC1899">
        <v>0</v>
      </c>
      <c r="AD1899">
        <v>-3012383.74</v>
      </c>
      <c r="AE1899">
        <v>0</v>
      </c>
      <c r="AF1899">
        <v>0</v>
      </c>
      <c r="AG1899">
        <v>0</v>
      </c>
      <c r="AH1899">
        <v>0</v>
      </c>
      <c r="AI1899">
        <v>-3012383.74</v>
      </c>
      <c r="AJ1899">
        <v>0</v>
      </c>
      <c r="AK1899">
        <v>-3012383.74</v>
      </c>
      <c r="AL1899">
        <v>123679.66</v>
      </c>
      <c r="AM1899">
        <v>0</v>
      </c>
      <c r="AN1899">
        <v>0</v>
      </c>
      <c r="AO1899">
        <v>0</v>
      </c>
      <c r="AP1899">
        <v>0</v>
      </c>
      <c r="AQ1899">
        <v>0</v>
      </c>
    </row>
    <row r="1900" spans="2:43" x14ac:dyDescent="0.35">
      <c r="B1900" s="65" t="s">
        <v>128</v>
      </c>
      <c r="E1900" t="s">
        <v>129</v>
      </c>
      <c r="F1900">
        <v>8083</v>
      </c>
      <c r="G1900">
        <v>0</v>
      </c>
      <c r="H1900" t="s">
        <v>512</v>
      </c>
      <c r="I1900">
        <v>29</v>
      </c>
      <c r="J1900">
        <v>253</v>
      </c>
      <c r="K1900" t="s">
        <v>66</v>
      </c>
      <c r="L1900">
        <v>-277501197.39999998</v>
      </c>
      <c r="M1900">
        <v>-194996510.59999999</v>
      </c>
      <c r="N1900">
        <v>0</v>
      </c>
      <c r="O1900">
        <v>0</v>
      </c>
      <c r="P1900">
        <v>-277501197.39999998</v>
      </c>
      <c r="Q1900">
        <v>-194996510.59999999</v>
      </c>
      <c r="R1900">
        <v>-7907731.2000000002</v>
      </c>
      <c r="S1900">
        <v>-805260.11</v>
      </c>
      <c r="T1900">
        <v>0</v>
      </c>
      <c r="U1900">
        <v>0</v>
      </c>
      <c r="V1900">
        <v>-7907731.2000000002</v>
      </c>
      <c r="W1900">
        <v>-805260.11</v>
      </c>
      <c r="X1900">
        <v>-82728627.170000002</v>
      </c>
      <c r="Y1900">
        <v>-72452928.579999998</v>
      </c>
      <c r="Z1900">
        <v>0</v>
      </c>
      <c r="AA1900">
        <v>0</v>
      </c>
      <c r="AB1900">
        <v>-82728627.170000002</v>
      </c>
      <c r="AC1900">
        <v>-72452928.579999998</v>
      </c>
      <c r="AD1900">
        <v>-170040129.03</v>
      </c>
      <c r="AE1900">
        <v>0</v>
      </c>
      <c r="AF1900">
        <v>0</v>
      </c>
      <c r="AG1900">
        <v>0</v>
      </c>
      <c r="AH1900">
        <v>0</v>
      </c>
      <c r="AI1900">
        <v>-170040129.03</v>
      </c>
      <c r="AJ1900">
        <v>-82728627.170000002</v>
      </c>
      <c r="AK1900">
        <v>-159764430.44</v>
      </c>
      <c r="AL1900">
        <v>-70157272.549999997</v>
      </c>
      <c r="AM1900">
        <v>0</v>
      </c>
      <c r="AN1900">
        <v>0</v>
      </c>
      <c r="AO1900">
        <v>0</v>
      </c>
      <c r="AP1900">
        <v>0</v>
      </c>
      <c r="AQ1900">
        <v>0</v>
      </c>
    </row>
    <row r="1901" spans="2:43" x14ac:dyDescent="0.35">
      <c r="B1901" s="65" t="s">
        <v>128</v>
      </c>
      <c r="E1901" t="s">
        <v>129</v>
      </c>
      <c r="F1901">
        <v>8083</v>
      </c>
      <c r="G1901">
        <v>0</v>
      </c>
      <c r="H1901" t="s">
        <v>512</v>
      </c>
      <c r="I1901">
        <v>29</v>
      </c>
      <c r="J1901">
        <v>256</v>
      </c>
      <c r="K1901" t="s">
        <v>66</v>
      </c>
      <c r="L1901">
        <v>-1078.92</v>
      </c>
      <c r="M1901">
        <v>-1078.92</v>
      </c>
      <c r="N1901">
        <v>0</v>
      </c>
      <c r="O1901">
        <v>0</v>
      </c>
      <c r="P1901">
        <v>-1078.92</v>
      </c>
      <c r="Q1901">
        <v>-1078.92</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row>
    <row r="1902" spans="2:43" x14ac:dyDescent="0.35">
      <c r="B1902" s="65" t="s">
        <v>128</v>
      </c>
      <c r="E1902" t="s">
        <v>129</v>
      </c>
      <c r="F1902">
        <v>8083</v>
      </c>
      <c r="G1902">
        <v>0</v>
      </c>
      <c r="H1902" t="s">
        <v>512</v>
      </c>
      <c r="I1902">
        <v>29</v>
      </c>
      <c r="J1902">
        <v>257</v>
      </c>
      <c r="K1902" t="s">
        <v>66</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-3223.15</v>
      </c>
      <c r="AE1902">
        <v>0</v>
      </c>
      <c r="AF1902">
        <v>0</v>
      </c>
      <c r="AG1902">
        <v>0</v>
      </c>
      <c r="AH1902">
        <v>0</v>
      </c>
      <c r="AI1902">
        <v>-3223.15</v>
      </c>
      <c r="AJ1902">
        <v>0</v>
      </c>
      <c r="AK1902">
        <v>-3223.15</v>
      </c>
      <c r="AL1902">
        <v>-3223.15</v>
      </c>
      <c r="AM1902">
        <v>0</v>
      </c>
      <c r="AN1902">
        <v>0</v>
      </c>
      <c r="AO1902">
        <v>0</v>
      </c>
      <c r="AP1902">
        <v>0</v>
      </c>
      <c r="AQ1902">
        <v>0</v>
      </c>
    </row>
    <row r="1903" spans="2:43" x14ac:dyDescent="0.35">
      <c r="B1903" s="65" t="s">
        <v>128</v>
      </c>
      <c r="E1903" t="s">
        <v>129</v>
      </c>
      <c r="F1903">
        <v>8083</v>
      </c>
      <c r="G1903">
        <v>0</v>
      </c>
      <c r="H1903" t="s">
        <v>512</v>
      </c>
      <c r="I1903">
        <v>29</v>
      </c>
      <c r="J1903">
        <v>258</v>
      </c>
      <c r="K1903" t="s">
        <v>66</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-223.76</v>
      </c>
      <c r="AE1903">
        <v>0</v>
      </c>
      <c r="AF1903">
        <v>0</v>
      </c>
      <c r="AG1903">
        <v>0</v>
      </c>
      <c r="AH1903">
        <v>0</v>
      </c>
      <c r="AI1903">
        <v>-223.76</v>
      </c>
      <c r="AJ1903">
        <v>0</v>
      </c>
      <c r="AK1903">
        <v>-223.76</v>
      </c>
      <c r="AL1903">
        <v>-223.76</v>
      </c>
      <c r="AM1903">
        <v>0</v>
      </c>
      <c r="AN1903">
        <v>0</v>
      </c>
      <c r="AO1903">
        <v>0</v>
      </c>
      <c r="AP1903">
        <v>0</v>
      </c>
      <c r="AQ1903">
        <v>0</v>
      </c>
    </row>
    <row r="1904" spans="2:43" x14ac:dyDescent="0.35">
      <c r="B1904" s="65" t="s">
        <v>128</v>
      </c>
      <c r="E1904" t="s">
        <v>129</v>
      </c>
      <c r="F1904">
        <v>8083</v>
      </c>
      <c r="G1904">
        <v>0</v>
      </c>
      <c r="H1904" t="s">
        <v>512</v>
      </c>
      <c r="I1904">
        <v>29</v>
      </c>
      <c r="J1904">
        <v>260</v>
      </c>
      <c r="K1904" t="s">
        <v>66</v>
      </c>
      <c r="L1904">
        <v>-57739.6</v>
      </c>
      <c r="M1904">
        <v>-41268.839999999997</v>
      </c>
      <c r="N1904">
        <v>0</v>
      </c>
      <c r="O1904">
        <v>0</v>
      </c>
      <c r="P1904">
        <v>-57739.6</v>
      </c>
      <c r="Q1904">
        <v>-41268.839999999997</v>
      </c>
      <c r="R1904">
        <v>-14444.66</v>
      </c>
      <c r="S1904">
        <v>-13738.9</v>
      </c>
      <c r="T1904">
        <v>0</v>
      </c>
      <c r="U1904">
        <v>0</v>
      </c>
      <c r="V1904">
        <v>-14444.66</v>
      </c>
      <c r="W1904">
        <v>-13738.9</v>
      </c>
      <c r="X1904">
        <v>0</v>
      </c>
      <c r="Y1904">
        <v>0</v>
      </c>
      <c r="Z1904">
        <v>0</v>
      </c>
      <c r="AA1904">
        <v>0</v>
      </c>
      <c r="AB1904">
        <v>0</v>
      </c>
      <c r="AC1904">
        <v>0</v>
      </c>
      <c r="AD1904">
        <v>-63977.27</v>
      </c>
      <c r="AE1904">
        <v>0</v>
      </c>
      <c r="AF1904">
        <v>0</v>
      </c>
      <c r="AG1904">
        <v>0</v>
      </c>
      <c r="AH1904">
        <v>0</v>
      </c>
      <c r="AI1904">
        <v>-63977.27</v>
      </c>
      <c r="AJ1904">
        <v>0</v>
      </c>
      <c r="AK1904">
        <v>-63977.27</v>
      </c>
      <c r="AL1904">
        <v>-46800.75</v>
      </c>
      <c r="AM1904">
        <v>0</v>
      </c>
      <c r="AN1904">
        <v>0</v>
      </c>
      <c r="AO1904">
        <v>0</v>
      </c>
      <c r="AP1904">
        <v>0</v>
      </c>
      <c r="AQ1904">
        <v>0</v>
      </c>
    </row>
    <row r="1905" spans="2:43" x14ac:dyDescent="0.35">
      <c r="B1905" s="65" t="s">
        <v>128</v>
      </c>
      <c r="E1905" t="s">
        <v>129</v>
      </c>
      <c r="F1905">
        <v>8083</v>
      </c>
      <c r="G1905">
        <v>0</v>
      </c>
      <c r="H1905" t="s">
        <v>512</v>
      </c>
      <c r="I1905">
        <v>29</v>
      </c>
      <c r="J1905">
        <v>310</v>
      </c>
      <c r="K1905" t="s">
        <v>66</v>
      </c>
      <c r="L1905">
        <v>-7540752.2699999996</v>
      </c>
      <c r="M1905">
        <v>-5867942.3499999996</v>
      </c>
      <c r="N1905">
        <v>0</v>
      </c>
      <c r="O1905">
        <v>0</v>
      </c>
      <c r="P1905">
        <v>-7540752.2699999996</v>
      </c>
      <c r="Q1905">
        <v>-5867942.3499999996</v>
      </c>
      <c r="R1905">
        <v>-181746.89</v>
      </c>
      <c r="S1905">
        <v>0</v>
      </c>
      <c r="T1905">
        <v>0</v>
      </c>
      <c r="U1905">
        <v>0</v>
      </c>
      <c r="V1905">
        <v>-181746.89</v>
      </c>
      <c r="W1905">
        <v>0</v>
      </c>
      <c r="X1905">
        <v>0</v>
      </c>
      <c r="Y1905">
        <v>0</v>
      </c>
      <c r="Z1905">
        <v>0</v>
      </c>
      <c r="AA1905">
        <v>0</v>
      </c>
      <c r="AB1905">
        <v>0</v>
      </c>
      <c r="AC1905">
        <v>0</v>
      </c>
      <c r="AD1905">
        <v>-2074221.76</v>
      </c>
      <c r="AE1905">
        <v>0</v>
      </c>
      <c r="AF1905">
        <v>0</v>
      </c>
      <c r="AG1905">
        <v>0</v>
      </c>
      <c r="AH1905">
        <v>0</v>
      </c>
      <c r="AI1905">
        <v>-2074221.76</v>
      </c>
      <c r="AJ1905">
        <v>0</v>
      </c>
      <c r="AK1905">
        <v>-2074221.76</v>
      </c>
      <c r="AL1905">
        <v>-219664.95</v>
      </c>
      <c r="AM1905">
        <v>0</v>
      </c>
      <c r="AN1905">
        <v>0</v>
      </c>
      <c r="AO1905">
        <v>0</v>
      </c>
      <c r="AP1905">
        <v>0</v>
      </c>
      <c r="AQ1905">
        <v>0</v>
      </c>
    </row>
    <row r="1906" spans="2:43" x14ac:dyDescent="0.35">
      <c r="B1906" s="65" t="s">
        <v>128</v>
      </c>
      <c r="E1906" t="s">
        <v>129</v>
      </c>
      <c r="F1906">
        <v>8083</v>
      </c>
      <c r="G1906">
        <v>0</v>
      </c>
      <c r="H1906" t="s">
        <v>512</v>
      </c>
      <c r="I1906">
        <v>29</v>
      </c>
      <c r="J1906">
        <v>330</v>
      </c>
      <c r="K1906" t="s">
        <v>66</v>
      </c>
      <c r="L1906">
        <v>0</v>
      </c>
      <c r="M1906">
        <v>0</v>
      </c>
      <c r="N1906">
        <v>0</v>
      </c>
      <c r="O1906">
        <v>0</v>
      </c>
      <c r="P1906">
        <v>0</v>
      </c>
      <c r="Q1906">
        <v>0</v>
      </c>
      <c r="R1906">
        <v>3806</v>
      </c>
      <c r="S1906">
        <v>3806</v>
      </c>
      <c r="T1906">
        <v>0</v>
      </c>
      <c r="U1906">
        <v>0</v>
      </c>
      <c r="V1906">
        <v>3806</v>
      </c>
      <c r="W1906">
        <v>3806</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row>
    <row r="1907" spans="2:43" x14ac:dyDescent="0.35">
      <c r="B1907" s="65" t="s">
        <v>128</v>
      </c>
      <c r="E1907" t="s">
        <v>129</v>
      </c>
      <c r="F1907">
        <v>8083</v>
      </c>
      <c r="G1907">
        <v>0</v>
      </c>
      <c r="H1907" t="s">
        <v>512</v>
      </c>
      <c r="I1907">
        <v>29</v>
      </c>
      <c r="J1907">
        <v>410</v>
      </c>
      <c r="K1907" t="s">
        <v>66</v>
      </c>
      <c r="L1907">
        <v>-334330992</v>
      </c>
      <c r="M1907">
        <v>-302319097.64999998</v>
      </c>
      <c r="N1907">
        <v>0</v>
      </c>
      <c r="O1907">
        <v>0</v>
      </c>
      <c r="P1907">
        <v>-334330992</v>
      </c>
      <c r="Q1907">
        <v>-302319097.64999998</v>
      </c>
      <c r="R1907">
        <v>-2335703.1</v>
      </c>
      <c r="S1907">
        <v>-787313.4</v>
      </c>
      <c r="T1907">
        <v>0</v>
      </c>
      <c r="U1907">
        <v>0</v>
      </c>
      <c r="V1907">
        <v>-2335703.1</v>
      </c>
      <c r="W1907">
        <v>-787313.4</v>
      </c>
      <c r="X1907">
        <v>0</v>
      </c>
      <c r="Y1907">
        <v>0</v>
      </c>
      <c r="Z1907">
        <v>0</v>
      </c>
      <c r="AA1907">
        <v>0</v>
      </c>
      <c r="AB1907">
        <v>0</v>
      </c>
      <c r="AC1907">
        <v>0</v>
      </c>
      <c r="AD1907">
        <v>-92446490.459999993</v>
      </c>
      <c r="AE1907">
        <v>0</v>
      </c>
      <c r="AF1907">
        <v>0</v>
      </c>
      <c r="AG1907">
        <v>0</v>
      </c>
      <c r="AH1907">
        <v>0</v>
      </c>
      <c r="AI1907">
        <v>-92446490.459999993</v>
      </c>
      <c r="AJ1907">
        <v>0</v>
      </c>
      <c r="AK1907">
        <v>-92446490.459999993</v>
      </c>
      <c r="AL1907">
        <v>-58886206.409999996</v>
      </c>
      <c r="AM1907">
        <v>0</v>
      </c>
      <c r="AN1907">
        <v>0</v>
      </c>
      <c r="AO1907">
        <v>0</v>
      </c>
      <c r="AP1907">
        <v>0</v>
      </c>
      <c r="AQ1907">
        <v>0</v>
      </c>
    </row>
    <row r="1908" spans="2:43" x14ac:dyDescent="0.35">
      <c r="B1908" s="65" t="s">
        <v>128</v>
      </c>
      <c r="E1908" t="s">
        <v>129</v>
      </c>
      <c r="F1908">
        <v>8083</v>
      </c>
      <c r="G1908">
        <v>0</v>
      </c>
      <c r="H1908" t="s">
        <v>513</v>
      </c>
      <c r="I1908">
        <v>32</v>
      </c>
      <c r="J1908">
        <v>0</v>
      </c>
      <c r="K1908" t="s">
        <v>66</v>
      </c>
      <c r="L1908">
        <v>28718480.129999999</v>
      </c>
      <c r="M1908">
        <v>28717165.129999999</v>
      </c>
      <c r="N1908">
        <v>0</v>
      </c>
      <c r="O1908">
        <v>0</v>
      </c>
      <c r="P1908">
        <v>28718480.129999999</v>
      </c>
      <c r="Q1908">
        <v>28717165.129999999</v>
      </c>
      <c r="R1908">
        <v>-13213765.48</v>
      </c>
      <c r="S1908">
        <v>-13213765.48</v>
      </c>
      <c r="T1908">
        <v>0</v>
      </c>
      <c r="U1908">
        <v>0</v>
      </c>
      <c r="V1908">
        <v>-13213765.48</v>
      </c>
      <c r="W1908">
        <v>-13213765.48</v>
      </c>
      <c r="X1908">
        <v>500.96</v>
      </c>
      <c r="Y1908">
        <v>500.96</v>
      </c>
      <c r="Z1908">
        <v>0</v>
      </c>
      <c r="AA1908">
        <v>0</v>
      </c>
      <c r="AB1908">
        <v>500.96</v>
      </c>
      <c r="AC1908">
        <v>500.96</v>
      </c>
      <c r="AD1908">
        <v>-54904.29</v>
      </c>
      <c r="AE1908">
        <v>0</v>
      </c>
      <c r="AF1908">
        <v>0</v>
      </c>
      <c r="AG1908">
        <v>0</v>
      </c>
      <c r="AH1908">
        <v>0</v>
      </c>
      <c r="AI1908">
        <v>-54904.29</v>
      </c>
      <c r="AJ1908">
        <v>500.96</v>
      </c>
      <c r="AK1908">
        <v>-54904.29</v>
      </c>
      <c r="AL1908">
        <v>-56219.29</v>
      </c>
      <c r="AM1908">
        <v>0</v>
      </c>
      <c r="AN1908">
        <v>0</v>
      </c>
      <c r="AO1908">
        <v>0</v>
      </c>
      <c r="AP1908">
        <v>0</v>
      </c>
      <c r="AQ1908">
        <v>0</v>
      </c>
    </row>
    <row r="1909" spans="2:43" x14ac:dyDescent="0.35">
      <c r="B1909" s="65" t="s">
        <v>128</v>
      </c>
      <c r="E1909" t="s">
        <v>129</v>
      </c>
      <c r="F1909">
        <v>8083</v>
      </c>
      <c r="G1909">
        <v>0</v>
      </c>
      <c r="H1909" t="s">
        <v>513</v>
      </c>
      <c r="I1909">
        <v>32</v>
      </c>
      <c r="J1909">
        <v>111</v>
      </c>
      <c r="K1909" t="s">
        <v>66</v>
      </c>
      <c r="L1909">
        <v>443886.74</v>
      </c>
      <c r="M1909">
        <v>445512.56</v>
      </c>
      <c r="N1909">
        <v>0</v>
      </c>
      <c r="O1909">
        <v>0</v>
      </c>
      <c r="P1909">
        <v>443886.74</v>
      </c>
      <c r="Q1909">
        <v>445512.56</v>
      </c>
      <c r="R1909">
        <v>2564299.04</v>
      </c>
      <c r="S1909">
        <v>-1812927.56</v>
      </c>
      <c r="T1909">
        <v>0</v>
      </c>
      <c r="U1909">
        <v>0</v>
      </c>
      <c r="V1909">
        <v>2564299.04</v>
      </c>
      <c r="W1909">
        <v>-1812927.56</v>
      </c>
      <c r="X1909">
        <v>0</v>
      </c>
      <c r="Y1909">
        <v>0</v>
      </c>
      <c r="Z1909">
        <v>0</v>
      </c>
      <c r="AA1909">
        <v>0</v>
      </c>
      <c r="AB1909">
        <v>0</v>
      </c>
      <c r="AC1909">
        <v>0</v>
      </c>
      <c r="AD1909">
        <v>-163693825.59</v>
      </c>
      <c r="AE1909">
        <v>0</v>
      </c>
      <c r="AF1909">
        <v>0</v>
      </c>
      <c r="AG1909">
        <v>0</v>
      </c>
      <c r="AH1909">
        <v>0</v>
      </c>
      <c r="AI1909">
        <v>-163693825.59</v>
      </c>
      <c r="AJ1909">
        <v>0</v>
      </c>
      <c r="AK1909">
        <v>-163693825.59</v>
      </c>
      <c r="AL1909">
        <v>-168069426.37</v>
      </c>
      <c r="AM1909">
        <v>0</v>
      </c>
      <c r="AN1909">
        <v>0</v>
      </c>
      <c r="AO1909">
        <v>0</v>
      </c>
      <c r="AP1909">
        <v>0</v>
      </c>
      <c r="AQ1909">
        <v>0</v>
      </c>
    </row>
    <row r="1910" spans="2:43" x14ac:dyDescent="0.35">
      <c r="B1910" s="65" t="s">
        <v>128</v>
      </c>
      <c r="E1910" t="s">
        <v>129</v>
      </c>
      <c r="F1910">
        <v>8083</v>
      </c>
      <c r="G1910">
        <v>0</v>
      </c>
      <c r="H1910" t="s">
        <v>513</v>
      </c>
      <c r="I1910">
        <v>32</v>
      </c>
      <c r="J1910">
        <v>113</v>
      </c>
      <c r="K1910" t="s">
        <v>66</v>
      </c>
      <c r="L1910">
        <v>0</v>
      </c>
      <c r="M1910">
        <v>0</v>
      </c>
      <c r="N1910">
        <v>0</v>
      </c>
      <c r="O1910">
        <v>0</v>
      </c>
      <c r="P1910">
        <v>0</v>
      </c>
      <c r="Q1910">
        <v>0</v>
      </c>
      <c r="R1910">
        <v>98717.95</v>
      </c>
      <c r="S1910">
        <v>48432.69</v>
      </c>
      <c r="T1910">
        <v>0</v>
      </c>
      <c r="U1910">
        <v>0</v>
      </c>
      <c r="V1910">
        <v>98717.95</v>
      </c>
      <c r="W1910">
        <v>48432.69</v>
      </c>
      <c r="X1910">
        <v>0</v>
      </c>
      <c r="Y1910">
        <v>0</v>
      </c>
      <c r="Z1910">
        <v>0</v>
      </c>
      <c r="AA1910">
        <v>0</v>
      </c>
      <c r="AB1910">
        <v>0</v>
      </c>
      <c r="AC1910">
        <v>0</v>
      </c>
      <c r="AD1910">
        <v>-1962866.16</v>
      </c>
      <c r="AE1910">
        <v>0</v>
      </c>
      <c r="AF1910">
        <v>0</v>
      </c>
      <c r="AG1910">
        <v>0</v>
      </c>
      <c r="AH1910">
        <v>0</v>
      </c>
      <c r="AI1910">
        <v>-1962866.16</v>
      </c>
      <c r="AJ1910">
        <v>0</v>
      </c>
      <c r="AK1910">
        <v>-1962866.16</v>
      </c>
      <c r="AL1910">
        <v>-2013151.42</v>
      </c>
      <c r="AM1910">
        <v>0</v>
      </c>
      <c r="AN1910">
        <v>0</v>
      </c>
      <c r="AO1910">
        <v>0</v>
      </c>
      <c r="AP1910">
        <v>0</v>
      </c>
      <c r="AQ1910">
        <v>0</v>
      </c>
    </row>
    <row r="1911" spans="2:43" x14ac:dyDescent="0.35">
      <c r="B1911" s="65" t="s">
        <v>128</v>
      </c>
      <c r="E1911" t="s">
        <v>129</v>
      </c>
      <c r="F1911">
        <v>8083</v>
      </c>
      <c r="G1911">
        <v>0</v>
      </c>
      <c r="H1911" t="s">
        <v>513</v>
      </c>
      <c r="I1911">
        <v>32</v>
      </c>
      <c r="J1911">
        <v>115</v>
      </c>
      <c r="K1911" t="s">
        <v>66</v>
      </c>
      <c r="L1911">
        <v>-38446</v>
      </c>
      <c r="M1911">
        <v>-4000</v>
      </c>
      <c r="N1911">
        <v>0</v>
      </c>
      <c r="O1911">
        <v>0</v>
      </c>
      <c r="P1911">
        <v>-38446</v>
      </c>
      <c r="Q1911">
        <v>-4000</v>
      </c>
      <c r="R1911">
        <v>66093.03</v>
      </c>
      <c r="S1911">
        <v>72977.87</v>
      </c>
      <c r="T1911">
        <v>0</v>
      </c>
      <c r="U1911">
        <v>0</v>
      </c>
      <c r="V1911">
        <v>66093.03</v>
      </c>
      <c r="W1911">
        <v>72977.87</v>
      </c>
      <c r="X1911">
        <v>-1500</v>
      </c>
      <c r="Y1911">
        <v>0</v>
      </c>
      <c r="Z1911">
        <v>0</v>
      </c>
      <c r="AA1911">
        <v>0</v>
      </c>
      <c r="AB1911">
        <v>-1500</v>
      </c>
      <c r="AC1911">
        <v>0</v>
      </c>
      <c r="AD1911">
        <v>-543989.15</v>
      </c>
      <c r="AE1911">
        <v>0</v>
      </c>
      <c r="AF1911">
        <v>0</v>
      </c>
      <c r="AG1911">
        <v>0</v>
      </c>
      <c r="AH1911">
        <v>0</v>
      </c>
      <c r="AI1911">
        <v>-543989.15</v>
      </c>
      <c r="AJ1911">
        <v>-1500</v>
      </c>
      <c r="AK1911">
        <v>-542489.15</v>
      </c>
      <c r="AL1911">
        <v>-501158.31</v>
      </c>
      <c r="AM1911">
        <v>0</v>
      </c>
      <c r="AN1911">
        <v>0</v>
      </c>
      <c r="AO1911">
        <v>0</v>
      </c>
      <c r="AP1911">
        <v>0</v>
      </c>
      <c r="AQ1911">
        <v>0</v>
      </c>
    </row>
    <row r="1912" spans="2:43" x14ac:dyDescent="0.35">
      <c r="B1912" s="65" t="s">
        <v>128</v>
      </c>
      <c r="E1912" t="s">
        <v>129</v>
      </c>
      <c r="F1912">
        <v>8083</v>
      </c>
      <c r="G1912">
        <v>0</v>
      </c>
      <c r="H1912" t="s">
        <v>513</v>
      </c>
      <c r="I1912">
        <v>32</v>
      </c>
      <c r="J1912">
        <v>118</v>
      </c>
      <c r="K1912" t="s">
        <v>66</v>
      </c>
      <c r="L1912">
        <v>0</v>
      </c>
      <c r="M1912">
        <v>0</v>
      </c>
      <c r="N1912">
        <v>0</v>
      </c>
      <c r="O1912">
        <v>0</v>
      </c>
      <c r="P1912">
        <v>0</v>
      </c>
      <c r="Q1912">
        <v>0</v>
      </c>
      <c r="R1912">
        <v>1768.43</v>
      </c>
      <c r="S1912">
        <v>437.66</v>
      </c>
      <c r="T1912">
        <v>0</v>
      </c>
      <c r="U1912">
        <v>0</v>
      </c>
      <c r="V1912">
        <v>1768.43</v>
      </c>
      <c r="W1912">
        <v>437.66</v>
      </c>
      <c r="X1912">
        <v>0</v>
      </c>
      <c r="Y1912">
        <v>0</v>
      </c>
      <c r="Z1912">
        <v>0</v>
      </c>
      <c r="AA1912">
        <v>0</v>
      </c>
      <c r="AB1912">
        <v>0</v>
      </c>
      <c r="AC1912">
        <v>0</v>
      </c>
      <c r="AD1912">
        <v>-46480.98</v>
      </c>
      <c r="AE1912">
        <v>0</v>
      </c>
      <c r="AF1912">
        <v>0</v>
      </c>
      <c r="AG1912">
        <v>0</v>
      </c>
      <c r="AH1912">
        <v>0</v>
      </c>
      <c r="AI1912">
        <v>-46480.98</v>
      </c>
      <c r="AJ1912">
        <v>0</v>
      </c>
      <c r="AK1912">
        <v>-46480.98</v>
      </c>
      <c r="AL1912">
        <v>-47811.75</v>
      </c>
      <c r="AM1912">
        <v>0</v>
      </c>
      <c r="AN1912">
        <v>0</v>
      </c>
      <c r="AO1912">
        <v>0</v>
      </c>
      <c r="AP1912">
        <v>0</v>
      </c>
      <c r="AQ1912">
        <v>0</v>
      </c>
    </row>
    <row r="1913" spans="2:43" x14ac:dyDescent="0.35">
      <c r="B1913" s="65" t="s">
        <v>128</v>
      </c>
      <c r="E1913" t="s">
        <v>129</v>
      </c>
      <c r="F1913">
        <v>8083</v>
      </c>
      <c r="G1913">
        <v>0</v>
      </c>
      <c r="H1913" t="s">
        <v>513</v>
      </c>
      <c r="I1913">
        <v>32</v>
      </c>
      <c r="J1913">
        <v>121</v>
      </c>
      <c r="K1913" t="s">
        <v>66</v>
      </c>
      <c r="L1913">
        <v>-2461914.2799999998</v>
      </c>
      <c r="M1913">
        <v>-1950253.62</v>
      </c>
      <c r="N1913">
        <v>0</v>
      </c>
      <c r="O1913">
        <v>0</v>
      </c>
      <c r="P1913">
        <v>-2461914.2799999998</v>
      </c>
      <c r="Q1913">
        <v>-1950253.62</v>
      </c>
      <c r="R1913">
        <v>177017.25</v>
      </c>
      <c r="S1913">
        <v>-1333474.57</v>
      </c>
      <c r="T1913">
        <v>0</v>
      </c>
      <c r="U1913">
        <v>0</v>
      </c>
      <c r="V1913">
        <v>177017.25</v>
      </c>
      <c r="W1913">
        <v>-1333474.57</v>
      </c>
      <c r="X1913">
        <v>0</v>
      </c>
      <c r="Y1913">
        <v>0</v>
      </c>
      <c r="Z1913">
        <v>0</v>
      </c>
      <c r="AA1913">
        <v>0</v>
      </c>
      <c r="AB1913">
        <v>0</v>
      </c>
      <c r="AC1913">
        <v>0</v>
      </c>
      <c r="AD1913">
        <v>-55903748.859999999</v>
      </c>
      <c r="AE1913">
        <v>0</v>
      </c>
      <c r="AF1913">
        <v>0</v>
      </c>
      <c r="AG1913">
        <v>0</v>
      </c>
      <c r="AH1913">
        <v>0</v>
      </c>
      <c r="AI1913">
        <v>-55903748.859999999</v>
      </c>
      <c r="AJ1913">
        <v>0</v>
      </c>
      <c r="AK1913">
        <v>-55903748.859999999</v>
      </c>
      <c r="AL1913">
        <v>-56902580.020000003</v>
      </c>
      <c r="AM1913">
        <v>0</v>
      </c>
      <c r="AN1913">
        <v>0</v>
      </c>
      <c r="AO1913">
        <v>0</v>
      </c>
      <c r="AP1913">
        <v>0</v>
      </c>
      <c r="AQ1913">
        <v>0</v>
      </c>
    </row>
    <row r="1914" spans="2:43" x14ac:dyDescent="0.35">
      <c r="B1914" s="65" t="s">
        <v>128</v>
      </c>
      <c r="E1914" t="s">
        <v>129</v>
      </c>
      <c r="F1914">
        <v>8083</v>
      </c>
      <c r="G1914">
        <v>0</v>
      </c>
      <c r="H1914" t="s">
        <v>513</v>
      </c>
      <c r="I1914">
        <v>32</v>
      </c>
      <c r="J1914">
        <v>130</v>
      </c>
      <c r="K1914" t="s">
        <v>66</v>
      </c>
      <c r="L1914">
        <v>0</v>
      </c>
      <c r="M1914">
        <v>0</v>
      </c>
      <c r="N1914">
        <v>0</v>
      </c>
      <c r="O1914">
        <v>0</v>
      </c>
      <c r="P1914">
        <v>0</v>
      </c>
      <c r="Q1914">
        <v>0</v>
      </c>
      <c r="R1914">
        <v>-116000</v>
      </c>
      <c r="S1914">
        <v>-116000</v>
      </c>
      <c r="T1914">
        <v>0</v>
      </c>
      <c r="U1914">
        <v>0</v>
      </c>
      <c r="V1914">
        <v>-116000</v>
      </c>
      <c r="W1914">
        <v>-116000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row>
    <row r="1915" spans="2:43" x14ac:dyDescent="0.35">
      <c r="B1915" s="65" t="s">
        <v>128</v>
      </c>
      <c r="E1915" t="s">
        <v>129</v>
      </c>
      <c r="F1915">
        <v>8083</v>
      </c>
      <c r="G1915">
        <v>0</v>
      </c>
      <c r="H1915" t="s">
        <v>513</v>
      </c>
      <c r="I1915">
        <v>32</v>
      </c>
      <c r="J1915">
        <v>210</v>
      </c>
      <c r="K1915" t="s">
        <v>66</v>
      </c>
      <c r="L1915">
        <v>-809615.35999999999</v>
      </c>
      <c r="M1915">
        <v>-853885.24</v>
      </c>
      <c r="N1915">
        <v>0</v>
      </c>
      <c r="O1915">
        <v>0</v>
      </c>
      <c r="P1915">
        <v>-809615.35999999999</v>
      </c>
      <c r="Q1915">
        <v>-853885.24</v>
      </c>
      <c r="R1915">
        <v>25934.22</v>
      </c>
      <c r="S1915">
        <v>-34581.42</v>
      </c>
      <c r="T1915">
        <v>0</v>
      </c>
      <c r="U1915">
        <v>0</v>
      </c>
      <c r="V1915">
        <v>25934.22</v>
      </c>
      <c r="W1915">
        <v>-34581.42</v>
      </c>
      <c r="X1915">
        <v>834.9</v>
      </c>
      <c r="Y1915">
        <v>834.9</v>
      </c>
      <c r="Z1915">
        <v>0</v>
      </c>
      <c r="AA1915">
        <v>0</v>
      </c>
      <c r="AB1915">
        <v>834.9</v>
      </c>
      <c r="AC1915">
        <v>834.9</v>
      </c>
      <c r="AD1915">
        <v>-4964334.12</v>
      </c>
      <c r="AE1915">
        <v>0</v>
      </c>
      <c r="AF1915">
        <v>0</v>
      </c>
      <c r="AG1915">
        <v>0</v>
      </c>
      <c r="AH1915">
        <v>0</v>
      </c>
      <c r="AI1915">
        <v>-4964334.12</v>
      </c>
      <c r="AJ1915">
        <v>834.9</v>
      </c>
      <c r="AK1915">
        <v>-4964334.12</v>
      </c>
      <c r="AL1915">
        <v>-5069119.6399999997</v>
      </c>
      <c r="AM1915">
        <v>0</v>
      </c>
      <c r="AN1915">
        <v>0</v>
      </c>
      <c r="AO1915">
        <v>0</v>
      </c>
      <c r="AP1915">
        <v>0</v>
      </c>
      <c r="AQ1915">
        <v>0</v>
      </c>
    </row>
    <row r="1916" spans="2:43" x14ac:dyDescent="0.35">
      <c r="B1916" s="65" t="s">
        <v>128</v>
      </c>
      <c r="E1916" t="s">
        <v>129</v>
      </c>
      <c r="F1916">
        <v>8083</v>
      </c>
      <c r="G1916">
        <v>0</v>
      </c>
      <c r="H1916" t="s">
        <v>513</v>
      </c>
      <c r="I1916">
        <v>32</v>
      </c>
      <c r="J1916">
        <v>220</v>
      </c>
      <c r="K1916" t="s">
        <v>66</v>
      </c>
      <c r="L1916">
        <v>-926739.83</v>
      </c>
      <c r="M1916">
        <v>-551099.39</v>
      </c>
      <c r="N1916">
        <v>0</v>
      </c>
      <c r="O1916">
        <v>0</v>
      </c>
      <c r="P1916">
        <v>-926739.83</v>
      </c>
      <c r="Q1916">
        <v>-551099.39</v>
      </c>
      <c r="R1916">
        <v>-9251.42</v>
      </c>
      <c r="S1916">
        <v>-7418.27</v>
      </c>
      <c r="T1916">
        <v>0</v>
      </c>
      <c r="U1916">
        <v>0</v>
      </c>
      <c r="V1916">
        <v>-9251.42</v>
      </c>
      <c r="W1916">
        <v>-7418.27</v>
      </c>
      <c r="X1916">
        <v>0</v>
      </c>
      <c r="Y1916">
        <v>0</v>
      </c>
      <c r="Z1916">
        <v>0</v>
      </c>
      <c r="AA1916">
        <v>0</v>
      </c>
      <c r="AB1916">
        <v>0</v>
      </c>
      <c r="AC1916">
        <v>0</v>
      </c>
      <c r="AD1916">
        <v>-692669.15</v>
      </c>
      <c r="AE1916">
        <v>0</v>
      </c>
      <c r="AF1916">
        <v>0</v>
      </c>
      <c r="AG1916">
        <v>0</v>
      </c>
      <c r="AH1916">
        <v>0</v>
      </c>
      <c r="AI1916">
        <v>-692669.15</v>
      </c>
      <c r="AJ1916">
        <v>0</v>
      </c>
      <c r="AK1916">
        <v>-692669.15</v>
      </c>
      <c r="AL1916">
        <v>-315195.56</v>
      </c>
      <c r="AM1916">
        <v>0</v>
      </c>
      <c r="AN1916">
        <v>0</v>
      </c>
      <c r="AO1916">
        <v>0</v>
      </c>
      <c r="AP1916">
        <v>0</v>
      </c>
      <c r="AQ1916">
        <v>0</v>
      </c>
    </row>
    <row r="1917" spans="2:43" x14ac:dyDescent="0.35">
      <c r="B1917" s="65" t="s">
        <v>128</v>
      </c>
      <c r="E1917" t="s">
        <v>129</v>
      </c>
      <c r="F1917">
        <v>8083</v>
      </c>
      <c r="G1917">
        <v>0</v>
      </c>
      <c r="H1917" t="s">
        <v>513</v>
      </c>
      <c r="I1917">
        <v>32</v>
      </c>
      <c r="J1917">
        <v>231</v>
      </c>
      <c r="K1917" t="s">
        <v>66</v>
      </c>
      <c r="L1917">
        <v>-4503258.34</v>
      </c>
      <c r="M1917">
        <v>-10584444.73</v>
      </c>
      <c r="N1917">
        <v>0</v>
      </c>
      <c r="O1917">
        <v>0</v>
      </c>
      <c r="P1917">
        <v>-4503258.34</v>
      </c>
      <c r="Q1917">
        <v>-10584444.73</v>
      </c>
      <c r="R1917">
        <v>0</v>
      </c>
      <c r="S1917">
        <v>0</v>
      </c>
      <c r="T1917">
        <v>0</v>
      </c>
      <c r="U1917">
        <v>0</v>
      </c>
      <c r="V1917">
        <v>0</v>
      </c>
      <c r="W1917">
        <v>0</v>
      </c>
      <c r="X1917">
        <v>0</v>
      </c>
      <c r="Y1917">
        <v>-314048.43</v>
      </c>
      <c r="Z1917">
        <v>0</v>
      </c>
      <c r="AA1917">
        <v>0</v>
      </c>
      <c r="AB1917">
        <v>0</v>
      </c>
      <c r="AC1917">
        <v>-314048.43</v>
      </c>
      <c r="AD1917">
        <v>-21436619.609999999</v>
      </c>
      <c r="AE1917">
        <v>0</v>
      </c>
      <c r="AF1917">
        <v>0</v>
      </c>
      <c r="AG1917">
        <v>0</v>
      </c>
      <c r="AH1917">
        <v>0</v>
      </c>
      <c r="AI1917">
        <v>-21436619.609999999</v>
      </c>
      <c r="AJ1917">
        <v>0</v>
      </c>
      <c r="AK1917">
        <v>-21750668.039999999</v>
      </c>
      <c r="AL1917">
        <v>-27831854.43</v>
      </c>
      <c r="AM1917">
        <v>0</v>
      </c>
      <c r="AN1917">
        <v>0</v>
      </c>
      <c r="AO1917">
        <v>0</v>
      </c>
      <c r="AP1917">
        <v>0</v>
      </c>
      <c r="AQ1917">
        <v>0</v>
      </c>
    </row>
    <row r="1918" spans="2:43" x14ac:dyDescent="0.35">
      <c r="B1918" s="65" t="s">
        <v>128</v>
      </c>
      <c r="E1918" t="s">
        <v>129</v>
      </c>
      <c r="F1918">
        <v>8083</v>
      </c>
      <c r="G1918">
        <v>0</v>
      </c>
      <c r="H1918" t="s">
        <v>513</v>
      </c>
      <c r="I1918">
        <v>32</v>
      </c>
      <c r="J1918">
        <v>232</v>
      </c>
      <c r="K1918" t="s">
        <v>66</v>
      </c>
      <c r="L1918">
        <v>-4262.2</v>
      </c>
      <c r="M1918">
        <v>0</v>
      </c>
      <c r="N1918">
        <v>0</v>
      </c>
      <c r="O1918">
        <v>0</v>
      </c>
      <c r="P1918">
        <v>-4262.2</v>
      </c>
      <c r="Q1918">
        <v>0</v>
      </c>
      <c r="R1918">
        <v>-419498.52</v>
      </c>
      <c r="S1918">
        <v>-419498.52</v>
      </c>
      <c r="T1918">
        <v>0</v>
      </c>
      <c r="U1918">
        <v>0</v>
      </c>
      <c r="V1918">
        <v>-419498.52</v>
      </c>
      <c r="W1918">
        <v>-419498.52</v>
      </c>
      <c r="X1918">
        <v>0</v>
      </c>
      <c r="Y1918">
        <v>0</v>
      </c>
      <c r="Z1918">
        <v>0</v>
      </c>
      <c r="AA1918">
        <v>0</v>
      </c>
      <c r="AB1918">
        <v>0</v>
      </c>
      <c r="AC1918">
        <v>0</v>
      </c>
      <c r="AD1918">
        <v>-475434.42</v>
      </c>
      <c r="AE1918">
        <v>0</v>
      </c>
      <c r="AF1918">
        <v>0</v>
      </c>
      <c r="AG1918">
        <v>0</v>
      </c>
      <c r="AH1918">
        <v>0</v>
      </c>
      <c r="AI1918">
        <v>-475434.42</v>
      </c>
      <c r="AJ1918">
        <v>0</v>
      </c>
      <c r="AK1918">
        <v>-475434.42</v>
      </c>
      <c r="AL1918">
        <v>-471172.22</v>
      </c>
      <c r="AM1918">
        <v>0</v>
      </c>
      <c r="AN1918">
        <v>0</v>
      </c>
      <c r="AO1918">
        <v>0</v>
      </c>
      <c r="AP1918">
        <v>0</v>
      </c>
      <c r="AQ1918">
        <v>0</v>
      </c>
    </row>
    <row r="1919" spans="2:43" x14ac:dyDescent="0.35">
      <c r="B1919" s="65" t="s">
        <v>128</v>
      </c>
      <c r="E1919" t="s">
        <v>129</v>
      </c>
      <c r="F1919">
        <v>8083</v>
      </c>
      <c r="G1919">
        <v>0</v>
      </c>
      <c r="H1919" t="s">
        <v>513</v>
      </c>
      <c r="I1919">
        <v>32</v>
      </c>
      <c r="J1919">
        <v>233</v>
      </c>
      <c r="K1919" t="s">
        <v>66</v>
      </c>
      <c r="L1919">
        <v>-1663323.8</v>
      </c>
      <c r="M1919">
        <v>-838927.5</v>
      </c>
      <c r="N1919">
        <v>0</v>
      </c>
      <c r="O1919">
        <v>0</v>
      </c>
      <c r="P1919">
        <v>-1663323.8</v>
      </c>
      <c r="Q1919">
        <v>-838927.5</v>
      </c>
      <c r="R1919">
        <v>-124966.05</v>
      </c>
      <c r="S1919">
        <v>-104004.19</v>
      </c>
      <c r="T1919">
        <v>0</v>
      </c>
      <c r="U1919">
        <v>0</v>
      </c>
      <c r="V1919">
        <v>-124966.05</v>
      </c>
      <c r="W1919">
        <v>-104004.19</v>
      </c>
      <c r="X1919">
        <v>-84717.94</v>
      </c>
      <c r="Y1919">
        <v>-84012.59</v>
      </c>
      <c r="Z1919">
        <v>0</v>
      </c>
      <c r="AA1919">
        <v>0</v>
      </c>
      <c r="AB1919">
        <v>-84717.94</v>
      </c>
      <c r="AC1919">
        <v>-84012.59</v>
      </c>
      <c r="AD1919">
        <v>-3026903.29</v>
      </c>
      <c r="AE1919">
        <v>0</v>
      </c>
      <c r="AF1919">
        <v>0</v>
      </c>
      <c r="AG1919">
        <v>0</v>
      </c>
      <c r="AH1919">
        <v>0</v>
      </c>
      <c r="AI1919">
        <v>-3026903.29</v>
      </c>
      <c r="AJ1919">
        <v>-84717.94</v>
      </c>
      <c r="AK1919">
        <v>-3026197.94</v>
      </c>
      <c r="AL1919">
        <v>-2180839.7799999998</v>
      </c>
      <c r="AM1919">
        <v>0</v>
      </c>
      <c r="AN1919">
        <v>0</v>
      </c>
      <c r="AO1919">
        <v>0</v>
      </c>
      <c r="AP1919">
        <v>0</v>
      </c>
      <c r="AQ1919">
        <v>0</v>
      </c>
    </row>
    <row r="1920" spans="2:43" x14ac:dyDescent="0.35">
      <c r="B1920" s="65" t="s">
        <v>128</v>
      </c>
      <c r="E1920" t="s">
        <v>129</v>
      </c>
      <c r="F1920">
        <v>8083</v>
      </c>
      <c r="G1920">
        <v>0</v>
      </c>
      <c r="H1920" t="s">
        <v>513</v>
      </c>
      <c r="I1920">
        <v>32</v>
      </c>
      <c r="J1920">
        <v>240</v>
      </c>
      <c r="K1920" t="s">
        <v>66</v>
      </c>
      <c r="L1920">
        <v>-190718.14</v>
      </c>
      <c r="M1920">
        <v>-347866.73</v>
      </c>
      <c r="N1920">
        <v>0</v>
      </c>
      <c r="O1920">
        <v>0</v>
      </c>
      <c r="P1920">
        <v>-190718.14</v>
      </c>
      <c r="Q1920">
        <v>-347866.73</v>
      </c>
      <c r="R1920">
        <v>-714831.3</v>
      </c>
      <c r="S1920">
        <v>-714831.3</v>
      </c>
      <c r="T1920">
        <v>0</v>
      </c>
      <c r="U1920">
        <v>0</v>
      </c>
      <c r="V1920">
        <v>-714831.3</v>
      </c>
      <c r="W1920">
        <v>-714831.3</v>
      </c>
      <c r="X1920">
        <v>0</v>
      </c>
      <c r="Y1920">
        <v>0</v>
      </c>
      <c r="Z1920">
        <v>0</v>
      </c>
      <c r="AA1920">
        <v>0</v>
      </c>
      <c r="AB1920">
        <v>0</v>
      </c>
      <c r="AC1920">
        <v>0</v>
      </c>
      <c r="AD1920">
        <v>-422074.89</v>
      </c>
      <c r="AE1920">
        <v>0</v>
      </c>
      <c r="AF1920">
        <v>0</v>
      </c>
      <c r="AG1920">
        <v>0</v>
      </c>
      <c r="AH1920">
        <v>0</v>
      </c>
      <c r="AI1920">
        <v>-422074.89</v>
      </c>
      <c r="AJ1920">
        <v>0</v>
      </c>
      <c r="AK1920">
        <v>-422074.89</v>
      </c>
      <c r="AL1920">
        <v>-579223.48</v>
      </c>
      <c r="AM1920">
        <v>0</v>
      </c>
      <c r="AN1920">
        <v>0</v>
      </c>
      <c r="AO1920">
        <v>0</v>
      </c>
      <c r="AP1920">
        <v>0</v>
      </c>
      <c r="AQ1920">
        <v>0</v>
      </c>
    </row>
    <row r="1921" spans="2:43" x14ac:dyDescent="0.35">
      <c r="B1921" s="65" t="s">
        <v>128</v>
      </c>
      <c r="E1921" t="s">
        <v>129</v>
      </c>
      <c r="F1921">
        <v>8083</v>
      </c>
      <c r="G1921">
        <v>0</v>
      </c>
      <c r="H1921" t="s">
        <v>513</v>
      </c>
      <c r="I1921">
        <v>32</v>
      </c>
      <c r="J1921">
        <v>251</v>
      </c>
      <c r="K1921" t="s">
        <v>66</v>
      </c>
      <c r="L1921">
        <v>-1559384.24</v>
      </c>
      <c r="M1921">
        <v>-1108342.21</v>
      </c>
      <c r="N1921">
        <v>0</v>
      </c>
      <c r="O1921">
        <v>0</v>
      </c>
      <c r="P1921">
        <v>-1559384.24</v>
      </c>
      <c r="Q1921">
        <v>-1108342.21</v>
      </c>
      <c r="R1921">
        <v>-37311.120000000003</v>
      </c>
      <c r="S1921">
        <v>-51259.57</v>
      </c>
      <c r="T1921">
        <v>0</v>
      </c>
      <c r="U1921">
        <v>0</v>
      </c>
      <c r="V1921">
        <v>-37311.120000000003</v>
      </c>
      <c r="W1921">
        <v>-51259.57</v>
      </c>
      <c r="X1921">
        <v>-60257.15</v>
      </c>
      <c r="Y1921">
        <v>-3579818.29</v>
      </c>
      <c r="Z1921">
        <v>0</v>
      </c>
      <c r="AA1921">
        <v>0</v>
      </c>
      <c r="AB1921">
        <v>-60257.15</v>
      </c>
      <c r="AC1921">
        <v>-3579818.29</v>
      </c>
      <c r="AD1921">
        <v>-7445792.6699999999</v>
      </c>
      <c r="AE1921">
        <v>0</v>
      </c>
      <c r="AF1921">
        <v>0</v>
      </c>
      <c r="AG1921">
        <v>0</v>
      </c>
      <c r="AH1921">
        <v>0</v>
      </c>
      <c r="AI1921">
        <v>-7445792.6699999999</v>
      </c>
      <c r="AJ1921">
        <v>-60257.15</v>
      </c>
      <c r="AK1921">
        <v>-10965353.810000001</v>
      </c>
      <c r="AL1921">
        <v>-10528260.23</v>
      </c>
      <c r="AM1921">
        <v>0</v>
      </c>
      <c r="AN1921">
        <v>0</v>
      </c>
      <c r="AO1921">
        <v>0</v>
      </c>
      <c r="AP1921">
        <v>0</v>
      </c>
      <c r="AQ1921">
        <v>0</v>
      </c>
    </row>
    <row r="1922" spans="2:43" x14ac:dyDescent="0.35">
      <c r="B1922" s="65" t="s">
        <v>128</v>
      </c>
      <c r="E1922" t="s">
        <v>129</v>
      </c>
      <c r="F1922">
        <v>8083</v>
      </c>
      <c r="G1922">
        <v>0</v>
      </c>
      <c r="H1922" t="s">
        <v>513</v>
      </c>
      <c r="I1922">
        <v>32</v>
      </c>
      <c r="J1922">
        <v>252</v>
      </c>
      <c r="K1922" t="s">
        <v>66</v>
      </c>
      <c r="L1922">
        <v>-2127247.9700000002</v>
      </c>
      <c r="M1922">
        <v>-1254271.9099999999</v>
      </c>
      <c r="N1922">
        <v>0</v>
      </c>
      <c r="O1922">
        <v>0</v>
      </c>
      <c r="P1922">
        <v>-2127247.9700000002</v>
      </c>
      <c r="Q1922">
        <v>-1254271.9099999999</v>
      </c>
      <c r="R1922">
        <v>866.94</v>
      </c>
      <c r="S1922">
        <v>-15339.17</v>
      </c>
      <c r="T1922">
        <v>0</v>
      </c>
      <c r="U1922">
        <v>0</v>
      </c>
      <c r="V1922">
        <v>866.94</v>
      </c>
      <c r="W1922">
        <v>-15339.17</v>
      </c>
      <c r="X1922">
        <v>-36257.72</v>
      </c>
      <c r="Y1922">
        <v>-37057.72</v>
      </c>
      <c r="Z1922">
        <v>0</v>
      </c>
      <c r="AA1922">
        <v>0</v>
      </c>
      <c r="AB1922">
        <v>-36257.72</v>
      </c>
      <c r="AC1922">
        <v>-37057.72</v>
      </c>
      <c r="AD1922">
        <v>-1273193.22</v>
      </c>
      <c r="AE1922">
        <v>0</v>
      </c>
      <c r="AF1922">
        <v>0</v>
      </c>
      <c r="AG1922">
        <v>0</v>
      </c>
      <c r="AH1922">
        <v>0</v>
      </c>
      <c r="AI1922">
        <v>-1273193.22</v>
      </c>
      <c r="AJ1922">
        <v>-36257.72</v>
      </c>
      <c r="AK1922">
        <v>-1273993.22</v>
      </c>
      <c r="AL1922">
        <v>-417223.27</v>
      </c>
      <c r="AM1922">
        <v>0</v>
      </c>
      <c r="AN1922">
        <v>0</v>
      </c>
      <c r="AO1922">
        <v>0</v>
      </c>
      <c r="AP1922">
        <v>0</v>
      </c>
      <c r="AQ1922">
        <v>0</v>
      </c>
    </row>
    <row r="1923" spans="2:43" x14ac:dyDescent="0.35">
      <c r="B1923" s="65" t="s">
        <v>128</v>
      </c>
      <c r="E1923" t="s">
        <v>129</v>
      </c>
      <c r="F1923">
        <v>8083</v>
      </c>
      <c r="G1923">
        <v>0</v>
      </c>
      <c r="H1923" t="s">
        <v>513</v>
      </c>
      <c r="I1923">
        <v>32</v>
      </c>
      <c r="J1923">
        <v>253</v>
      </c>
      <c r="K1923" t="s">
        <v>66</v>
      </c>
      <c r="L1923">
        <v>-4125649.05</v>
      </c>
      <c r="M1923">
        <v>-4619369.29</v>
      </c>
      <c r="N1923">
        <v>0</v>
      </c>
      <c r="O1923">
        <v>0</v>
      </c>
      <c r="P1923">
        <v>-4125649.05</v>
      </c>
      <c r="Q1923">
        <v>-4619369.29</v>
      </c>
      <c r="R1923">
        <v>1305902.0800000001</v>
      </c>
      <c r="S1923">
        <v>1358197.9</v>
      </c>
      <c r="T1923">
        <v>0</v>
      </c>
      <c r="U1923">
        <v>0</v>
      </c>
      <c r="V1923">
        <v>1305902.0800000001</v>
      </c>
      <c r="W1923">
        <v>1358197.9</v>
      </c>
      <c r="X1923">
        <v>-2087918.77</v>
      </c>
      <c r="Y1923">
        <v>-2052332.53</v>
      </c>
      <c r="Z1923">
        <v>0</v>
      </c>
      <c r="AA1923">
        <v>0</v>
      </c>
      <c r="AB1923">
        <v>-2087918.77</v>
      </c>
      <c r="AC1923">
        <v>-2052332.53</v>
      </c>
      <c r="AD1923">
        <v>-5273377.78</v>
      </c>
      <c r="AE1923">
        <v>0</v>
      </c>
      <c r="AF1923">
        <v>0</v>
      </c>
      <c r="AG1923">
        <v>0</v>
      </c>
      <c r="AH1923">
        <v>0</v>
      </c>
      <c r="AI1923">
        <v>-5273377.78</v>
      </c>
      <c r="AJ1923">
        <v>-2087918.77</v>
      </c>
      <c r="AK1923">
        <v>-5237791.54</v>
      </c>
      <c r="AL1923">
        <v>-5679215.96</v>
      </c>
      <c r="AM1923">
        <v>0</v>
      </c>
      <c r="AN1923">
        <v>0</v>
      </c>
      <c r="AO1923">
        <v>0</v>
      </c>
      <c r="AP1923">
        <v>0</v>
      </c>
      <c r="AQ1923">
        <v>0</v>
      </c>
    </row>
    <row r="1924" spans="2:43" x14ac:dyDescent="0.35">
      <c r="B1924" s="65" t="s">
        <v>128</v>
      </c>
      <c r="E1924" t="s">
        <v>129</v>
      </c>
      <c r="F1924">
        <v>8083</v>
      </c>
      <c r="G1924">
        <v>0</v>
      </c>
      <c r="H1924" t="s">
        <v>513</v>
      </c>
      <c r="I1924">
        <v>32</v>
      </c>
      <c r="J1924">
        <v>254</v>
      </c>
      <c r="K1924" t="s">
        <v>66</v>
      </c>
      <c r="L1924">
        <v>-26329.72</v>
      </c>
      <c r="M1924">
        <v>-21763.759999999998</v>
      </c>
      <c r="N1924">
        <v>0</v>
      </c>
      <c r="O1924">
        <v>0</v>
      </c>
      <c r="P1924">
        <v>-26329.72</v>
      </c>
      <c r="Q1924">
        <v>-21763.759999999998</v>
      </c>
      <c r="R1924">
        <v>147.76</v>
      </c>
      <c r="S1924">
        <v>147.76</v>
      </c>
      <c r="T1924">
        <v>0</v>
      </c>
      <c r="U1924">
        <v>0</v>
      </c>
      <c r="V1924">
        <v>147.76</v>
      </c>
      <c r="W1924">
        <v>147.76</v>
      </c>
      <c r="X1924">
        <v>0</v>
      </c>
      <c r="Y1924">
        <v>0</v>
      </c>
      <c r="Z1924">
        <v>0</v>
      </c>
      <c r="AA1924">
        <v>0</v>
      </c>
      <c r="AB1924">
        <v>0</v>
      </c>
      <c r="AC1924">
        <v>0</v>
      </c>
      <c r="AD1924">
        <v>-25971.78</v>
      </c>
      <c r="AE1924">
        <v>0</v>
      </c>
      <c r="AF1924">
        <v>0</v>
      </c>
      <c r="AG1924">
        <v>0</v>
      </c>
      <c r="AH1924">
        <v>0</v>
      </c>
      <c r="AI1924">
        <v>-25971.78</v>
      </c>
      <c r="AJ1924">
        <v>0</v>
      </c>
      <c r="AK1924">
        <v>-25971.78</v>
      </c>
      <c r="AL1924">
        <v>-21405.82</v>
      </c>
      <c r="AM1924">
        <v>0</v>
      </c>
      <c r="AN1924">
        <v>0</v>
      </c>
      <c r="AO1924">
        <v>0</v>
      </c>
      <c r="AP1924">
        <v>0</v>
      </c>
      <c r="AQ1924">
        <v>0</v>
      </c>
    </row>
    <row r="1925" spans="2:43" x14ac:dyDescent="0.35">
      <c r="B1925" s="65" t="s">
        <v>128</v>
      </c>
      <c r="E1925" t="s">
        <v>129</v>
      </c>
      <c r="F1925">
        <v>8083</v>
      </c>
      <c r="G1925">
        <v>0</v>
      </c>
      <c r="H1925" t="s">
        <v>513</v>
      </c>
      <c r="I1925">
        <v>32</v>
      </c>
      <c r="J1925">
        <v>256</v>
      </c>
      <c r="K1925" t="s">
        <v>66</v>
      </c>
      <c r="L1925">
        <v>-142010.42000000001</v>
      </c>
      <c r="M1925">
        <v>-113264.26</v>
      </c>
      <c r="N1925">
        <v>0</v>
      </c>
      <c r="O1925">
        <v>0</v>
      </c>
      <c r="P1925">
        <v>-142010.42000000001</v>
      </c>
      <c r="Q1925">
        <v>-113264.26</v>
      </c>
      <c r="R1925">
        <v>0</v>
      </c>
      <c r="S1925">
        <v>-100</v>
      </c>
      <c r="T1925">
        <v>0</v>
      </c>
      <c r="U1925">
        <v>0</v>
      </c>
      <c r="V1925">
        <v>0</v>
      </c>
      <c r="W1925">
        <v>-100</v>
      </c>
      <c r="X1925">
        <v>0</v>
      </c>
      <c r="Y1925">
        <v>0</v>
      </c>
      <c r="Z1925">
        <v>0</v>
      </c>
      <c r="AA1925">
        <v>0</v>
      </c>
      <c r="AB1925">
        <v>0</v>
      </c>
      <c r="AC1925">
        <v>0</v>
      </c>
      <c r="AD1925">
        <v>-48001.23</v>
      </c>
      <c r="AE1925">
        <v>0</v>
      </c>
      <c r="AF1925">
        <v>0</v>
      </c>
      <c r="AG1925">
        <v>0</v>
      </c>
      <c r="AH1925">
        <v>0</v>
      </c>
      <c r="AI1925">
        <v>-48001.23</v>
      </c>
      <c r="AJ1925">
        <v>0</v>
      </c>
      <c r="AK1925">
        <v>-48001.23</v>
      </c>
      <c r="AL1925">
        <v>-19355.07</v>
      </c>
      <c r="AM1925">
        <v>0</v>
      </c>
      <c r="AN1925">
        <v>0</v>
      </c>
      <c r="AO1925">
        <v>0</v>
      </c>
      <c r="AP1925">
        <v>0</v>
      </c>
      <c r="AQ1925">
        <v>0</v>
      </c>
    </row>
    <row r="1926" spans="2:43" x14ac:dyDescent="0.35">
      <c r="B1926" s="65" t="s">
        <v>128</v>
      </c>
      <c r="E1926" t="s">
        <v>129</v>
      </c>
      <c r="F1926">
        <v>8083</v>
      </c>
      <c r="G1926">
        <v>0</v>
      </c>
      <c r="H1926" t="s">
        <v>513</v>
      </c>
      <c r="I1926">
        <v>32</v>
      </c>
      <c r="J1926">
        <v>257</v>
      </c>
      <c r="K1926" t="s">
        <v>66</v>
      </c>
      <c r="L1926">
        <v>-9575737.6999999993</v>
      </c>
      <c r="M1926">
        <v>-12200375.310000001</v>
      </c>
      <c r="N1926">
        <v>0</v>
      </c>
      <c r="O1926">
        <v>0</v>
      </c>
      <c r="P1926">
        <v>-9575737.6999999993</v>
      </c>
      <c r="Q1926">
        <v>-12200375.310000001</v>
      </c>
      <c r="R1926">
        <v>-5850329.0700000003</v>
      </c>
      <c r="S1926">
        <v>-5190.88</v>
      </c>
      <c r="T1926">
        <v>0</v>
      </c>
      <c r="U1926">
        <v>0</v>
      </c>
      <c r="V1926">
        <v>-5850329.0700000003</v>
      </c>
      <c r="W1926">
        <v>-5190.88</v>
      </c>
      <c r="X1926">
        <v>-8404018.7699999996</v>
      </c>
      <c r="Y1926">
        <v>-8602453.4499999993</v>
      </c>
      <c r="Z1926">
        <v>0</v>
      </c>
      <c r="AA1926">
        <v>0</v>
      </c>
      <c r="AB1926">
        <v>-8404018.7699999996</v>
      </c>
      <c r="AC1926">
        <v>-8602453.4499999993</v>
      </c>
      <c r="AD1926">
        <v>-29194166</v>
      </c>
      <c r="AE1926">
        <v>0</v>
      </c>
      <c r="AF1926">
        <v>0</v>
      </c>
      <c r="AG1926">
        <v>0</v>
      </c>
      <c r="AH1926">
        <v>0</v>
      </c>
      <c r="AI1926">
        <v>-29194166</v>
      </c>
      <c r="AJ1926">
        <v>-8404018.7699999996</v>
      </c>
      <c r="AK1926">
        <v>-29392600.68</v>
      </c>
      <c r="AL1926">
        <v>-26172100.100000001</v>
      </c>
      <c r="AM1926">
        <v>0</v>
      </c>
      <c r="AN1926">
        <v>0</v>
      </c>
      <c r="AO1926">
        <v>0</v>
      </c>
      <c r="AP1926">
        <v>0</v>
      </c>
      <c r="AQ1926">
        <v>0</v>
      </c>
    </row>
    <row r="1927" spans="2:43" x14ac:dyDescent="0.35">
      <c r="B1927" s="65" t="s">
        <v>128</v>
      </c>
      <c r="E1927" t="s">
        <v>129</v>
      </c>
      <c r="F1927">
        <v>8083</v>
      </c>
      <c r="G1927">
        <v>0</v>
      </c>
      <c r="H1927" t="s">
        <v>513</v>
      </c>
      <c r="I1927">
        <v>32</v>
      </c>
      <c r="J1927">
        <v>260</v>
      </c>
      <c r="K1927" t="s">
        <v>66</v>
      </c>
      <c r="L1927">
        <v>-228091.6</v>
      </c>
      <c r="M1927">
        <v>-52427.199999999997</v>
      </c>
      <c r="N1927">
        <v>0</v>
      </c>
      <c r="O1927">
        <v>0</v>
      </c>
      <c r="P1927">
        <v>-228091.6</v>
      </c>
      <c r="Q1927">
        <v>-52427.199999999997</v>
      </c>
      <c r="R1927">
        <v>-53201.78</v>
      </c>
      <c r="S1927">
        <v>-52324.03</v>
      </c>
      <c r="T1927">
        <v>0</v>
      </c>
      <c r="U1927">
        <v>0</v>
      </c>
      <c r="V1927">
        <v>-53201.78</v>
      </c>
      <c r="W1927">
        <v>-52324.03</v>
      </c>
      <c r="X1927">
        <v>0</v>
      </c>
      <c r="Y1927">
        <v>0</v>
      </c>
      <c r="Z1927">
        <v>0</v>
      </c>
      <c r="AA1927">
        <v>0</v>
      </c>
      <c r="AB1927">
        <v>0</v>
      </c>
      <c r="AC1927">
        <v>0</v>
      </c>
      <c r="AD1927">
        <v>-692117.04</v>
      </c>
      <c r="AE1927">
        <v>0</v>
      </c>
      <c r="AF1927">
        <v>0</v>
      </c>
      <c r="AG1927">
        <v>0</v>
      </c>
      <c r="AH1927">
        <v>0</v>
      </c>
      <c r="AI1927">
        <v>-692117.04</v>
      </c>
      <c r="AJ1927">
        <v>0</v>
      </c>
      <c r="AK1927">
        <v>-692117.04</v>
      </c>
      <c r="AL1927">
        <v>-515574.89</v>
      </c>
      <c r="AM1927">
        <v>0</v>
      </c>
      <c r="AN1927">
        <v>0</v>
      </c>
      <c r="AO1927">
        <v>0</v>
      </c>
      <c r="AP1927">
        <v>0</v>
      </c>
      <c r="AQ1927">
        <v>0</v>
      </c>
    </row>
    <row r="1928" spans="2:43" x14ac:dyDescent="0.35">
      <c r="B1928" s="65" t="s">
        <v>128</v>
      </c>
      <c r="E1928" t="s">
        <v>129</v>
      </c>
      <c r="F1928">
        <v>8083</v>
      </c>
      <c r="G1928">
        <v>0</v>
      </c>
      <c r="H1928" t="s">
        <v>513</v>
      </c>
      <c r="I1928">
        <v>32</v>
      </c>
      <c r="J1928">
        <v>310</v>
      </c>
      <c r="K1928" t="s">
        <v>66</v>
      </c>
      <c r="L1928">
        <v>-3697840.17</v>
      </c>
      <c r="M1928">
        <v>-617733.73</v>
      </c>
      <c r="N1928">
        <v>0</v>
      </c>
      <c r="O1928">
        <v>0</v>
      </c>
      <c r="P1928">
        <v>-3697840.17</v>
      </c>
      <c r="Q1928">
        <v>-617733.73</v>
      </c>
      <c r="R1928">
        <v>-158219.24</v>
      </c>
      <c r="S1928">
        <v>-42461.77</v>
      </c>
      <c r="T1928">
        <v>0</v>
      </c>
      <c r="U1928">
        <v>0</v>
      </c>
      <c r="V1928">
        <v>-158219.24</v>
      </c>
      <c r="W1928">
        <v>-42461.77</v>
      </c>
      <c r="X1928">
        <v>-143821.95000000001</v>
      </c>
      <c r="Y1928">
        <v>-0.01</v>
      </c>
      <c r="Z1928">
        <v>0</v>
      </c>
      <c r="AA1928">
        <v>0</v>
      </c>
      <c r="AB1928">
        <v>-143821.95000000001</v>
      </c>
      <c r="AC1928">
        <v>-0.01</v>
      </c>
      <c r="AD1928">
        <v>-4999435.17</v>
      </c>
      <c r="AE1928">
        <v>0</v>
      </c>
      <c r="AF1928">
        <v>0</v>
      </c>
      <c r="AG1928">
        <v>0</v>
      </c>
      <c r="AH1928">
        <v>0</v>
      </c>
      <c r="AI1928">
        <v>-4999435.17</v>
      </c>
      <c r="AJ1928">
        <v>-143821.95000000001</v>
      </c>
      <c r="AK1928">
        <v>-4855613.2300000004</v>
      </c>
      <c r="AL1928">
        <v>-1659749.32</v>
      </c>
      <c r="AM1928">
        <v>0</v>
      </c>
      <c r="AN1928">
        <v>0</v>
      </c>
      <c r="AO1928">
        <v>0</v>
      </c>
      <c r="AP1928">
        <v>0</v>
      </c>
      <c r="AQ1928">
        <v>0</v>
      </c>
    </row>
    <row r="1929" spans="2:43" x14ac:dyDescent="0.35">
      <c r="B1929" s="65" t="s">
        <v>128</v>
      </c>
      <c r="E1929" t="s">
        <v>129</v>
      </c>
      <c r="F1929">
        <v>8083</v>
      </c>
      <c r="G1929">
        <v>0</v>
      </c>
      <c r="H1929" t="s">
        <v>513</v>
      </c>
      <c r="I1929">
        <v>32</v>
      </c>
      <c r="J1929">
        <v>330</v>
      </c>
      <c r="K1929" t="s">
        <v>66</v>
      </c>
      <c r="L1929">
        <v>1439.24</v>
      </c>
      <c r="M1929">
        <v>1439.24</v>
      </c>
      <c r="N1929">
        <v>0</v>
      </c>
      <c r="O1929">
        <v>0</v>
      </c>
      <c r="P1929">
        <v>1439.24</v>
      </c>
      <c r="Q1929">
        <v>1439.24</v>
      </c>
      <c r="R1929">
        <v>3570.5</v>
      </c>
      <c r="S1929">
        <v>3570.5</v>
      </c>
      <c r="T1929">
        <v>0</v>
      </c>
      <c r="U1929">
        <v>0</v>
      </c>
      <c r="V1929">
        <v>3570.5</v>
      </c>
      <c r="W1929">
        <v>3570.5</v>
      </c>
      <c r="X1929">
        <v>-1439.24</v>
      </c>
      <c r="Y1929">
        <v>-1439.24</v>
      </c>
      <c r="Z1929">
        <v>0</v>
      </c>
      <c r="AA1929">
        <v>0</v>
      </c>
      <c r="AB1929">
        <v>-1439.24</v>
      </c>
      <c r="AC1929">
        <v>-1439.24</v>
      </c>
      <c r="AD1929">
        <v>0</v>
      </c>
      <c r="AE1929">
        <v>0</v>
      </c>
      <c r="AF1929">
        <v>0</v>
      </c>
      <c r="AG1929">
        <v>0</v>
      </c>
      <c r="AH1929">
        <v>0</v>
      </c>
      <c r="AI1929">
        <v>0</v>
      </c>
      <c r="AJ1929">
        <v>-1439.24</v>
      </c>
      <c r="AK1929">
        <v>0</v>
      </c>
      <c r="AL1929">
        <v>0</v>
      </c>
      <c r="AM1929">
        <v>0</v>
      </c>
      <c r="AN1929">
        <v>0</v>
      </c>
      <c r="AO1929">
        <v>0</v>
      </c>
      <c r="AP1929">
        <v>0</v>
      </c>
      <c r="AQ1929">
        <v>0</v>
      </c>
    </row>
    <row r="1930" spans="2:43" x14ac:dyDescent="0.35">
      <c r="B1930" s="65" t="s">
        <v>128</v>
      </c>
      <c r="E1930" t="s">
        <v>129</v>
      </c>
      <c r="F1930">
        <v>8083</v>
      </c>
      <c r="G1930">
        <v>0</v>
      </c>
      <c r="H1930" t="s">
        <v>513</v>
      </c>
      <c r="I1930">
        <v>32</v>
      </c>
      <c r="J1930">
        <v>410</v>
      </c>
      <c r="K1930" t="s">
        <v>66</v>
      </c>
      <c r="L1930">
        <v>16257.07</v>
      </c>
      <c r="M1930">
        <v>-10473.719999999999</v>
      </c>
      <c r="N1930">
        <v>0</v>
      </c>
      <c r="O1930">
        <v>0</v>
      </c>
      <c r="P1930">
        <v>16257.07</v>
      </c>
      <c r="Q1930">
        <v>-10473.719999999999</v>
      </c>
      <c r="R1930">
        <v>-26730.79</v>
      </c>
      <c r="S1930">
        <v>0</v>
      </c>
      <c r="T1930">
        <v>0</v>
      </c>
      <c r="U1930">
        <v>0</v>
      </c>
      <c r="V1930">
        <v>-26730.79</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row>
    <row r="1931" spans="2:43" x14ac:dyDescent="0.35">
      <c r="B1931" s="65" t="s">
        <v>128</v>
      </c>
      <c r="E1931" t="s">
        <v>129</v>
      </c>
      <c r="F1931">
        <v>8083</v>
      </c>
      <c r="G1931">
        <v>0</v>
      </c>
      <c r="H1931" t="s">
        <v>513</v>
      </c>
      <c r="I1931">
        <v>32</v>
      </c>
      <c r="J1931">
        <v>420</v>
      </c>
      <c r="K1931" t="s">
        <v>66</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-13589.24</v>
      </c>
      <c r="AE1931">
        <v>0</v>
      </c>
      <c r="AF1931">
        <v>0</v>
      </c>
      <c r="AG1931">
        <v>0</v>
      </c>
      <c r="AH1931">
        <v>0</v>
      </c>
      <c r="AI1931">
        <v>-13589.24</v>
      </c>
      <c r="AJ1931">
        <v>0</v>
      </c>
      <c r="AK1931">
        <v>-13589.24</v>
      </c>
      <c r="AL1931">
        <v>-13589.24</v>
      </c>
      <c r="AM1931">
        <v>0</v>
      </c>
      <c r="AN1931">
        <v>0</v>
      </c>
      <c r="AO1931">
        <v>0</v>
      </c>
      <c r="AP1931">
        <v>0</v>
      </c>
      <c r="AQ1931">
        <v>0</v>
      </c>
    </row>
    <row r="1932" spans="2:43" x14ac:dyDescent="0.35">
      <c r="B1932" s="65" t="s">
        <v>128</v>
      </c>
      <c r="E1932" t="s">
        <v>129</v>
      </c>
      <c r="F1932">
        <v>8083</v>
      </c>
      <c r="G1932">
        <v>0</v>
      </c>
      <c r="H1932" t="s">
        <v>514</v>
      </c>
      <c r="I1932">
        <v>33</v>
      </c>
      <c r="J1932">
        <v>0</v>
      </c>
      <c r="K1932" t="s">
        <v>66</v>
      </c>
      <c r="L1932">
        <v>48669</v>
      </c>
      <c r="M1932">
        <v>48669</v>
      </c>
      <c r="N1932">
        <v>0</v>
      </c>
      <c r="O1932">
        <v>0</v>
      </c>
      <c r="P1932">
        <v>48669</v>
      </c>
      <c r="Q1932">
        <v>48669</v>
      </c>
      <c r="R1932">
        <v>-39576.230000000003</v>
      </c>
      <c r="S1932">
        <v>-39576.230000000003</v>
      </c>
      <c r="T1932">
        <v>0</v>
      </c>
      <c r="U1932">
        <v>0</v>
      </c>
      <c r="V1932">
        <v>-39576.230000000003</v>
      </c>
      <c r="W1932">
        <v>-39576.230000000003</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row>
    <row r="1933" spans="2:43" x14ac:dyDescent="0.35">
      <c r="B1933" s="65" t="s">
        <v>128</v>
      </c>
      <c r="E1933" t="s">
        <v>129</v>
      </c>
      <c r="F1933">
        <v>8083</v>
      </c>
      <c r="G1933">
        <v>0</v>
      </c>
      <c r="H1933" t="s">
        <v>514</v>
      </c>
      <c r="I1933">
        <v>33</v>
      </c>
      <c r="J1933">
        <v>111</v>
      </c>
      <c r="K1933" t="s">
        <v>66</v>
      </c>
      <c r="L1933">
        <v>0</v>
      </c>
      <c r="M1933">
        <v>0</v>
      </c>
      <c r="N1933">
        <v>0</v>
      </c>
      <c r="O1933">
        <v>0</v>
      </c>
      <c r="P1933">
        <v>0</v>
      </c>
      <c r="Q1933">
        <v>0</v>
      </c>
      <c r="R1933">
        <v>2701.24</v>
      </c>
      <c r="S1933">
        <v>-7154.39</v>
      </c>
      <c r="T1933">
        <v>0</v>
      </c>
      <c r="U1933">
        <v>0</v>
      </c>
      <c r="V1933">
        <v>2701.24</v>
      </c>
      <c r="W1933">
        <v>-7154.39</v>
      </c>
      <c r="X1933">
        <v>0</v>
      </c>
      <c r="Y1933">
        <v>0</v>
      </c>
      <c r="Z1933">
        <v>0</v>
      </c>
      <c r="AA1933">
        <v>0</v>
      </c>
      <c r="AB1933">
        <v>0</v>
      </c>
      <c r="AC1933">
        <v>0</v>
      </c>
      <c r="AD1933">
        <v>-535533.85</v>
      </c>
      <c r="AE1933">
        <v>0</v>
      </c>
      <c r="AF1933">
        <v>0</v>
      </c>
      <c r="AG1933">
        <v>0</v>
      </c>
      <c r="AH1933">
        <v>0</v>
      </c>
      <c r="AI1933">
        <v>-535533.85</v>
      </c>
      <c r="AJ1933">
        <v>0</v>
      </c>
      <c r="AK1933">
        <v>-535533.85</v>
      </c>
      <c r="AL1933">
        <v>-545389.48</v>
      </c>
      <c r="AM1933">
        <v>0</v>
      </c>
      <c r="AN1933">
        <v>0</v>
      </c>
      <c r="AO1933">
        <v>0</v>
      </c>
      <c r="AP1933">
        <v>0</v>
      </c>
      <c r="AQ1933">
        <v>0</v>
      </c>
    </row>
    <row r="1934" spans="2:43" x14ac:dyDescent="0.35">
      <c r="B1934" s="65" t="s">
        <v>128</v>
      </c>
      <c r="E1934" t="s">
        <v>129</v>
      </c>
      <c r="F1934">
        <v>8083</v>
      </c>
      <c r="G1934">
        <v>0</v>
      </c>
      <c r="H1934" t="s">
        <v>514</v>
      </c>
      <c r="I1934">
        <v>33</v>
      </c>
      <c r="J1934">
        <v>121</v>
      </c>
      <c r="K1934" t="s">
        <v>66</v>
      </c>
      <c r="L1934">
        <v>0</v>
      </c>
      <c r="M1934">
        <v>0</v>
      </c>
      <c r="N1934">
        <v>0</v>
      </c>
      <c r="O1934">
        <v>0</v>
      </c>
      <c r="P1934">
        <v>0</v>
      </c>
      <c r="Q1934">
        <v>0</v>
      </c>
      <c r="R1934">
        <v>-3282.91</v>
      </c>
      <c r="S1934">
        <v>-6630.19</v>
      </c>
      <c r="T1934">
        <v>0</v>
      </c>
      <c r="U1934">
        <v>0</v>
      </c>
      <c r="V1934">
        <v>-3282.91</v>
      </c>
      <c r="W1934">
        <v>-6630.19</v>
      </c>
      <c r="X1934">
        <v>0</v>
      </c>
      <c r="Y1934">
        <v>0</v>
      </c>
      <c r="Z1934">
        <v>0</v>
      </c>
      <c r="AA1934">
        <v>0</v>
      </c>
      <c r="AB1934">
        <v>0</v>
      </c>
      <c r="AC1934">
        <v>0</v>
      </c>
      <c r="AD1934">
        <v>-186543.25</v>
      </c>
      <c r="AE1934">
        <v>0</v>
      </c>
      <c r="AF1934">
        <v>0</v>
      </c>
      <c r="AG1934">
        <v>0</v>
      </c>
      <c r="AH1934">
        <v>0</v>
      </c>
      <c r="AI1934">
        <v>-186543.25</v>
      </c>
      <c r="AJ1934">
        <v>0</v>
      </c>
      <c r="AK1934">
        <v>-186543.25</v>
      </c>
      <c r="AL1934">
        <v>-189890.53</v>
      </c>
      <c r="AM1934">
        <v>0</v>
      </c>
      <c r="AN1934">
        <v>0</v>
      </c>
      <c r="AO1934">
        <v>0</v>
      </c>
      <c r="AP1934">
        <v>0</v>
      </c>
      <c r="AQ1934">
        <v>0</v>
      </c>
    </row>
    <row r="1935" spans="2:43" x14ac:dyDescent="0.35">
      <c r="B1935" s="65" t="s">
        <v>128</v>
      </c>
      <c r="E1935" t="s">
        <v>129</v>
      </c>
      <c r="F1935">
        <v>8083</v>
      </c>
      <c r="G1935">
        <v>0</v>
      </c>
      <c r="H1935" t="s">
        <v>514</v>
      </c>
      <c r="I1935">
        <v>33</v>
      </c>
      <c r="J1935">
        <v>210</v>
      </c>
      <c r="K1935" t="s">
        <v>66</v>
      </c>
      <c r="L1935">
        <v>-1340.38</v>
      </c>
      <c r="M1935">
        <v>-2039.64</v>
      </c>
      <c r="N1935">
        <v>0</v>
      </c>
      <c r="O1935">
        <v>0</v>
      </c>
      <c r="P1935">
        <v>-1340.38</v>
      </c>
      <c r="Q1935">
        <v>-2039.64</v>
      </c>
      <c r="R1935">
        <v>-490.86</v>
      </c>
      <c r="S1935">
        <v>-1027.2</v>
      </c>
      <c r="T1935">
        <v>0</v>
      </c>
      <c r="U1935">
        <v>0</v>
      </c>
      <c r="V1935">
        <v>-490.86</v>
      </c>
      <c r="W1935">
        <v>-1027.2</v>
      </c>
      <c r="X1935">
        <v>0</v>
      </c>
      <c r="Y1935">
        <v>0</v>
      </c>
      <c r="Z1935">
        <v>0</v>
      </c>
      <c r="AA1935">
        <v>0</v>
      </c>
      <c r="AB1935">
        <v>0</v>
      </c>
      <c r="AC1935">
        <v>0</v>
      </c>
      <c r="AD1935">
        <v>-11844.47</v>
      </c>
      <c r="AE1935">
        <v>0</v>
      </c>
      <c r="AF1935">
        <v>0</v>
      </c>
      <c r="AG1935">
        <v>0</v>
      </c>
      <c r="AH1935">
        <v>0</v>
      </c>
      <c r="AI1935">
        <v>-11844.47</v>
      </c>
      <c r="AJ1935">
        <v>0</v>
      </c>
      <c r="AK1935">
        <v>-11844.47</v>
      </c>
      <c r="AL1935">
        <v>-13080.07</v>
      </c>
      <c r="AM1935">
        <v>0</v>
      </c>
      <c r="AN1935">
        <v>0</v>
      </c>
      <c r="AO1935">
        <v>0</v>
      </c>
      <c r="AP1935">
        <v>0</v>
      </c>
      <c r="AQ1935">
        <v>0</v>
      </c>
    </row>
    <row r="1936" spans="2:43" x14ac:dyDescent="0.35">
      <c r="B1936" s="65" t="s">
        <v>128</v>
      </c>
      <c r="E1936" t="s">
        <v>129</v>
      </c>
      <c r="F1936">
        <v>8083</v>
      </c>
      <c r="G1936">
        <v>0</v>
      </c>
      <c r="H1936" t="s">
        <v>514</v>
      </c>
      <c r="I1936">
        <v>33</v>
      </c>
      <c r="J1936">
        <v>233</v>
      </c>
      <c r="K1936" t="s">
        <v>66</v>
      </c>
      <c r="L1936">
        <v>-1050</v>
      </c>
      <c r="M1936">
        <v>-507.64</v>
      </c>
      <c r="N1936">
        <v>0</v>
      </c>
      <c r="O1936">
        <v>0</v>
      </c>
      <c r="P1936">
        <v>-1050</v>
      </c>
      <c r="Q1936">
        <v>-507.64</v>
      </c>
      <c r="R1936">
        <v>0</v>
      </c>
      <c r="S1936">
        <v>0</v>
      </c>
      <c r="T1936">
        <v>0</v>
      </c>
      <c r="U1936">
        <v>0</v>
      </c>
      <c r="V1936">
        <v>0</v>
      </c>
      <c r="W1936">
        <v>0</v>
      </c>
      <c r="X1936">
        <v>0</v>
      </c>
      <c r="Y1936">
        <v>0</v>
      </c>
      <c r="Z1936">
        <v>0</v>
      </c>
      <c r="AA1936">
        <v>0</v>
      </c>
      <c r="AB1936">
        <v>0</v>
      </c>
      <c r="AC1936">
        <v>0</v>
      </c>
      <c r="AD1936">
        <v>-542.36</v>
      </c>
      <c r="AE1936">
        <v>0</v>
      </c>
      <c r="AF1936">
        <v>0</v>
      </c>
      <c r="AG1936">
        <v>0</v>
      </c>
      <c r="AH1936">
        <v>0</v>
      </c>
      <c r="AI1936">
        <v>-542.36</v>
      </c>
      <c r="AJ1936">
        <v>0</v>
      </c>
      <c r="AK1936">
        <v>-542.36</v>
      </c>
      <c r="AL1936">
        <v>0</v>
      </c>
      <c r="AM1936">
        <v>0</v>
      </c>
      <c r="AN1936">
        <v>0</v>
      </c>
      <c r="AO1936">
        <v>0</v>
      </c>
      <c r="AP1936">
        <v>0</v>
      </c>
      <c r="AQ1936">
        <v>0</v>
      </c>
    </row>
    <row r="1937" spans="2:43" x14ac:dyDescent="0.35">
      <c r="B1937" s="65" t="s">
        <v>128</v>
      </c>
      <c r="E1937" t="s">
        <v>129</v>
      </c>
      <c r="F1937">
        <v>8083</v>
      </c>
      <c r="G1937">
        <v>0</v>
      </c>
      <c r="H1937" t="s">
        <v>514</v>
      </c>
      <c r="I1937">
        <v>33</v>
      </c>
      <c r="J1937">
        <v>410</v>
      </c>
      <c r="K1937" t="s">
        <v>66</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8677</v>
      </c>
      <c r="AE1937">
        <v>0</v>
      </c>
      <c r="AF1937">
        <v>0</v>
      </c>
      <c r="AG1937">
        <v>0</v>
      </c>
      <c r="AH1937">
        <v>0</v>
      </c>
      <c r="AI1937">
        <v>8677</v>
      </c>
      <c r="AJ1937">
        <v>0</v>
      </c>
      <c r="AK1937">
        <v>8677</v>
      </c>
      <c r="AL1937">
        <v>8677</v>
      </c>
      <c r="AM1937">
        <v>0</v>
      </c>
      <c r="AN1937">
        <v>0</v>
      </c>
      <c r="AO1937">
        <v>0</v>
      </c>
      <c r="AP1937">
        <v>0</v>
      </c>
      <c r="AQ1937">
        <v>0</v>
      </c>
    </row>
    <row r="1938" spans="2:43" x14ac:dyDescent="0.35">
      <c r="B1938" s="65" t="s">
        <v>128</v>
      </c>
      <c r="E1938" t="s">
        <v>129</v>
      </c>
      <c r="F1938">
        <v>8083</v>
      </c>
      <c r="G1938">
        <v>0</v>
      </c>
      <c r="H1938" t="s">
        <v>515</v>
      </c>
      <c r="I1938">
        <v>58</v>
      </c>
      <c r="J1938">
        <v>0</v>
      </c>
      <c r="K1938" t="s">
        <v>66</v>
      </c>
      <c r="L1938">
        <v>-154715768.90000001</v>
      </c>
      <c r="M1938">
        <v>-163026487.18000001</v>
      </c>
      <c r="N1938">
        <v>0</v>
      </c>
      <c r="O1938">
        <v>0</v>
      </c>
      <c r="P1938">
        <v>-154715768.90000001</v>
      </c>
      <c r="Q1938">
        <v>-163026487.18000001</v>
      </c>
      <c r="R1938">
        <v>-175420805.25</v>
      </c>
      <c r="S1938">
        <v>-163781978.75</v>
      </c>
      <c r="T1938">
        <v>0</v>
      </c>
      <c r="U1938">
        <v>0</v>
      </c>
      <c r="V1938">
        <v>-175420805.25</v>
      </c>
      <c r="W1938">
        <v>-163781978.75</v>
      </c>
      <c r="X1938">
        <v>0</v>
      </c>
      <c r="Y1938">
        <v>0</v>
      </c>
      <c r="Z1938">
        <v>0</v>
      </c>
      <c r="AA1938">
        <v>0</v>
      </c>
      <c r="AB1938">
        <v>0</v>
      </c>
      <c r="AC1938">
        <v>0</v>
      </c>
      <c r="AD1938">
        <v>-3295248.59</v>
      </c>
      <c r="AE1938">
        <v>0</v>
      </c>
      <c r="AF1938">
        <v>0</v>
      </c>
      <c r="AG1938">
        <v>0</v>
      </c>
      <c r="AH1938">
        <v>0</v>
      </c>
      <c r="AI1938">
        <v>-3295248.59</v>
      </c>
      <c r="AJ1938">
        <v>0</v>
      </c>
      <c r="AK1938">
        <v>-3295248.59</v>
      </c>
      <c r="AL1938">
        <v>32859.629999999997</v>
      </c>
      <c r="AM1938">
        <v>0</v>
      </c>
      <c r="AN1938">
        <v>0</v>
      </c>
      <c r="AO1938">
        <v>0</v>
      </c>
      <c r="AP1938">
        <v>0</v>
      </c>
      <c r="AQ1938">
        <v>0</v>
      </c>
    </row>
    <row r="1939" spans="2:43" x14ac:dyDescent="0.35">
      <c r="B1939" s="65" t="s">
        <v>128</v>
      </c>
      <c r="E1939" t="s">
        <v>129</v>
      </c>
      <c r="F1939">
        <v>8083</v>
      </c>
      <c r="G1939">
        <v>0</v>
      </c>
      <c r="H1939" t="s">
        <v>515</v>
      </c>
      <c r="I1939">
        <v>58</v>
      </c>
      <c r="J1939">
        <v>111</v>
      </c>
      <c r="K1939" t="s">
        <v>66</v>
      </c>
      <c r="L1939">
        <v>0</v>
      </c>
      <c r="M1939">
        <v>0</v>
      </c>
      <c r="N1939">
        <v>0</v>
      </c>
      <c r="O1939">
        <v>0</v>
      </c>
      <c r="P1939">
        <v>0</v>
      </c>
      <c r="Q1939">
        <v>0</v>
      </c>
      <c r="R1939">
        <v>-287730.55</v>
      </c>
      <c r="S1939">
        <v>241.92</v>
      </c>
      <c r="T1939">
        <v>0</v>
      </c>
      <c r="U1939">
        <v>0</v>
      </c>
      <c r="V1939">
        <v>-287730.55</v>
      </c>
      <c r="W1939">
        <v>241.92</v>
      </c>
      <c r="X1939">
        <v>0</v>
      </c>
      <c r="Y1939">
        <v>0</v>
      </c>
      <c r="Z1939">
        <v>0</v>
      </c>
      <c r="AA1939">
        <v>0</v>
      </c>
      <c r="AB1939">
        <v>0</v>
      </c>
      <c r="AC1939">
        <v>0</v>
      </c>
      <c r="AD1939">
        <v>-603953.81000000006</v>
      </c>
      <c r="AE1939">
        <v>0</v>
      </c>
      <c r="AF1939">
        <v>0</v>
      </c>
      <c r="AG1939">
        <v>0</v>
      </c>
      <c r="AH1939">
        <v>0</v>
      </c>
      <c r="AI1939">
        <v>-603953.81000000006</v>
      </c>
      <c r="AJ1939">
        <v>0</v>
      </c>
      <c r="AK1939">
        <v>-603953.81000000006</v>
      </c>
      <c r="AL1939">
        <v>-315981.34000000003</v>
      </c>
      <c r="AM1939">
        <v>0</v>
      </c>
      <c r="AN1939">
        <v>0</v>
      </c>
      <c r="AO1939">
        <v>0</v>
      </c>
      <c r="AP1939">
        <v>0</v>
      </c>
      <c r="AQ1939">
        <v>0</v>
      </c>
    </row>
    <row r="1940" spans="2:43" x14ac:dyDescent="0.35">
      <c r="B1940" s="65" t="s">
        <v>128</v>
      </c>
      <c r="E1940" t="s">
        <v>129</v>
      </c>
      <c r="F1940">
        <v>8083</v>
      </c>
      <c r="G1940">
        <v>0</v>
      </c>
      <c r="H1940" t="s">
        <v>515</v>
      </c>
      <c r="I1940">
        <v>58</v>
      </c>
      <c r="J1940">
        <v>113</v>
      </c>
      <c r="K1940" t="s">
        <v>66</v>
      </c>
      <c r="L1940">
        <v>0</v>
      </c>
      <c r="M1940">
        <v>0</v>
      </c>
      <c r="N1940">
        <v>0</v>
      </c>
      <c r="O1940">
        <v>0</v>
      </c>
      <c r="P1940">
        <v>0</v>
      </c>
      <c r="Q1940">
        <v>0</v>
      </c>
      <c r="R1940">
        <v>-22290.240000000002</v>
      </c>
      <c r="S1940">
        <v>-22290.240000000002</v>
      </c>
      <c r="T1940">
        <v>0</v>
      </c>
      <c r="U1940">
        <v>0</v>
      </c>
      <c r="V1940">
        <v>-22290.240000000002</v>
      </c>
      <c r="W1940">
        <v>-22290.240000000002</v>
      </c>
      <c r="X1940">
        <v>0</v>
      </c>
      <c r="Y1940">
        <v>0</v>
      </c>
      <c r="Z1940">
        <v>0</v>
      </c>
      <c r="AA1940">
        <v>0</v>
      </c>
      <c r="AB1940">
        <v>0</v>
      </c>
      <c r="AC1940">
        <v>0</v>
      </c>
      <c r="AD1940">
        <v>-666.36</v>
      </c>
      <c r="AE1940">
        <v>0</v>
      </c>
      <c r="AF1940">
        <v>0</v>
      </c>
      <c r="AG1940">
        <v>0</v>
      </c>
      <c r="AH1940">
        <v>0</v>
      </c>
      <c r="AI1940">
        <v>-666.36</v>
      </c>
      <c r="AJ1940">
        <v>0</v>
      </c>
      <c r="AK1940">
        <v>-666.36</v>
      </c>
      <c r="AL1940">
        <v>-666.36</v>
      </c>
      <c r="AM1940">
        <v>0</v>
      </c>
      <c r="AN1940">
        <v>0</v>
      </c>
      <c r="AO1940">
        <v>0</v>
      </c>
      <c r="AP1940">
        <v>0</v>
      </c>
      <c r="AQ1940">
        <v>0</v>
      </c>
    </row>
    <row r="1941" spans="2:43" x14ac:dyDescent="0.35">
      <c r="B1941" s="65" t="s">
        <v>128</v>
      </c>
      <c r="E1941" t="s">
        <v>129</v>
      </c>
      <c r="F1941">
        <v>8083</v>
      </c>
      <c r="G1941">
        <v>0</v>
      </c>
      <c r="H1941" t="s">
        <v>515</v>
      </c>
      <c r="I1941">
        <v>58</v>
      </c>
      <c r="J1941">
        <v>115</v>
      </c>
      <c r="K1941" t="s">
        <v>66</v>
      </c>
      <c r="L1941">
        <v>0</v>
      </c>
      <c r="M1941">
        <v>0</v>
      </c>
      <c r="N1941">
        <v>0</v>
      </c>
      <c r="O1941">
        <v>0</v>
      </c>
      <c r="P1941">
        <v>0</v>
      </c>
      <c r="Q1941">
        <v>0</v>
      </c>
      <c r="R1941">
        <v>-5540.52</v>
      </c>
      <c r="S1941">
        <v>0</v>
      </c>
      <c r="T1941">
        <v>0</v>
      </c>
      <c r="U1941">
        <v>0</v>
      </c>
      <c r="V1941">
        <v>-5540.52</v>
      </c>
      <c r="W1941">
        <v>0</v>
      </c>
      <c r="X1941">
        <v>0</v>
      </c>
      <c r="Y1941">
        <v>0</v>
      </c>
      <c r="Z1941">
        <v>0</v>
      </c>
      <c r="AA1941">
        <v>0</v>
      </c>
      <c r="AB1941">
        <v>0</v>
      </c>
      <c r="AC1941">
        <v>0</v>
      </c>
      <c r="AD1941">
        <v>-18399.21</v>
      </c>
      <c r="AE1941">
        <v>0</v>
      </c>
      <c r="AF1941">
        <v>0</v>
      </c>
      <c r="AG1941">
        <v>0</v>
      </c>
      <c r="AH1941">
        <v>0</v>
      </c>
      <c r="AI1941">
        <v>-18399.21</v>
      </c>
      <c r="AJ1941">
        <v>0</v>
      </c>
      <c r="AK1941">
        <v>-18399.21</v>
      </c>
      <c r="AL1941">
        <v>-12858.69</v>
      </c>
      <c r="AM1941">
        <v>0</v>
      </c>
      <c r="AN1941">
        <v>0</v>
      </c>
      <c r="AO1941">
        <v>0</v>
      </c>
      <c r="AP1941">
        <v>0</v>
      </c>
      <c r="AQ1941">
        <v>0</v>
      </c>
    </row>
    <row r="1942" spans="2:43" x14ac:dyDescent="0.35">
      <c r="B1942" s="65" t="s">
        <v>128</v>
      </c>
      <c r="E1942" t="s">
        <v>129</v>
      </c>
      <c r="F1942">
        <v>8083</v>
      </c>
      <c r="G1942">
        <v>0</v>
      </c>
      <c r="H1942" t="s">
        <v>515</v>
      </c>
      <c r="I1942">
        <v>58</v>
      </c>
      <c r="J1942">
        <v>118</v>
      </c>
      <c r="K1942" t="s">
        <v>66</v>
      </c>
      <c r="L1942">
        <v>0</v>
      </c>
      <c r="M1942">
        <v>0</v>
      </c>
      <c r="N1942">
        <v>0</v>
      </c>
      <c r="O1942">
        <v>0</v>
      </c>
      <c r="P1942">
        <v>0</v>
      </c>
      <c r="Q1942">
        <v>0</v>
      </c>
      <c r="R1942">
        <v>-1909.6</v>
      </c>
      <c r="S1942">
        <v>0</v>
      </c>
      <c r="T1942">
        <v>0</v>
      </c>
      <c r="U1942">
        <v>0</v>
      </c>
      <c r="V1942">
        <v>-1909.6</v>
      </c>
      <c r="W1942">
        <v>0</v>
      </c>
      <c r="X1942">
        <v>0</v>
      </c>
      <c r="Y1942">
        <v>0</v>
      </c>
      <c r="Z1942">
        <v>0</v>
      </c>
      <c r="AA1942">
        <v>0</v>
      </c>
      <c r="AB1942">
        <v>0</v>
      </c>
      <c r="AC1942">
        <v>0</v>
      </c>
      <c r="AD1942">
        <v>0</v>
      </c>
      <c r="AE1942">
        <v>0</v>
      </c>
      <c r="AF1942">
        <v>0</v>
      </c>
      <c r="AG1942">
        <v>0</v>
      </c>
      <c r="AH1942">
        <v>0</v>
      </c>
      <c r="AI1942">
        <v>0</v>
      </c>
      <c r="AJ1942">
        <v>0</v>
      </c>
      <c r="AK1942">
        <v>0</v>
      </c>
      <c r="AL1942">
        <v>1909.6</v>
      </c>
      <c r="AM1942">
        <v>0</v>
      </c>
      <c r="AN1942">
        <v>0</v>
      </c>
      <c r="AO1942">
        <v>0</v>
      </c>
      <c r="AP1942">
        <v>0</v>
      </c>
      <c r="AQ1942">
        <v>0</v>
      </c>
    </row>
    <row r="1943" spans="2:43" x14ac:dyDescent="0.35">
      <c r="B1943" s="65" t="s">
        <v>128</v>
      </c>
      <c r="E1943" t="s">
        <v>129</v>
      </c>
      <c r="F1943">
        <v>8083</v>
      </c>
      <c r="G1943">
        <v>0</v>
      </c>
      <c r="H1943" t="s">
        <v>515</v>
      </c>
      <c r="I1943">
        <v>58</v>
      </c>
      <c r="J1943">
        <v>121</v>
      </c>
      <c r="K1943" t="s">
        <v>66</v>
      </c>
      <c r="L1943">
        <v>0</v>
      </c>
      <c r="M1943">
        <v>0</v>
      </c>
      <c r="N1943">
        <v>0</v>
      </c>
      <c r="O1943">
        <v>0</v>
      </c>
      <c r="P1943">
        <v>0</v>
      </c>
      <c r="Q1943">
        <v>0</v>
      </c>
      <c r="R1943">
        <v>-82440.39</v>
      </c>
      <c r="S1943">
        <v>130.05000000000001</v>
      </c>
      <c r="T1943">
        <v>0</v>
      </c>
      <c r="U1943">
        <v>0</v>
      </c>
      <c r="V1943">
        <v>-82440.39</v>
      </c>
      <c r="W1943">
        <v>130.05000000000001</v>
      </c>
      <c r="X1943">
        <v>0</v>
      </c>
      <c r="Y1943">
        <v>0</v>
      </c>
      <c r="Z1943">
        <v>0</v>
      </c>
      <c r="AA1943">
        <v>0</v>
      </c>
      <c r="AB1943">
        <v>0</v>
      </c>
      <c r="AC1943">
        <v>0</v>
      </c>
      <c r="AD1943">
        <v>-154122.51999999999</v>
      </c>
      <c r="AE1943">
        <v>0</v>
      </c>
      <c r="AF1943">
        <v>0</v>
      </c>
      <c r="AG1943">
        <v>0</v>
      </c>
      <c r="AH1943">
        <v>0</v>
      </c>
      <c r="AI1943">
        <v>-154122.51999999999</v>
      </c>
      <c r="AJ1943">
        <v>0</v>
      </c>
      <c r="AK1943">
        <v>-154122.51999999999</v>
      </c>
      <c r="AL1943">
        <v>-71552.08</v>
      </c>
      <c r="AM1943">
        <v>0</v>
      </c>
      <c r="AN1943">
        <v>0</v>
      </c>
      <c r="AO1943">
        <v>0</v>
      </c>
      <c r="AP1943">
        <v>0</v>
      </c>
      <c r="AQ1943">
        <v>0</v>
      </c>
    </row>
    <row r="1944" spans="2:43" x14ac:dyDescent="0.35">
      <c r="B1944" s="65" t="s">
        <v>128</v>
      </c>
      <c r="E1944" t="s">
        <v>129</v>
      </c>
      <c r="F1944">
        <v>8083</v>
      </c>
      <c r="G1944">
        <v>0</v>
      </c>
      <c r="H1944" t="s">
        <v>515</v>
      </c>
      <c r="I1944">
        <v>58</v>
      </c>
      <c r="J1944">
        <v>210</v>
      </c>
      <c r="K1944" t="s">
        <v>66</v>
      </c>
      <c r="L1944">
        <v>-20340.05</v>
      </c>
      <c r="M1944">
        <v>-67583.59</v>
      </c>
      <c r="N1944">
        <v>0</v>
      </c>
      <c r="O1944">
        <v>0</v>
      </c>
      <c r="P1944">
        <v>-20340.05</v>
      </c>
      <c r="Q1944">
        <v>-67583.59</v>
      </c>
      <c r="R1944">
        <v>-4255.58</v>
      </c>
      <c r="S1944">
        <v>-6401.17</v>
      </c>
      <c r="T1944">
        <v>0</v>
      </c>
      <c r="U1944">
        <v>0</v>
      </c>
      <c r="V1944">
        <v>-4255.58</v>
      </c>
      <c r="W1944">
        <v>-6401.17</v>
      </c>
      <c r="X1944">
        <v>0</v>
      </c>
      <c r="Y1944">
        <v>0</v>
      </c>
      <c r="Z1944">
        <v>0</v>
      </c>
      <c r="AA1944">
        <v>0</v>
      </c>
      <c r="AB1944">
        <v>0</v>
      </c>
      <c r="AC1944">
        <v>0</v>
      </c>
      <c r="AD1944">
        <v>-152334.26999999999</v>
      </c>
      <c r="AE1944">
        <v>0</v>
      </c>
      <c r="AF1944">
        <v>0</v>
      </c>
      <c r="AG1944">
        <v>0</v>
      </c>
      <c r="AH1944">
        <v>0</v>
      </c>
      <c r="AI1944">
        <v>-152334.26999999999</v>
      </c>
      <c r="AJ1944">
        <v>0</v>
      </c>
      <c r="AK1944">
        <v>-152334.26999999999</v>
      </c>
      <c r="AL1944">
        <v>-201723.4</v>
      </c>
      <c r="AM1944">
        <v>0</v>
      </c>
      <c r="AN1944">
        <v>0</v>
      </c>
      <c r="AO1944">
        <v>0</v>
      </c>
      <c r="AP1944">
        <v>0</v>
      </c>
      <c r="AQ1944">
        <v>0</v>
      </c>
    </row>
    <row r="1945" spans="2:43" x14ac:dyDescent="0.35">
      <c r="B1945" s="65" t="s">
        <v>128</v>
      </c>
      <c r="E1945" t="s">
        <v>129</v>
      </c>
      <c r="F1945">
        <v>8083</v>
      </c>
      <c r="G1945">
        <v>0</v>
      </c>
      <c r="H1945" t="s">
        <v>515</v>
      </c>
      <c r="I1945">
        <v>58</v>
      </c>
      <c r="J1945">
        <v>233</v>
      </c>
      <c r="K1945" t="s">
        <v>66</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-208.32</v>
      </c>
      <c r="AE1945">
        <v>0</v>
      </c>
      <c r="AF1945">
        <v>0</v>
      </c>
      <c r="AG1945">
        <v>0</v>
      </c>
      <c r="AH1945">
        <v>0</v>
      </c>
      <c r="AI1945">
        <v>-208.32</v>
      </c>
      <c r="AJ1945">
        <v>0</v>
      </c>
      <c r="AK1945">
        <v>-208.32</v>
      </c>
      <c r="AL1945">
        <v>-208.32</v>
      </c>
      <c r="AM1945">
        <v>0</v>
      </c>
      <c r="AN1945">
        <v>0</v>
      </c>
      <c r="AO1945">
        <v>0</v>
      </c>
      <c r="AP1945">
        <v>0</v>
      </c>
      <c r="AQ1945">
        <v>0</v>
      </c>
    </row>
    <row r="1946" spans="2:43" x14ac:dyDescent="0.35">
      <c r="B1946" s="65" t="s">
        <v>128</v>
      </c>
      <c r="E1946" t="s">
        <v>129</v>
      </c>
      <c r="F1946">
        <v>8083</v>
      </c>
      <c r="G1946">
        <v>0</v>
      </c>
      <c r="H1946" t="s">
        <v>515</v>
      </c>
      <c r="I1946">
        <v>58</v>
      </c>
      <c r="J1946">
        <v>240</v>
      </c>
      <c r="K1946" t="s">
        <v>66</v>
      </c>
      <c r="L1946">
        <v>-431402.37</v>
      </c>
      <c r="M1946">
        <v>-234182.07</v>
      </c>
      <c r="N1946">
        <v>0</v>
      </c>
      <c r="O1946">
        <v>0</v>
      </c>
      <c r="P1946">
        <v>-431402.37</v>
      </c>
      <c r="Q1946">
        <v>-234182.07</v>
      </c>
      <c r="R1946">
        <v>0</v>
      </c>
      <c r="S1946">
        <v>0</v>
      </c>
      <c r="T1946">
        <v>0</v>
      </c>
      <c r="U1946">
        <v>0</v>
      </c>
      <c r="V1946">
        <v>0</v>
      </c>
      <c r="W1946">
        <v>0</v>
      </c>
      <c r="X1946">
        <v>0</v>
      </c>
      <c r="Y1946">
        <v>0</v>
      </c>
      <c r="Z1946">
        <v>0</v>
      </c>
      <c r="AA1946">
        <v>0</v>
      </c>
      <c r="AB1946">
        <v>0</v>
      </c>
      <c r="AC1946">
        <v>0</v>
      </c>
      <c r="AD1946">
        <v>-197197.24</v>
      </c>
      <c r="AE1946">
        <v>0</v>
      </c>
      <c r="AF1946">
        <v>0</v>
      </c>
      <c r="AG1946">
        <v>0</v>
      </c>
      <c r="AH1946">
        <v>0</v>
      </c>
      <c r="AI1946">
        <v>-197197.24</v>
      </c>
      <c r="AJ1946">
        <v>0</v>
      </c>
      <c r="AK1946">
        <v>-197197.24</v>
      </c>
      <c r="AL1946">
        <v>23.06</v>
      </c>
      <c r="AM1946">
        <v>0</v>
      </c>
      <c r="AN1946">
        <v>0</v>
      </c>
      <c r="AO1946">
        <v>0</v>
      </c>
      <c r="AP1946">
        <v>0</v>
      </c>
      <c r="AQ1946">
        <v>0</v>
      </c>
    </row>
    <row r="1947" spans="2:43" x14ac:dyDescent="0.35">
      <c r="B1947" s="65" t="s">
        <v>128</v>
      </c>
      <c r="E1947" t="s">
        <v>129</v>
      </c>
      <c r="F1947">
        <v>8083</v>
      </c>
      <c r="G1947">
        <v>0</v>
      </c>
      <c r="H1947" t="s">
        <v>515</v>
      </c>
      <c r="I1947">
        <v>58</v>
      </c>
      <c r="J1947">
        <v>251</v>
      </c>
      <c r="K1947" t="s">
        <v>66</v>
      </c>
      <c r="L1947">
        <v>-9839343.6999999993</v>
      </c>
      <c r="M1947">
        <v>-9306104.3300000001</v>
      </c>
      <c r="N1947">
        <v>0</v>
      </c>
      <c r="O1947">
        <v>0</v>
      </c>
      <c r="P1947">
        <v>-9839343.6999999993</v>
      </c>
      <c r="Q1947">
        <v>-9306104.3300000001</v>
      </c>
      <c r="R1947">
        <v>-380673.49</v>
      </c>
      <c r="S1947">
        <v>-5712.24</v>
      </c>
      <c r="T1947">
        <v>0</v>
      </c>
      <c r="U1947">
        <v>0</v>
      </c>
      <c r="V1947">
        <v>-380673.49</v>
      </c>
      <c r="W1947">
        <v>-5712.24</v>
      </c>
      <c r="X1947">
        <v>0</v>
      </c>
      <c r="Y1947">
        <v>0</v>
      </c>
      <c r="Z1947">
        <v>0</v>
      </c>
      <c r="AA1947">
        <v>0</v>
      </c>
      <c r="AB1947">
        <v>0</v>
      </c>
      <c r="AC1947">
        <v>0</v>
      </c>
      <c r="AD1947">
        <v>-6944768.3200000003</v>
      </c>
      <c r="AE1947">
        <v>0</v>
      </c>
      <c r="AF1947">
        <v>0</v>
      </c>
      <c r="AG1947">
        <v>0</v>
      </c>
      <c r="AH1947">
        <v>0</v>
      </c>
      <c r="AI1947">
        <v>-6944768.3200000003</v>
      </c>
      <c r="AJ1947">
        <v>0</v>
      </c>
      <c r="AK1947">
        <v>-6944768.3200000003</v>
      </c>
      <c r="AL1947">
        <v>-6036567.7000000002</v>
      </c>
      <c r="AM1947">
        <v>0</v>
      </c>
      <c r="AN1947">
        <v>0</v>
      </c>
      <c r="AO1947">
        <v>0</v>
      </c>
      <c r="AP1947">
        <v>0</v>
      </c>
      <c r="AQ1947">
        <v>0</v>
      </c>
    </row>
    <row r="1948" spans="2:43" x14ac:dyDescent="0.35">
      <c r="B1948" s="65" t="s">
        <v>128</v>
      </c>
      <c r="E1948" t="s">
        <v>129</v>
      </c>
      <c r="F1948">
        <v>8083</v>
      </c>
      <c r="G1948">
        <v>0</v>
      </c>
      <c r="H1948" t="s">
        <v>515</v>
      </c>
      <c r="I1948">
        <v>58</v>
      </c>
      <c r="J1948">
        <v>252</v>
      </c>
      <c r="K1948" t="s">
        <v>66</v>
      </c>
      <c r="L1948">
        <v>-45343317.630000003</v>
      </c>
      <c r="M1948">
        <v>-27963176.609999999</v>
      </c>
      <c r="N1948">
        <v>0</v>
      </c>
      <c r="O1948">
        <v>0</v>
      </c>
      <c r="P1948">
        <v>-45343317.630000003</v>
      </c>
      <c r="Q1948">
        <v>-27963176.609999999</v>
      </c>
      <c r="R1948">
        <v>-1481.83</v>
      </c>
      <c r="S1948">
        <v>-57788.71</v>
      </c>
      <c r="T1948">
        <v>0</v>
      </c>
      <c r="U1948">
        <v>0</v>
      </c>
      <c r="V1948">
        <v>-1481.83</v>
      </c>
      <c r="W1948">
        <v>-57788.71</v>
      </c>
      <c r="X1948">
        <v>-46228</v>
      </c>
      <c r="Y1948">
        <v>0</v>
      </c>
      <c r="Z1948">
        <v>0</v>
      </c>
      <c r="AA1948">
        <v>0</v>
      </c>
      <c r="AB1948">
        <v>-46228</v>
      </c>
      <c r="AC1948">
        <v>0</v>
      </c>
      <c r="AD1948">
        <v>-18307077.059999999</v>
      </c>
      <c r="AE1948">
        <v>0</v>
      </c>
      <c r="AF1948">
        <v>0</v>
      </c>
      <c r="AG1948">
        <v>0</v>
      </c>
      <c r="AH1948">
        <v>0</v>
      </c>
      <c r="AI1948">
        <v>-18307077.059999999</v>
      </c>
      <c r="AJ1948">
        <v>-46228</v>
      </c>
      <c r="AK1948">
        <v>-18260849.059999999</v>
      </c>
      <c r="AL1948">
        <v>-937014.92</v>
      </c>
      <c r="AM1948">
        <v>0</v>
      </c>
      <c r="AN1948">
        <v>0</v>
      </c>
      <c r="AO1948">
        <v>0</v>
      </c>
      <c r="AP1948">
        <v>0</v>
      </c>
      <c r="AQ1948">
        <v>0</v>
      </c>
    </row>
    <row r="1949" spans="2:43" x14ac:dyDescent="0.35">
      <c r="B1949" s="65" t="s">
        <v>128</v>
      </c>
      <c r="E1949" t="s">
        <v>129</v>
      </c>
      <c r="F1949">
        <v>8083</v>
      </c>
      <c r="G1949">
        <v>0</v>
      </c>
      <c r="H1949" t="s">
        <v>515</v>
      </c>
      <c r="I1949">
        <v>58</v>
      </c>
      <c r="J1949">
        <v>253</v>
      </c>
      <c r="K1949" t="s">
        <v>66</v>
      </c>
      <c r="L1949">
        <v>-15121332.9</v>
      </c>
      <c r="M1949">
        <v>-14232025.460000001</v>
      </c>
      <c r="N1949">
        <v>0</v>
      </c>
      <c r="O1949">
        <v>0</v>
      </c>
      <c r="P1949">
        <v>-15121332.9</v>
      </c>
      <c r="Q1949">
        <v>-14232025.460000001</v>
      </c>
      <c r="R1949">
        <v>-1218051.93</v>
      </c>
      <c r="S1949">
        <v>1165.94</v>
      </c>
      <c r="T1949">
        <v>0</v>
      </c>
      <c r="U1949">
        <v>0</v>
      </c>
      <c r="V1949">
        <v>-1218051.93</v>
      </c>
      <c r="W1949">
        <v>1165.94</v>
      </c>
      <c r="X1949">
        <v>-574680.49</v>
      </c>
      <c r="Y1949">
        <v>-536319.9</v>
      </c>
      <c r="Z1949">
        <v>0</v>
      </c>
      <c r="AA1949">
        <v>0</v>
      </c>
      <c r="AB1949">
        <v>-574680.49</v>
      </c>
      <c r="AC1949">
        <v>-536319.9</v>
      </c>
      <c r="AD1949">
        <v>-3450081.63</v>
      </c>
      <c r="AE1949">
        <v>0</v>
      </c>
      <c r="AF1949">
        <v>0</v>
      </c>
      <c r="AG1949">
        <v>0</v>
      </c>
      <c r="AH1949">
        <v>0</v>
      </c>
      <c r="AI1949">
        <v>-3450081.63</v>
      </c>
      <c r="AJ1949">
        <v>-574680.49</v>
      </c>
      <c r="AK1949">
        <v>-3411721.04</v>
      </c>
      <c r="AL1949">
        <v>-1303195.73</v>
      </c>
      <c r="AM1949">
        <v>0</v>
      </c>
      <c r="AN1949">
        <v>0</v>
      </c>
      <c r="AO1949">
        <v>0</v>
      </c>
      <c r="AP1949">
        <v>0</v>
      </c>
      <c r="AQ1949">
        <v>0</v>
      </c>
    </row>
    <row r="1950" spans="2:43" x14ac:dyDescent="0.35">
      <c r="B1950" s="65" t="s">
        <v>128</v>
      </c>
      <c r="E1950" t="s">
        <v>129</v>
      </c>
      <c r="F1950">
        <v>8083</v>
      </c>
      <c r="G1950">
        <v>0</v>
      </c>
      <c r="H1950" t="s">
        <v>515</v>
      </c>
      <c r="I1950">
        <v>58</v>
      </c>
      <c r="J1950">
        <v>257</v>
      </c>
      <c r="K1950" t="s">
        <v>66</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-272.38</v>
      </c>
      <c r="AE1950">
        <v>0</v>
      </c>
      <c r="AF1950">
        <v>0</v>
      </c>
      <c r="AG1950">
        <v>0</v>
      </c>
      <c r="AH1950">
        <v>0</v>
      </c>
      <c r="AI1950">
        <v>-272.38</v>
      </c>
      <c r="AJ1950">
        <v>0</v>
      </c>
      <c r="AK1950">
        <v>-272.38</v>
      </c>
      <c r="AL1950">
        <v>-272.38</v>
      </c>
      <c r="AM1950">
        <v>0</v>
      </c>
      <c r="AN1950">
        <v>0</v>
      </c>
      <c r="AO1950">
        <v>0</v>
      </c>
      <c r="AP1950">
        <v>0</v>
      </c>
      <c r="AQ1950">
        <v>0</v>
      </c>
    </row>
    <row r="1951" spans="2:43" x14ac:dyDescent="0.35">
      <c r="B1951" s="65" t="s">
        <v>128</v>
      </c>
      <c r="E1951" t="s">
        <v>129</v>
      </c>
      <c r="F1951">
        <v>8083</v>
      </c>
      <c r="G1951">
        <v>0</v>
      </c>
      <c r="H1951" t="s">
        <v>515</v>
      </c>
      <c r="I1951">
        <v>58</v>
      </c>
      <c r="J1951">
        <v>258</v>
      </c>
      <c r="K1951" t="s">
        <v>66</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-2466.2800000000002</v>
      </c>
      <c r="AE1951">
        <v>0</v>
      </c>
      <c r="AF1951">
        <v>0</v>
      </c>
      <c r="AG1951">
        <v>0</v>
      </c>
      <c r="AH1951">
        <v>0</v>
      </c>
      <c r="AI1951">
        <v>-2466.2800000000002</v>
      </c>
      <c r="AJ1951">
        <v>0</v>
      </c>
      <c r="AK1951">
        <v>-2466.2800000000002</v>
      </c>
      <c r="AL1951">
        <v>-2466.2800000000002</v>
      </c>
      <c r="AM1951">
        <v>0</v>
      </c>
      <c r="AN1951">
        <v>0</v>
      </c>
      <c r="AO1951">
        <v>0</v>
      </c>
      <c r="AP1951">
        <v>0</v>
      </c>
      <c r="AQ1951">
        <v>0</v>
      </c>
    </row>
    <row r="1952" spans="2:43" x14ac:dyDescent="0.35">
      <c r="B1952" s="65" t="s">
        <v>128</v>
      </c>
      <c r="E1952" t="s">
        <v>129</v>
      </c>
      <c r="F1952">
        <v>8083</v>
      </c>
      <c r="G1952">
        <v>0</v>
      </c>
      <c r="H1952" t="s">
        <v>515</v>
      </c>
      <c r="I1952">
        <v>58</v>
      </c>
      <c r="J1952">
        <v>260</v>
      </c>
      <c r="K1952" t="s">
        <v>66</v>
      </c>
      <c r="L1952">
        <v>0</v>
      </c>
      <c r="M1952">
        <v>0</v>
      </c>
      <c r="N1952">
        <v>0</v>
      </c>
      <c r="O1952">
        <v>0</v>
      </c>
      <c r="P1952">
        <v>0</v>
      </c>
      <c r="Q1952">
        <v>0</v>
      </c>
      <c r="R1952">
        <v>-1054.81</v>
      </c>
      <c r="S1952">
        <v>-1054.81</v>
      </c>
      <c r="T1952">
        <v>0</v>
      </c>
      <c r="U1952">
        <v>0</v>
      </c>
      <c r="V1952">
        <v>-1054.81</v>
      </c>
      <c r="W1952">
        <v>-1054.81</v>
      </c>
      <c r="X1952">
        <v>0</v>
      </c>
      <c r="Y1952">
        <v>0</v>
      </c>
      <c r="Z1952">
        <v>0</v>
      </c>
      <c r="AA1952">
        <v>0</v>
      </c>
      <c r="AB1952">
        <v>0</v>
      </c>
      <c r="AC1952">
        <v>0</v>
      </c>
      <c r="AD1952">
        <v>-43099</v>
      </c>
      <c r="AE1952">
        <v>0</v>
      </c>
      <c r="AF1952">
        <v>0</v>
      </c>
      <c r="AG1952">
        <v>0</v>
      </c>
      <c r="AH1952">
        <v>0</v>
      </c>
      <c r="AI1952">
        <v>-43099</v>
      </c>
      <c r="AJ1952">
        <v>0</v>
      </c>
      <c r="AK1952">
        <v>-43099</v>
      </c>
      <c r="AL1952">
        <v>-43099</v>
      </c>
      <c r="AM1952">
        <v>0</v>
      </c>
      <c r="AN1952">
        <v>0</v>
      </c>
      <c r="AO1952">
        <v>0</v>
      </c>
      <c r="AP1952">
        <v>0</v>
      </c>
      <c r="AQ1952">
        <v>0</v>
      </c>
    </row>
    <row r="1953" spans="2:43" x14ac:dyDescent="0.35">
      <c r="B1953" s="65" t="s">
        <v>128</v>
      </c>
      <c r="E1953" t="s">
        <v>129</v>
      </c>
      <c r="F1953">
        <v>8083</v>
      </c>
      <c r="G1953">
        <v>0</v>
      </c>
      <c r="H1953" t="s">
        <v>515</v>
      </c>
      <c r="I1953">
        <v>58</v>
      </c>
      <c r="J1953">
        <v>310</v>
      </c>
      <c r="K1953" t="s">
        <v>66</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-297.43</v>
      </c>
      <c r="AE1953">
        <v>0</v>
      </c>
      <c r="AF1953">
        <v>0</v>
      </c>
      <c r="AG1953">
        <v>0</v>
      </c>
      <c r="AH1953">
        <v>0</v>
      </c>
      <c r="AI1953">
        <v>-297.43</v>
      </c>
      <c r="AJ1953">
        <v>0</v>
      </c>
      <c r="AK1953">
        <v>-297.43</v>
      </c>
      <c r="AL1953">
        <v>-297.43</v>
      </c>
      <c r="AM1953">
        <v>0</v>
      </c>
      <c r="AN1953">
        <v>0</v>
      </c>
      <c r="AO1953">
        <v>0</v>
      </c>
      <c r="AP1953">
        <v>0</v>
      </c>
      <c r="AQ1953">
        <v>0</v>
      </c>
    </row>
    <row r="1954" spans="2:43" x14ac:dyDescent="0.35">
      <c r="B1954" s="65" t="s">
        <v>128</v>
      </c>
      <c r="E1954" t="s">
        <v>129</v>
      </c>
      <c r="F1954">
        <v>8083</v>
      </c>
      <c r="G1954">
        <v>0</v>
      </c>
      <c r="H1954" t="s">
        <v>515</v>
      </c>
      <c r="I1954">
        <v>58</v>
      </c>
      <c r="J1954">
        <v>410</v>
      </c>
      <c r="K1954" t="s">
        <v>66</v>
      </c>
      <c r="L1954">
        <v>-5871503678.3800001</v>
      </c>
      <c r="M1954">
        <v>-4499323774.8900003</v>
      </c>
      <c r="N1954">
        <v>0</v>
      </c>
      <c r="O1954">
        <v>0</v>
      </c>
      <c r="P1954">
        <v>-5871503678.3800001</v>
      </c>
      <c r="Q1954">
        <v>-4499323774.8900003</v>
      </c>
      <c r="R1954">
        <v>-4919409440.6999998</v>
      </c>
      <c r="S1954">
        <v>-4639482451.3400002</v>
      </c>
      <c r="T1954">
        <v>0</v>
      </c>
      <c r="U1954">
        <v>0</v>
      </c>
      <c r="V1954">
        <v>-4919409440.6999998</v>
      </c>
      <c r="W1954">
        <v>-4639482451.3400002</v>
      </c>
      <c r="X1954">
        <v>-508185.93</v>
      </c>
      <c r="Y1954">
        <v>-508185.93</v>
      </c>
      <c r="Z1954">
        <v>0</v>
      </c>
      <c r="AA1954">
        <v>0</v>
      </c>
      <c r="AB1954">
        <v>-508185.93</v>
      </c>
      <c r="AC1954">
        <v>-508185.93</v>
      </c>
      <c r="AD1954">
        <v>-3433533860.1199999</v>
      </c>
      <c r="AE1954">
        <v>0</v>
      </c>
      <c r="AF1954">
        <v>0</v>
      </c>
      <c r="AG1954">
        <v>0</v>
      </c>
      <c r="AH1954">
        <v>0</v>
      </c>
      <c r="AI1954">
        <v>-3433533860.1199999</v>
      </c>
      <c r="AJ1954">
        <v>-508185.93</v>
      </c>
      <c r="AK1954">
        <v>-3433533860.1199999</v>
      </c>
      <c r="AL1954">
        <v>-1781426967.27</v>
      </c>
      <c r="AM1954">
        <v>0</v>
      </c>
      <c r="AN1954">
        <v>0</v>
      </c>
      <c r="AO1954">
        <v>0</v>
      </c>
      <c r="AP1954">
        <v>0</v>
      </c>
      <c r="AQ1954">
        <v>0</v>
      </c>
    </row>
    <row r="1955" spans="2:43" x14ac:dyDescent="0.35">
      <c r="B1955" s="65" t="s">
        <v>128</v>
      </c>
      <c r="E1955" t="s">
        <v>129</v>
      </c>
      <c r="F1955">
        <v>8083</v>
      </c>
      <c r="G1955">
        <v>0</v>
      </c>
      <c r="H1955" t="s">
        <v>515</v>
      </c>
      <c r="I1955">
        <v>58</v>
      </c>
      <c r="J1955">
        <v>920</v>
      </c>
      <c r="K1955" t="s">
        <v>66</v>
      </c>
      <c r="L1955">
        <v>110563080.34</v>
      </c>
      <c r="M1955">
        <v>119584013.65000001</v>
      </c>
      <c r="N1955">
        <v>0</v>
      </c>
      <c r="O1955">
        <v>0</v>
      </c>
      <c r="P1955">
        <v>110563080.34</v>
      </c>
      <c r="Q1955">
        <v>119584013.65000001</v>
      </c>
      <c r="R1955">
        <v>0</v>
      </c>
      <c r="S1955">
        <v>-11515661.26</v>
      </c>
      <c r="T1955">
        <v>0</v>
      </c>
      <c r="U1955">
        <v>0</v>
      </c>
      <c r="V1955">
        <v>0</v>
      </c>
      <c r="W1955">
        <v>-11515661.26</v>
      </c>
      <c r="X1955">
        <v>0</v>
      </c>
      <c r="Y1955">
        <v>0</v>
      </c>
      <c r="Z1955">
        <v>0</v>
      </c>
      <c r="AA1955">
        <v>0</v>
      </c>
      <c r="AB1955">
        <v>0</v>
      </c>
      <c r="AC1955">
        <v>0</v>
      </c>
      <c r="AD1955">
        <v>2494727.9500000002</v>
      </c>
      <c r="AE1955">
        <v>0</v>
      </c>
      <c r="AF1955">
        <v>0</v>
      </c>
      <c r="AG1955">
        <v>0</v>
      </c>
      <c r="AH1955">
        <v>0</v>
      </c>
      <c r="AI1955">
        <v>2494727.9500000002</v>
      </c>
      <c r="AJ1955">
        <v>0</v>
      </c>
      <c r="AK1955">
        <v>2494727.9500000002</v>
      </c>
      <c r="AL1955">
        <v>0</v>
      </c>
      <c r="AM1955">
        <v>0</v>
      </c>
      <c r="AN1955">
        <v>0</v>
      </c>
      <c r="AO1955">
        <v>0</v>
      </c>
      <c r="AP1955">
        <v>0</v>
      </c>
      <c r="AQ1955">
        <v>0</v>
      </c>
    </row>
    <row r="1956" spans="2:43" x14ac:dyDescent="0.35">
      <c r="B1956" s="65" t="s">
        <v>128</v>
      </c>
      <c r="E1956" t="s">
        <v>129</v>
      </c>
      <c r="F1956">
        <v>8083</v>
      </c>
      <c r="G1956">
        <v>0</v>
      </c>
      <c r="H1956" t="s">
        <v>516</v>
      </c>
      <c r="I1956">
        <v>211</v>
      </c>
      <c r="J1956">
        <v>0</v>
      </c>
      <c r="K1956" t="s">
        <v>66</v>
      </c>
      <c r="L1956">
        <v>3093297.76</v>
      </c>
      <c r="M1956">
        <v>3093297.76</v>
      </c>
      <c r="N1956">
        <v>0</v>
      </c>
      <c r="O1956">
        <v>0</v>
      </c>
      <c r="P1956">
        <v>3093297.76</v>
      </c>
      <c r="Q1956">
        <v>3093297.76</v>
      </c>
      <c r="R1956">
        <v>-421194.27</v>
      </c>
      <c r="S1956">
        <v>-420177.99</v>
      </c>
      <c r="T1956">
        <v>0</v>
      </c>
      <c r="U1956">
        <v>0</v>
      </c>
      <c r="V1956">
        <v>-421194.27</v>
      </c>
      <c r="W1956">
        <v>-420177.99</v>
      </c>
      <c r="X1956">
        <v>0</v>
      </c>
      <c r="Y1956">
        <v>0</v>
      </c>
      <c r="Z1956">
        <v>0</v>
      </c>
      <c r="AA1956">
        <v>0</v>
      </c>
      <c r="AB1956">
        <v>0</v>
      </c>
      <c r="AC1956">
        <v>0</v>
      </c>
      <c r="AD1956">
        <v>-449677.12</v>
      </c>
      <c r="AE1956">
        <v>0</v>
      </c>
      <c r="AF1956">
        <v>0</v>
      </c>
      <c r="AG1956">
        <v>0</v>
      </c>
      <c r="AH1956">
        <v>0</v>
      </c>
      <c r="AI1956">
        <v>-449677.12</v>
      </c>
      <c r="AJ1956">
        <v>0</v>
      </c>
      <c r="AK1956">
        <v>-449677.12</v>
      </c>
      <c r="AL1956">
        <v>-448660.84</v>
      </c>
      <c r="AM1956">
        <v>0</v>
      </c>
      <c r="AN1956">
        <v>0</v>
      </c>
      <c r="AO1956">
        <v>0</v>
      </c>
      <c r="AP1956">
        <v>0</v>
      </c>
      <c r="AQ1956">
        <v>0</v>
      </c>
    </row>
    <row r="1957" spans="2:43" x14ac:dyDescent="0.35">
      <c r="B1957" s="65" t="s">
        <v>128</v>
      </c>
      <c r="E1957" t="s">
        <v>129</v>
      </c>
      <c r="F1957">
        <v>8083</v>
      </c>
      <c r="G1957">
        <v>0</v>
      </c>
      <c r="H1957" t="s">
        <v>516</v>
      </c>
      <c r="I1957">
        <v>211</v>
      </c>
      <c r="J1957">
        <v>111</v>
      </c>
      <c r="K1957" t="s">
        <v>66</v>
      </c>
      <c r="L1957">
        <v>0</v>
      </c>
      <c r="M1957">
        <v>0</v>
      </c>
      <c r="N1957">
        <v>0</v>
      </c>
      <c r="O1957">
        <v>0</v>
      </c>
      <c r="P1957">
        <v>0</v>
      </c>
      <c r="Q1957">
        <v>0</v>
      </c>
      <c r="R1957">
        <v>-35460.76</v>
      </c>
      <c r="S1957">
        <v>38936.26</v>
      </c>
      <c r="T1957">
        <v>0</v>
      </c>
      <c r="U1957">
        <v>0</v>
      </c>
      <c r="V1957">
        <v>-35460.76</v>
      </c>
      <c r="W1957">
        <v>38936.26</v>
      </c>
      <c r="X1957">
        <v>0</v>
      </c>
      <c r="Y1957">
        <v>0</v>
      </c>
      <c r="Z1957">
        <v>0</v>
      </c>
      <c r="AA1957">
        <v>0</v>
      </c>
      <c r="AB1957">
        <v>0</v>
      </c>
      <c r="AC1957">
        <v>0</v>
      </c>
      <c r="AD1957">
        <v>-693442.72</v>
      </c>
      <c r="AE1957">
        <v>0</v>
      </c>
      <c r="AF1957">
        <v>0</v>
      </c>
      <c r="AG1957">
        <v>0</v>
      </c>
      <c r="AH1957">
        <v>0</v>
      </c>
      <c r="AI1957">
        <v>-693442.72</v>
      </c>
      <c r="AJ1957">
        <v>0</v>
      </c>
      <c r="AK1957">
        <v>-693442.72</v>
      </c>
      <c r="AL1957">
        <v>-619045.69999999995</v>
      </c>
      <c r="AM1957">
        <v>0</v>
      </c>
      <c r="AN1957">
        <v>0</v>
      </c>
      <c r="AO1957">
        <v>0</v>
      </c>
      <c r="AP1957">
        <v>0</v>
      </c>
      <c r="AQ1957">
        <v>0</v>
      </c>
    </row>
    <row r="1958" spans="2:43" x14ac:dyDescent="0.35">
      <c r="B1958" s="65" t="s">
        <v>128</v>
      </c>
      <c r="E1958" t="s">
        <v>129</v>
      </c>
      <c r="F1958">
        <v>8083</v>
      </c>
      <c r="G1958">
        <v>0</v>
      </c>
      <c r="H1958" t="s">
        <v>516</v>
      </c>
      <c r="I1958">
        <v>211</v>
      </c>
      <c r="J1958">
        <v>113</v>
      </c>
      <c r="K1958" t="s">
        <v>66</v>
      </c>
      <c r="L1958">
        <v>0</v>
      </c>
      <c r="M1958">
        <v>0</v>
      </c>
      <c r="N1958">
        <v>0</v>
      </c>
      <c r="O1958">
        <v>0</v>
      </c>
      <c r="P1958">
        <v>0</v>
      </c>
      <c r="Q1958">
        <v>0</v>
      </c>
      <c r="R1958">
        <v>1791.12</v>
      </c>
      <c r="S1958">
        <v>1791.12</v>
      </c>
      <c r="T1958">
        <v>0</v>
      </c>
      <c r="U1958">
        <v>0</v>
      </c>
      <c r="V1958">
        <v>1791.12</v>
      </c>
      <c r="W1958">
        <v>1791.12</v>
      </c>
      <c r="X1958">
        <v>0</v>
      </c>
      <c r="Y1958">
        <v>0</v>
      </c>
      <c r="Z1958">
        <v>0</v>
      </c>
      <c r="AA1958">
        <v>0</v>
      </c>
      <c r="AB1958">
        <v>0</v>
      </c>
      <c r="AC1958">
        <v>0</v>
      </c>
      <c r="AD1958">
        <v>-2282.35</v>
      </c>
      <c r="AE1958">
        <v>0</v>
      </c>
      <c r="AF1958">
        <v>0</v>
      </c>
      <c r="AG1958">
        <v>0</v>
      </c>
      <c r="AH1958">
        <v>0</v>
      </c>
      <c r="AI1958">
        <v>-2282.35</v>
      </c>
      <c r="AJ1958">
        <v>0</v>
      </c>
      <c r="AK1958">
        <v>-2282.35</v>
      </c>
      <c r="AL1958">
        <v>-2282.35</v>
      </c>
      <c r="AM1958">
        <v>0</v>
      </c>
      <c r="AN1958">
        <v>0</v>
      </c>
      <c r="AO1958">
        <v>0</v>
      </c>
      <c r="AP1958">
        <v>0</v>
      </c>
      <c r="AQ1958">
        <v>0</v>
      </c>
    </row>
    <row r="1959" spans="2:43" x14ac:dyDescent="0.35">
      <c r="B1959" s="65" t="s">
        <v>128</v>
      </c>
      <c r="E1959" t="s">
        <v>129</v>
      </c>
      <c r="F1959">
        <v>8083</v>
      </c>
      <c r="G1959">
        <v>0</v>
      </c>
      <c r="H1959" t="s">
        <v>516</v>
      </c>
      <c r="I1959">
        <v>211</v>
      </c>
      <c r="J1959">
        <v>115</v>
      </c>
      <c r="K1959" t="s">
        <v>66</v>
      </c>
      <c r="L1959">
        <v>0</v>
      </c>
      <c r="M1959">
        <v>0</v>
      </c>
      <c r="N1959">
        <v>0</v>
      </c>
      <c r="O1959">
        <v>0</v>
      </c>
      <c r="P1959">
        <v>0</v>
      </c>
      <c r="Q1959">
        <v>0</v>
      </c>
      <c r="R1959">
        <v>6051.84</v>
      </c>
      <c r="S1959">
        <v>7483.18</v>
      </c>
      <c r="T1959">
        <v>0</v>
      </c>
      <c r="U1959">
        <v>0</v>
      </c>
      <c r="V1959">
        <v>6051.84</v>
      </c>
      <c r="W1959">
        <v>7483.18</v>
      </c>
      <c r="X1959">
        <v>0</v>
      </c>
      <c r="Y1959">
        <v>0</v>
      </c>
      <c r="Z1959">
        <v>0</v>
      </c>
      <c r="AA1959">
        <v>0</v>
      </c>
      <c r="AB1959">
        <v>0</v>
      </c>
      <c r="AC1959">
        <v>0</v>
      </c>
      <c r="AD1959">
        <v>-11113.83</v>
      </c>
      <c r="AE1959">
        <v>0</v>
      </c>
      <c r="AF1959">
        <v>0</v>
      </c>
      <c r="AG1959">
        <v>0</v>
      </c>
      <c r="AH1959">
        <v>0</v>
      </c>
      <c r="AI1959">
        <v>-11113.83</v>
      </c>
      <c r="AJ1959">
        <v>0</v>
      </c>
      <c r="AK1959">
        <v>-11113.83</v>
      </c>
      <c r="AL1959">
        <v>-9682.49</v>
      </c>
      <c r="AM1959">
        <v>0</v>
      </c>
      <c r="AN1959">
        <v>0</v>
      </c>
      <c r="AO1959">
        <v>0</v>
      </c>
      <c r="AP1959">
        <v>0</v>
      </c>
      <c r="AQ1959">
        <v>0</v>
      </c>
    </row>
    <row r="1960" spans="2:43" x14ac:dyDescent="0.35">
      <c r="B1960" s="65" t="s">
        <v>128</v>
      </c>
      <c r="E1960" t="s">
        <v>129</v>
      </c>
      <c r="F1960">
        <v>8083</v>
      </c>
      <c r="G1960">
        <v>0</v>
      </c>
      <c r="H1960" t="s">
        <v>516</v>
      </c>
      <c r="I1960">
        <v>211</v>
      </c>
      <c r="J1960">
        <v>118</v>
      </c>
      <c r="K1960" t="s">
        <v>66</v>
      </c>
      <c r="L1960">
        <v>0</v>
      </c>
      <c r="M1960">
        <v>0</v>
      </c>
      <c r="N1960">
        <v>0</v>
      </c>
      <c r="O1960">
        <v>0</v>
      </c>
      <c r="P1960">
        <v>0</v>
      </c>
      <c r="Q1960">
        <v>0</v>
      </c>
      <c r="R1960">
        <v>-493.34</v>
      </c>
      <c r="S1960">
        <v>0</v>
      </c>
      <c r="T1960">
        <v>0</v>
      </c>
      <c r="U1960">
        <v>0</v>
      </c>
      <c r="V1960">
        <v>-493.34</v>
      </c>
      <c r="W1960">
        <v>0</v>
      </c>
      <c r="X1960">
        <v>0</v>
      </c>
      <c r="Y1960">
        <v>0</v>
      </c>
      <c r="Z1960">
        <v>0</v>
      </c>
      <c r="AA1960">
        <v>0</v>
      </c>
      <c r="AB1960">
        <v>0</v>
      </c>
      <c r="AC1960">
        <v>0</v>
      </c>
      <c r="AD1960">
        <v>0</v>
      </c>
      <c r="AE1960">
        <v>0</v>
      </c>
      <c r="AF1960">
        <v>0</v>
      </c>
      <c r="AG1960">
        <v>0</v>
      </c>
      <c r="AH1960">
        <v>0</v>
      </c>
      <c r="AI1960">
        <v>0</v>
      </c>
      <c r="AJ1960">
        <v>0</v>
      </c>
      <c r="AK1960">
        <v>0</v>
      </c>
      <c r="AL1960">
        <v>493.34</v>
      </c>
      <c r="AM1960">
        <v>0</v>
      </c>
      <c r="AN1960">
        <v>0</v>
      </c>
      <c r="AO1960">
        <v>0</v>
      </c>
      <c r="AP1960">
        <v>0</v>
      </c>
      <c r="AQ1960">
        <v>0</v>
      </c>
    </row>
    <row r="1961" spans="2:43" x14ac:dyDescent="0.35">
      <c r="B1961" s="65" t="s">
        <v>128</v>
      </c>
      <c r="E1961" t="s">
        <v>129</v>
      </c>
      <c r="F1961">
        <v>8083</v>
      </c>
      <c r="G1961">
        <v>0</v>
      </c>
      <c r="H1961" t="s">
        <v>516</v>
      </c>
      <c r="I1961">
        <v>211</v>
      </c>
      <c r="J1961">
        <v>121</v>
      </c>
      <c r="K1961" t="s">
        <v>66</v>
      </c>
      <c r="L1961">
        <v>0</v>
      </c>
      <c r="M1961">
        <v>0</v>
      </c>
      <c r="N1961">
        <v>0</v>
      </c>
      <c r="O1961">
        <v>0</v>
      </c>
      <c r="P1961">
        <v>0</v>
      </c>
      <c r="Q1961">
        <v>0</v>
      </c>
      <c r="R1961">
        <v>-9964.75</v>
      </c>
      <c r="S1961">
        <v>11367.27</v>
      </c>
      <c r="T1961">
        <v>0</v>
      </c>
      <c r="U1961">
        <v>0</v>
      </c>
      <c r="V1961">
        <v>-9964.75</v>
      </c>
      <c r="W1961">
        <v>11367.27</v>
      </c>
      <c r="X1961">
        <v>0</v>
      </c>
      <c r="Y1961">
        <v>0</v>
      </c>
      <c r="Z1961">
        <v>0</v>
      </c>
      <c r="AA1961">
        <v>0</v>
      </c>
      <c r="AB1961">
        <v>0</v>
      </c>
      <c r="AC1961">
        <v>0</v>
      </c>
      <c r="AD1961">
        <v>-189552.46</v>
      </c>
      <c r="AE1961">
        <v>0</v>
      </c>
      <c r="AF1961">
        <v>0</v>
      </c>
      <c r="AG1961">
        <v>0</v>
      </c>
      <c r="AH1961">
        <v>0</v>
      </c>
      <c r="AI1961">
        <v>-189552.46</v>
      </c>
      <c r="AJ1961">
        <v>0</v>
      </c>
      <c r="AK1961">
        <v>-189552.46</v>
      </c>
      <c r="AL1961">
        <v>-168220.44</v>
      </c>
      <c r="AM1961">
        <v>0</v>
      </c>
      <c r="AN1961">
        <v>0</v>
      </c>
      <c r="AO1961">
        <v>0</v>
      </c>
      <c r="AP1961">
        <v>0</v>
      </c>
      <c r="AQ1961">
        <v>0</v>
      </c>
    </row>
    <row r="1962" spans="2:43" x14ac:dyDescent="0.35">
      <c r="B1962" s="65" t="s">
        <v>128</v>
      </c>
      <c r="E1962" t="s">
        <v>129</v>
      </c>
      <c r="F1962">
        <v>8083</v>
      </c>
      <c r="G1962">
        <v>0</v>
      </c>
      <c r="H1962" t="s">
        <v>516</v>
      </c>
      <c r="I1962">
        <v>211</v>
      </c>
      <c r="J1962">
        <v>210</v>
      </c>
      <c r="K1962" t="s">
        <v>66</v>
      </c>
      <c r="L1962">
        <v>-24432.49</v>
      </c>
      <c r="M1962">
        <v>-1112.05</v>
      </c>
      <c r="N1962">
        <v>0</v>
      </c>
      <c r="O1962">
        <v>0</v>
      </c>
      <c r="P1962">
        <v>-24432.49</v>
      </c>
      <c r="Q1962">
        <v>-1112.05</v>
      </c>
      <c r="R1962">
        <v>0</v>
      </c>
      <c r="S1962">
        <v>-1058.3399999999999</v>
      </c>
      <c r="T1962">
        <v>0</v>
      </c>
      <c r="U1962">
        <v>0</v>
      </c>
      <c r="V1962">
        <v>0</v>
      </c>
      <c r="W1962">
        <v>-1058.3399999999999</v>
      </c>
      <c r="X1962">
        <v>0</v>
      </c>
      <c r="Y1962">
        <v>0</v>
      </c>
      <c r="Z1962">
        <v>0</v>
      </c>
      <c r="AA1962">
        <v>0</v>
      </c>
      <c r="AB1962">
        <v>0</v>
      </c>
      <c r="AC1962">
        <v>0</v>
      </c>
      <c r="AD1962">
        <v>-109890.48</v>
      </c>
      <c r="AE1962">
        <v>0</v>
      </c>
      <c r="AF1962">
        <v>0</v>
      </c>
      <c r="AG1962">
        <v>0</v>
      </c>
      <c r="AH1962">
        <v>0</v>
      </c>
      <c r="AI1962">
        <v>-109890.48</v>
      </c>
      <c r="AJ1962">
        <v>0</v>
      </c>
      <c r="AK1962">
        <v>-109890.48</v>
      </c>
      <c r="AL1962">
        <v>-87628.38</v>
      </c>
      <c r="AM1962">
        <v>0</v>
      </c>
      <c r="AN1962">
        <v>0</v>
      </c>
      <c r="AO1962">
        <v>0</v>
      </c>
      <c r="AP1962">
        <v>0</v>
      </c>
      <c r="AQ1962">
        <v>0</v>
      </c>
    </row>
    <row r="1963" spans="2:43" x14ac:dyDescent="0.35">
      <c r="B1963" s="65" t="s">
        <v>128</v>
      </c>
      <c r="E1963" t="s">
        <v>129</v>
      </c>
      <c r="F1963">
        <v>8083</v>
      </c>
      <c r="G1963">
        <v>0</v>
      </c>
      <c r="H1963" t="s">
        <v>516</v>
      </c>
      <c r="I1963">
        <v>211</v>
      </c>
      <c r="J1963">
        <v>233</v>
      </c>
      <c r="K1963" t="s">
        <v>66</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-146.05000000000001</v>
      </c>
      <c r="AE1963">
        <v>0</v>
      </c>
      <c r="AF1963">
        <v>0</v>
      </c>
      <c r="AG1963">
        <v>0</v>
      </c>
      <c r="AH1963">
        <v>0</v>
      </c>
      <c r="AI1963">
        <v>-146.05000000000001</v>
      </c>
      <c r="AJ1963">
        <v>0</v>
      </c>
      <c r="AK1963">
        <v>-146.05000000000001</v>
      </c>
      <c r="AL1963">
        <v>-146.05000000000001</v>
      </c>
      <c r="AM1963">
        <v>0</v>
      </c>
      <c r="AN1963">
        <v>0</v>
      </c>
      <c r="AO1963">
        <v>0</v>
      </c>
      <c r="AP1963">
        <v>0</v>
      </c>
      <c r="AQ1963">
        <v>0</v>
      </c>
    </row>
    <row r="1964" spans="2:43" x14ac:dyDescent="0.35">
      <c r="B1964" s="65" t="s">
        <v>128</v>
      </c>
      <c r="E1964" t="s">
        <v>129</v>
      </c>
      <c r="F1964">
        <v>8083</v>
      </c>
      <c r="G1964">
        <v>0</v>
      </c>
      <c r="H1964" t="s">
        <v>516</v>
      </c>
      <c r="I1964">
        <v>211</v>
      </c>
      <c r="J1964">
        <v>251</v>
      </c>
      <c r="K1964" t="s">
        <v>66</v>
      </c>
      <c r="L1964">
        <v>-820988.83</v>
      </c>
      <c r="M1964">
        <v>-105366.97</v>
      </c>
      <c r="N1964">
        <v>0</v>
      </c>
      <c r="O1964">
        <v>0</v>
      </c>
      <c r="P1964">
        <v>-820988.83</v>
      </c>
      <c r="Q1964">
        <v>-105366.97</v>
      </c>
      <c r="R1964">
        <v>-1429.46</v>
      </c>
      <c r="S1964">
        <v>-221466.01</v>
      </c>
      <c r="T1964">
        <v>0</v>
      </c>
      <c r="U1964">
        <v>0</v>
      </c>
      <c r="V1964">
        <v>-1429.46</v>
      </c>
      <c r="W1964">
        <v>-221466.01</v>
      </c>
      <c r="X1964">
        <v>0</v>
      </c>
      <c r="Y1964">
        <v>0</v>
      </c>
      <c r="Z1964">
        <v>0</v>
      </c>
      <c r="AA1964">
        <v>0</v>
      </c>
      <c r="AB1964">
        <v>0</v>
      </c>
      <c r="AC1964">
        <v>0</v>
      </c>
      <c r="AD1964">
        <v>-421317.08</v>
      </c>
      <c r="AE1964">
        <v>0</v>
      </c>
      <c r="AF1964">
        <v>0</v>
      </c>
      <c r="AG1964">
        <v>0</v>
      </c>
      <c r="AH1964">
        <v>0</v>
      </c>
      <c r="AI1964">
        <v>-421317.08</v>
      </c>
      <c r="AJ1964">
        <v>0</v>
      </c>
      <c r="AK1964">
        <v>-421317.08</v>
      </c>
      <c r="AL1964">
        <v>74268.23</v>
      </c>
      <c r="AM1964">
        <v>0</v>
      </c>
      <c r="AN1964">
        <v>0</v>
      </c>
      <c r="AO1964">
        <v>0</v>
      </c>
      <c r="AP1964">
        <v>0</v>
      </c>
      <c r="AQ1964">
        <v>0</v>
      </c>
    </row>
    <row r="1965" spans="2:43" x14ac:dyDescent="0.35">
      <c r="B1965" s="65" t="s">
        <v>128</v>
      </c>
      <c r="E1965" t="s">
        <v>129</v>
      </c>
      <c r="F1965">
        <v>8083</v>
      </c>
      <c r="G1965">
        <v>0</v>
      </c>
      <c r="H1965" t="s">
        <v>516</v>
      </c>
      <c r="I1965">
        <v>211</v>
      </c>
      <c r="J1965">
        <v>252</v>
      </c>
      <c r="K1965" t="s">
        <v>66</v>
      </c>
      <c r="L1965">
        <v>-560332.77</v>
      </c>
      <c r="M1965">
        <v>-15436.23</v>
      </c>
      <c r="N1965">
        <v>0</v>
      </c>
      <c r="O1965">
        <v>0</v>
      </c>
      <c r="P1965">
        <v>-560332.77</v>
      </c>
      <c r="Q1965">
        <v>-15436.23</v>
      </c>
      <c r="R1965">
        <v>-623.76</v>
      </c>
      <c r="S1965">
        <v>-623.76</v>
      </c>
      <c r="T1965">
        <v>0</v>
      </c>
      <c r="U1965">
        <v>0</v>
      </c>
      <c r="V1965">
        <v>-623.76</v>
      </c>
      <c r="W1965">
        <v>-623.76</v>
      </c>
      <c r="X1965">
        <v>0</v>
      </c>
      <c r="Y1965">
        <v>0</v>
      </c>
      <c r="Z1965">
        <v>0</v>
      </c>
      <c r="AA1965">
        <v>0</v>
      </c>
      <c r="AB1965">
        <v>0</v>
      </c>
      <c r="AC1965">
        <v>0</v>
      </c>
      <c r="AD1965">
        <v>-304898.88</v>
      </c>
      <c r="AE1965">
        <v>0</v>
      </c>
      <c r="AF1965">
        <v>0</v>
      </c>
      <c r="AG1965">
        <v>0</v>
      </c>
      <c r="AH1965">
        <v>0</v>
      </c>
      <c r="AI1965">
        <v>-304898.88</v>
      </c>
      <c r="AJ1965">
        <v>0</v>
      </c>
      <c r="AK1965">
        <v>-304898.88</v>
      </c>
      <c r="AL1965">
        <v>239997.66</v>
      </c>
      <c r="AM1965">
        <v>0</v>
      </c>
      <c r="AN1965">
        <v>0</v>
      </c>
      <c r="AO1965">
        <v>0</v>
      </c>
      <c r="AP1965">
        <v>0</v>
      </c>
      <c r="AQ1965">
        <v>0</v>
      </c>
    </row>
    <row r="1966" spans="2:43" x14ac:dyDescent="0.35">
      <c r="B1966" s="65" t="s">
        <v>128</v>
      </c>
      <c r="E1966" t="s">
        <v>129</v>
      </c>
      <c r="F1966">
        <v>8083</v>
      </c>
      <c r="G1966">
        <v>0</v>
      </c>
      <c r="H1966" t="s">
        <v>516</v>
      </c>
      <c r="I1966">
        <v>211</v>
      </c>
      <c r="J1966">
        <v>253</v>
      </c>
      <c r="K1966" t="s">
        <v>66</v>
      </c>
      <c r="L1966">
        <v>-368958.5</v>
      </c>
      <c r="M1966">
        <v>-92758.12</v>
      </c>
      <c r="N1966">
        <v>0</v>
      </c>
      <c r="O1966">
        <v>0</v>
      </c>
      <c r="P1966">
        <v>-368958.5</v>
      </c>
      <c r="Q1966">
        <v>-92758.12</v>
      </c>
      <c r="R1966">
        <v>4279.8599999999997</v>
      </c>
      <c r="S1966">
        <v>4279.8599999999997</v>
      </c>
      <c r="T1966">
        <v>0</v>
      </c>
      <c r="U1966">
        <v>0</v>
      </c>
      <c r="V1966">
        <v>4279.8599999999997</v>
      </c>
      <c r="W1966">
        <v>4279.8599999999997</v>
      </c>
      <c r="X1966">
        <v>0</v>
      </c>
      <c r="Y1966">
        <v>0</v>
      </c>
      <c r="Z1966">
        <v>0</v>
      </c>
      <c r="AA1966">
        <v>0</v>
      </c>
      <c r="AB1966">
        <v>0</v>
      </c>
      <c r="AC1966">
        <v>0</v>
      </c>
      <c r="AD1966">
        <v>-276200.38</v>
      </c>
      <c r="AE1966">
        <v>0</v>
      </c>
      <c r="AF1966">
        <v>0</v>
      </c>
      <c r="AG1966">
        <v>0</v>
      </c>
      <c r="AH1966">
        <v>0</v>
      </c>
      <c r="AI1966">
        <v>-276200.38</v>
      </c>
      <c r="AJ1966">
        <v>0</v>
      </c>
      <c r="AK1966">
        <v>-276200.38</v>
      </c>
      <c r="AL1966">
        <v>0</v>
      </c>
      <c r="AM1966">
        <v>0</v>
      </c>
      <c r="AN1966">
        <v>0</v>
      </c>
      <c r="AO1966">
        <v>0</v>
      </c>
      <c r="AP1966">
        <v>0</v>
      </c>
      <c r="AQ1966">
        <v>0</v>
      </c>
    </row>
    <row r="1967" spans="2:43" x14ac:dyDescent="0.35">
      <c r="B1967" s="65" t="s">
        <v>128</v>
      </c>
      <c r="E1967" t="s">
        <v>129</v>
      </c>
      <c r="F1967">
        <v>8083</v>
      </c>
      <c r="G1967">
        <v>0</v>
      </c>
      <c r="H1967" t="s">
        <v>516</v>
      </c>
      <c r="I1967">
        <v>211</v>
      </c>
      <c r="J1967">
        <v>260</v>
      </c>
      <c r="K1967" t="s">
        <v>66</v>
      </c>
      <c r="L1967">
        <v>-10645.5</v>
      </c>
      <c r="M1967">
        <v>-10645.5</v>
      </c>
      <c r="N1967">
        <v>0</v>
      </c>
      <c r="O1967">
        <v>0</v>
      </c>
      <c r="P1967">
        <v>-10645.5</v>
      </c>
      <c r="Q1967">
        <v>-10645.5</v>
      </c>
      <c r="R1967">
        <v>3.68</v>
      </c>
      <c r="S1967">
        <v>3.68</v>
      </c>
      <c r="T1967">
        <v>0</v>
      </c>
      <c r="U1967">
        <v>0</v>
      </c>
      <c r="V1967">
        <v>3.68</v>
      </c>
      <c r="W1967">
        <v>3.68</v>
      </c>
      <c r="X1967">
        <v>0</v>
      </c>
      <c r="Y1967">
        <v>0</v>
      </c>
      <c r="Z1967">
        <v>0</v>
      </c>
      <c r="AA1967">
        <v>0</v>
      </c>
      <c r="AB1967">
        <v>0</v>
      </c>
      <c r="AC1967">
        <v>0</v>
      </c>
      <c r="AD1967">
        <v>-709.05</v>
      </c>
      <c r="AE1967">
        <v>0</v>
      </c>
      <c r="AF1967">
        <v>0</v>
      </c>
      <c r="AG1967">
        <v>0</v>
      </c>
      <c r="AH1967">
        <v>0</v>
      </c>
      <c r="AI1967">
        <v>-709.05</v>
      </c>
      <c r="AJ1967">
        <v>0</v>
      </c>
      <c r="AK1967">
        <v>-709.05</v>
      </c>
      <c r="AL1967">
        <v>-709.05</v>
      </c>
      <c r="AM1967">
        <v>0</v>
      </c>
      <c r="AN1967">
        <v>0</v>
      </c>
      <c r="AO1967">
        <v>0</v>
      </c>
      <c r="AP1967">
        <v>0</v>
      </c>
      <c r="AQ1967">
        <v>0</v>
      </c>
    </row>
    <row r="1968" spans="2:43" x14ac:dyDescent="0.35">
      <c r="B1968" s="65" t="s">
        <v>128</v>
      </c>
      <c r="E1968" t="s">
        <v>129</v>
      </c>
      <c r="F1968">
        <v>8083</v>
      </c>
      <c r="G1968">
        <v>0</v>
      </c>
      <c r="H1968" t="s">
        <v>516</v>
      </c>
      <c r="I1968">
        <v>211</v>
      </c>
      <c r="J1968">
        <v>310</v>
      </c>
      <c r="K1968" t="s">
        <v>66</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-3629.59</v>
      </c>
      <c r="AE1968">
        <v>0</v>
      </c>
      <c r="AF1968">
        <v>0</v>
      </c>
      <c r="AG1968">
        <v>0</v>
      </c>
      <c r="AH1968">
        <v>0</v>
      </c>
      <c r="AI1968">
        <v>-3629.59</v>
      </c>
      <c r="AJ1968">
        <v>0</v>
      </c>
      <c r="AK1968">
        <v>-3629.59</v>
      </c>
      <c r="AL1968">
        <v>-3629.59</v>
      </c>
      <c r="AM1968">
        <v>0</v>
      </c>
      <c r="AN1968">
        <v>0</v>
      </c>
      <c r="AO1968">
        <v>0</v>
      </c>
      <c r="AP1968">
        <v>0</v>
      </c>
      <c r="AQ1968">
        <v>0</v>
      </c>
    </row>
    <row r="1969" spans="2:43" x14ac:dyDescent="0.35">
      <c r="B1969" s="65" t="s">
        <v>128</v>
      </c>
      <c r="E1969" t="s">
        <v>129</v>
      </c>
      <c r="F1969">
        <v>8083</v>
      </c>
      <c r="G1969">
        <v>0</v>
      </c>
      <c r="H1969" t="s">
        <v>516</v>
      </c>
      <c r="I1969">
        <v>211</v>
      </c>
      <c r="J1969">
        <v>410</v>
      </c>
      <c r="K1969" t="s">
        <v>66</v>
      </c>
      <c r="L1969">
        <v>-1201651715.8800001</v>
      </c>
      <c r="M1969">
        <v>-1075761632.5999999</v>
      </c>
      <c r="N1969">
        <v>0</v>
      </c>
      <c r="O1969">
        <v>0</v>
      </c>
      <c r="P1969">
        <v>-1201651715.8800001</v>
      </c>
      <c r="Q1969">
        <v>-1075761632.5999999</v>
      </c>
      <c r="R1969">
        <v>-102994</v>
      </c>
      <c r="S1969">
        <v>-17661</v>
      </c>
      <c r="T1969">
        <v>0</v>
      </c>
      <c r="U1969">
        <v>0</v>
      </c>
      <c r="V1969">
        <v>-102994</v>
      </c>
      <c r="W1969">
        <v>-17661</v>
      </c>
      <c r="X1969">
        <v>0</v>
      </c>
      <c r="Y1969">
        <v>0</v>
      </c>
      <c r="Z1969">
        <v>0</v>
      </c>
      <c r="AA1969">
        <v>0</v>
      </c>
      <c r="AB1969">
        <v>0</v>
      </c>
      <c r="AC1969">
        <v>0</v>
      </c>
      <c r="AD1969">
        <v>-559382698.23000002</v>
      </c>
      <c r="AE1969">
        <v>0</v>
      </c>
      <c r="AF1969">
        <v>0</v>
      </c>
      <c r="AG1969">
        <v>0</v>
      </c>
      <c r="AH1969">
        <v>0</v>
      </c>
      <c r="AI1969">
        <v>-559382698.23000002</v>
      </c>
      <c r="AJ1969">
        <v>0</v>
      </c>
      <c r="AK1969">
        <v>-559382698.23000002</v>
      </c>
      <c r="AL1969">
        <v>-433407281.94999999</v>
      </c>
      <c r="AM1969">
        <v>0</v>
      </c>
      <c r="AN1969">
        <v>0</v>
      </c>
      <c r="AO1969">
        <v>0</v>
      </c>
      <c r="AP1969">
        <v>0</v>
      </c>
      <c r="AQ1969">
        <v>0</v>
      </c>
    </row>
    <row r="1970" spans="2:43" x14ac:dyDescent="0.35">
      <c r="B1970" s="65" t="s">
        <v>128</v>
      </c>
      <c r="E1970" t="s">
        <v>129</v>
      </c>
      <c r="F1970">
        <v>8083</v>
      </c>
      <c r="G1970">
        <v>0</v>
      </c>
      <c r="H1970" t="s">
        <v>516</v>
      </c>
      <c r="I1970">
        <v>211</v>
      </c>
      <c r="J1970">
        <v>920</v>
      </c>
      <c r="K1970" t="s">
        <v>66</v>
      </c>
      <c r="L1970">
        <v>97259.3</v>
      </c>
      <c r="M1970">
        <v>97259.3</v>
      </c>
      <c r="N1970">
        <v>0</v>
      </c>
      <c r="O1970">
        <v>0</v>
      </c>
      <c r="P1970">
        <v>97259.3</v>
      </c>
      <c r="Q1970">
        <v>97259.3</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row>
    <row r="1971" spans="2:43" x14ac:dyDescent="0.35">
      <c r="B1971" s="65" t="s">
        <v>128</v>
      </c>
      <c r="E1971" t="s">
        <v>129</v>
      </c>
      <c r="F1971">
        <v>8083</v>
      </c>
      <c r="G1971">
        <v>0</v>
      </c>
      <c r="H1971" t="s">
        <v>517</v>
      </c>
      <c r="I1971">
        <v>701</v>
      </c>
      <c r="J1971">
        <v>330</v>
      </c>
      <c r="K1971" t="s">
        <v>66</v>
      </c>
      <c r="L1971">
        <v>-738436152.01999998</v>
      </c>
      <c r="M1971">
        <v>-564608411.48000002</v>
      </c>
      <c r="N1971">
        <v>0</v>
      </c>
      <c r="O1971">
        <v>0</v>
      </c>
      <c r="P1971">
        <v>-738436152.01999998</v>
      </c>
      <c r="Q1971">
        <v>-564608411.48000002</v>
      </c>
      <c r="R1971">
        <v>0</v>
      </c>
      <c r="S1971">
        <v>0</v>
      </c>
      <c r="T1971">
        <v>0</v>
      </c>
      <c r="U1971">
        <v>0</v>
      </c>
      <c r="V1971">
        <v>0</v>
      </c>
      <c r="W1971">
        <v>0</v>
      </c>
      <c r="X1971">
        <v>0</v>
      </c>
      <c r="Y1971">
        <v>0</v>
      </c>
      <c r="Z1971">
        <v>0</v>
      </c>
      <c r="AA1971">
        <v>0</v>
      </c>
      <c r="AB1971">
        <v>0</v>
      </c>
      <c r="AC1971">
        <v>0</v>
      </c>
      <c r="AD1971">
        <v>-259358212.15000001</v>
      </c>
      <c r="AE1971">
        <v>0</v>
      </c>
      <c r="AF1971">
        <v>0</v>
      </c>
      <c r="AG1971">
        <v>0</v>
      </c>
      <c r="AH1971">
        <v>0</v>
      </c>
      <c r="AI1971">
        <v>-259358212.15000001</v>
      </c>
      <c r="AJ1971">
        <v>0</v>
      </c>
      <c r="AK1971">
        <v>-259358212.15000001</v>
      </c>
      <c r="AL1971">
        <v>-85530471.609999999</v>
      </c>
      <c r="AM1971">
        <v>0</v>
      </c>
      <c r="AN1971">
        <v>0</v>
      </c>
      <c r="AO1971">
        <v>0</v>
      </c>
      <c r="AP1971">
        <v>0</v>
      </c>
      <c r="AQ1971">
        <v>0</v>
      </c>
    </row>
    <row r="1972" spans="2:43" x14ac:dyDescent="0.35">
      <c r="B1972" s="65" t="s">
        <v>128</v>
      </c>
      <c r="E1972" t="s">
        <v>129</v>
      </c>
      <c r="F1972">
        <v>8083</v>
      </c>
      <c r="G1972">
        <v>0</v>
      </c>
      <c r="H1972" t="s">
        <v>518</v>
      </c>
      <c r="I1972">
        <v>709</v>
      </c>
      <c r="J1972">
        <v>111</v>
      </c>
      <c r="K1972" t="s">
        <v>66</v>
      </c>
      <c r="L1972">
        <v>0</v>
      </c>
      <c r="M1972">
        <v>0</v>
      </c>
      <c r="N1972">
        <v>0</v>
      </c>
      <c r="O1972">
        <v>0</v>
      </c>
      <c r="P1972">
        <v>0</v>
      </c>
      <c r="Q1972">
        <v>0</v>
      </c>
      <c r="R1972">
        <v>-88843.23</v>
      </c>
      <c r="S1972">
        <v>-141238.88</v>
      </c>
      <c r="T1972">
        <v>0</v>
      </c>
      <c r="U1972">
        <v>0</v>
      </c>
      <c r="V1972">
        <v>-88843.23</v>
      </c>
      <c r="W1972">
        <v>-141238.88</v>
      </c>
      <c r="X1972">
        <v>0</v>
      </c>
      <c r="Y1972">
        <v>0</v>
      </c>
      <c r="Z1972">
        <v>0</v>
      </c>
      <c r="AA1972">
        <v>0</v>
      </c>
      <c r="AB1972">
        <v>0</v>
      </c>
      <c r="AC1972">
        <v>0</v>
      </c>
      <c r="AD1972">
        <v>-1733206.85</v>
      </c>
      <c r="AE1972">
        <v>0</v>
      </c>
      <c r="AF1972">
        <v>0</v>
      </c>
      <c r="AG1972">
        <v>0</v>
      </c>
      <c r="AH1972">
        <v>0</v>
      </c>
      <c r="AI1972">
        <v>-1733206.85</v>
      </c>
      <c r="AJ1972">
        <v>0</v>
      </c>
      <c r="AK1972">
        <v>-1733206.85</v>
      </c>
      <c r="AL1972">
        <v>-1785602.5</v>
      </c>
      <c r="AM1972">
        <v>0</v>
      </c>
      <c r="AN1972">
        <v>0</v>
      </c>
      <c r="AO1972">
        <v>0</v>
      </c>
      <c r="AP1972">
        <v>0</v>
      </c>
      <c r="AQ1972">
        <v>0</v>
      </c>
    </row>
    <row r="1973" spans="2:43" x14ac:dyDescent="0.35">
      <c r="B1973" s="65" t="s">
        <v>128</v>
      </c>
      <c r="E1973" t="s">
        <v>129</v>
      </c>
      <c r="F1973">
        <v>8083</v>
      </c>
      <c r="G1973">
        <v>0</v>
      </c>
      <c r="H1973" t="s">
        <v>518</v>
      </c>
      <c r="I1973">
        <v>709</v>
      </c>
      <c r="J1973">
        <v>115</v>
      </c>
      <c r="K1973" t="s">
        <v>66</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-10597.25</v>
      </c>
      <c r="AE1973">
        <v>0</v>
      </c>
      <c r="AF1973">
        <v>0</v>
      </c>
      <c r="AG1973">
        <v>0</v>
      </c>
      <c r="AH1973">
        <v>0</v>
      </c>
      <c r="AI1973">
        <v>-10597.25</v>
      </c>
      <c r="AJ1973">
        <v>0</v>
      </c>
      <c r="AK1973">
        <v>-10597.25</v>
      </c>
      <c r="AL1973">
        <v>-10597.25</v>
      </c>
      <c r="AM1973">
        <v>0</v>
      </c>
      <c r="AN1973">
        <v>0</v>
      </c>
      <c r="AO1973">
        <v>0</v>
      </c>
      <c r="AP1973">
        <v>0</v>
      </c>
      <c r="AQ1973">
        <v>0</v>
      </c>
    </row>
    <row r="1974" spans="2:43" x14ac:dyDescent="0.35">
      <c r="B1974" s="65" t="s">
        <v>128</v>
      </c>
      <c r="E1974" t="s">
        <v>129</v>
      </c>
      <c r="F1974">
        <v>8083</v>
      </c>
      <c r="G1974">
        <v>0</v>
      </c>
      <c r="H1974" t="s">
        <v>518</v>
      </c>
      <c r="I1974">
        <v>709</v>
      </c>
      <c r="J1974">
        <v>121</v>
      </c>
      <c r="K1974" t="s">
        <v>66</v>
      </c>
      <c r="L1974">
        <v>0</v>
      </c>
      <c r="M1974">
        <v>0</v>
      </c>
      <c r="N1974">
        <v>0</v>
      </c>
      <c r="O1974">
        <v>0</v>
      </c>
      <c r="P1974">
        <v>0</v>
      </c>
      <c r="Q1974">
        <v>0</v>
      </c>
      <c r="R1974">
        <v>-26350.36</v>
      </c>
      <c r="S1974">
        <v>-42643.92</v>
      </c>
      <c r="T1974">
        <v>0</v>
      </c>
      <c r="U1974">
        <v>0</v>
      </c>
      <c r="V1974">
        <v>-26350.36</v>
      </c>
      <c r="W1974">
        <v>-42643.92</v>
      </c>
      <c r="X1974">
        <v>0</v>
      </c>
      <c r="Y1974">
        <v>0</v>
      </c>
      <c r="Z1974">
        <v>0</v>
      </c>
      <c r="AA1974">
        <v>0</v>
      </c>
      <c r="AB1974">
        <v>0</v>
      </c>
      <c r="AC1974">
        <v>0</v>
      </c>
      <c r="AD1974">
        <v>-502136.11</v>
      </c>
      <c r="AE1974">
        <v>0</v>
      </c>
      <c r="AF1974">
        <v>0</v>
      </c>
      <c r="AG1974">
        <v>0</v>
      </c>
      <c r="AH1974">
        <v>0</v>
      </c>
      <c r="AI1974">
        <v>-502136.11</v>
      </c>
      <c r="AJ1974">
        <v>0</v>
      </c>
      <c r="AK1974">
        <v>-502136.11</v>
      </c>
      <c r="AL1974">
        <v>-518429.67</v>
      </c>
      <c r="AM1974">
        <v>0</v>
      </c>
      <c r="AN1974">
        <v>0</v>
      </c>
      <c r="AO1974">
        <v>0</v>
      </c>
      <c r="AP1974">
        <v>0</v>
      </c>
      <c r="AQ1974">
        <v>0</v>
      </c>
    </row>
    <row r="1975" spans="2:43" x14ac:dyDescent="0.35">
      <c r="B1975" s="65" t="s">
        <v>128</v>
      </c>
      <c r="E1975" t="s">
        <v>129</v>
      </c>
      <c r="F1975">
        <v>8083</v>
      </c>
      <c r="G1975">
        <v>0</v>
      </c>
      <c r="H1975" t="s">
        <v>518</v>
      </c>
      <c r="I1975">
        <v>709</v>
      </c>
      <c r="J1975">
        <v>210</v>
      </c>
      <c r="K1975" t="s">
        <v>66</v>
      </c>
      <c r="L1975">
        <v>-1257.32</v>
      </c>
      <c r="M1975">
        <v>-4087.64</v>
      </c>
      <c r="N1975">
        <v>0</v>
      </c>
      <c r="O1975">
        <v>0</v>
      </c>
      <c r="P1975">
        <v>-1257.32</v>
      </c>
      <c r="Q1975">
        <v>-4087.64</v>
      </c>
      <c r="R1975">
        <v>0</v>
      </c>
      <c r="S1975">
        <v>-3988.39</v>
      </c>
      <c r="T1975">
        <v>0</v>
      </c>
      <c r="U1975">
        <v>0</v>
      </c>
      <c r="V1975">
        <v>0</v>
      </c>
      <c r="W1975">
        <v>-3988.39</v>
      </c>
      <c r="X1975">
        <v>0</v>
      </c>
      <c r="Y1975">
        <v>0</v>
      </c>
      <c r="Z1975">
        <v>0</v>
      </c>
      <c r="AA1975">
        <v>0</v>
      </c>
      <c r="AB1975">
        <v>0</v>
      </c>
      <c r="AC1975">
        <v>0</v>
      </c>
      <c r="AD1975">
        <v>-29331.05</v>
      </c>
      <c r="AE1975">
        <v>0</v>
      </c>
      <c r="AF1975">
        <v>0</v>
      </c>
      <c r="AG1975">
        <v>0</v>
      </c>
      <c r="AH1975">
        <v>0</v>
      </c>
      <c r="AI1975">
        <v>-29331.05</v>
      </c>
      <c r="AJ1975">
        <v>0</v>
      </c>
      <c r="AK1975">
        <v>-29331.05</v>
      </c>
      <c r="AL1975">
        <v>-36149.760000000002</v>
      </c>
      <c r="AM1975">
        <v>0</v>
      </c>
      <c r="AN1975">
        <v>0</v>
      </c>
      <c r="AO1975">
        <v>0</v>
      </c>
      <c r="AP1975">
        <v>0</v>
      </c>
      <c r="AQ1975">
        <v>0</v>
      </c>
    </row>
    <row r="1976" spans="2:43" x14ac:dyDescent="0.35">
      <c r="B1976" s="65" t="s">
        <v>128</v>
      </c>
      <c r="E1976" t="s">
        <v>129</v>
      </c>
      <c r="F1976">
        <v>8083</v>
      </c>
      <c r="G1976">
        <v>0</v>
      </c>
      <c r="H1976" t="s">
        <v>518</v>
      </c>
      <c r="I1976">
        <v>709</v>
      </c>
      <c r="J1976">
        <v>220</v>
      </c>
      <c r="K1976" t="s">
        <v>66</v>
      </c>
      <c r="L1976">
        <v>0</v>
      </c>
      <c r="M1976">
        <v>-3103.6</v>
      </c>
      <c r="N1976">
        <v>0</v>
      </c>
      <c r="O1976">
        <v>0</v>
      </c>
      <c r="P1976">
        <v>0</v>
      </c>
      <c r="Q1976">
        <v>-3103.6</v>
      </c>
      <c r="R1976">
        <v>0</v>
      </c>
      <c r="S1976">
        <v>0</v>
      </c>
      <c r="T1976">
        <v>0</v>
      </c>
      <c r="U1976">
        <v>0</v>
      </c>
      <c r="V1976">
        <v>0</v>
      </c>
      <c r="W1976">
        <v>0</v>
      </c>
      <c r="X1976">
        <v>0</v>
      </c>
      <c r="Y1976">
        <v>0</v>
      </c>
      <c r="Z1976">
        <v>0</v>
      </c>
      <c r="AA1976">
        <v>0</v>
      </c>
      <c r="AB1976">
        <v>0</v>
      </c>
      <c r="AC1976">
        <v>0</v>
      </c>
      <c r="AD1976">
        <v>-6896.4</v>
      </c>
      <c r="AE1976">
        <v>0</v>
      </c>
      <c r="AF1976">
        <v>0</v>
      </c>
      <c r="AG1976">
        <v>0</v>
      </c>
      <c r="AH1976">
        <v>0</v>
      </c>
      <c r="AI1976">
        <v>-6896.4</v>
      </c>
      <c r="AJ1976">
        <v>0</v>
      </c>
      <c r="AK1976">
        <v>-6896.4</v>
      </c>
      <c r="AL1976">
        <v>-10000</v>
      </c>
      <c r="AM1976">
        <v>0</v>
      </c>
      <c r="AN1976">
        <v>0</v>
      </c>
      <c r="AO1976">
        <v>0</v>
      </c>
      <c r="AP1976">
        <v>0</v>
      </c>
      <c r="AQ1976">
        <v>0</v>
      </c>
    </row>
    <row r="1977" spans="2:43" x14ac:dyDescent="0.35">
      <c r="B1977" s="65" t="s">
        <v>128</v>
      </c>
      <c r="E1977" t="s">
        <v>129</v>
      </c>
      <c r="F1977">
        <v>8083</v>
      </c>
      <c r="G1977">
        <v>0</v>
      </c>
      <c r="H1977" t="s">
        <v>518</v>
      </c>
      <c r="I1977">
        <v>709</v>
      </c>
      <c r="J1977">
        <v>251</v>
      </c>
      <c r="K1977" t="s">
        <v>66</v>
      </c>
      <c r="L1977">
        <v>-2090825.79</v>
      </c>
      <c r="M1977">
        <v>-1062674.1599999999</v>
      </c>
      <c r="N1977">
        <v>0</v>
      </c>
      <c r="O1977">
        <v>0</v>
      </c>
      <c r="P1977">
        <v>-2090825.79</v>
      </c>
      <c r="Q1977">
        <v>-1062674.1599999999</v>
      </c>
      <c r="R1977">
        <v>0</v>
      </c>
      <c r="S1977">
        <v>0</v>
      </c>
      <c r="T1977">
        <v>0</v>
      </c>
      <c r="U1977">
        <v>0</v>
      </c>
      <c r="V1977">
        <v>0</v>
      </c>
      <c r="W1977">
        <v>0</v>
      </c>
      <c r="X1977">
        <v>-443120.04</v>
      </c>
      <c r="Y1977">
        <v>-817849.55</v>
      </c>
      <c r="Z1977">
        <v>0</v>
      </c>
      <c r="AA1977">
        <v>0</v>
      </c>
      <c r="AB1977">
        <v>-443120.04</v>
      </c>
      <c r="AC1977">
        <v>-817849.55</v>
      </c>
      <c r="AD1977">
        <v>-1207001.29</v>
      </c>
      <c r="AE1977">
        <v>0</v>
      </c>
      <c r="AF1977">
        <v>0</v>
      </c>
      <c r="AG1977">
        <v>0</v>
      </c>
      <c r="AH1977">
        <v>0</v>
      </c>
      <c r="AI1977">
        <v>-1207001.29</v>
      </c>
      <c r="AJ1977">
        <v>-443120.04</v>
      </c>
      <c r="AK1977">
        <v>-1581730.8</v>
      </c>
      <c r="AL1977">
        <v>-553579.17000000004</v>
      </c>
      <c r="AM1977">
        <v>0</v>
      </c>
      <c r="AN1977">
        <v>0</v>
      </c>
      <c r="AO1977">
        <v>0</v>
      </c>
      <c r="AP1977">
        <v>0</v>
      </c>
      <c r="AQ1977">
        <v>0</v>
      </c>
    </row>
    <row r="1978" spans="2:43" x14ac:dyDescent="0.35">
      <c r="B1978" s="65" t="s">
        <v>128</v>
      </c>
      <c r="E1978" t="s">
        <v>129</v>
      </c>
      <c r="F1978">
        <v>8083</v>
      </c>
      <c r="G1978">
        <v>0</v>
      </c>
      <c r="H1978" t="s">
        <v>518</v>
      </c>
      <c r="I1978">
        <v>709</v>
      </c>
      <c r="J1978">
        <v>253</v>
      </c>
      <c r="K1978" t="s">
        <v>66</v>
      </c>
      <c r="L1978">
        <v>-206224.42</v>
      </c>
      <c r="M1978">
        <v>-206224.42</v>
      </c>
      <c r="N1978">
        <v>0</v>
      </c>
      <c r="O1978">
        <v>0</v>
      </c>
      <c r="P1978">
        <v>-206224.42</v>
      </c>
      <c r="Q1978">
        <v>-206224.42</v>
      </c>
      <c r="R1978">
        <v>0</v>
      </c>
      <c r="S1978">
        <v>0</v>
      </c>
      <c r="T1978">
        <v>0</v>
      </c>
      <c r="U1978">
        <v>0</v>
      </c>
      <c r="V1978">
        <v>0</v>
      </c>
      <c r="W1978">
        <v>0</v>
      </c>
      <c r="X1978">
        <v>-142327.4</v>
      </c>
      <c r="Y1978">
        <v>-360200</v>
      </c>
      <c r="Z1978">
        <v>0</v>
      </c>
      <c r="AA1978">
        <v>0</v>
      </c>
      <c r="AB1978">
        <v>-142327.4</v>
      </c>
      <c r="AC1978">
        <v>-360200</v>
      </c>
      <c r="AD1978">
        <v>-142327.4</v>
      </c>
      <c r="AE1978">
        <v>0</v>
      </c>
      <c r="AF1978">
        <v>0</v>
      </c>
      <c r="AG1978">
        <v>0</v>
      </c>
      <c r="AH1978">
        <v>0</v>
      </c>
      <c r="AI1978">
        <v>-142327.4</v>
      </c>
      <c r="AJ1978">
        <v>-142327.4</v>
      </c>
      <c r="AK1978">
        <v>-360200</v>
      </c>
      <c r="AL1978">
        <v>-360200</v>
      </c>
      <c r="AM1978">
        <v>0</v>
      </c>
      <c r="AN1978">
        <v>0</v>
      </c>
      <c r="AO1978">
        <v>0</v>
      </c>
      <c r="AP1978">
        <v>0</v>
      </c>
      <c r="AQ1978">
        <v>0</v>
      </c>
    </row>
    <row r="1979" spans="2:43" x14ac:dyDescent="0.35">
      <c r="B1979" s="65" t="s">
        <v>128</v>
      </c>
      <c r="E1979" t="s">
        <v>129</v>
      </c>
      <c r="F1979">
        <v>8083</v>
      </c>
      <c r="G1979">
        <v>0</v>
      </c>
      <c r="H1979" t="s">
        <v>518</v>
      </c>
      <c r="I1979">
        <v>709</v>
      </c>
      <c r="J1979">
        <v>257</v>
      </c>
      <c r="K1979" t="s">
        <v>66</v>
      </c>
      <c r="L1979">
        <v>0</v>
      </c>
      <c r="M1979">
        <v>-3033.78</v>
      </c>
      <c r="N1979">
        <v>0</v>
      </c>
      <c r="O1979">
        <v>0</v>
      </c>
      <c r="P1979">
        <v>0</v>
      </c>
      <c r="Q1979">
        <v>-3033.78</v>
      </c>
      <c r="R1979">
        <v>0</v>
      </c>
      <c r="S1979">
        <v>0</v>
      </c>
      <c r="T1979">
        <v>0</v>
      </c>
      <c r="U1979">
        <v>0</v>
      </c>
      <c r="V1979">
        <v>0</v>
      </c>
      <c r="W1979">
        <v>0</v>
      </c>
      <c r="X1979">
        <v>0</v>
      </c>
      <c r="Y1979">
        <v>0</v>
      </c>
      <c r="Z1979">
        <v>0</v>
      </c>
      <c r="AA1979">
        <v>0</v>
      </c>
      <c r="AB1979">
        <v>0</v>
      </c>
      <c r="AC1979">
        <v>0</v>
      </c>
      <c r="AD1979">
        <v>-1966.22</v>
      </c>
      <c r="AE1979">
        <v>0</v>
      </c>
      <c r="AF1979">
        <v>0</v>
      </c>
      <c r="AG1979">
        <v>0</v>
      </c>
      <c r="AH1979">
        <v>0</v>
      </c>
      <c r="AI1979">
        <v>-1966.22</v>
      </c>
      <c r="AJ1979">
        <v>0</v>
      </c>
      <c r="AK1979">
        <v>-1966.22</v>
      </c>
      <c r="AL1979">
        <v>-5000</v>
      </c>
      <c r="AM1979">
        <v>0</v>
      </c>
      <c r="AN1979">
        <v>0</v>
      </c>
      <c r="AO1979">
        <v>0</v>
      </c>
      <c r="AP1979">
        <v>0</v>
      </c>
      <c r="AQ1979">
        <v>0</v>
      </c>
    </row>
    <row r="1980" spans="2:43" x14ac:dyDescent="0.35">
      <c r="B1980" s="65" t="s">
        <v>128</v>
      </c>
      <c r="E1980" t="s">
        <v>129</v>
      </c>
      <c r="F1980">
        <v>8083</v>
      </c>
      <c r="G1980">
        <v>0</v>
      </c>
      <c r="H1980" t="s">
        <v>518</v>
      </c>
      <c r="I1980">
        <v>709</v>
      </c>
      <c r="J1980">
        <v>260</v>
      </c>
      <c r="K1980" t="s">
        <v>66</v>
      </c>
      <c r="L1980">
        <v>-2640</v>
      </c>
      <c r="M1980">
        <v>-2640</v>
      </c>
      <c r="N1980">
        <v>0</v>
      </c>
      <c r="O1980">
        <v>0</v>
      </c>
      <c r="P1980">
        <v>-2640</v>
      </c>
      <c r="Q1980">
        <v>-2640</v>
      </c>
      <c r="R1980">
        <v>0</v>
      </c>
      <c r="S1980">
        <v>0</v>
      </c>
      <c r="T1980">
        <v>0</v>
      </c>
      <c r="U1980">
        <v>0</v>
      </c>
      <c r="V1980">
        <v>0</v>
      </c>
      <c r="W1980">
        <v>0</v>
      </c>
      <c r="X1980">
        <v>0</v>
      </c>
      <c r="Y1980">
        <v>0</v>
      </c>
      <c r="Z1980">
        <v>0</v>
      </c>
      <c r="AA1980">
        <v>0</v>
      </c>
      <c r="AB1980">
        <v>0</v>
      </c>
      <c r="AC1980">
        <v>0</v>
      </c>
      <c r="AD1980">
        <v>-6479.03</v>
      </c>
      <c r="AE1980">
        <v>0</v>
      </c>
      <c r="AF1980">
        <v>0</v>
      </c>
      <c r="AG1980">
        <v>0</v>
      </c>
      <c r="AH1980">
        <v>0</v>
      </c>
      <c r="AI1980">
        <v>-6479.03</v>
      </c>
      <c r="AJ1980">
        <v>0</v>
      </c>
      <c r="AK1980">
        <v>-6479.03</v>
      </c>
      <c r="AL1980">
        <v>-6479.03</v>
      </c>
      <c r="AM1980">
        <v>0</v>
      </c>
      <c r="AN1980">
        <v>0</v>
      </c>
      <c r="AO1980">
        <v>0</v>
      </c>
      <c r="AP1980">
        <v>0</v>
      </c>
      <c r="AQ1980">
        <v>0</v>
      </c>
    </row>
    <row r="1981" spans="2:43" x14ac:dyDescent="0.35">
      <c r="B1981" s="65" t="s">
        <v>128</v>
      </c>
      <c r="E1981" t="s">
        <v>129</v>
      </c>
      <c r="F1981">
        <v>8083</v>
      </c>
      <c r="G1981">
        <v>0</v>
      </c>
      <c r="H1981" t="s">
        <v>518</v>
      </c>
      <c r="I1981">
        <v>709</v>
      </c>
      <c r="J1981">
        <v>310</v>
      </c>
      <c r="K1981" t="s">
        <v>66</v>
      </c>
      <c r="L1981">
        <v>-79982.37</v>
      </c>
      <c r="M1981">
        <v>-34750.910000000003</v>
      </c>
      <c r="N1981">
        <v>0</v>
      </c>
      <c r="O1981">
        <v>0</v>
      </c>
      <c r="P1981">
        <v>-79982.37</v>
      </c>
      <c r="Q1981">
        <v>-34750.910000000003</v>
      </c>
      <c r="R1981">
        <v>-63247.69</v>
      </c>
      <c r="S1981">
        <v>0</v>
      </c>
      <c r="T1981">
        <v>0</v>
      </c>
      <c r="U1981">
        <v>0</v>
      </c>
      <c r="V1981">
        <v>-63247.69</v>
      </c>
      <c r="W1981">
        <v>0</v>
      </c>
      <c r="X1981">
        <v>0</v>
      </c>
      <c r="Y1981">
        <v>0</v>
      </c>
      <c r="Z1981">
        <v>0</v>
      </c>
      <c r="AA1981">
        <v>0</v>
      </c>
      <c r="AB1981">
        <v>0</v>
      </c>
      <c r="AC1981">
        <v>0</v>
      </c>
      <c r="AD1981">
        <v>-108480.3</v>
      </c>
      <c r="AE1981">
        <v>0</v>
      </c>
      <c r="AF1981">
        <v>0</v>
      </c>
      <c r="AG1981">
        <v>0</v>
      </c>
      <c r="AH1981">
        <v>0</v>
      </c>
      <c r="AI1981">
        <v>-108480.3</v>
      </c>
      <c r="AJ1981">
        <v>0</v>
      </c>
      <c r="AK1981">
        <v>-108480.3</v>
      </c>
      <c r="AL1981">
        <v>-1.1499999999999999</v>
      </c>
      <c r="AM1981">
        <v>0</v>
      </c>
      <c r="AN1981">
        <v>0</v>
      </c>
      <c r="AO1981">
        <v>0</v>
      </c>
      <c r="AP1981">
        <v>0</v>
      </c>
      <c r="AQ1981">
        <v>0</v>
      </c>
    </row>
    <row r="1982" spans="2:43" x14ac:dyDescent="0.35">
      <c r="B1982" s="65" t="s">
        <v>128</v>
      </c>
      <c r="E1982" t="s">
        <v>129</v>
      </c>
      <c r="F1982">
        <v>8083</v>
      </c>
      <c r="G1982">
        <v>0</v>
      </c>
      <c r="H1982" t="s">
        <v>519</v>
      </c>
      <c r="I1982">
        <v>801</v>
      </c>
      <c r="J1982">
        <v>0</v>
      </c>
      <c r="K1982" t="s">
        <v>457</v>
      </c>
      <c r="L1982">
        <v>2857488.3</v>
      </c>
      <c r="M1982">
        <v>2857488.3</v>
      </c>
      <c r="N1982">
        <v>0</v>
      </c>
      <c r="O1982">
        <v>0</v>
      </c>
      <c r="P1982">
        <v>2857488.3</v>
      </c>
      <c r="Q1982">
        <v>2857488.3</v>
      </c>
      <c r="R1982">
        <v>-664612.12</v>
      </c>
      <c r="S1982">
        <v>-646707.28</v>
      </c>
      <c r="T1982">
        <v>0</v>
      </c>
      <c r="U1982">
        <v>0</v>
      </c>
      <c r="V1982">
        <v>-664612.12</v>
      </c>
      <c r="W1982">
        <v>-646707.28</v>
      </c>
      <c r="X1982">
        <v>0</v>
      </c>
      <c r="Y1982">
        <v>0</v>
      </c>
      <c r="Z1982">
        <v>0</v>
      </c>
      <c r="AA1982">
        <v>0</v>
      </c>
      <c r="AB1982">
        <v>0</v>
      </c>
      <c r="AC1982">
        <v>0</v>
      </c>
      <c r="AD1982">
        <v>-2263897.7799999998</v>
      </c>
      <c r="AE1982">
        <v>0</v>
      </c>
      <c r="AF1982">
        <v>0</v>
      </c>
      <c r="AG1982">
        <v>0</v>
      </c>
      <c r="AH1982">
        <v>0</v>
      </c>
      <c r="AI1982">
        <v>-2263897.7799999998</v>
      </c>
      <c r="AJ1982">
        <v>0</v>
      </c>
      <c r="AK1982">
        <v>-2263897.7799999998</v>
      </c>
      <c r="AL1982">
        <v>-2245992.94</v>
      </c>
      <c r="AM1982">
        <v>0</v>
      </c>
      <c r="AN1982">
        <v>0</v>
      </c>
      <c r="AO1982">
        <v>0</v>
      </c>
      <c r="AP1982">
        <v>0</v>
      </c>
      <c r="AQ1982">
        <v>0</v>
      </c>
    </row>
    <row r="1983" spans="2:43" x14ac:dyDescent="0.35">
      <c r="B1983" s="65" t="s">
        <v>128</v>
      </c>
      <c r="E1983" t="s">
        <v>129</v>
      </c>
      <c r="F1983">
        <v>8083</v>
      </c>
      <c r="G1983">
        <v>0</v>
      </c>
      <c r="H1983" t="s">
        <v>519</v>
      </c>
      <c r="I1983">
        <v>801</v>
      </c>
      <c r="J1983">
        <v>111</v>
      </c>
      <c r="K1983" t="s">
        <v>457</v>
      </c>
      <c r="L1983">
        <v>31020.7</v>
      </c>
      <c r="M1983">
        <v>31020.7</v>
      </c>
      <c r="N1983">
        <v>0</v>
      </c>
      <c r="O1983">
        <v>0</v>
      </c>
      <c r="P1983">
        <v>31020.7</v>
      </c>
      <c r="Q1983">
        <v>31020.7</v>
      </c>
      <c r="R1983">
        <v>-2312275.69</v>
      </c>
      <c r="S1983">
        <v>-2000171.08</v>
      </c>
      <c r="T1983">
        <v>0</v>
      </c>
      <c r="U1983">
        <v>0</v>
      </c>
      <c r="V1983">
        <v>-2312275.69</v>
      </c>
      <c r="W1983">
        <v>-2000171.08</v>
      </c>
      <c r="X1983">
        <v>0</v>
      </c>
      <c r="Y1983">
        <v>0</v>
      </c>
      <c r="Z1983">
        <v>0</v>
      </c>
      <c r="AA1983">
        <v>0</v>
      </c>
      <c r="AB1983">
        <v>0</v>
      </c>
      <c r="AC1983">
        <v>0</v>
      </c>
      <c r="AD1983">
        <v>-16335612.210000001</v>
      </c>
      <c r="AE1983">
        <v>0</v>
      </c>
      <c r="AF1983">
        <v>0</v>
      </c>
      <c r="AG1983">
        <v>0</v>
      </c>
      <c r="AH1983">
        <v>0</v>
      </c>
      <c r="AI1983">
        <v>-16335612.210000001</v>
      </c>
      <c r="AJ1983">
        <v>0</v>
      </c>
      <c r="AK1983">
        <v>-16335612.210000001</v>
      </c>
      <c r="AL1983">
        <v>-16023507.6</v>
      </c>
      <c r="AM1983">
        <v>0</v>
      </c>
      <c r="AN1983">
        <v>0</v>
      </c>
      <c r="AO1983">
        <v>0</v>
      </c>
      <c r="AP1983">
        <v>0</v>
      </c>
      <c r="AQ1983">
        <v>0</v>
      </c>
    </row>
    <row r="1984" spans="2:43" x14ac:dyDescent="0.35">
      <c r="B1984" s="65" t="s">
        <v>128</v>
      </c>
      <c r="E1984" t="s">
        <v>129</v>
      </c>
      <c r="F1984">
        <v>8083</v>
      </c>
      <c r="G1984">
        <v>0</v>
      </c>
      <c r="H1984" t="s">
        <v>519</v>
      </c>
      <c r="I1984">
        <v>801</v>
      </c>
      <c r="J1984">
        <v>113</v>
      </c>
      <c r="K1984" t="s">
        <v>457</v>
      </c>
      <c r="L1984">
        <v>0</v>
      </c>
      <c r="M1984">
        <v>0</v>
      </c>
      <c r="N1984">
        <v>0</v>
      </c>
      <c r="O1984">
        <v>0</v>
      </c>
      <c r="P1984">
        <v>0</v>
      </c>
      <c r="Q1984">
        <v>0</v>
      </c>
      <c r="R1984">
        <v>1643.28</v>
      </c>
      <c r="S1984">
        <v>-18972.13</v>
      </c>
      <c r="T1984">
        <v>0</v>
      </c>
      <c r="U1984">
        <v>0</v>
      </c>
      <c r="V1984">
        <v>1643.28</v>
      </c>
      <c r="W1984">
        <v>-18972.13</v>
      </c>
      <c r="X1984">
        <v>0</v>
      </c>
      <c r="Y1984">
        <v>0</v>
      </c>
      <c r="Z1984">
        <v>0</v>
      </c>
      <c r="AA1984">
        <v>0</v>
      </c>
      <c r="AB1984">
        <v>0</v>
      </c>
      <c r="AC1984">
        <v>0</v>
      </c>
      <c r="AD1984">
        <v>-319906.89</v>
      </c>
      <c r="AE1984">
        <v>0</v>
      </c>
      <c r="AF1984">
        <v>0</v>
      </c>
      <c r="AG1984">
        <v>0</v>
      </c>
      <c r="AH1984">
        <v>0</v>
      </c>
      <c r="AI1984">
        <v>-319906.89</v>
      </c>
      <c r="AJ1984">
        <v>0</v>
      </c>
      <c r="AK1984">
        <v>-319906.89</v>
      </c>
      <c r="AL1984">
        <v>-340522.3</v>
      </c>
      <c r="AM1984">
        <v>0</v>
      </c>
      <c r="AN1984">
        <v>0</v>
      </c>
      <c r="AO1984">
        <v>0</v>
      </c>
      <c r="AP1984">
        <v>0</v>
      </c>
      <c r="AQ1984">
        <v>0</v>
      </c>
    </row>
    <row r="1985" spans="2:43" x14ac:dyDescent="0.35">
      <c r="B1985" s="65" t="s">
        <v>128</v>
      </c>
      <c r="E1985" t="s">
        <v>129</v>
      </c>
      <c r="F1985">
        <v>8083</v>
      </c>
      <c r="G1985">
        <v>0</v>
      </c>
      <c r="H1985" t="s">
        <v>519</v>
      </c>
      <c r="I1985">
        <v>801</v>
      </c>
      <c r="J1985">
        <v>115</v>
      </c>
      <c r="K1985" t="s">
        <v>457</v>
      </c>
      <c r="L1985">
        <v>-61.85</v>
      </c>
      <c r="M1985">
        <v>-61.85</v>
      </c>
      <c r="N1985">
        <v>0</v>
      </c>
      <c r="O1985">
        <v>0</v>
      </c>
      <c r="P1985">
        <v>-61.85</v>
      </c>
      <c r="Q1985">
        <v>-61.85</v>
      </c>
      <c r="R1985">
        <v>-63271.11</v>
      </c>
      <c r="S1985">
        <v>-30491.08</v>
      </c>
      <c r="T1985">
        <v>0</v>
      </c>
      <c r="U1985">
        <v>0</v>
      </c>
      <c r="V1985">
        <v>-63271.11</v>
      </c>
      <c r="W1985">
        <v>-30491.08</v>
      </c>
      <c r="X1985">
        <v>0</v>
      </c>
      <c r="Y1985">
        <v>0</v>
      </c>
      <c r="Z1985">
        <v>0</v>
      </c>
      <c r="AA1985">
        <v>0</v>
      </c>
      <c r="AB1985">
        <v>0</v>
      </c>
      <c r="AC1985">
        <v>0</v>
      </c>
      <c r="AD1985">
        <v>-144169.96</v>
      </c>
      <c r="AE1985">
        <v>0</v>
      </c>
      <c r="AF1985">
        <v>0</v>
      </c>
      <c r="AG1985">
        <v>0</v>
      </c>
      <c r="AH1985">
        <v>0</v>
      </c>
      <c r="AI1985">
        <v>-144169.96</v>
      </c>
      <c r="AJ1985">
        <v>0</v>
      </c>
      <c r="AK1985">
        <v>-144169.96</v>
      </c>
      <c r="AL1985">
        <v>-111389.93</v>
      </c>
      <c r="AM1985">
        <v>0</v>
      </c>
      <c r="AN1985">
        <v>0</v>
      </c>
      <c r="AO1985">
        <v>0</v>
      </c>
      <c r="AP1985">
        <v>0</v>
      </c>
      <c r="AQ1985">
        <v>0</v>
      </c>
    </row>
    <row r="1986" spans="2:43" x14ac:dyDescent="0.35">
      <c r="B1986" s="65" t="s">
        <v>128</v>
      </c>
      <c r="E1986" t="s">
        <v>129</v>
      </c>
      <c r="F1986">
        <v>8083</v>
      </c>
      <c r="G1986">
        <v>0</v>
      </c>
      <c r="H1986" t="s">
        <v>519</v>
      </c>
      <c r="I1986">
        <v>801</v>
      </c>
      <c r="J1986">
        <v>118</v>
      </c>
      <c r="K1986" t="s">
        <v>457</v>
      </c>
      <c r="L1986">
        <v>0</v>
      </c>
      <c r="M1986">
        <v>0</v>
      </c>
      <c r="N1986">
        <v>0</v>
      </c>
      <c r="O1986">
        <v>0</v>
      </c>
      <c r="P1986">
        <v>0</v>
      </c>
      <c r="Q1986">
        <v>0</v>
      </c>
      <c r="R1986">
        <v>-9394.17</v>
      </c>
      <c r="S1986">
        <v>733.57</v>
      </c>
      <c r="T1986">
        <v>0</v>
      </c>
      <c r="U1986">
        <v>0</v>
      </c>
      <c r="V1986">
        <v>-9394.17</v>
      </c>
      <c r="W1986">
        <v>733.57</v>
      </c>
      <c r="X1986">
        <v>0</v>
      </c>
      <c r="Y1986">
        <v>0</v>
      </c>
      <c r="Z1986">
        <v>0</v>
      </c>
      <c r="AA1986">
        <v>0</v>
      </c>
      <c r="AB1986">
        <v>0</v>
      </c>
      <c r="AC1986">
        <v>0</v>
      </c>
      <c r="AD1986">
        <v>-1324.16</v>
      </c>
      <c r="AE1986">
        <v>0</v>
      </c>
      <c r="AF1986">
        <v>0</v>
      </c>
      <c r="AG1986">
        <v>0</v>
      </c>
      <c r="AH1986">
        <v>0</v>
      </c>
      <c r="AI1986">
        <v>-1324.16</v>
      </c>
      <c r="AJ1986">
        <v>0</v>
      </c>
      <c r="AK1986">
        <v>-1324.16</v>
      </c>
      <c r="AL1986">
        <v>8803.58</v>
      </c>
      <c r="AM1986">
        <v>0</v>
      </c>
      <c r="AN1986">
        <v>0</v>
      </c>
      <c r="AO1986">
        <v>0</v>
      </c>
      <c r="AP1986">
        <v>0</v>
      </c>
      <c r="AQ1986">
        <v>0</v>
      </c>
    </row>
    <row r="1987" spans="2:43" x14ac:dyDescent="0.35">
      <c r="B1987" s="65" t="s">
        <v>128</v>
      </c>
      <c r="E1987" t="s">
        <v>129</v>
      </c>
      <c r="F1987">
        <v>8083</v>
      </c>
      <c r="G1987">
        <v>0</v>
      </c>
      <c r="H1987" t="s">
        <v>519</v>
      </c>
      <c r="I1987">
        <v>801</v>
      </c>
      <c r="J1987">
        <v>121</v>
      </c>
      <c r="K1987" t="s">
        <v>457</v>
      </c>
      <c r="L1987">
        <v>-122234.25</v>
      </c>
      <c r="M1987">
        <v>-80295.14</v>
      </c>
      <c r="N1987">
        <v>0</v>
      </c>
      <c r="O1987">
        <v>0</v>
      </c>
      <c r="P1987">
        <v>-122234.25</v>
      </c>
      <c r="Q1987">
        <v>-80295.14</v>
      </c>
      <c r="R1987">
        <v>-741520.7</v>
      </c>
      <c r="S1987">
        <v>-785476.41</v>
      </c>
      <c r="T1987">
        <v>0</v>
      </c>
      <c r="U1987">
        <v>0</v>
      </c>
      <c r="V1987">
        <v>-741520.7</v>
      </c>
      <c r="W1987">
        <v>-785476.41</v>
      </c>
      <c r="X1987">
        <v>0</v>
      </c>
      <c r="Y1987">
        <v>0</v>
      </c>
      <c r="Z1987">
        <v>0</v>
      </c>
      <c r="AA1987">
        <v>0</v>
      </c>
      <c r="AB1987">
        <v>0</v>
      </c>
      <c r="AC1987">
        <v>0</v>
      </c>
      <c r="AD1987">
        <v>-5649675.5</v>
      </c>
      <c r="AE1987">
        <v>0</v>
      </c>
      <c r="AF1987">
        <v>0</v>
      </c>
      <c r="AG1987">
        <v>0</v>
      </c>
      <c r="AH1987">
        <v>0</v>
      </c>
      <c r="AI1987">
        <v>-5649675.5</v>
      </c>
      <c r="AJ1987">
        <v>0</v>
      </c>
      <c r="AK1987">
        <v>-5649675.5</v>
      </c>
      <c r="AL1987">
        <v>-5651692.0999999996</v>
      </c>
      <c r="AM1987">
        <v>0</v>
      </c>
      <c r="AN1987">
        <v>0</v>
      </c>
      <c r="AO1987">
        <v>0</v>
      </c>
      <c r="AP1987">
        <v>0</v>
      </c>
      <c r="AQ1987">
        <v>0</v>
      </c>
    </row>
    <row r="1988" spans="2:43" x14ac:dyDescent="0.35">
      <c r="B1988" s="65" t="s">
        <v>128</v>
      </c>
      <c r="E1988" t="s">
        <v>129</v>
      </c>
      <c r="F1988">
        <v>8083</v>
      </c>
      <c r="G1988">
        <v>0</v>
      </c>
      <c r="H1988" t="s">
        <v>519</v>
      </c>
      <c r="I1988">
        <v>801</v>
      </c>
      <c r="J1988">
        <v>210</v>
      </c>
      <c r="K1988" t="s">
        <v>457</v>
      </c>
      <c r="L1988">
        <v>-167430.32999999999</v>
      </c>
      <c r="M1988">
        <v>-172187.66</v>
      </c>
      <c r="N1988">
        <v>0</v>
      </c>
      <c r="O1988">
        <v>0</v>
      </c>
      <c r="P1988">
        <v>-167430.32999999999</v>
      </c>
      <c r="Q1988">
        <v>-172187.66</v>
      </c>
      <c r="R1988">
        <v>-1855.53</v>
      </c>
      <c r="S1988">
        <v>-7627.69</v>
      </c>
      <c r="T1988">
        <v>0</v>
      </c>
      <c r="U1988">
        <v>0</v>
      </c>
      <c r="V1988">
        <v>-1855.53</v>
      </c>
      <c r="W1988">
        <v>-7627.69</v>
      </c>
      <c r="X1988">
        <v>0</v>
      </c>
      <c r="Y1988">
        <v>-6000</v>
      </c>
      <c r="Z1988">
        <v>0</v>
      </c>
      <c r="AA1988">
        <v>0</v>
      </c>
      <c r="AB1988">
        <v>0</v>
      </c>
      <c r="AC1988">
        <v>-6000</v>
      </c>
      <c r="AD1988">
        <v>-1602068.32</v>
      </c>
      <c r="AE1988">
        <v>0</v>
      </c>
      <c r="AF1988">
        <v>0</v>
      </c>
      <c r="AG1988">
        <v>0</v>
      </c>
      <c r="AH1988">
        <v>0</v>
      </c>
      <c r="AI1988">
        <v>-1602068.32</v>
      </c>
      <c r="AJ1988">
        <v>0</v>
      </c>
      <c r="AK1988">
        <v>-1608068.32</v>
      </c>
      <c r="AL1988">
        <v>-1618597.81</v>
      </c>
      <c r="AM1988">
        <v>0</v>
      </c>
      <c r="AN1988">
        <v>0</v>
      </c>
      <c r="AO1988">
        <v>0</v>
      </c>
      <c r="AP1988">
        <v>0</v>
      </c>
      <c r="AQ1988">
        <v>0</v>
      </c>
    </row>
    <row r="1989" spans="2:43" x14ac:dyDescent="0.35">
      <c r="B1989" s="65" t="s">
        <v>128</v>
      </c>
      <c r="E1989" t="s">
        <v>129</v>
      </c>
      <c r="F1989">
        <v>8083</v>
      </c>
      <c r="G1989">
        <v>0</v>
      </c>
      <c r="H1989" t="s">
        <v>519</v>
      </c>
      <c r="I1989">
        <v>801</v>
      </c>
      <c r="J1989">
        <v>220</v>
      </c>
      <c r="K1989" t="s">
        <v>457</v>
      </c>
      <c r="L1989">
        <v>-43236.31</v>
      </c>
      <c r="M1989">
        <v>-32303.8</v>
      </c>
      <c r="N1989">
        <v>0</v>
      </c>
      <c r="O1989">
        <v>0</v>
      </c>
      <c r="P1989">
        <v>-43236.31</v>
      </c>
      <c r="Q1989">
        <v>-32303.8</v>
      </c>
      <c r="R1989">
        <v>-348.22</v>
      </c>
      <c r="S1989">
        <v>0</v>
      </c>
      <c r="T1989">
        <v>0</v>
      </c>
      <c r="U1989">
        <v>0</v>
      </c>
      <c r="V1989">
        <v>-348.22</v>
      </c>
      <c r="W1989">
        <v>0</v>
      </c>
      <c r="X1989">
        <v>0</v>
      </c>
      <c r="Y1989">
        <v>0</v>
      </c>
      <c r="Z1989">
        <v>0</v>
      </c>
      <c r="AA1989">
        <v>0</v>
      </c>
      <c r="AB1989">
        <v>0</v>
      </c>
      <c r="AC1989">
        <v>0</v>
      </c>
      <c r="AD1989">
        <v>-74898.850000000006</v>
      </c>
      <c r="AE1989">
        <v>0</v>
      </c>
      <c r="AF1989">
        <v>0</v>
      </c>
      <c r="AG1989">
        <v>0</v>
      </c>
      <c r="AH1989">
        <v>0</v>
      </c>
      <c r="AI1989">
        <v>-74898.850000000006</v>
      </c>
      <c r="AJ1989">
        <v>0</v>
      </c>
      <c r="AK1989">
        <v>-74898.850000000006</v>
      </c>
      <c r="AL1989">
        <v>-63618.12</v>
      </c>
      <c r="AM1989">
        <v>0</v>
      </c>
      <c r="AN1989">
        <v>0</v>
      </c>
      <c r="AO1989">
        <v>0</v>
      </c>
      <c r="AP1989">
        <v>0</v>
      </c>
      <c r="AQ1989">
        <v>0</v>
      </c>
    </row>
    <row r="1990" spans="2:43" x14ac:dyDescent="0.35">
      <c r="B1990" s="65" t="s">
        <v>128</v>
      </c>
      <c r="E1990" t="s">
        <v>129</v>
      </c>
      <c r="F1990">
        <v>8083</v>
      </c>
      <c r="G1990">
        <v>0</v>
      </c>
      <c r="H1990" t="s">
        <v>519</v>
      </c>
      <c r="I1990">
        <v>801</v>
      </c>
      <c r="J1990">
        <v>232</v>
      </c>
      <c r="K1990" t="s">
        <v>457</v>
      </c>
      <c r="L1990">
        <v>0</v>
      </c>
      <c r="M1990">
        <v>-5750</v>
      </c>
      <c r="N1990">
        <v>0</v>
      </c>
      <c r="O1990">
        <v>0</v>
      </c>
      <c r="P1990">
        <v>0</v>
      </c>
      <c r="Q1990">
        <v>-5750</v>
      </c>
      <c r="R1990">
        <v>0</v>
      </c>
      <c r="S1990">
        <v>0</v>
      </c>
      <c r="T1990">
        <v>0</v>
      </c>
      <c r="U1990">
        <v>0</v>
      </c>
      <c r="V1990">
        <v>0</v>
      </c>
      <c r="W1990">
        <v>0</v>
      </c>
      <c r="X1990">
        <v>0</v>
      </c>
      <c r="Y1990">
        <v>0</v>
      </c>
      <c r="Z1990">
        <v>0</v>
      </c>
      <c r="AA1990">
        <v>0</v>
      </c>
      <c r="AB1990">
        <v>0</v>
      </c>
      <c r="AC1990">
        <v>0</v>
      </c>
      <c r="AD1990">
        <v>-5115</v>
      </c>
      <c r="AE1990">
        <v>0</v>
      </c>
      <c r="AF1990">
        <v>0</v>
      </c>
      <c r="AG1990">
        <v>0</v>
      </c>
      <c r="AH1990">
        <v>0</v>
      </c>
      <c r="AI1990">
        <v>-5115</v>
      </c>
      <c r="AJ1990">
        <v>0</v>
      </c>
      <c r="AK1990">
        <v>-5115</v>
      </c>
      <c r="AL1990">
        <v>-10865</v>
      </c>
      <c r="AM1990">
        <v>0</v>
      </c>
      <c r="AN1990">
        <v>0</v>
      </c>
      <c r="AO1990">
        <v>0</v>
      </c>
      <c r="AP1990">
        <v>0</v>
      </c>
      <c r="AQ1990">
        <v>0</v>
      </c>
    </row>
    <row r="1991" spans="2:43" x14ac:dyDescent="0.35">
      <c r="B1991" s="65" t="s">
        <v>128</v>
      </c>
      <c r="E1991" t="s">
        <v>129</v>
      </c>
      <c r="F1991">
        <v>8083</v>
      </c>
      <c r="G1991">
        <v>0</v>
      </c>
      <c r="H1991" t="s">
        <v>519</v>
      </c>
      <c r="I1991">
        <v>801</v>
      </c>
      <c r="J1991">
        <v>233</v>
      </c>
      <c r="K1991" t="s">
        <v>457</v>
      </c>
      <c r="L1991">
        <v>-2982620.02</v>
      </c>
      <c r="M1991">
        <v>-3155293.29</v>
      </c>
      <c r="N1991">
        <v>0</v>
      </c>
      <c r="O1991">
        <v>0</v>
      </c>
      <c r="P1991">
        <v>-2982620.02</v>
      </c>
      <c r="Q1991">
        <v>-3155293.29</v>
      </c>
      <c r="R1991">
        <v>-5819.49</v>
      </c>
      <c r="S1991">
        <v>0</v>
      </c>
      <c r="T1991">
        <v>0</v>
      </c>
      <c r="U1991">
        <v>0</v>
      </c>
      <c r="V1991">
        <v>-5819.49</v>
      </c>
      <c r="W1991">
        <v>0</v>
      </c>
      <c r="X1991">
        <v>0</v>
      </c>
      <c r="Y1991">
        <v>0</v>
      </c>
      <c r="Z1991">
        <v>0</v>
      </c>
      <c r="AA1991">
        <v>0</v>
      </c>
      <c r="AB1991">
        <v>0</v>
      </c>
      <c r="AC1991">
        <v>0</v>
      </c>
      <c r="AD1991">
        <v>-386698.44</v>
      </c>
      <c r="AE1991">
        <v>0</v>
      </c>
      <c r="AF1991">
        <v>0</v>
      </c>
      <c r="AG1991">
        <v>0</v>
      </c>
      <c r="AH1991">
        <v>0</v>
      </c>
      <c r="AI1991">
        <v>-386698.44</v>
      </c>
      <c r="AJ1991">
        <v>0</v>
      </c>
      <c r="AK1991">
        <v>-386698.44</v>
      </c>
      <c r="AL1991">
        <v>-553552.22</v>
      </c>
      <c r="AM1991">
        <v>0</v>
      </c>
      <c r="AN1991">
        <v>0</v>
      </c>
      <c r="AO1991">
        <v>0</v>
      </c>
      <c r="AP1991">
        <v>0</v>
      </c>
      <c r="AQ1991">
        <v>0</v>
      </c>
    </row>
    <row r="1992" spans="2:43" x14ac:dyDescent="0.35">
      <c r="B1992" s="65" t="s">
        <v>128</v>
      </c>
      <c r="E1992" t="s">
        <v>129</v>
      </c>
      <c r="F1992">
        <v>8083</v>
      </c>
      <c r="G1992">
        <v>0</v>
      </c>
      <c r="H1992" t="s">
        <v>519</v>
      </c>
      <c r="I1992">
        <v>801</v>
      </c>
      <c r="J1992">
        <v>240</v>
      </c>
      <c r="K1992" t="s">
        <v>457</v>
      </c>
      <c r="L1992">
        <v>-1028.0999999999999</v>
      </c>
      <c r="M1992">
        <v>0</v>
      </c>
      <c r="N1992">
        <v>0</v>
      </c>
      <c r="O1992">
        <v>0</v>
      </c>
      <c r="P1992">
        <v>-1028.0999999999999</v>
      </c>
      <c r="Q1992">
        <v>0</v>
      </c>
      <c r="R1992">
        <v>0</v>
      </c>
      <c r="S1992">
        <v>0</v>
      </c>
      <c r="T1992">
        <v>0</v>
      </c>
      <c r="U1992">
        <v>0</v>
      </c>
      <c r="V1992">
        <v>0</v>
      </c>
      <c r="W1992">
        <v>0</v>
      </c>
      <c r="X1992">
        <v>0</v>
      </c>
      <c r="Y1992">
        <v>0</v>
      </c>
      <c r="Z1992">
        <v>0</v>
      </c>
      <c r="AA1992">
        <v>0</v>
      </c>
      <c r="AB1992">
        <v>0</v>
      </c>
      <c r="AC1992">
        <v>0</v>
      </c>
      <c r="AD1992">
        <v>-5895.34</v>
      </c>
      <c r="AE1992">
        <v>0</v>
      </c>
      <c r="AF1992">
        <v>0</v>
      </c>
      <c r="AG1992">
        <v>0</v>
      </c>
      <c r="AH1992">
        <v>0</v>
      </c>
      <c r="AI1992">
        <v>-5895.34</v>
      </c>
      <c r="AJ1992">
        <v>0</v>
      </c>
      <c r="AK1992">
        <v>-5895.34</v>
      </c>
      <c r="AL1992">
        <v>-4867.24</v>
      </c>
      <c r="AM1992">
        <v>0</v>
      </c>
      <c r="AN1992">
        <v>0</v>
      </c>
      <c r="AO1992">
        <v>0</v>
      </c>
      <c r="AP1992">
        <v>0</v>
      </c>
      <c r="AQ1992">
        <v>0</v>
      </c>
    </row>
    <row r="1993" spans="2:43" x14ac:dyDescent="0.35">
      <c r="B1993" s="65" t="s">
        <v>128</v>
      </c>
      <c r="E1993" t="s">
        <v>129</v>
      </c>
      <c r="F1993">
        <v>8083</v>
      </c>
      <c r="G1993">
        <v>0</v>
      </c>
      <c r="H1993" t="s">
        <v>519</v>
      </c>
      <c r="I1993">
        <v>801</v>
      </c>
      <c r="J1993">
        <v>251</v>
      </c>
      <c r="K1993" t="s">
        <v>457</v>
      </c>
      <c r="L1993">
        <v>-5637670.2300000004</v>
      </c>
      <c r="M1993">
        <v>-5963362.4100000001</v>
      </c>
      <c r="N1993">
        <v>0</v>
      </c>
      <c r="O1993">
        <v>0</v>
      </c>
      <c r="P1993">
        <v>-5637670.2300000004</v>
      </c>
      <c r="Q1993">
        <v>-5963362.4100000001</v>
      </c>
      <c r="R1993">
        <v>-240916.04</v>
      </c>
      <c r="S1993">
        <v>-36372.36</v>
      </c>
      <c r="T1993">
        <v>0</v>
      </c>
      <c r="U1993">
        <v>0</v>
      </c>
      <c r="V1993">
        <v>-240916.04</v>
      </c>
      <c r="W1993">
        <v>-36372.36</v>
      </c>
      <c r="X1993">
        <v>0</v>
      </c>
      <c r="Y1993">
        <v>-886273.1</v>
      </c>
      <c r="Z1993">
        <v>0</v>
      </c>
      <c r="AA1993">
        <v>0</v>
      </c>
      <c r="AB1993">
        <v>0</v>
      </c>
      <c r="AC1993">
        <v>-886273.1</v>
      </c>
      <c r="AD1993">
        <v>-4933208.25</v>
      </c>
      <c r="AE1993">
        <v>0</v>
      </c>
      <c r="AF1993">
        <v>0</v>
      </c>
      <c r="AG1993">
        <v>0</v>
      </c>
      <c r="AH1993">
        <v>0</v>
      </c>
      <c r="AI1993">
        <v>-4933208.25</v>
      </c>
      <c r="AJ1993">
        <v>0</v>
      </c>
      <c r="AK1993">
        <v>-5819481.3499999996</v>
      </c>
      <c r="AL1993">
        <v>-5940629.8499999996</v>
      </c>
      <c r="AM1993">
        <v>0</v>
      </c>
      <c r="AN1993">
        <v>0</v>
      </c>
      <c r="AO1993">
        <v>0</v>
      </c>
      <c r="AP1993">
        <v>0</v>
      </c>
      <c r="AQ1993">
        <v>0</v>
      </c>
    </row>
    <row r="1994" spans="2:43" x14ac:dyDescent="0.35">
      <c r="B1994" s="65" t="s">
        <v>128</v>
      </c>
      <c r="E1994" t="s">
        <v>129</v>
      </c>
      <c r="F1994">
        <v>8083</v>
      </c>
      <c r="G1994">
        <v>0</v>
      </c>
      <c r="H1994" t="s">
        <v>519</v>
      </c>
      <c r="I1994">
        <v>801</v>
      </c>
      <c r="J1994">
        <v>252</v>
      </c>
      <c r="K1994" t="s">
        <v>457</v>
      </c>
      <c r="L1994">
        <v>-221442320.88999999</v>
      </c>
      <c r="M1994">
        <v>-167697179.71000001</v>
      </c>
      <c r="N1994">
        <v>0</v>
      </c>
      <c r="O1994">
        <v>0</v>
      </c>
      <c r="P1994">
        <v>-221442320.88999999</v>
      </c>
      <c r="Q1994">
        <v>-167697179.71000001</v>
      </c>
      <c r="R1994">
        <v>-1583499.8</v>
      </c>
      <c r="S1994">
        <v>-88927.6</v>
      </c>
      <c r="T1994">
        <v>0</v>
      </c>
      <c r="U1994">
        <v>0</v>
      </c>
      <c r="V1994">
        <v>-1583499.8</v>
      </c>
      <c r="W1994">
        <v>-88927.6</v>
      </c>
      <c r="X1994">
        <v>0</v>
      </c>
      <c r="Y1994">
        <v>0</v>
      </c>
      <c r="Z1994">
        <v>0</v>
      </c>
      <c r="AA1994">
        <v>0</v>
      </c>
      <c r="AB1994">
        <v>0</v>
      </c>
      <c r="AC1994">
        <v>0</v>
      </c>
      <c r="AD1994">
        <v>-82344386.780000001</v>
      </c>
      <c r="AE1994">
        <v>0</v>
      </c>
      <c r="AF1994">
        <v>0</v>
      </c>
      <c r="AG1994">
        <v>0</v>
      </c>
      <c r="AH1994">
        <v>0</v>
      </c>
      <c r="AI1994">
        <v>-82344386.780000001</v>
      </c>
      <c r="AJ1994">
        <v>0</v>
      </c>
      <c r="AK1994">
        <v>-82344386.780000001</v>
      </c>
      <c r="AL1994">
        <v>-27104673.399999999</v>
      </c>
      <c r="AM1994">
        <v>0</v>
      </c>
      <c r="AN1994">
        <v>0</v>
      </c>
      <c r="AO1994">
        <v>0</v>
      </c>
      <c r="AP1994">
        <v>0</v>
      </c>
      <c r="AQ1994">
        <v>0</v>
      </c>
    </row>
    <row r="1995" spans="2:43" x14ac:dyDescent="0.35">
      <c r="B1995" s="65" t="s">
        <v>128</v>
      </c>
      <c r="E1995" t="s">
        <v>129</v>
      </c>
      <c r="F1995">
        <v>8083</v>
      </c>
      <c r="G1995">
        <v>0</v>
      </c>
      <c r="H1995" t="s">
        <v>519</v>
      </c>
      <c r="I1995">
        <v>801</v>
      </c>
      <c r="J1995">
        <v>253</v>
      </c>
      <c r="K1995" t="s">
        <v>457</v>
      </c>
      <c r="L1995">
        <v>-6529401.4100000001</v>
      </c>
      <c r="M1995">
        <v>-6582731.7000000002</v>
      </c>
      <c r="N1995">
        <v>0</v>
      </c>
      <c r="O1995">
        <v>0</v>
      </c>
      <c r="P1995">
        <v>-6529401.4100000001</v>
      </c>
      <c r="Q1995">
        <v>-6582731.7000000002</v>
      </c>
      <c r="R1995">
        <v>-144852.06</v>
      </c>
      <c r="S1995">
        <v>-205527.46</v>
      </c>
      <c r="T1995">
        <v>0</v>
      </c>
      <c r="U1995">
        <v>0</v>
      </c>
      <c r="V1995">
        <v>-144852.06</v>
      </c>
      <c r="W1995">
        <v>-205527.46</v>
      </c>
      <c r="X1995">
        <v>-117000</v>
      </c>
      <c r="Y1995">
        <v>-117000</v>
      </c>
      <c r="Z1995">
        <v>0</v>
      </c>
      <c r="AA1995">
        <v>0</v>
      </c>
      <c r="AB1995">
        <v>-117000</v>
      </c>
      <c r="AC1995">
        <v>-117000</v>
      </c>
      <c r="AD1995">
        <v>-4212183.76</v>
      </c>
      <c r="AE1995">
        <v>0</v>
      </c>
      <c r="AF1995">
        <v>0</v>
      </c>
      <c r="AG1995">
        <v>0</v>
      </c>
      <c r="AH1995">
        <v>0</v>
      </c>
      <c r="AI1995">
        <v>-4212183.76</v>
      </c>
      <c r="AJ1995">
        <v>-117000</v>
      </c>
      <c r="AK1995">
        <v>-4212183.76</v>
      </c>
      <c r="AL1995">
        <v>-4326189.45</v>
      </c>
      <c r="AM1995">
        <v>0</v>
      </c>
      <c r="AN1995">
        <v>0</v>
      </c>
      <c r="AO1995">
        <v>0</v>
      </c>
      <c r="AP1995">
        <v>0</v>
      </c>
      <c r="AQ1995">
        <v>0</v>
      </c>
    </row>
    <row r="1996" spans="2:43" x14ac:dyDescent="0.35">
      <c r="B1996" s="65" t="s">
        <v>128</v>
      </c>
      <c r="E1996" t="s">
        <v>129</v>
      </c>
      <c r="F1996">
        <v>8083</v>
      </c>
      <c r="G1996">
        <v>0</v>
      </c>
      <c r="H1996" t="s">
        <v>519</v>
      </c>
      <c r="I1996">
        <v>801</v>
      </c>
      <c r="J1996">
        <v>254</v>
      </c>
      <c r="K1996" t="s">
        <v>457</v>
      </c>
      <c r="L1996">
        <v>-537242.06000000006</v>
      </c>
      <c r="M1996">
        <v>-800609.93</v>
      </c>
      <c r="N1996">
        <v>0</v>
      </c>
      <c r="O1996">
        <v>0</v>
      </c>
      <c r="P1996">
        <v>-537242.06000000006</v>
      </c>
      <c r="Q1996">
        <v>-800609.93</v>
      </c>
      <c r="R1996">
        <v>-816</v>
      </c>
      <c r="S1996">
        <v>0</v>
      </c>
      <c r="T1996">
        <v>0</v>
      </c>
      <c r="U1996">
        <v>0</v>
      </c>
      <c r="V1996">
        <v>-816</v>
      </c>
      <c r="W1996">
        <v>0</v>
      </c>
      <c r="X1996">
        <v>0</v>
      </c>
      <c r="Y1996">
        <v>0</v>
      </c>
      <c r="Z1996">
        <v>0</v>
      </c>
      <c r="AA1996">
        <v>0</v>
      </c>
      <c r="AB1996">
        <v>0</v>
      </c>
      <c r="AC1996">
        <v>0</v>
      </c>
      <c r="AD1996">
        <v>-438664.53</v>
      </c>
      <c r="AE1996">
        <v>0</v>
      </c>
      <c r="AF1996">
        <v>0</v>
      </c>
      <c r="AG1996">
        <v>0</v>
      </c>
      <c r="AH1996">
        <v>0</v>
      </c>
      <c r="AI1996">
        <v>-438664.53</v>
      </c>
      <c r="AJ1996">
        <v>0</v>
      </c>
      <c r="AK1996">
        <v>-438664.53</v>
      </c>
      <c r="AL1996">
        <v>-701216.4</v>
      </c>
      <c r="AM1996">
        <v>0</v>
      </c>
      <c r="AN1996">
        <v>0</v>
      </c>
      <c r="AO1996">
        <v>0</v>
      </c>
      <c r="AP1996">
        <v>0</v>
      </c>
      <c r="AQ1996">
        <v>0</v>
      </c>
    </row>
    <row r="1997" spans="2:43" x14ac:dyDescent="0.35">
      <c r="B1997" s="65" t="s">
        <v>128</v>
      </c>
      <c r="E1997" t="s">
        <v>129</v>
      </c>
      <c r="F1997">
        <v>8083</v>
      </c>
      <c r="G1997">
        <v>0</v>
      </c>
      <c r="H1997" t="s">
        <v>519</v>
      </c>
      <c r="I1997">
        <v>801</v>
      </c>
      <c r="J1997">
        <v>256</v>
      </c>
      <c r="K1997" t="s">
        <v>457</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-14953.88</v>
      </c>
      <c r="AE1997">
        <v>0</v>
      </c>
      <c r="AF1997">
        <v>0</v>
      </c>
      <c r="AG1997">
        <v>0</v>
      </c>
      <c r="AH1997">
        <v>0</v>
      </c>
      <c r="AI1997">
        <v>-14953.88</v>
      </c>
      <c r="AJ1997">
        <v>0</v>
      </c>
      <c r="AK1997">
        <v>-14953.88</v>
      </c>
      <c r="AL1997">
        <v>-14953.88</v>
      </c>
      <c r="AM1997">
        <v>0</v>
      </c>
      <c r="AN1997">
        <v>0</v>
      </c>
      <c r="AO1997">
        <v>0</v>
      </c>
      <c r="AP1997">
        <v>0</v>
      </c>
      <c r="AQ1997">
        <v>0</v>
      </c>
    </row>
    <row r="1998" spans="2:43" x14ac:dyDescent="0.35">
      <c r="B1998" s="65" t="s">
        <v>128</v>
      </c>
      <c r="E1998" t="s">
        <v>129</v>
      </c>
      <c r="F1998">
        <v>8083</v>
      </c>
      <c r="G1998">
        <v>0</v>
      </c>
      <c r="H1998" t="s">
        <v>519</v>
      </c>
      <c r="I1998">
        <v>801</v>
      </c>
      <c r="J1998">
        <v>257</v>
      </c>
      <c r="K1998" t="s">
        <v>457</v>
      </c>
      <c r="L1998">
        <v>-2169174.06</v>
      </c>
      <c r="M1998">
        <v>-2549193.4300000002</v>
      </c>
      <c r="N1998">
        <v>0</v>
      </c>
      <c r="O1998">
        <v>0</v>
      </c>
      <c r="P1998">
        <v>-2169174.06</v>
      </c>
      <c r="Q1998">
        <v>-2549193.4300000002</v>
      </c>
      <c r="R1998">
        <v>-11407.23</v>
      </c>
      <c r="S1998">
        <v>-1416</v>
      </c>
      <c r="T1998">
        <v>0</v>
      </c>
      <c r="U1998">
        <v>0</v>
      </c>
      <c r="V1998">
        <v>-11407.23</v>
      </c>
      <c r="W1998">
        <v>-1416</v>
      </c>
      <c r="X1998">
        <v>0</v>
      </c>
      <c r="Y1998">
        <v>-698606.61</v>
      </c>
      <c r="Z1998">
        <v>0</v>
      </c>
      <c r="AA1998">
        <v>0</v>
      </c>
      <c r="AB1998">
        <v>0</v>
      </c>
      <c r="AC1998">
        <v>-698606.61</v>
      </c>
      <c r="AD1998">
        <v>-3690303.01</v>
      </c>
      <c r="AE1998">
        <v>0</v>
      </c>
      <c r="AF1998">
        <v>0</v>
      </c>
      <c r="AG1998">
        <v>0</v>
      </c>
      <c r="AH1998">
        <v>0</v>
      </c>
      <c r="AI1998">
        <v>-3690303.01</v>
      </c>
      <c r="AJ1998">
        <v>0</v>
      </c>
      <c r="AK1998">
        <v>-4388909.62</v>
      </c>
      <c r="AL1998">
        <v>-4758937.76</v>
      </c>
      <c r="AM1998">
        <v>0</v>
      </c>
      <c r="AN1998">
        <v>0</v>
      </c>
      <c r="AO1998">
        <v>0</v>
      </c>
      <c r="AP1998">
        <v>0</v>
      </c>
      <c r="AQ1998">
        <v>0</v>
      </c>
    </row>
    <row r="1999" spans="2:43" x14ac:dyDescent="0.35">
      <c r="B1999" s="65" t="s">
        <v>128</v>
      </c>
      <c r="E1999" t="s">
        <v>129</v>
      </c>
      <c r="F1999">
        <v>8083</v>
      </c>
      <c r="G1999">
        <v>0</v>
      </c>
      <c r="H1999" t="s">
        <v>519</v>
      </c>
      <c r="I1999">
        <v>801</v>
      </c>
      <c r="J1999">
        <v>258</v>
      </c>
      <c r="K1999" t="s">
        <v>457</v>
      </c>
      <c r="L1999">
        <v>-28956.67</v>
      </c>
      <c r="M1999">
        <v>-45423.49</v>
      </c>
      <c r="N1999">
        <v>0</v>
      </c>
      <c r="O1999">
        <v>0</v>
      </c>
      <c r="P1999">
        <v>-28956.67</v>
      </c>
      <c r="Q1999">
        <v>-45423.49</v>
      </c>
      <c r="R1999">
        <v>-181.72</v>
      </c>
      <c r="S1999">
        <v>-181.72</v>
      </c>
      <c r="T1999">
        <v>0</v>
      </c>
      <c r="U1999">
        <v>0</v>
      </c>
      <c r="V1999">
        <v>-181.72</v>
      </c>
      <c r="W1999">
        <v>-181.72</v>
      </c>
      <c r="X1999">
        <v>0</v>
      </c>
      <c r="Y1999">
        <v>0</v>
      </c>
      <c r="Z1999">
        <v>0</v>
      </c>
      <c r="AA1999">
        <v>0</v>
      </c>
      <c r="AB1999">
        <v>0</v>
      </c>
      <c r="AC1999">
        <v>0</v>
      </c>
      <c r="AD1999">
        <v>-17812.87</v>
      </c>
      <c r="AE1999">
        <v>0</v>
      </c>
      <c r="AF1999">
        <v>0</v>
      </c>
      <c r="AG1999">
        <v>0</v>
      </c>
      <c r="AH1999">
        <v>0</v>
      </c>
      <c r="AI1999">
        <v>-17812.87</v>
      </c>
      <c r="AJ1999">
        <v>0</v>
      </c>
      <c r="AK1999">
        <v>-17812.87</v>
      </c>
      <c r="AL1999">
        <v>-34279.69</v>
      </c>
      <c r="AM1999">
        <v>0</v>
      </c>
      <c r="AN1999">
        <v>0</v>
      </c>
      <c r="AO1999">
        <v>0</v>
      </c>
      <c r="AP1999">
        <v>0</v>
      </c>
      <c r="AQ1999">
        <v>0</v>
      </c>
    </row>
    <row r="2000" spans="2:43" x14ac:dyDescent="0.35">
      <c r="B2000" s="65" t="s">
        <v>128</v>
      </c>
      <c r="E2000" t="s">
        <v>129</v>
      </c>
      <c r="F2000">
        <v>8083</v>
      </c>
      <c r="G2000">
        <v>0</v>
      </c>
      <c r="H2000" t="s">
        <v>519</v>
      </c>
      <c r="I2000">
        <v>801</v>
      </c>
      <c r="J2000">
        <v>260</v>
      </c>
      <c r="K2000" t="s">
        <v>457</v>
      </c>
      <c r="L2000">
        <v>-182021.3</v>
      </c>
      <c r="M2000">
        <v>-199226.04</v>
      </c>
      <c r="N2000">
        <v>0</v>
      </c>
      <c r="O2000">
        <v>0</v>
      </c>
      <c r="P2000">
        <v>-182021.3</v>
      </c>
      <c r="Q2000">
        <v>-199226.04</v>
      </c>
      <c r="R2000">
        <v>-3344</v>
      </c>
      <c r="S2000">
        <v>0</v>
      </c>
      <c r="T2000">
        <v>0</v>
      </c>
      <c r="U2000">
        <v>0</v>
      </c>
      <c r="V2000">
        <v>-3344</v>
      </c>
      <c r="W2000">
        <v>0</v>
      </c>
      <c r="X2000">
        <v>0</v>
      </c>
      <c r="Y2000">
        <v>0</v>
      </c>
      <c r="Z2000">
        <v>0</v>
      </c>
      <c r="AA2000">
        <v>0</v>
      </c>
      <c r="AB2000">
        <v>0</v>
      </c>
      <c r="AC2000">
        <v>0</v>
      </c>
      <c r="AD2000">
        <v>-623029.42000000004</v>
      </c>
      <c r="AE2000">
        <v>0</v>
      </c>
      <c r="AF2000">
        <v>0</v>
      </c>
      <c r="AG2000">
        <v>0</v>
      </c>
      <c r="AH2000">
        <v>0</v>
      </c>
      <c r="AI2000">
        <v>-623029.42000000004</v>
      </c>
      <c r="AJ2000">
        <v>0</v>
      </c>
      <c r="AK2000">
        <v>-623029.42000000004</v>
      </c>
      <c r="AL2000">
        <v>-636890.16</v>
      </c>
      <c r="AM2000">
        <v>0</v>
      </c>
      <c r="AN2000">
        <v>0</v>
      </c>
      <c r="AO2000">
        <v>0</v>
      </c>
      <c r="AP2000">
        <v>0</v>
      </c>
      <c r="AQ2000">
        <v>0</v>
      </c>
    </row>
    <row r="2001" spans="2:43" x14ac:dyDescent="0.35">
      <c r="B2001" s="65" t="s">
        <v>128</v>
      </c>
      <c r="E2001" t="s">
        <v>129</v>
      </c>
      <c r="F2001">
        <v>8083</v>
      </c>
      <c r="G2001">
        <v>0</v>
      </c>
      <c r="H2001" t="s">
        <v>519</v>
      </c>
      <c r="I2001">
        <v>801</v>
      </c>
      <c r="J2001">
        <v>310</v>
      </c>
      <c r="K2001" t="s">
        <v>457</v>
      </c>
      <c r="L2001">
        <v>-380547.15</v>
      </c>
      <c r="M2001">
        <v>-245520.15</v>
      </c>
      <c r="N2001">
        <v>0</v>
      </c>
      <c r="O2001">
        <v>0</v>
      </c>
      <c r="P2001">
        <v>-380547.15</v>
      </c>
      <c r="Q2001">
        <v>-245520.15</v>
      </c>
      <c r="R2001">
        <v>-135207.5</v>
      </c>
      <c r="S2001">
        <v>0</v>
      </c>
      <c r="T2001">
        <v>0</v>
      </c>
      <c r="U2001">
        <v>0</v>
      </c>
      <c r="V2001">
        <v>-135207.5</v>
      </c>
      <c r="W2001">
        <v>0</v>
      </c>
      <c r="X2001">
        <v>0</v>
      </c>
      <c r="Y2001">
        <v>0</v>
      </c>
      <c r="Z2001">
        <v>0</v>
      </c>
      <c r="AA2001">
        <v>0</v>
      </c>
      <c r="AB2001">
        <v>0</v>
      </c>
      <c r="AC2001">
        <v>0</v>
      </c>
      <c r="AD2001">
        <v>-874481.75</v>
      </c>
      <c r="AE2001">
        <v>0</v>
      </c>
      <c r="AF2001">
        <v>0</v>
      </c>
      <c r="AG2001">
        <v>0</v>
      </c>
      <c r="AH2001">
        <v>0</v>
      </c>
      <c r="AI2001">
        <v>-874481.75</v>
      </c>
      <c r="AJ2001">
        <v>0</v>
      </c>
      <c r="AK2001">
        <v>-874481.75</v>
      </c>
      <c r="AL2001">
        <v>-604247.25</v>
      </c>
      <c r="AM2001">
        <v>0</v>
      </c>
      <c r="AN2001">
        <v>0</v>
      </c>
      <c r="AO2001">
        <v>0</v>
      </c>
      <c r="AP2001">
        <v>0</v>
      </c>
      <c r="AQ2001">
        <v>0</v>
      </c>
    </row>
    <row r="2002" spans="2:43" x14ac:dyDescent="0.35">
      <c r="B2002" s="65" t="s">
        <v>128</v>
      </c>
      <c r="E2002" t="s">
        <v>129</v>
      </c>
      <c r="F2002">
        <v>8083</v>
      </c>
      <c r="G2002">
        <v>0</v>
      </c>
      <c r="H2002" t="s">
        <v>519</v>
      </c>
      <c r="I2002">
        <v>801</v>
      </c>
      <c r="J2002">
        <v>410</v>
      </c>
      <c r="K2002" t="s">
        <v>457</v>
      </c>
      <c r="L2002">
        <v>-18182464.25</v>
      </c>
      <c r="M2002">
        <v>-10311594.9</v>
      </c>
      <c r="N2002">
        <v>0</v>
      </c>
      <c r="O2002">
        <v>0</v>
      </c>
      <c r="P2002">
        <v>-18182464.25</v>
      </c>
      <c r="Q2002">
        <v>-10311594.9</v>
      </c>
      <c r="R2002">
        <v>0</v>
      </c>
      <c r="S2002">
        <v>0</v>
      </c>
      <c r="T2002">
        <v>0</v>
      </c>
      <c r="U2002">
        <v>0</v>
      </c>
      <c r="V2002">
        <v>0</v>
      </c>
      <c r="W2002">
        <v>0</v>
      </c>
      <c r="X2002">
        <v>0</v>
      </c>
      <c r="Y2002">
        <v>0</v>
      </c>
      <c r="Z2002">
        <v>0</v>
      </c>
      <c r="AA2002">
        <v>0</v>
      </c>
      <c r="AB2002">
        <v>0</v>
      </c>
      <c r="AC2002">
        <v>0</v>
      </c>
      <c r="AD2002">
        <v>-6950529.0300000003</v>
      </c>
      <c r="AE2002">
        <v>0</v>
      </c>
      <c r="AF2002">
        <v>0</v>
      </c>
      <c r="AG2002">
        <v>0</v>
      </c>
      <c r="AH2002">
        <v>0</v>
      </c>
      <c r="AI2002">
        <v>-6950529.0300000003</v>
      </c>
      <c r="AJ2002">
        <v>0</v>
      </c>
      <c r="AK2002">
        <v>-6950529.0300000003</v>
      </c>
      <c r="AL2002">
        <v>920340.32</v>
      </c>
      <c r="AM2002">
        <v>0</v>
      </c>
      <c r="AN2002">
        <v>0</v>
      </c>
      <c r="AO2002">
        <v>0</v>
      </c>
      <c r="AP2002">
        <v>0</v>
      </c>
      <c r="AQ2002">
        <v>0</v>
      </c>
    </row>
    <row r="2003" spans="2:43" x14ac:dyDescent="0.35">
      <c r="B2003" s="65" t="s">
        <v>128</v>
      </c>
      <c r="E2003" t="s">
        <v>129</v>
      </c>
      <c r="F2003">
        <v>8083</v>
      </c>
      <c r="G2003">
        <v>0</v>
      </c>
      <c r="H2003" t="s">
        <v>519</v>
      </c>
      <c r="I2003">
        <v>801</v>
      </c>
      <c r="J2003">
        <v>420</v>
      </c>
      <c r="K2003" t="s">
        <v>457</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-1807.51</v>
      </c>
      <c r="AE2003">
        <v>0</v>
      </c>
      <c r="AF2003">
        <v>0</v>
      </c>
      <c r="AG2003">
        <v>0</v>
      </c>
      <c r="AH2003">
        <v>0</v>
      </c>
      <c r="AI2003">
        <v>-1807.51</v>
      </c>
      <c r="AJ2003">
        <v>0</v>
      </c>
      <c r="AK2003">
        <v>-1807.51</v>
      </c>
      <c r="AL2003">
        <v>-1807.51</v>
      </c>
      <c r="AM2003">
        <v>0</v>
      </c>
      <c r="AN2003">
        <v>0</v>
      </c>
      <c r="AO2003">
        <v>0</v>
      </c>
      <c r="AP2003">
        <v>0</v>
      </c>
      <c r="AQ2003">
        <v>0</v>
      </c>
    </row>
    <row r="2004" spans="2:43" x14ac:dyDescent="0.35">
      <c r="B2004" s="65" t="s">
        <v>128</v>
      </c>
      <c r="E2004" t="s">
        <v>129</v>
      </c>
      <c r="F2004">
        <v>8083</v>
      </c>
      <c r="G2004">
        <v>0</v>
      </c>
      <c r="H2004" t="s">
        <v>519</v>
      </c>
      <c r="I2004">
        <v>801</v>
      </c>
      <c r="J2004">
        <v>440</v>
      </c>
      <c r="K2004" t="s">
        <v>457</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-185147.84</v>
      </c>
      <c r="AE2004">
        <v>0</v>
      </c>
      <c r="AF2004">
        <v>0</v>
      </c>
      <c r="AG2004">
        <v>0</v>
      </c>
      <c r="AH2004">
        <v>0</v>
      </c>
      <c r="AI2004">
        <v>-185147.84</v>
      </c>
      <c r="AJ2004">
        <v>0</v>
      </c>
      <c r="AK2004">
        <v>-185147.84</v>
      </c>
      <c r="AL2004">
        <v>-185147.84</v>
      </c>
      <c r="AM2004">
        <v>0</v>
      </c>
      <c r="AN2004">
        <v>0</v>
      </c>
      <c r="AO2004">
        <v>0</v>
      </c>
      <c r="AP2004">
        <v>0</v>
      </c>
      <c r="AQ2004">
        <v>0</v>
      </c>
    </row>
    <row r="2005" spans="2:43" x14ac:dyDescent="0.35">
      <c r="B2005" s="65" t="s">
        <v>128</v>
      </c>
      <c r="E2005" t="s">
        <v>129</v>
      </c>
      <c r="F2005">
        <v>8087</v>
      </c>
      <c r="G2005">
        <v>0</v>
      </c>
      <c r="H2005" t="s">
        <v>459</v>
      </c>
      <c r="I2005">
        <v>0</v>
      </c>
      <c r="J2005">
        <v>0</v>
      </c>
      <c r="K2005" t="s">
        <v>460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row>
    <row r="2006" spans="2:43" x14ac:dyDescent="0.35">
      <c r="B2006" s="65" t="s">
        <v>128</v>
      </c>
      <c r="E2006" t="s">
        <v>129</v>
      </c>
      <c r="F2006">
        <v>8102</v>
      </c>
      <c r="G2006">
        <v>0</v>
      </c>
      <c r="H2006" t="s">
        <v>499</v>
      </c>
      <c r="I2006">
        <v>0</v>
      </c>
      <c r="J2006">
        <v>430</v>
      </c>
      <c r="K2006" t="s">
        <v>66</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-1769207</v>
      </c>
      <c r="AE2006">
        <v>0</v>
      </c>
      <c r="AF2006">
        <v>0</v>
      </c>
      <c r="AG2006">
        <v>0</v>
      </c>
      <c r="AH2006">
        <v>0</v>
      </c>
      <c r="AI2006">
        <v>-1769207</v>
      </c>
      <c r="AJ2006">
        <v>0</v>
      </c>
      <c r="AK2006">
        <v>-1769207</v>
      </c>
      <c r="AL2006">
        <v>-1769207</v>
      </c>
      <c r="AM2006">
        <v>0</v>
      </c>
      <c r="AN2006">
        <v>0</v>
      </c>
      <c r="AO2006">
        <v>0</v>
      </c>
      <c r="AP2006">
        <v>0</v>
      </c>
      <c r="AQ2006">
        <v>0</v>
      </c>
    </row>
    <row r="2007" spans="2:43" x14ac:dyDescent="0.35">
      <c r="B2007" s="65" t="s">
        <v>128</v>
      </c>
      <c r="E2007" t="s">
        <v>129</v>
      </c>
      <c r="F2007">
        <v>8120</v>
      </c>
      <c r="G2007">
        <v>0</v>
      </c>
      <c r="H2007" t="s">
        <v>459</v>
      </c>
      <c r="I2007">
        <v>0</v>
      </c>
      <c r="J2007">
        <v>0</v>
      </c>
      <c r="K2007" t="s">
        <v>460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row>
    <row r="2008" spans="2:43" x14ac:dyDescent="0.35">
      <c r="B2008" s="65" t="s">
        <v>128</v>
      </c>
      <c r="E2008" t="s">
        <v>129</v>
      </c>
      <c r="F2008">
        <v>8264</v>
      </c>
      <c r="G2008">
        <v>0</v>
      </c>
      <c r="H2008" t="s">
        <v>520</v>
      </c>
      <c r="I2008">
        <v>4</v>
      </c>
      <c r="J2008">
        <v>0</v>
      </c>
      <c r="K2008" t="s">
        <v>66</v>
      </c>
      <c r="L2008">
        <v>-32789.67</v>
      </c>
      <c r="M2008">
        <v>-32789.67</v>
      </c>
      <c r="N2008">
        <v>0</v>
      </c>
      <c r="O2008">
        <v>0</v>
      </c>
      <c r="P2008">
        <v>-32789.67</v>
      </c>
      <c r="Q2008">
        <v>-32789.67</v>
      </c>
      <c r="R2008">
        <v>-9</v>
      </c>
      <c r="S2008">
        <v>-9</v>
      </c>
      <c r="T2008">
        <v>0</v>
      </c>
      <c r="U2008">
        <v>0</v>
      </c>
      <c r="V2008">
        <v>-9</v>
      </c>
      <c r="W2008">
        <v>-9</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row>
    <row r="2009" spans="2:43" x14ac:dyDescent="0.35">
      <c r="B2009" s="65" t="s">
        <v>128</v>
      </c>
      <c r="E2009" t="s">
        <v>129</v>
      </c>
      <c r="F2009">
        <v>8264</v>
      </c>
      <c r="G2009">
        <v>0</v>
      </c>
      <c r="H2009" t="s">
        <v>520</v>
      </c>
      <c r="I2009">
        <v>4</v>
      </c>
      <c r="J2009">
        <v>253</v>
      </c>
      <c r="K2009" t="s">
        <v>66</v>
      </c>
      <c r="L2009">
        <v>-1607992.9</v>
      </c>
      <c r="M2009">
        <v>-683762.26</v>
      </c>
      <c r="N2009">
        <v>0</v>
      </c>
      <c r="O2009">
        <v>0</v>
      </c>
      <c r="P2009">
        <v>-1607992.9</v>
      </c>
      <c r="Q2009">
        <v>-683762.26</v>
      </c>
      <c r="R2009">
        <v>9</v>
      </c>
      <c r="S2009">
        <v>9</v>
      </c>
      <c r="T2009">
        <v>0</v>
      </c>
      <c r="U2009">
        <v>0</v>
      </c>
      <c r="V2009">
        <v>9</v>
      </c>
      <c r="W2009">
        <v>9</v>
      </c>
      <c r="X2009">
        <v>0</v>
      </c>
      <c r="Y2009">
        <v>0</v>
      </c>
      <c r="Z2009">
        <v>0</v>
      </c>
      <c r="AA2009">
        <v>0</v>
      </c>
      <c r="AB2009">
        <v>0</v>
      </c>
      <c r="AC2009">
        <v>0</v>
      </c>
      <c r="AD2009">
        <v>-1100444.8600000001</v>
      </c>
      <c r="AE2009">
        <v>0</v>
      </c>
      <c r="AF2009">
        <v>0</v>
      </c>
      <c r="AG2009">
        <v>0</v>
      </c>
      <c r="AH2009">
        <v>0</v>
      </c>
      <c r="AI2009">
        <v>-1100444.8600000001</v>
      </c>
      <c r="AJ2009">
        <v>0</v>
      </c>
      <c r="AK2009">
        <v>-1100444.8600000001</v>
      </c>
      <c r="AL2009">
        <v>-176214.22</v>
      </c>
      <c r="AM2009">
        <v>14805.83</v>
      </c>
      <c r="AN2009">
        <v>0</v>
      </c>
      <c r="AO2009">
        <v>0</v>
      </c>
      <c r="AP2009">
        <v>0</v>
      </c>
      <c r="AQ2009">
        <v>14805.83</v>
      </c>
    </row>
    <row r="2010" spans="2:43" x14ac:dyDescent="0.35">
      <c r="B2010" s="65" t="s">
        <v>128</v>
      </c>
      <c r="E2010" t="s">
        <v>129</v>
      </c>
      <c r="F2010">
        <v>8264</v>
      </c>
      <c r="G2010">
        <v>0</v>
      </c>
      <c r="H2010" t="s">
        <v>520</v>
      </c>
      <c r="I2010">
        <v>4</v>
      </c>
      <c r="J2010">
        <v>260</v>
      </c>
      <c r="K2010" t="s">
        <v>66</v>
      </c>
      <c r="L2010">
        <v>6920</v>
      </c>
      <c r="M2010">
        <v>6920</v>
      </c>
      <c r="N2010">
        <v>0</v>
      </c>
      <c r="O2010">
        <v>0</v>
      </c>
      <c r="P2010">
        <v>6920</v>
      </c>
      <c r="Q2010">
        <v>6920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row>
    <row r="2011" spans="2:43" x14ac:dyDescent="0.35">
      <c r="B2011" s="65" t="s">
        <v>128</v>
      </c>
      <c r="E2011" t="s">
        <v>129</v>
      </c>
      <c r="F2011">
        <v>8264</v>
      </c>
      <c r="G2011">
        <v>0</v>
      </c>
      <c r="H2011" t="s">
        <v>520</v>
      </c>
      <c r="I2011">
        <v>4</v>
      </c>
      <c r="J2011">
        <v>310</v>
      </c>
      <c r="K2011" t="s">
        <v>66</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-2150</v>
      </c>
      <c r="AE2011">
        <v>0</v>
      </c>
      <c r="AF2011">
        <v>0</v>
      </c>
      <c r="AG2011">
        <v>0</v>
      </c>
      <c r="AH2011">
        <v>0</v>
      </c>
      <c r="AI2011">
        <v>-2150</v>
      </c>
      <c r="AJ2011">
        <v>0</v>
      </c>
      <c r="AK2011">
        <v>-2150</v>
      </c>
      <c r="AL2011">
        <v>-2150</v>
      </c>
      <c r="AM2011">
        <v>0</v>
      </c>
      <c r="AN2011">
        <v>0</v>
      </c>
      <c r="AO2011">
        <v>0</v>
      </c>
      <c r="AP2011">
        <v>0</v>
      </c>
      <c r="AQ2011">
        <v>0</v>
      </c>
    </row>
    <row r="2012" spans="2:43" x14ac:dyDescent="0.35">
      <c r="B2012" s="65" t="s">
        <v>128</v>
      </c>
      <c r="E2012" t="s">
        <v>129</v>
      </c>
      <c r="F2012">
        <v>8264</v>
      </c>
      <c r="G2012">
        <v>0</v>
      </c>
      <c r="H2012" t="s">
        <v>520</v>
      </c>
      <c r="I2012">
        <v>4</v>
      </c>
      <c r="J2012">
        <v>410</v>
      </c>
      <c r="K2012" t="s">
        <v>66</v>
      </c>
      <c r="L2012">
        <v>-16476.71</v>
      </c>
      <c r="M2012">
        <v>-16476.71</v>
      </c>
      <c r="N2012">
        <v>0</v>
      </c>
      <c r="O2012">
        <v>0</v>
      </c>
      <c r="P2012">
        <v>-16476.71</v>
      </c>
      <c r="Q2012">
        <v>-16476.71</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row>
    <row r="2013" spans="2:43" x14ac:dyDescent="0.35">
      <c r="B2013" s="65" t="s">
        <v>128</v>
      </c>
      <c r="E2013" t="s">
        <v>129</v>
      </c>
      <c r="F2013">
        <v>8265</v>
      </c>
      <c r="G2013">
        <v>0</v>
      </c>
      <c r="H2013" t="s">
        <v>521</v>
      </c>
      <c r="I2013">
        <v>1</v>
      </c>
      <c r="J2013">
        <v>0</v>
      </c>
      <c r="K2013" t="s">
        <v>66</v>
      </c>
      <c r="L2013">
        <v>-1352228.33</v>
      </c>
      <c r="M2013">
        <v>-1352228.33</v>
      </c>
      <c r="N2013">
        <v>0</v>
      </c>
      <c r="O2013">
        <v>0</v>
      </c>
      <c r="P2013">
        <v>-1352228.33</v>
      </c>
      <c r="Q2013">
        <v>-1352228.33</v>
      </c>
      <c r="R2013">
        <v>-20765.849999999999</v>
      </c>
      <c r="S2013">
        <v>-20765.849999999999</v>
      </c>
      <c r="T2013">
        <v>0</v>
      </c>
      <c r="U2013">
        <v>0</v>
      </c>
      <c r="V2013">
        <v>-20765.849999999999</v>
      </c>
      <c r="W2013">
        <v>-20765.849999999999</v>
      </c>
      <c r="X2013">
        <v>0</v>
      </c>
      <c r="Y2013">
        <v>0</v>
      </c>
      <c r="Z2013">
        <v>0</v>
      </c>
      <c r="AA2013">
        <v>0</v>
      </c>
      <c r="AB2013">
        <v>0</v>
      </c>
      <c r="AC2013">
        <v>0</v>
      </c>
      <c r="AD2013">
        <v>-44097.599999999999</v>
      </c>
      <c r="AE2013">
        <v>0</v>
      </c>
      <c r="AF2013">
        <v>0</v>
      </c>
      <c r="AG2013">
        <v>0</v>
      </c>
      <c r="AH2013">
        <v>0</v>
      </c>
      <c r="AI2013">
        <v>-44097.599999999999</v>
      </c>
      <c r="AJ2013">
        <v>0</v>
      </c>
      <c r="AK2013">
        <v>-44097.599999999999</v>
      </c>
      <c r="AL2013">
        <v>-44097.599999999999</v>
      </c>
      <c r="AM2013">
        <v>0</v>
      </c>
      <c r="AN2013">
        <v>0</v>
      </c>
      <c r="AO2013">
        <v>0</v>
      </c>
      <c r="AP2013">
        <v>0</v>
      </c>
      <c r="AQ2013">
        <v>0</v>
      </c>
    </row>
    <row r="2014" spans="2:43" x14ac:dyDescent="0.35">
      <c r="B2014" s="65" t="s">
        <v>128</v>
      </c>
      <c r="E2014" t="s">
        <v>129</v>
      </c>
      <c r="F2014">
        <v>8265</v>
      </c>
      <c r="G2014">
        <v>0</v>
      </c>
      <c r="H2014" t="s">
        <v>521</v>
      </c>
      <c r="I2014">
        <v>1</v>
      </c>
      <c r="J2014">
        <v>111</v>
      </c>
      <c r="K2014" t="s">
        <v>66</v>
      </c>
      <c r="L2014">
        <v>0</v>
      </c>
      <c r="M2014">
        <v>0</v>
      </c>
      <c r="N2014">
        <v>0</v>
      </c>
      <c r="O2014">
        <v>0</v>
      </c>
      <c r="P2014">
        <v>0</v>
      </c>
      <c r="Q2014">
        <v>0</v>
      </c>
      <c r="R2014">
        <v>16861.8</v>
      </c>
      <c r="S2014">
        <v>16861.8</v>
      </c>
      <c r="T2014">
        <v>0</v>
      </c>
      <c r="U2014">
        <v>0</v>
      </c>
      <c r="V2014">
        <v>16861.8</v>
      </c>
      <c r="W2014">
        <v>16861.8</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row>
    <row r="2015" spans="2:43" x14ac:dyDescent="0.35">
      <c r="B2015" s="65" t="s">
        <v>128</v>
      </c>
      <c r="E2015" t="s">
        <v>129</v>
      </c>
      <c r="F2015">
        <v>8265</v>
      </c>
      <c r="G2015">
        <v>0</v>
      </c>
      <c r="H2015" t="s">
        <v>521</v>
      </c>
      <c r="I2015">
        <v>1</v>
      </c>
      <c r="J2015">
        <v>121</v>
      </c>
      <c r="K2015" t="s">
        <v>66</v>
      </c>
      <c r="L2015">
        <v>0</v>
      </c>
      <c r="M2015">
        <v>0</v>
      </c>
      <c r="N2015">
        <v>0</v>
      </c>
      <c r="O2015">
        <v>0</v>
      </c>
      <c r="P2015">
        <v>0</v>
      </c>
      <c r="Q2015">
        <v>0</v>
      </c>
      <c r="R2015">
        <v>3904.05</v>
      </c>
      <c r="S2015">
        <v>3904.05</v>
      </c>
      <c r="T2015">
        <v>0</v>
      </c>
      <c r="U2015">
        <v>0</v>
      </c>
      <c r="V2015">
        <v>3904.05</v>
      </c>
      <c r="W2015">
        <v>3904.05</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row>
    <row r="2016" spans="2:43" x14ac:dyDescent="0.35">
      <c r="B2016" s="65" t="s">
        <v>128</v>
      </c>
      <c r="E2016" t="s">
        <v>129</v>
      </c>
      <c r="F2016">
        <v>8265</v>
      </c>
      <c r="G2016">
        <v>0</v>
      </c>
      <c r="H2016" t="s">
        <v>521</v>
      </c>
      <c r="I2016">
        <v>1</v>
      </c>
      <c r="J2016">
        <v>210</v>
      </c>
      <c r="K2016" t="s">
        <v>66</v>
      </c>
      <c r="L2016">
        <v>-1289.31</v>
      </c>
      <c r="M2016">
        <v>-1289.31</v>
      </c>
      <c r="N2016">
        <v>0</v>
      </c>
      <c r="O2016">
        <v>0</v>
      </c>
      <c r="P2016">
        <v>-1289.31</v>
      </c>
      <c r="Q2016">
        <v>-1289.31</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row>
    <row r="2017" spans="2:43" x14ac:dyDescent="0.35">
      <c r="B2017" s="65" t="s">
        <v>128</v>
      </c>
      <c r="E2017" t="s">
        <v>129</v>
      </c>
      <c r="F2017">
        <v>8265</v>
      </c>
      <c r="G2017">
        <v>0</v>
      </c>
      <c r="H2017" t="s">
        <v>521</v>
      </c>
      <c r="I2017">
        <v>1</v>
      </c>
      <c r="J2017">
        <v>251</v>
      </c>
      <c r="K2017" t="s">
        <v>66</v>
      </c>
      <c r="L2017">
        <v>140237.37</v>
      </c>
      <c r="M2017">
        <v>140237.37</v>
      </c>
      <c r="N2017">
        <v>0</v>
      </c>
      <c r="O2017">
        <v>0</v>
      </c>
      <c r="P2017">
        <v>140237.37</v>
      </c>
      <c r="Q2017">
        <v>140237.37</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row>
    <row r="2018" spans="2:43" x14ac:dyDescent="0.35">
      <c r="B2018" s="65" t="s">
        <v>128</v>
      </c>
      <c r="E2018" t="s">
        <v>129</v>
      </c>
      <c r="F2018">
        <v>8265</v>
      </c>
      <c r="G2018">
        <v>0</v>
      </c>
      <c r="H2018" t="s">
        <v>521</v>
      </c>
      <c r="I2018">
        <v>1</v>
      </c>
      <c r="J2018">
        <v>252</v>
      </c>
      <c r="K2018" t="s">
        <v>66</v>
      </c>
      <c r="L2018">
        <v>-15502.17</v>
      </c>
      <c r="M2018">
        <v>-15502.17</v>
      </c>
      <c r="N2018">
        <v>0</v>
      </c>
      <c r="O2018">
        <v>0</v>
      </c>
      <c r="P2018">
        <v>-15502.17</v>
      </c>
      <c r="Q2018">
        <v>-15502.17</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15502.17</v>
      </c>
      <c r="AN2018">
        <v>0</v>
      </c>
      <c r="AO2018">
        <v>0</v>
      </c>
      <c r="AP2018">
        <v>0</v>
      </c>
      <c r="AQ2018">
        <v>15502.17</v>
      </c>
    </row>
    <row r="2019" spans="2:43" x14ac:dyDescent="0.35">
      <c r="B2019" s="65" t="s">
        <v>128</v>
      </c>
      <c r="E2019" t="s">
        <v>129</v>
      </c>
      <c r="F2019">
        <v>8265</v>
      </c>
      <c r="G2019">
        <v>0</v>
      </c>
      <c r="H2019" t="s">
        <v>521</v>
      </c>
      <c r="I2019">
        <v>1</v>
      </c>
      <c r="J2019">
        <v>253</v>
      </c>
      <c r="K2019" t="s">
        <v>66</v>
      </c>
      <c r="L2019">
        <v>-40978.230000000003</v>
      </c>
      <c r="M2019">
        <v>-40978.230000000003</v>
      </c>
      <c r="N2019">
        <v>0</v>
      </c>
      <c r="O2019">
        <v>0</v>
      </c>
      <c r="P2019">
        <v>-40978.230000000003</v>
      </c>
      <c r="Q2019">
        <v>-40978.230000000003</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row>
    <row r="2020" spans="2:43" x14ac:dyDescent="0.35">
      <c r="B2020" s="65" t="s">
        <v>128</v>
      </c>
      <c r="E2020" t="s">
        <v>129</v>
      </c>
      <c r="F2020">
        <v>8309</v>
      </c>
      <c r="G2020">
        <v>0</v>
      </c>
      <c r="H2020" t="s">
        <v>459</v>
      </c>
      <c r="I2020">
        <v>0</v>
      </c>
      <c r="J2020">
        <v>0</v>
      </c>
      <c r="K2020" t="s">
        <v>460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row>
    <row r="2021" spans="2:43" x14ac:dyDescent="0.35">
      <c r="B2021" s="65" t="s">
        <v>128</v>
      </c>
      <c r="E2021" t="s">
        <v>129</v>
      </c>
      <c r="F2021">
        <v>8363</v>
      </c>
      <c r="G2021">
        <v>0</v>
      </c>
      <c r="H2021" t="s">
        <v>459</v>
      </c>
      <c r="I2021">
        <v>0</v>
      </c>
      <c r="J2021">
        <v>0</v>
      </c>
      <c r="K2021" t="s">
        <v>460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row>
    <row r="2022" spans="2:43" x14ac:dyDescent="0.35">
      <c r="B2022" s="65" t="s">
        <v>128</v>
      </c>
      <c r="E2022" t="s">
        <v>129</v>
      </c>
      <c r="F2022">
        <v>8371</v>
      </c>
      <c r="G2022">
        <v>0</v>
      </c>
      <c r="H2022" t="s">
        <v>522</v>
      </c>
      <c r="I2022">
        <v>2</v>
      </c>
      <c r="J2022">
        <v>0</v>
      </c>
      <c r="K2022" t="s">
        <v>66</v>
      </c>
      <c r="L2022">
        <v>4193.72</v>
      </c>
      <c r="M2022">
        <v>4193.72</v>
      </c>
      <c r="N2022">
        <v>0</v>
      </c>
      <c r="O2022">
        <v>0</v>
      </c>
      <c r="P2022">
        <v>4193.72</v>
      </c>
      <c r="Q2022">
        <v>4193.72</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row>
    <row r="2023" spans="2:43" x14ac:dyDescent="0.35">
      <c r="B2023" s="65" t="s">
        <v>128</v>
      </c>
      <c r="E2023" t="s">
        <v>129</v>
      </c>
      <c r="F2023">
        <v>8371</v>
      </c>
      <c r="G2023">
        <v>0</v>
      </c>
      <c r="H2023" t="s">
        <v>522</v>
      </c>
      <c r="I2023">
        <v>2</v>
      </c>
      <c r="J2023">
        <v>251</v>
      </c>
      <c r="K2023" t="s">
        <v>66</v>
      </c>
      <c r="L2023">
        <v>0</v>
      </c>
      <c r="M2023">
        <v>0</v>
      </c>
      <c r="N2023">
        <v>0</v>
      </c>
      <c r="O2023">
        <v>0</v>
      </c>
      <c r="P2023">
        <v>0</v>
      </c>
      <c r="Q2023">
        <v>0</v>
      </c>
      <c r="R2023">
        <v>0</v>
      </c>
      <c r="S2023">
        <v>0</v>
      </c>
      <c r="T2023">
        <v>0</v>
      </c>
      <c r="U2023">
        <v>0</v>
      </c>
      <c r="V2023">
        <v>0</v>
      </c>
      <c r="W2023">
        <v>0</v>
      </c>
      <c r="X2023">
        <v>-470000</v>
      </c>
      <c r="Y2023">
        <v>0</v>
      </c>
      <c r="Z2023">
        <v>0</v>
      </c>
      <c r="AA2023">
        <v>0</v>
      </c>
      <c r="AB2023">
        <v>-470000</v>
      </c>
      <c r="AC2023">
        <v>0</v>
      </c>
      <c r="AD2023">
        <v>-470000</v>
      </c>
      <c r="AE2023">
        <v>0</v>
      </c>
      <c r="AF2023">
        <v>0</v>
      </c>
      <c r="AG2023">
        <v>0</v>
      </c>
      <c r="AH2023">
        <v>0</v>
      </c>
      <c r="AI2023">
        <v>-470000</v>
      </c>
      <c r="AJ2023">
        <v>-470000</v>
      </c>
      <c r="AK2023">
        <v>0</v>
      </c>
      <c r="AL2023">
        <v>0</v>
      </c>
      <c r="AM2023">
        <v>0</v>
      </c>
      <c r="AN2023">
        <v>0</v>
      </c>
      <c r="AO2023">
        <v>0</v>
      </c>
      <c r="AP2023">
        <v>177191.74</v>
      </c>
      <c r="AQ2023">
        <v>177191.74</v>
      </c>
    </row>
    <row r="2024" spans="2:43" x14ac:dyDescent="0.35">
      <c r="B2024" s="65" t="s">
        <v>128</v>
      </c>
      <c r="E2024" t="s">
        <v>129</v>
      </c>
      <c r="F2024">
        <v>8371</v>
      </c>
      <c r="G2024">
        <v>0</v>
      </c>
      <c r="H2024" t="s">
        <v>522</v>
      </c>
      <c r="I2024">
        <v>2</v>
      </c>
      <c r="J2024">
        <v>253</v>
      </c>
      <c r="K2024" t="s">
        <v>66</v>
      </c>
      <c r="L2024">
        <v>-4300</v>
      </c>
      <c r="M2024">
        <v>-4300</v>
      </c>
      <c r="N2024">
        <v>0</v>
      </c>
      <c r="O2024">
        <v>0</v>
      </c>
      <c r="P2024">
        <v>-4300</v>
      </c>
      <c r="Q2024">
        <v>-4300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row>
    <row r="2025" spans="2:43" x14ac:dyDescent="0.35">
      <c r="B2025" s="65" t="s">
        <v>128</v>
      </c>
      <c r="E2025" t="s">
        <v>129</v>
      </c>
      <c r="F2025">
        <v>8374</v>
      </c>
      <c r="G2025">
        <v>0</v>
      </c>
      <c r="H2025" t="s">
        <v>459</v>
      </c>
      <c r="I2025">
        <v>0</v>
      </c>
      <c r="J2025">
        <v>0</v>
      </c>
      <c r="K2025" t="s">
        <v>460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row>
    <row r="2026" spans="2:43" x14ac:dyDescent="0.35">
      <c r="B2026" s="65" t="s">
        <v>128</v>
      </c>
      <c r="E2026" t="s">
        <v>129</v>
      </c>
      <c r="F2026">
        <v>8375</v>
      </c>
      <c r="G2026">
        <v>0</v>
      </c>
      <c r="H2026" t="s">
        <v>459</v>
      </c>
      <c r="I2026">
        <v>0</v>
      </c>
      <c r="J2026">
        <v>0</v>
      </c>
      <c r="K2026" t="s">
        <v>460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row>
    <row r="2027" spans="2:43" x14ac:dyDescent="0.35">
      <c r="B2027" s="65" t="s">
        <v>128</v>
      </c>
      <c r="E2027" t="s">
        <v>129</v>
      </c>
      <c r="F2027">
        <v>8376</v>
      </c>
      <c r="G2027">
        <v>0</v>
      </c>
      <c r="H2027" t="s">
        <v>459</v>
      </c>
      <c r="I2027">
        <v>0</v>
      </c>
      <c r="J2027">
        <v>0</v>
      </c>
      <c r="K2027" t="s">
        <v>460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row>
    <row r="2028" spans="2:43" x14ac:dyDescent="0.35">
      <c r="B2028" s="65" t="s">
        <v>128</v>
      </c>
      <c r="E2028" t="s">
        <v>129</v>
      </c>
      <c r="F2028">
        <v>8377</v>
      </c>
      <c r="G2028">
        <v>0</v>
      </c>
      <c r="H2028" t="s">
        <v>459</v>
      </c>
      <c r="I2028">
        <v>0</v>
      </c>
      <c r="J2028">
        <v>0</v>
      </c>
      <c r="K2028" t="s">
        <v>460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row>
    <row r="2029" spans="2:43" x14ac:dyDescent="0.35">
      <c r="B2029" s="65" t="s">
        <v>128</v>
      </c>
      <c r="E2029" t="s">
        <v>129</v>
      </c>
      <c r="F2029">
        <v>8378</v>
      </c>
      <c r="G2029">
        <v>0</v>
      </c>
      <c r="H2029" t="s">
        <v>459</v>
      </c>
      <c r="I2029">
        <v>0</v>
      </c>
      <c r="J2029">
        <v>0</v>
      </c>
      <c r="K2029" t="s">
        <v>460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row>
    <row r="2030" spans="2:43" x14ac:dyDescent="0.35">
      <c r="B2030" s="65" t="s">
        <v>128</v>
      </c>
      <c r="E2030" t="s">
        <v>129</v>
      </c>
      <c r="F2030">
        <v>8380</v>
      </c>
      <c r="G2030">
        <v>0</v>
      </c>
      <c r="H2030" t="s">
        <v>459</v>
      </c>
      <c r="I2030">
        <v>0</v>
      </c>
      <c r="J2030">
        <v>0</v>
      </c>
      <c r="K2030" t="s">
        <v>460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row>
    <row r="2031" spans="2:43" x14ac:dyDescent="0.35">
      <c r="B2031" s="65" t="s">
        <v>128</v>
      </c>
      <c r="E2031" t="s">
        <v>129</v>
      </c>
      <c r="F2031">
        <v>8381</v>
      </c>
      <c r="G2031">
        <v>0</v>
      </c>
      <c r="H2031" t="s">
        <v>501</v>
      </c>
      <c r="I2031">
        <v>27</v>
      </c>
      <c r="J2031">
        <v>410</v>
      </c>
      <c r="K2031" t="s">
        <v>66</v>
      </c>
      <c r="L2031">
        <v>0</v>
      </c>
      <c r="M2031">
        <v>-357.71</v>
      </c>
      <c r="N2031">
        <v>0</v>
      </c>
      <c r="O2031">
        <v>0</v>
      </c>
      <c r="P2031">
        <v>0</v>
      </c>
      <c r="Q2031">
        <v>-357.71</v>
      </c>
      <c r="R2031">
        <v>0</v>
      </c>
      <c r="S2031">
        <v>0</v>
      </c>
      <c r="T2031">
        <v>0</v>
      </c>
      <c r="U2031">
        <v>0</v>
      </c>
      <c r="V2031">
        <v>0</v>
      </c>
      <c r="W2031">
        <v>0</v>
      </c>
      <c r="X2031">
        <v>0</v>
      </c>
      <c r="Y2031">
        <v>0</v>
      </c>
      <c r="Z2031">
        <v>0</v>
      </c>
      <c r="AA2031">
        <v>0</v>
      </c>
      <c r="AB2031">
        <v>0</v>
      </c>
      <c r="AC2031">
        <v>0</v>
      </c>
      <c r="AD2031">
        <v>357.71</v>
      </c>
      <c r="AE2031">
        <v>0</v>
      </c>
      <c r="AF2031">
        <v>0</v>
      </c>
      <c r="AG2031">
        <v>0</v>
      </c>
      <c r="AH2031">
        <v>0</v>
      </c>
      <c r="AI2031">
        <v>357.71</v>
      </c>
      <c r="AJ2031">
        <v>0</v>
      </c>
      <c r="AK2031">
        <v>357.71</v>
      </c>
      <c r="AL2031">
        <v>0</v>
      </c>
      <c r="AM2031">
        <v>0</v>
      </c>
      <c r="AN2031">
        <v>0</v>
      </c>
      <c r="AO2031">
        <v>0</v>
      </c>
      <c r="AP2031">
        <v>0</v>
      </c>
      <c r="AQ2031">
        <v>0</v>
      </c>
    </row>
    <row r="2032" spans="2:43" x14ac:dyDescent="0.35">
      <c r="B2032" s="65" t="s">
        <v>128</v>
      </c>
      <c r="E2032" t="s">
        <v>129</v>
      </c>
      <c r="F2032">
        <v>8382</v>
      </c>
      <c r="G2032">
        <v>0</v>
      </c>
      <c r="H2032" t="s">
        <v>501</v>
      </c>
      <c r="I2032">
        <v>27</v>
      </c>
      <c r="J2032">
        <v>410</v>
      </c>
      <c r="K2032" t="s">
        <v>66</v>
      </c>
      <c r="L2032">
        <v>-1891551.44</v>
      </c>
      <c r="M2032">
        <v>-1891728.21</v>
      </c>
      <c r="N2032">
        <v>0</v>
      </c>
      <c r="O2032">
        <v>0</v>
      </c>
      <c r="P2032">
        <v>-1891551.44</v>
      </c>
      <c r="Q2032">
        <v>-1891728.21</v>
      </c>
      <c r="R2032">
        <v>0</v>
      </c>
      <c r="S2032">
        <v>-117.66</v>
      </c>
      <c r="T2032">
        <v>0</v>
      </c>
      <c r="U2032">
        <v>0</v>
      </c>
      <c r="V2032">
        <v>0</v>
      </c>
      <c r="W2032">
        <v>-117.66</v>
      </c>
      <c r="X2032">
        <v>0</v>
      </c>
      <c r="Y2032">
        <v>0</v>
      </c>
      <c r="Z2032">
        <v>0</v>
      </c>
      <c r="AA2032">
        <v>0</v>
      </c>
      <c r="AB2032">
        <v>0</v>
      </c>
      <c r="AC2032">
        <v>0</v>
      </c>
      <c r="AD2032">
        <v>-66.12</v>
      </c>
      <c r="AE2032">
        <v>0</v>
      </c>
      <c r="AF2032">
        <v>0</v>
      </c>
      <c r="AG2032">
        <v>0</v>
      </c>
      <c r="AH2032">
        <v>0</v>
      </c>
      <c r="AI2032">
        <v>-66.12</v>
      </c>
      <c r="AJ2032">
        <v>0</v>
      </c>
      <c r="AK2032">
        <v>-66.12</v>
      </c>
      <c r="AL2032">
        <v>-360.55</v>
      </c>
      <c r="AM2032">
        <v>0</v>
      </c>
      <c r="AN2032">
        <v>0</v>
      </c>
      <c r="AO2032">
        <v>0</v>
      </c>
      <c r="AP2032">
        <v>0</v>
      </c>
      <c r="AQ2032">
        <v>0</v>
      </c>
    </row>
    <row r="2033" spans="1:43" x14ac:dyDescent="0.35">
      <c r="B2033" s="65" t="s">
        <v>128</v>
      </c>
      <c r="E2033" t="s">
        <v>129</v>
      </c>
      <c r="F2033">
        <v>8386</v>
      </c>
      <c r="G2033">
        <v>0</v>
      </c>
      <c r="H2033" t="s">
        <v>459</v>
      </c>
      <c r="I2033">
        <v>0</v>
      </c>
      <c r="J2033">
        <v>0</v>
      </c>
      <c r="K2033" t="s">
        <v>460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row>
    <row r="2034" spans="1:43" x14ac:dyDescent="0.35">
      <c r="B2034" s="65" t="s">
        <v>128</v>
      </c>
      <c r="E2034" t="s">
        <v>129</v>
      </c>
      <c r="F2034">
        <v>8390</v>
      </c>
      <c r="G2034">
        <v>0</v>
      </c>
      <c r="H2034" t="s">
        <v>459</v>
      </c>
      <c r="I2034">
        <v>0</v>
      </c>
      <c r="J2034">
        <v>0</v>
      </c>
      <c r="K2034" t="s">
        <v>460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row>
    <row r="2035" spans="1:43" x14ac:dyDescent="0.35">
      <c r="B2035" s="65" t="s">
        <v>128</v>
      </c>
      <c r="E2035" t="s">
        <v>129</v>
      </c>
      <c r="F2035">
        <v>8402</v>
      </c>
      <c r="G2035">
        <v>0</v>
      </c>
      <c r="H2035" t="s">
        <v>499</v>
      </c>
      <c r="I2035">
        <v>0</v>
      </c>
      <c r="J2035">
        <v>0</v>
      </c>
      <c r="K2035" t="s">
        <v>66</v>
      </c>
      <c r="L2035">
        <v>68041872.319999993</v>
      </c>
      <c r="M2035">
        <v>68041872.319999993</v>
      </c>
      <c r="N2035">
        <v>0</v>
      </c>
      <c r="O2035">
        <v>0</v>
      </c>
      <c r="P2035">
        <v>68041872.319999993</v>
      </c>
      <c r="Q2035">
        <v>68041872.319999993</v>
      </c>
      <c r="R2035">
        <v>-9321.9</v>
      </c>
      <c r="S2035">
        <v>-9321.9</v>
      </c>
      <c r="T2035">
        <v>0</v>
      </c>
      <c r="U2035">
        <v>0</v>
      </c>
      <c r="V2035">
        <v>-9321.9</v>
      </c>
      <c r="W2035">
        <v>-9321.9</v>
      </c>
      <c r="X2035">
        <v>1569</v>
      </c>
      <c r="Y2035">
        <v>1569</v>
      </c>
      <c r="Z2035">
        <v>0</v>
      </c>
      <c r="AA2035">
        <v>0</v>
      </c>
      <c r="AB2035">
        <v>1569</v>
      </c>
      <c r="AC2035">
        <v>1569</v>
      </c>
      <c r="AD2035">
        <v>0</v>
      </c>
      <c r="AE2035">
        <v>0</v>
      </c>
      <c r="AF2035">
        <v>0</v>
      </c>
      <c r="AG2035">
        <v>0</v>
      </c>
      <c r="AH2035">
        <v>0</v>
      </c>
      <c r="AI2035">
        <v>0</v>
      </c>
      <c r="AJ2035">
        <v>1569</v>
      </c>
      <c r="AK2035">
        <v>0</v>
      </c>
      <c r="AL2035">
        <v>0</v>
      </c>
      <c r="AM2035">
        <v>0</v>
      </c>
      <c r="AN2035">
        <v>0</v>
      </c>
      <c r="AO2035">
        <v>0</v>
      </c>
      <c r="AP2035">
        <v>0</v>
      </c>
      <c r="AQ2035">
        <v>0</v>
      </c>
    </row>
    <row r="2036" spans="1:43" x14ac:dyDescent="0.35">
      <c r="B2036" s="65" t="s">
        <v>128</v>
      </c>
      <c r="E2036" t="s">
        <v>129</v>
      </c>
      <c r="F2036">
        <v>8402</v>
      </c>
      <c r="G2036">
        <v>0</v>
      </c>
      <c r="H2036" t="s">
        <v>499</v>
      </c>
      <c r="I2036">
        <v>0</v>
      </c>
      <c r="J2036">
        <v>410</v>
      </c>
      <c r="K2036" t="s">
        <v>66</v>
      </c>
      <c r="L2036">
        <v>-72320651.950000003</v>
      </c>
      <c r="M2036">
        <v>-72320651.950000003</v>
      </c>
      <c r="N2036">
        <v>0</v>
      </c>
      <c r="O2036">
        <v>0</v>
      </c>
      <c r="P2036">
        <v>-72320651.950000003</v>
      </c>
      <c r="Q2036">
        <v>-72320651.950000003</v>
      </c>
      <c r="R2036">
        <v>9321.9</v>
      </c>
      <c r="S2036">
        <v>9321.9</v>
      </c>
      <c r="T2036">
        <v>0</v>
      </c>
      <c r="U2036">
        <v>0</v>
      </c>
      <c r="V2036">
        <v>9321.9</v>
      </c>
      <c r="W2036">
        <v>9321.9</v>
      </c>
      <c r="X2036">
        <v>-253956.68</v>
      </c>
      <c r="Y2036">
        <v>-253956.68</v>
      </c>
      <c r="Z2036">
        <v>0</v>
      </c>
      <c r="AA2036">
        <v>0</v>
      </c>
      <c r="AB2036">
        <v>-253956.68</v>
      </c>
      <c r="AC2036">
        <v>-253956.68</v>
      </c>
      <c r="AD2036">
        <v>0</v>
      </c>
      <c r="AE2036">
        <v>0</v>
      </c>
      <c r="AF2036">
        <v>0</v>
      </c>
      <c r="AG2036">
        <v>0</v>
      </c>
      <c r="AH2036">
        <v>0</v>
      </c>
      <c r="AI2036">
        <v>0</v>
      </c>
      <c r="AJ2036">
        <v>-253956.68</v>
      </c>
      <c r="AK2036">
        <v>0</v>
      </c>
      <c r="AL2036">
        <v>0</v>
      </c>
      <c r="AM2036">
        <v>0</v>
      </c>
      <c r="AN2036">
        <v>0</v>
      </c>
      <c r="AO2036">
        <v>0</v>
      </c>
      <c r="AP2036">
        <v>0</v>
      </c>
      <c r="AQ2036">
        <v>0</v>
      </c>
    </row>
    <row r="2037" spans="1:43" x14ac:dyDescent="0.35">
      <c r="B2037" s="65" t="s">
        <v>128</v>
      </c>
      <c r="E2037" t="s">
        <v>129</v>
      </c>
      <c r="F2037">
        <v>8502</v>
      </c>
      <c r="G2037">
        <v>0</v>
      </c>
      <c r="H2037" t="s">
        <v>499</v>
      </c>
      <c r="I2037">
        <v>0</v>
      </c>
      <c r="J2037">
        <v>0</v>
      </c>
      <c r="K2037" t="s">
        <v>66</v>
      </c>
      <c r="L2037">
        <v>4948.91</v>
      </c>
      <c r="M2037">
        <v>4948.91</v>
      </c>
      <c r="N2037">
        <v>0</v>
      </c>
      <c r="O2037">
        <v>0</v>
      </c>
      <c r="P2037">
        <v>4948.91</v>
      </c>
      <c r="Q2037">
        <v>4948.91</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row>
    <row r="2038" spans="1:43" x14ac:dyDescent="0.35">
      <c r="B2038" s="65" t="s">
        <v>128</v>
      </c>
      <c r="E2038" t="s">
        <v>129</v>
      </c>
      <c r="F2038">
        <v>8502</v>
      </c>
      <c r="G2038">
        <v>0</v>
      </c>
      <c r="H2038" t="s">
        <v>499</v>
      </c>
      <c r="I2038">
        <v>0</v>
      </c>
      <c r="J2038">
        <v>253</v>
      </c>
      <c r="K2038" t="s">
        <v>66</v>
      </c>
      <c r="L2038">
        <v>-344747.48</v>
      </c>
      <c r="M2038">
        <v>-244612.97</v>
      </c>
      <c r="N2038">
        <v>0</v>
      </c>
      <c r="O2038">
        <v>0</v>
      </c>
      <c r="P2038">
        <v>-344747.48</v>
      </c>
      <c r="Q2038">
        <v>-244612.97</v>
      </c>
      <c r="R2038">
        <v>0</v>
      </c>
      <c r="S2038">
        <v>0</v>
      </c>
      <c r="T2038">
        <v>0</v>
      </c>
      <c r="U2038">
        <v>0</v>
      </c>
      <c r="V2038">
        <v>0</v>
      </c>
      <c r="W2038">
        <v>0</v>
      </c>
      <c r="X2038">
        <v>0</v>
      </c>
      <c r="Y2038">
        <v>0</v>
      </c>
      <c r="Z2038">
        <v>0</v>
      </c>
      <c r="AA2038">
        <v>0</v>
      </c>
      <c r="AB2038">
        <v>0</v>
      </c>
      <c r="AC2038">
        <v>0</v>
      </c>
      <c r="AD2038">
        <v>-100134.51</v>
      </c>
      <c r="AE2038">
        <v>0</v>
      </c>
      <c r="AF2038">
        <v>0</v>
      </c>
      <c r="AG2038">
        <v>0</v>
      </c>
      <c r="AH2038">
        <v>0</v>
      </c>
      <c r="AI2038">
        <v>-100134.51</v>
      </c>
      <c r="AJ2038">
        <v>0</v>
      </c>
      <c r="AK2038">
        <v>-100134.51</v>
      </c>
      <c r="AL2038">
        <v>0</v>
      </c>
      <c r="AM2038">
        <v>0</v>
      </c>
      <c r="AN2038">
        <v>0</v>
      </c>
      <c r="AO2038">
        <v>0</v>
      </c>
      <c r="AP2038">
        <v>0</v>
      </c>
      <c r="AQ2038">
        <v>0</v>
      </c>
    </row>
    <row r="2039" spans="1:43" x14ac:dyDescent="0.35">
      <c r="B2039" s="65" t="s">
        <v>128</v>
      </c>
      <c r="E2039" t="s">
        <v>129</v>
      </c>
      <c r="F2039">
        <v>8632</v>
      </c>
      <c r="G2039">
        <v>0</v>
      </c>
      <c r="H2039" t="s">
        <v>459</v>
      </c>
      <c r="I2039">
        <v>0</v>
      </c>
      <c r="J2039">
        <v>0</v>
      </c>
      <c r="K2039" t="s">
        <v>460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row>
    <row r="2040" spans="1:43" x14ac:dyDescent="0.35">
      <c r="B2040" s="65" t="s">
        <v>128</v>
      </c>
      <c r="C2040">
        <v>2009</v>
      </c>
      <c r="D2040">
        <v>2012</v>
      </c>
      <c r="F2040">
        <v>504</v>
      </c>
      <c r="G2040">
        <v>0</v>
      </c>
      <c r="H2040" t="s">
        <v>499</v>
      </c>
      <c r="I2040">
        <v>0</v>
      </c>
      <c r="J2040">
        <v>251</v>
      </c>
      <c r="K2040" t="s">
        <v>66</v>
      </c>
      <c r="L2040">
        <v>-6000</v>
      </c>
      <c r="M2040">
        <v>-6000</v>
      </c>
      <c r="N2040">
        <v>0</v>
      </c>
      <c r="O2040">
        <v>0</v>
      </c>
      <c r="P2040">
        <v>-6000</v>
      </c>
      <c r="Q2040">
        <v>-6000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row>
    <row r="2041" spans="1:43" x14ac:dyDescent="0.35">
      <c r="B2041" s="65" t="s">
        <v>128</v>
      </c>
      <c r="C2041">
        <v>2009</v>
      </c>
      <c r="D2041">
        <v>2012</v>
      </c>
      <c r="F2041">
        <v>504</v>
      </c>
      <c r="G2041">
        <v>0</v>
      </c>
      <c r="H2041" t="s">
        <v>499</v>
      </c>
      <c r="I2041">
        <v>0</v>
      </c>
      <c r="J2041">
        <v>253</v>
      </c>
      <c r="K2041" t="s">
        <v>66</v>
      </c>
      <c r="L2041">
        <v>-7613</v>
      </c>
      <c r="M2041">
        <v>-7613</v>
      </c>
      <c r="N2041">
        <v>0</v>
      </c>
      <c r="O2041">
        <v>0</v>
      </c>
      <c r="P2041">
        <v>-7613</v>
      </c>
      <c r="Q2041">
        <v>-7613</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row>
    <row r="2042" spans="1:43" x14ac:dyDescent="0.35">
      <c r="B2042" s="65" t="s">
        <v>128</v>
      </c>
      <c r="C2042">
        <v>2009</v>
      </c>
      <c r="D2042">
        <v>2012</v>
      </c>
      <c r="F2042">
        <v>504</v>
      </c>
      <c r="G2042">
        <v>0</v>
      </c>
      <c r="H2042" t="s">
        <v>499</v>
      </c>
      <c r="I2042">
        <v>0</v>
      </c>
      <c r="J2042">
        <v>257</v>
      </c>
      <c r="K2042" t="s">
        <v>66</v>
      </c>
      <c r="L2042">
        <v>-132319.56</v>
      </c>
      <c r="M2042">
        <v>-132319.56</v>
      </c>
      <c r="N2042">
        <v>0</v>
      </c>
      <c r="O2042">
        <v>0</v>
      </c>
      <c r="P2042">
        <v>-132319.56</v>
      </c>
      <c r="Q2042">
        <v>-132319.56</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row>
    <row r="2043" spans="1:43" x14ac:dyDescent="0.35">
      <c r="B2043" s="65" t="s">
        <v>128</v>
      </c>
      <c r="C2043">
        <v>2010</v>
      </c>
      <c r="D2043">
        <v>2012</v>
      </c>
      <c r="F2043">
        <v>548</v>
      </c>
      <c r="G2043">
        <v>0</v>
      </c>
      <c r="H2043" t="s">
        <v>499</v>
      </c>
      <c r="I2043">
        <v>0</v>
      </c>
      <c r="J2043">
        <v>410</v>
      </c>
      <c r="K2043" t="s">
        <v>66</v>
      </c>
      <c r="L2043">
        <v>-7122612.3200000003</v>
      </c>
      <c r="M2043">
        <v>-5037004.29</v>
      </c>
      <c r="N2043">
        <v>0</v>
      </c>
      <c r="O2043">
        <v>0</v>
      </c>
      <c r="P2043">
        <v>-7122612.3200000003</v>
      </c>
      <c r="Q2043">
        <v>-5037004.29</v>
      </c>
      <c r="R2043">
        <v>0</v>
      </c>
      <c r="S2043">
        <v>0</v>
      </c>
      <c r="T2043">
        <v>0</v>
      </c>
      <c r="U2043">
        <v>0</v>
      </c>
      <c r="V2043">
        <v>0</v>
      </c>
      <c r="W2043">
        <v>0</v>
      </c>
      <c r="X2043">
        <v>0</v>
      </c>
      <c r="Y2043">
        <v>0</v>
      </c>
      <c r="Z2043">
        <v>0</v>
      </c>
      <c r="AA2043">
        <v>0</v>
      </c>
      <c r="AB2043">
        <v>0</v>
      </c>
      <c r="AC2043">
        <v>0</v>
      </c>
      <c r="AD2043">
        <v>-2085608.03</v>
      </c>
      <c r="AE2043">
        <v>0</v>
      </c>
      <c r="AF2043">
        <v>0</v>
      </c>
      <c r="AG2043">
        <v>0</v>
      </c>
      <c r="AH2043">
        <v>0</v>
      </c>
      <c r="AI2043">
        <v>-2085608.03</v>
      </c>
      <c r="AJ2043">
        <v>0</v>
      </c>
      <c r="AK2043">
        <v>-2085608.03</v>
      </c>
      <c r="AL2043">
        <v>0</v>
      </c>
      <c r="AM2043">
        <v>1340023.9099999999</v>
      </c>
      <c r="AN2043">
        <v>0</v>
      </c>
      <c r="AO2043">
        <v>0</v>
      </c>
      <c r="AP2043">
        <v>0</v>
      </c>
      <c r="AQ2043">
        <v>1340023.9099999999</v>
      </c>
    </row>
    <row r="2044" spans="1:43" x14ac:dyDescent="0.35">
      <c r="B2044" s="65" t="s">
        <v>128</v>
      </c>
      <c r="C2044">
        <v>2013</v>
      </c>
      <c r="D2044">
        <v>2013</v>
      </c>
      <c r="F2044">
        <v>534</v>
      </c>
      <c r="G2044">
        <v>0</v>
      </c>
      <c r="H2044" t="s">
        <v>459</v>
      </c>
      <c r="I2044">
        <v>0</v>
      </c>
      <c r="J2044">
        <v>0</v>
      </c>
      <c r="K2044" t="s">
        <v>460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row>
    <row r="2045" spans="1:43" x14ac:dyDescent="0.35">
      <c r="B2045" s="65" t="s">
        <v>128</v>
      </c>
      <c r="C2045">
        <v>2014</v>
      </c>
      <c r="D2045">
        <v>2014</v>
      </c>
      <c r="F2045">
        <v>534</v>
      </c>
      <c r="G2045">
        <v>0</v>
      </c>
      <c r="H2045" t="s">
        <v>459</v>
      </c>
      <c r="I2045">
        <v>0</v>
      </c>
      <c r="J2045">
        <v>0</v>
      </c>
      <c r="K2045" t="s">
        <v>460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row>
    <row r="2046" spans="1:43" x14ac:dyDescent="0.35">
      <c r="B2046" s="65" t="s">
        <v>128</v>
      </c>
      <c r="C2046">
        <v>2015</v>
      </c>
      <c r="D2046">
        <v>2015</v>
      </c>
      <c r="F2046">
        <v>534</v>
      </c>
      <c r="G2046">
        <v>0</v>
      </c>
      <c r="H2046" t="s">
        <v>459</v>
      </c>
      <c r="I2046">
        <v>0</v>
      </c>
      <c r="J2046">
        <v>0</v>
      </c>
      <c r="K2046" t="s">
        <v>460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row>
    <row r="2047" spans="1:43" x14ac:dyDescent="0.35">
      <c r="B2047" s="65" t="s">
        <v>128</v>
      </c>
      <c r="C2047">
        <v>2016</v>
      </c>
      <c r="D2047">
        <v>2016</v>
      </c>
      <c r="F2047">
        <v>534</v>
      </c>
      <c r="G2047">
        <v>0</v>
      </c>
      <c r="H2047" t="s">
        <v>459</v>
      </c>
      <c r="I2047">
        <v>0</v>
      </c>
      <c r="J2047">
        <v>0</v>
      </c>
      <c r="K2047" t="s">
        <v>460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row>
    <row r="2048" spans="1:43" x14ac:dyDescent="0.35">
      <c r="A2048" s="65" t="s">
        <v>128</v>
      </c>
      <c r="B2048" s="65" t="s">
        <v>257</v>
      </c>
      <c r="E2048" t="s">
        <v>129</v>
      </c>
      <c r="F2048">
        <v>1103</v>
      </c>
      <c r="G2048">
        <v>5</v>
      </c>
      <c r="H2048" t="s">
        <v>459</v>
      </c>
      <c r="I2048">
        <v>0</v>
      </c>
      <c r="J2048">
        <v>0</v>
      </c>
      <c r="K2048" t="s">
        <v>460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row>
    <row r="2049" spans="1:43" x14ac:dyDescent="0.35">
      <c r="A2049" s="65" t="s">
        <v>128</v>
      </c>
      <c r="B2049" s="65" t="s">
        <v>260</v>
      </c>
      <c r="E2049" t="s">
        <v>129</v>
      </c>
      <c r="F2049">
        <v>1039</v>
      </c>
      <c r="G2049">
        <v>5</v>
      </c>
      <c r="H2049" t="s">
        <v>523</v>
      </c>
      <c r="I2049">
        <v>1</v>
      </c>
      <c r="J2049">
        <v>0</v>
      </c>
      <c r="K2049" t="s">
        <v>66</v>
      </c>
      <c r="L2049">
        <v>0</v>
      </c>
      <c r="M2049">
        <v>0</v>
      </c>
      <c r="N2049">
        <v>0</v>
      </c>
      <c r="O2049">
        <v>0</v>
      </c>
      <c r="P2049">
        <v>0</v>
      </c>
      <c r="Q2049">
        <v>0</v>
      </c>
      <c r="R2049">
        <v>-4139.9399999999996</v>
      </c>
      <c r="S2049">
        <v>-4139.9399999999996</v>
      </c>
      <c r="T2049">
        <v>0</v>
      </c>
      <c r="U2049">
        <v>0</v>
      </c>
      <c r="V2049">
        <v>-4139.9399999999996</v>
      </c>
      <c r="W2049">
        <v>-4139.9399999999996</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row>
    <row r="2050" spans="1:43" x14ac:dyDescent="0.35">
      <c r="A2050" s="65" t="s">
        <v>128</v>
      </c>
      <c r="B2050" s="65" t="s">
        <v>260</v>
      </c>
      <c r="E2050" t="s">
        <v>129</v>
      </c>
      <c r="F2050">
        <v>1039</v>
      </c>
      <c r="G2050">
        <v>5</v>
      </c>
      <c r="H2050" t="s">
        <v>523</v>
      </c>
      <c r="I2050">
        <v>1</v>
      </c>
      <c r="J2050">
        <v>111</v>
      </c>
      <c r="K2050" t="s">
        <v>66</v>
      </c>
      <c r="L2050">
        <v>0</v>
      </c>
      <c r="M2050">
        <v>0</v>
      </c>
      <c r="N2050">
        <v>0</v>
      </c>
      <c r="O2050">
        <v>0</v>
      </c>
      <c r="P2050">
        <v>0</v>
      </c>
      <c r="Q2050">
        <v>0</v>
      </c>
      <c r="R2050">
        <v>3022.2</v>
      </c>
      <c r="S2050">
        <v>3022.2</v>
      </c>
      <c r="T2050">
        <v>0</v>
      </c>
      <c r="U2050">
        <v>0</v>
      </c>
      <c r="V2050">
        <v>3022.2</v>
      </c>
      <c r="W2050">
        <v>3022.2</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row>
    <row r="2051" spans="1:43" x14ac:dyDescent="0.35">
      <c r="A2051" s="65" t="s">
        <v>128</v>
      </c>
      <c r="B2051" s="65" t="s">
        <v>260</v>
      </c>
      <c r="E2051" t="s">
        <v>129</v>
      </c>
      <c r="F2051">
        <v>1039</v>
      </c>
      <c r="G2051">
        <v>5</v>
      </c>
      <c r="H2051" t="s">
        <v>523</v>
      </c>
      <c r="I2051">
        <v>1</v>
      </c>
      <c r="J2051">
        <v>121</v>
      </c>
      <c r="K2051" t="s">
        <v>66</v>
      </c>
      <c r="L2051">
        <v>0</v>
      </c>
      <c r="M2051">
        <v>0</v>
      </c>
      <c r="N2051">
        <v>0</v>
      </c>
      <c r="O2051">
        <v>0</v>
      </c>
      <c r="P2051">
        <v>0</v>
      </c>
      <c r="Q2051">
        <v>0</v>
      </c>
      <c r="R2051">
        <v>1117.74</v>
      </c>
      <c r="S2051">
        <v>1117.74</v>
      </c>
      <c r="T2051">
        <v>0</v>
      </c>
      <c r="U2051">
        <v>0</v>
      </c>
      <c r="V2051">
        <v>1117.74</v>
      </c>
      <c r="W2051">
        <v>1117.74</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row>
    <row r="2052" spans="1:43" x14ac:dyDescent="0.35">
      <c r="A2052" s="65" t="s">
        <v>128</v>
      </c>
      <c r="B2052" s="65" t="s">
        <v>260</v>
      </c>
      <c r="E2052" t="s">
        <v>129</v>
      </c>
      <c r="F2052">
        <v>1039</v>
      </c>
      <c r="G2052">
        <v>5</v>
      </c>
      <c r="H2052" t="s">
        <v>523</v>
      </c>
      <c r="I2052">
        <v>1</v>
      </c>
      <c r="J2052">
        <v>252</v>
      </c>
      <c r="K2052" t="s">
        <v>66</v>
      </c>
      <c r="L2052">
        <v>-65122.89</v>
      </c>
      <c r="M2052">
        <v>-65122.89</v>
      </c>
      <c r="N2052">
        <v>0</v>
      </c>
      <c r="O2052">
        <v>0</v>
      </c>
      <c r="P2052">
        <v>-65122.89</v>
      </c>
      <c r="Q2052">
        <v>-65122.89</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row>
    <row r="2053" spans="1:43" x14ac:dyDescent="0.35">
      <c r="A2053" s="65" t="s">
        <v>128</v>
      </c>
      <c r="B2053" s="65" t="s">
        <v>260</v>
      </c>
      <c r="E2053" t="s">
        <v>129</v>
      </c>
      <c r="F2053">
        <v>1110</v>
      </c>
      <c r="G2053">
        <v>5</v>
      </c>
      <c r="H2053" t="s">
        <v>459</v>
      </c>
      <c r="I2053">
        <v>0</v>
      </c>
      <c r="J2053">
        <v>0</v>
      </c>
      <c r="K2053" t="s">
        <v>460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row>
    <row r="2054" spans="1:43" x14ac:dyDescent="0.35">
      <c r="A2054" s="65" t="s">
        <v>128</v>
      </c>
      <c r="B2054" s="65" t="s">
        <v>260</v>
      </c>
      <c r="E2054" t="s">
        <v>129</v>
      </c>
      <c r="F2054">
        <v>1116</v>
      </c>
      <c r="G2054">
        <v>5</v>
      </c>
      <c r="H2054" t="s">
        <v>499</v>
      </c>
      <c r="I2054">
        <v>0</v>
      </c>
      <c r="J2054">
        <v>0</v>
      </c>
      <c r="K2054" t="s">
        <v>66</v>
      </c>
      <c r="L2054">
        <v>6926.15</v>
      </c>
      <c r="M2054">
        <v>6926.15</v>
      </c>
      <c r="N2054">
        <v>0</v>
      </c>
      <c r="O2054">
        <v>0</v>
      </c>
      <c r="P2054">
        <v>6926.15</v>
      </c>
      <c r="Q2054">
        <v>6926.15</v>
      </c>
      <c r="R2054">
        <v>-593.67999999999995</v>
      </c>
      <c r="S2054">
        <v>-593.67999999999995</v>
      </c>
      <c r="T2054">
        <v>0</v>
      </c>
      <c r="U2054">
        <v>0</v>
      </c>
      <c r="V2054">
        <v>-593.67999999999995</v>
      </c>
      <c r="W2054">
        <v>-593.67999999999995</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row>
    <row r="2055" spans="1:43" x14ac:dyDescent="0.35">
      <c r="A2055" s="65" t="s">
        <v>128</v>
      </c>
      <c r="B2055" s="65" t="s">
        <v>260</v>
      </c>
      <c r="E2055" t="s">
        <v>129</v>
      </c>
      <c r="F2055">
        <v>1116</v>
      </c>
      <c r="G2055">
        <v>5</v>
      </c>
      <c r="H2055" t="s">
        <v>499</v>
      </c>
      <c r="I2055">
        <v>0</v>
      </c>
      <c r="J2055">
        <v>111</v>
      </c>
      <c r="K2055" t="s">
        <v>66</v>
      </c>
      <c r="L2055">
        <v>0</v>
      </c>
      <c r="M2055">
        <v>0</v>
      </c>
      <c r="N2055">
        <v>0</v>
      </c>
      <c r="O2055">
        <v>0</v>
      </c>
      <c r="P2055">
        <v>0</v>
      </c>
      <c r="Q2055">
        <v>0</v>
      </c>
      <c r="R2055">
        <v>448.99</v>
      </c>
      <c r="S2055">
        <v>448.99</v>
      </c>
      <c r="T2055">
        <v>0</v>
      </c>
      <c r="U2055">
        <v>0</v>
      </c>
      <c r="V2055">
        <v>448.99</v>
      </c>
      <c r="W2055">
        <v>448.99</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row>
    <row r="2056" spans="1:43" x14ac:dyDescent="0.35">
      <c r="A2056" s="65" t="s">
        <v>128</v>
      </c>
      <c r="B2056" s="65" t="s">
        <v>260</v>
      </c>
      <c r="E2056" t="s">
        <v>129</v>
      </c>
      <c r="F2056">
        <v>1116</v>
      </c>
      <c r="G2056">
        <v>5</v>
      </c>
      <c r="H2056" t="s">
        <v>499</v>
      </c>
      <c r="I2056">
        <v>0</v>
      </c>
      <c r="J2056">
        <v>121</v>
      </c>
      <c r="K2056" t="s">
        <v>66</v>
      </c>
      <c r="L2056">
        <v>0</v>
      </c>
      <c r="M2056">
        <v>0</v>
      </c>
      <c r="N2056">
        <v>0</v>
      </c>
      <c r="O2056">
        <v>0</v>
      </c>
      <c r="P2056">
        <v>0</v>
      </c>
      <c r="Q2056">
        <v>0</v>
      </c>
      <c r="R2056">
        <v>144.69</v>
      </c>
      <c r="S2056">
        <v>144.69</v>
      </c>
      <c r="T2056">
        <v>0</v>
      </c>
      <c r="U2056">
        <v>0</v>
      </c>
      <c r="V2056">
        <v>144.69</v>
      </c>
      <c r="W2056">
        <v>144.69</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row>
    <row r="2057" spans="1:43" x14ac:dyDescent="0.35">
      <c r="A2057" s="65" t="s">
        <v>128</v>
      </c>
      <c r="B2057" s="65" t="s">
        <v>260</v>
      </c>
      <c r="E2057" t="s">
        <v>129</v>
      </c>
      <c r="F2057">
        <v>1116</v>
      </c>
      <c r="G2057">
        <v>5</v>
      </c>
      <c r="H2057" t="s">
        <v>499</v>
      </c>
      <c r="I2057">
        <v>0</v>
      </c>
      <c r="J2057">
        <v>210</v>
      </c>
      <c r="K2057" t="s">
        <v>66</v>
      </c>
      <c r="L2057">
        <v>-6926.15</v>
      </c>
      <c r="M2057">
        <v>-6926.15</v>
      </c>
      <c r="N2057">
        <v>0</v>
      </c>
      <c r="O2057">
        <v>0</v>
      </c>
      <c r="P2057">
        <v>-6926.15</v>
      </c>
      <c r="Q2057">
        <v>-6926.15</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row>
    <row r="2058" spans="1:43" x14ac:dyDescent="0.35">
      <c r="A2058" s="65" t="s">
        <v>128</v>
      </c>
      <c r="B2058" s="65" t="s">
        <v>260</v>
      </c>
      <c r="E2058" t="s">
        <v>129</v>
      </c>
      <c r="F2058">
        <v>5232</v>
      </c>
      <c r="G2058">
        <v>5</v>
      </c>
      <c r="H2058" t="s">
        <v>524</v>
      </c>
      <c r="I2058">
        <v>5</v>
      </c>
      <c r="J2058">
        <v>410</v>
      </c>
      <c r="K2058" t="s">
        <v>66</v>
      </c>
      <c r="L2058">
        <v>-374317.26</v>
      </c>
      <c r="M2058">
        <v>-229537.71</v>
      </c>
      <c r="N2058">
        <v>0</v>
      </c>
      <c r="O2058">
        <v>0</v>
      </c>
      <c r="P2058">
        <v>-374317.26</v>
      </c>
      <c r="Q2058">
        <v>-229537.71</v>
      </c>
      <c r="R2058">
        <v>0</v>
      </c>
      <c r="S2058">
        <v>0</v>
      </c>
      <c r="T2058">
        <v>0</v>
      </c>
      <c r="U2058">
        <v>0</v>
      </c>
      <c r="V2058">
        <v>0</v>
      </c>
      <c r="W2058">
        <v>0</v>
      </c>
      <c r="X2058">
        <v>0</v>
      </c>
      <c r="Y2058">
        <v>0</v>
      </c>
      <c r="Z2058">
        <v>0</v>
      </c>
      <c r="AA2058">
        <v>0</v>
      </c>
      <c r="AB2058">
        <v>0</v>
      </c>
      <c r="AC2058">
        <v>0</v>
      </c>
      <c r="AD2058">
        <v>-144779.54999999999</v>
      </c>
      <c r="AE2058">
        <v>0</v>
      </c>
      <c r="AF2058">
        <v>0</v>
      </c>
      <c r="AG2058">
        <v>0</v>
      </c>
      <c r="AH2058">
        <v>0</v>
      </c>
      <c r="AI2058">
        <v>-144779.54999999999</v>
      </c>
      <c r="AJ2058">
        <v>0</v>
      </c>
      <c r="AK2058">
        <v>-144779.54999999999</v>
      </c>
      <c r="AL2058">
        <v>0</v>
      </c>
      <c r="AM2058">
        <v>59845.21</v>
      </c>
      <c r="AN2058">
        <v>0</v>
      </c>
      <c r="AO2058">
        <v>0</v>
      </c>
      <c r="AP2058">
        <v>0</v>
      </c>
      <c r="AQ2058">
        <v>59845.21</v>
      </c>
    </row>
    <row r="2059" spans="1:43" x14ac:dyDescent="0.35">
      <c r="A2059" s="65" t="s">
        <v>128</v>
      </c>
      <c r="B2059" s="65" t="s">
        <v>260</v>
      </c>
      <c r="E2059" t="s">
        <v>129</v>
      </c>
      <c r="F2059">
        <v>5481</v>
      </c>
      <c r="G2059">
        <v>5</v>
      </c>
      <c r="H2059" t="s">
        <v>459</v>
      </c>
      <c r="I2059">
        <v>0</v>
      </c>
      <c r="J2059">
        <v>0</v>
      </c>
      <c r="K2059" t="s">
        <v>460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row>
    <row r="2060" spans="1:43" x14ac:dyDescent="0.35">
      <c r="A2060" s="65" t="s">
        <v>128</v>
      </c>
      <c r="B2060" s="65" t="s">
        <v>260</v>
      </c>
      <c r="E2060" t="s">
        <v>129</v>
      </c>
      <c r="F2060">
        <v>8215</v>
      </c>
      <c r="G2060">
        <v>5</v>
      </c>
      <c r="H2060" t="s">
        <v>525</v>
      </c>
      <c r="I2060">
        <v>1</v>
      </c>
      <c r="J2060">
        <v>252</v>
      </c>
      <c r="K2060" t="s">
        <v>66</v>
      </c>
      <c r="L2060">
        <v>-109387.74</v>
      </c>
      <c r="M2060">
        <v>0</v>
      </c>
      <c r="N2060">
        <v>0</v>
      </c>
      <c r="O2060">
        <v>0</v>
      </c>
      <c r="P2060">
        <v>-109387.74</v>
      </c>
      <c r="Q2060">
        <v>0</v>
      </c>
      <c r="R2060">
        <v>0</v>
      </c>
      <c r="S2060">
        <v>0</v>
      </c>
      <c r="T2060">
        <v>0</v>
      </c>
      <c r="U2060">
        <v>0</v>
      </c>
      <c r="V2060">
        <v>0</v>
      </c>
      <c r="W2060">
        <v>0</v>
      </c>
      <c r="X2060">
        <v>0</v>
      </c>
      <c r="Y2060">
        <v>0</v>
      </c>
      <c r="Z2060">
        <v>0</v>
      </c>
      <c r="AA2060">
        <v>0</v>
      </c>
      <c r="AB2060">
        <v>0</v>
      </c>
      <c r="AC2060">
        <v>0</v>
      </c>
      <c r="AD2060">
        <v>-109387.74</v>
      </c>
      <c r="AE2060">
        <v>0</v>
      </c>
      <c r="AF2060">
        <v>0</v>
      </c>
      <c r="AG2060">
        <v>0</v>
      </c>
      <c r="AH2060">
        <v>0</v>
      </c>
      <c r="AI2060">
        <v>-109387.74</v>
      </c>
      <c r="AJ2060">
        <v>0</v>
      </c>
      <c r="AK2060">
        <v>-109387.74</v>
      </c>
      <c r="AL2060">
        <v>0</v>
      </c>
      <c r="AM2060">
        <v>0</v>
      </c>
      <c r="AN2060">
        <v>0</v>
      </c>
      <c r="AO2060">
        <v>0</v>
      </c>
      <c r="AP2060">
        <v>0</v>
      </c>
      <c r="AQ2060">
        <v>0</v>
      </c>
    </row>
    <row r="2061" spans="1:43" x14ac:dyDescent="0.35">
      <c r="A2061" s="65" t="s">
        <v>128</v>
      </c>
      <c r="B2061" s="65" t="s">
        <v>267</v>
      </c>
      <c r="C2061">
        <v>2009</v>
      </c>
      <c r="D2061">
        <v>2013</v>
      </c>
      <c r="F2061">
        <v>1205</v>
      </c>
      <c r="G2061">
        <v>5</v>
      </c>
      <c r="H2061" t="s">
        <v>526</v>
      </c>
      <c r="I2061">
        <v>3</v>
      </c>
      <c r="J2061">
        <v>410</v>
      </c>
      <c r="K2061" t="s">
        <v>66</v>
      </c>
      <c r="L2061">
        <v>-123083.44</v>
      </c>
      <c r="M2061">
        <v>-123083.44</v>
      </c>
      <c r="N2061">
        <v>0</v>
      </c>
      <c r="O2061">
        <v>0</v>
      </c>
      <c r="P2061">
        <v>-123083.44</v>
      </c>
      <c r="Q2061">
        <v>-123083.44</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123083.44</v>
      </c>
      <c r="AN2061">
        <v>0</v>
      </c>
      <c r="AO2061">
        <v>0</v>
      </c>
      <c r="AP2061">
        <v>0</v>
      </c>
      <c r="AQ2061">
        <v>123083.44</v>
      </c>
    </row>
    <row r="2062" spans="1:43" x14ac:dyDescent="0.35">
      <c r="A2062" s="65" t="s">
        <v>128</v>
      </c>
      <c r="B2062" s="65" t="s">
        <v>267</v>
      </c>
      <c r="C2062">
        <v>2010</v>
      </c>
      <c r="D2062">
        <v>2014</v>
      </c>
      <c r="F2062">
        <v>1205</v>
      </c>
      <c r="G2062">
        <v>5</v>
      </c>
      <c r="H2062" t="s">
        <v>526</v>
      </c>
      <c r="I2062">
        <v>3</v>
      </c>
      <c r="J2062">
        <v>410</v>
      </c>
      <c r="K2062" t="s">
        <v>66</v>
      </c>
      <c r="L2062">
        <v>-12843156.220000001</v>
      </c>
      <c r="M2062">
        <v>-11789966.199999999</v>
      </c>
      <c r="N2062">
        <v>0</v>
      </c>
      <c r="O2062">
        <v>0</v>
      </c>
      <c r="P2062">
        <v>-12843156.220000001</v>
      </c>
      <c r="Q2062">
        <v>-11789966.199999999</v>
      </c>
      <c r="R2062">
        <v>0</v>
      </c>
      <c r="S2062">
        <v>-71490.460000000006</v>
      </c>
      <c r="T2062">
        <v>0</v>
      </c>
      <c r="U2062">
        <v>0</v>
      </c>
      <c r="V2062">
        <v>0</v>
      </c>
      <c r="W2062">
        <v>-71490.460000000006</v>
      </c>
      <c r="X2062">
        <v>0</v>
      </c>
      <c r="Y2062">
        <v>0</v>
      </c>
      <c r="Z2062">
        <v>0</v>
      </c>
      <c r="AA2062">
        <v>0</v>
      </c>
      <c r="AB2062">
        <v>0</v>
      </c>
      <c r="AC2062">
        <v>0</v>
      </c>
      <c r="AD2062">
        <v>-981699.56</v>
      </c>
      <c r="AE2062">
        <v>0</v>
      </c>
      <c r="AF2062">
        <v>0</v>
      </c>
      <c r="AG2062">
        <v>0</v>
      </c>
      <c r="AH2062">
        <v>0</v>
      </c>
      <c r="AI2062">
        <v>-981699.56</v>
      </c>
      <c r="AJ2062">
        <v>0</v>
      </c>
      <c r="AK2062">
        <v>-981699.56</v>
      </c>
      <c r="AL2062">
        <v>0</v>
      </c>
      <c r="AM2062">
        <v>0</v>
      </c>
      <c r="AN2062">
        <v>0</v>
      </c>
      <c r="AO2062">
        <v>0</v>
      </c>
      <c r="AP2062">
        <v>0</v>
      </c>
      <c r="AQ2062">
        <v>0</v>
      </c>
    </row>
    <row r="2063" spans="1:43" x14ac:dyDescent="0.35">
      <c r="A2063" s="65" t="s">
        <v>128</v>
      </c>
      <c r="B2063" s="65" t="s">
        <v>267</v>
      </c>
      <c r="C2063">
        <v>2011</v>
      </c>
      <c r="D2063">
        <v>2015</v>
      </c>
      <c r="F2063">
        <v>1205</v>
      </c>
      <c r="G2063">
        <v>5</v>
      </c>
      <c r="H2063" t="s">
        <v>526</v>
      </c>
      <c r="I2063">
        <v>3</v>
      </c>
      <c r="J2063">
        <v>410</v>
      </c>
      <c r="K2063" t="s">
        <v>66</v>
      </c>
      <c r="L2063">
        <v>-64769908.350000001</v>
      </c>
      <c r="M2063">
        <v>-64692469.100000001</v>
      </c>
      <c r="N2063">
        <v>0</v>
      </c>
      <c r="O2063">
        <v>0</v>
      </c>
      <c r="P2063">
        <v>-64769908.350000001</v>
      </c>
      <c r="Q2063">
        <v>-64692469.100000001</v>
      </c>
      <c r="R2063">
        <v>0</v>
      </c>
      <c r="S2063">
        <v>0</v>
      </c>
      <c r="T2063">
        <v>0</v>
      </c>
      <c r="U2063">
        <v>0</v>
      </c>
      <c r="V2063">
        <v>0</v>
      </c>
      <c r="W2063">
        <v>0</v>
      </c>
      <c r="X2063">
        <v>0</v>
      </c>
      <c r="Y2063">
        <v>0</v>
      </c>
      <c r="Z2063">
        <v>0</v>
      </c>
      <c r="AA2063">
        <v>0</v>
      </c>
      <c r="AB2063">
        <v>0</v>
      </c>
      <c r="AC2063">
        <v>0</v>
      </c>
      <c r="AD2063">
        <v>-77439.25</v>
      </c>
      <c r="AE2063">
        <v>0</v>
      </c>
      <c r="AF2063">
        <v>0</v>
      </c>
      <c r="AG2063">
        <v>0</v>
      </c>
      <c r="AH2063">
        <v>0</v>
      </c>
      <c r="AI2063">
        <v>-77439.25</v>
      </c>
      <c r="AJ2063">
        <v>0</v>
      </c>
      <c r="AK2063">
        <v>-77439.25</v>
      </c>
      <c r="AL2063">
        <v>0</v>
      </c>
      <c r="AM2063">
        <v>0</v>
      </c>
      <c r="AN2063">
        <v>0</v>
      </c>
      <c r="AO2063">
        <v>0</v>
      </c>
      <c r="AP2063">
        <v>0</v>
      </c>
      <c r="AQ2063">
        <v>0</v>
      </c>
    </row>
    <row r="2064" spans="1:43" x14ac:dyDescent="0.35">
      <c r="A2064" s="65" t="s">
        <v>128</v>
      </c>
      <c r="B2064" s="65" t="s">
        <v>267</v>
      </c>
      <c r="C2064">
        <v>2012</v>
      </c>
      <c r="D2064">
        <v>2016</v>
      </c>
      <c r="F2064">
        <v>1205</v>
      </c>
      <c r="G2064">
        <v>5</v>
      </c>
      <c r="H2064" t="s">
        <v>459</v>
      </c>
      <c r="I2064">
        <v>0</v>
      </c>
      <c r="J2064">
        <v>0</v>
      </c>
      <c r="K2064" t="s">
        <v>460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row>
    <row r="2065" spans="1:43" x14ac:dyDescent="0.35">
      <c r="A2065" s="65" t="s">
        <v>128</v>
      </c>
      <c r="B2065" s="65" t="s">
        <v>269</v>
      </c>
      <c r="E2065" t="s">
        <v>129</v>
      </c>
      <c r="F2065">
        <v>2020</v>
      </c>
      <c r="G2065">
        <v>5</v>
      </c>
      <c r="H2065" t="s">
        <v>459</v>
      </c>
      <c r="I2065">
        <v>0</v>
      </c>
      <c r="J2065">
        <v>0</v>
      </c>
      <c r="K2065" t="s">
        <v>460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row>
    <row r="2066" spans="1:43" x14ac:dyDescent="0.35">
      <c r="A2066" s="65" t="s">
        <v>128</v>
      </c>
      <c r="B2066" s="65" t="s">
        <v>269</v>
      </c>
      <c r="E2066" t="s">
        <v>129</v>
      </c>
      <c r="F2066">
        <v>2065</v>
      </c>
      <c r="G2066">
        <v>5</v>
      </c>
      <c r="H2066" t="s">
        <v>459</v>
      </c>
      <c r="I2066">
        <v>0</v>
      </c>
      <c r="J2066">
        <v>0</v>
      </c>
      <c r="K2066" t="s">
        <v>460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row>
    <row r="2067" spans="1:43" x14ac:dyDescent="0.35">
      <c r="A2067" s="65" t="s">
        <v>128</v>
      </c>
      <c r="B2067" s="65" t="s">
        <v>269</v>
      </c>
      <c r="C2067">
        <v>2008</v>
      </c>
      <c r="D2067">
        <v>2012</v>
      </c>
      <c r="F2067">
        <v>2050</v>
      </c>
      <c r="G2067">
        <v>5</v>
      </c>
      <c r="H2067" t="s">
        <v>459</v>
      </c>
      <c r="I2067">
        <v>0</v>
      </c>
      <c r="J2067">
        <v>0</v>
      </c>
      <c r="K2067" t="s">
        <v>460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row>
    <row r="2068" spans="1:43" x14ac:dyDescent="0.35">
      <c r="A2068" s="65" t="s">
        <v>128</v>
      </c>
      <c r="B2068" s="65" t="s">
        <v>269</v>
      </c>
      <c r="C2068">
        <v>2009</v>
      </c>
      <c r="D2068">
        <v>2013</v>
      </c>
      <c r="F2068">
        <v>2050</v>
      </c>
      <c r="G2068">
        <v>5</v>
      </c>
      <c r="H2068" t="s">
        <v>459</v>
      </c>
      <c r="I2068">
        <v>0</v>
      </c>
      <c r="J2068">
        <v>0</v>
      </c>
      <c r="K2068" t="s">
        <v>460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row>
    <row r="2069" spans="1:43" x14ac:dyDescent="0.35">
      <c r="A2069" s="65" t="s">
        <v>128</v>
      </c>
      <c r="B2069" s="65" t="s">
        <v>269</v>
      </c>
      <c r="C2069">
        <v>2010</v>
      </c>
      <c r="D2069">
        <v>2014</v>
      </c>
      <c r="F2069">
        <v>2050</v>
      </c>
      <c r="G2069">
        <v>5</v>
      </c>
      <c r="H2069" t="s">
        <v>459</v>
      </c>
      <c r="I2069">
        <v>0</v>
      </c>
      <c r="J2069">
        <v>0</v>
      </c>
      <c r="K2069" t="s">
        <v>460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row>
    <row r="2070" spans="1:43" x14ac:dyDescent="0.35">
      <c r="A2070" s="65" t="s">
        <v>128</v>
      </c>
      <c r="B2070" s="65" t="s">
        <v>269</v>
      </c>
      <c r="C2070">
        <v>2011</v>
      </c>
      <c r="D2070">
        <v>2015</v>
      </c>
      <c r="F2070">
        <v>2050</v>
      </c>
      <c r="G2070">
        <v>5</v>
      </c>
      <c r="H2070" t="s">
        <v>459</v>
      </c>
      <c r="I2070">
        <v>0</v>
      </c>
      <c r="J2070">
        <v>0</v>
      </c>
      <c r="K2070" t="s">
        <v>460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row>
    <row r="2071" spans="1:43" x14ac:dyDescent="0.35">
      <c r="A2071" s="65" t="s">
        <v>128</v>
      </c>
      <c r="B2071" s="65" t="s">
        <v>269</v>
      </c>
      <c r="C2071">
        <v>2012</v>
      </c>
      <c r="D2071">
        <v>2016</v>
      </c>
      <c r="F2071">
        <v>2050</v>
      </c>
      <c r="G2071">
        <v>5</v>
      </c>
      <c r="H2071" t="s">
        <v>526</v>
      </c>
      <c r="I2071">
        <v>3</v>
      </c>
      <c r="J2071">
        <v>410</v>
      </c>
      <c r="K2071" t="s">
        <v>66</v>
      </c>
      <c r="L2071">
        <v>-8632431</v>
      </c>
      <c r="M2071">
        <v>-2874345</v>
      </c>
      <c r="N2071">
        <v>0</v>
      </c>
      <c r="O2071">
        <v>0</v>
      </c>
      <c r="P2071">
        <v>-8632431</v>
      </c>
      <c r="Q2071">
        <v>-2874345</v>
      </c>
      <c r="R2071">
        <v>0</v>
      </c>
      <c r="S2071">
        <v>0</v>
      </c>
      <c r="T2071">
        <v>0</v>
      </c>
      <c r="U2071">
        <v>0</v>
      </c>
      <c r="V2071">
        <v>0</v>
      </c>
      <c r="W2071">
        <v>0</v>
      </c>
      <c r="X2071">
        <v>0</v>
      </c>
      <c r="Y2071">
        <v>0</v>
      </c>
      <c r="Z2071">
        <v>0</v>
      </c>
      <c r="AA2071">
        <v>0</v>
      </c>
      <c r="AB2071">
        <v>0</v>
      </c>
      <c r="AC2071">
        <v>0</v>
      </c>
      <c r="AD2071">
        <v>-5758086</v>
      </c>
      <c r="AE2071">
        <v>0</v>
      </c>
      <c r="AF2071">
        <v>0</v>
      </c>
      <c r="AG2071">
        <v>0</v>
      </c>
      <c r="AH2071">
        <v>0</v>
      </c>
      <c r="AI2071">
        <v>-5758086</v>
      </c>
      <c r="AJ2071">
        <v>0</v>
      </c>
      <c r="AK2071">
        <v>-5758086</v>
      </c>
      <c r="AL2071">
        <v>0</v>
      </c>
      <c r="AM2071">
        <v>0</v>
      </c>
      <c r="AN2071">
        <v>0</v>
      </c>
      <c r="AO2071">
        <v>0</v>
      </c>
      <c r="AP2071">
        <v>0</v>
      </c>
      <c r="AQ2071">
        <v>0</v>
      </c>
    </row>
    <row r="2072" spans="1:43" x14ac:dyDescent="0.35">
      <c r="A2072" s="65" t="s">
        <v>128</v>
      </c>
      <c r="B2072" s="65" t="s">
        <v>269</v>
      </c>
      <c r="C2072">
        <v>2016</v>
      </c>
      <c r="D2072">
        <v>2020</v>
      </c>
      <c r="F2072">
        <v>2086</v>
      </c>
      <c r="G2072">
        <v>5</v>
      </c>
      <c r="H2072" t="s">
        <v>459</v>
      </c>
      <c r="I2072">
        <v>0</v>
      </c>
      <c r="J2072">
        <v>0</v>
      </c>
      <c r="K2072" t="s">
        <v>460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row>
    <row r="2073" spans="1:43" x14ac:dyDescent="0.35">
      <c r="A2073" s="65" t="s">
        <v>128</v>
      </c>
      <c r="B2073" s="65" t="s">
        <v>275</v>
      </c>
      <c r="C2073">
        <v>2012</v>
      </c>
      <c r="D2073">
        <v>2012</v>
      </c>
      <c r="F2073">
        <v>3400</v>
      </c>
      <c r="G2073">
        <v>5</v>
      </c>
      <c r="H2073" t="s">
        <v>527</v>
      </c>
      <c r="I2073">
        <v>1</v>
      </c>
      <c r="J2073">
        <v>252</v>
      </c>
      <c r="K2073" t="s">
        <v>66</v>
      </c>
      <c r="L2073">
        <v>-5000</v>
      </c>
      <c r="M2073">
        <v>0</v>
      </c>
      <c r="N2073">
        <v>0</v>
      </c>
      <c r="O2073">
        <v>0</v>
      </c>
      <c r="P2073">
        <v>-5000</v>
      </c>
      <c r="Q2073">
        <v>0</v>
      </c>
      <c r="R2073">
        <v>0</v>
      </c>
      <c r="S2073">
        <v>0</v>
      </c>
      <c r="T2073">
        <v>0</v>
      </c>
      <c r="U2073">
        <v>0</v>
      </c>
      <c r="V2073">
        <v>0</v>
      </c>
      <c r="W2073">
        <v>0</v>
      </c>
      <c r="X2073">
        <v>0</v>
      </c>
      <c r="Y2073">
        <v>0</v>
      </c>
      <c r="Z2073">
        <v>0</v>
      </c>
      <c r="AA2073">
        <v>0</v>
      </c>
      <c r="AB2073">
        <v>0</v>
      </c>
      <c r="AC2073">
        <v>0</v>
      </c>
      <c r="AD2073">
        <v>-5000</v>
      </c>
      <c r="AE2073">
        <v>0</v>
      </c>
      <c r="AF2073">
        <v>0</v>
      </c>
      <c r="AG2073">
        <v>0</v>
      </c>
      <c r="AH2073">
        <v>0</v>
      </c>
      <c r="AI2073">
        <v>-5000</v>
      </c>
      <c r="AJ2073">
        <v>0</v>
      </c>
      <c r="AK2073">
        <v>-5000</v>
      </c>
      <c r="AL2073">
        <v>0</v>
      </c>
      <c r="AM2073">
        <v>0</v>
      </c>
      <c r="AN2073">
        <v>0</v>
      </c>
      <c r="AO2073">
        <v>0</v>
      </c>
      <c r="AP2073">
        <v>0</v>
      </c>
      <c r="AQ2073">
        <v>0</v>
      </c>
    </row>
    <row r="2074" spans="1:43" x14ac:dyDescent="0.35">
      <c r="A2074" s="65" t="s">
        <v>128</v>
      </c>
      <c r="B2074" s="65" t="s">
        <v>275</v>
      </c>
      <c r="C2074">
        <v>2012</v>
      </c>
      <c r="D2074">
        <v>2012</v>
      </c>
      <c r="F2074">
        <v>3400</v>
      </c>
      <c r="G2074">
        <v>5</v>
      </c>
      <c r="H2074" t="s">
        <v>527</v>
      </c>
      <c r="I2074">
        <v>1</v>
      </c>
      <c r="J2074">
        <v>410</v>
      </c>
      <c r="K2074" t="s">
        <v>66</v>
      </c>
      <c r="L2074">
        <v>-251402.77</v>
      </c>
      <c r="M2074">
        <v>-251402.77</v>
      </c>
      <c r="N2074">
        <v>0</v>
      </c>
      <c r="O2074">
        <v>0</v>
      </c>
      <c r="P2074">
        <v>-251402.77</v>
      </c>
      <c r="Q2074">
        <v>-251402.77</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251402.77</v>
      </c>
      <c r="AN2074">
        <v>0</v>
      </c>
      <c r="AO2074">
        <v>0</v>
      </c>
      <c r="AP2074">
        <v>0</v>
      </c>
      <c r="AQ2074">
        <v>251402.77</v>
      </c>
    </row>
    <row r="2075" spans="1:43" x14ac:dyDescent="0.35">
      <c r="A2075" s="65" t="s">
        <v>128</v>
      </c>
      <c r="B2075" s="65" t="s">
        <v>275</v>
      </c>
      <c r="C2075">
        <v>2013</v>
      </c>
      <c r="D2075">
        <v>2013</v>
      </c>
      <c r="F2075">
        <v>3400</v>
      </c>
      <c r="G2075">
        <v>5</v>
      </c>
      <c r="H2075" t="s">
        <v>527</v>
      </c>
      <c r="I2075">
        <v>1</v>
      </c>
      <c r="J2075">
        <v>252</v>
      </c>
      <c r="K2075" t="s">
        <v>66</v>
      </c>
      <c r="L2075">
        <v>-78573.19</v>
      </c>
      <c r="M2075">
        <v>-53573.19</v>
      </c>
      <c r="N2075">
        <v>0</v>
      </c>
      <c r="O2075">
        <v>0</v>
      </c>
      <c r="P2075">
        <v>-78573.19</v>
      </c>
      <c r="Q2075">
        <v>-53573.19</v>
      </c>
      <c r="R2075">
        <v>0</v>
      </c>
      <c r="S2075">
        <v>0</v>
      </c>
      <c r="T2075">
        <v>0</v>
      </c>
      <c r="U2075">
        <v>0</v>
      </c>
      <c r="V2075">
        <v>0</v>
      </c>
      <c r="W2075">
        <v>0</v>
      </c>
      <c r="X2075">
        <v>0</v>
      </c>
      <c r="Y2075">
        <v>0</v>
      </c>
      <c r="Z2075">
        <v>0</v>
      </c>
      <c r="AA2075">
        <v>0</v>
      </c>
      <c r="AB2075">
        <v>0</v>
      </c>
      <c r="AC2075">
        <v>0</v>
      </c>
      <c r="AD2075">
        <v>-25000</v>
      </c>
      <c r="AE2075">
        <v>0</v>
      </c>
      <c r="AF2075">
        <v>0</v>
      </c>
      <c r="AG2075">
        <v>0</v>
      </c>
      <c r="AH2075">
        <v>0</v>
      </c>
      <c r="AI2075">
        <v>-25000</v>
      </c>
      <c r="AJ2075">
        <v>0</v>
      </c>
      <c r="AK2075">
        <v>-25000</v>
      </c>
      <c r="AL2075">
        <v>0</v>
      </c>
      <c r="AM2075">
        <v>53573.19</v>
      </c>
      <c r="AN2075">
        <v>0</v>
      </c>
      <c r="AO2075">
        <v>0</v>
      </c>
      <c r="AP2075">
        <v>0</v>
      </c>
      <c r="AQ2075">
        <v>53573.19</v>
      </c>
    </row>
    <row r="2076" spans="1:43" x14ac:dyDescent="0.35">
      <c r="A2076" s="65" t="s">
        <v>128</v>
      </c>
      <c r="B2076" s="65" t="s">
        <v>275</v>
      </c>
      <c r="C2076">
        <v>2014</v>
      </c>
      <c r="D2076">
        <v>2014</v>
      </c>
      <c r="F2076">
        <v>3400</v>
      </c>
      <c r="G2076">
        <v>5</v>
      </c>
      <c r="H2076" t="s">
        <v>527</v>
      </c>
      <c r="I2076">
        <v>1</v>
      </c>
      <c r="J2076">
        <v>252</v>
      </c>
      <c r="K2076" t="s">
        <v>66</v>
      </c>
      <c r="L2076">
        <v>-872317.96</v>
      </c>
      <c r="M2076">
        <v>-867317.96</v>
      </c>
      <c r="N2076">
        <v>0</v>
      </c>
      <c r="O2076">
        <v>0</v>
      </c>
      <c r="P2076">
        <v>-872317.96</v>
      </c>
      <c r="Q2076">
        <v>-867317.96</v>
      </c>
      <c r="R2076">
        <v>0</v>
      </c>
      <c r="S2076">
        <v>0</v>
      </c>
      <c r="T2076">
        <v>0</v>
      </c>
      <c r="U2076">
        <v>0</v>
      </c>
      <c r="V2076">
        <v>0</v>
      </c>
      <c r="W2076">
        <v>0</v>
      </c>
      <c r="X2076">
        <v>0</v>
      </c>
      <c r="Y2076">
        <v>0</v>
      </c>
      <c r="Z2076">
        <v>0</v>
      </c>
      <c r="AA2076">
        <v>0</v>
      </c>
      <c r="AB2076">
        <v>0</v>
      </c>
      <c r="AC2076">
        <v>0</v>
      </c>
      <c r="AD2076">
        <v>-5000</v>
      </c>
      <c r="AE2076">
        <v>0</v>
      </c>
      <c r="AF2076">
        <v>0</v>
      </c>
      <c r="AG2076">
        <v>0</v>
      </c>
      <c r="AH2076">
        <v>0</v>
      </c>
      <c r="AI2076">
        <v>-5000</v>
      </c>
      <c r="AJ2076">
        <v>0</v>
      </c>
      <c r="AK2076">
        <v>-5000</v>
      </c>
      <c r="AL2076">
        <v>0</v>
      </c>
      <c r="AM2076">
        <v>867317.96</v>
      </c>
      <c r="AN2076">
        <v>0</v>
      </c>
      <c r="AO2076">
        <v>0</v>
      </c>
      <c r="AP2076">
        <v>0</v>
      </c>
      <c r="AQ2076">
        <v>867317.96</v>
      </c>
    </row>
    <row r="2077" spans="1:43" x14ac:dyDescent="0.35">
      <c r="A2077" s="65" t="s">
        <v>128</v>
      </c>
      <c r="B2077" s="65" t="s">
        <v>275</v>
      </c>
      <c r="C2077">
        <v>2015</v>
      </c>
      <c r="D2077">
        <v>2015</v>
      </c>
      <c r="F2077">
        <v>3400</v>
      </c>
      <c r="G2077">
        <v>5</v>
      </c>
      <c r="H2077" t="s">
        <v>527</v>
      </c>
      <c r="I2077">
        <v>1</v>
      </c>
      <c r="J2077">
        <v>240</v>
      </c>
      <c r="K2077" t="s">
        <v>66</v>
      </c>
      <c r="L2077">
        <v>0</v>
      </c>
      <c r="M2077">
        <v>-1012.3</v>
      </c>
      <c r="N2077">
        <v>0</v>
      </c>
      <c r="O2077">
        <v>0</v>
      </c>
      <c r="P2077">
        <v>0</v>
      </c>
      <c r="Q2077">
        <v>-1012.3</v>
      </c>
      <c r="R2077">
        <v>0</v>
      </c>
      <c r="S2077">
        <v>0</v>
      </c>
      <c r="T2077">
        <v>0</v>
      </c>
      <c r="U2077">
        <v>0</v>
      </c>
      <c r="V2077">
        <v>0</v>
      </c>
      <c r="W2077">
        <v>0</v>
      </c>
      <c r="X2077">
        <v>0</v>
      </c>
      <c r="Y2077">
        <v>0</v>
      </c>
      <c r="Z2077">
        <v>0</v>
      </c>
      <c r="AA2077">
        <v>0</v>
      </c>
      <c r="AB2077">
        <v>0</v>
      </c>
      <c r="AC2077">
        <v>0</v>
      </c>
      <c r="AD2077">
        <v>1012.3</v>
      </c>
      <c r="AE2077">
        <v>0</v>
      </c>
      <c r="AF2077">
        <v>0</v>
      </c>
      <c r="AG2077">
        <v>0</v>
      </c>
      <c r="AH2077">
        <v>0</v>
      </c>
      <c r="AI2077">
        <v>1012.3</v>
      </c>
      <c r="AJ2077">
        <v>0</v>
      </c>
      <c r="AK2077">
        <v>1012.3</v>
      </c>
      <c r="AL2077">
        <v>0</v>
      </c>
      <c r="AM2077">
        <v>0</v>
      </c>
      <c r="AN2077">
        <v>0</v>
      </c>
      <c r="AO2077">
        <v>0</v>
      </c>
      <c r="AP2077">
        <v>0</v>
      </c>
      <c r="AQ2077">
        <v>0</v>
      </c>
    </row>
    <row r="2078" spans="1:43" x14ac:dyDescent="0.35">
      <c r="A2078" s="65" t="s">
        <v>128</v>
      </c>
      <c r="B2078" s="65" t="s">
        <v>275</v>
      </c>
      <c r="C2078">
        <v>2015</v>
      </c>
      <c r="D2078">
        <v>2015</v>
      </c>
      <c r="F2078">
        <v>3400</v>
      </c>
      <c r="G2078">
        <v>5</v>
      </c>
      <c r="H2078" t="s">
        <v>527</v>
      </c>
      <c r="I2078">
        <v>1</v>
      </c>
      <c r="J2078">
        <v>251</v>
      </c>
      <c r="K2078" t="s">
        <v>66</v>
      </c>
      <c r="L2078">
        <v>-310625.19</v>
      </c>
      <c r="M2078">
        <v>0</v>
      </c>
      <c r="N2078">
        <v>0</v>
      </c>
      <c r="O2078">
        <v>0</v>
      </c>
      <c r="P2078">
        <v>-310625.19</v>
      </c>
      <c r="Q2078">
        <v>0</v>
      </c>
      <c r="R2078">
        <v>0</v>
      </c>
      <c r="S2078">
        <v>0</v>
      </c>
      <c r="T2078">
        <v>0</v>
      </c>
      <c r="U2078">
        <v>0</v>
      </c>
      <c r="V2078">
        <v>0</v>
      </c>
      <c r="W2078">
        <v>0</v>
      </c>
      <c r="X2078">
        <v>0</v>
      </c>
      <c r="Y2078">
        <v>0</v>
      </c>
      <c r="Z2078">
        <v>0</v>
      </c>
      <c r="AA2078">
        <v>0</v>
      </c>
      <c r="AB2078">
        <v>0</v>
      </c>
      <c r="AC2078">
        <v>0</v>
      </c>
      <c r="AD2078">
        <v>-310625.19</v>
      </c>
      <c r="AE2078">
        <v>0</v>
      </c>
      <c r="AF2078">
        <v>0</v>
      </c>
      <c r="AG2078">
        <v>0</v>
      </c>
      <c r="AH2078">
        <v>0</v>
      </c>
      <c r="AI2078">
        <v>-310625.19</v>
      </c>
      <c r="AJ2078">
        <v>0</v>
      </c>
      <c r="AK2078">
        <v>-310625.19</v>
      </c>
      <c r="AL2078">
        <v>0</v>
      </c>
      <c r="AM2078">
        <v>0</v>
      </c>
      <c r="AN2078">
        <v>0</v>
      </c>
      <c r="AO2078">
        <v>0</v>
      </c>
      <c r="AP2078">
        <v>0</v>
      </c>
      <c r="AQ2078">
        <v>0</v>
      </c>
    </row>
    <row r="2079" spans="1:43" x14ac:dyDescent="0.35">
      <c r="A2079" s="65" t="s">
        <v>128</v>
      </c>
      <c r="B2079" s="65" t="s">
        <v>275</v>
      </c>
      <c r="C2079">
        <v>2015</v>
      </c>
      <c r="D2079">
        <v>2015</v>
      </c>
      <c r="F2079">
        <v>3400</v>
      </c>
      <c r="G2079">
        <v>5</v>
      </c>
      <c r="H2079" t="s">
        <v>527</v>
      </c>
      <c r="I2079">
        <v>1</v>
      </c>
      <c r="J2079">
        <v>252</v>
      </c>
      <c r="K2079" t="s">
        <v>66</v>
      </c>
      <c r="L2079">
        <v>-809132.5</v>
      </c>
      <c r="M2079">
        <v>-733335.11</v>
      </c>
      <c r="N2079">
        <v>0</v>
      </c>
      <c r="O2079">
        <v>0</v>
      </c>
      <c r="P2079">
        <v>-809132.5</v>
      </c>
      <c r="Q2079">
        <v>-733335.11</v>
      </c>
      <c r="R2079">
        <v>0</v>
      </c>
      <c r="S2079">
        <v>0</v>
      </c>
      <c r="T2079">
        <v>0</v>
      </c>
      <c r="U2079">
        <v>0</v>
      </c>
      <c r="V2079">
        <v>0</v>
      </c>
      <c r="W2079">
        <v>0</v>
      </c>
      <c r="X2079">
        <v>0</v>
      </c>
      <c r="Y2079">
        <v>0</v>
      </c>
      <c r="Z2079">
        <v>0</v>
      </c>
      <c r="AA2079">
        <v>0</v>
      </c>
      <c r="AB2079">
        <v>0</v>
      </c>
      <c r="AC2079">
        <v>0</v>
      </c>
      <c r="AD2079">
        <v>-75797.39</v>
      </c>
      <c r="AE2079">
        <v>0</v>
      </c>
      <c r="AF2079">
        <v>0</v>
      </c>
      <c r="AG2079">
        <v>0</v>
      </c>
      <c r="AH2079">
        <v>0</v>
      </c>
      <c r="AI2079">
        <v>-75797.39</v>
      </c>
      <c r="AJ2079">
        <v>0</v>
      </c>
      <c r="AK2079">
        <v>-75797.39</v>
      </c>
      <c r="AL2079">
        <v>0</v>
      </c>
      <c r="AM2079">
        <v>728294.39</v>
      </c>
      <c r="AN2079">
        <v>0</v>
      </c>
      <c r="AO2079">
        <v>0</v>
      </c>
      <c r="AP2079">
        <v>0</v>
      </c>
      <c r="AQ2079">
        <v>728294.39</v>
      </c>
    </row>
    <row r="2080" spans="1:43" x14ac:dyDescent="0.35">
      <c r="A2080" s="65" t="s">
        <v>128</v>
      </c>
      <c r="B2080" s="65" t="s">
        <v>275</v>
      </c>
      <c r="C2080">
        <v>2015</v>
      </c>
      <c r="D2080">
        <v>2015</v>
      </c>
      <c r="F2080">
        <v>3400</v>
      </c>
      <c r="G2080">
        <v>5</v>
      </c>
      <c r="H2080" t="s">
        <v>527</v>
      </c>
      <c r="I2080">
        <v>1</v>
      </c>
      <c r="J2080">
        <v>410</v>
      </c>
      <c r="K2080" t="s">
        <v>66</v>
      </c>
      <c r="L2080">
        <v>-36908.660000000003</v>
      </c>
      <c r="M2080">
        <v>-5644.12</v>
      </c>
      <c r="N2080">
        <v>0</v>
      </c>
      <c r="O2080">
        <v>0</v>
      </c>
      <c r="P2080">
        <v>-36908.660000000003</v>
      </c>
      <c r="Q2080">
        <v>-5644.12</v>
      </c>
      <c r="R2080">
        <v>0</v>
      </c>
      <c r="S2080">
        <v>0</v>
      </c>
      <c r="T2080">
        <v>0</v>
      </c>
      <c r="U2080">
        <v>0</v>
      </c>
      <c r="V2080">
        <v>0</v>
      </c>
      <c r="W2080">
        <v>0</v>
      </c>
      <c r="X2080">
        <v>0</v>
      </c>
      <c r="Y2080">
        <v>0</v>
      </c>
      <c r="Z2080">
        <v>0</v>
      </c>
      <c r="AA2080">
        <v>0</v>
      </c>
      <c r="AB2080">
        <v>0</v>
      </c>
      <c r="AC2080">
        <v>0</v>
      </c>
      <c r="AD2080">
        <v>-31264.54</v>
      </c>
      <c r="AE2080">
        <v>0</v>
      </c>
      <c r="AF2080">
        <v>0</v>
      </c>
      <c r="AG2080">
        <v>0</v>
      </c>
      <c r="AH2080">
        <v>0</v>
      </c>
      <c r="AI2080">
        <v>-31264.54</v>
      </c>
      <c r="AJ2080">
        <v>0</v>
      </c>
      <c r="AK2080">
        <v>-31264.54</v>
      </c>
      <c r="AL2080">
        <v>0</v>
      </c>
      <c r="AM2080">
        <v>0</v>
      </c>
      <c r="AN2080">
        <v>0</v>
      </c>
      <c r="AO2080">
        <v>0</v>
      </c>
      <c r="AP2080">
        <v>0</v>
      </c>
      <c r="AQ2080">
        <v>0</v>
      </c>
    </row>
    <row r="2081" spans="1:43" x14ac:dyDescent="0.35">
      <c r="A2081" s="65" t="s">
        <v>354</v>
      </c>
      <c r="B2081" s="65" t="s">
        <v>528</v>
      </c>
      <c r="C2081">
        <v>2015</v>
      </c>
      <c r="D2081">
        <v>2019</v>
      </c>
      <c r="F2081">
        <v>3300</v>
      </c>
      <c r="G2081">
        <v>5</v>
      </c>
      <c r="H2081" t="s">
        <v>459</v>
      </c>
      <c r="I2081">
        <v>0</v>
      </c>
      <c r="J2081">
        <v>0</v>
      </c>
      <c r="K2081" t="s">
        <v>460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row>
    <row r="2082" spans="1:43" x14ac:dyDescent="0.35">
      <c r="A2082" s="65" t="s">
        <v>354</v>
      </c>
      <c r="B2082" s="65" t="s">
        <v>528</v>
      </c>
      <c r="C2082">
        <v>2016</v>
      </c>
      <c r="D2082">
        <v>2016</v>
      </c>
      <c r="F2082">
        <v>3400</v>
      </c>
      <c r="G2082">
        <v>5</v>
      </c>
      <c r="H2082" t="s">
        <v>527</v>
      </c>
      <c r="I2082">
        <v>1</v>
      </c>
      <c r="J2082">
        <v>0</v>
      </c>
      <c r="K2082" t="s">
        <v>66</v>
      </c>
      <c r="L2082">
        <v>0</v>
      </c>
      <c r="M2082">
        <v>0</v>
      </c>
      <c r="N2082">
        <v>0</v>
      </c>
      <c r="O2082">
        <v>0</v>
      </c>
      <c r="P2082">
        <v>0</v>
      </c>
      <c r="Q2082">
        <v>0</v>
      </c>
      <c r="R2082">
        <v>-2527.8000000000002</v>
      </c>
      <c r="S2082">
        <v>7753.78</v>
      </c>
      <c r="T2082">
        <v>0</v>
      </c>
      <c r="U2082">
        <v>-1886.44</v>
      </c>
      <c r="V2082">
        <v>-2527.8000000000002</v>
      </c>
      <c r="W2082">
        <v>5867.34</v>
      </c>
      <c r="X2082">
        <v>0</v>
      </c>
      <c r="Y2082">
        <v>0</v>
      </c>
      <c r="Z2082">
        <v>0</v>
      </c>
      <c r="AA2082">
        <v>0</v>
      </c>
      <c r="AB2082">
        <v>0</v>
      </c>
      <c r="AC2082">
        <v>0</v>
      </c>
      <c r="AD2082">
        <v>-11230.77</v>
      </c>
      <c r="AE2082">
        <v>0</v>
      </c>
      <c r="AF2082">
        <v>0</v>
      </c>
      <c r="AG2082">
        <v>-57.42</v>
      </c>
      <c r="AH2082">
        <v>0</v>
      </c>
      <c r="AI2082">
        <v>-11288.19</v>
      </c>
      <c r="AJ2082">
        <v>0</v>
      </c>
      <c r="AK2082">
        <v>-11288.19</v>
      </c>
      <c r="AL2082">
        <v>-2893.05</v>
      </c>
      <c r="AM2082">
        <v>0</v>
      </c>
      <c r="AN2082">
        <v>-5867.34</v>
      </c>
      <c r="AO2082">
        <v>0</v>
      </c>
      <c r="AP2082">
        <v>0</v>
      </c>
      <c r="AQ2082">
        <v>-5867.34</v>
      </c>
    </row>
    <row r="2083" spans="1:43" x14ac:dyDescent="0.35">
      <c r="A2083" s="65" t="s">
        <v>354</v>
      </c>
      <c r="B2083" s="65" t="s">
        <v>528</v>
      </c>
      <c r="C2083">
        <v>2016</v>
      </c>
      <c r="D2083">
        <v>2016</v>
      </c>
      <c r="F2083">
        <v>3400</v>
      </c>
      <c r="G2083">
        <v>5</v>
      </c>
      <c r="H2083" t="s">
        <v>527</v>
      </c>
      <c r="I2083">
        <v>1</v>
      </c>
      <c r="J2083">
        <v>111</v>
      </c>
      <c r="K2083" t="s">
        <v>66</v>
      </c>
      <c r="L2083">
        <v>0</v>
      </c>
      <c r="M2083">
        <v>0</v>
      </c>
      <c r="N2083">
        <v>0</v>
      </c>
      <c r="O2083">
        <v>0</v>
      </c>
      <c r="P2083">
        <v>0</v>
      </c>
      <c r="Q2083">
        <v>0</v>
      </c>
      <c r="R2083">
        <v>-185042.5</v>
      </c>
      <c r="S2083">
        <v>-166637.94</v>
      </c>
      <c r="T2083">
        <v>0</v>
      </c>
      <c r="U2083">
        <v>-146.91</v>
      </c>
      <c r="V2083">
        <v>-185042.5</v>
      </c>
      <c r="W2083">
        <v>-166784.85</v>
      </c>
      <c r="X2083">
        <v>0</v>
      </c>
      <c r="Y2083">
        <v>0</v>
      </c>
      <c r="Z2083">
        <v>0</v>
      </c>
      <c r="AA2083">
        <v>0</v>
      </c>
      <c r="AB2083">
        <v>0</v>
      </c>
      <c r="AC2083">
        <v>0</v>
      </c>
      <c r="AD2083">
        <v>-18572.5</v>
      </c>
      <c r="AE2083">
        <v>0</v>
      </c>
      <c r="AF2083">
        <v>0</v>
      </c>
      <c r="AG2083">
        <v>-548.49</v>
      </c>
      <c r="AH2083">
        <v>0</v>
      </c>
      <c r="AI2083">
        <v>-19120.990000000002</v>
      </c>
      <c r="AJ2083">
        <v>0</v>
      </c>
      <c r="AK2083">
        <v>-19120.990000000002</v>
      </c>
      <c r="AL2083">
        <v>-863.34</v>
      </c>
      <c r="AM2083">
        <v>0</v>
      </c>
      <c r="AN2083">
        <v>166784.85</v>
      </c>
      <c r="AO2083">
        <v>0</v>
      </c>
      <c r="AP2083">
        <v>0</v>
      </c>
      <c r="AQ2083">
        <v>166784.85</v>
      </c>
    </row>
    <row r="2084" spans="1:43" x14ac:dyDescent="0.35">
      <c r="A2084" s="65" t="s">
        <v>354</v>
      </c>
      <c r="B2084" s="65" t="s">
        <v>528</v>
      </c>
      <c r="C2084">
        <v>2016</v>
      </c>
      <c r="D2084">
        <v>2016</v>
      </c>
      <c r="F2084">
        <v>3400</v>
      </c>
      <c r="G2084">
        <v>5</v>
      </c>
      <c r="H2084" t="s">
        <v>527</v>
      </c>
      <c r="I2084">
        <v>1</v>
      </c>
      <c r="J2084">
        <v>115</v>
      </c>
      <c r="K2084" t="s">
        <v>66</v>
      </c>
      <c r="L2084">
        <v>0</v>
      </c>
      <c r="M2084">
        <v>0</v>
      </c>
      <c r="N2084">
        <v>0</v>
      </c>
      <c r="O2084">
        <v>0</v>
      </c>
      <c r="P2084">
        <v>0</v>
      </c>
      <c r="Q2084">
        <v>0</v>
      </c>
      <c r="R2084">
        <v>-3560.28</v>
      </c>
      <c r="S2084">
        <v>-3437.55</v>
      </c>
      <c r="T2084">
        <v>0</v>
      </c>
      <c r="U2084">
        <v>37.04</v>
      </c>
      <c r="V2084">
        <v>-3560.28</v>
      </c>
      <c r="W2084">
        <v>-3400.51</v>
      </c>
      <c r="X2084">
        <v>0</v>
      </c>
      <c r="Y2084">
        <v>0</v>
      </c>
      <c r="Z2084">
        <v>0</v>
      </c>
      <c r="AA2084">
        <v>0</v>
      </c>
      <c r="AB2084">
        <v>0</v>
      </c>
      <c r="AC2084">
        <v>0</v>
      </c>
      <c r="AD2084">
        <v>-122.73</v>
      </c>
      <c r="AE2084">
        <v>0</v>
      </c>
      <c r="AF2084">
        <v>0</v>
      </c>
      <c r="AG2084">
        <v>0</v>
      </c>
      <c r="AH2084">
        <v>0</v>
      </c>
      <c r="AI2084">
        <v>-122.73</v>
      </c>
      <c r="AJ2084">
        <v>0</v>
      </c>
      <c r="AK2084">
        <v>-122.73</v>
      </c>
      <c r="AL2084">
        <v>37.04</v>
      </c>
      <c r="AM2084">
        <v>0</v>
      </c>
      <c r="AN2084">
        <v>3400.51</v>
      </c>
      <c r="AO2084">
        <v>0</v>
      </c>
      <c r="AP2084">
        <v>0</v>
      </c>
      <c r="AQ2084">
        <v>3400.51</v>
      </c>
    </row>
    <row r="2085" spans="1:43" x14ac:dyDescent="0.35">
      <c r="A2085" s="65" t="s">
        <v>354</v>
      </c>
      <c r="B2085" s="65" t="s">
        <v>528</v>
      </c>
      <c r="C2085">
        <v>2016</v>
      </c>
      <c r="D2085">
        <v>2016</v>
      </c>
      <c r="F2085">
        <v>3400</v>
      </c>
      <c r="G2085">
        <v>5</v>
      </c>
      <c r="H2085" t="s">
        <v>527</v>
      </c>
      <c r="I2085">
        <v>1</v>
      </c>
      <c r="J2085">
        <v>118</v>
      </c>
      <c r="K2085" t="s">
        <v>66</v>
      </c>
      <c r="L2085">
        <v>0</v>
      </c>
      <c r="M2085">
        <v>0</v>
      </c>
      <c r="N2085">
        <v>0</v>
      </c>
      <c r="O2085">
        <v>0</v>
      </c>
      <c r="P2085">
        <v>0</v>
      </c>
      <c r="Q2085">
        <v>0</v>
      </c>
      <c r="R2085">
        <v>-1227.0999999999999</v>
      </c>
      <c r="S2085">
        <v>-1227.0999999999999</v>
      </c>
      <c r="T2085">
        <v>0</v>
      </c>
      <c r="U2085">
        <v>55.07</v>
      </c>
      <c r="V2085">
        <v>-1227.0999999999999</v>
      </c>
      <c r="W2085">
        <v>-1172.03</v>
      </c>
      <c r="X2085">
        <v>0</v>
      </c>
      <c r="Y2085">
        <v>0</v>
      </c>
      <c r="Z2085">
        <v>0</v>
      </c>
      <c r="AA2085">
        <v>0</v>
      </c>
      <c r="AB2085">
        <v>0</v>
      </c>
      <c r="AC2085">
        <v>0</v>
      </c>
      <c r="AD2085">
        <v>0</v>
      </c>
      <c r="AE2085">
        <v>0</v>
      </c>
      <c r="AF2085">
        <v>0</v>
      </c>
      <c r="AG2085">
        <v>0</v>
      </c>
      <c r="AH2085">
        <v>0</v>
      </c>
      <c r="AI2085">
        <v>0</v>
      </c>
      <c r="AJ2085">
        <v>0</v>
      </c>
      <c r="AK2085">
        <v>0</v>
      </c>
      <c r="AL2085">
        <v>55.07</v>
      </c>
      <c r="AM2085">
        <v>0</v>
      </c>
      <c r="AN2085">
        <v>1172.03</v>
      </c>
      <c r="AO2085">
        <v>0</v>
      </c>
      <c r="AP2085">
        <v>0</v>
      </c>
      <c r="AQ2085">
        <v>1172.03</v>
      </c>
    </row>
    <row r="2086" spans="1:43" x14ac:dyDescent="0.35">
      <c r="A2086" s="65" t="s">
        <v>354</v>
      </c>
      <c r="B2086" s="65" t="s">
        <v>528</v>
      </c>
      <c r="C2086">
        <v>2016</v>
      </c>
      <c r="D2086">
        <v>2016</v>
      </c>
      <c r="F2086">
        <v>3400</v>
      </c>
      <c r="G2086">
        <v>5</v>
      </c>
      <c r="H2086" t="s">
        <v>527</v>
      </c>
      <c r="I2086">
        <v>1</v>
      </c>
      <c r="J2086">
        <v>121</v>
      </c>
      <c r="K2086" t="s">
        <v>66</v>
      </c>
      <c r="L2086">
        <v>0</v>
      </c>
      <c r="M2086">
        <v>0</v>
      </c>
      <c r="N2086">
        <v>0</v>
      </c>
      <c r="O2086">
        <v>0</v>
      </c>
      <c r="P2086">
        <v>0</v>
      </c>
      <c r="Q2086">
        <v>0</v>
      </c>
      <c r="R2086">
        <v>-53059.12</v>
      </c>
      <c r="S2086">
        <v>-47256.61</v>
      </c>
      <c r="T2086">
        <v>0</v>
      </c>
      <c r="U2086">
        <v>-332.32</v>
      </c>
      <c r="V2086">
        <v>-53059.12</v>
      </c>
      <c r="W2086">
        <v>-47588.93</v>
      </c>
      <c r="X2086">
        <v>0</v>
      </c>
      <c r="Y2086">
        <v>0</v>
      </c>
      <c r="Z2086">
        <v>0</v>
      </c>
      <c r="AA2086">
        <v>0</v>
      </c>
      <c r="AB2086">
        <v>0</v>
      </c>
      <c r="AC2086">
        <v>0</v>
      </c>
      <c r="AD2086">
        <v>-5802.51</v>
      </c>
      <c r="AE2086">
        <v>0</v>
      </c>
      <c r="AF2086">
        <v>0</v>
      </c>
      <c r="AG2086">
        <v>-191.82</v>
      </c>
      <c r="AH2086">
        <v>0</v>
      </c>
      <c r="AI2086">
        <v>-5994.33</v>
      </c>
      <c r="AJ2086">
        <v>0</v>
      </c>
      <c r="AK2086">
        <v>-5994.33</v>
      </c>
      <c r="AL2086">
        <v>-524.14</v>
      </c>
      <c r="AM2086">
        <v>0</v>
      </c>
      <c r="AN2086">
        <v>47588.93</v>
      </c>
      <c r="AO2086">
        <v>0</v>
      </c>
      <c r="AP2086">
        <v>0</v>
      </c>
      <c r="AQ2086">
        <v>47588.93</v>
      </c>
    </row>
    <row r="2087" spans="1:43" x14ac:dyDescent="0.35">
      <c r="A2087" s="65" t="s">
        <v>354</v>
      </c>
      <c r="B2087" s="65" t="s">
        <v>528</v>
      </c>
      <c r="C2087">
        <v>2016</v>
      </c>
      <c r="D2087">
        <v>2016</v>
      </c>
      <c r="F2087">
        <v>3400</v>
      </c>
      <c r="G2087">
        <v>5</v>
      </c>
      <c r="H2087" t="s">
        <v>527</v>
      </c>
      <c r="I2087">
        <v>1</v>
      </c>
      <c r="J2087">
        <v>210</v>
      </c>
      <c r="K2087" t="s">
        <v>66</v>
      </c>
      <c r="L2087">
        <v>-3450.98</v>
      </c>
      <c r="M2087">
        <v>-880.08</v>
      </c>
      <c r="N2087">
        <v>0</v>
      </c>
      <c r="O2087">
        <v>0</v>
      </c>
      <c r="P2087">
        <v>-3450.98</v>
      </c>
      <c r="Q2087">
        <v>-880.08</v>
      </c>
      <c r="R2087">
        <v>0</v>
      </c>
      <c r="S2087">
        <v>0</v>
      </c>
      <c r="T2087">
        <v>0</v>
      </c>
      <c r="U2087">
        <v>0</v>
      </c>
      <c r="V2087">
        <v>0</v>
      </c>
      <c r="W2087">
        <v>0</v>
      </c>
      <c r="X2087">
        <v>0</v>
      </c>
      <c r="Y2087">
        <v>0</v>
      </c>
      <c r="Z2087">
        <v>0</v>
      </c>
      <c r="AA2087">
        <v>0</v>
      </c>
      <c r="AB2087">
        <v>0</v>
      </c>
      <c r="AC2087">
        <v>0</v>
      </c>
      <c r="AD2087">
        <v>-2570.9</v>
      </c>
      <c r="AE2087">
        <v>0</v>
      </c>
      <c r="AF2087">
        <v>0</v>
      </c>
      <c r="AG2087">
        <v>-45.3</v>
      </c>
      <c r="AH2087">
        <v>0</v>
      </c>
      <c r="AI2087">
        <v>-2616.1999999999998</v>
      </c>
      <c r="AJ2087">
        <v>0</v>
      </c>
      <c r="AK2087">
        <v>-2616.1999999999998</v>
      </c>
      <c r="AL2087">
        <v>-45.3</v>
      </c>
      <c r="AM2087">
        <v>880.08</v>
      </c>
      <c r="AN2087">
        <v>0</v>
      </c>
      <c r="AO2087">
        <v>0</v>
      </c>
      <c r="AP2087">
        <v>0</v>
      </c>
      <c r="AQ2087">
        <v>880.08</v>
      </c>
    </row>
    <row r="2088" spans="1:43" x14ac:dyDescent="0.35">
      <c r="A2088" s="65" t="s">
        <v>354</v>
      </c>
      <c r="B2088" s="65" t="s">
        <v>528</v>
      </c>
      <c r="C2088">
        <v>2016</v>
      </c>
      <c r="D2088">
        <v>2016</v>
      </c>
      <c r="F2088">
        <v>3400</v>
      </c>
      <c r="G2088">
        <v>5</v>
      </c>
      <c r="H2088" t="s">
        <v>527</v>
      </c>
      <c r="I2088">
        <v>1</v>
      </c>
      <c r="J2088">
        <v>232</v>
      </c>
      <c r="K2088" t="s">
        <v>66</v>
      </c>
      <c r="L2088">
        <v>-4760</v>
      </c>
      <c r="M2088">
        <v>0</v>
      </c>
      <c r="N2088">
        <v>0</v>
      </c>
      <c r="O2088">
        <v>0</v>
      </c>
      <c r="P2088">
        <v>-4760</v>
      </c>
      <c r="Q2088">
        <v>0</v>
      </c>
      <c r="R2088">
        <v>0</v>
      </c>
      <c r="S2088">
        <v>0</v>
      </c>
      <c r="T2088">
        <v>0</v>
      </c>
      <c r="U2088">
        <v>0</v>
      </c>
      <c r="V2088">
        <v>0</v>
      </c>
      <c r="W2088">
        <v>0</v>
      </c>
      <c r="X2088">
        <v>0</v>
      </c>
      <c r="Y2088">
        <v>0</v>
      </c>
      <c r="Z2088">
        <v>0</v>
      </c>
      <c r="AA2088">
        <v>0</v>
      </c>
      <c r="AB2088">
        <v>0</v>
      </c>
      <c r="AC2088">
        <v>0</v>
      </c>
      <c r="AD2088">
        <v>-4760</v>
      </c>
      <c r="AE2088">
        <v>0</v>
      </c>
      <c r="AF2088">
        <v>0</v>
      </c>
      <c r="AG2088">
        <v>0</v>
      </c>
      <c r="AH2088">
        <v>0</v>
      </c>
      <c r="AI2088">
        <v>-4760</v>
      </c>
      <c r="AJ2088">
        <v>0</v>
      </c>
      <c r="AK2088">
        <v>-4760</v>
      </c>
      <c r="AL2088">
        <v>0</v>
      </c>
      <c r="AM2088">
        <v>0</v>
      </c>
      <c r="AN2088">
        <v>0</v>
      </c>
      <c r="AO2088">
        <v>0</v>
      </c>
      <c r="AP2088">
        <v>0</v>
      </c>
      <c r="AQ2088">
        <v>0</v>
      </c>
    </row>
    <row r="2089" spans="1:43" x14ac:dyDescent="0.35">
      <c r="A2089" s="65" t="s">
        <v>354</v>
      </c>
      <c r="B2089" s="65" t="s">
        <v>528</v>
      </c>
      <c r="C2089">
        <v>2016</v>
      </c>
      <c r="D2089">
        <v>2016</v>
      </c>
      <c r="F2089">
        <v>3400</v>
      </c>
      <c r="G2089">
        <v>5</v>
      </c>
      <c r="H2089" t="s">
        <v>527</v>
      </c>
      <c r="I2089">
        <v>1</v>
      </c>
      <c r="J2089">
        <v>240</v>
      </c>
      <c r="K2089" t="s">
        <v>66</v>
      </c>
      <c r="L2089">
        <v>-956.14</v>
      </c>
      <c r="M2089">
        <v>-956.14</v>
      </c>
      <c r="N2089">
        <v>0</v>
      </c>
      <c r="O2089">
        <v>0</v>
      </c>
      <c r="P2089">
        <v>-956.14</v>
      </c>
      <c r="Q2089">
        <v>-956.14</v>
      </c>
      <c r="R2089">
        <v>0</v>
      </c>
      <c r="S2089">
        <v>0</v>
      </c>
      <c r="T2089">
        <v>0</v>
      </c>
      <c r="U2089">
        <v>0</v>
      </c>
      <c r="V2089">
        <v>0</v>
      </c>
      <c r="W2089">
        <v>0</v>
      </c>
      <c r="X2089">
        <v>0</v>
      </c>
      <c r="Y2089">
        <v>0</v>
      </c>
      <c r="Z2089">
        <v>0</v>
      </c>
      <c r="AA2089">
        <v>0</v>
      </c>
      <c r="AB2089">
        <v>0</v>
      </c>
      <c r="AC2089">
        <v>0</v>
      </c>
      <c r="AD2089">
        <v>-64.069999999999993</v>
      </c>
      <c r="AE2089">
        <v>0</v>
      </c>
      <c r="AF2089">
        <v>0</v>
      </c>
      <c r="AG2089">
        <v>0</v>
      </c>
      <c r="AH2089">
        <v>0</v>
      </c>
      <c r="AI2089">
        <v>-64.069999999999993</v>
      </c>
      <c r="AJ2089">
        <v>0</v>
      </c>
      <c r="AK2089">
        <v>-64.069999999999993</v>
      </c>
      <c r="AL2089">
        <v>-64.069999999999993</v>
      </c>
      <c r="AM2089">
        <v>956.14</v>
      </c>
      <c r="AN2089">
        <v>0</v>
      </c>
      <c r="AO2089">
        <v>0</v>
      </c>
      <c r="AP2089">
        <v>0</v>
      </c>
      <c r="AQ2089">
        <v>956.14</v>
      </c>
    </row>
    <row r="2090" spans="1:43" x14ac:dyDescent="0.35">
      <c r="A2090" s="65" t="s">
        <v>354</v>
      </c>
      <c r="B2090" s="65" t="s">
        <v>528</v>
      </c>
      <c r="C2090">
        <v>2016</v>
      </c>
      <c r="D2090">
        <v>2016</v>
      </c>
      <c r="F2090">
        <v>3400</v>
      </c>
      <c r="G2090">
        <v>5</v>
      </c>
      <c r="H2090" t="s">
        <v>527</v>
      </c>
      <c r="I2090">
        <v>1</v>
      </c>
      <c r="J2090">
        <v>251</v>
      </c>
      <c r="K2090" t="s">
        <v>66</v>
      </c>
      <c r="L2090">
        <v>-1127981.8999999999</v>
      </c>
      <c r="M2090">
        <v>-605557.18000000005</v>
      </c>
      <c r="N2090">
        <v>0</v>
      </c>
      <c r="O2090">
        <v>0</v>
      </c>
      <c r="P2090">
        <v>-1127981.8999999999</v>
      </c>
      <c r="Q2090">
        <v>-605557.18000000005</v>
      </c>
      <c r="R2090">
        <v>-16371.68</v>
      </c>
      <c r="S2090">
        <v>0</v>
      </c>
      <c r="T2090">
        <v>0</v>
      </c>
      <c r="U2090">
        <v>0</v>
      </c>
      <c r="V2090">
        <v>-16371.68</v>
      </c>
      <c r="W2090">
        <v>0</v>
      </c>
      <c r="X2090">
        <v>0</v>
      </c>
      <c r="Y2090">
        <v>0</v>
      </c>
      <c r="Z2090">
        <v>0</v>
      </c>
      <c r="AA2090">
        <v>0</v>
      </c>
      <c r="AB2090">
        <v>0</v>
      </c>
      <c r="AC2090">
        <v>0</v>
      </c>
      <c r="AD2090">
        <v>-538796.4</v>
      </c>
      <c r="AE2090">
        <v>0</v>
      </c>
      <c r="AF2090">
        <v>0</v>
      </c>
      <c r="AG2090">
        <v>0</v>
      </c>
      <c r="AH2090">
        <v>0</v>
      </c>
      <c r="AI2090">
        <v>-538796.4</v>
      </c>
      <c r="AJ2090">
        <v>0</v>
      </c>
      <c r="AK2090">
        <v>-538796.4</v>
      </c>
      <c r="AL2090">
        <v>0</v>
      </c>
      <c r="AM2090">
        <v>108390.96</v>
      </c>
      <c r="AN2090">
        <v>0</v>
      </c>
      <c r="AO2090">
        <v>0</v>
      </c>
      <c r="AP2090">
        <v>0</v>
      </c>
      <c r="AQ2090">
        <v>108390.96</v>
      </c>
    </row>
    <row r="2091" spans="1:43" x14ac:dyDescent="0.35">
      <c r="A2091" s="65" t="s">
        <v>354</v>
      </c>
      <c r="B2091" s="65" t="s">
        <v>528</v>
      </c>
      <c r="C2091">
        <v>2016</v>
      </c>
      <c r="D2091">
        <v>2016</v>
      </c>
      <c r="F2091">
        <v>3400</v>
      </c>
      <c r="G2091">
        <v>5</v>
      </c>
      <c r="H2091" t="s">
        <v>527</v>
      </c>
      <c r="I2091">
        <v>1</v>
      </c>
      <c r="J2091">
        <v>252</v>
      </c>
      <c r="K2091" t="s">
        <v>66</v>
      </c>
      <c r="L2091">
        <v>-13137621.710000001</v>
      </c>
      <c r="M2091">
        <v>-5169537.38</v>
      </c>
      <c r="N2091">
        <v>0</v>
      </c>
      <c r="O2091">
        <v>-419186.96</v>
      </c>
      <c r="P2091">
        <v>-13137621.710000001</v>
      </c>
      <c r="Q2091">
        <v>-5588724.3399999999</v>
      </c>
      <c r="R2091">
        <v>0</v>
      </c>
      <c r="S2091">
        <v>-190320.32</v>
      </c>
      <c r="T2091">
        <v>0</v>
      </c>
      <c r="U2091">
        <v>0</v>
      </c>
      <c r="V2091">
        <v>0</v>
      </c>
      <c r="W2091">
        <v>-190320.32</v>
      </c>
      <c r="X2091">
        <v>0</v>
      </c>
      <c r="Y2091">
        <v>0</v>
      </c>
      <c r="Z2091">
        <v>0</v>
      </c>
      <c r="AA2091">
        <v>0</v>
      </c>
      <c r="AB2091">
        <v>0</v>
      </c>
      <c r="AC2091">
        <v>0</v>
      </c>
      <c r="AD2091">
        <v>-7778027.6900000004</v>
      </c>
      <c r="AE2091">
        <v>0</v>
      </c>
      <c r="AF2091">
        <v>0</v>
      </c>
      <c r="AG2091">
        <v>-430.93</v>
      </c>
      <c r="AH2091">
        <v>0</v>
      </c>
      <c r="AI2091">
        <v>-7778458.6200000001</v>
      </c>
      <c r="AJ2091">
        <v>0</v>
      </c>
      <c r="AK2091">
        <v>-7778458.6200000001</v>
      </c>
      <c r="AL2091">
        <v>-419881.57</v>
      </c>
      <c r="AM2091">
        <v>675.47</v>
      </c>
      <c r="AN2091">
        <v>0</v>
      </c>
      <c r="AO2091">
        <v>0</v>
      </c>
      <c r="AP2091">
        <v>0</v>
      </c>
      <c r="AQ2091">
        <v>675.47</v>
      </c>
    </row>
    <row r="2092" spans="1:43" x14ac:dyDescent="0.35">
      <c r="A2092" s="65" t="s">
        <v>354</v>
      </c>
      <c r="B2092" s="65" t="s">
        <v>528</v>
      </c>
      <c r="C2092">
        <v>2016</v>
      </c>
      <c r="D2092">
        <v>2016</v>
      </c>
      <c r="F2092">
        <v>3400</v>
      </c>
      <c r="G2092">
        <v>5</v>
      </c>
      <c r="H2092" t="s">
        <v>527</v>
      </c>
      <c r="I2092">
        <v>1</v>
      </c>
      <c r="J2092">
        <v>258</v>
      </c>
      <c r="K2092" t="s">
        <v>66</v>
      </c>
      <c r="L2092">
        <v>0</v>
      </c>
      <c r="M2092">
        <v>0</v>
      </c>
      <c r="N2092">
        <v>0</v>
      </c>
      <c r="O2092">
        <v>0</v>
      </c>
      <c r="P2092">
        <v>0</v>
      </c>
      <c r="Q2092">
        <v>0</v>
      </c>
      <c r="R2092">
        <v>58.26</v>
      </c>
      <c r="S2092">
        <v>0</v>
      </c>
      <c r="T2092">
        <v>0</v>
      </c>
      <c r="U2092">
        <v>0</v>
      </c>
      <c r="V2092">
        <v>58.26</v>
      </c>
      <c r="W2092">
        <v>0</v>
      </c>
      <c r="X2092">
        <v>0</v>
      </c>
      <c r="Y2092">
        <v>0</v>
      </c>
      <c r="Z2092">
        <v>0</v>
      </c>
      <c r="AA2092">
        <v>0</v>
      </c>
      <c r="AB2092">
        <v>0</v>
      </c>
      <c r="AC2092">
        <v>0</v>
      </c>
      <c r="AD2092">
        <v>-278.85000000000002</v>
      </c>
      <c r="AE2092">
        <v>0</v>
      </c>
      <c r="AF2092">
        <v>0</v>
      </c>
      <c r="AG2092">
        <v>0</v>
      </c>
      <c r="AH2092">
        <v>0</v>
      </c>
      <c r="AI2092">
        <v>-278.85000000000002</v>
      </c>
      <c r="AJ2092">
        <v>0</v>
      </c>
      <c r="AK2092">
        <v>-278.85000000000002</v>
      </c>
      <c r="AL2092">
        <v>-337.11</v>
      </c>
      <c r="AM2092">
        <v>0</v>
      </c>
      <c r="AN2092">
        <v>0</v>
      </c>
      <c r="AO2092">
        <v>0</v>
      </c>
      <c r="AP2092">
        <v>81.78</v>
      </c>
      <c r="AQ2092">
        <v>81.78</v>
      </c>
    </row>
    <row r="2093" spans="1:43" x14ac:dyDescent="0.35">
      <c r="A2093" s="65" t="s">
        <v>354</v>
      </c>
      <c r="B2093" s="65" t="s">
        <v>528</v>
      </c>
      <c r="C2093">
        <v>2016</v>
      </c>
      <c r="D2093">
        <v>2016</v>
      </c>
      <c r="F2093">
        <v>3400</v>
      </c>
      <c r="G2093">
        <v>5</v>
      </c>
      <c r="H2093" t="s">
        <v>527</v>
      </c>
      <c r="I2093">
        <v>1</v>
      </c>
      <c r="J2093">
        <v>310</v>
      </c>
      <c r="K2093" t="s">
        <v>66</v>
      </c>
      <c r="L2093">
        <v>0</v>
      </c>
      <c r="M2093">
        <v>0</v>
      </c>
      <c r="N2093">
        <v>0</v>
      </c>
      <c r="O2093">
        <v>0</v>
      </c>
      <c r="P2093">
        <v>0</v>
      </c>
      <c r="Q2093">
        <v>0</v>
      </c>
      <c r="R2093">
        <v>-454.47</v>
      </c>
      <c r="S2093">
        <v>0</v>
      </c>
      <c r="T2093">
        <v>0</v>
      </c>
      <c r="U2093">
        <v>0</v>
      </c>
      <c r="V2093">
        <v>-454.47</v>
      </c>
      <c r="W2093">
        <v>0</v>
      </c>
      <c r="X2093">
        <v>0</v>
      </c>
      <c r="Y2093">
        <v>0</v>
      </c>
      <c r="Z2093">
        <v>0</v>
      </c>
      <c r="AA2093">
        <v>0</v>
      </c>
      <c r="AB2093">
        <v>0</v>
      </c>
      <c r="AC2093">
        <v>0</v>
      </c>
      <c r="AD2093">
        <v>-4.7</v>
      </c>
      <c r="AE2093">
        <v>0</v>
      </c>
      <c r="AF2093">
        <v>0</v>
      </c>
      <c r="AG2093">
        <v>0</v>
      </c>
      <c r="AH2093">
        <v>0</v>
      </c>
      <c r="AI2093">
        <v>-4.7</v>
      </c>
      <c r="AJ2093">
        <v>0</v>
      </c>
      <c r="AK2093">
        <v>-4.7</v>
      </c>
      <c r="AL2093">
        <v>449.77</v>
      </c>
      <c r="AM2093">
        <v>0</v>
      </c>
      <c r="AN2093">
        <v>0</v>
      </c>
      <c r="AO2093">
        <v>0</v>
      </c>
      <c r="AP2093">
        <v>0</v>
      </c>
      <c r="AQ2093">
        <v>0</v>
      </c>
    </row>
    <row r="2094" spans="1:43" x14ac:dyDescent="0.35">
      <c r="A2094" s="65" t="s">
        <v>354</v>
      </c>
      <c r="B2094" s="65" t="s">
        <v>528</v>
      </c>
      <c r="C2094">
        <v>2016</v>
      </c>
      <c r="D2094">
        <v>2016</v>
      </c>
      <c r="F2094">
        <v>3400</v>
      </c>
      <c r="G2094">
        <v>5</v>
      </c>
      <c r="H2094" t="s">
        <v>527</v>
      </c>
      <c r="I2094">
        <v>1</v>
      </c>
      <c r="J2094">
        <v>410</v>
      </c>
      <c r="K2094" t="s">
        <v>66</v>
      </c>
      <c r="L2094">
        <v>-2552176.7400000002</v>
      </c>
      <c r="M2094">
        <v>-977913.53</v>
      </c>
      <c r="N2094">
        <v>0</v>
      </c>
      <c r="O2094">
        <v>0</v>
      </c>
      <c r="P2094">
        <v>-2552176.7400000002</v>
      </c>
      <c r="Q2094">
        <v>-977913.53</v>
      </c>
      <c r="R2094">
        <v>0</v>
      </c>
      <c r="S2094">
        <v>0</v>
      </c>
      <c r="T2094">
        <v>0</v>
      </c>
      <c r="U2094">
        <v>0</v>
      </c>
      <c r="V2094">
        <v>0</v>
      </c>
      <c r="W2094">
        <v>0</v>
      </c>
      <c r="X2094">
        <v>0</v>
      </c>
      <c r="Y2094">
        <v>0</v>
      </c>
      <c r="Z2094">
        <v>0</v>
      </c>
      <c r="AA2094">
        <v>0</v>
      </c>
      <c r="AB2094">
        <v>0</v>
      </c>
      <c r="AC2094">
        <v>0</v>
      </c>
      <c r="AD2094">
        <v>-1574263.21</v>
      </c>
      <c r="AE2094">
        <v>0</v>
      </c>
      <c r="AF2094">
        <v>0</v>
      </c>
      <c r="AG2094">
        <v>0</v>
      </c>
      <c r="AH2094">
        <v>0</v>
      </c>
      <c r="AI2094">
        <v>-1574263.21</v>
      </c>
      <c r="AJ2094">
        <v>0</v>
      </c>
      <c r="AK2094">
        <v>-1574263.21</v>
      </c>
      <c r="AL2094">
        <v>0</v>
      </c>
      <c r="AM2094">
        <v>176855.87</v>
      </c>
      <c r="AN2094">
        <v>0</v>
      </c>
      <c r="AO2094">
        <v>0</v>
      </c>
      <c r="AP2094">
        <v>0</v>
      </c>
      <c r="AQ2094">
        <v>176855.87</v>
      </c>
    </row>
    <row r="2095" spans="1:43" x14ac:dyDescent="0.35">
      <c r="A2095" s="65" t="s">
        <v>354</v>
      </c>
      <c r="B2095" s="65" t="s">
        <v>528</v>
      </c>
      <c r="C2095">
        <v>2017</v>
      </c>
      <c r="D2095">
        <v>2017</v>
      </c>
      <c r="F2095">
        <v>3400</v>
      </c>
      <c r="G2095">
        <v>5</v>
      </c>
      <c r="H2095" t="s">
        <v>527</v>
      </c>
      <c r="I2095">
        <v>1</v>
      </c>
      <c r="J2095">
        <v>0</v>
      </c>
      <c r="K2095" t="s">
        <v>66</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-239832.74</v>
      </c>
      <c r="AE2095">
        <v>0</v>
      </c>
      <c r="AF2095">
        <v>0</v>
      </c>
      <c r="AG2095">
        <v>0</v>
      </c>
      <c r="AH2095">
        <v>0</v>
      </c>
      <c r="AI2095">
        <v>-239832.74</v>
      </c>
      <c r="AJ2095">
        <v>0</v>
      </c>
      <c r="AK2095">
        <v>-239832.74</v>
      </c>
      <c r="AL2095">
        <v>-239832.74</v>
      </c>
      <c r="AM2095">
        <v>0</v>
      </c>
      <c r="AN2095">
        <v>0</v>
      </c>
      <c r="AO2095">
        <v>0</v>
      </c>
      <c r="AP2095">
        <v>0</v>
      </c>
      <c r="AQ2095">
        <v>0</v>
      </c>
    </row>
    <row r="2096" spans="1:43" x14ac:dyDescent="0.35">
      <c r="A2096" s="65" t="s">
        <v>354</v>
      </c>
      <c r="B2096" s="65" t="s">
        <v>528</v>
      </c>
      <c r="C2096">
        <v>2017</v>
      </c>
      <c r="D2096">
        <v>2017</v>
      </c>
      <c r="F2096">
        <v>3400</v>
      </c>
      <c r="G2096">
        <v>5</v>
      </c>
      <c r="H2096" t="s">
        <v>527</v>
      </c>
      <c r="I2096">
        <v>1</v>
      </c>
      <c r="J2096">
        <v>111</v>
      </c>
      <c r="K2096" t="s">
        <v>66</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-267826.46999999997</v>
      </c>
      <c r="AE2096">
        <v>0</v>
      </c>
      <c r="AF2096">
        <v>0</v>
      </c>
      <c r="AG2096">
        <v>0</v>
      </c>
      <c r="AH2096">
        <v>0</v>
      </c>
      <c r="AI2096">
        <v>-267826.46999999997</v>
      </c>
      <c r="AJ2096">
        <v>0</v>
      </c>
      <c r="AK2096">
        <v>-267826.46999999997</v>
      </c>
      <c r="AL2096">
        <v>-267826.46999999997</v>
      </c>
      <c r="AM2096">
        <v>0</v>
      </c>
      <c r="AN2096">
        <v>0</v>
      </c>
      <c r="AO2096">
        <v>0</v>
      </c>
      <c r="AP2096">
        <v>0</v>
      </c>
      <c r="AQ2096">
        <v>0</v>
      </c>
    </row>
    <row r="2097" spans="1:43" x14ac:dyDescent="0.35">
      <c r="A2097" s="65" t="s">
        <v>354</v>
      </c>
      <c r="B2097" s="65" t="s">
        <v>528</v>
      </c>
      <c r="C2097">
        <v>2017</v>
      </c>
      <c r="D2097">
        <v>2017</v>
      </c>
      <c r="F2097">
        <v>3400</v>
      </c>
      <c r="G2097">
        <v>5</v>
      </c>
      <c r="H2097" t="s">
        <v>527</v>
      </c>
      <c r="I2097">
        <v>1</v>
      </c>
      <c r="J2097">
        <v>113</v>
      </c>
      <c r="K2097" t="s">
        <v>66</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-117.18</v>
      </c>
      <c r="AE2097">
        <v>0</v>
      </c>
      <c r="AF2097">
        <v>0</v>
      </c>
      <c r="AG2097">
        <v>0</v>
      </c>
      <c r="AH2097">
        <v>0</v>
      </c>
      <c r="AI2097">
        <v>-117.18</v>
      </c>
      <c r="AJ2097">
        <v>0</v>
      </c>
      <c r="AK2097">
        <v>-117.18</v>
      </c>
      <c r="AL2097">
        <v>-117.18</v>
      </c>
      <c r="AM2097">
        <v>0</v>
      </c>
      <c r="AN2097">
        <v>0</v>
      </c>
      <c r="AO2097">
        <v>0</v>
      </c>
      <c r="AP2097">
        <v>0</v>
      </c>
      <c r="AQ2097">
        <v>0</v>
      </c>
    </row>
    <row r="2098" spans="1:43" x14ac:dyDescent="0.35">
      <c r="A2098" s="65" t="s">
        <v>354</v>
      </c>
      <c r="B2098" s="65" t="s">
        <v>528</v>
      </c>
      <c r="C2098">
        <v>2017</v>
      </c>
      <c r="D2098">
        <v>2017</v>
      </c>
      <c r="F2098">
        <v>3400</v>
      </c>
      <c r="G2098">
        <v>5</v>
      </c>
      <c r="H2098" t="s">
        <v>527</v>
      </c>
      <c r="I2098">
        <v>1</v>
      </c>
      <c r="J2098">
        <v>115</v>
      </c>
      <c r="K2098" t="s">
        <v>66</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-3652.77</v>
      </c>
      <c r="AE2098">
        <v>0</v>
      </c>
      <c r="AF2098">
        <v>0</v>
      </c>
      <c r="AG2098">
        <v>0</v>
      </c>
      <c r="AH2098">
        <v>0</v>
      </c>
      <c r="AI2098">
        <v>-3652.77</v>
      </c>
      <c r="AJ2098">
        <v>0</v>
      </c>
      <c r="AK2098">
        <v>-3652.77</v>
      </c>
      <c r="AL2098">
        <v>-3652.77</v>
      </c>
      <c r="AM2098">
        <v>0</v>
      </c>
      <c r="AN2098">
        <v>0</v>
      </c>
      <c r="AO2098">
        <v>0</v>
      </c>
      <c r="AP2098">
        <v>0</v>
      </c>
      <c r="AQ2098">
        <v>0</v>
      </c>
    </row>
    <row r="2099" spans="1:43" x14ac:dyDescent="0.35">
      <c r="A2099" s="65" t="s">
        <v>354</v>
      </c>
      <c r="B2099" s="65" t="s">
        <v>528</v>
      </c>
      <c r="C2099">
        <v>2017</v>
      </c>
      <c r="D2099">
        <v>2017</v>
      </c>
      <c r="F2099">
        <v>3400</v>
      </c>
      <c r="G2099">
        <v>5</v>
      </c>
      <c r="H2099" t="s">
        <v>527</v>
      </c>
      <c r="I2099">
        <v>1</v>
      </c>
      <c r="J2099">
        <v>121</v>
      </c>
      <c r="K2099" t="s">
        <v>66</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-71233.75</v>
      </c>
      <c r="AE2099">
        <v>0</v>
      </c>
      <c r="AF2099">
        <v>0</v>
      </c>
      <c r="AG2099">
        <v>0</v>
      </c>
      <c r="AH2099">
        <v>0</v>
      </c>
      <c r="AI2099">
        <v>-71233.75</v>
      </c>
      <c r="AJ2099">
        <v>0</v>
      </c>
      <c r="AK2099">
        <v>-71233.75</v>
      </c>
      <c r="AL2099">
        <v>-71233.75</v>
      </c>
      <c r="AM2099">
        <v>0</v>
      </c>
      <c r="AN2099">
        <v>0</v>
      </c>
      <c r="AO2099">
        <v>0</v>
      </c>
      <c r="AP2099">
        <v>0</v>
      </c>
      <c r="AQ2099">
        <v>0</v>
      </c>
    </row>
    <row r="2100" spans="1:43" x14ac:dyDescent="0.35">
      <c r="A2100" s="65" t="s">
        <v>354</v>
      </c>
      <c r="B2100" s="65" t="s">
        <v>528</v>
      </c>
      <c r="C2100">
        <v>2017</v>
      </c>
      <c r="D2100">
        <v>2017</v>
      </c>
      <c r="F2100">
        <v>3400</v>
      </c>
      <c r="G2100">
        <v>5</v>
      </c>
      <c r="H2100" t="s">
        <v>527</v>
      </c>
      <c r="I2100">
        <v>1</v>
      </c>
      <c r="J2100">
        <v>210</v>
      </c>
      <c r="K2100" t="s">
        <v>66</v>
      </c>
      <c r="L2100">
        <v>0</v>
      </c>
      <c r="M2100">
        <v>-11796.33</v>
      </c>
      <c r="N2100">
        <v>0</v>
      </c>
      <c r="O2100">
        <v>0</v>
      </c>
      <c r="P2100">
        <v>0</v>
      </c>
      <c r="Q2100">
        <v>-11796.33</v>
      </c>
      <c r="R2100">
        <v>0</v>
      </c>
      <c r="S2100">
        <v>-1002.11</v>
      </c>
      <c r="T2100">
        <v>0</v>
      </c>
      <c r="U2100">
        <v>0</v>
      </c>
      <c r="V2100">
        <v>0</v>
      </c>
      <c r="W2100">
        <v>-1002.11</v>
      </c>
      <c r="X2100">
        <v>0</v>
      </c>
      <c r="Y2100">
        <v>0</v>
      </c>
      <c r="Z2100">
        <v>0</v>
      </c>
      <c r="AA2100">
        <v>0</v>
      </c>
      <c r="AB2100">
        <v>0</v>
      </c>
      <c r="AC2100">
        <v>0</v>
      </c>
      <c r="AD2100">
        <v>-34358.47</v>
      </c>
      <c r="AE2100">
        <v>0</v>
      </c>
      <c r="AF2100">
        <v>0</v>
      </c>
      <c r="AG2100">
        <v>0</v>
      </c>
      <c r="AH2100">
        <v>0</v>
      </c>
      <c r="AI2100">
        <v>-34358.47</v>
      </c>
      <c r="AJ2100">
        <v>0</v>
      </c>
      <c r="AK2100">
        <v>-34358.47</v>
      </c>
      <c r="AL2100">
        <v>-47156.91</v>
      </c>
      <c r="AM2100">
        <v>0</v>
      </c>
      <c r="AN2100">
        <v>0</v>
      </c>
      <c r="AO2100">
        <v>0</v>
      </c>
      <c r="AP2100">
        <v>0</v>
      </c>
      <c r="AQ2100">
        <v>0</v>
      </c>
    </row>
    <row r="2101" spans="1:43" x14ac:dyDescent="0.35">
      <c r="A2101" s="65" t="s">
        <v>354</v>
      </c>
      <c r="B2101" s="65" t="s">
        <v>528</v>
      </c>
      <c r="C2101">
        <v>2017</v>
      </c>
      <c r="D2101">
        <v>2017</v>
      </c>
      <c r="F2101">
        <v>3400</v>
      </c>
      <c r="G2101">
        <v>5</v>
      </c>
      <c r="H2101" t="s">
        <v>527</v>
      </c>
      <c r="I2101">
        <v>1</v>
      </c>
      <c r="J2101">
        <v>232</v>
      </c>
      <c r="K2101" t="s">
        <v>66</v>
      </c>
      <c r="L2101">
        <v>0</v>
      </c>
      <c r="M2101">
        <v>-6800</v>
      </c>
      <c r="N2101">
        <v>0</v>
      </c>
      <c r="O2101">
        <v>0</v>
      </c>
      <c r="P2101">
        <v>0</v>
      </c>
      <c r="Q2101">
        <v>-6800</v>
      </c>
      <c r="R2101">
        <v>0</v>
      </c>
      <c r="S2101">
        <v>0</v>
      </c>
      <c r="T2101">
        <v>0</v>
      </c>
      <c r="U2101">
        <v>0</v>
      </c>
      <c r="V2101">
        <v>0</v>
      </c>
      <c r="W2101">
        <v>0</v>
      </c>
      <c r="X2101">
        <v>0</v>
      </c>
      <c r="Y2101">
        <v>0</v>
      </c>
      <c r="Z2101">
        <v>0</v>
      </c>
      <c r="AA2101">
        <v>0</v>
      </c>
      <c r="AB2101">
        <v>0</v>
      </c>
      <c r="AC2101">
        <v>0</v>
      </c>
      <c r="AD2101">
        <v>-1360</v>
      </c>
      <c r="AE2101">
        <v>0</v>
      </c>
      <c r="AF2101">
        <v>0</v>
      </c>
      <c r="AG2101">
        <v>0</v>
      </c>
      <c r="AH2101">
        <v>0</v>
      </c>
      <c r="AI2101">
        <v>-1360</v>
      </c>
      <c r="AJ2101">
        <v>0</v>
      </c>
      <c r="AK2101">
        <v>-1360</v>
      </c>
      <c r="AL2101">
        <v>-8160</v>
      </c>
      <c r="AM2101">
        <v>0</v>
      </c>
      <c r="AN2101">
        <v>0</v>
      </c>
      <c r="AO2101">
        <v>0</v>
      </c>
      <c r="AP2101">
        <v>0</v>
      </c>
      <c r="AQ2101">
        <v>0</v>
      </c>
    </row>
    <row r="2102" spans="1:43" x14ac:dyDescent="0.35">
      <c r="A2102" s="65" t="s">
        <v>354</v>
      </c>
      <c r="B2102" s="65" t="s">
        <v>528</v>
      </c>
      <c r="C2102">
        <v>2017</v>
      </c>
      <c r="D2102">
        <v>2017</v>
      </c>
      <c r="F2102">
        <v>3400</v>
      </c>
      <c r="G2102">
        <v>5</v>
      </c>
      <c r="H2102" t="s">
        <v>527</v>
      </c>
      <c r="I2102">
        <v>1</v>
      </c>
      <c r="J2102">
        <v>233</v>
      </c>
      <c r="K2102" t="s">
        <v>66</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-1347.08</v>
      </c>
      <c r="AE2102">
        <v>0</v>
      </c>
      <c r="AF2102">
        <v>0</v>
      </c>
      <c r="AG2102">
        <v>0</v>
      </c>
      <c r="AH2102">
        <v>0</v>
      </c>
      <c r="AI2102">
        <v>-1347.08</v>
      </c>
      <c r="AJ2102">
        <v>0</v>
      </c>
      <c r="AK2102">
        <v>-1347.08</v>
      </c>
      <c r="AL2102">
        <v>-1347.08</v>
      </c>
      <c r="AM2102">
        <v>0</v>
      </c>
      <c r="AN2102">
        <v>0</v>
      </c>
      <c r="AO2102">
        <v>0</v>
      </c>
      <c r="AP2102">
        <v>0</v>
      </c>
      <c r="AQ2102">
        <v>0</v>
      </c>
    </row>
    <row r="2103" spans="1:43" x14ac:dyDescent="0.35">
      <c r="A2103" s="65" t="s">
        <v>354</v>
      </c>
      <c r="B2103" s="65" t="s">
        <v>528</v>
      </c>
      <c r="C2103">
        <v>2017</v>
      </c>
      <c r="D2103">
        <v>2017</v>
      </c>
      <c r="F2103">
        <v>3400</v>
      </c>
      <c r="G2103">
        <v>5</v>
      </c>
      <c r="H2103" t="s">
        <v>527</v>
      </c>
      <c r="I2103">
        <v>1</v>
      </c>
      <c r="J2103">
        <v>240</v>
      </c>
      <c r="K2103" t="s">
        <v>66</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-1326.84</v>
      </c>
      <c r="AE2103">
        <v>0</v>
      </c>
      <c r="AF2103">
        <v>0</v>
      </c>
      <c r="AG2103">
        <v>0</v>
      </c>
      <c r="AH2103">
        <v>0</v>
      </c>
      <c r="AI2103">
        <v>-1326.84</v>
      </c>
      <c r="AJ2103">
        <v>0</v>
      </c>
      <c r="AK2103">
        <v>-1326.84</v>
      </c>
      <c r="AL2103">
        <v>-1326.84</v>
      </c>
      <c r="AM2103">
        <v>0</v>
      </c>
      <c r="AN2103">
        <v>0</v>
      </c>
      <c r="AO2103">
        <v>0</v>
      </c>
      <c r="AP2103">
        <v>0</v>
      </c>
      <c r="AQ2103">
        <v>0</v>
      </c>
    </row>
    <row r="2104" spans="1:43" x14ac:dyDescent="0.35">
      <c r="A2104" s="65" t="s">
        <v>354</v>
      </c>
      <c r="B2104" s="65" t="s">
        <v>528</v>
      </c>
      <c r="C2104">
        <v>2017</v>
      </c>
      <c r="D2104">
        <v>2017</v>
      </c>
      <c r="F2104">
        <v>3400</v>
      </c>
      <c r="G2104">
        <v>5</v>
      </c>
      <c r="H2104" t="s">
        <v>527</v>
      </c>
      <c r="I2104">
        <v>1</v>
      </c>
      <c r="J2104">
        <v>251</v>
      </c>
      <c r="K2104" t="s">
        <v>66</v>
      </c>
      <c r="L2104">
        <v>0</v>
      </c>
      <c r="M2104">
        <v>-339249.96</v>
      </c>
      <c r="N2104">
        <v>0</v>
      </c>
      <c r="O2104">
        <v>0</v>
      </c>
      <c r="P2104">
        <v>0</v>
      </c>
      <c r="Q2104">
        <v>-339249.96</v>
      </c>
      <c r="R2104">
        <v>0</v>
      </c>
      <c r="S2104">
        <v>-16463.080000000002</v>
      </c>
      <c r="T2104">
        <v>0</v>
      </c>
      <c r="U2104">
        <v>0</v>
      </c>
      <c r="V2104">
        <v>0</v>
      </c>
      <c r="W2104">
        <v>-16463.080000000002</v>
      </c>
      <c r="X2104">
        <v>0</v>
      </c>
      <c r="Y2104">
        <v>0</v>
      </c>
      <c r="Z2104">
        <v>0</v>
      </c>
      <c r="AA2104">
        <v>0</v>
      </c>
      <c r="AB2104">
        <v>0</v>
      </c>
      <c r="AC2104">
        <v>0</v>
      </c>
      <c r="AD2104">
        <v>-4774</v>
      </c>
      <c r="AE2104">
        <v>0</v>
      </c>
      <c r="AF2104">
        <v>0</v>
      </c>
      <c r="AG2104">
        <v>0</v>
      </c>
      <c r="AH2104">
        <v>0</v>
      </c>
      <c r="AI2104">
        <v>-4774</v>
      </c>
      <c r="AJ2104">
        <v>0</v>
      </c>
      <c r="AK2104">
        <v>-4774</v>
      </c>
      <c r="AL2104">
        <v>-360487.04</v>
      </c>
      <c r="AM2104">
        <v>0</v>
      </c>
      <c r="AN2104">
        <v>0</v>
      </c>
      <c r="AO2104">
        <v>0</v>
      </c>
      <c r="AP2104">
        <v>0</v>
      </c>
      <c r="AQ2104">
        <v>0</v>
      </c>
    </row>
    <row r="2105" spans="1:43" x14ac:dyDescent="0.35">
      <c r="A2105" s="65" t="s">
        <v>354</v>
      </c>
      <c r="B2105" s="65" t="s">
        <v>528</v>
      </c>
      <c r="C2105">
        <v>2017</v>
      </c>
      <c r="D2105">
        <v>2017</v>
      </c>
      <c r="F2105">
        <v>3400</v>
      </c>
      <c r="G2105">
        <v>5</v>
      </c>
      <c r="H2105" t="s">
        <v>527</v>
      </c>
      <c r="I2105">
        <v>1</v>
      </c>
      <c r="J2105">
        <v>252</v>
      </c>
      <c r="K2105" t="s">
        <v>66</v>
      </c>
      <c r="L2105">
        <v>0</v>
      </c>
      <c r="M2105">
        <v>-9129960.6799999997</v>
      </c>
      <c r="N2105">
        <v>0</v>
      </c>
      <c r="O2105">
        <v>0</v>
      </c>
      <c r="P2105">
        <v>0</v>
      </c>
      <c r="Q2105">
        <v>-9129960.6799999997</v>
      </c>
      <c r="R2105">
        <v>0</v>
      </c>
      <c r="S2105">
        <v>0</v>
      </c>
      <c r="T2105">
        <v>0</v>
      </c>
      <c r="U2105">
        <v>0</v>
      </c>
      <c r="V2105">
        <v>0</v>
      </c>
      <c r="W2105">
        <v>0</v>
      </c>
      <c r="X2105">
        <v>0</v>
      </c>
      <c r="Y2105">
        <v>0</v>
      </c>
      <c r="Z2105">
        <v>0</v>
      </c>
      <c r="AA2105">
        <v>0</v>
      </c>
      <c r="AB2105">
        <v>0</v>
      </c>
      <c r="AC2105">
        <v>0</v>
      </c>
      <c r="AD2105">
        <v>-627573.89</v>
      </c>
      <c r="AE2105">
        <v>0</v>
      </c>
      <c r="AF2105">
        <v>0</v>
      </c>
      <c r="AG2105">
        <v>0</v>
      </c>
      <c r="AH2105">
        <v>0</v>
      </c>
      <c r="AI2105">
        <v>-627573.89</v>
      </c>
      <c r="AJ2105">
        <v>0</v>
      </c>
      <c r="AK2105">
        <v>-627573.89</v>
      </c>
      <c r="AL2105">
        <v>-9757534.5700000003</v>
      </c>
      <c r="AM2105">
        <v>0</v>
      </c>
      <c r="AN2105">
        <v>0</v>
      </c>
      <c r="AO2105">
        <v>0</v>
      </c>
      <c r="AP2105">
        <v>0</v>
      </c>
      <c r="AQ2105">
        <v>0</v>
      </c>
    </row>
    <row r="2106" spans="1:43" x14ac:dyDescent="0.35">
      <c r="A2106" s="65" t="s">
        <v>354</v>
      </c>
      <c r="B2106" s="65" t="s">
        <v>528</v>
      </c>
      <c r="C2106">
        <v>2017</v>
      </c>
      <c r="D2106">
        <v>2017</v>
      </c>
      <c r="F2106">
        <v>3400</v>
      </c>
      <c r="G2106">
        <v>5</v>
      </c>
      <c r="H2106" t="s">
        <v>527</v>
      </c>
      <c r="I2106">
        <v>1</v>
      </c>
      <c r="J2106">
        <v>253</v>
      </c>
      <c r="K2106" t="s">
        <v>66</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-284.14999999999998</v>
      </c>
      <c r="AE2106">
        <v>0</v>
      </c>
      <c r="AF2106">
        <v>0</v>
      </c>
      <c r="AG2106">
        <v>0</v>
      </c>
      <c r="AH2106">
        <v>0</v>
      </c>
      <c r="AI2106">
        <v>-284.14999999999998</v>
      </c>
      <c r="AJ2106">
        <v>0</v>
      </c>
      <c r="AK2106">
        <v>-284.14999999999998</v>
      </c>
      <c r="AL2106">
        <v>-284.14999999999998</v>
      </c>
      <c r="AM2106">
        <v>0</v>
      </c>
      <c r="AN2106">
        <v>0</v>
      </c>
      <c r="AO2106">
        <v>0</v>
      </c>
      <c r="AP2106">
        <v>0</v>
      </c>
      <c r="AQ2106">
        <v>0</v>
      </c>
    </row>
    <row r="2107" spans="1:43" x14ac:dyDescent="0.35">
      <c r="A2107" s="65" t="s">
        <v>354</v>
      </c>
      <c r="B2107" s="65" t="s">
        <v>528</v>
      </c>
      <c r="C2107">
        <v>2017</v>
      </c>
      <c r="D2107">
        <v>2017</v>
      </c>
      <c r="F2107">
        <v>3400</v>
      </c>
      <c r="G2107">
        <v>5</v>
      </c>
      <c r="H2107" t="s">
        <v>527</v>
      </c>
      <c r="I2107">
        <v>1</v>
      </c>
      <c r="J2107">
        <v>257</v>
      </c>
      <c r="K2107" t="s">
        <v>66</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-46.56</v>
      </c>
      <c r="AE2107">
        <v>0</v>
      </c>
      <c r="AF2107">
        <v>0</v>
      </c>
      <c r="AG2107">
        <v>0</v>
      </c>
      <c r="AH2107">
        <v>0</v>
      </c>
      <c r="AI2107">
        <v>-46.56</v>
      </c>
      <c r="AJ2107">
        <v>0</v>
      </c>
      <c r="AK2107">
        <v>-46.56</v>
      </c>
      <c r="AL2107">
        <v>-46.56</v>
      </c>
      <c r="AM2107">
        <v>0</v>
      </c>
      <c r="AN2107">
        <v>0</v>
      </c>
      <c r="AO2107">
        <v>0</v>
      </c>
      <c r="AP2107">
        <v>0</v>
      </c>
      <c r="AQ2107">
        <v>0</v>
      </c>
    </row>
    <row r="2108" spans="1:43" x14ac:dyDescent="0.35">
      <c r="A2108" s="65" t="s">
        <v>354</v>
      </c>
      <c r="B2108" s="65" t="s">
        <v>528</v>
      </c>
      <c r="C2108">
        <v>2017</v>
      </c>
      <c r="D2108">
        <v>2017</v>
      </c>
      <c r="F2108">
        <v>3400</v>
      </c>
      <c r="G2108">
        <v>5</v>
      </c>
      <c r="H2108" t="s">
        <v>527</v>
      </c>
      <c r="I2108">
        <v>1</v>
      </c>
      <c r="J2108">
        <v>258</v>
      </c>
      <c r="K2108" t="s">
        <v>66</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-1995.86</v>
      </c>
      <c r="AE2108">
        <v>0</v>
      </c>
      <c r="AF2108">
        <v>0</v>
      </c>
      <c r="AG2108">
        <v>0</v>
      </c>
      <c r="AH2108">
        <v>0</v>
      </c>
      <c r="AI2108">
        <v>-1995.86</v>
      </c>
      <c r="AJ2108">
        <v>0</v>
      </c>
      <c r="AK2108">
        <v>-1995.86</v>
      </c>
      <c r="AL2108">
        <v>-1995.86</v>
      </c>
      <c r="AM2108">
        <v>0</v>
      </c>
      <c r="AN2108">
        <v>0</v>
      </c>
      <c r="AO2108">
        <v>0</v>
      </c>
      <c r="AP2108">
        <v>0</v>
      </c>
      <c r="AQ2108">
        <v>0</v>
      </c>
    </row>
    <row r="2109" spans="1:43" x14ac:dyDescent="0.35">
      <c r="A2109" s="65" t="s">
        <v>354</v>
      </c>
      <c r="B2109" s="65" t="s">
        <v>528</v>
      </c>
      <c r="C2109">
        <v>2017</v>
      </c>
      <c r="D2109">
        <v>2017</v>
      </c>
      <c r="F2109">
        <v>3400</v>
      </c>
      <c r="G2109">
        <v>5</v>
      </c>
      <c r="H2109" t="s">
        <v>527</v>
      </c>
      <c r="I2109">
        <v>1</v>
      </c>
      <c r="J2109">
        <v>260</v>
      </c>
      <c r="K2109" t="s">
        <v>66</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-18165.14</v>
      </c>
      <c r="AE2109">
        <v>0</v>
      </c>
      <c r="AF2109">
        <v>0</v>
      </c>
      <c r="AG2109">
        <v>0</v>
      </c>
      <c r="AH2109">
        <v>0</v>
      </c>
      <c r="AI2109">
        <v>-18165.14</v>
      </c>
      <c r="AJ2109">
        <v>0</v>
      </c>
      <c r="AK2109">
        <v>-18165.14</v>
      </c>
      <c r="AL2109">
        <v>-18165.14</v>
      </c>
      <c r="AM2109">
        <v>0</v>
      </c>
      <c r="AN2109">
        <v>0</v>
      </c>
      <c r="AO2109">
        <v>0</v>
      </c>
      <c r="AP2109">
        <v>0</v>
      </c>
      <c r="AQ2109">
        <v>0</v>
      </c>
    </row>
    <row r="2110" spans="1:43" x14ac:dyDescent="0.35">
      <c r="A2110" s="65" t="s">
        <v>354</v>
      </c>
      <c r="B2110" s="65" t="s">
        <v>528</v>
      </c>
      <c r="C2110">
        <v>2017</v>
      </c>
      <c r="D2110">
        <v>2017</v>
      </c>
      <c r="F2110">
        <v>3400</v>
      </c>
      <c r="G2110">
        <v>5</v>
      </c>
      <c r="H2110" t="s">
        <v>527</v>
      </c>
      <c r="I2110">
        <v>1</v>
      </c>
      <c r="J2110">
        <v>310</v>
      </c>
      <c r="K2110" t="s">
        <v>66</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-440.11</v>
      </c>
      <c r="AE2110">
        <v>0</v>
      </c>
      <c r="AF2110">
        <v>0</v>
      </c>
      <c r="AG2110">
        <v>0</v>
      </c>
      <c r="AH2110">
        <v>0</v>
      </c>
      <c r="AI2110">
        <v>-440.11</v>
      </c>
      <c r="AJ2110">
        <v>0</v>
      </c>
      <c r="AK2110">
        <v>-440.11</v>
      </c>
      <c r="AL2110">
        <v>-440.11</v>
      </c>
      <c r="AM2110">
        <v>0</v>
      </c>
      <c r="AN2110">
        <v>0</v>
      </c>
      <c r="AO2110">
        <v>0</v>
      </c>
      <c r="AP2110">
        <v>0</v>
      </c>
      <c r="AQ2110">
        <v>0</v>
      </c>
    </row>
    <row r="2111" spans="1:43" x14ac:dyDescent="0.35">
      <c r="A2111" s="65" t="s">
        <v>354</v>
      </c>
      <c r="B2111" s="65" t="s">
        <v>528</v>
      </c>
      <c r="C2111">
        <v>2017</v>
      </c>
      <c r="D2111">
        <v>2017</v>
      </c>
      <c r="F2111">
        <v>3400</v>
      </c>
      <c r="G2111">
        <v>5</v>
      </c>
      <c r="H2111" t="s">
        <v>527</v>
      </c>
      <c r="I2111">
        <v>1</v>
      </c>
      <c r="J2111">
        <v>410</v>
      </c>
      <c r="K2111" t="s">
        <v>66</v>
      </c>
      <c r="L2111">
        <v>0</v>
      </c>
      <c r="M2111">
        <v>-474825.27</v>
      </c>
      <c r="N2111">
        <v>0</v>
      </c>
      <c r="O2111">
        <v>0</v>
      </c>
      <c r="P2111">
        <v>0</v>
      </c>
      <c r="Q2111">
        <v>-474825.27</v>
      </c>
      <c r="R2111">
        <v>0</v>
      </c>
      <c r="S2111">
        <v>0</v>
      </c>
      <c r="T2111">
        <v>0</v>
      </c>
      <c r="U2111">
        <v>0</v>
      </c>
      <c r="V2111">
        <v>0</v>
      </c>
      <c r="W2111">
        <v>0</v>
      </c>
      <c r="X2111">
        <v>0</v>
      </c>
      <c r="Y2111">
        <v>0</v>
      </c>
      <c r="Z2111">
        <v>0</v>
      </c>
      <c r="AA2111">
        <v>0</v>
      </c>
      <c r="AB2111">
        <v>0</v>
      </c>
      <c r="AC2111">
        <v>0</v>
      </c>
      <c r="AD2111">
        <v>-731589.65</v>
      </c>
      <c r="AE2111">
        <v>0</v>
      </c>
      <c r="AF2111">
        <v>0</v>
      </c>
      <c r="AG2111">
        <v>0</v>
      </c>
      <c r="AH2111">
        <v>0</v>
      </c>
      <c r="AI2111">
        <v>-731589.65</v>
      </c>
      <c r="AJ2111">
        <v>0</v>
      </c>
      <c r="AK2111">
        <v>-731589.65</v>
      </c>
      <c r="AL2111">
        <v>-1206414.92</v>
      </c>
      <c r="AM2111">
        <v>0</v>
      </c>
      <c r="AN2111">
        <v>0</v>
      </c>
      <c r="AO2111">
        <v>0</v>
      </c>
      <c r="AP2111">
        <v>0</v>
      </c>
      <c r="AQ2111">
        <v>0</v>
      </c>
    </row>
    <row r="2112" spans="1:43" x14ac:dyDescent="0.35">
      <c r="A2112" s="65" t="s">
        <v>354</v>
      </c>
      <c r="B2112" s="65" t="s">
        <v>354</v>
      </c>
      <c r="E2112" t="s">
        <v>129</v>
      </c>
      <c r="F2112">
        <v>123</v>
      </c>
      <c r="G2112">
        <v>5</v>
      </c>
      <c r="H2112" t="s">
        <v>499</v>
      </c>
      <c r="I2112">
        <v>0</v>
      </c>
      <c r="J2112">
        <v>0</v>
      </c>
      <c r="K2112" t="s">
        <v>66</v>
      </c>
      <c r="L2112">
        <v>517845.86</v>
      </c>
      <c r="M2112">
        <v>517845.86</v>
      </c>
      <c r="N2112">
        <v>0</v>
      </c>
      <c r="O2112">
        <v>0</v>
      </c>
      <c r="P2112">
        <v>517845.86</v>
      </c>
      <c r="Q2112">
        <v>517845.86</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row>
    <row r="2113" spans="1:43" x14ac:dyDescent="0.35">
      <c r="A2113" s="65" t="s">
        <v>354</v>
      </c>
      <c r="B2113" s="65" t="s">
        <v>354</v>
      </c>
      <c r="E2113" t="s">
        <v>129</v>
      </c>
      <c r="F2113">
        <v>123</v>
      </c>
      <c r="G2113">
        <v>5</v>
      </c>
      <c r="H2113" t="s">
        <v>499</v>
      </c>
      <c r="I2113">
        <v>0</v>
      </c>
      <c r="J2113">
        <v>410</v>
      </c>
      <c r="K2113" t="s">
        <v>66</v>
      </c>
      <c r="L2113">
        <v>-517845.86</v>
      </c>
      <c r="M2113">
        <v>-517845.86</v>
      </c>
      <c r="N2113">
        <v>0</v>
      </c>
      <c r="O2113">
        <v>0</v>
      </c>
      <c r="P2113">
        <v>-517845.86</v>
      </c>
      <c r="Q2113">
        <v>-517845.86</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row>
    <row r="2114" spans="1:43" x14ac:dyDescent="0.35">
      <c r="A2114" s="65" t="s">
        <v>354</v>
      </c>
      <c r="B2114" s="65" t="s">
        <v>354</v>
      </c>
      <c r="E2114" t="s">
        <v>129</v>
      </c>
      <c r="F2114">
        <v>651</v>
      </c>
      <c r="G2114">
        <v>5</v>
      </c>
      <c r="H2114" t="s">
        <v>459</v>
      </c>
      <c r="I2114">
        <v>0</v>
      </c>
      <c r="J2114">
        <v>0</v>
      </c>
      <c r="K2114" t="s">
        <v>460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row>
    <row r="2115" spans="1:43" x14ac:dyDescent="0.35">
      <c r="A2115" s="65" t="s">
        <v>354</v>
      </c>
      <c r="B2115" s="65" t="s">
        <v>354</v>
      </c>
      <c r="E2115" t="s">
        <v>129</v>
      </c>
      <c r="F2115">
        <v>722</v>
      </c>
      <c r="G2115">
        <v>5</v>
      </c>
      <c r="H2115" t="s">
        <v>459</v>
      </c>
      <c r="I2115">
        <v>0</v>
      </c>
      <c r="J2115">
        <v>0</v>
      </c>
      <c r="K2115" t="s">
        <v>460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row>
    <row r="2116" spans="1:43" x14ac:dyDescent="0.35">
      <c r="A2116" s="65" t="s">
        <v>354</v>
      </c>
      <c r="B2116" s="65" t="s">
        <v>354</v>
      </c>
      <c r="E2116" t="s">
        <v>129</v>
      </c>
      <c r="F2116">
        <v>1119</v>
      </c>
      <c r="G2116">
        <v>5</v>
      </c>
      <c r="H2116" t="s">
        <v>459</v>
      </c>
      <c r="I2116">
        <v>0</v>
      </c>
      <c r="J2116">
        <v>0</v>
      </c>
      <c r="K2116" t="s">
        <v>460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row>
    <row r="2117" spans="1:43" x14ac:dyDescent="0.35">
      <c r="A2117" s="65" t="s">
        <v>354</v>
      </c>
      <c r="B2117" s="65" t="s">
        <v>354</v>
      </c>
      <c r="E2117" t="s">
        <v>129</v>
      </c>
      <c r="F2117">
        <v>1127</v>
      </c>
      <c r="G2117">
        <v>5</v>
      </c>
      <c r="H2117" t="s">
        <v>459</v>
      </c>
      <c r="I2117">
        <v>0</v>
      </c>
      <c r="J2117">
        <v>0</v>
      </c>
      <c r="K2117" t="s">
        <v>460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row>
    <row r="2118" spans="1:43" x14ac:dyDescent="0.35">
      <c r="A2118" s="65" t="s">
        <v>354</v>
      </c>
      <c r="B2118" s="65" t="s">
        <v>354</v>
      </c>
      <c r="E2118" t="s">
        <v>129</v>
      </c>
      <c r="F2118">
        <v>1129</v>
      </c>
      <c r="G2118">
        <v>5</v>
      </c>
      <c r="H2118" t="s">
        <v>459</v>
      </c>
      <c r="I2118">
        <v>0</v>
      </c>
      <c r="J2118">
        <v>0</v>
      </c>
      <c r="K2118" t="s">
        <v>460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row>
    <row r="2119" spans="1:43" x14ac:dyDescent="0.35">
      <c r="A2119" s="65" t="s">
        <v>354</v>
      </c>
      <c r="B2119" s="65" t="s">
        <v>354</v>
      </c>
      <c r="E2119" t="s">
        <v>129</v>
      </c>
      <c r="F2119">
        <v>8020</v>
      </c>
      <c r="G2119">
        <v>5</v>
      </c>
      <c r="H2119" t="s">
        <v>529</v>
      </c>
      <c r="I2119">
        <v>12</v>
      </c>
      <c r="J2119">
        <v>410</v>
      </c>
      <c r="K2119" t="s">
        <v>66</v>
      </c>
      <c r="L2119">
        <v>-4641010.1399999997</v>
      </c>
      <c r="M2119">
        <v>-4364343.62</v>
      </c>
      <c r="N2119">
        <v>0</v>
      </c>
      <c r="O2119">
        <v>0</v>
      </c>
      <c r="P2119">
        <v>-4641010.1399999997</v>
      </c>
      <c r="Q2119">
        <v>-4364343.62</v>
      </c>
      <c r="R2119">
        <v>0</v>
      </c>
      <c r="S2119">
        <v>0</v>
      </c>
      <c r="T2119">
        <v>0</v>
      </c>
      <c r="U2119">
        <v>0</v>
      </c>
      <c r="V2119">
        <v>0</v>
      </c>
      <c r="W2119">
        <v>0</v>
      </c>
      <c r="X2119">
        <v>0</v>
      </c>
      <c r="Y2119">
        <v>0</v>
      </c>
      <c r="Z2119">
        <v>0</v>
      </c>
      <c r="AA2119">
        <v>0</v>
      </c>
      <c r="AB2119">
        <v>0</v>
      </c>
      <c r="AC2119">
        <v>0</v>
      </c>
      <c r="AD2119">
        <v>-276666.52</v>
      </c>
      <c r="AE2119">
        <v>0</v>
      </c>
      <c r="AF2119">
        <v>0</v>
      </c>
      <c r="AG2119">
        <v>0</v>
      </c>
      <c r="AH2119">
        <v>0</v>
      </c>
      <c r="AI2119">
        <v>-276666.52</v>
      </c>
      <c r="AJ2119">
        <v>0</v>
      </c>
      <c r="AK2119">
        <v>-276666.52</v>
      </c>
      <c r="AL2119">
        <v>0</v>
      </c>
      <c r="AM2119">
        <v>0</v>
      </c>
      <c r="AN2119">
        <v>0</v>
      </c>
      <c r="AO2119">
        <v>0</v>
      </c>
      <c r="AP2119">
        <v>0</v>
      </c>
      <c r="AQ2119">
        <v>0</v>
      </c>
    </row>
    <row r="2120" spans="1:43" x14ac:dyDescent="0.35">
      <c r="A2120" s="65" t="s">
        <v>354</v>
      </c>
      <c r="B2120" s="65" t="s">
        <v>354</v>
      </c>
      <c r="C2120">
        <v>2010</v>
      </c>
      <c r="D2120">
        <v>2012</v>
      </c>
      <c r="F2120">
        <v>143</v>
      </c>
      <c r="G2120">
        <v>5</v>
      </c>
      <c r="H2120" t="s">
        <v>530</v>
      </c>
      <c r="I2120">
        <v>1</v>
      </c>
      <c r="J2120">
        <v>410</v>
      </c>
      <c r="K2120" t="s">
        <v>66</v>
      </c>
      <c r="L2120">
        <v>-4488347.7300000004</v>
      </c>
      <c r="M2120">
        <v>-2448673.7200000002</v>
      </c>
      <c r="N2120">
        <v>0</v>
      </c>
      <c r="O2120">
        <v>-120149.6</v>
      </c>
      <c r="P2120">
        <v>-4488347.7300000004</v>
      </c>
      <c r="Q2120">
        <v>-2568823.3199999998</v>
      </c>
      <c r="R2120">
        <v>-972552.6</v>
      </c>
      <c r="S2120">
        <v>-1056491.97</v>
      </c>
      <c r="T2120">
        <v>0</v>
      </c>
      <c r="U2120">
        <v>0</v>
      </c>
      <c r="V2120">
        <v>-972552.6</v>
      </c>
      <c r="W2120">
        <v>-1056491.97</v>
      </c>
      <c r="X2120">
        <v>0</v>
      </c>
      <c r="Y2120">
        <v>0</v>
      </c>
      <c r="Z2120">
        <v>0</v>
      </c>
      <c r="AA2120">
        <v>0</v>
      </c>
      <c r="AB2120">
        <v>0</v>
      </c>
      <c r="AC2120">
        <v>0</v>
      </c>
      <c r="AD2120">
        <v>-1955734.64</v>
      </c>
      <c r="AE2120">
        <v>0</v>
      </c>
      <c r="AF2120">
        <v>0</v>
      </c>
      <c r="AG2120">
        <v>0</v>
      </c>
      <c r="AH2120">
        <v>0</v>
      </c>
      <c r="AI2120">
        <v>-1955734.64</v>
      </c>
      <c r="AJ2120">
        <v>0</v>
      </c>
      <c r="AK2120">
        <v>-1955734.64</v>
      </c>
      <c r="AL2120">
        <v>0</v>
      </c>
      <c r="AM2120">
        <v>284679.94</v>
      </c>
      <c r="AN2120">
        <v>0</v>
      </c>
      <c r="AO2120">
        <v>0</v>
      </c>
      <c r="AP2120">
        <v>0</v>
      </c>
      <c r="AQ2120">
        <v>164530.34</v>
      </c>
    </row>
    <row r="2121" spans="1:43" x14ac:dyDescent="0.35">
      <c r="A2121" s="65" t="s">
        <v>354</v>
      </c>
      <c r="B2121" s="65" t="s">
        <v>354</v>
      </c>
      <c r="C2121">
        <v>2010</v>
      </c>
      <c r="D2121">
        <v>2012</v>
      </c>
      <c r="F2121">
        <v>143</v>
      </c>
      <c r="G2121">
        <v>5</v>
      </c>
      <c r="H2121" t="s">
        <v>531</v>
      </c>
      <c r="I2121">
        <v>2</v>
      </c>
      <c r="J2121">
        <v>253</v>
      </c>
      <c r="K2121" t="s">
        <v>66</v>
      </c>
      <c r="L2121">
        <v>-181601.28</v>
      </c>
      <c r="M2121">
        <v>-85025.55</v>
      </c>
      <c r="N2121">
        <v>0</v>
      </c>
      <c r="O2121">
        <v>0</v>
      </c>
      <c r="P2121">
        <v>-181601.28</v>
      </c>
      <c r="Q2121">
        <v>-85025.55</v>
      </c>
      <c r="R2121">
        <v>0</v>
      </c>
      <c r="S2121">
        <v>0</v>
      </c>
      <c r="T2121">
        <v>0</v>
      </c>
      <c r="U2121">
        <v>0</v>
      </c>
      <c r="V2121">
        <v>0</v>
      </c>
      <c r="W2121">
        <v>0</v>
      </c>
      <c r="X2121">
        <v>0</v>
      </c>
      <c r="Y2121">
        <v>0</v>
      </c>
      <c r="Z2121">
        <v>0</v>
      </c>
      <c r="AA2121">
        <v>0</v>
      </c>
      <c r="AB2121">
        <v>0</v>
      </c>
      <c r="AC2121">
        <v>0</v>
      </c>
      <c r="AD2121">
        <v>-96575.73</v>
      </c>
      <c r="AE2121">
        <v>0</v>
      </c>
      <c r="AF2121">
        <v>0</v>
      </c>
      <c r="AG2121">
        <v>-3.58</v>
      </c>
      <c r="AH2121">
        <v>0</v>
      </c>
      <c r="AI2121">
        <v>-96579.31</v>
      </c>
      <c r="AJ2121">
        <v>0</v>
      </c>
      <c r="AK2121">
        <v>-96579.31</v>
      </c>
      <c r="AL2121">
        <v>-3.58</v>
      </c>
      <c r="AM2121">
        <v>0</v>
      </c>
      <c r="AN2121">
        <v>0</v>
      </c>
      <c r="AO2121">
        <v>0</v>
      </c>
      <c r="AP2121">
        <v>0</v>
      </c>
      <c r="AQ2121">
        <v>0</v>
      </c>
    </row>
    <row r="2122" spans="1:43" x14ac:dyDescent="0.35">
      <c r="A2122" s="65" t="s">
        <v>354</v>
      </c>
      <c r="B2122" s="65" t="s">
        <v>354</v>
      </c>
      <c r="C2122">
        <v>2011</v>
      </c>
      <c r="D2122">
        <v>2013</v>
      </c>
      <c r="F2122">
        <v>143</v>
      </c>
      <c r="G2122">
        <v>5</v>
      </c>
      <c r="H2122" t="s">
        <v>530</v>
      </c>
      <c r="I2122">
        <v>1</v>
      </c>
      <c r="J2122">
        <v>410</v>
      </c>
      <c r="K2122" t="s">
        <v>66</v>
      </c>
      <c r="L2122">
        <v>-14334092.300000001</v>
      </c>
      <c r="M2122">
        <v>-7180645.9699999997</v>
      </c>
      <c r="N2122">
        <v>0</v>
      </c>
      <c r="O2122">
        <v>0</v>
      </c>
      <c r="P2122">
        <v>-14334092.300000001</v>
      </c>
      <c r="Q2122">
        <v>-7180645.9699999997</v>
      </c>
      <c r="R2122">
        <v>-7273150.4900000002</v>
      </c>
      <c r="S2122">
        <v>-3147780</v>
      </c>
      <c r="T2122">
        <v>0</v>
      </c>
      <c r="U2122">
        <v>0</v>
      </c>
      <c r="V2122">
        <v>-7273150.4900000002</v>
      </c>
      <c r="W2122">
        <v>-3147780</v>
      </c>
      <c r="X2122">
        <v>0</v>
      </c>
      <c r="Y2122">
        <v>0</v>
      </c>
      <c r="Z2122">
        <v>0</v>
      </c>
      <c r="AA2122">
        <v>0</v>
      </c>
      <c r="AB2122">
        <v>0</v>
      </c>
      <c r="AC2122">
        <v>0</v>
      </c>
      <c r="AD2122">
        <v>-11278816.82</v>
      </c>
      <c r="AE2122">
        <v>0</v>
      </c>
      <c r="AF2122">
        <v>0</v>
      </c>
      <c r="AG2122">
        <v>0</v>
      </c>
      <c r="AH2122">
        <v>0</v>
      </c>
      <c r="AI2122">
        <v>-11278816.82</v>
      </c>
      <c r="AJ2122">
        <v>0</v>
      </c>
      <c r="AK2122">
        <v>-11278816.82</v>
      </c>
      <c r="AL2122">
        <v>0</v>
      </c>
      <c r="AM2122">
        <v>0</v>
      </c>
      <c r="AN2122">
        <v>0</v>
      </c>
      <c r="AO2122">
        <v>0</v>
      </c>
      <c r="AP2122">
        <v>0</v>
      </c>
      <c r="AQ2122">
        <v>0</v>
      </c>
    </row>
    <row r="2123" spans="1:43" x14ac:dyDescent="0.35">
      <c r="A2123" s="65" t="s">
        <v>354</v>
      </c>
      <c r="B2123" s="65" t="s">
        <v>354</v>
      </c>
      <c r="C2123">
        <v>2011</v>
      </c>
      <c r="D2123">
        <v>2013</v>
      </c>
      <c r="F2123">
        <v>143</v>
      </c>
      <c r="G2123">
        <v>5</v>
      </c>
      <c r="H2123" t="s">
        <v>531</v>
      </c>
      <c r="I2123">
        <v>2</v>
      </c>
      <c r="J2123">
        <v>253</v>
      </c>
      <c r="K2123" t="s">
        <v>66</v>
      </c>
      <c r="L2123">
        <v>-159721.62</v>
      </c>
      <c r="M2123">
        <v>-136909.81</v>
      </c>
      <c r="N2123">
        <v>0</v>
      </c>
      <c r="O2123">
        <v>0</v>
      </c>
      <c r="P2123">
        <v>-159721.62</v>
      </c>
      <c r="Q2123">
        <v>-136909.81</v>
      </c>
      <c r="R2123">
        <v>0</v>
      </c>
      <c r="S2123">
        <v>0</v>
      </c>
      <c r="T2123">
        <v>0</v>
      </c>
      <c r="U2123">
        <v>0</v>
      </c>
      <c r="V2123">
        <v>0</v>
      </c>
      <c r="W2123">
        <v>0</v>
      </c>
      <c r="X2123">
        <v>0</v>
      </c>
      <c r="Y2123">
        <v>0</v>
      </c>
      <c r="Z2123">
        <v>0</v>
      </c>
      <c r="AA2123">
        <v>0</v>
      </c>
      <c r="AB2123">
        <v>0</v>
      </c>
      <c r="AC2123">
        <v>0</v>
      </c>
      <c r="AD2123">
        <v>-22811.81</v>
      </c>
      <c r="AE2123">
        <v>0</v>
      </c>
      <c r="AF2123">
        <v>0</v>
      </c>
      <c r="AG2123">
        <v>0</v>
      </c>
      <c r="AH2123">
        <v>0</v>
      </c>
      <c r="AI2123">
        <v>-22811.81</v>
      </c>
      <c r="AJ2123">
        <v>0</v>
      </c>
      <c r="AK2123">
        <v>-22811.81</v>
      </c>
      <c r="AL2123">
        <v>0</v>
      </c>
      <c r="AM2123">
        <v>0</v>
      </c>
      <c r="AN2123">
        <v>0</v>
      </c>
      <c r="AO2123">
        <v>0</v>
      </c>
      <c r="AP2123">
        <v>0</v>
      </c>
      <c r="AQ2123">
        <v>0</v>
      </c>
    </row>
    <row r="2124" spans="1:43" x14ac:dyDescent="0.35">
      <c r="A2124" s="65" t="s">
        <v>354</v>
      </c>
      <c r="B2124" s="65" t="s">
        <v>354</v>
      </c>
      <c r="C2124">
        <v>2011</v>
      </c>
      <c r="D2124">
        <v>2013</v>
      </c>
      <c r="F2124">
        <v>143</v>
      </c>
      <c r="G2124">
        <v>5</v>
      </c>
      <c r="H2124" t="s">
        <v>531</v>
      </c>
      <c r="I2124">
        <v>2</v>
      </c>
      <c r="J2124">
        <v>257</v>
      </c>
      <c r="K2124" t="s">
        <v>66</v>
      </c>
      <c r="L2124">
        <v>-154900.12</v>
      </c>
      <c r="M2124">
        <v>0</v>
      </c>
      <c r="N2124">
        <v>0</v>
      </c>
      <c r="O2124">
        <v>0</v>
      </c>
      <c r="P2124">
        <v>-154900.12</v>
      </c>
      <c r="Q2124">
        <v>0</v>
      </c>
      <c r="R2124">
        <v>-15827.28</v>
      </c>
      <c r="S2124">
        <v>0</v>
      </c>
      <c r="T2124">
        <v>0</v>
      </c>
      <c r="U2124">
        <v>0</v>
      </c>
      <c r="V2124">
        <v>-15827.28</v>
      </c>
      <c r="W2124">
        <v>0</v>
      </c>
      <c r="X2124">
        <v>0</v>
      </c>
      <c r="Y2124">
        <v>0</v>
      </c>
      <c r="Z2124">
        <v>0</v>
      </c>
      <c r="AA2124">
        <v>0</v>
      </c>
      <c r="AB2124">
        <v>0</v>
      </c>
      <c r="AC2124">
        <v>0</v>
      </c>
      <c r="AD2124">
        <v>-170727.4</v>
      </c>
      <c r="AE2124">
        <v>0</v>
      </c>
      <c r="AF2124">
        <v>0</v>
      </c>
      <c r="AG2124">
        <v>0</v>
      </c>
      <c r="AH2124">
        <v>0</v>
      </c>
      <c r="AI2124">
        <v>-170727.4</v>
      </c>
      <c r="AJ2124">
        <v>0</v>
      </c>
      <c r="AK2124">
        <v>-170727.4</v>
      </c>
      <c r="AL2124">
        <v>0</v>
      </c>
      <c r="AM2124">
        <v>0</v>
      </c>
      <c r="AN2124">
        <v>0</v>
      </c>
      <c r="AO2124">
        <v>0</v>
      </c>
      <c r="AP2124">
        <v>0</v>
      </c>
      <c r="AQ2124">
        <v>0</v>
      </c>
    </row>
    <row r="2125" spans="1:43" x14ac:dyDescent="0.35">
      <c r="A2125" s="65" t="s">
        <v>354</v>
      </c>
      <c r="B2125" s="65" t="s">
        <v>354</v>
      </c>
      <c r="C2125">
        <v>2012</v>
      </c>
      <c r="D2125">
        <v>2013</v>
      </c>
      <c r="F2125">
        <v>143</v>
      </c>
      <c r="G2125">
        <v>5</v>
      </c>
      <c r="H2125" t="s">
        <v>530</v>
      </c>
      <c r="I2125">
        <v>1</v>
      </c>
      <c r="J2125">
        <v>410</v>
      </c>
      <c r="K2125" t="s">
        <v>66</v>
      </c>
      <c r="L2125">
        <v>-14602551.82</v>
      </c>
      <c r="M2125">
        <v>-7798076.7400000002</v>
      </c>
      <c r="N2125">
        <v>0</v>
      </c>
      <c r="O2125">
        <v>0</v>
      </c>
      <c r="P2125">
        <v>-14602551.82</v>
      </c>
      <c r="Q2125">
        <v>-7798076.7400000002</v>
      </c>
      <c r="R2125">
        <v>-6763379.8499999996</v>
      </c>
      <c r="S2125">
        <v>-941203.03</v>
      </c>
      <c r="T2125">
        <v>0</v>
      </c>
      <c r="U2125">
        <v>0</v>
      </c>
      <c r="V2125">
        <v>-6763379.8499999996</v>
      </c>
      <c r="W2125">
        <v>-941203.03</v>
      </c>
      <c r="X2125">
        <v>0</v>
      </c>
      <c r="Y2125">
        <v>0</v>
      </c>
      <c r="Z2125">
        <v>0</v>
      </c>
      <c r="AA2125">
        <v>0</v>
      </c>
      <c r="AB2125">
        <v>0</v>
      </c>
      <c r="AC2125">
        <v>0</v>
      </c>
      <c r="AD2125">
        <v>-12626651.9</v>
      </c>
      <c r="AE2125">
        <v>0</v>
      </c>
      <c r="AF2125">
        <v>0</v>
      </c>
      <c r="AG2125">
        <v>0</v>
      </c>
      <c r="AH2125">
        <v>0</v>
      </c>
      <c r="AI2125">
        <v>-12626651.9</v>
      </c>
      <c r="AJ2125">
        <v>0</v>
      </c>
      <c r="AK2125">
        <v>-12626651.9</v>
      </c>
      <c r="AL2125">
        <v>0</v>
      </c>
      <c r="AM2125">
        <v>0</v>
      </c>
      <c r="AN2125">
        <v>0</v>
      </c>
      <c r="AO2125">
        <v>0</v>
      </c>
      <c r="AP2125">
        <v>0</v>
      </c>
      <c r="AQ2125">
        <v>0</v>
      </c>
    </row>
    <row r="2126" spans="1:43" x14ac:dyDescent="0.35">
      <c r="A2126" s="65" t="s">
        <v>354</v>
      </c>
      <c r="B2126" s="65" t="s">
        <v>354</v>
      </c>
      <c r="C2126">
        <v>2012</v>
      </c>
      <c r="D2126">
        <v>2013</v>
      </c>
      <c r="F2126">
        <v>143</v>
      </c>
      <c r="G2126">
        <v>5</v>
      </c>
      <c r="H2126" t="s">
        <v>531</v>
      </c>
      <c r="I2126">
        <v>2</v>
      </c>
      <c r="J2126">
        <v>253</v>
      </c>
      <c r="K2126" t="s">
        <v>66</v>
      </c>
      <c r="L2126">
        <v>-193152.55</v>
      </c>
      <c r="M2126">
        <v>-150928.16</v>
      </c>
      <c r="N2126">
        <v>0</v>
      </c>
      <c r="O2126">
        <v>0</v>
      </c>
      <c r="P2126">
        <v>-193152.55</v>
      </c>
      <c r="Q2126">
        <v>-150928.16</v>
      </c>
      <c r="R2126">
        <v>0</v>
      </c>
      <c r="S2126">
        <v>0</v>
      </c>
      <c r="T2126">
        <v>0</v>
      </c>
      <c r="U2126">
        <v>0</v>
      </c>
      <c r="V2126">
        <v>0</v>
      </c>
      <c r="W2126">
        <v>0</v>
      </c>
      <c r="X2126">
        <v>0</v>
      </c>
      <c r="Y2126">
        <v>0</v>
      </c>
      <c r="Z2126">
        <v>0</v>
      </c>
      <c r="AA2126">
        <v>0</v>
      </c>
      <c r="AB2126">
        <v>0</v>
      </c>
      <c r="AC2126">
        <v>0</v>
      </c>
      <c r="AD2126">
        <v>-42224.39</v>
      </c>
      <c r="AE2126">
        <v>0</v>
      </c>
      <c r="AF2126">
        <v>0</v>
      </c>
      <c r="AG2126">
        <v>0</v>
      </c>
      <c r="AH2126">
        <v>0</v>
      </c>
      <c r="AI2126">
        <v>-42224.39</v>
      </c>
      <c r="AJ2126">
        <v>0</v>
      </c>
      <c r="AK2126">
        <v>-42224.39</v>
      </c>
      <c r="AL2126">
        <v>0</v>
      </c>
      <c r="AM2126">
        <v>0</v>
      </c>
      <c r="AN2126">
        <v>0</v>
      </c>
      <c r="AO2126">
        <v>0</v>
      </c>
      <c r="AP2126">
        <v>0</v>
      </c>
      <c r="AQ2126">
        <v>0</v>
      </c>
    </row>
    <row r="2127" spans="1:43" x14ac:dyDescent="0.35">
      <c r="A2127" s="65" t="s">
        <v>354</v>
      </c>
      <c r="B2127" s="65" t="s">
        <v>354</v>
      </c>
      <c r="C2127">
        <v>2012</v>
      </c>
      <c r="D2127">
        <v>2013</v>
      </c>
      <c r="F2127">
        <v>143</v>
      </c>
      <c r="G2127">
        <v>5</v>
      </c>
      <c r="H2127" t="s">
        <v>531</v>
      </c>
      <c r="I2127">
        <v>2</v>
      </c>
      <c r="J2127">
        <v>257</v>
      </c>
      <c r="K2127" t="s">
        <v>66</v>
      </c>
      <c r="L2127">
        <v>0</v>
      </c>
      <c r="M2127">
        <v>0</v>
      </c>
      <c r="N2127">
        <v>0</v>
      </c>
      <c r="O2127">
        <v>0</v>
      </c>
      <c r="P2127">
        <v>0</v>
      </c>
      <c r="Q2127">
        <v>0</v>
      </c>
      <c r="R2127">
        <v>-4031.72</v>
      </c>
      <c r="S2127">
        <v>0</v>
      </c>
      <c r="T2127">
        <v>0</v>
      </c>
      <c r="U2127">
        <v>0</v>
      </c>
      <c r="V2127">
        <v>-4031.72</v>
      </c>
      <c r="W2127">
        <v>0</v>
      </c>
      <c r="X2127">
        <v>0</v>
      </c>
      <c r="Y2127">
        <v>0</v>
      </c>
      <c r="Z2127">
        <v>0</v>
      </c>
      <c r="AA2127">
        <v>0</v>
      </c>
      <c r="AB2127">
        <v>0</v>
      </c>
      <c r="AC2127">
        <v>0</v>
      </c>
      <c r="AD2127">
        <v>-4031.72</v>
      </c>
      <c r="AE2127">
        <v>0</v>
      </c>
      <c r="AF2127">
        <v>0</v>
      </c>
      <c r="AG2127">
        <v>0</v>
      </c>
      <c r="AH2127">
        <v>0</v>
      </c>
      <c r="AI2127">
        <v>-4031.72</v>
      </c>
      <c r="AJ2127">
        <v>0</v>
      </c>
      <c r="AK2127">
        <v>-4031.72</v>
      </c>
      <c r="AL2127">
        <v>0</v>
      </c>
      <c r="AM2127">
        <v>0</v>
      </c>
      <c r="AN2127">
        <v>0</v>
      </c>
      <c r="AO2127">
        <v>0</v>
      </c>
      <c r="AP2127">
        <v>0</v>
      </c>
      <c r="AQ2127">
        <v>0</v>
      </c>
    </row>
    <row r="2128" spans="1:43" x14ac:dyDescent="0.35">
      <c r="A2128" s="65" t="s">
        <v>354</v>
      </c>
      <c r="B2128" s="65" t="s">
        <v>354</v>
      </c>
      <c r="C2128">
        <v>2013</v>
      </c>
      <c r="D2128">
        <v>2014</v>
      </c>
      <c r="F2128">
        <v>143</v>
      </c>
      <c r="G2128">
        <v>5</v>
      </c>
      <c r="H2128" t="s">
        <v>530</v>
      </c>
      <c r="I2128">
        <v>1</v>
      </c>
      <c r="J2128">
        <v>410</v>
      </c>
      <c r="K2128" t="s">
        <v>66</v>
      </c>
      <c r="L2128">
        <v>-70570392.900000006</v>
      </c>
      <c r="M2128">
        <v>-38441617.369999997</v>
      </c>
      <c r="N2128">
        <v>0</v>
      </c>
      <c r="O2128">
        <v>0</v>
      </c>
      <c r="P2128">
        <v>-70570392.900000006</v>
      </c>
      <c r="Q2128">
        <v>-38441617.369999997</v>
      </c>
      <c r="R2128">
        <v>-1423495.57</v>
      </c>
      <c r="S2128">
        <v>-5633365.7699999996</v>
      </c>
      <c r="T2128">
        <v>0</v>
      </c>
      <c r="U2128">
        <v>0</v>
      </c>
      <c r="V2128">
        <v>-1423495.57</v>
      </c>
      <c r="W2128">
        <v>-5633365.7699999996</v>
      </c>
      <c r="X2128">
        <v>0</v>
      </c>
      <c r="Y2128">
        <v>0</v>
      </c>
      <c r="Z2128">
        <v>0</v>
      </c>
      <c r="AA2128">
        <v>0</v>
      </c>
      <c r="AB2128">
        <v>0</v>
      </c>
      <c r="AC2128">
        <v>0</v>
      </c>
      <c r="AD2128">
        <v>-27918905.329999998</v>
      </c>
      <c r="AE2128">
        <v>0</v>
      </c>
      <c r="AF2128">
        <v>0</v>
      </c>
      <c r="AG2128">
        <v>0</v>
      </c>
      <c r="AH2128">
        <v>0</v>
      </c>
      <c r="AI2128">
        <v>-27918905.329999998</v>
      </c>
      <c r="AJ2128">
        <v>0</v>
      </c>
      <c r="AK2128">
        <v>-27918905.329999998</v>
      </c>
      <c r="AL2128">
        <v>0</v>
      </c>
      <c r="AM2128">
        <v>0</v>
      </c>
      <c r="AN2128">
        <v>0</v>
      </c>
      <c r="AO2128">
        <v>0</v>
      </c>
      <c r="AP2128">
        <v>0</v>
      </c>
      <c r="AQ2128">
        <v>0</v>
      </c>
    </row>
    <row r="2129" spans="1:43" x14ac:dyDescent="0.35">
      <c r="A2129" s="65" t="s">
        <v>354</v>
      </c>
      <c r="B2129" s="65" t="s">
        <v>354</v>
      </c>
      <c r="C2129">
        <v>2014</v>
      </c>
      <c r="D2129">
        <v>2016</v>
      </c>
      <c r="F2129">
        <v>143</v>
      </c>
      <c r="G2129">
        <v>5</v>
      </c>
      <c r="H2129" t="s">
        <v>530</v>
      </c>
      <c r="I2129">
        <v>1</v>
      </c>
      <c r="J2129">
        <v>410</v>
      </c>
      <c r="K2129" t="s">
        <v>66</v>
      </c>
      <c r="L2129">
        <v>-250662521.97</v>
      </c>
      <c r="M2129">
        <v>-201117849.69999999</v>
      </c>
      <c r="N2129">
        <v>0</v>
      </c>
      <c r="O2129">
        <v>0</v>
      </c>
      <c r="P2129">
        <v>-250662521.97</v>
      </c>
      <c r="Q2129">
        <v>-201117849.69999999</v>
      </c>
      <c r="R2129">
        <v>-3631153.57</v>
      </c>
      <c r="S2129">
        <v>-14208349.9</v>
      </c>
      <c r="T2129">
        <v>0</v>
      </c>
      <c r="U2129">
        <v>0</v>
      </c>
      <c r="V2129">
        <v>-3631153.57</v>
      </c>
      <c r="W2129">
        <v>-14208349.9</v>
      </c>
      <c r="X2129">
        <v>0</v>
      </c>
      <c r="Y2129">
        <v>0</v>
      </c>
      <c r="Z2129">
        <v>0</v>
      </c>
      <c r="AA2129">
        <v>0</v>
      </c>
      <c r="AB2129">
        <v>0</v>
      </c>
      <c r="AC2129">
        <v>0</v>
      </c>
      <c r="AD2129">
        <v>-38967475.939999998</v>
      </c>
      <c r="AE2129">
        <v>0</v>
      </c>
      <c r="AF2129">
        <v>0</v>
      </c>
      <c r="AG2129">
        <v>0</v>
      </c>
      <c r="AH2129">
        <v>0</v>
      </c>
      <c r="AI2129">
        <v>-38967475.939999998</v>
      </c>
      <c r="AJ2129">
        <v>0</v>
      </c>
      <c r="AK2129">
        <v>-38967475.939999998</v>
      </c>
      <c r="AL2129">
        <v>0</v>
      </c>
      <c r="AM2129">
        <v>125000</v>
      </c>
      <c r="AN2129">
        <v>0</v>
      </c>
      <c r="AO2129">
        <v>0</v>
      </c>
      <c r="AP2129">
        <v>0</v>
      </c>
      <c r="AQ2129">
        <v>125000</v>
      </c>
    </row>
    <row r="2130" spans="1:43" x14ac:dyDescent="0.35">
      <c r="A2130" s="65" t="s">
        <v>354</v>
      </c>
      <c r="B2130" s="65" t="s">
        <v>354</v>
      </c>
      <c r="C2130">
        <v>2014</v>
      </c>
      <c r="D2130">
        <v>2016</v>
      </c>
      <c r="F2130">
        <v>143</v>
      </c>
      <c r="G2130">
        <v>5</v>
      </c>
      <c r="H2130" t="s">
        <v>531</v>
      </c>
      <c r="I2130">
        <v>2</v>
      </c>
      <c r="J2130">
        <v>0</v>
      </c>
      <c r="K2130" t="s">
        <v>66</v>
      </c>
      <c r="L2130">
        <v>0</v>
      </c>
      <c r="M2130">
        <v>0</v>
      </c>
      <c r="N2130">
        <v>0</v>
      </c>
      <c r="O2130">
        <v>0</v>
      </c>
      <c r="P2130">
        <v>0</v>
      </c>
      <c r="Q2130">
        <v>0</v>
      </c>
      <c r="R2130">
        <v>-40.64</v>
      </c>
      <c r="S2130">
        <v>386.76</v>
      </c>
      <c r="T2130">
        <v>0</v>
      </c>
      <c r="U2130">
        <v>0</v>
      </c>
      <c r="V2130">
        <v>-40.64</v>
      </c>
      <c r="W2130">
        <v>386.76</v>
      </c>
      <c r="X2130">
        <v>0</v>
      </c>
      <c r="Y2130">
        <v>0</v>
      </c>
      <c r="Z2130">
        <v>0</v>
      </c>
      <c r="AA2130">
        <v>0</v>
      </c>
      <c r="AB2130">
        <v>0</v>
      </c>
      <c r="AC2130">
        <v>0</v>
      </c>
      <c r="AD2130">
        <v>-178.9</v>
      </c>
      <c r="AE2130">
        <v>0</v>
      </c>
      <c r="AF2130">
        <v>0</v>
      </c>
      <c r="AG2130">
        <v>-248.5</v>
      </c>
      <c r="AH2130">
        <v>0</v>
      </c>
      <c r="AI2130">
        <v>-427.4</v>
      </c>
      <c r="AJ2130">
        <v>0</v>
      </c>
      <c r="AK2130">
        <v>-427.4</v>
      </c>
      <c r="AL2130">
        <v>0</v>
      </c>
      <c r="AM2130">
        <v>0</v>
      </c>
      <c r="AN2130">
        <v>-386.76</v>
      </c>
      <c r="AO2130">
        <v>0</v>
      </c>
      <c r="AP2130">
        <v>0</v>
      </c>
      <c r="AQ2130">
        <v>-386.76</v>
      </c>
    </row>
    <row r="2131" spans="1:43" x14ac:dyDescent="0.35">
      <c r="A2131" s="65" t="s">
        <v>354</v>
      </c>
      <c r="B2131" s="65" t="s">
        <v>354</v>
      </c>
      <c r="C2131">
        <v>2014</v>
      </c>
      <c r="D2131">
        <v>2016</v>
      </c>
      <c r="F2131">
        <v>143</v>
      </c>
      <c r="G2131">
        <v>5</v>
      </c>
      <c r="H2131" t="s">
        <v>531</v>
      </c>
      <c r="I2131">
        <v>2</v>
      </c>
      <c r="J2131">
        <v>111</v>
      </c>
      <c r="K2131" t="s">
        <v>66</v>
      </c>
      <c r="L2131">
        <v>0</v>
      </c>
      <c r="M2131">
        <v>0</v>
      </c>
      <c r="N2131">
        <v>0</v>
      </c>
      <c r="O2131">
        <v>0</v>
      </c>
      <c r="P2131">
        <v>0</v>
      </c>
      <c r="Q2131">
        <v>0</v>
      </c>
      <c r="R2131">
        <v>-9714.36</v>
      </c>
      <c r="S2131">
        <v>-1847.01</v>
      </c>
      <c r="T2131">
        <v>0</v>
      </c>
      <c r="U2131">
        <v>0</v>
      </c>
      <c r="V2131">
        <v>-9714.36</v>
      </c>
      <c r="W2131">
        <v>-1847.01</v>
      </c>
      <c r="X2131">
        <v>0</v>
      </c>
      <c r="Y2131">
        <v>0</v>
      </c>
      <c r="Z2131">
        <v>0</v>
      </c>
      <c r="AA2131">
        <v>0</v>
      </c>
      <c r="AB2131">
        <v>0</v>
      </c>
      <c r="AC2131">
        <v>0</v>
      </c>
      <c r="AD2131">
        <v>-7867.35</v>
      </c>
      <c r="AE2131">
        <v>0</v>
      </c>
      <c r="AF2131">
        <v>0</v>
      </c>
      <c r="AG2131">
        <v>0</v>
      </c>
      <c r="AH2131">
        <v>0</v>
      </c>
      <c r="AI2131">
        <v>-7867.35</v>
      </c>
      <c r="AJ2131">
        <v>0</v>
      </c>
      <c r="AK2131">
        <v>-7867.35</v>
      </c>
      <c r="AL2131">
        <v>0</v>
      </c>
      <c r="AM2131">
        <v>0</v>
      </c>
      <c r="AN2131">
        <v>1847.01</v>
      </c>
      <c r="AO2131">
        <v>0</v>
      </c>
      <c r="AP2131">
        <v>0</v>
      </c>
      <c r="AQ2131">
        <v>1847.01</v>
      </c>
    </row>
    <row r="2132" spans="1:43" x14ac:dyDescent="0.35">
      <c r="A2132" s="65" t="s">
        <v>354</v>
      </c>
      <c r="B2132" s="65" t="s">
        <v>354</v>
      </c>
      <c r="C2132">
        <v>2014</v>
      </c>
      <c r="D2132">
        <v>2016</v>
      </c>
      <c r="F2132">
        <v>143</v>
      </c>
      <c r="G2132">
        <v>5</v>
      </c>
      <c r="H2132" t="s">
        <v>531</v>
      </c>
      <c r="I2132">
        <v>2</v>
      </c>
      <c r="J2132">
        <v>115</v>
      </c>
      <c r="K2132" t="s">
        <v>66</v>
      </c>
      <c r="L2132">
        <v>0</v>
      </c>
      <c r="M2132">
        <v>0</v>
      </c>
      <c r="N2132">
        <v>0</v>
      </c>
      <c r="O2132">
        <v>0</v>
      </c>
      <c r="P2132">
        <v>0</v>
      </c>
      <c r="Q2132">
        <v>0</v>
      </c>
      <c r="R2132">
        <v>-57.26</v>
      </c>
      <c r="S2132">
        <v>-57.26</v>
      </c>
      <c r="T2132">
        <v>0</v>
      </c>
      <c r="U2132">
        <v>0</v>
      </c>
      <c r="V2132">
        <v>-57.26</v>
      </c>
      <c r="W2132">
        <v>-57.26</v>
      </c>
      <c r="X2132">
        <v>0</v>
      </c>
      <c r="Y2132">
        <v>0</v>
      </c>
      <c r="Z2132">
        <v>0</v>
      </c>
      <c r="AA2132">
        <v>0</v>
      </c>
      <c r="AB2132">
        <v>0</v>
      </c>
      <c r="AC2132">
        <v>0</v>
      </c>
      <c r="AD2132">
        <v>0</v>
      </c>
      <c r="AE2132">
        <v>0</v>
      </c>
      <c r="AF2132">
        <v>0</v>
      </c>
      <c r="AG2132">
        <v>0</v>
      </c>
      <c r="AH2132">
        <v>0</v>
      </c>
      <c r="AI2132">
        <v>0</v>
      </c>
      <c r="AJ2132">
        <v>0</v>
      </c>
      <c r="AK2132">
        <v>0</v>
      </c>
      <c r="AL2132">
        <v>0</v>
      </c>
      <c r="AM2132">
        <v>0</v>
      </c>
      <c r="AN2132">
        <v>57.26</v>
      </c>
      <c r="AO2132">
        <v>0</v>
      </c>
      <c r="AP2132">
        <v>0</v>
      </c>
      <c r="AQ2132">
        <v>57.26</v>
      </c>
    </row>
    <row r="2133" spans="1:43" x14ac:dyDescent="0.35">
      <c r="A2133" s="65" t="s">
        <v>354</v>
      </c>
      <c r="B2133" s="65" t="s">
        <v>354</v>
      </c>
      <c r="C2133">
        <v>2014</v>
      </c>
      <c r="D2133">
        <v>2016</v>
      </c>
      <c r="F2133">
        <v>143</v>
      </c>
      <c r="G2133">
        <v>5</v>
      </c>
      <c r="H2133" t="s">
        <v>531</v>
      </c>
      <c r="I2133">
        <v>2</v>
      </c>
      <c r="J2133">
        <v>118</v>
      </c>
      <c r="K2133" t="s">
        <v>66</v>
      </c>
      <c r="L2133">
        <v>0</v>
      </c>
      <c r="M2133">
        <v>0</v>
      </c>
      <c r="N2133">
        <v>0</v>
      </c>
      <c r="O2133">
        <v>0</v>
      </c>
      <c r="P2133">
        <v>0</v>
      </c>
      <c r="Q2133">
        <v>0</v>
      </c>
      <c r="R2133">
        <v>-19.739999999999998</v>
      </c>
      <c r="S2133">
        <v>-19.739999999999998</v>
      </c>
      <c r="T2133">
        <v>0</v>
      </c>
      <c r="U2133">
        <v>0</v>
      </c>
      <c r="V2133">
        <v>-19.739999999999998</v>
      </c>
      <c r="W2133">
        <v>-19.739999999999998</v>
      </c>
      <c r="X2133">
        <v>0</v>
      </c>
      <c r="Y2133">
        <v>0</v>
      </c>
      <c r="Z2133">
        <v>0</v>
      </c>
      <c r="AA2133">
        <v>0</v>
      </c>
      <c r="AB2133">
        <v>0</v>
      </c>
      <c r="AC2133">
        <v>0</v>
      </c>
      <c r="AD2133">
        <v>0</v>
      </c>
      <c r="AE2133">
        <v>0</v>
      </c>
      <c r="AF2133">
        <v>0</v>
      </c>
      <c r="AG2133">
        <v>0</v>
      </c>
      <c r="AH2133">
        <v>0</v>
      </c>
      <c r="AI2133">
        <v>0</v>
      </c>
      <c r="AJ2133">
        <v>0</v>
      </c>
      <c r="AK2133">
        <v>0</v>
      </c>
      <c r="AL2133">
        <v>0</v>
      </c>
      <c r="AM2133">
        <v>0</v>
      </c>
      <c r="AN2133">
        <v>19.739999999999998</v>
      </c>
      <c r="AO2133">
        <v>0</v>
      </c>
      <c r="AP2133">
        <v>0</v>
      </c>
      <c r="AQ2133">
        <v>19.739999999999998</v>
      </c>
    </row>
    <row r="2134" spans="1:43" x14ac:dyDescent="0.35">
      <c r="A2134" s="65" t="s">
        <v>354</v>
      </c>
      <c r="B2134" s="65" t="s">
        <v>354</v>
      </c>
      <c r="C2134">
        <v>2014</v>
      </c>
      <c r="D2134">
        <v>2016</v>
      </c>
      <c r="F2134">
        <v>143</v>
      </c>
      <c r="G2134">
        <v>5</v>
      </c>
      <c r="H2134" t="s">
        <v>531</v>
      </c>
      <c r="I2134">
        <v>2</v>
      </c>
      <c r="J2134">
        <v>121</v>
      </c>
      <c r="K2134" t="s">
        <v>66</v>
      </c>
      <c r="L2134">
        <v>0</v>
      </c>
      <c r="M2134">
        <v>0</v>
      </c>
      <c r="N2134">
        <v>0</v>
      </c>
      <c r="O2134">
        <v>0</v>
      </c>
      <c r="P2134">
        <v>0</v>
      </c>
      <c r="Q2134">
        <v>0</v>
      </c>
      <c r="R2134">
        <v>-2994.08</v>
      </c>
      <c r="S2134">
        <v>-578.02</v>
      </c>
      <c r="T2134">
        <v>0</v>
      </c>
      <c r="U2134">
        <v>0</v>
      </c>
      <c r="V2134">
        <v>-2994.08</v>
      </c>
      <c r="W2134">
        <v>-578.02</v>
      </c>
      <c r="X2134">
        <v>0</v>
      </c>
      <c r="Y2134">
        <v>0</v>
      </c>
      <c r="Z2134">
        <v>0</v>
      </c>
      <c r="AA2134">
        <v>0</v>
      </c>
      <c r="AB2134">
        <v>0</v>
      </c>
      <c r="AC2134">
        <v>0</v>
      </c>
      <c r="AD2134">
        <v>-2664.56</v>
      </c>
      <c r="AE2134">
        <v>0</v>
      </c>
      <c r="AF2134">
        <v>0</v>
      </c>
      <c r="AG2134">
        <v>0</v>
      </c>
      <c r="AH2134">
        <v>0</v>
      </c>
      <c r="AI2134">
        <v>-2664.56</v>
      </c>
      <c r="AJ2134">
        <v>0</v>
      </c>
      <c r="AK2134">
        <v>-2664.56</v>
      </c>
      <c r="AL2134">
        <v>-248.5</v>
      </c>
      <c r="AM2134">
        <v>0</v>
      </c>
      <c r="AN2134">
        <v>578.02</v>
      </c>
      <c r="AO2134">
        <v>0</v>
      </c>
      <c r="AP2134">
        <v>0</v>
      </c>
      <c r="AQ2134">
        <v>578.02</v>
      </c>
    </row>
    <row r="2135" spans="1:43" x14ac:dyDescent="0.35">
      <c r="A2135" s="65" t="s">
        <v>354</v>
      </c>
      <c r="B2135" s="65" t="s">
        <v>354</v>
      </c>
      <c r="C2135">
        <v>2014</v>
      </c>
      <c r="D2135">
        <v>2016</v>
      </c>
      <c r="F2135">
        <v>143</v>
      </c>
      <c r="G2135">
        <v>5</v>
      </c>
      <c r="H2135" t="s">
        <v>531</v>
      </c>
      <c r="I2135">
        <v>2</v>
      </c>
      <c r="J2135">
        <v>210</v>
      </c>
      <c r="K2135" t="s">
        <v>66</v>
      </c>
      <c r="L2135">
        <v>-9321.74</v>
      </c>
      <c r="M2135">
        <v>-506.26</v>
      </c>
      <c r="N2135">
        <v>0</v>
      </c>
      <c r="O2135">
        <v>-241.5</v>
      </c>
      <c r="P2135">
        <v>-9321.74</v>
      </c>
      <c r="Q2135">
        <v>-747.76</v>
      </c>
      <c r="R2135">
        <v>0</v>
      </c>
      <c r="S2135">
        <v>0</v>
      </c>
      <c r="T2135">
        <v>0</v>
      </c>
      <c r="U2135">
        <v>0</v>
      </c>
      <c r="V2135">
        <v>0</v>
      </c>
      <c r="W2135">
        <v>0</v>
      </c>
      <c r="X2135">
        <v>0</v>
      </c>
      <c r="Y2135">
        <v>0</v>
      </c>
      <c r="Z2135">
        <v>0</v>
      </c>
      <c r="AA2135">
        <v>0</v>
      </c>
      <c r="AB2135">
        <v>0</v>
      </c>
      <c r="AC2135">
        <v>0</v>
      </c>
      <c r="AD2135">
        <v>-8622.3799999999992</v>
      </c>
      <c r="AE2135">
        <v>0</v>
      </c>
      <c r="AF2135">
        <v>0</v>
      </c>
      <c r="AG2135">
        <v>-449.23</v>
      </c>
      <c r="AH2135">
        <v>0</v>
      </c>
      <c r="AI2135">
        <v>-9071.61</v>
      </c>
      <c r="AJ2135">
        <v>0</v>
      </c>
      <c r="AK2135">
        <v>-9071.61</v>
      </c>
      <c r="AL2135">
        <v>-497.63</v>
      </c>
      <c r="AM2135">
        <v>747.76</v>
      </c>
      <c r="AN2135">
        <v>0</v>
      </c>
      <c r="AO2135">
        <v>0</v>
      </c>
      <c r="AP2135">
        <v>0</v>
      </c>
      <c r="AQ2135">
        <v>747.76</v>
      </c>
    </row>
    <row r="2136" spans="1:43" x14ac:dyDescent="0.35">
      <c r="A2136" s="65" t="s">
        <v>354</v>
      </c>
      <c r="B2136" s="65" t="s">
        <v>354</v>
      </c>
      <c r="C2136">
        <v>2015</v>
      </c>
      <c r="D2136">
        <v>2017</v>
      </c>
      <c r="F2136">
        <v>143</v>
      </c>
      <c r="G2136">
        <v>5</v>
      </c>
      <c r="H2136" t="s">
        <v>530</v>
      </c>
      <c r="I2136">
        <v>1</v>
      </c>
      <c r="J2136">
        <v>410</v>
      </c>
      <c r="K2136" t="s">
        <v>66</v>
      </c>
      <c r="L2136">
        <v>-5161306.3</v>
      </c>
      <c r="M2136">
        <v>-108377832.16</v>
      </c>
      <c r="N2136">
        <v>0</v>
      </c>
      <c r="O2136">
        <v>0</v>
      </c>
      <c r="P2136">
        <v>-5161306.3</v>
      </c>
      <c r="Q2136">
        <v>-108377832.16</v>
      </c>
      <c r="R2136">
        <v>-1011044.7</v>
      </c>
      <c r="S2136">
        <v>-874813.48</v>
      </c>
      <c r="T2136">
        <v>0</v>
      </c>
      <c r="U2136">
        <v>0</v>
      </c>
      <c r="V2136">
        <v>-1011044.7</v>
      </c>
      <c r="W2136">
        <v>-874813.48</v>
      </c>
      <c r="X2136">
        <v>0</v>
      </c>
      <c r="Y2136">
        <v>0</v>
      </c>
      <c r="Z2136">
        <v>0</v>
      </c>
      <c r="AA2136">
        <v>0</v>
      </c>
      <c r="AB2136">
        <v>0</v>
      </c>
      <c r="AC2136">
        <v>0</v>
      </c>
      <c r="AD2136">
        <v>-5261023.3600000003</v>
      </c>
      <c r="AE2136">
        <v>0</v>
      </c>
      <c r="AF2136">
        <v>0</v>
      </c>
      <c r="AG2136">
        <v>0</v>
      </c>
      <c r="AH2136">
        <v>0</v>
      </c>
      <c r="AI2136">
        <v>-5261023.3600000003</v>
      </c>
      <c r="AJ2136">
        <v>0</v>
      </c>
      <c r="AK2136">
        <v>-5261023.3600000003</v>
      </c>
      <c r="AL2136">
        <v>-108341318</v>
      </c>
      <c r="AM2136">
        <v>0</v>
      </c>
      <c r="AN2136">
        <v>0</v>
      </c>
      <c r="AO2136">
        <v>0</v>
      </c>
      <c r="AP2136">
        <v>0</v>
      </c>
      <c r="AQ2136">
        <v>0</v>
      </c>
    </row>
    <row r="2137" spans="1:43" x14ac:dyDescent="0.35">
      <c r="A2137" s="65" t="s">
        <v>354</v>
      </c>
      <c r="B2137" s="65" t="s">
        <v>354</v>
      </c>
      <c r="C2137">
        <v>2015</v>
      </c>
      <c r="D2137">
        <v>2017</v>
      </c>
      <c r="F2137">
        <v>143</v>
      </c>
      <c r="G2137">
        <v>5</v>
      </c>
      <c r="H2137" t="s">
        <v>531</v>
      </c>
      <c r="I2137">
        <v>2</v>
      </c>
      <c r="J2137">
        <v>0</v>
      </c>
      <c r="K2137" t="s">
        <v>66</v>
      </c>
      <c r="L2137">
        <v>-15.1</v>
      </c>
      <c r="M2137">
        <v>0</v>
      </c>
      <c r="N2137">
        <v>0</v>
      </c>
      <c r="O2137">
        <v>0</v>
      </c>
      <c r="P2137">
        <v>-15.1</v>
      </c>
      <c r="Q2137">
        <v>0</v>
      </c>
      <c r="R2137">
        <v>0</v>
      </c>
      <c r="S2137">
        <v>0</v>
      </c>
      <c r="T2137">
        <v>0</v>
      </c>
      <c r="U2137">
        <v>0</v>
      </c>
      <c r="V2137">
        <v>0</v>
      </c>
      <c r="W2137">
        <v>0</v>
      </c>
      <c r="X2137">
        <v>0</v>
      </c>
      <c r="Y2137">
        <v>0</v>
      </c>
      <c r="Z2137">
        <v>0</v>
      </c>
      <c r="AA2137">
        <v>0</v>
      </c>
      <c r="AB2137">
        <v>0</v>
      </c>
      <c r="AC2137">
        <v>0</v>
      </c>
      <c r="AD2137">
        <v>-10860.69</v>
      </c>
      <c r="AE2137">
        <v>0</v>
      </c>
      <c r="AF2137">
        <v>0</v>
      </c>
      <c r="AG2137">
        <v>0</v>
      </c>
      <c r="AH2137">
        <v>0</v>
      </c>
      <c r="AI2137">
        <v>-10860.69</v>
      </c>
      <c r="AJ2137">
        <v>0</v>
      </c>
      <c r="AK2137">
        <v>-10860.69</v>
      </c>
      <c r="AL2137">
        <v>-10845.59</v>
      </c>
      <c r="AM2137">
        <v>0</v>
      </c>
      <c r="AN2137">
        <v>0</v>
      </c>
      <c r="AO2137">
        <v>0</v>
      </c>
      <c r="AP2137">
        <v>0</v>
      </c>
      <c r="AQ2137">
        <v>0</v>
      </c>
    </row>
    <row r="2138" spans="1:43" x14ac:dyDescent="0.35">
      <c r="A2138" s="65" t="s">
        <v>354</v>
      </c>
      <c r="B2138" s="65" t="s">
        <v>354</v>
      </c>
      <c r="C2138">
        <v>2015</v>
      </c>
      <c r="D2138">
        <v>2017</v>
      </c>
      <c r="F2138">
        <v>143</v>
      </c>
      <c r="G2138">
        <v>5</v>
      </c>
      <c r="H2138" t="s">
        <v>531</v>
      </c>
      <c r="I2138">
        <v>2</v>
      </c>
      <c r="J2138">
        <v>111</v>
      </c>
      <c r="K2138" t="s">
        <v>66</v>
      </c>
      <c r="L2138">
        <v>0</v>
      </c>
      <c r="M2138">
        <v>0</v>
      </c>
      <c r="N2138">
        <v>0</v>
      </c>
      <c r="O2138">
        <v>0</v>
      </c>
      <c r="P2138">
        <v>0</v>
      </c>
      <c r="Q2138">
        <v>0</v>
      </c>
      <c r="R2138">
        <v>0</v>
      </c>
      <c r="S2138">
        <v>-17619.62</v>
      </c>
      <c r="T2138">
        <v>0</v>
      </c>
      <c r="U2138">
        <v>0</v>
      </c>
      <c r="V2138">
        <v>0</v>
      </c>
      <c r="W2138">
        <v>-17619.62</v>
      </c>
      <c r="X2138">
        <v>0</v>
      </c>
      <c r="Y2138">
        <v>0</v>
      </c>
      <c r="Z2138">
        <v>0</v>
      </c>
      <c r="AA2138">
        <v>0</v>
      </c>
      <c r="AB2138">
        <v>0</v>
      </c>
      <c r="AC2138">
        <v>0</v>
      </c>
      <c r="AD2138">
        <v>-284109.31</v>
      </c>
      <c r="AE2138">
        <v>0</v>
      </c>
      <c r="AF2138">
        <v>0</v>
      </c>
      <c r="AG2138">
        <v>0</v>
      </c>
      <c r="AH2138">
        <v>0</v>
      </c>
      <c r="AI2138">
        <v>-284109.31</v>
      </c>
      <c r="AJ2138">
        <v>0</v>
      </c>
      <c r="AK2138">
        <v>-284109.31</v>
      </c>
      <c r="AL2138">
        <v>-301728.93</v>
      </c>
      <c r="AM2138">
        <v>0</v>
      </c>
      <c r="AN2138">
        <v>0</v>
      </c>
      <c r="AO2138">
        <v>0</v>
      </c>
      <c r="AP2138">
        <v>0</v>
      </c>
      <c r="AQ2138">
        <v>0</v>
      </c>
    </row>
    <row r="2139" spans="1:43" x14ac:dyDescent="0.35">
      <c r="A2139" s="65" t="s">
        <v>354</v>
      </c>
      <c r="B2139" s="65" t="s">
        <v>354</v>
      </c>
      <c r="C2139">
        <v>2015</v>
      </c>
      <c r="D2139">
        <v>2017</v>
      </c>
      <c r="F2139">
        <v>143</v>
      </c>
      <c r="G2139">
        <v>5</v>
      </c>
      <c r="H2139" t="s">
        <v>531</v>
      </c>
      <c r="I2139">
        <v>2</v>
      </c>
      <c r="J2139">
        <v>121</v>
      </c>
      <c r="K2139" t="s">
        <v>66</v>
      </c>
      <c r="L2139">
        <v>0</v>
      </c>
      <c r="M2139">
        <v>0</v>
      </c>
      <c r="N2139">
        <v>0</v>
      </c>
      <c r="O2139">
        <v>0</v>
      </c>
      <c r="P2139">
        <v>0</v>
      </c>
      <c r="Q2139">
        <v>0</v>
      </c>
      <c r="R2139">
        <v>0</v>
      </c>
      <c r="S2139">
        <v>-6317.93</v>
      </c>
      <c r="T2139">
        <v>0</v>
      </c>
      <c r="U2139">
        <v>0</v>
      </c>
      <c r="V2139">
        <v>0</v>
      </c>
      <c r="W2139">
        <v>-6317.93</v>
      </c>
      <c r="X2139">
        <v>0</v>
      </c>
      <c r="Y2139">
        <v>0</v>
      </c>
      <c r="Z2139">
        <v>0</v>
      </c>
      <c r="AA2139">
        <v>0</v>
      </c>
      <c r="AB2139">
        <v>0</v>
      </c>
      <c r="AC2139">
        <v>0</v>
      </c>
      <c r="AD2139">
        <v>-95405.5</v>
      </c>
      <c r="AE2139">
        <v>0</v>
      </c>
      <c r="AF2139">
        <v>0</v>
      </c>
      <c r="AG2139">
        <v>0</v>
      </c>
      <c r="AH2139">
        <v>0</v>
      </c>
      <c r="AI2139">
        <v>-95405.5</v>
      </c>
      <c r="AJ2139">
        <v>0</v>
      </c>
      <c r="AK2139">
        <v>-95405.5</v>
      </c>
      <c r="AL2139">
        <v>-101723.43</v>
      </c>
      <c r="AM2139">
        <v>0</v>
      </c>
      <c r="AN2139">
        <v>0</v>
      </c>
      <c r="AO2139">
        <v>0</v>
      </c>
      <c r="AP2139">
        <v>0</v>
      </c>
      <c r="AQ2139">
        <v>0</v>
      </c>
    </row>
    <row r="2140" spans="1:43" x14ac:dyDescent="0.35">
      <c r="A2140" s="65" t="s">
        <v>354</v>
      </c>
      <c r="B2140" s="65" t="s">
        <v>354</v>
      </c>
      <c r="C2140">
        <v>2015</v>
      </c>
      <c r="D2140">
        <v>2017</v>
      </c>
      <c r="F2140">
        <v>143</v>
      </c>
      <c r="G2140">
        <v>5</v>
      </c>
      <c r="H2140" t="s">
        <v>531</v>
      </c>
      <c r="I2140">
        <v>2</v>
      </c>
      <c r="J2140">
        <v>210</v>
      </c>
      <c r="K2140" t="s">
        <v>66</v>
      </c>
      <c r="L2140">
        <v>-2556.44</v>
      </c>
      <c r="M2140">
        <v>-48746.46</v>
      </c>
      <c r="N2140">
        <v>0</v>
      </c>
      <c r="O2140">
        <v>0</v>
      </c>
      <c r="P2140">
        <v>-2556.44</v>
      </c>
      <c r="Q2140">
        <v>-48746.46</v>
      </c>
      <c r="R2140">
        <v>0</v>
      </c>
      <c r="S2140">
        <v>-2410.9499999999998</v>
      </c>
      <c r="T2140">
        <v>0</v>
      </c>
      <c r="U2140">
        <v>0</v>
      </c>
      <c r="V2140">
        <v>0</v>
      </c>
      <c r="W2140">
        <v>-2410.9499999999998</v>
      </c>
      <c r="X2140">
        <v>0</v>
      </c>
      <c r="Y2140">
        <v>0</v>
      </c>
      <c r="Z2140">
        <v>0</v>
      </c>
      <c r="AA2140">
        <v>0</v>
      </c>
      <c r="AB2140">
        <v>0</v>
      </c>
      <c r="AC2140">
        <v>0</v>
      </c>
      <c r="AD2140">
        <v>-79728.91</v>
      </c>
      <c r="AE2140">
        <v>0</v>
      </c>
      <c r="AF2140">
        <v>0</v>
      </c>
      <c r="AG2140">
        <v>0</v>
      </c>
      <c r="AH2140">
        <v>0</v>
      </c>
      <c r="AI2140">
        <v>-79728.91</v>
      </c>
      <c r="AJ2140">
        <v>0</v>
      </c>
      <c r="AK2140">
        <v>-79728.91</v>
      </c>
      <c r="AL2140">
        <v>-128329.88</v>
      </c>
      <c r="AM2140">
        <v>0</v>
      </c>
      <c r="AN2140">
        <v>0</v>
      </c>
      <c r="AO2140">
        <v>0</v>
      </c>
      <c r="AP2140">
        <v>0</v>
      </c>
      <c r="AQ2140">
        <v>0</v>
      </c>
    </row>
    <row r="2141" spans="1:43" x14ac:dyDescent="0.35">
      <c r="A2141" s="65" t="s">
        <v>354</v>
      </c>
      <c r="B2141" s="65" t="s">
        <v>354</v>
      </c>
      <c r="C2141">
        <v>2015</v>
      </c>
      <c r="D2141">
        <v>2017</v>
      </c>
      <c r="F2141">
        <v>143</v>
      </c>
      <c r="G2141">
        <v>5</v>
      </c>
      <c r="H2141" t="s">
        <v>531</v>
      </c>
      <c r="I2141">
        <v>2</v>
      </c>
      <c r="J2141">
        <v>251</v>
      </c>
      <c r="K2141" t="s">
        <v>66</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-1848</v>
      </c>
      <c r="AE2141">
        <v>0</v>
      </c>
      <c r="AF2141">
        <v>0</v>
      </c>
      <c r="AG2141">
        <v>0</v>
      </c>
      <c r="AH2141">
        <v>0</v>
      </c>
      <c r="AI2141">
        <v>-1848</v>
      </c>
      <c r="AJ2141">
        <v>0</v>
      </c>
      <c r="AK2141">
        <v>-1848</v>
      </c>
      <c r="AL2141">
        <v>-1848</v>
      </c>
      <c r="AM2141">
        <v>0</v>
      </c>
      <c r="AN2141">
        <v>0</v>
      </c>
      <c r="AO2141">
        <v>0</v>
      </c>
      <c r="AP2141">
        <v>0</v>
      </c>
      <c r="AQ2141">
        <v>0</v>
      </c>
    </row>
    <row r="2142" spans="1:43" x14ac:dyDescent="0.35">
      <c r="A2142" s="65" t="s">
        <v>354</v>
      </c>
      <c r="B2142" s="65" t="s">
        <v>354</v>
      </c>
      <c r="C2142">
        <v>2016</v>
      </c>
      <c r="D2142">
        <v>2019</v>
      </c>
      <c r="F2142">
        <v>143</v>
      </c>
      <c r="G2142">
        <v>5</v>
      </c>
      <c r="H2142" t="s">
        <v>530</v>
      </c>
      <c r="I2142">
        <v>1</v>
      </c>
      <c r="J2142">
        <v>252</v>
      </c>
      <c r="K2142" t="s">
        <v>66</v>
      </c>
      <c r="L2142">
        <v>0</v>
      </c>
      <c r="M2142">
        <v>-9797405</v>
      </c>
      <c r="N2142">
        <v>0</v>
      </c>
      <c r="O2142">
        <v>0</v>
      </c>
      <c r="P2142">
        <v>0</v>
      </c>
      <c r="Q2142">
        <v>-9797405</v>
      </c>
      <c r="R2142">
        <v>0</v>
      </c>
      <c r="S2142">
        <v>-202595</v>
      </c>
      <c r="T2142">
        <v>0</v>
      </c>
      <c r="U2142">
        <v>0</v>
      </c>
      <c r="V2142">
        <v>0</v>
      </c>
      <c r="W2142">
        <v>-202595</v>
      </c>
      <c r="X2142">
        <v>0</v>
      </c>
      <c r="Y2142">
        <v>0</v>
      </c>
      <c r="Z2142">
        <v>0</v>
      </c>
      <c r="AA2142">
        <v>0</v>
      </c>
      <c r="AB2142">
        <v>0</v>
      </c>
      <c r="AC2142">
        <v>0</v>
      </c>
      <c r="AD2142">
        <v>0</v>
      </c>
      <c r="AE2142">
        <v>0</v>
      </c>
      <c r="AF2142">
        <v>0</v>
      </c>
      <c r="AG2142">
        <v>0</v>
      </c>
      <c r="AH2142">
        <v>0</v>
      </c>
      <c r="AI2142">
        <v>0</v>
      </c>
      <c r="AJ2142">
        <v>0</v>
      </c>
      <c r="AK2142">
        <v>0</v>
      </c>
      <c r="AL2142">
        <v>-10000000</v>
      </c>
      <c r="AM2142">
        <v>0</v>
      </c>
      <c r="AN2142">
        <v>0</v>
      </c>
      <c r="AO2142">
        <v>0</v>
      </c>
      <c r="AP2142">
        <v>0</v>
      </c>
      <c r="AQ2142">
        <v>0</v>
      </c>
    </row>
    <row r="2143" spans="1:43" x14ac:dyDescent="0.35">
      <c r="A2143" s="65" t="s">
        <v>354</v>
      </c>
      <c r="B2143" s="65" t="s">
        <v>354</v>
      </c>
      <c r="C2143">
        <v>2016</v>
      </c>
      <c r="D2143">
        <v>2019</v>
      </c>
      <c r="F2143">
        <v>143</v>
      </c>
      <c r="G2143">
        <v>5</v>
      </c>
      <c r="H2143" t="s">
        <v>530</v>
      </c>
      <c r="I2143">
        <v>1</v>
      </c>
      <c r="J2143">
        <v>410</v>
      </c>
      <c r="K2143" t="s">
        <v>66</v>
      </c>
      <c r="L2143">
        <v>0</v>
      </c>
      <c r="M2143">
        <v>-12694039.970000001</v>
      </c>
      <c r="N2143">
        <v>0</v>
      </c>
      <c r="O2143">
        <v>0</v>
      </c>
      <c r="P2143">
        <v>0</v>
      </c>
      <c r="Q2143">
        <v>-12694039.970000001</v>
      </c>
      <c r="R2143">
        <v>0</v>
      </c>
      <c r="S2143">
        <v>-805960.03</v>
      </c>
      <c r="T2143">
        <v>0</v>
      </c>
      <c r="U2143">
        <v>0</v>
      </c>
      <c r="V2143">
        <v>0</v>
      </c>
      <c r="W2143">
        <v>-805960.03</v>
      </c>
      <c r="X2143">
        <v>0</v>
      </c>
      <c r="Y2143">
        <v>0</v>
      </c>
      <c r="Z2143">
        <v>0</v>
      </c>
      <c r="AA2143">
        <v>0</v>
      </c>
      <c r="AB2143">
        <v>0</v>
      </c>
      <c r="AC2143">
        <v>0</v>
      </c>
      <c r="AD2143">
        <v>0</v>
      </c>
      <c r="AE2143">
        <v>0</v>
      </c>
      <c r="AF2143">
        <v>0</v>
      </c>
      <c r="AG2143">
        <v>0</v>
      </c>
      <c r="AH2143">
        <v>0</v>
      </c>
      <c r="AI2143">
        <v>0</v>
      </c>
      <c r="AJ2143">
        <v>0</v>
      </c>
      <c r="AK2143">
        <v>0</v>
      </c>
      <c r="AL2143">
        <v>-13500000</v>
      </c>
      <c r="AM2143">
        <v>0</v>
      </c>
      <c r="AN2143">
        <v>0</v>
      </c>
      <c r="AO2143">
        <v>0</v>
      </c>
      <c r="AP2143">
        <v>0</v>
      </c>
      <c r="AQ2143">
        <v>0</v>
      </c>
    </row>
    <row r="2144" spans="1:43" x14ac:dyDescent="0.35">
      <c r="A2144" s="65" t="s">
        <v>354</v>
      </c>
      <c r="B2144" s="65" t="s">
        <v>532</v>
      </c>
      <c r="E2144" t="s">
        <v>129</v>
      </c>
      <c r="F2144">
        <v>512</v>
      </c>
      <c r="G2144">
        <v>5</v>
      </c>
      <c r="H2144" t="s">
        <v>533</v>
      </c>
      <c r="I2144">
        <v>1</v>
      </c>
      <c r="J2144">
        <v>410</v>
      </c>
      <c r="K2144" t="s">
        <v>66</v>
      </c>
      <c r="L2144">
        <v>-314106.68</v>
      </c>
      <c r="M2144">
        <v>-213527.8</v>
      </c>
      <c r="N2144">
        <v>0</v>
      </c>
      <c r="O2144">
        <v>0</v>
      </c>
      <c r="P2144">
        <v>-314106.68</v>
      </c>
      <c r="Q2144">
        <v>-213527.8</v>
      </c>
      <c r="R2144">
        <v>0</v>
      </c>
      <c r="S2144">
        <v>0</v>
      </c>
      <c r="T2144">
        <v>0</v>
      </c>
      <c r="U2144">
        <v>0</v>
      </c>
      <c r="V2144">
        <v>0</v>
      </c>
      <c r="W2144">
        <v>0</v>
      </c>
      <c r="X2144">
        <v>0</v>
      </c>
      <c r="Y2144">
        <v>0</v>
      </c>
      <c r="Z2144">
        <v>0</v>
      </c>
      <c r="AA2144">
        <v>0</v>
      </c>
      <c r="AB2144">
        <v>0</v>
      </c>
      <c r="AC2144">
        <v>0</v>
      </c>
      <c r="AD2144">
        <v>-100578.88</v>
      </c>
      <c r="AE2144">
        <v>0</v>
      </c>
      <c r="AF2144">
        <v>0</v>
      </c>
      <c r="AG2144">
        <v>0</v>
      </c>
      <c r="AH2144">
        <v>0</v>
      </c>
      <c r="AI2144">
        <v>-100578.88</v>
      </c>
      <c r="AJ2144">
        <v>0</v>
      </c>
      <c r="AK2144">
        <v>-100578.88</v>
      </c>
      <c r="AL2144">
        <v>0</v>
      </c>
      <c r="AM2144">
        <v>0</v>
      </c>
      <c r="AN2144">
        <v>0</v>
      </c>
      <c r="AO2144">
        <v>0</v>
      </c>
      <c r="AP2144">
        <v>0</v>
      </c>
      <c r="AQ2144">
        <v>0</v>
      </c>
    </row>
    <row r="2145" spans="1:43" x14ac:dyDescent="0.35">
      <c r="A2145" s="65" t="s">
        <v>354</v>
      </c>
      <c r="B2145" s="65" t="s">
        <v>532</v>
      </c>
      <c r="E2145" t="s">
        <v>129</v>
      </c>
      <c r="F2145">
        <v>516</v>
      </c>
      <c r="G2145">
        <v>5</v>
      </c>
      <c r="H2145" t="s">
        <v>534</v>
      </c>
      <c r="I2145">
        <v>1</v>
      </c>
      <c r="J2145">
        <v>0</v>
      </c>
      <c r="K2145" t="s">
        <v>66</v>
      </c>
      <c r="L2145">
        <v>0</v>
      </c>
      <c r="M2145">
        <v>0</v>
      </c>
      <c r="N2145">
        <v>0</v>
      </c>
      <c r="O2145">
        <v>0</v>
      </c>
      <c r="P2145">
        <v>0</v>
      </c>
      <c r="Q2145">
        <v>0</v>
      </c>
      <c r="R2145">
        <v>-20.6</v>
      </c>
      <c r="S2145">
        <v>-20.6</v>
      </c>
      <c r="T2145">
        <v>0</v>
      </c>
      <c r="U2145">
        <v>0</v>
      </c>
      <c r="V2145">
        <v>-20.6</v>
      </c>
      <c r="W2145">
        <v>-20.6</v>
      </c>
      <c r="X2145">
        <v>0</v>
      </c>
      <c r="Y2145">
        <v>0</v>
      </c>
      <c r="Z2145">
        <v>0</v>
      </c>
      <c r="AA2145">
        <v>0</v>
      </c>
      <c r="AB2145">
        <v>0</v>
      </c>
      <c r="AC2145">
        <v>0</v>
      </c>
      <c r="AD2145">
        <v>0</v>
      </c>
      <c r="AE2145">
        <v>0</v>
      </c>
      <c r="AF2145">
        <v>0</v>
      </c>
      <c r="AG2145">
        <v>0</v>
      </c>
      <c r="AH2145">
        <v>0</v>
      </c>
      <c r="AI2145">
        <v>0</v>
      </c>
      <c r="AJ2145">
        <v>0</v>
      </c>
      <c r="AK2145">
        <v>0</v>
      </c>
      <c r="AL2145">
        <v>0</v>
      </c>
      <c r="AM2145">
        <v>0</v>
      </c>
      <c r="AN2145">
        <v>20.6</v>
      </c>
      <c r="AO2145">
        <v>0</v>
      </c>
      <c r="AP2145">
        <v>0</v>
      </c>
      <c r="AQ2145">
        <v>20.6</v>
      </c>
    </row>
    <row r="2146" spans="1:43" x14ac:dyDescent="0.35">
      <c r="A2146" s="65" t="s">
        <v>354</v>
      </c>
      <c r="B2146" s="65" t="s">
        <v>532</v>
      </c>
      <c r="E2146" t="s">
        <v>129</v>
      </c>
      <c r="F2146">
        <v>516</v>
      </c>
      <c r="G2146">
        <v>5</v>
      </c>
      <c r="H2146" t="s">
        <v>534</v>
      </c>
      <c r="I2146">
        <v>1</v>
      </c>
      <c r="J2146">
        <v>111</v>
      </c>
      <c r="K2146" t="s">
        <v>66</v>
      </c>
      <c r="L2146">
        <v>0</v>
      </c>
      <c r="M2146">
        <v>0</v>
      </c>
      <c r="N2146">
        <v>0</v>
      </c>
      <c r="O2146">
        <v>0</v>
      </c>
      <c r="P2146">
        <v>0</v>
      </c>
      <c r="Q2146">
        <v>0</v>
      </c>
      <c r="R2146">
        <v>-1508.04</v>
      </c>
      <c r="S2146">
        <v>-1508.04</v>
      </c>
      <c r="T2146">
        <v>0</v>
      </c>
      <c r="U2146">
        <v>0</v>
      </c>
      <c r="V2146">
        <v>-1508.04</v>
      </c>
      <c r="W2146">
        <v>-1508.04</v>
      </c>
      <c r="X2146">
        <v>0</v>
      </c>
      <c r="Y2146">
        <v>0</v>
      </c>
      <c r="Z2146">
        <v>0</v>
      </c>
      <c r="AA2146">
        <v>0</v>
      </c>
      <c r="AB2146">
        <v>0</v>
      </c>
      <c r="AC2146">
        <v>0</v>
      </c>
      <c r="AD2146">
        <v>0</v>
      </c>
      <c r="AE2146">
        <v>0</v>
      </c>
      <c r="AF2146">
        <v>0</v>
      </c>
      <c r="AG2146">
        <v>0</v>
      </c>
      <c r="AH2146">
        <v>0</v>
      </c>
      <c r="AI2146">
        <v>0</v>
      </c>
      <c r="AJ2146">
        <v>0</v>
      </c>
      <c r="AK2146">
        <v>0</v>
      </c>
      <c r="AL2146">
        <v>0</v>
      </c>
      <c r="AM2146">
        <v>0</v>
      </c>
      <c r="AN2146">
        <v>1508.04</v>
      </c>
      <c r="AO2146">
        <v>0</v>
      </c>
      <c r="AP2146">
        <v>0</v>
      </c>
      <c r="AQ2146">
        <v>1508.04</v>
      </c>
    </row>
    <row r="2147" spans="1:43" x14ac:dyDescent="0.35">
      <c r="A2147" s="65" t="s">
        <v>354</v>
      </c>
      <c r="B2147" s="65" t="s">
        <v>532</v>
      </c>
      <c r="E2147" t="s">
        <v>129</v>
      </c>
      <c r="F2147">
        <v>516</v>
      </c>
      <c r="G2147">
        <v>5</v>
      </c>
      <c r="H2147" t="s">
        <v>534</v>
      </c>
      <c r="I2147">
        <v>1</v>
      </c>
      <c r="J2147">
        <v>115</v>
      </c>
      <c r="K2147" t="s">
        <v>66</v>
      </c>
      <c r="L2147">
        <v>0</v>
      </c>
      <c r="M2147">
        <v>0</v>
      </c>
      <c r="N2147">
        <v>0</v>
      </c>
      <c r="O2147">
        <v>0</v>
      </c>
      <c r="P2147">
        <v>0</v>
      </c>
      <c r="Q2147">
        <v>0</v>
      </c>
      <c r="R2147">
        <v>-29.02</v>
      </c>
      <c r="S2147">
        <v>-29.02</v>
      </c>
      <c r="T2147">
        <v>0</v>
      </c>
      <c r="U2147">
        <v>0</v>
      </c>
      <c r="V2147">
        <v>-29.02</v>
      </c>
      <c r="W2147">
        <v>-29.02</v>
      </c>
      <c r="X2147">
        <v>0</v>
      </c>
      <c r="Y2147">
        <v>0</v>
      </c>
      <c r="Z2147">
        <v>0</v>
      </c>
      <c r="AA2147">
        <v>0</v>
      </c>
      <c r="AB2147">
        <v>0</v>
      </c>
      <c r="AC2147">
        <v>0</v>
      </c>
      <c r="AD2147">
        <v>0</v>
      </c>
      <c r="AE2147">
        <v>0</v>
      </c>
      <c r="AF2147">
        <v>0</v>
      </c>
      <c r="AG2147">
        <v>0</v>
      </c>
      <c r="AH2147">
        <v>0</v>
      </c>
      <c r="AI2147">
        <v>0</v>
      </c>
      <c r="AJ2147">
        <v>0</v>
      </c>
      <c r="AK2147">
        <v>0</v>
      </c>
      <c r="AL2147">
        <v>0</v>
      </c>
      <c r="AM2147">
        <v>0</v>
      </c>
      <c r="AN2147">
        <v>29.02</v>
      </c>
      <c r="AO2147">
        <v>0</v>
      </c>
      <c r="AP2147">
        <v>0</v>
      </c>
      <c r="AQ2147">
        <v>29.02</v>
      </c>
    </row>
    <row r="2148" spans="1:43" x14ac:dyDescent="0.35">
      <c r="A2148" s="65" t="s">
        <v>354</v>
      </c>
      <c r="B2148" s="65" t="s">
        <v>532</v>
      </c>
      <c r="E2148" t="s">
        <v>129</v>
      </c>
      <c r="F2148">
        <v>516</v>
      </c>
      <c r="G2148">
        <v>5</v>
      </c>
      <c r="H2148" t="s">
        <v>534</v>
      </c>
      <c r="I2148">
        <v>1</v>
      </c>
      <c r="J2148">
        <v>118</v>
      </c>
      <c r="K2148" t="s">
        <v>66</v>
      </c>
      <c r="L2148">
        <v>0</v>
      </c>
      <c r="M2148">
        <v>0</v>
      </c>
      <c r="N2148">
        <v>0</v>
      </c>
      <c r="O2148">
        <v>0</v>
      </c>
      <c r="P2148">
        <v>0</v>
      </c>
      <c r="Q2148">
        <v>0</v>
      </c>
      <c r="R2148">
        <v>-10</v>
      </c>
      <c r="S2148">
        <v>-10</v>
      </c>
      <c r="T2148">
        <v>0</v>
      </c>
      <c r="U2148">
        <v>0</v>
      </c>
      <c r="V2148">
        <v>-10</v>
      </c>
      <c r="W2148">
        <v>-10</v>
      </c>
      <c r="X2148">
        <v>0</v>
      </c>
      <c r="Y2148">
        <v>0</v>
      </c>
      <c r="Z2148">
        <v>0</v>
      </c>
      <c r="AA2148">
        <v>0</v>
      </c>
      <c r="AB2148">
        <v>0</v>
      </c>
      <c r="AC2148">
        <v>0</v>
      </c>
      <c r="AD2148">
        <v>0</v>
      </c>
      <c r="AE2148">
        <v>0</v>
      </c>
      <c r="AF2148">
        <v>0</v>
      </c>
      <c r="AG2148">
        <v>0</v>
      </c>
      <c r="AH2148">
        <v>0</v>
      </c>
      <c r="AI2148">
        <v>0</v>
      </c>
      <c r="AJ2148">
        <v>0</v>
      </c>
      <c r="AK2148">
        <v>0</v>
      </c>
      <c r="AL2148">
        <v>0</v>
      </c>
      <c r="AM2148">
        <v>0</v>
      </c>
      <c r="AN2148">
        <v>10</v>
      </c>
      <c r="AO2148">
        <v>0</v>
      </c>
      <c r="AP2148">
        <v>0</v>
      </c>
      <c r="AQ2148">
        <v>10</v>
      </c>
    </row>
    <row r="2149" spans="1:43" x14ac:dyDescent="0.35">
      <c r="A2149" s="65" t="s">
        <v>354</v>
      </c>
      <c r="B2149" s="65" t="s">
        <v>532</v>
      </c>
      <c r="E2149" t="s">
        <v>129</v>
      </c>
      <c r="F2149">
        <v>516</v>
      </c>
      <c r="G2149">
        <v>5</v>
      </c>
      <c r="H2149" t="s">
        <v>534</v>
      </c>
      <c r="I2149">
        <v>1</v>
      </c>
      <c r="J2149">
        <v>121</v>
      </c>
      <c r="K2149" t="s">
        <v>66</v>
      </c>
      <c r="L2149">
        <v>0</v>
      </c>
      <c r="M2149">
        <v>0</v>
      </c>
      <c r="N2149">
        <v>0</v>
      </c>
      <c r="O2149">
        <v>0</v>
      </c>
      <c r="P2149">
        <v>0</v>
      </c>
      <c r="Q2149">
        <v>0</v>
      </c>
      <c r="R2149">
        <v>-432.4</v>
      </c>
      <c r="S2149">
        <v>-432.4</v>
      </c>
      <c r="T2149">
        <v>0</v>
      </c>
      <c r="U2149">
        <v>0</v>
      </c>
      <c r="V2149">
        <v>-432.4</v>
      </c>
      <c r="W2149">
        <v>-432.4</v>
      </c>
      <c r="X2149">
        <v>0</v>
      </c>
      <c r="Y2149">
        <v>0</v>
      </c>
      <c r="Z2149">
        <v>0</v>
      </c>
      <c r="AA2149">
        <v>0</v>
      </c>
      <c r="AB2149">
        <v>0</v>
      </c>
      <c r="AC2149">
        <v>0</v>
      </c>
      <c r="AD2149">
        <v>0</v>
      </c>
      <c r="AE2149">
        <v>0</v>
      </c>
      <c r="AF2149">
        <v>0</v>
      </c>
      <c r="AG2149">
        <v>0</v>
      </c>
      <c r="AH2149">
        <v>0</v>
      </c>
      <c r="AI2149">
        <v>0</v>
      </c>
      <c r="AJ2149">
        <v>0</v>
      </c>
      <c r="AK2149">
        <v>0</v>
      </c>
      <c r="AL2149">
        <v>0</v>
      </c>
      <c r="AM2149">
        <v>0</v>
      </c>
      <c r="AN2149">
        <v>432.4</v>
      </c>
      <c r="AO2149">
        <v>0</v>
      </c>
      <c r="AP2149">
        <v>0</v>
      </c>
      <c r="AQ2149">
        <v>432.4</v>
      </c>
    </row>
    <row r="2150" spans="1:43" x14ac:dyDescent="0.35">
      <c r="A2150" s="65" t="s">
        <v>354</v>
      </c>
      <c r="B2150" s="65" t="s">
        <v>532</v>
      </c>
      <c r="E2150" t="s">
        <v>129</v>
      </c>
      <c r="F2150">
        <v>516</v>
      </c>
      <c r="G2150">
        <v>5</v>
      </c>
      <c r="H2150" t="s">
        <v>534</v>
      </c>
      <c r="I2150">
        <v>1</v>
      </c>
      <c r="J2150">
        <v>410</v>
      </c>
      <c r="K2150" t="s">
        <v>66</v>
      </c>
      <c r="L2150">
        <v>-23114848.739999998</v>
      </c>
      <c r="M2150">
        <v>-23054819.760000002</v>
      </c>
      <c r="N2150">
        <v>0</v>
      </c>
      <c r="O2150">
        <v>0</v>
      </c>
      <c r="P2150">
        <v>-23114848.739999998</v>
      </c>
      <c r="Q2150">
        <v>-23054819.760000002</v>
      </c>
      <c r="R2150">
        <v>0</v>
      </c>
      <c r="S2150">
        <v>0</v>
      </c>
      <c r="T2150">
        <v>0</v>
      </c>
      <c r="U2150">
        <v>0</v>
      </c>
      <c r="V2150">
        <v>0</v>
      </c>
      <c r="W2150">
        <v>0</v>
      </c>
      <c r="X2150">
        <v>0</v>
      </c>
      <c r="Y2150">
        <v>0</v>
      </c>
      <c r="Z2150">
        <v>0</v>
      </c>
      <c r="AA2150">
        <v>0</v>
      </c>
      <c r="AB2150">
        <v>0</v>
      </c>
      <c r="AC2150">
        <v>0</v>
      </c>
      <c r="AD2150">
        <v>-60028.98</v>
      </c>
      <c r="AE2150">
        <v>0</v>
      </c>
      <c r="AF2150">
        <v>0</v>
      </c>
      <c r="AG2150">
        <v>0</v>
      </c>
      <c r="AH2150">
        <v>0</v>
      </c>
      <c r="AI2150">
        <v>-60028.98</v>
      </c>
      <c r="AJ2150">
        <v>0</v>
      </c>
      <c r="AK2150">
        <v>-60028.98</v>
      </c>
      <c r="AL2150">
        <v>0</v>
      </c>
      <c r="AM2150">
        <v>0</v>
      </c>
      <c r="AN2150">
        <v>0</v>
      </c>
      <c r="AO2150">
        <v>0</v>
      </c>
      <c r="AP2150">
        <v>0</v>
      </c>
      <c r="AQ2150">
        <v>0</v>
      </c>
    </row>
    <row r="2151" spans="1:43" x14ac:dyDescent="0.35">
      <c r="A2151" s="65" t="s">
        <v>354</v>
      </c>
      <c r="B2151" s="65" t="s">
        <v>532</v>
      </c>
      <c r="C2151">
        <v>2008</v>
      </c>
      <c r="D2151">
        <v>2012</v>
      </c>
      <c r="F2151">
        <v>391</v>
      </c>
      <c r="G2151">
        <v>5</v>
      </c>
      <c r="H2151" t="s">
        <v>459</v>
      </c>
      <c r="I2151">
        <v>0</v>
      </c>
      <c r="J2151">
        <v>0</v>
      </c>
      <c r="K2151" t="s">
        <v>460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row>
    <row r="2152" spans="1:43" x14ac:dyDescent="0.35">
      <c r="A2152" s="65" t="s">
        <v>354</v>
      </c>
      <c r="B2152" s="65" t="s">
        <v>532</v>
      </c>
      <c r="C2152">
        <v>2009</v>
      </c>
      <c r="D2152">
        <v>2013</v>
      </c>
      <c r="F2152">
        <v>391</v>
      </c>
      <c r="G2152">
        <v>5</v>
      </c>
      <c r="H2152" t="s">
        <v>535</v>
      </c>
      <c r="I2152">
        <v>1</v>
      </c>
      <c r="J2152">
        <v>410</v>
      </c>
      <c r="K2152" t="s">
        <v>66</v>
      </c>
      <c r="L2152">
        <v>-231336.23</v>
      </c>
      <c r="M2152">
        <v>-231336.23</v>
      </c>
      <c r="N2152">
        <v>0</v>
      </c>
      <c r="O2152">
        <v>0</v>
      </c>
      <c r="P2152">
        <v>-231336.23</v>
      </c>
      <c r="Q2152">
        <v>-231336.23</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231336.23</v>
      </c>
      <c r="AN2152">
        <v>0</v>
      </c>
      <c r="AO2152">
        <v>0</v>
      </c>
      <c r="AP2152">
        <v>0</v>
      </c>
      <c r="AQ2152">
        <v>231336.23</v>
      </c>
    </row>
    <row r="2153" spans="1:43" x14ac:dyDescent="0.35">
      <c r="A2153" s="65" t="s">
        <v>354</v>
      </c>
      <c r="B2153" s="65" t="s">
        <v>532</v>
      </c>
      <c r="C2153">
        <v>2011</v>
      </c>
      <c r="D2153">
        <v>2015</v>
      </c>
      <c r="F2153">
        <v>500</v>
      </c>
      <c r="G2153">
        <v>5</v>
      </c>
      <c r="H2153" t="s">
        <v>459</v>
      </c>
      <c r="I2153">
        <v>0</v>
      </c>
      <c r="J2153">
        <v>0</v>
      </c>
      <c r="K2153" t="s">
        <v>460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row>
    <row r="2154" spans="1:43" x14ac:dyDescent="0.35">
      <c r="A2154" s="65" t="s">
        <v>354</v>
      </c>
      <c r="B2154" s="65" t="s">
        <v>532</v>
      </c>
      <c r="C2154">
        <v>2012</v>
      </c>
      <c r="D2154">
        <v>2016</v>
      </c>
      <c r="F2154">
        <v>500</v>
      </c>
      <c r="G2154">
        <v>5</v>
      </c>
      <c r="H2154" t="s">
        <v>536</v>
      </c>
      <c r="I2154">
        <v>1</v>
      </c>
      <c r="J2154">
        <v>0</v>
      </c>
      <c r="K2154" t="s">
        <v>66</v>
      </c>
      <c r="L2154">
        <v>0</v>
      </c>
      <c r="M2154">
        <v>0</v>
      </c>
      <c r="N2154">
        <v>0</v>
      </c>
      <c r="O2154">
        <v>0</v>
      </c>
      <c r="P2154">
        <v>0</v>
      </c>
      <c r="Q2154">
        <v>0</v>
      </c>
      <c r="R2154">
        <v>-1472.32</v>
      </c>
      <c r="S2154">
        <v>-843.14</v>
      </c>
      <c r="T2154">
        <v>0</v>
      </c>
      <c r="U2154">
        <v>0</v>
      </c>
      <c r="V2154">
        <v>-1472.32</v>
      </c>
      <c r="W2154">
        <v>-843.14</v>
      </c>
      <c r="X2154">
        <v>0</v>
      </c>
      <c r="Y2154">
        <v>0</v>
      </c>
      <c r="Z2154">
        <v>0</v>
      </c>
      <c r="AA2154">
        <v>0</v>
      </c>
      <c r="AB2154">
        <v>0</v>
      </c>
      <c r="AC2154">
        <v>0</v>
      </c>
      <c r="AD2154">
        <v>-629.17999999999995</v>
      </c>
      <c r="AE2154">
        <v>0</v>
      </c>
      <c r="AF2154">
        <v>0</v>
      </c>
      <c r="AG2154">
        <v>0</v>
      </c>
      <c r="AH2154">
        <v>0</v>
      </c>
      <c r="AI2154">
        <v>-629.17999999999995</v>
      </c>
      <c r="AJ2154">
        <v>0</v>
      </c>
      <c r="AK2154">
        <v>-629.17999999999995</v>
      </c>
      <c r="AL2154">
        <v>0</v>
      </c>
      <c r="AM2154">
        <v>0</v>
      </c>
      <c r="AN2154">
        <v>843.14</v>
      </c>
      <c r="AO2154">
        <v>0</v>
      </c>
      <c r="AP2154">
        <v>0</v>
      </c>
      <c r="AQ2154">
        <v>843.14</v>
      </c>
    </row>
    <row r="2155" spans="1:43" x14ac:dyDescent="0.35">
      <c r="A2155" s="65" t="s">
        <v>354</v>
      </c>
      <c r="B2155" s="65" t="s">
        <v>532</v>
      </c>
      <c r="C2155">
        <v>2012</v>
      </c>
      <c r="D2155">
        <v>2016</v>
      </c>
      <c r="F2155">
        <v>500</v>
      </c>
      <c r="G2155">
        <v>5</v>
      </c>
      <c r="H2155" t="s">
        <v>536</v>
      </c>
      <c r="I2155">
        <v>1</v>
      </c>
      <c r="J2155">
        <v>111</v>
      </c>
      <c r="K2155" t="s">
        <v>66</v>
      </c>
      <c r="L2155">
        <v>0</v>
      </c>
      <c r="M2155">
        <v>0</v>
      </c>
      <c r="N2155">
        <v>0</v>
      </c>
      <c r="O2155">
        <v>0</v>
      </c>
      <c r="P2155">
        <v>0</v>
      </c>
      <c r="Q2155">
        <v>0</v>
      </c>
      <c r="R2155">
        <v>-107778.56</v>
      </c>
      <c r="S2155">
        <v>-105403.37</v>
      </c>
      <c r="T2155">
        <v>0</v>
      </c>
      <c r="U2155">
        <v>0</v>
      </c>
      <c r="V2155">
        <v>-107778.56</v>
      </c>
      <c r="W2155">
        <v>-105403.37</v>
      </c>
      <c r="X2155">
        <v>0</v>
      </c>
      <c r="Y2155">
        <v>0</v>
      </c>
      <c r="Z2155">
        <v>0</v>
      </c>
      <c r="AA2155">
        <v>0</v>
      </c>
      <c r="AB2155">
        <v>0</v>
      </c>
      <c r="AC2155">
        <v>0</v>
      </c>
      <c r="AD2155">
        <v>-2375.19</v>
      </c>
      <c r="AE2155">
        <v>0</v>
      </c>
      <c r="AF2155">
        <v>0</v>
      </c>
      <c r="AG2155">
        <v>0</v>
      </c>
      <c r="AH2155">
        <v>0</v>
      </c>
      <c r="AI2155">
        <v>-2375.19</v>
      </c>
      <c r="AJ2155">
        <v>0</v>
      </c>
      <c r="AK2155">
        <v>-2375.19</v>
      </c>
      <c r="AL2155">
        <v>0</v>
      </c>
      <c r="AM2155">
        <v>0</v>
      </c>
      <c r="AN2155">
        <v>105403.37</v>
      </c>
      <c r="AO2155">
        <v>0</v>
      </c>
      <c r="AP2155">
        <v>0</v>
      </c>
      <c r="AQ2155">
        <v>105403.37</v>
      </c>
    </row>
    <row r="2156" spans="1:43" x14ac:dyDescent="0.35">
      <c r="A2156" s="65" t="s">
        <v>354</v>
      </c>
      <c r="B2156" s="65" t="s">
        <v>532</v>
      </c>
      <c r="C2156">
        <v>2012</v>
      </c>
      <c r="D2156">
        <v>2016</v>
      </c>
      <c r="F2156">
        <v>500</v>
      </c>
      <c r="G2156">
        <v>5</v>
      </c>
      <c r="H2156" t="s">
        <v>536</v>
      </c>
      <c r="I2156">
        <v>1</v>
      </c>
      <c r="J2156">
        <v>115</v>
      </c>
      <c r="K2156" t="s">
        <v>66</v>
      </c>
      <c r="L2156">
        <v>0</v>
      </c>
      <c r="M2156">
        <v>0</v>
      </c>
      <c r="N2156">
        <v>0</v>
      </c>
      <c r="O2156">
        <v>0</v>
      </c>
      <c r="P2156">
        <v>0</v>
      </c>
      <c r="Q2156">
        <v>0</v>
      </c>
      <c r="R2156">
        <v>-2073.6999999999998</v>
      </c>
      <c r="S2156">
        <v>-2073.6999999999998</v>
      </c>
      <c r="T2156">
        <v>0</v>
      </c>
      <c r="U2156">
        <v>0</v>
      </c>
      <c r="V2156">
        <v>-2073.6999999999998</v>
      </c>
      <c r="W2156">
        <v>-2073.6999999999998</v>
      </c>
      <c r="X2156">
        <v>0</v>
      </c>
      <c r="Y2156">
        <v>0</v>
      </c>
      <c r="Z2156">
        <v>0</v>
      </c>
      <c r="AA2156">
        <v>0</v>
      </c>
      <c r="AB2156">
        <v>0</v>
      </c>
      <c r="AC2156">
        <v>0</v>
      </c>
      <c r="AD2156">
        <v>0</v>
      </c>
      <c r="AE2156">
        <v>0</v>
      </c>
      <c r="AF2156">
        <v>0</v>
      </c>
      <c r="AG2156">
        <v>0</v>
      </c>
      <c r="AH2156">
        <v>0</v>
      </c>
      <c r="AI2156">
        <v>0</v>
      </c>
      <c r="AJ2156">
        <v>0</v>
      </c>
      <c r="AK2156">
        <v>0</v>
      </c>
      <c r="AL2156">
        <v>0</v>
      </c>
      <c r="AM2156">
        <v>0</v>
      </c>
      <c r="AN2156">
        <v>2073.6999999999998</v>
      </c>
      <c r="AO2156">
        <v>0</v>
      </c>
      <c r="AP2156">
        <v>0</v>
      </c>
      <c r="AQ2156">
        <v>2073.6999999999998</v>
      </c>
    </row>
    <row r="2157" spans="1:43" x14ac:dyDescent="0.35">
      <c r="A2157" s="65" t="s">
        <v>354</v>
      </c>
      <c r="B2157" s="65" t="s">
        <v>532</v>
      </c>
      <c r="C2157">
        <v>2012</v>
      </c>
      <c r="D2157">
        <v>2016</v>
      </c>
      <c r="F2157">
        <v>500</v>
      </c>
      <c r="G2157">
        <v>5</v>
      </c>
      <c r="H2157" t="s">
        <v>536</v>
      </c>
      <c r="I2157">
        <v>1</v>
      </c>
      <c r="J2157">
        <v>118</v>
      </c>
      <c r="K2157" t="s">
        <v>66</v>
      </c>
      <c r="L2157">
        <v>0</v>
      </c>
      <c r="M2157">
        <v>0</v>
      </c>
      <c r="N2157">
        <v>0</v>
      </c>
      <c r="O2157">
        <v>0</v>
      </c>
      <c r="P2157">
        <v>0</v>
      </c>
      <c r="Q2157">
        <v>0</v>
      </c>
      <c r="R2157">
        <v>-714.72</v>
      </c>
      <c r="S2157">
        <v>-714.72</v>
      </c>
      <c r="T2157">
        <v>0</v>
      </c>
      <c r="U2157">
        <v>0</v>
      </c>
      <c r="V2157">
        <v>-714.72</v>
      </c>
      <c r="W2157">
        <v>-714.72</v>
      </c>
      <c r="X2157">
        <v>0</v>
      </c>
      <c r="Y2157">
        <v>0</v>
      </c>
      <c r="Z2157">
        <v>0</v>
      </c>
      <c r="AA2157">
        <v>0</v>
      </c>
      <c r="AB2157">
        <v>0</v>
      </c>
      <c r="AC2157">
        <v>0</v>
      </c>
      <c r="AD2157">
        <v>0</v>
      </c>
      <c r="AE2157">
        <v>0</v>
      </c>
      <c r="AF2157">
        <v>0</v>
      </c>
      <c r="AG2157">
        <v>0</v>
      </c>
      <c r="AH2157">
        <v>0</v>
      </c>
      <c r="AI2157">
        <v>0</v>
      </c>
      <c r="AJ2157">
        <v>0</v>
      </c>
      <c r="AK2157">
        <v>0</v>
      </c>
      <c r="AL2157">
        <v>0</v>
      </c>
      <c r="AM2157">
        <v>0</v>
      </c>
      <c r="AN2157">
        <v>714.72</v>
      </c>
      <c r="AO2157">
        <v>0</v>
      </c>
      <c r="AP2157">
        <v>0</v>
      </c>
      <c r="AQ2157">
        <v>714.72</v>
      </c>
    </row>
    <row r="2158" spans="1:43" x14ac:dyDescent="0.35">
      <c r="A2158" s="65" t="s">
        <v>354</v>
      </c>
      <c r="B2158" s="65" t="s">
        <v>532</v>
      </c>
      <c r="C2158">
        <v>2012</v>
      </c>
      <c r="D2158">
        <v>2016</v>
      </c>
      <c r="F2158">
        <v>500</v>
      </c>
      <c r="G2158">
        <v>5</v>
      </c>
      <c r="H2158" t="s">
        <v>536</v>
      </c>
      <c r="I2158">
        <v>1</v>
      </c>
      <c r="J2158">
        <v>121</v>
      </c>
      <c r="K2158" t="s">
        <v>66</v>
      </c>
      <c r="L2158">
        <v>0</v>
      </c>
      <c r="M2158">
        <v>0</v>
      </c>
      <c r="N2158">
        <v>0</v>
      </c>
      <c r="O2158">
        <v>0</v>
      </c>
      <c r="P2158">
        <v>0</v>
      </c>
      <c r="Q2158">
        <v>0</v>
      </c>
      <c r="R2158">
        <v>-30904.44</v>
      </c>
      <c r="S2158">
        <v>-30218.98</v>
      </c>
      <c r="T2158">
        <v>0</v>
      </c>
      <c r="U2158">
        <v>0</v>
      </c>
      <c r="V2158">
        <v>-30904.44</v>
      </c>
      <c r="W2158">
        <v>-30218.98</v>
      </c>
      <c r="X2158">
        <v>0</v>
      </c>
      <c r="Y2158">
        <v>0</v>
      </c>
      <c r="Z2158">
        <v>0</v>
      </c>
      <c r="AA2158">
        <v>0</v>
      </c>
      <c r="AB2158">
        <v>0</v>
      </c>
      <c r="AC2158">
        <v>0</v>
      </c>
      <c r="AD2158">
        <v>-685.46</v>
      </c>
      <c r="AE2158">
        <v>0</v>
      </c>
      <c r="AF2158">
        <v>0</v>
      </c>
      <c r="AG2158">
        <v>0</v>
      </c>
      <c r="AH2158">
        <v>0</v>
      </c>
      <c r="AI2158">
        <v>-685.46</v>
      </c>
      <c r="AJ2158">
        <v>0</v>
      </c>
      <c r="AK2158">
        <v>-685.46</v>
      </c>
      <c r="AL2158">
        <v>0</v>
      </c>
      <c r="AM2158">
        <v>0</v>
      </c>
      <c r="AN2158">
        <v>30218.98</v>
      </c>
      <c r="AO2158">
        <v>0</v>
      </c>
      <c r="AP2158">
        <v>0</v>
      </c>
      <c r="AQ2158">
        <v>30218.98</v>
      </c>
    </row>
    <row r="2159" spans="1:43" x14ac:dyDescent="0.35">
      <c r="A2159" s="65" t="s">
        <v>354</v>
      </c>
      <c r="B2159" s="65" t="s">
        <v>532</v>
      </c>
      <c r="C2159">
        <v>2012</v>
      </c>
      <c r="D2159">
        <v>2016</v>
      </c>
      <c r="F2159">
        <v>500</v>
      </c>
      <c r="G2159">
        <v>5</v>
      </c>
      <c r="H2159" t="s">
        <v>536</v>
      </c>
      <c r="I2159">
        <v>1</v>
      </c>
      <c r="J2159">
        <v>252</v>
      </c>
      <c r="K2159" t="s">
        <v>66</v>
      </c>
      <c r="L2159">
        <v>-28684.94</v>
      </c>
      <c r="M2159">
        <v>-24270.18</v>
      </c>
      <c r="N2159">
        <v>0</v>
      </c>
      <c r="O2159">
        <v>0</v>
      </c>
      <c r="P2159">
        <v>-28684.94</v>
      </c>
      <c r="Q2159">
        <v>-24270.18</v>
      </c>
      <c r="R2159">
        <v>0</v>
      </c>
      <c r="S2159">
        <v>0</v>
      </c>
      <c r="T2159">
        <v>0</v>
      </c>
      <c r="U2159">
        <v>0</v>
      </c>
      <c r="V2159">
        <v>0</v>
      </c>
      <c r="W2159">
        <v>0</v>
      </c>
      <c r="X2159">
        <v>0</v>
      </c>
      <c r="Y2159">
        <v>0</v>
      </c>
      <c r="Z2159">
        <v>0</v>
      </c>
      <c r="AA2159">
        <v>0</v>
      </c>
      <c r="AB2159">
        <v>0</v>
      </c>
      <c r="AC2159">
        <v>0</v>
      </c>
      <c r="AD2159">
        <v>-4414.76</v>
      </c>
      <c r="AE2159">
        <v>0</v>
      </c>
      <c r="AF2159">
        <v>0</v>
      </c>
      <c r="AG2159">
        <v>0</v>
      </c>
      <c r="AH2159">
        <v>0</v>
      </c>
      <c r="AI2159">
        <v>-4414.76</v>
      </c>
      <c r="AJ2159">
        <v>0</v>
      </c>
      <c r="AK2159">
        <v>-4414.76</v>
      </c>
      <c r="AL2159">
        <v>0</v>
      </c>
      <c r="AM2159">
        <v>0</v>
      </c>
      <c r="AN2159">
        <v>0</v>
      </c>
      <c r="AO2159">
        <v>0</v>
      </c>
      <c r="AP2159">
        <v>0</v>
      </c>
      <c r="AQ2159">
        <v>0</v>
      </c>
    </row>
    <row r="2160" spans="1:43" x14ac:dyDescent="0.35">
      <c r="A2160" s="65" t="s">
        <v>354</v>
      </c>
      <c r="B2160" s="65" t="s">
        <v>289</v>
      </c>
      <c r="E2160" t="s">
        <v>129</v>
      </c>
      <c r="F2160">
        <v>200</v>
      </c>
      <c r="G2160">
        <v>5</v>
      </c>
      <c r="H2160" t="s">
        <v>537</v>
      </c>
      <c r="I2160">
        <v>101</v>
      </c>
      <c r="J2160">
        <v>410</v>
      </c>
      <c r="K2160" t="s">
        <v>66</v>
      </c>
      <c r="L2160">
        <v>-458985.67</v>
      </c>
      <c r="M2160">
        <v>-1091075.67</v>
      </c>
      <c r="N2160">
        <v>0</v>
      </c>
      <c r="O2160">
        <v>0</v>
      </c>
      <c r="P2160">
        <v>-458985.67</v>
      </c>
      <c r="Q2160">
        <v>-1091075.67</v>
      </c>
      <c r="R2160">
        <v>0</v>
      </c>
      <c r="S2160">
        <v>0</v>
      </c>
      <c r="T2160">
        <v>0</v>
      </c>
      <c r="U2160">
        <v>0</v>
      </c>
      <c r="V2160">
        <v>0</v>
      </c>
      <c r="W2160">
        <v>0</v>
      </c>
      <c r="X2160">
        <v>0</v>
      </c>
      <c r="Y2160">
        <v>0</v>
      </c>
      <c r="Z2160">
        <v>0</v>
      </c>
      <c r="AA2160">
        <v>0</v>
      </c>
      <c r="AB2160">
        <v>0</v>
      </c>
      <c r="AC2160">
        <v>0</v>
      </c>
      <c r="AD2160">
        <v>-419798</v>
      </c>
      <c r="AE2160">
        <v>0</v>
      </c>
      <c r="AF2160">
        <v>0</v>
      </c>
      <c r="AG2160">
        <v>0</v>
      </c>
      <c r="AH2160">
        <v>0</v>
      </c>
      <c r="AI2160">
        <v>-419798</v>
      </c>
      <c r="AJ2160">
        <v>0</v>
      </c>
      <c r="AK2160">
        <v>-419798</v>
      </c>
      <c r="AL2160">
        <v>-1051888</v>
      </c>
      <c r="AM2160">
        <v>9977.6</v>
      </c>
      <c r="AN2160">
        <v>0</v>
      </c>
      <c r="AO2160">
        <v>0</v>
      </c>
      <c r="AP2160">
        <v>0</v>
      </c>
      <c r="AQ2160">
        <v>9977.6</v>
      </c>
    </row>
    <row r="2161" spans="2:43" x14ac:dyDescent="0.35">
      <c r="B2161" s="65" t="s">
        <v>128</v>
      </c>
      <c r="E2161" t="s">
        <v>129</v>
      </c>
      <c r="F2161">
        <v>8048</v>
      </c>
      <c r="G2161">
        <v>0</v>
      </c>
      <c r="H2161" t="s">
        <v>538</v>
      </c>
      <c r="I2161">
        <v>1</v>
      </c>
      <c r="J2161">
        <v>210</v>
      </c>
      <c r="K2161" t="s">
        <v>66</v>
      </c>
      <c r="L2161">
        <v>-2200</v>
      </c>
      <c r="M2161">
        <v>-2200</v>
      </c>
      <c r="N2161">
        <v>0</v>
      </c>
      <c r="O2161">
        <v>0</v>
      </c>
      <c r="P2161">
        <v>-2200</v>
      </c>
      <c r="Q2161">
        <v>-2200</v>
      </c>
      <c r="R2161">
        <v>100732.26</v>
      </c>
      <c r="S2161">
        <v>100732.26</v>
      </c>
      <c r="T2161">
        <v>0</v>
      </c>
      <c r="U2161">
        <v>0</v>
      </c>
      <c r="V2161">
        <v>100732.26</v>
      </c>
      <c r="W2161">
        <v>100732.26</v>
      </c>
      <c r="X2161">
        <v>108805.14</v>
      </c>
      <c r="Y2161">
        <v>108805.14</v>
      </c>
      <c r="Z2161">
        <v>0</v>
      </c>
      <c r="AA2161">
        <v>0</v>
      </c>
      <c r="AB2161">
        <v>108805.14</v>
      </c>
      <c r="AC2161">
        <v>108805.14</v>
      </c>
      <c r="AD2161">
        <v>0</v>
      </c>
      <c r="AE2161">
        <v>0</v>
      </c>
      <c r="AF2161">
        <v>0</v>
      </c>
      <c r="AG2161">
        <v>0</v>
      </c>
      <c r="AH2161">
        <v>0</v>
      </c>
      <c r="AI2161">
        <v>0</v>
      </c>
      <c r="AJ2161">
        <v>108805.14</v>
      </c>
      <c r="AK2161">
        <v>0</v>
      </c>
      <c r="AL2161">
        <v>0</v>
      </c>
      <c r="AM2161">
        <v>0</v>
      </c>
      <c r="AN2161">
        <v>0</v>
      </c>
      <c r="AO2161">
        <v>0</v>
      </c>
      <c r="AP2161">
        <v>0</v>
      </c>
      <c r="AQ2161">
        <v>0</v>
      </c>
    </row>
    <row r="2162" spans="2:43" x14ac:dyDescent="0.35">
      <c r="B2162" s="65" t="s">
        <v>128</v>
      </c>
      <c r="E2162" t="s">
        <v>129</v>
      </c>
      <c r="F2162">
        <v>8048</v>
      </c>
      <c r="G2162">
        <v>0</v>
      </c>
      <c r="H2162" t="s">
        <v>538</v>
      </c>
      <c r="I2162">
        <v>1</v>
      </c>
      <c r="J2162">
        <v>231</v>
      </c>
      <c r="K2162" t="s">
        <v>66</v>
      </c>
      <c r="L2162">
        <v>-12316937.470000001</v>
      </c>
      <c r="M2162">
        <v>-8791276.1199999992</v>
      </c>
      <c r="N2162">
        <v>0</v>
      </c>
      <c r="O2162">
        <v>0</v>
      </c>
      <c r="P2162">
        <v>-12316937.470000001</v>
      </c>
      <c r="Q2162">
        <v>-8791276.1199999992</v>
      </c>
      <c r="R2162">
        <v>0</v>
      </c>
      <c r="S2162">
        <v>0</v>
      </c>
      <c r="T2162">
        <v>0</v>
      </c>
      <c r="U2162">
        <v>0</v>
      </c>
      <c r="V2162">
        <v>0</v>
      </c>
      <c r="W2162">
        <v>0</v>
      </c>
      <c r="X2162">
        <v>0</v>
      </c>
      <c r="Y2162">
        <v>0</v>
      </c>
      <c r="Z2162">
        <v>0</v>
      </c>
      <c r="AA2162">
        <v>0</v>
      </c>
      <c r="AB2162">
        <v>0</v>
      </c>
      <c r="AC2162">
        <v>0</v>
      </c>
      <c r="AD2162">
        <v>-3525661.35</v>
      </c>
      <c r="AE2162">
        <v>0</v>
      </c>
      <c r="AF2162">
        <v>0</v>
      </c>
      <c r="AG2162">
        <v>0</v>
      </c>
      <c r="AH2162">
        <v>0</v>
      </c>
      <c r="AI2162">
        <v>-3525661.35</v>
      </c>
      <c r="AJ2162">
        <v>0</v>
      </c>
      <c r="AK2162">
        <v>-3525661.35</v>
      </c>
      <c r="AL2162">
        <v>0</v>
      </c>
      <c r="AM2162">
        <v>0</v>
      </c>
      <c r="AN2162">
        <v>0</v>
      </c>
      <c r="AO2162">
        <v>0</v>
      </c>
      <c r="AP2162">
        <v>0</v>
      </c>
      <c r="AQ2162">
        <v>0</v>
      </c>
    </row>
    <row r="2163" spans="2:43" x14ac:dyDescent="0.35">
      <c r="B2163" s="65" t="s">
        <v>128</v>
      </c>
      <c r="E2163" t="s">
        <v>129</v>
      </c>
      <c r="F2163">
        <v>8048</v>
      </c>
      <c r="G2163">
        <v>0</v>
      </c>
      <c r="H2163" t="s">
        <v>538</v>
      </c>
      <c r="I2163">
        <v>1</v>
      </c>
      <c r="J2163">
        <v>252</v>
      </c>
      <c r="K2163" t="s">
        <v>66</v>
      </c>
      <c r="L2163">
        <v>-118816.36</v>
      </c>
      <c r="M2163">
        <v>-118816.36</v>
      </c>
      <c r="N2163">
        <v>0</v>
      </c>
      <c r="O2163">
        <v>0</v>
      </c>
      <c r="P2163">
        <v>-118816.36</v>
      </c>
      <c r="Q2163">
        <v>-118816.36</v>
      </c>
      <c r="R2163">
        <v>122776.35</v>
      </c>
      <c r="S2163">
        <v>122776.35</v>
      </c>
      <c r="T2163">
        <v>0</v>
      </c>
      <c r="U2163">
        <v>0</v>
      </c>
      <c r="V2163">
        <v>122776.35</v>
      </c>
      <c r="W2163">
        <v>122776.35</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row>
    <row r="2164" spans="2:43" x14ac:dyDescent="0.35">
      <c r="B2164" s="65" t="s">
        <v>128</v>
      </c>
      <c r="E2164" t="s">
        <v>129</v>
      </c>
      <c r="F2164">
        <v>8048</v>
      </c>
      <c r="G2164">
        <v>0</v>
      </c>
      <c r="H2164" t="s">
        <v>538</v>
      </c>
      <c r="I2164">
        <v>1</v>
      </c>
      <c r="J2164">
        <v>253</v>
      </c>
      <c r="K2164" t="s">
        <v>66</v>
      </c>
      <c r="L2164">
        <v>1621850.9</v>
      </c>
      <c r="M2164">
        <v>1621850.9</v>
      </c>
      <c r="N2164">
        <v>0</v>
      </c>
      <c r="O2164">
        <v>0</v>
      </c>
      <c r="P2164">
        <v>1621850.9</v>
      </c>
      <c r="Q2164">
        <v>1621850.9</v>
      </c>
      <c r="R2164">
        <v>703814.73</v>
      </c>
      <c r="S2164">
        <v>703814.73</v>
      </c>
      <c r="T2164">
        <v>0</v>
      </c>
      <c r="U2164">
        <v>0</v>
      </c>
      <c r="V2164">
        <v>703814.73</v>
      </c>
      <c r="W2164">
        <v>703814.73</v>
      </c>
      <c r="X2164">
        <v>-1000000</v>
      </c>
      <c r="Y2164">
        <v>-1000000</v>
      </c>
      <c r="Z2164">
        <v>0</v>
      </c>
      <c r="AA2164">
        <v>0</v>
      </c>
      <c r="AB2164">
        <v>-1000000</v>
      </c>
      <c r="AC2164">
        <v>-1000000</v>
      </c>
      <c r="AD2164">
        <v>0</v>
      </c>
      <c r="AE2164">
        <v>0</v>
      </c>
      <c r="AF2164">
        <v>0</v>
      </c>
      <c r="AG2164">
        <v>0</v>
      </c>
      <c r="AH2164">
        <v>0</v>
      </c>
      <c r="AI2164">
        <v>0</v>
      </c>
      <c r="AJ2164">
        <v>-1000000</v>
      </c>
      <c r="AK2164">
        <v>0</v>
      </c>
      <c r="AL2164">
        <v>0</v>
      </c>
      <c r="AM2164">
        <v>79929.960000000006</v>
      </c>
      <c r="AN2164">
        <v>0</v>
      </c>
      <c r="AO2164">
        <v>0</v>
      </c>
      <c r="AP2164">
        <v>0</v>
      </c>
      <c r="AQ2164">
        <v>79929.960000000006</v>
      </c>
    </row>
    <row r="2165" spans="2:43" x14ac:dyDescent="0.35">
      <c r="B2165" s="65" t="s">
        <v>128</v>
      </c>
      <c r="E2165" t="s">
        <v>129</v>
      </c>
      <c r="F2165">
        <v>8048</v>
      </c>
      <c r="G2165">
        <v>0</v>
      </c>
      <c r="H2165" t="s">
        <v>538</v>
      </c>
      <c r="I2165">
        <v>1</v>
      </c>
      <c r="J2165">
        <v>330</v>
      </c>
      <c r="K2165" t="s">
        <v>66</v>
      </c>
      <c r="L2165">
        <v>0</v>
      </c>
      <c r="M2165">
        <v>0</v>
      </c>
      <c r="N2165">
        <v>0</v>
      </c>
      <c r="O2165">
        <v>0</v>
      </c>
      <c r="P2165">
        <v>0</v>
      </c>
      <c r="Q2165">
        <v>0</v>
      </c>
      <c r="R2165">
        <v>470</v>
      </c>
      <c r="S2165">
        <v>470</v>
      </c>
      <c r="T2165">
        <v>0</v>
      </c>
      <c r="U2165">
        <v>0</v>
      </c>
      <c r="V2165">
        <v>470</v>
      </c>
      <c r="W2165">
        <v>470</v>
      </c>
      <c r="X2165">
        <v>470</v>
      </c>
      <c r="Y2165">
        <v>470</v>
      </c>
      <c r="Z2165">
        <v>0</v>
      </c>
      <c r="AA2165">
        <v>0</v>
      </c>
      <c r="AB2165">
        <v>470</v>
      </c>
      <c r="AC2165">
        <v>470</v>
      </c>
      <c r="AD2165">
        <v>0</v>
      </c>
      <c r="AE2165">
        <v>0</v>
      </c>
      <c r="AF2165">
        <v>0</v>
      </c>
      <c r="AG2165">
        <v>0</v>
      </c>
      <c r="AH2165">
        <v>0</v>
      </c>
      <c r="AI2165">
        <v>0</v>
      </c>
      <c r="AJ2165">
        <v>470</v>
      </c>
      <c r="AK2165">
        <v>0</v>
      </c>
      <c r="AL2165">
        <v>0</v>
      </c>
      <c r="AM2165">
        <v>0</v>
      </c>
      <c r="AN2165">
        <v>0</v>
      </c>
      <c r="AO2165">
        <v>0</v>
      </c>
      <c r="AP2165">
        <v>0</v>
      </c>
      <c r="AQ2165">
        <v>0</v>
      </c>
    </row>
    <row r="2166" spans="2:43" x14ac:dyDescent="0.35">
      <c r="B2166" s="65" t="s">
        <v>128</v>
      </c>
      <c r="E2166" t="s">
        <v>129</v>
      </c>
      <c r="F2166">
        <v>8048</v>
      </c>
      <c r="G2166">
        <v>0</v>
      </c>
      <c r="H2166" t="s">
        <v>538</v>
      </c>
      <c r="I2166">
        <v>1</v>
      </c>
      <c r="J2166">
        <v>410</v>
      </c>
      <c r="K2166" t="s">
        <v>66</v>
      </c>
      <c r="L2166">
        <v>-2417262.08</v>
      </c>
      <c r="M2166">
        <v>-2417262.08</v>
      </c>
      <c r="N2166">
        <v>0</v>
      </c>
      <c r="O2166">
        <v>0</v>
      </c>
      <c r="P2166">
        <v>-2417262.08</v>
      </c>
      <c r="Q2166">
        <v>-2417262.08</v>
      </c>
      <c r="R2166">
        <v>-927793.34</v>
      </c>
      <c r="S2166">
        <v>-927793.34</v>
      </c>
      <c r="T2166">
        <v>0</v>
      </c>
      <c r="U2166">
        <v>0</v>
      </c>
      <c r="V2166">
        <v>-927793.34</v>
      </c>
      <c r="W2166">
        <v>-927793.34</v>
      </c>
      <c r="X2166">
        <v>890724.86</v>
      </c>
      <c r="Y2166">
        <v>890724.86</v>
      </c>
      <c r="Z2166">
        <v>0</v>
      </c>
      <c r="AA2166">
        <v>0</v>
      </c>
      <c r="AB2166">
        <v>890724.86</v>
      </c>
      <c r="AC2166">
        <v>890724.86</v>
      </c>
      <c r="AD2166">
        <v>0</v>
      </c>
      <c r="AE2166">
        <v>0</v>
      </c>
      <c r="AF2166">
        <v>0</v>
      </c>
      <c r="AG2166">
        <v>0</v>
      </c>
      <c r="AH2166">
        <v>0</v>
      </c>
      <c r="AI2166">
        <v>0</v>
      </c>
      <c r="AJ2166">
        <v>890724.86</v>
      </c>
      <c r="AK2166">
        <v>0</v>
      </c>
      <c r="AL2166">
        <v>0</v>
      </c>
      <c r="AM2166">
        <v>359760.75</v>
      </c>
      <c r="AN2166">
        <v>0</v>
      </c>
      <c r="AO2166">
        <v>0</v>
      </c>
      <c r="AP2166">
        <v>0</v>
      </c>
      <c r="AQ2166">
        <v>359760.75</v>
      </c>
    </row>
    <row r="2167" spans="2:43" x14ac:dyDescent="0.35">
      <c r="B2167" s="65" t="s">
        <v>128</v>
      </c>
      <c r="E2167" t="s">
        <v>129</v>
      </c>
      <c r="F2167">
        <v>8055</v>
      </c>
      <c r="G2167">
        <v>0</v>
      </c>
      <c r="H2167" t="s">
        <v>539</v>
      </c>
      <c r="I2167">
        <v>0</v>
      </c>
      <c r="J2167">
        <v>111</v>
      </c>
      <c r="K2167" t="s">
        <v>66</v>
      </c>
      <c r="L2167">
        <v>0</v>
      </c>
      <c r="M2167">
        <v>0</v>
      </c>
      <c r="N2167">
        <v>0</v>
      </c>
      <c r="O2167">
        <v>0</v>
      </c>
      <c r="P2167">
        <v>0</v>
      </c>
      <c r="Q2167">
        <v>0</v>
      </c>
      <c r="R2167">
        <v>486.19</v>
      </c>
      <c r="S2167">
        <v>486.19</v>
      </c>
      <c r="T2167">
        <v>0</v>
      </c>
      <c r="U2167">
        <v>0</v>
      </c>
      <c r="V2167">
        <v>486.19</v>
      </c>
      <c r="W2167">
        <v>486.19</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row>
    <row r="2168" spans="2:43" x14ac:dyDescent="0.35">
      <c r="B2168" s="65" t="s">
        <v>128</v>
      </c>
      <c r="E2168" t="s">
        <v>129</v>
      </c>
      <c r="F2168">
        <v>8055</v>
      </c>
      <c r="G2168">
        <v>0</v>
      </c>
      <c r="H2168" t="s">
        <v>539</v>
      </c>
      <c r="I2168">
        <v>0</v>
      </c>
      <c r="J2168">
        <v>115</v>
      </c>
      <c r="K2168" t="s">
        <v>66</v>
      </c>
      <c r="L2168">
        <v>2000</v>
      </c>
      <c r="M2168">
        <v>2000</v>
      </c>
      <c r="N2168">
        <v>0</v>
      </c>
      <c r="O2168">
        <v>0</v>
      </c>
      <c r="P2168">
        <v>2000</v>
      </c>
      <c r="Q2168">
        <v>2000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row>
    <row r="2169" spans="2:43" x14ac:dyDescent="0.35">
      <c r="B2169" s="65" t="s">
        <v>128</v>
      </c>
      <c r="E2169" t="s">
        <v>129</v>
      </c>
      <c r="F2169">
        <v>8055</v>
      </c>
      <c r="G2169">
        <v>0</v>
      </c>
      <c r="H2169" t="s">
        <v>539</v>
      </c>
      <c r="I2169">
        <v>0</v>
      </c>
      <c r="J2169">
        <v>121</v>
      </c>
      <c r="K2169" t="s">
        <v>66</v>
      </c>
      <c r="L2169">
        <v>0</v>
      </c>
      <c r="M2169">
        <v>0</v>
      </c>
      <c r="N2169">
        <v>0</v>
      </c>
      <c r="O2169">
        <v>0</v>
      </c>
      <c r="P2169">
        <v>0</v>
      </c>
      <c r="Q2169">
        <v>0</v>
      </c>
      <c r="R2169">
        <v>204753.13</v>
      </c>
      <c r="S2169">
        <v>204753.13</v>
      </c>
      <c r="T2169">
        <v>0</v>
      </c>
      <c r="U2169">
        <v>0</v>
      </c>
      <c r="V2169">
        <v>204753.13</v>
      </c>
      <c r="W2169">
        <v>204753.13</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row>
    <row r="2170" spans="2:43" x14ac:dyDescent="0.35">
      <c r="B2170" s="65" t="s">
        <v>128</v>
      </c>
      <c r="E2170" t="s">
        <v>129</v>
      </c>
      <c r="F2170">
        <v>8055</v>
      </c>
      <c r="G2170">
        <v>0</v>
      </c>
      <c r="H2170" t="s">
        <v>539</v>
      </c>
      <c r="I2170">
        <v>0</v>
      </c>
      <c r="J2170">
        <v>121</v>
      </c>
      <c r="K2170" t="s">
        <v>457</v>
      </c>
      <c r="L2170">
        <v>0</v>
      </c>
      <c r="M2170">
        <v>0</v>
      </c>
      <c r="N2170">
        <v>0</v>
      </c>
      <c r="O2170">
        <v>0</v>
      </c>
      <c r="P2170">
        <v>0</v>
      </c>
      <c r="Q2170">
        <v>0</v>
      </c>
      <c r="R2170">
        <v>-45896.93</v>
      </c>
      <c r="S2170">
        <v>-45896.93</v>
      </c>
      <c r="T2170">
        <v>0</v>
      </c>
      <c r="U2170">
        <v>0</v>
      </c>
      <c r="V2170">
        <v>-45896.93</v>
      </c>
      <c r="W2170">
        <v>-45896.93</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row>
    <row r="2171" spans="2:43" x14ac:dyDescent="0.35">
      <c r="B2171" s="65" t="s">
        <v>128</v>
      </c>
      <c r="E2171" t="s">
        <v>129</v>
      </c>
      <c r="F2171">
        <v>8055</v>
      </c>
      <c r="G2171">
        <v>0</v>
      </c>
      <c r="H2171" t="s">
        <v>539</v>
      </c>
      <c r="I2171">
        <v>0</v>
      </c>
      <c r="J2171">
        <v>130</v>
      </c>
      <c r="K2171" t="s">
        <v>66</v>
      </c>
      <c r="L2171">
        <v>0</v>
      </c>
      <c r="M2171">
        <v>0</v>
      </c>
      <c r="N2171">
        <v>0</v>
      </c>
      <c r="O2171">
        <v>0</v>
      </c>
      <c r="P2171">
        <v>0</v>
      </c>
      <c r="Q2171">
        <v>0</v>
      </c>
      <c r="R2171">
        <v>-3484</v>
      </c>
      <c r="S2171">
        <v>-3484</v>
      </c>
      <c r="T2171">
        <v>0</v>
      </c>
      <c r="U2171">
        <v>0</v>
      </c>
      <c r="V2171">
        <v>-3484</v>
      </c>
      <c r="W2171">
        <v>-3484</v>
      </c>
      <c r="X2171">
        <v>-3484</v>
      </c>
      <c r="Y2171">
        <v>-3484</v>
      </c>
      <c r="Z2171">
        <v>0</v>
      </c>
      <c r="AA2171">
        <v>0</v>
      </c>
      <c r="AB2171">
        <v>-3484</v>
      </c>
      <c r="AC2171">
        <v>-3484</v>
      </c>
      <c r="AD2171">
        <v>0</v>
      </c>
      <c r="AE2171">
        <v>0</v>
      </c>
      <c r="AF2171">
        <v>0</v>
      </c>
      <c r="AG2171">
        <v>0</v>
      </c>
      <c r="AH2171">
        <v>0</v>
      </c>
      <c r="AI2171">
        <v>0</v>
      </c>
      <c r="AJ2171">
        <v>-3484</v>
      </c>
      <c r="AK2171">
        <v>0</v>
      </c>
      <c r="AL2171">
        <v>0</v>
      </c>
      <c r="AM2171">
        <v>0</v>
      </c>
      <c r="AN2171">
        <v>0</v>
      </c>
      <c r="AO2171">
        <v>0</v>
      </c>
      <c r="AP2171">
        <v>0</v>
      </c>
      <c r="AQ2171">
        <v>0</v>
      </c>
    </row>
    <row r="2172" spans="2:43" x14ac:dyDescent="0.35">
      <c r="B2172" s="65" t="s">
        <v>128</v>
      </c>
      <c r="E2172" t="s">
        <v>129</v>
      </c>
      <c r="F2172">
        <v>8055</v>
      </c>
      <c r="G2172">
        <v>0</v>
      </c>
      <c r="H2172" t="s">
        <v>539</v>
      </c>
      <c r="I2172">
        <v>0</v>
      </c>
      <c r="J2172">
        <v>210</v>
      </c>
      <c r="K2172" t="s">
        <v>66</v>
      </c>
      <c r="L2172">
        <v>-1052.5999999999999</v>
      </c>
      <c r="M2172">
        <v>-1052.5999999999999</v>
      </c>
      <c r="N2172">
        <v>0</v>
      </c>
      <c r="O2172">
        <v>0</v>
      </c>
      <c r="P2172">
        <v>-1052.5999999999999</v>
      </c>
      <c r="Q2172">
        <v>-1052.5999999999999</v>
      </c>
      <c r="R2172">
        <v>-2185</v>
      </c>
      <c r="S2172">
        <v>-2185</v>
      </c>
      <c r="T2172">
        <v>0</v>
      </c>
      <c r="U2172">
        <v>0</v>
      </c>
      <c r="V2172">
        <v>-2185</v>
      </c>
      <c r="W2172">
        <v>-2185</v>
      </c>
      <c r="X2172">
        <v>155.97</v>
      </c>
      <c r="Y2172">
        <v>155.97</v>
      </c>
      <c r="Z2172">
        <v>0</v>
      </c>
      <c r="AA2172">
        <v>0</v>
      </c>
      <c r="AB2172">
        <v>155.97</v>
      </c>
      <c r="AC2172">
        <v>155.97</v>
      </c>
      <c r="AD2172">
        <v>0</v>
      </c>
      <c r="AE2172">
        <v>0</v>
      </c>
      <c r="AF2172">
        <v>0</v>
      </c>
      <c r="AG2172">
        <v>0</v>
      </c>
      <c r="AH2172">
        <v>0</v>
      </c>
      <c r="AI2172">
        <v>0</v>
      </c>
      <c r="AJ2172">
        <v>155.97</v>
      </c>
      <c r="AK2172">
        <v>0</v>
      </c>
      <c r="AL2172">
        <v>0</v>
      </c>
      <c r="AM2172">
        <v>0</v>
      </c>
      <c r="AN2172">
        <v>0</v>
      </c>
      <c r="AO2172">
        <v>0</v>
      </c>
      <c r="AP2172">
        <v>0</v>
      </c>
      <c r="AQ2172">
        <v>0</v>
      </c>
    </row>
    <row r="2173" spans="2:43" x14ac:dyDescent="0.35">
      <c r="B2173" s="65" t="s">
        <v>128</v>
      </c>
      <c r="E2173" t="s">
        <v>129</v>
      </c>
      <c r="F2173">
        <v>8055</v>
      </c>
      <c r="G2173">
        <v>0</v>
      </c>
      <c r="H2173" t="s">
        <v>539</v>
      </c>
      <c r="I2173">
        <v>0</v>
      </c>
      <c r="J2173">
        <v>210</v>
      </c>
      <c r="K2173" t="s">
        <v>457</v>
      </c>
      <c r="L2173">
        <v>0</v>
      </c>
      <c r="M2173">
        <v>0</v>
      </c>
      <c r="N2173">
        <v>0</v>
      </c>
      <c r="O2173">
        <v>0</v>
      </c>
      <c r="P2173">
        <v>0</v>
      </c>
      <c r="Q2173">
        <v>0</v>
      </c>
      <c r="R2173">
        <v>1465.06</v>
      </c>
      <c r="S2173">
        <v>1465.06</v>
      </c>
      <c r="T2173">
        <v>0</v>
      </c>
      <c r="U2173">
        <v>0</v>
      </c>
      <c r="V2173">
        <v>1465.06</v>
      </c>
      <c r="W2173">
        <v>1465.06</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row>
    <row r="2174" spans="2:43" x14ac:dyDescent="0.35">
      <c r="B2174" s="65" t="s">
        <v>128</v>
      </c>
      <c r="E2174" t="s">
        <v>129</v>
      </c>
      <c r="F2174">
        <v>8055</v>
      </c>
      <c r="G2174">
        <v>0</v>
      </c>
      <c r="H2174" t="s">
        <v>539</v>
      </c>
      <c r="I2174">
        <v>0</v>
      </c>
      <c r="J2174">
        <v>231</v>
      </c>
      <c r="K2174" t="s">
        <v>66</v>
      </c>
      <c r="L2174">
        <v>-1971.62</v>
      </c>
      <c r="M2174">
        <v>-1971.62</v>
      </c>
      <c r="N2174">
        <v>0</v>
      </c>
      <c r="O2174">
        <v>0</v>
      </c>
      <c r="P2174">
        <v>-1971.62</v>
      </c>
      <c r="Q2174">
        <v>-1971.62</v>
      </c>
      <c r="R2174">
        <v>-10183.69</v>
      </c>
      <c r="S2174">
        <v>-10183.69</v>
      </c>
      <c r="T2174">
        <v>0</v>
      </c>
      <c r="U2174">
        <v>0</v>
      </c>
      <c r="V2174">
        <v>-10183.69</v>
      </c>
      <c r="W2174">
        <v>-10183.69</v>
      </c>
      <c r="X2174">
        <v>441.62</v>
      </c>
      <c r="Y2174">
        <v>441.62</v>
      </c>
      <c r="Z2174">
        <v>0</v>
      </c>
      <c r="AA2174">
        <v>0</v>
      </c>
      <c r="AB2174">
        <v>441.62</v>
      </c>
      <c r="AC2174">
        <v>441.62</v>
      </c>
      <c r="AD2174">
        <v>0</v>
      </c>
      <c r="AE2174">
        <v>0</v>
      </c>
      <c r="AF2174">
        <v>0</v>
      </c>
      <c r="AG2174">
        <v>0</v>
      </c>
      <c r="AH2174">
        <v>0</v>
      </c>
      <c r="AI2174">
        <v>0</v>
      </c>
      <c r="AJ2174">
        <v>441.62</v>
      </c>
      <c r="AK2174">
        <v>0</v>
      </c>
      <c r="AL2174">
        <v>0</v>
      </c>
      <c r="AM2174">
        <v>0</v>
      </c>
      <c r="AN2174">
        <v>0</v>
      </c>
      <c r="AO2174">
        <v>0</v>
      </c>
      <c r="AP2174">
        <v>0</v>
      </c>
      <c r="AQ2174">
        <v>0</v>
      </c>
    </row>
    <row r="2175" spans="2:43" x14ac:dyDescent="0.35">
      <c r="B2175" s="65" t="s">
        <v>128</v>
      </c>
      <c r="E2175" t="s">
        <v>129</v>
      </c>
      <c r="F2175">
        <v>8055</v>
      </c>
      <c r="G2175">
        <v>0</v>
      </c>
      <c r="H2175" t="s">
        <v>539</v>
      </c>
      <c r="I2175">
        <v>0</v>
      </c>
      <c r="J2175">
        <v>232</v>
      </c>
      <c r="K2175" t="s">
        <v>66</v>
      </c>
      <c r="L2175">
        <v>640</v>
      </c>
      <c r="M2175">
        <v>640</v>
      </c>
      <c r="N2175">
        <v>0</v>
      </c>
      <c r="O2175">
        <v>0</v>
      </c>
      <c r="P2175">
        <v>640</v>
      </c>
      <c r="Q2175">
        <v>640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row>
    <row r="2176" spans="2:43" x14ac:dyDescent="0.35">
      <c r="B2176" s="65" t="s">
        <v>128</v>
      </c>
      <c r="E2176" t="s">
        <v>129</v>
      </c>
      <c r="F2176">
        <v>8055</v>
      </c>
      <c r="G2176">
        <v>0</v>
      </c>
      <c r="H2176" t="s">
        <v>539</v>
      </c>
      <c r="I2176">
        <v>0</v>
      </c>
      <c r="J2176">
        <v>233</v>
      </c>
      <c r="K2176" t="s">
        <v>66</v>
      </c>
      <c r="L2176">
        <v>-9390.9699999999993</v>
      </c>
      <c r="M2176">
        <v>-9390.9699999999993</v>
      </c>
      <c r="N2176">
        <v>0</v>
      </c>
      <c r="O2176">
        <v>0</v>
      </c>
      <c r="P2176">
        <v>-9390.9699999999993</v>
      </c>
      <c r="Q2176">
        <v>-9390.9699999999993</v>
      </c>
      <c r="R2176">
        <v>-47556.22</v>
      </c>
      <c r="S2176">
        <v>-47556.22</v>
      </c>
      <c r="T2176">
        <v>0</v>
      </c>
      <c r="U2176">
        <v>0</v>
      </c>
      <c r="V2176">
        <v>-47556.22</v>
      </c>
      <c r="W2176">
        <v>-47556.22</v>
      </c>
      <c r="X2176">
        <v>8234.34</v>
      </c>
      <c r="Y2176">
        <v>8234.34</v>
      </c>
      <c r="Z2176">
        <v>0</v>
      </c>
      <c r="AA2176">
        <v>0</v>
      </c>
      <c r="AB2176">
        <v>8234.34</v>
      </c>
      <c r="AC2176">
        <v>8234.34</v>
      </c>
      <c r="AD2176">
        <v>0</v>
      </c>
      <c r="AE2176">
        <v>0</v>
      </c>
      <c r="AF2176">
        <v>0</v>
      </c>
      <c r="AG2176">
        <v>0</v>
      </c>
      <c r="AH2176">
        <v>0</v>
      </c>
      <c r="AI2176">
        <v>0</v>
      </c>
      <c r="AJ2176">
        <v>8234.34</v>
      </c>
      <c r="AK2176">
        <v>0</v>
      </c>
      <c r="AL2176">
        <v>0</v>
      </c>
      <c r="AM2176">
        <v>0</v>
      </c>
      <c r="AN2176">
        <v>0</v>
      </c>
      <c r="AO2176">
        <v>0</v>
      </c>
      <c r="AP2176">
        <v>0</v>
      </c>
      <c r="AQ2176">
        <v>0</v>
      </c>
    </row>
    <row r="2177" spans="2:43" x14ac:dyDescent="0.35">
      <c r="B2177" s="65" t="s">
        <v>128</v>
      </c>
      <c r="E2177" t="s">
        <v>129</v>
      </c>
      <c r="F2177">
        <v>8055</v>
      </c>
      <c r="G2177">
        <v>0</v>
      </c>
      <c r="H2177" t="s">
        <v>539</v>
      </c>
      <c r="I2177">
        <v>0</v>
      </c>
      <c r="J2177">
        <v>240</v>
      </c>
      <c r="K2177" t="s">
        <v>66</v>
      </c>
      <c r="L2177">
        <v>-77879.3</v>
      </c>
      <c r="M2177">
        <v>-77879.3</v>
      </c>
      <c r="N2177">
        <v>0</v>
      </c>
      <c r="O2177">
        <v>0</v>
      </c>
      <c r="P2177">
        <v>-77879.3</v>
      </c>
      <c r="Q2177">
        <v>-77879.3</v>
      </c>
      <c r="R2177">
        <v>-221022.04</v>
      </c>
      <c r="S2177">
        <v>-221022.04</v>
      </c>
      <c r="T2177">
        <v>0</v>
      </c>
      <c r="U2177">
        <v>0</v>
      </c>
      <c r="V2177">
        <v>-221022.04</v>
      </c>
      <c r="W2177">
        <v>-221022.04</v>
      </c>
      <c r="X2177">
        <v>47367.85</v>
      </c>
      <c r="Y2177">
        <v>47367.85</v>
      </c>
      <c r="Z2177">
        <v>0</v>
      </c>
      <c r="AA2177">
        <v>0</v>
      </c>
      <c r="AB2177">
        <v>47367.85</v>
      </c>
      <c r="AC2177">
        <v>47367.85</v>
      </c>
      <c r="AD2177">
        <v>0</v>
      </c>
      <c r="AE2177">
        <v>0</v>
      </c>
      <c r="AF2177">
        <v>0</v>
      </c>
      <c r="AG2177">
        <v>0</v>
      </c>
      <c r="AH2177">
        <v>0</v>
      </c>
      <c r="AI2177">
        <v>0</v>
      </c>
      <c r="AJ2177">
        <v>47367.85</v>
      </c>
      <c r="AK2177">
        <v>0</v>
      </c>
      <c r="AL2177">
        <v>0</v>
      </c>
      <c r="AM2177">
        <v>0</v>
      </c>
      <c r="AN2177">
        <v>0</v>
      </c>
      <c r="AO2177">
        <v>0</v>
      </c>
      <c r="AP2177">
        <v>0</v>
      </c>
      <c r="AQ2177">
        <v>0</v>
      </c>
    </row>
    <row r="2178" spans="2:43" x14ac:dyDescent="0.35">
      <c r="B2178" s="65" t="s">
        <v>128</v>
      </c>
      <c r="E2178" t="s">
        <v>129</v>
      </c>
      <c r="F2178">
        <v>8055</v>
      </c>
      <c r="G2178">
        <v>0</v>
      </c>
      <c r="H2178" t="s">
        <v>539</v>
      </c>
      <c r="I2178">
        <v>0</v>
      </c>
      <c r="J2178">
        <v>251</v>
      </c>
      <c r="K2178" t="s">
        <v>66</v>
      </c>
      <c r="L2178">
        <v>-11021.52</v>
      </c>
      <c r="M2178">
        <v>-13253.42</v>
      </c>
      <c r="N2178">
        <v>0</v>
      </c>
      <c r="O2178">
        <v>0</v>
      </c>
      <c r="P2178">
        <v>-11021.52</v>
      </c>
      <c r="Q2178">
        <v>-13253.42</v>
      </c>
      <c r="R2178">
        <v>-4609732.6500000004</v>
      </c>
      <c r="S2178">
        <v>0</v>
      </c>
      <c r="T2178">
        <v>0</v>
      </c>
      <c r="U2178">
        <v>0</v>
      </c>
      <c r="V2178">
        <v>-4609732.6500000004</v>
      </c>
      <c r="W2178">
        <v>0</v>
      </c>
      <c r="X2178">
        <v>211445.21</v>
      </c>
      <c r="Y2178">
        <v>0</v>
      </c>
      <c r="Z2178">
        <v>0</v>
      </c>
      <c r="AA2178">
        <v>0</v>
      </c>
      <c r="AB2178">
        <v>211445.21</v>
      </c>
      <c r="AC2178">
        <v>0</v>
      </c>
      <c r="AD2178">
        <v>0</v>
      </c>
      <c r="AE2178">
        <v>0</v>
      </c>
      <c r="AF2178">
        <v>0</v>
      </c>
      <c r="AG2178">
        <v>0</v>
      </c>
      <c r="AH2178">
        <v>0</v>
      </c>
      <c r="AI2178">
        <v>0</v>
      </c>
      <c r="AJ2178">
        <v>211445.21</v>
      </c>
      <c r="AK2178">
        <v>-211445.21</v>
      </c>
      <c r="AL2178">
        <v>4396055.54</v>
      </c>
      <c r="AM2178">
        <v>0</v>
      </c>
      <c r="AN2178">
        <v>0</v>
      </c>
      <c r="AO2178">
        <v>0</v>
      </c>
      <c r="AP2178">
        <v>0</v>
      </c>
      <c r="AQ2178">
        <v>0</v>
      </c>
    </row>
    <row r="2179" spans="2:43" x14ac:dyDescent="0.35">
      <c r="B2179" s="65" t="s">
        <v>128</v>
      </c>
      <c r="E2179" t="s">
        <v>129</v>
      </c>
      <c r="F2179">
        <v>8055</v>
      </c>
      <c r="G2179">
        <v>0</v>
      </c>
      <c r="H2179" t="s">
        <v>539</v>
      </c>
      <c r="I2179">
        <v>0</v>
      </c>
      <c r="J2179">
        <v>251</v>
      </c>
      <c r="K2179" t="s">
        <v>457</v>
      </c>
      <c r="L2179">
        <v>0</v>
      </c>
      <c r="M2179">
        <v>0</v>
      </c>
      <c r="N2179">
        <v>0</v>
      </c>
      <c r="O2179">
        <v>0</v>
      </c>
      <c r="P2179">
        <v>0</v>
      </c>
      <c r="Q2179">
        <v>0</v>
      </c>
      <c r="R2179">
        <v>-1465.06</v>
      </c>
      <c r="S2179">
        <v>0</v>
      </c>
      <c r="T2179">
        <v>0</v>
      </c>
      <c r="U2179">
        <v>0</v>
      </c>
      <c r="V2179">
        <v>-1465.06</v>
      </c>
      <c r="W2179">
        <v>0</v>
      </c>
      <c r="X2179">
        <v>0</v>
      </c>
      <c r="Y2179">
        <v>0</v>
      </c>
      <c r="Z2179">
        <v>0</v>
      </c>
      <c r="AA2179">
        <v>0</v>
      </c>
      <c r="AB2179">
        <v>0</v>
      </c>
      <c r="AC2179">
        <v>0</v>
      </c>
      <c r="AD2179">
        <v>0</v>
      </c>
      <c r="AE2179">
        <v>0</v>
      </c>
      <c r="AF2179">
        <v>0</v>
      </c>
      <c r="AG2179">
        <v>0</v>
      </c>
      <c r="AH2179">
        <v>0</v>
      </c>
      <c r="AI2179">
        <v>0</v>
      </c>
      <c r="AJ2179">
        <v>0</v>
      </c>
      <c r="AK2179">
        <v>0</v>
      </c>
      <c r="AL2179">
        <v>1465.06</v>
      </c>
      <c r="AM2179">
        <v>0</v>
      </c>
      <c r="AN2179">
        <v>0</v>
      </c>
      <c r="AO2179">
        <v>0</v>
      </c>
      <c r="AP2179">
        <v>0</v>
      </c>
      <c r="AQ2179">
        <v>0</v>
      </c>
    </row>
    <row r="2180" spans="2:43" x14ac:dyDescent="0.35">
      <c r="B2180" s="65" t="s">
        <v>128</v>
      </c>
      <c r="E2180" t="s">
        <v>129</v>
      </c>
      <c r="F2180">
        <v>8055</v>
      </c>
      <c r="G2180">
        <v>0</v>
      </c>
      <c r="H2180" t="s">
        <v>539</v>
      </c>
      <c r="I2180">
        <v>0</v>
      </c>
      <c r="J2180">
        <v>252</v>
      </c>
      <c r="K2180" t="s">
        <v>66</v>
      </c>
      <c r="L2180">
        <v>-20965.13</v>
      </c>
      <c r="M2180">
        <v>-20965.13</v>
      </c>
      <c r="N2180">
        <v>0</v>
      </c>
      <c r="O2180">
        <v>0</v>
      </c>
      <c r="P2180">
        <v>-20965.13</v>
      </c>
      <c r="Q2180">
        <v>-20965.13</v>
      </c>
      <c r="R2180">
        <v>872.86</v>
      </c>
      <c r="S2180">
        <v>872.86</v>
      </c>
      <c r="T2180">
        <v>0</v>
      </c>
      <c r="U2180">
        <v>0</v>
      </c>
      <c r="V2180">
        <v>872.86</v>
      </c>
      <c r="W2180">
        <v>872.86</v>
      </c>
      <c r="X2180">
        <v>0</v>
      </c>
      <c r="Y2180">
        <v>0</v>
      </c>
      <c r="Z2180">
        <v>0</v>
      </c>
      <c r="AA2180">
        <v>0</v>
      </c>
      <c r="AB2180">
        <v>0</v>
      </c>
      <c r="AC2180">
        <v>0</v>
      </c>
      <c r="AD2180">
        <v>0</v>
      </c>
      <c r="AE2180">
        <v>0</v>
      </c>
      <c r="AF2180">
        <v>0</v>
      </c>
      <c r="AG2180">
        <v>0</v>
      </c>
      <c r="AH2180">
        <v>0</v>
      </c>
      <c r="AI2180">
        <v>0</v>
      </c>
      <c r="AJ2180">
        <v>0</v>
      </c>
      <c r="AK2180">
        <v>0</v>
      </c>
      <c r="AL2180">
        <v>0</v>
      </c>
      <c r="AM2180">
        <v>20452.27</v>
      </c>
      <c r="AN2180">
        <v>0</v>
      </c>
      <c r="AO2180">
        <v>0</v>
      </c>
      <c r="AP2180">
        <v>0</v>
      </c>
      <c r="AQ2180">
        <v>20452.27</v>
      </c>
    </row>
    <row r="2181" spans="2:43" x14ac:dyDescent="0.35">
      <c r="B2181" s="65" t="s">
        <v>128</v>
      </c>
      <c r="E2181" t="s">
        <v>129</v>
      </c>
      <c r="F2181">
        <v>8055</v>
      </c>
      <c r="G2181">
        <v>0</v>
      </c>
      <c r="H2181" t="s">
        <v>539</v>
      </c>
      <c r="I2181">
        <v>0</v>
      </c>
      <c r="J2181">
        <v>253</v>
      </c>
      <c r="K2181" t="s">
        <v>66</v>
      </c>
      <c r="L2181">
        <v>-59248.18</v>
      </c>
      <c r="M2181">
        <v>-57016.28</v>
      </c>
      <c r="N2181">
        <v>0</v>
      </c>
      <c r="O2181">
        <v>0</v>
      </c>
      <c r="P2181">
        <v>-59248.18</v>
      </c>
      <c r="Q2181">
        <v>-57016.28</v>
      </c>
      <c r="R2181">
        <v>4688245.9400000004</v>
      </c>
      <c r="S2181">
        <v>78513.289999999994</v>
      </c>
      <c r="T2181">
        <v>0</v>
      </c>
      <c r="U2181">
        <v>0</v>
      </c>
      <c r="V2181">
        <v>4688245.9400000004</v>
      </c>
      <c r="W2181">
        <v>78513.289999999994</v>
      </c>
      <c r="X2181">
        <v>-264160.99</v>
      </c>
      <c r="Y2181">
        <v>-52715.78</v>
      </c>
      <c r="Z2181">
        <v>0</v>
      </c>
      <c r="AA2181">
        <v>0</v>
      </c>
      <c r="AB2181">
        <v>-264160.99</v>
      </c>
      <c r="AC2181">
        <v>-52715.78</v>
      </c>
      <c r="AD2181">
        <v>0</v>
      </c>
      <c r="AE2181">
        <v>0</v>
      </c>
      <c r="AF2181">
        <v>0</v>
      </c>
      <c r="AG2181">
        <v>0</v>
      </c>
      <c r="AH2181">
        <v>0</v>
      </c>
      <c r="AI2181">
        <v>0</v>
      </c>
      <c r="AJ2181">
        <v>-264160.99</v>
      </c>
      <c r="AK2181">
        <v>211445.21</v>
      </c>
      <c r="AL2181">
        <v>-4396055.54</v>
      </c>
      <c r="AM2181">
        <v>83183.62</v>
      </c>
      <c r="AN2181">
        <v>0</v>
      </c>
      <c r="AO2181">
        <v>0</v>
      </c>
      <c r="AP2181">
        <v>0</v>
      </c>
      <c r="AQ2181">
        <v>83183.62</v>
      </c>
    </row>
    <row r="2182" spans="2:43" x14ac:dyDescent="0.35">
      <c r="B2182" s="65" t="s">
        <v>128</v>
      </c>
      <c r="E2182" t="s">
        <v>129</v>
      </c>
      <c r="F2182">
        <v>8055</v>
      </c>
      <c r="G2182">
        <v>0</v>
      </c>
      <c r="H2182" t="s">
        <v>539</v>
      </c>
      <c r="I2182">
        <v>0</v>
      </c>
      <c r="J2182">
        <v>253</v>
      </c>
      <c r="K2182" t="s">
        <v>457</v>
      </c>
      <c r="L2182">
        <v>0</v>
      </c>
      <c r="M2182">
        <v>0</v>
      </c>
      <c r="N2182">
        <v>0</v>
      </c>
      <c r="O2182">
        <v>0</v>
      </c>
      <c r="P2182">
        <v>0</v>
      </c>
      <c r="Q2182">
        <v>0</v>
      </c>
      <c r="R2182">
        <v>45896.93</v>
      </c>
      <c r="S2182">
        <v>44431.87</v>
      </c>
      <c r="T2182">
        <v>0</v>
      </c>
      <c r="U2182">
        <v>0</v>
      </c>
      <c r="V2182">
        <v>45896.93</v>
      </c>
      <c r="W2182">
        <v>44431.87</v>
      </c>
      <c r="X2182">
        <v>0</v>
      </c>
      <c r="Y2182">
        <v>0</v>
      </c>
      <c r="Z2182">
        <v>0</v>
      </c>
      <c r="AA2182">
        <v>0</v>
      </c>
      <c r="AB2182">
        <v>0</v>
      </c>
      <c r="AC2182">
        <v>0</v>
      </c>
      <c r="AD2182">
        <v>0</v>
      </c>
      <c r="AE2182">
        <v>0</v>
      </c>
      <c r="AF2182">
        <v>0</v>
      </c>
      <c r="AG2182">
        <v>0</v>
      </c>
      <c r="AH2182">
        <v>0</v>
      </c>
      <c r="AI2182">
        <v>0</v>
      </c>
      <c r="AJ2182">
        <v>0</v>
      </c>
      <c r="AK2182">
        <v>0</v>
      </c>
      <c r="AL2182">
        <v>-1465.06</v>
      </c>
      <c r="AM2182">
        <v>0</v>
      </c>
      <c r="AN2182">
        <v>0</v>
      </c>
      <c r="AO2182">
        <v>0</v>
      </c>
      <c r="AP2182">
        <v>0</v>
      </c>
      <c r="AQ2182">
        <v>0</v>
      </c>
    </row>
    <row r="2183" spans="2:43" x14ac:dyDescent="0.35">
      <c r="B2183" s="65" t="s">
        <v>128</v>
      </c>
      <c r="E2183" t="s">
        <v>129</v>
      </c>
      <c r="F2183">
        <v>8055</v>
      </c>
      <c r="G2183">
        <v>0</v>
      </c>
      <c r="H2183" t="s">
        <v>539</v>
      </c>
      <c r="I2183">
        <v>0</v>
      </c>
      <c r="J2183">
        <v>310</v>
      </c>
      <c r="K2183" t="s">
        <v>66</v>
      </c>
      <c r="L2183">
        <v>-317338.18</v>
      </c>
      <c r="M2183">
        <v>-317338.18</v>
      </c>
      <c r="N2183">
        <v>0</v>
      </c>
      <c r="O2183">
        <v>0</v>
      </c>
      <c r="P2183">
        <v>-317338.18</v>
      </c>
      <c r="Q2183">
        <v>-317338.18</v>
      </c>
      <c r="R2183">
        <v>-194.52</v>
      </c>
      <c r="S2183">
        <v>-194.52</v>
      </c>
      <c r="T2183">
        <v>0</v>
      </c>
      <c r="U2183">
        <v>0</v>
      </c>
      <c r="V2183">
        <v>-194.52</v>
      </c>
      <c r="W2183">
        <v>-194.52</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row>
    <row r="2184" spans="2:43" x14ac:dyDescent="0.35">
      <c r="B2184" s="65" t="s">
        <v>128</v>
      </c>
      <c r="E2184" t="s">
        <v>129</v>
      </c>
      <c r="F2184">
        <v>8055</v>
      </c>
      <c r="G2184">
        <v>0</v>
      </c>
      <c r="H2184" t="s">
        <v>539</v>
      </c>
      <c r="I2184">
        <v>0</v>
      </c>
      <c r="J2184">
        <v>410</v>
      </c>
      <c r="K2184" t="s">
        <v>66</v>
      </c>
      <c r="L2184">
        <v>-13198.47</v>
      </c>
      <c r="M2184">
        <v>-13198.47</v>
      </c>
      <c r="N2184">
        <v>0</v>
      </c>
      <c r="O2184">
        <v>0</v>
      </c>
      <c r="P2184">
        <v>-13198.47</v>
      </c>
      <c r="Q2184">
        <v>-13198.47</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row>
    <row r="2185" spans="2:43" x14ac:dyDescent="0.35">
      <c r="B2185" s="65" t="s">
        <v>128</v>
      </c>
      <c r="E2185" t="s">
        <v>129</v>
      </c>
      <c r="F2185">
        <v>8158</v>
      </c>
      <c r="G2185">
        <v>0</v>
      </c>
      <c r="H2185" t="s">
        <v>540</v>
      </c>
      <c r="I2185">
        <v>1</v>
      </c>
      <c r="J2185">
        <v>210</v>
      </c>
      <c r="K2185" t="s">
        <v>66</v>
      </c>
      <c r="L2185">
        <v>-210.44</v>
      </c>
      <c r="M2185">
        <v>-90735.11</v>
      </c>
      <c r="N2185">
        <v>0</v>
      </c>
      <c r="O2185">
        <v>0</v>
      </c>
      <c r="P2185">
        <v>-210.44</v>
      </c>
      <c r="Q2185">
        <v>-90735.11</v>
      </c>
      <c r="R2185">
        <v>0</v>
      </c>
      <c r="S2185">
        <v>-1703.42</v>
      </c>
      <c r="T2185">
        <v>0</v>
      </c>
      <c r="U2185">
        <v>0</v>
      </c>
      <c r="V2185">
        <v>0</v>
      </c>
      <c r="W2185">
        <v>-1703.42</v>
      </c>
      <c r="X2185">
        <v>0</v>
      </c>
      <c r="Y2185">
        <v>0</v>
      </c>
      <c r="Z2185">
        <v>0</v>
      </c>
      <c r="AA2185">
        <v>0</v>
      </c>
      <c r="AB2185">
        <v>0</v>
      </c>
      <c r="AC2185">
        <v>0</v>
      </c>
      <c r="AD2185">
        <v>-335841.42</v>
      </c>
      <c r="AE2185">
        <v>0</v>
      </c>
      <c r="AF2185">
        <v>0</v>
      </c>
      <c r="AG2185">
        <v>0</v>
      </c>
      <c r="AH2185">
        <v>0</v>
      </c>
      <c r="AI2185">
        <v>-335841.42</v>
      </c>
      <c r="AJ2185">
        <v>0</v>
      </c>
      <c r="AK2185">
        <v>-335841.42</v>
      </c>
      <c r="AL2185">
        <v>-428069.51</v>
      </c>
      <c r="AM2185">
        <v>210.44</v>
      </c>
      <c r="AN2185">
        <v>0</v>
      </c>
      <c r="AO2185">
        <v>0</v>
      </c>
      <c r="AP2185">
        <v>0</v>
      </c>
      <c r="AQ2185">
        <v>210.44</v>
      </c>
    </row>
    <row r="2186" spans="2:43" x14ac:dyDescent="0.35">
      <c r="B2186" s="65" t="s">
        <v>128</v>
      </c>
      <c r="E2186" t="s">
        <v>129</v>
      </c>
      <c r="F2186">
        <v>8158</v>
      </c>
      <c r="G2186">
        <v>0</v>
      </c>
      <c r="H2186" t="s">
        <v>540</v>
      </c>
      <c r="I2186">
        <v>1</v>
      </c>
      <c r="J2186">
        <v>252</v>
      </c>
      <c r="K2186" t="s">
        <v>66</v>
      </c>
      <c r="L2186">
        <v>-704418.84</v>
      </c>
      <c r="M2186">
        <v>-292771.21000000002</v>
      </c>
      <c r="N2186">
        <v>0</v>
      </c>
      <c r="O2186">
        <v>0</v>
      </c>
      <c r="P2186">
        <v>-704418.84</v>
      </c>
      <c r="Q2186">
        <v>-292771.21000000002</v>
      </c>
      <c r="R2186">
        <v>0</v>
      </c>
      <c r="S2186">
        <v>0</v>
      </c>
      <c r="T2186">
        <v>0</v>
      </c>
      <c r="U2186">
        <v>0</v>
      </c>
      <c r="V2186">
        <v>0</v>
      </c>
      <c r="W2186">
        <v>0</v>
      </c>
      <c r="X2186">
        <v>0</v>
      </c>
      <c r="Y2186">
        <v>0</v>
      </c>
      <c r="Z2186">
        <v>0</v>
      </c>
      <c r="AA2186">
        <v>0</v>
      </c>
      <c r="AB2186">
        <v>0</v>
      </c>
      <c r="AC2186">
        <v>0</v>
      </c>
      <c r="AD2186">
        <v>-966598.75</v>
      </c>
      <c r="AE2186">
        <v>0</v>
      </c>
      <c r="AF2186">
        <v>0</v>
      </c>
      <c r="AG2186">
        <v>0</v>
      </c>
      <c r="AH2186">
        <v>0</v>
      </c>
      <c r="AI2186">
        <v>-966598.75</v>
      </c>
      <c r="AJ2186">
        <v>0</v>
      </c>
      <c r="AK2186">
        <v>-966598.75</v>
      </c>
      <c r="AL2186">
        <v>-554951.12</v>
      </c>
      <c r="AM2186">
        <v>0</v>
      </c>
      <c r="AN2186">
        <v>0</v>
      </c>
      <c r="AO2186">
        <v>0</v>
      </c>
      <c r="AP2186">
        <v>0</v>
      </c>
      <c r="AQ2186">
        <v>0</v>
      </c>
    </row>
    <row r="2187" spans="2:43" x14ac:dyDescent="0.35">
      <c r="B2187" s="65" t="s">
        <v>128</v>
      </c>
      <c r="E2187" t="s">
        <v>129</v>
      </c>
      <c r="F2187">
        <v>8158</v>
      </c>
      <c r="G2187">
        <v>0</v>
      </c>
      <c r="H2187" t="s">
        <v>540</v>
      </c>
      <c r="I2187">
        <v>1</v>
      </c>
      <c r="J2187">
        <v>253</v>
      </c>
      <c r="K2187" t="s">
        <v>66</v>
      </c>
      <c r="L2187">
        <v>-1895029.77</v>
      </c>
      <c r="M2187">
        <v>-558049.56000000006</v>
      </c>
      <c r="N2187">
        <v>0</v>
      </c>
      <c r="O2187">
        <v>0</v>
      </c>
      <c r="P2187">
        <v>-1895029.77</v>
      </c>
      <c r="Q2187">
        <v>-558049.56000000006</v>
      </c>
      <c r="R2187">
        <v>0</v>
      </c>
      <c r="S2187">
        <v>0</v>
      </c>
      <c r="T2187">
        <v>0</v>
      </c>
      <c r="U2187">
        <v>0</v>
      </c>
      <c r="V2187">
        <v>0</v>
      </c>
      <c r="W2187">
        <v>0</v>
      </c>
      <c r="X2187">
        <v>-501604.52</v>
      </c>
      <c r="Y2187">
        <v>-276234.87</v>
      </c>
      <c r="Z2187">
        <v>0</v>
      </c>
      <c r="AA2187">
        <v>0</v>
      </c>
      <c r="AB2187">
        <v>-501604.52</v>
      </c>
      <c r="AC2187">
        <v>-276234.87</v>
      </c>
      <c r="AD2187">
        <v>-1929349.86</v>
      </c>
      <c r="AE2187">
        <v>0</v>
      </c>
      <c r="AF2187">
        <v>0</v>
      </c>
      <c r="AG2187">
        <v>0</v>
      </c>
      <c r="AH2187">
        <v>0</v>
      </c>
      <c r="AI2187">
        <v>-1929349.86</v>
      </c>
      <c r="AJ2187">
        <v>-501604.52</v>
      </c>
      <c r="AK2187">
        <v>-1703980.21</v>
      </c>
      <c r="AL2187">
        <v>-367000</v>
      </c>
      <c r="AM2187">
        <v>72553.5</v>
      </c>
      <c r="AN2187">
        <v>0</v>
      </c>
      <c r="AO2187">
        <v>0</v>
      </c>
      <c r="AP2187">
        <v>0</v>
      </c>
      <c r="AQ2187">
        <v>72553.5</v>
      </c>
    </row>
    <row r="2188" spans="2:43" x14ac:dyDescent="0.35">
      <c r="B2188" s="65" t="s">
        <v>128</v>
      </c>
      <c r="E2188" t="s">
        <v>129</v>
      </c>
      <c r="F2188">
        <v>8158</v>
      </c>
      <c r="G2188">
        <v>0</v>
      </c>
      <c r="H2188" t="s">
        <v>540</v>
      </c>
      <c r="I2188">
        <v>1</v>
      </c>
      <c r="J2188">
        <v>260</v>
      </c>
      <c r="K2188" t="s">
        <v>66</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-2880.16</v>
      </c>
      <c r="AE2188">
        <v>0</v>
      </c>
      <c r="AF2188">
        <v>0</v>
      </c>
      <c r="AG2188">
        <v>0</v>
      </c>
      <c r="AH2188">
        <v>0</v>
      </c>
      <c r="AI2188">
        <v>-2880.16</v>
      </c>
      <c r="AJ2188">
        <v>0</v>
      </c>
      <c r="AK2188">
        <v>-2880.16</v>
      </c>
      <c r="AL2188">
        <v>-2880.16</v>
      </c>
      <c r="AM2188">
        <v>0</v>
      </c>
      <c r="AN2188">
        <v>0</v>
      </c>
      <c r="AO2188">
        <v>0</v>
      </c>
      <c r="AP2188">
        <v>0</v>
      </c>
      <c r="AQ2188">
        <v>0</v>
      </c>
    </row>
    <row r="2189" spans="2:43" x14ac:dyDescent="0.35">
      <c r="B2189" s="65" t="s">
        <v>128</v>
      </c>
      <c r="E2189" t="s">
        <v>129</v>
      </c>
      <c r="F2189">
        <v>8158</v>
      </c>
      <c r="G2189">
        <v>0</v>
      </c>
      <c r="H2189" t="s">
        <v>540</v>
      </c>
      <c r="I2189">
        <v>1</v>
      </c>
      <c r="J2189">
        <v>410</v>
      </c>
      <c r="K2189" t="s">
        <v>66</v>
      </c>
      <c r="L2189">
        <v>-184861534.16</v>
      </c>
      <c r="M2189">
        <v>-262476234.33000001</v>
      </c>
      <c r="N2189">
        <v>0</v>
      </c>
      <c r="O2189">
        <v>0</v>
      </c>
      <c r="P2189">
        <v>-184861534.16</v>
      </c>
      <c r="Q2189">
        <v>-262476234.33000001</v>
      </c>
      <c r="R2189">
        <v>-13863715.01</v>
      </c>
      <c r="S2189">
        <v>-13581919.77</v>
      </c>
      <c r="T2189">
        <v>0</v>
      </c>
      <c r="U2189">
        <v>0</v>
      </c>
      <c r="V2189">
        <v>-13863715.01</v>
      </c>
      <c r="W2189">
        <v>-13581919.77</v>
      </c>
      <c r="X2189">
        <v>0</v>
      </c>
      <c r="Y2189">
        <v>0</v>
      </c>
      <c r="Z2189">
        <v>0</v>
      </c>
      <c r="AA2189">
        <v>0</v>
      </c>
      <c r="AB2189">
        <v>0</v>
      </c>
      <c r="AC2189">
        <v>0</v>
      </c>
      <c r="AD2189">
        <v>-134942707.06999999</v>
      </c>
      <c r="AE2189">
        <v>0</v>
      </c>
      <c r="AF2189">
        <v>0</v>
      </c>
      <c r="AG2189">
        <v>0</v>
      </c>
      <c r="AH2189">
        <v>0</v>
      </c>
      <c r="AI2189">
        <v>-134942707.06999999</v>
      </c>
      <c r="AJ2189">
        <v>0</v>
      </c>
      <c r="AK2189">
        <v>-134942707.06999999</v>
      </c>
      <c r="AL2189">
        <v>-212275612</v>
      </c>
      <c r="AM2189">
        <v>5443142.46</v>
      </c>
      <c r="AN2189">
        <v>0</v>
      </c>
      <c r="AO2189">
        <v>0</v>
      </c>
      <c r="AP2189">
        <v>0</v>
      </c>
      <c r="AQ2189">
        <v>5443142.46</v>
      </c>
    </row>
    <row r="2190" spans="2:43" x14ac:dyDescent="0.35">
      <c r="B2190" s="65" t="s">
        <v>128</v>
      </c>
      <c r="E2190" t="s">
        <v>129</v>
      </c>
      <c r="F2190">
        <v>8158</v>
      </c>
      <c r="G2190">
        <v>0</v>
      </c>
      <c r="H2190" t="s">
        <v>541</v>
      </c>
      <c r="I2190">
        <v>2</v>
      </c>
      <c r="J2190">
        <v>253</v>
      </c>
      <c r="K2190" t="s">
        <v>66</v>
      </c>
      <c r="L2190">
        <v>-148638.5</v>
      </c>
      <c r="M2190">
        <v>-148638.5</v>
      </c>
      <c r="N2190">
        <v>0</v>
      </c>
      <c r="O2190">
        <v>0</v>
      </c>
      <c r="P2190">
        <v>-148638.5</v>
      </c>
      <c r="Q2190">
        <v>-148638.5</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row>
    <row r="2191" spans="2:43" x14ac:dyDescent="0.35">
      <c r="B2191" s="65" t="s">
        <v>128</v>
      </c>
      <c r="E2191" t="s">
        <v>129</v>
      </c>
      <c r="F2191">
        <v>8158</v>
      </c>
      <c r="G2191">
        <v>0</v>
      </c>
      <c r="H2191" t="s">
        <v>541</v>
      </c>
      <c r="I2191">
        <v>2</v>
      </c>
      <c r="J2191">
        <v>410</v>
      </c>
      <c r="K2191" t="s">
        <v>66</v>
      </c>
      <c r="L2191">
        <v>-31070229.420000002</v>
      </c>
      <c r="M2191">
        <v>-9682445.1199999992</v>
      </c>
      <c r="N2191">
        <v>0</v>
      </c>
      <c r="O2191">
        <v>0</v>
      </c>
      <c r="P2191">
        <v>-31070229.420000002</v>
      </c>
      <c r="Q2191">
        <v>-9682445.1199999992</v>
      </c>
      <c r="R2191">
        <v>-2599409.7999999998</v>
      </c>
      <c r="S2191">
        <v>-1514426.11</v>
      </c>
      <c r="T2191">
        <v>0</v>
      </c>
      <c r="U2191">
        <v>0</v>
      </c>
      <c r="V2191">
        <v>-2599409.7999999998</v>
      </c>
      <c r="W2191">
        <v>-1514426.11</v>
      </c>
      <c r="X2191">
        <v>0</v>
      </c>
      <c r="Y2191">
        <v>0</v>
      </c>
      <c r="Z2191">
        <v>0</v>
      </c>
      <c r="AA2191">
        <v>0</v>
      </c>
      <c r="AB2191">
        <v>0</v>
      </c>
      <c r="AC2191">
        <v>0</v>
      </c>
      <c r="AD2191">
        <v>-22472767.989999998</v>
      </c>
      <c r="AE2191">
        <v>0</v>
      </c>
      <c r="AF2191">
        <v>0</v>
      </c>
      <c r="AG2191">
        <v>0</v>
      </c>
      <c r="AH2191">
        <v>0</v>
      </c>
      <c r="AI2191">
        <v>-22472767.989999998</v>
      </c>
      <c r="AJ2191">
        <v>0</v>
      </c>
      <c r="AK2191">
        <v>-22472767.989999998</v>
      </c>
      <c r="AL2191">
        <v>0</v>
      </c>
      <c r="AM2191">
        <v>121330.49</v>
      </c>
      <c r="AN2191">
        <v>0</v>
      </c>
      <c r="AO2191">
        <v>0</v>
      </c>
      <c r="AP2191">
        <v>0</v>
      </c>
      <c r="AQ2191">
        <v>121330.49</v>
      </c>
    </row>
    <row r="2192" spans="2:43" x14ac:dyDescent="0.35">
      <c r="B2192" s="65" t="s">
        <v>128</v>
      </c>
      <c r="E2192" t="s">
        <v>129</v>
      </c>
      <c r="F2192">
        <v>8158</v>
      </c>
      <c r="G2192">
        <v>0</v>
      </c>
      <c r="H2192" t="s">
        <v>542</v>
      </c>
      <c r="I2192">
        <v>3</v>
      </c>
      <c r="J2192">
        <v>410</v>
      </c>
      <c r="K2192" t="s">
        <v>66</v>
      </c>
      <c r="L2192">
        <v>-5382086.5899999999</v>
      </c>
      <c r="M2192">
        <v>-4346028.49</v>
      </c>
      <c r="N2192">
        <v>0</v>
      </c>
      <c r="O2192">
        <v>0</v>
      </c>
      <c r="P2192">
        <v>-5382086.5899999999</v>
      </c>
      <c r="Q2192">
        <v>-4346028.49</v>
      </c>
      <c r="R2192">
        <v>-158714.26</v>
      </c>
      <c r="S2192">
        <v>-107389.44</v>
      </c>
      <c r="T2192">
        <v>0</v>
      </c>
      <c r="U2192">
        <v>0</v>
      </c>
      <c r="V2192">
        <v>-158714.26</v>
      </c>
      <c r="W2192">
        <v>-107389.44</v>
      </c>
      <c r="X2192">
        <v>0</v>
      </c>
      <c r="Y2192">
        <v>0</v>
      </c>
      <c r="Z2192">
        <v>0</v>
      </c>
      <c r="AA2192">
        <v>0</v>
      </c>
      <c r="AB2192">
        <v>0</v>
      </c>
      <c r="AC2192">
        <v>0</v>
      </c>
      <c r="AD2192">
        <v>-1087382.92</v>
      </c>
      <c r="AE2192">
        <v>0</v>
      </c>
      <c r="AF2192">
        <v>0</v>
      </c>
      <c r="AG2192">
        <v>0</v>
      </c>
      <c r="AH2192">
        <v>0</v>
      </c>
      <c r="AI2192">
        <v>-1087382.92</v>
      </c>
      <c r="AJ2192">
        <v>0</v>
      </c>
      <c r="AK2192">
        <v>-1087382.92</v>
      </c>
      <c r="AL2192">
        <v>0</v>
      </c>
      <c r="AM2192">
        <v>236336.5</v>
      </c>
      <c r="AN2192">
        <v>0</v>
      </c>
      <c r="AO2192">
        <v>0</v>
      </c>
      <c r="AP2192">
        <v>0</v>
      </c>
      <c r="AQ2192">
        <v>236336.5</v>
      </c>
    </row>
    <row r="2193" spans="2:43" x14ac:dyDescent="0.35">
      <c r="B2193" s="65" t="s">
        <v>128</v>
      </c>
      <c r="E2193" t="s">
        <v>129</v>
      </c>
      <c r="F2193">
        <v>8158</v>
      </c>
      <c r="G2193">
        <v>0</v>
      </c>
      <c r="H2193" t="s">
        <v>543</v>
      </c>
      <c r="I2193">
        <v>4</v>
      </c>
      <c r="J2193">
        <v>210</v>
      </c>
      <c r="K2193" t="s">
        <v>66</v>
      </c>
      <c r="L2193">
        <v>-16333.15</v>
      </c>
      <c r="M2193">
        <v>-16333.15</v>
      </c>
      <c r="N2193">
        <v>0</v>
      </c>
      <c r="O2193">
        <v>0</v>
      </c>
      <c r="P2193">
        <v>-16333.15</v>
      </c>
      <c r="Q2193">
        <v>-16333.15</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row>
    <row r="2194" spans="2:43" x14ac:dyDescent="0.35">
      <c r="B2194" s="65" t="s">
        <v>128</v>
      </c>
      <c r="E2194" t="s">
        <v>129</v>
      </c>
      <c r="F2194">
        <v>8158</v>
      </c>
      <c r="G2194">
        <v>0</v>
      </c>
      <c r="H2194" t="s">
        <v>543</v>
      </c>
      <c r="I2194">
        <v>4</v>
      </c>
      <c r="J2194">
        <v>253</v>
      </c>
      <c r="K2194" t="s">
        <v>66</v>
      </c>
      <c r="L2194">
        <v>-648187.41</v>
      </c>
      <c r="M2194">
        <v>-648187.41</v>
      </c>
      <c r="N2194">
        <v>0</v>
      </c>
      <c r="O2194">
        <v>0</v>
      </c>
      <c r="P2194">
        <v>-648187.41</v>
      </c>
      <c r="Q2194">
        <v>-648187.41</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row>
    <row r="2195" spans="2:43" x14ac:dyDescent="0.35">
      <c r="B2195" s="65" t="s">
        <v>128</v>
      </c>
      <c r="E2195" t="s">
        <v>129</v>
      </c>
      <c r="F2195">
        <v>8158</v>
      </c>
      <c r="G2195">
        <v>0</v>
      </c>
      <c r="H2195" t="s">
        <v>543</v>
      </c>
      <c r="I2195">
        <v>4</v>
      </c>
      <c r="J2195">
        <v>410</v>
      </c>
      <c r="K2195" t="s">
        <v>66</v>
      </c>
      <c r="L2195">
        <v>-91543275.659999996</v>
      </c>
      <c r="M2195">
        <v>-76615848.329999998</v>
      </c>
      <c r="N2195">
        <v>0</v>
      </c>
      <c r="O2195">
        <v>0</v>
      </c>
      <c r="P2195">
        <v>-91543275.659999996</v>
      </c>
      <c r="Q2195">
        <v>-76615848.329999998</v>
      </c>
      <c r="R2195">
        <v>-2322825.9900000002</v>
      </c>
      <c r="S2195">
        <v>-1729167.49</v>
      </c>
      <c r="T2195">
        <v>0</v>
      </c>
      <c r="U2195">
        <v>0</v>
      </c>
      <c r="V2195">
        <v>-2322825.9900000002</v>
      </c>
      <c r="W2195">
        <v>-1729167.49</v>
      </c>
      <c r="X2195">
        <v>0</v>
      </c>
      <c r="Y2195">
        <v>0</v>
      </c>
      <c r="Z2195">
        <v>0</v>
      </c>
      <c r="AA2195">
        <v>0</v>
      </c>
      <c r="AB2195">
        <v>0</v>
      </c>
      <c r="AC2195">
        <v>0</v>
      </c>
      <c r="AD2195">
        <v>-15521085.83</v>
      </c>
      <c r="AE2195">
        <v>0</v>
      </c>
      <c r="AF2195">
        <v>0</v>
      </c>
      <c r="AG2195">
        <v>0</v>
      </c>
      <c r="AH2195">
        <v>0</v>
      </c>
      <c r="AI2195">
        <v>-15521085.83</v>
      </c>
      <c r="AJ2195">
        <v>0</v>
      </c>
      <c r="AK2195">
        <v>-15521085.83</v>
      </c>
      <c r="AL2195">
        <v>0</v>
      </c>
      <c r="AM2195">
        <v>3211698.61</v>
      </c>
      <c r="AN2195">
        <v>0</v>
      </c>
      <c r="AO2195">
        <v>0</v>
      </c>
      <c r="AP2195">
        <v>0</v>
      </c>
      <c r="AQ2195">
        <v>3211698.61</v>
      </c>
    </row>
    <row r="2196" spans="2:43" x14ac:dyDescent="0.35">
      <c r="B2196" s="65" t="s">
        <v>128</v>
      </c>
      <c r="E2196" t="s">
        <v>129</v>
      </c>
      <c r="F2196">
        <v>8158</v>
      </c>
      <c r="G2196">
        <v>0</v>
      </c>
      <c r="H2196" t="s">
        <v>544</v>
      </c>
      <c r="I2196">
        <v>5</v>
      </c>
      <c r="J2196">
        <v>253</v>
      </c>
      <c r="K2196" t="s">
        <v>66</v>
      </c>
      <c r="L2196">
        <v>-4935981.3600000003</v>
      </c>
      <c r="M2196">
        <v>-3212458.63</v>
      </c>
      <c r="N2196">
        <v>0</v>
      </c>
      <c r="O2196">
        <v>0</v>
      </c>
      <c r="P2196">
        <v>-4935981.3600000003</v>
      </c>
      <c r="Q2196">
        <v>-3212458.63</v>
      </c>
      <c r="R2196">
        <v>0</v>
      </c>
      <c r="S2196">
        <v>0</v>
      </c>
      <c r="T2196">
        <v>0</v>
      </c>
      <c r="U2196">
        <v>0</v>
      </c>
      <c r="V2196">
        <v>0</v>
      </c>
      <c r="W2196">
        <v>0</v>
      </c>
      <c r="X2196">
        <v>0</v>
      </c>
      <c r="Y2196">
        <v>0</v>
      </c>
      <c r="Z2196">
        <v>0</v>
      </c>
      <c r="AA2196">
        <v>0</v>
      </c>
      <c r="AB2196">
        <v>0</v>
      </c>
      <c r="AC2196">
        <v>0</v>
      </c>
      <c r="AD2196">
        <v>-1723522.73</v>
      </c>
      <c r="AE2196">
        <v>0</v>
      </c>
      <c r="AF2196">
        <v>0</v>
      </c>
      <c r="AG2196">
        <v>0</v>
      </c>
      <c r="AH2196">
        <v>0</v>
      </c>
      <c r="AI2196">
        <v>-1723522.73</v>
      </c>
      <c r="AJ2196">
        <v>0</v>
      </c>
      <c r="AK2196">
        <v>-1723522.73</v>
      </c>
      <c r="AL2196">
        <v>0</v>
      </c>
      <c r="AM2196">
        <v>0</v>
      </c>
      <c r="AN2196">
        <v>0</v>
      </c>
      <c r="AO2196">
        <v>0</v>
      </c>
      <c r="AP2196">
        <v>0</v>
      </c>
      <c r="AQ2196">
        <v>0</v>
      </c>
    </row>
    <row r="2197" spans="2:43" x14ac:dyDescent="0.35">
      <c r="B2197" s="65" t="s">
        <v>128</v>
      </c>
      <c r="E2197" t="s">
        <v>129</v>
      </c>
      <c r="F2197">
        <v>8158</v>
      </c>
      <c r="G2197">
        <v>0</v>
      </c>
      <c r="H2197" t="s">
        <v>544</v>
      </c>
      <c r="I2197">
        <v>5</v>
      </c>
      <c r="J2197">
        <v>410</v>
      </c>
      <c r="K2197" t="s">
        <v>66</v>
      </c>
      <c r="L2197">
        <v>-49143081.990000002</v>
      </c>
      <c r="M2197">
        <v>-37125556.390000001</v>
      </c>
      <c r="N2197">
        <v>0</v>
      </c>
      <c r="O2197">
        <v>0</v>
      </c>
      <c r="P2197">
        <v>-49143081.990000002</v>
      </c>
      <c r="Q2197">
        <v>-37125556.390000001</v>
      </c>
      <c r="R2197">
        <v>-1753699.76</v>
      </c>
      <c r="S2197">
        <v>-1309811.23</v>
      </c>
      <c r="T2197">
        <v>0</v>
      </c>
      <c r="U2197">
        <v>0</v>
      </c>
      <c r="V2197">
        <v>-1753699.76</v>
      </c>
      <c r="W2197">
        <v>-1309811.23</v>
      </c>
      <c r="X2197">
        <v>0</v>
      </c>
      <c r="Y2197">
        <v>0</v>
      </c>
      <c r="Z2197">
        <v>0</v>
      </c>
      <c r="AA2197">
        <v>0</v>
      </c>
      <c r="AB2197">
        <v>0</v>
      </c>
      <c r="AC2197">
        <v>0</v>
      </c>
      <c r="AD2197">
        <v>-12461414.130000001</v>
      </c>
      <c r="AE2197">
        <v>0</v>
      </c>
      <c r="AF2197">
        <v>0</v>
      </c>
      <c r="AG2197">
        <v>0</v>
      </c>
      <c r="AH2197">
        <v>0</v>
      </c>
      <c r="AI2197">
        <v>-12461414.130000001</v>
      </c>
      <c r="AJ2197">
        <v>0</v>
      </c>
      <c r="AK2197">
        <v>-12461414.130000001</v>
      </c>
      <c r="AL2197">
        <v>0</v>
      </c>
      <c r="AM2197">
        <v>3553031.99</v>
      </c>
      <c r="AN2197">
        <v>0</v>
      </c>
      <c r="AO2197">
        <v>0</v>
      </c>
      <c r="AP2197">
        <v>0</v>
      </c>
      <c r="AQ2197">
        <v>3553031.99</v>
      </c>
    </row>
    <row r="2198" spans="2:43" x14ac:dyDescent="0.35">
      <c r="B2198" s="65" t="s">
        <v>128</v>
      </c>
      <c r="E2198" t="s">
        <v>129</v>
      </c>
      <c r="F2198">
        <v>8158</v>
      </c>
      <c r="G2198">
        <v>0</v>
      </c>
      <c r="H2198" t="s">
        <v>545</v>
      </c>
      <c r="I2198">
        <v>6</v>
      </c>
      <c r="J2198">
        <v>410</v>
      </c>
      <c r="K2198" t="s">
        <v>66</v>
      </c>
      <c r="L2198">
        <v>-12443921.789999999</v>
      </c>
      <c r="M2198">
        <v>-9907381.8000000007</v>
      </c>
      <c r="N2198">
        <v>0</v>
      </c>
      <c r="O2198">
        <v>0</v>
      </c>
      <c r="P2198">
        <v>-12443921.789999999</v>
      </c>
      <c r="Q2198">
        <v>-9907381.8000000007</v>
      </c>
      <c r="R2198">
        <v>-383649.07</v>
      </c>
      <c r="S2198">
        <v>-337693.57</v>
      </c>
      <c r="T2198">
        <v>0</v>
      </c>
      <c r="U2198">
        <v>0</v>
      </c>
      <c r="V2198">
        <v>-383649.07</v>
      </c>
      <c r="W2198">
        <v>-337693.57</v>
      </c>
      <c r="X2198">
        <v>0</v>
      </c>
      <c r="Y2198">
        <v>0</v>
      </c>
      <c r="Z2198">
        <v>0</v>
      </c>
      <c r="AA2198">
        <v>0</v>
      </c>
      <c r="AB2198">
        <v>0</v>
      </c>
      <c r="AC2198">
        <v>0</v>
      </c>
      <c r="AD2198">
        <v>-2582495.4900000002</v>
      </c>
      <c r="AE2198">
        <v>0</v>
      </c>
      <c r="AF2198">
        <v>0</v>
      </c>
      <c r="AG2198">
        <v>0</v>
      </c>
      <c r="AH2198">
        <v>0</v>
      </c>
      <c r="AI2198">
        <v>-2582495.4900000002</v>
      </c>
      <c r="AJ2198">
        <v>0</v>
      </c>
      <c r="AK2198">
        <v>-2582495.4900000002</v>
      </c>
      <c r="AL2198">
        <v>0</v>
      </c>
      <c r="AM2198">
        <v>22347.19</v>
      </c>
      <c r="AN2198">
        <v>0</v>
      </c>
      <c r="AO2198">
        <v>0</v>
      </c>
      <c r="AP2198">
        <v>0</v>
      </c>
      <c r="AQ2198">
        <v>22347.19</v>
      </c>
    </row>
    <row r="2199" spans="2:43" x14ac:dyDescent="0.35">
      <c r="B2199" s="65" t="s">
        <v>128</v>
      </c>
      <c r="E2199" t="s">
        <v>129</v>
      </c>
      <c r="F2199">
        <v>8158</v>
      </c>
      <c r="G2199">
        <v>0</v>
      </c>
      <c r="H2199" t="s">
        <v>546</v>
      </c>
      <c r="I2199">
        <v>7</v>
      </c>
      <c r="J2199">
        <v>410</v>
      </c>
      <c r="K2199" t="s">
        <v>66</v>
      </c>
      <c r="L2199">
        <v>-24265863.059999999</v>
      </c>
      <c r="M2199">
        <v>-12662681.51</v>
      </c>
      <c r="N2199">
        <v>0</v>
      </c>
      <c r="O2199">
        <v>0</v>
      </c>
      <c r="P2199">
        <v>-24265863.059999999</v>
      </c>
      <c r="Q2199">
        <v>-12662681.51</v>
      </c>
      <c r="R2199">
        <v>-932333.84</v>
      </c>
      <c r="S2199">
        <v>-1022480.55</v>
      </c>
      <c r="T2199">
        <v>0</v>
      </c>
      <c r="U2199">
        <v>0</v>
      </c>
      <c r="V2199">
        <v>-932333.84</v>
      </c>
      <c r="W2199">
        <v>-1022480.55</v>
      </c>
      <c r="X2199">
        <v>0</v>
      </c>
      <c r="Y2199">
        <v>0</v>
      </c>
      <c r="Z2199">
        <v>0</v>
      </c>
      <c r="AA2199">
        <v>0</v>
      </c>
      <c r="AB2199">
        <v>0</v>
      </c>
      <c r="AC2199">
        <v>0</v>
      </c>
      <c r="AD2199">
        <v>-11513034.84</v>
      </c>
      <c r="AE2199">
        <v>0</v>
      </c>
      <c r="AF2199">
        <v>0</v>
      </c>
      <c r="AG2199">
        <v>0</v>
      </c>
      <c r="AH2199">
        <v>0</v>
      </c>
      <c r="AI2199">
        <v>-11513034.84</v>
      </c>
      <c r="AJ2199">
        <v>0</v>
      </c>
      <c r="AK2199">
        <v>-11513034.84</v>
      </c>
      <c r="AL2199">
        <v>0</v>
      </c>
      <c r="AM2199">
        <v>731889.97</v>
      </c>
      <c r="AN2199">
        <v>0</v>
      </c>
      <c r="AO2199">
        <v>0</v>
      </c>
      <c r="AP2199">
        <v>0</v>
      </c>
      <c r="AQ2199">
        <v>731889.97</v>
      </c>
    </row>
    <row r="2200" spans="2:43" x14ac:dyDescent="0.35">
      <c r="B2200" s="65" t="s">
        <v>128</v>
      </c>
      <c r="E2200" t="s">
        <v>129</v>
      </c>
      <c r="F2200">
        <v>8159</v>
      </c>
      <c r="G2200">
        <v>0</v>
      </c>
      <c r="H2200" t="s">
        <v>547</v>
      </c>
      <c r="I2200">
        <v>1</v>
      </c>
      <c r="J2200">
        <v>111</v>
      </c>
      <c r="K2200" t="s">
        <v>66</v>
      </c>
      <c r="L2200">
        <v>-58761.58</v>
      </c>
      <c r="M2200">
        <v>-58761.58</v>
      </c>
      <c r="N2200">
        <v>0</v>
      </c>
      <c r="O2200">
        <v>0</v>
      </c>
      <c r="P2200">
        <v>-58761.58</v>
      </c>
      <c r="Q2200">
        <v>-58761.58</v>
      </c>
      <c r="R2200">
        <v>-3823699.12</v>
      </c>
      <c r="S2200">
        <v>-5919756.3300000001</v>
      </c>
      <c r="T2200">
        <v>0</v>
      </c>
      <c r="U2200">
        <v>0</v>
      </c>
      <c r="V2200">
        <v>-3823699.12</v>
      </c>
      <c r="W2200">
        <v>-5919756.3300000001</v>
      </c>
      <c r="X2200">
        <v>0</v>
      </c>
      <c r="Y2200">
        <v>0</v>
      </c>
      <c r="Z2200">
        <v>0</v>
      </c>
      <c r="AA2200">
        <v>0</v>
      </c>
      <c r="AB2200">
        <v>0</v>
      </c>
      <c r="AC2200">
        <v>0</v>
      </c>
      <c r="AD2200">
        <v>-74220937.390000001</v>
      </c>
      <c r="AE2200">
        <v>0</v>
      </c>
      <c r="AF2200">
        <v>0</v>
      </c>
      <c r="AG2200">
        <v>-47814.82</v>
      </c>
      <c r="AH2200">
        <v>0</v>
      </c>
      <c r="AI2200">
        <v>-74268752.209999993</v>
      </c>
      <c r="AJ2200">
        <v>0</v>
      </c>
      <c r="AK2200">
        <v>-74268752.209999993</v>
      </c>
      <c r="AL2200">
        <v>-76364809.420000002</v>
      </c>
      <c r="AM2200">
        <v>0</v>
      </c>
      <c r="AN2200">
        <v>0</v>
      </c>
      <c r="AO2200">
        <v>0</v>
      </c>
      <c r="AP2200">
        <v>22691.24</v>
      </c>
      <c r="AQ2200">
        <v>22691.24</v>
      </c>
    </row>
    <row r="2201" spans="2:43" x14ac:dyDescent="0.35">
      <c r="B2201" s="65" t="s">
        <v>128</v>
      </c>
      <c r="E2201" t="s">
        <v>129</v>
      </c>
      <c r="F2201">
        <v>8159</v>
      </c>
      <c r="G2201">
        <v>0</v>
      </c>
      <c r="H2201" t="s">
        <v>547</v>
      </c>
      <c r="I2201">
        <v>1</v>
      </c>
      <c r="J2201">
        <v>113</v>
      </c>
      <c r="K2201" t="s">
        <v>66</v>
      </c>
      <c r="L2201">
        <v>-58980</v>
      </c>
      <c r="M2201">
        <v>-58980</v>
      </c>
      <c r="N2201">
        <v>0</v>
      </c>
      <c r="O2201">
        <v>0</v>
      </c>
      <c r="P2201">
        <v>-58980</v>
      </c>
      <c r="Q2201">
        <v>-58980</v>
      </c>
      <c r="R2201">
        <v>-42450.14</v>
      </c>
      <c r="S2201">
        <v>-33205.32</v>
      </c>
      <c r="T2201">
        <v>0</v>
      </c>
      <c r="U2201">
        <v>0</v>
      </c>
      <c r="V2201">
        <v>-42450.14</v>
      </c>
      <c r="W2201">
        <v>-33205.32</v>
      </c>
      <c r="X2201">
        <v>0</v>
      </c>
      <c r="Y2201">
        <v>-112404.77</v>
      </c>
      <c r="Z2201">
        <v>0</v>
      </c>
      <c r="AA2201">
        <v>0</v>
      </c>
      <c r="AB2201">
        <v>0</v>
      </c>
      <c r="AC2201">
        <v>-112404.77</v>
      </c>
      <c r="AD2201">
        <v>-515433.75</v>
      </c>
      <c r="AE2201">
        <v>0</v>
      </c>
      <c r="AF2201">
        <v>0</v>
      </c>
      <c r="AG2201">
        <v>6512.03</v>
      </c>
      <c r="AH2201">
        <v>0</v>
      </c>
      <c r="AI2201">
        <v>-508921.72</v>
      </c>
      <c r="AJ2201">
        <v>0</v>
      </c>
      <c r="AK2201">
        <v>-621326.49</v>
      </c>
      <c r="AL2201">
        <v>-612081.67000000004</v>
      </c>
      <c r="AM2201">
        <v>0</v>
      </c>
      <c r="AN2201">
        <v>0</v>
      </c>
      <c r="AO2201">
        <v>0</v>
      </c>
      <c r="AP2201">
        <v>0</v>
      </c>
      <c r="AQ2201">
        <v>0</v>
      </c>
    </row>
    <row r="2202" spans="2:43" x14ac:dyDescent="0.35">
      <c r="B2202" s="65" t="s">
        <v>128</v>
      </c>
      <c r="E2202" t="s">
        <v>129</v>
      </c>
      <c r="F2202">
        <v>8159</v>
      </c>
      <c r="G2202">
        <v>0</v>
      </c>
      <c r="H2202" t="s">
        <v>547</v>
      </c>
      <c r="I2202">
        <v>1</v>
      </c>
      <c r="J2202">
        <v>115</v>
      </c>
      <c r="K2202" t="s">
        <v>66</v>
      </c>
      <c r="L2202">
        <v>1286053.96</v>
      </c>
      <c r="M2202">
        <v>1286053.96</v>
      </c>
      <c r="N2202">
        <v>0</v>
      </c>
      <c r="O2202">
        <v>0</v>
      </c>
      <c r="P2202">
        <v>1286053.96</v>
      </c>
      <c r="Q2202">
        <v>1286053.96</v>
      </c>
      <c r="R2202">
        <v>-56517.23</v>
      </c>
      <c r="S2202">
        <v>-13043.78</v>
      </c>
      <c r="T2202">
        <v>0</v>
      </c>
      <c r="U2202">
        <v>0</v>
      </c>
      <c r="V2202">
        <v>-56517.23</v>
      </c>
      <c r="W2202">
        <v>-13043.78</v>
      </c>
      <c r="X2202">
        <v>-2687.29</v>
      </c>
      <c r="Y2202">
        <v>-1600</v>
      </c>
      <c r="Z2202">
        <v>0</v>
      </c>
      <c r="AA2202">
        <v>0</v>
      </c>
      <c r="AB2202">
        <v>-2687.29</v>
      </c>
      <c r="AC2202">
        <v>-1600</v>
      </c>
      <c r="AD2202">
        <v>-404746.57</v>
      </c>
      <c r="AE2202">
        <v>0</v>
      </c>
      <c r="AF2202">
        <v>0</v>
      </c>
      <c r="AG2202">
        <v>10492.76</v>
      </c>
      <c r="AH2202">
        <v>0</v>
      </c>
      <c r="AI2202">
        <v>-394253.81</v>
      </c>
      <c r="AJ2202">
        <v>-2687.29</v>
      </c>
      <c r="AK2202">
        <v>-393166.52</v>
      </c>
      <c r="AL2202">
        <v>-349693.07</v>
      </c>
      <c r="AM2202">
        <v>0</v>
      </c>
      <c r="AN2202">
        <v>0</v>
      </c>
      <c r="AO2202">
        <v>0</v>
      </c>
      <c r="AP2202">
        <v>6.16</v>
      </c>
      <c r="AQ2202">
        <v>6.16</v>
      </c>
    </row>
    <row r="2203" spans="2:43" x14ac:dyDescent="0.35">
      <c r="B2203" s="65" t="s">
        <v>128</v>
      </c>
      <c r="E2203" t="s">
        <v>129</v>
      </c>
      <c r="F2203">
        <v>8159</v>
      </c>
      <c r="G2203">
        <v>0</v>
      </c>
      <c r="H2203" t="s">
        <v>547</v>
      </c>
      <c r="I2203">
        <v>1</v>
      </c>
      <c r="J2203">
        <v>118</v>
      </c>
      <c r="K2203" t="s">
        <v>66</v>
      </c>
      <c r="L2203">
        <v>0</v>
      </c>
      <c r="M2203">
        <v>0</v>
      </c>
      <c r="N2203">
        <v>0</v>
      </c>
      <c r="O2203">
        <v>0</v>
      </c>
      <c r="P2203">
        <v>0</v>
      </c>
      <c r="Q2203">
        <v>0</v>
      </c>
      <c r="R2203">
        <v>-475.2</v>
      </c>
      <c r="S2203">
        <v>-712.8</v>
      </c>
      <c r="T2203">
        <v>0</v>
      </c>
      <c r="U2203">
        <v>0</v>
      </c>
      <c r="V2203">
        <v>-475.2</v>
      </c>
      <c r="W2203">
        <v>-712.8</v>
      </c>
      <c r="X2203">
        <v>0</v>
      </c>
      <c r="Y2203">
        <v>0</v>
      </c>
      <c r="Z2203">
        <v>0</v>
      </c>
      <c r="AA2203">
        <v>0</v>
      </c>
      <c r="AB2203">
        <v>0</v>
      </c>
      <c r="AC2203">
        <v>0</v>
      </c>
      <c r="AD2203">
        <v>-9028.7999999999993</v>
      </c>
      <c r="AE2203">
        <v>0</v>
      </c>
      <c r="AF2203">
        <v>0</v>
      </c>
      <c r="AG2203">
        <v>0</v>
      </c>
      <c r="AH2203">
        <v>0</v>
      </c>
      <c r="AI2203">
        <v>-9028.7999999999993</v>
      </c>
      <c r="AJ2203">
        <v>0</v>
      </c>
      <c r="AK2203">
        <v>-9028.7999999999993</v>
      </c>
      <c r="AL2203">
        <v>-9266.4</v>
      </c>
      <c r="AM2203">
        <v>0</v>
      </c>
      <c r="AN2203">
        <v>0</v>
      </c>
      <c r="AO2203">
        <v>0</v>
      </c>
      <c r="AP2203">
        <v>0</v>
      </c>
      <c r="AQ2203">
        <v>0</v>
      </c>
    </row>
    <row r="2204" spans="2:43" x14ac:dyDescent="0.35">
      <c r="B2204" s="65" t="s">
        <v>128</v>
      </c>
      <c r="E2204" t="s">
        <v>129</v>
      </c>
      <c r="F2204">
        <v>8159</v>
      </c>
      <c r="G2204">
        <v>0</v>
      </c>
      <c r="H2204" t="s">
        <v>547</v>
      </c>
      <c r="I2204">
        <v>1</v>
      </c>
      <c r="J2204">
        <v>121</v>
      </c>
      <c r="K2204" t="s">
        <v>66</v>
      </c>
      <c r="L2204">
        <v>-120878.96</v>
      </c>
      <c r="M2204">
        <v>1192997.1000000001</v>
      </c>
      <c r="N2204">
        <v>0</v>
      </c>
      <c r="O2204">
        <v>0</v>
      </c>
      <c r="P2204">
        <v>-120878.96</v>
      </c>
      <c r="Q2204">
        <v>1192997.1000000001</v>
      </c>
      <c r="R2204">
        <v>-1310094.81</v>
      </c>
      <c r="S2204">
        <v>-2039651.47</v>
      </c>
      <c r="T2204">
        <v>0</v>
      </c>
      <c r="U2204">
        <v>0</v>
      </c>
      <c r="V2204">
        <v>-1310094.81</v>
      </c>
      <c r="W2204">
        <v>-2039651.47</v>
      </c>
      <c r="X2204">
        <v>0</v>
      </c>
      <c r="Y2204">
        <v>0</v>
      </c>
      <c r="Z2204">
        <v>0</v>
      </c>
      <c r="AA2204">
        <v>0</v>
      </c>
      <c r="AB2204">
        <v>0</v>
      </c>
      <c r="AC2204">
        <v>0</v>
      </c>
      <c r="AD2204">
        <v>-26725831.899999999</v>
      </c>
      <c r="AE2204">
        <v>0</v>
      </c>
      <c r="AF2204">
        <v>0</v>
      </c>
      <c r="AG2204">
        <v>-5947.96</v>
      </c>
      <c r="AH2204">
        <v>0</v>
      </c>
      <c r="AI2204">
        <v>-26731779.859999999</v>
      </c>
      <c r="AJ2204">
        <v>0</v>
      </c>
      <c r="AK2204">
        <v>-26731779.859999999</v>
      </c>
      <c r="AL2204">
        <v>-26147460.460000001</v>
      </c>
      <c r="AM2204">
        <v>19679</v>
      </c>
      <c r="AN2204">
        <v>0</v>
      </c>
      <c r="AO2204">
        <v>0</v>
      </c>
      <c r="AP2204">
        <v>3150.38</v>
      </c>
      <c r="AQ2204">
        <v>22829.38</v>
      </c>
    </row>
    <row r="2205" spans="2:43" x14ac:dyDescent="0.35">
      <c r="B2205" s="65" t="s">
        <v>128</v>
      </c>
      <c r="E2205" t="s">
        <v>129</v>
      </c>
      <c r="F2205">
        <v>8159</v>
      </c>
      <c r="G2205">
        <v>0</v>
      </c>
      <c r="H2205" t="s">
        <v>547</v>
      </c>
      <c r="I2205">
        <v>1</v>
      </c>
      <c r="J2205">
        <v>210</v>
      </c>
      <c r="K2205" t="s">
        <v>66</v>
      </c>
      <c r="L2205">
        <v>-942745.05</v>
      </c>
      <c r="M2205">
        <v>-1091659.07</v>
      </c>
      <c r="N2205">
        <v>0</v>
      </c>
      <c r="O2205">
        <v>0</v>
      </c>
      <c r="P2205">
        <v>-942745.05</v>
      </c>
      <c r="Q2205">
        <v>-1091659.07</v>
      </c>
      <c r="R2205">
        <v>-888.58</v>
      </c>
      <c r="S2205">
        <v>-30780.19</v>
      </c>
      <c r="T2205">
        <v>0</v>
      </c>
      <c r="U2205">
        <v>0</v>
      </c>
      <c r="V2205">
        <v>-888.58</v>
      </c>
      <c r="W2205">
        <v>-30780.19</v>
      </c>
      <c r="X2205">
        <v>0</v>
      </c>
      <c r="Y2205">
        <v>0</v>
      </c>
      <c r="Z2205">
        <v>0</v>
      </c>
      <c r="AA2205">
        <v>0</v>
      </c>
      <c r="AB2205">
        <v>0</v>
      </c>
      <c r="AC2205">
        <v>0</v>
      </c>
      <c r="AD2205">
        <v>-6167016.4699999997</v>
      </c>
      <c r="AE2205">
        <v>0</v>
      </c>
      <c r="AF2205">
        <v>0</v>
      </c>
      <c r="AG2205">
        <v>-39201.730000000003</v>
      </c>
      <c r="AH2205">
        <v>0</v>
      </c>
      <c r="AI2205">
        <v>-6206218.2000000002</v>
      </c>
      <c r="AJ2205">
        <v>0</v>
      </c>
      <c r="AK2205">
        <v>-6206218.2000000002</v>
      </c>
      <c r="AL2205">
        <v>-6385023.8300000001</v>
      </c>
      <c r="AM2205">
        <v>42753.89</v>
      </c>
      <c r="AN2205">
        <v>0</v>
      </c>
      <c r="AO2205">
        <v>0</v>
      </c>
      <c r="AP2205">
        <v>3335.3</v>
      </c>
      <c r="AQ2205">
        <v>46089.19</v>
      </c>
    </row>
    <row r="2206" spans="2:43" x14ac:dyDescent="0.35">
      <c r="B2206" s="65" t="s">
        <v>128</v>
      </c>
      <c r="E2206" t="s">
        <v>129</v>
      </c>
      <c r="F2206">
        <v>8159</v>
      </c>
      <c r="G2206">
        <v>0</v>
      </c>
      <c r="H2206" t="s">
        <v>547</v>
      </c>
      <c r="I2206">
        <v>1</v>
      </c>
      <c r="J2206">
        <v>220</v>
      </c>
      <c r="K2206" t="s">
        <v>66</v>
      </c>
      <c r="L2206">
        <v>-334339.78000000003</v>
      </c>
      <c r="M2206">
        <v>-173342.13</v>
      </c>
      <c r="N2206">
        <v>0</v>
      </c>
      <c r="O2206">
        <v>0</v>
      </c>
      <c r="P2206">
        <v>-334339.78000000003</v>
      </c>
      <c r="Q2206">
        <v>-173342.13</v>
      </c>
      <c r="R2206">
        <v>-4800.05</v>
      </c>
      <c r="S2206">
        <v>0</v>
      </c>
      <c r="T2206">
        <v>0</v>
      </c>
      <c r="U2206">
        <v>0</v>
      </c>
      <c r="V2206">
        <v>-4800.05</v>
      </c>
      <c r="W2206">
        <v>0</v>
      </c>
      <c r="X2206">
        <v>0</v>
      </c>
      <c r="Y2206">
        <v>0</v>
      </c>
      <c r="Z2206">
        <v>0</v>
      </c>
      <c r="AA2206">
        <v>0</v>
      </c>
      <c r="AB2206">
        <v>0</v>
      </c>
      <c r="AC2206">
        <v>0</v>
      </c>
      <c r="AD2206">
        <v>-229132.1</v>
      </c>
      <c r="AE2206">
        <v>0</v>
      </c>
      <c r="AF2206">
        <v>0</v>
      </c>
      <c r="AG2206">
        <v>0</v>
      </c>
      <c r="AH2206">
        <v>0</v>
      </c>
      <c r="AI2206">
        <v>-229132.1</v>
      </c>
      <c r="AJ2206">
        <v>0</v>
      </c>
      <c r="AK2206">
        <v>-229132.1</v>
      </c>
      <c r="AL2206">
        <v>-63334.400000000001</v>
      </c>
      <c r="AM2206">
        <v>24011.68</v>
      </c>
      <c r="AN2206">
        <v>0</v>
      </c>
      <c r="AO2206">
        <v>0</v>
      </c>
      <c r="AP2206">
        <v>0</v>
      </c>
      <c r="AQ2206">
        <v>24011.68</v>
      </c>
    </row>
    <row r="2207" spans="2:43" x14ac:dyDescent="0.35">
      <c r="B2207" s="65" t="s">
        <v>128</v>
      </c>
      <c r="E2207" t="s">
        <v>129</v>
      </c>
      <c r="F2207">
        <v>8159</v>
      </c>
      <c r="G2207">
        <v>0</v>
      </c>
      <c r="H2207" t="s">
        <v>547</v>
      </c>
      <c r="I2207">
        <v>1</v>
      </c>
      <c r="J2207">
        <v>231</v>
      </c>
      <c r="K2207" t="s">
        <v>66</v>
      </c>
      <c r="L2207">
        <v>-6293600.2699999996</v>
      </c>
      <c r="M2207">
        <v>-3626250.23</v>
      </c>
      <c r="N2207">
        <v>0</v>
      </c>
      <c r="O2207">
        <v>0</v>
      </c>
      <c r="P2207">
        <v>-6293600.2699999996</v>
      </c>
      <c r="Q2207">
        <v>-3626250.23</v>
      </c>
      <c r="R2207">
        <v>-31342.26</v>
      </c>
      <c r="S2207">
        <v>0</v>
      </c>
      <c r="T2207">
        <v>0</v>
      </c>
      <c r="U2207">
        <v>0</v>
      </c>
      <c r="V2207">
        <v>-31342.26</v>
      </c>
      <c r="W2207">
        <v>0</v>
      </c>
      <c r="X2207">
        <v>0</v>
      </c>
      <c r="Y2207">
        <v>0</v>
      </c>
      <c r="Z2207">
        <v>0</v>
      </c>
      <c r="AA2207">
        <v>0</v>
      </c>
      <c r="AB2207">
        <v>0</v>
      </c>
      <c r="AC2207">
        <v>0</v>
      </c>
      <c r="AD2207">
        <v>-11526527.640000001</v>
      </c>
      <c r="AE2207">
        <v>0</v>
      </c>
      <c r="AF2207">
        <v>0</v>
      </c>
      <c r="AG2207">
        <v>-0.01</v>
      </c>
      <c r="AH2207">
        <v>0</v>
      </c>
      <c r="AI2207">
        <v>-11526527.65</v>
      </c>
      <c r="AJ2207">
        <v>0</v>
      </c>
      <c r="AK2207">
        <v>-11526527.65</v>
      </c>
      <c r="AL2207">
        <v>-8827835.3499999996</v>
      </c>
      <c r="AM2207">
        <v>183757.3</v>
      </c>
      <c r="AN2207">
        <v>0</v>
      </c>
      <c r="AO2207">
        <v>0</v>
      </c>
      <c r="AP2207">
        <v>0</v>
      </c>
      <c r="AQ2207">
        <v>183757.3</v>
      </c>
    </row>
    <row r="2208" spans="2:43" x14ac:dyDescent="0.35">
      <c r="B2208" s="65" t="s">
        <v>128</v>
      </c>
      <c r="E2208" t="s">
        <v>129</v>
      </c>
      <c r="F2208">
        <v>8159</v>
      </c>
      <c r="G2208">
        <v>0</v>
      </c>
      <c r="H2208" t="s">
        <v>547</v>
      </c>
      <c r="I2208">
        <v>1</v>
      </c>
      <c r="J2208">
        <v>233</v>
      </c>
      <c r="K2208" t="s">
        <v>66</v>
      </c>
      <c r="L2208">
        <v>-556812.04</v>
      </c>
      <c r="M2208">
        <v>-1149587.24</v>
      </c>
      <c r="N2208">
        <v>0</v>
      </c>
      <c r="O2208">
        <v>0</v>
      </c>
      <c r="P2208">
        <v>-556812.04</v>
      </c>
      <c r="Q2208">
        <v>-1149587.24</v>
      </c>
      <c r="R2208">
        <v>-53685.19</v>
      </c>
      <c r="S2208">
        <v>-23990.61</v>
      </c>
      <c r="T2208">
        <v>0</v>
      </c>
      <c r="U2208">
        <v>0</v>
      </c>
      <c r="V2208">
        <v>-53685.19</v>
      </c>
      <c r="W2208">
        <v>-23990.61</v>
      </c>
      <c r="X2208">
        <v>-1099693.05</v>
      </c>
      <c r="Y2208">
        <v>-549484.80000000005</v>
      </c>
      <c r="Z2208">
        <v>0</v>
      </c>
      <c r="AA2208">
        <v>0</v>
      </c>
      <c r="AB2208">
        <v>-1099693.05</v>
      </c>
      <c r="AC2208">
        <v>-549484.80000000005</v>
      </c>
      <c r="AD2208">
        <v>-1829884.75</v>
      </c>
      <c r="AE2208">
        <v>0</v>
      </c>
      <c r="AF2208">
        <v>0</v>
      </c>
      <c r="AG2208">
        <v>0</v>
      </c>
      <c r="AH2208">
        <v>0</v>
      </c>
      <c r="AI2208">
        <v>-1829884.75</v>
      </c>
      <c r="AJ2208">
        <v>-1099693.05</v>
      </c>
      <c r="AK2208">
        <v>-1279676.5</v>
      </c>
      <c r="AL2208">
        <v>-1842757.12</v>
      </c>
      <c r="AM2208">
        <v>726.57</v>
      </c>
      <c r="AN2208">
        <v>0</v>
      </c>
      <c r="AO2208">
        <v>0</v>
      </c>
      <c r="AP2208">
        <v>26.47</v>
      </c>
      <c r="AQ2208">
        <v>753.04</v>
      </c>
    </row>
    <row r="2209" spans="2:43" x14ac:dyDescent="0.35">
      <c r="B2209" s="65" t="s">
        <v>128</v>
      </c>
      <c r="E2209" t="s">
        <v>129</v>
      </c>
      <c r="F2209">
        <v>8159</v>
      </c>
      <c r="G2209">
        <v>0</v>
      </c>
      <c r="H2209" t="s">
        <v>547</v>
      </c>
      <c r="I2209">
        <v>1</v>
      </c>
      <c r="J2209">
        <v>240</v>
      </c>
      <c r="K2209" t="s">
        <v>66</v>
      </c>
      <c r="L2209">
        <v>-253188.6</v>
      </c>
      <c r="M2209">
        <v>-250495.6</v>
      </c>
      <c r="N2209">
        <v>0</v>
      </c>
      <c r="O2209">
        <v>0</v>
      </c>
      <c r="P2209">
        <v>-253188.6</v>
      </c>
      <c r="Q2209">
        <v>-250495.6</v>
      </c>
      <c r="R2209">
        <v>0</v>
      </c>
      <c r="S2209">
        <v>0</v>
      </c>
      <c r="T2209">
        <v>0</v>
      </c>
      <c r="U2209">
        <v>0</v>
      </c>
      <c r="V2209">
        <v>0</v>
      </c>
      <c r="W2209">
        <v>0</v>
      </c>
      <c r="X2209">
        <v>0</v>
      </c>
      <c r="Y2209">
        <v>0</v>
      </c>
      <c r="Z2209">
        <v>0</v>
      </c>
      <c r="AA2209">
        <v>0</v>
      </c>
      <c r="AB2209">
        <v>0</v>
      </c>
      <c r="AC2209">
        <v>0</v>
      </c>
      <c r="AD2209">
        <v>-352693</v>
      </c>
      <c r="AE2209">
        <v>0</v>
      </c>
      <c r="AF2209">
        <v>0</v>
      </c>
      <c r="AG2209">
        <v>0</v>
      </c>
      <c r="AH2209">
        <v>0</v>
      </c>
      <c r="AI2209">
        <v>-352693</v>
      </c>
      <c r="AJ2209">
        <v>0</v>
      </c>
      <c r="AK2209">
        <v>-352693</v>
      </c>
      <c r="AL2209">
        <v>-350000</v>
      </c>
      <c r="AM2209">
        <v>0</v>
      </c>
      <c r="AN2209">
        <v>0</v>
      </c>
      <c r="AO2209">
        <v>0</v>
      </c>
      <c r="AP2209">
        <v>0</v>
      </c>
      <c r="AQ2209">
        <v>0</v>
      </c>
    </row>
    <row r="2210" spans="2:43" x14ac:dyDescent="0.35">
      <c r="B2210" s="65" t="s">
        <v>128</v>
      </c>
      <c r="E2210" t="s">
        <v>129</v>
      </c>
      <c r="F2210">
        <v>8159</v>
      </c>
      <c r="G2210">
        <v>0</v>
      </c>
      <c r="H2210" t="s">
        <v>547</v>
      </c>
      <c r="I2210">
        <v>1</v>
      </c>
      <c r="J2210">
        <v>251</v>
      </c>
      <c r="K2210" t="s">
        <v>66</v>
      </c>
      <c r="L2210">
        <v>-13523.29</v>
      </c>
      <c r="M2210">
        <v>-36471.919999999998</v>
      </c>
      <c r="N2210">
        <v>0</v>
      </c>
      <c r="O2210">
        <v>0</v>
      </c>
      <c r="P2210">
        <v>-13523.29</v>
      </c>
      <c r="Q2210">
        <v>-36471.919999999998</v>
      </c>
      <c r="R2210">
        <v>-452</v>
      </c>
      <c r="S2210">
        <v>-1127</v>
      </c>
      <c r="T2210">
        <v>0</v>
      </c>
      <c r="U2210">
        <v>0</v>
      </c>
      <c r="V2210">
        <v>-452</v>
      </c>
      <c r="W2210">
        <v>-1127</v>
      </c>
      <c r="X2210">
        <v>0</v>
      </c>
      <c r="Y2210">
        <v>0</v>
      </c>
      <c r="Z2210">
        <v>0</v>
      </c>
      <c r="AA2210">
        <v>0</v>
      </c>
      <c r="AB2210">
        <v>0</v>
      </c>
      <c r="AC2210">
        <v>0</v>
      </c>
      <c r="AD2210">
        <v>-209730.4</v>
      </c>
      <c r="AE2210">
        <v>0</v>
      </c>
      <c r="AF2210">
        <v>0</v>
      </c>
      <c r="AG2210">
        <v>-575</v>
      </c>
      <c r="AH2210">
        <v>0</v>
      </c>
      <c r="AI2210">
        <v>-210305.4</v>
      </c>
      <c r="AJ2210">
        <v>0</v>
      </c>
      <c r="AK2210">
        <v>-210305.4</v>
      </c>
      <c r="AL2210">
        <v>-233929.03</v>
      </c>
      <c r="AM2210">
        <v>0</v>
      </c>
      <c r="AN2210">
        <v>0</v>
      </c>
      <c r="AO2210">
        <v>0</v>
      </c>
      <c r="AP2210">
        <v>2295</v>
      </c>
      <c r="AQ2210">
        <v>2295</v>
      </c>
    </row>
    <row r="2211" spans="2:43" x14ac:dyDescent="0.35">
      <c r="B2211" s="65" t="s">
        <v>128</v>
      </c>
      <c r="E2211" t="s">
        <v>129</v>
      </c>
      <c r="F2211">
        <v>8159</v>
      </c>
      <c r="G2211">
        <v>0</v>
      </c>
      <c r="H2211" t="s">
        <v>547</v>
      </c>
      <c r="I2211">
        <v>1</v>
      </c>
      <c r="J2211">
        <v>252</v>
      </c>
      <c r="K2211" t="s">
        <v>66</v>
      </c>
      <c r="L2211">
        <v>-693423.56</v>
      </c>
      <c r="M2211">
        <v>-287629.94</v>
      </c>
      <c r="N2211">
        <v>0</v>
      </c>
      <c r="O2211">
        <v>0</v>
      </c>
      <c r="P2211">
        <v>-693423.56</v>
      </c>
      <c r="Q2211">
        <v>-287629.94</v>
      </c>
      <c r="R2211">
        <v>-29.98</v>
      </c>
      <c r="S2211">
        <v>-2859.98</v>
      </c>
      <c r="T2211">
        <v>0</v>
      </c>
      <c r="U2211">
        <v>0</v>
      </c>
      <c r="V2211">
        <v>-29.98</v>
      </c>
      <c r="W2211">
        <v>-2859.98</v>
      </c>
      <c r="X2211">
        <v>0</v>
      </c>
      <c r="Y2211">
        <v>0</v>
      </c>
      <c r="Z2211">
        <v>0</v>
      </c>
      <c r="AA2211">
        <v>0</v>
      </c>
      <c r="AB2211">
        <v>0</v>
      </c>
      <c r="AC2211">
        <v>0</v>
      </c>
      <c r="AD2211">
        <v>-549131</v>
      </c>
      <c r="AE2211">
        <v>0</v>
      </c>
      <c r="AF2211">
        <v>0</v>
      </c>
      <c r="AG2211">
        <v>0</v>
      </c>
      <c r="AH2211">
        <v>0</v>
      </c>
      <c r="AI2211">
        <v>-549131</v>
      </c>
      <c r="AJ2211">
        <v>0</v>
      </c>
      <c r="AK2211">
        <v>-549131</v>
      </c>
      <c r="AL2211">
        <v>-146167.38</v>
      </c>
      <c r="AM2211">
        <v>9328.76</v>
      </c>
      <c r="AN2211">
        <v>0</v>
      </c>
      <c r="AO2211">
        <v>0</v>
      </c>
      <c r="AP2211">
        <v>0</v>
      </c>
      <c r="AQ2211">
        <v>9328.76</v>
      </c>
    </row>
    <row r="2212" spans="2:43" x14ac:dyDescent="0.35">
      <c r="B2212" s="65" t="s">
        <v>128</v>
      </c>
      <c r="E2212" t="s">
        <v>129</v>
      </c>
      <c r="F2212">
        <v>8159</v>
      </c>
      <c r="G2212">
        <v>0</v>
      </c>
      <c r="H2212" t="s">
        <v>547</v>
      </c>
      <c r="I2212">
        <v>1</v>
      </c>
      <c r="J2212">
        <v>253</v>
      </c>
      <c r="K2212" t="s">
        <v>66</v>
      </c>
      <c r="L2212">
        <v>-29823576.890000001</v>
      </c>
      <c r="M2212">
        <v>-24389432.510000002</v>
      </c>
      <c r="N2212">
        <v>0</v>
      </c>
      <c r="O2212">
        <v>0</v>
      </c>
      <c r="P2212">
        <v>-29823576.890000001</v>
      </c>
      <c r="Q2212">
        <v>-24389432.510000002</v>
      </c>
      <c r="R2212">
        <v>-1414987.04</v>
      </c>
      <c r="S2212">
        <v>-99589.01</v>
      </c>
      <c r="T2212">
        <v>0</v>
      </c>
      <c r="U2212">
        <v>0</v>
      </c>
      <c r="V2212">
        <v>-1414987.04</v>
      </c>
      <c r="W2212">
        <v>-99589.01</v>
      </c>
      <c r="X2212">
        <v>-19026910.670000002</v>
      </c>
      <c r="Y2212">
        <v>-10992814.949999999</v>
      </c>
      <c r="Z2212">
        <v>0</v>
      </c>
      <c r="AA2212">
        <v>0</v>
      </c>
      <c r="AB2212">
        <v>-19026910.670000002</v>
      </c>
      <c r="AC2212">
        <v>-10992814.949999999</v>
      </c>
      <c r="AD2212">
        <v>-52280887.880000003</v>
      </c>
      <c r="AE2212">
        <v>0</v>
      </c>
      <c r="AF2212">
        <v>0</v>
      </c>
      <c r="AG2212">
        <v>0</v>
      </c>
      <c r="AH2212">
        <v>0</v>
      </c>
      <c r="AI2212">
        <v>-52280887.880000003</v>
      </c>
      <c r="AJ2212">
        <v>-19026910.670000002</v>
      </c>
      <c r="AK2212">
        <v>-44246792.159999996</v>
      </c>
      <c r="AL2212">
        <v>-37497249.75</v>
      </c>
      <c r="AM2212">
        <v>2471785.7799999998</v>
      </c>
      <c r="AN2212">
        <v>0</v>
      </c>
      <c r="AO2212">
        <v>0</v>
      </c>
      <c r="AP2212">
        <v>0</v>
      </c>
      <c r="AQ2212">
        <v>2471785.7799999998</v>
      </c>
    </row>
    <row r="2213" spans="2:43" x14ac:dyDescent="0.35">
      <c r="B2213" s="65" t="s">
        <v>128</v>
      </c>
      <c r="E2213" t="s">
        <v>129</v>
      </c>
      <c r="F2213">
        <v>8159</v>
      </c>
      <c r="G2213">
        <v>0</v>
      </c>
      <c r="H2213" t="s">
        <v>547</v>
      </c>
      <c r="I2213">
        <v>1</v>
      </c>
      <c r="J2213">
        <v>254</v>
      </c>
      <c r="K2213" t="s">
        <v>66</v>
      </c>
      <c r="L2213">
        <v>-403415.66</v>
      </c>
      <c r="M2213">
        <v>-357875.44</v>
      </c>
      <c r="N2213">
        <v>0</v>
      </c>
      <c r="O2213">
        <v>0</v>
      </c>
      <c r="P2213">
        <v>-403415.66</v>
      </c>
      <c r="Q2213">
        <v>-357875.44</v>
      </c>
      <c r="R2213">
        <v>845.66</v>
      </c>
      <c r="S2213">
        <v>845.66</v>
      </c>
      <c r="T2213">
        <v>0</v>
      </c>
      <c r="U2213">
        <v>0</v>
      </c>
      <c r="V2213">
        <v>845.66</v>
      </c>
      <c r="W2213">
        <v>845.66</v>
      </c>
      <c r="X2213">
        <v>0</v>
      </c>
      <c r="Y2213">
        <v>0</v>
      </c>
      <c r="Z2213">
        <v>0</v>
      </c>
      <c r="AA2213">
        <v>0</v>
      </c>
      <c r="AB2213">
        <v>0</v>
      </c>
      <c r="AC2213">
        <v>0</v>
      </c>
      <c r="AD2213">
        <v>-395540.22</v>
      </c>
      <c r="AE2213">
        <v>0</v>
      </c>
      <c r="AF2213">
        <v>0</v>
      </c>
      <c r="AG2213">
        <v>0</v>
      </c>
      <c r="AH2213">
        <v>0</v>
      </c>
      <c r="AI2213">
        <v>-395540.22</v>
      </c>
      <c r="AJ2213">
        <v>0</v>
      </c>
      <c r="AK2213">
        <v>-395540.22</v>
      </c>
      <c r="AL2213">
        <v>-350000</v>
      </c>
      <c r="AM2213">
        <v>146509.92000000001</v>
      </c>
      <c r="AN2213">
        <v>0</v>
      </c>
      <c r="AO2213">
        <v>0</v>
      </c>
      <c r="AP2213">
        <v>0</v>
      </c>
      <c r="AQ2213">
        <v>146509.92000000001</v>
      </c>
    </row>
    <row r="2214" spans="2:43" x14ac:dyDescent="0.35">
      <c r="B2214" s="65" t="s">
        <v>128</v>
      </c>
      <c r="E2214" t="s">
        <v>129</v>
      </c>
      <c r="F2214">
        <v>8159</v>
      </c>
      <c r="G2214">
        <v>0</v>
      </c>
      <c r="H2214" t="s">
        <v>547</v>
      </c>
      <c r="I2214">
        <v>1</v>
      </c>
      <c r="J2214">
        <v>256</v>
      </c>
      <c r="K2214" t="s">
        <v>66</v>
      </c>
      <c r="L2214">
        <v>-51136.76</v>
      </c>
      <c r="M2214">
        <v>-51136.76</v>
      </c>
      <c r="N2214">
        <v>0</v>
      </c>
      <c r="O2214">
        <v>0</v>
      </c>
      <c r="P2214">
        <v>-51136.76</v>
      </c>
      <c r="Q2214">
        <v>-51136.76</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row>
    <row r="2215" spans="2:43" x14ac:dyDescent="0.35">
      <c r="B2215" s="65" t="s">
        <v>128</v>
      </c>
      <c r="E2215" t="s">
        <v>129</v>
      </c>
      <c r="F2215">
        <v>8159</v>
      </c>
      <c r="G2215">
        <v>0</v>
      </c>
      <c r="H2215" t="s">
        <v>547</v>
      </c>
      <c r="I2215">
        <v>1</v>
      </c>
      <c r="J2215">
        <v>257</v>
      </c>
      <c r="K2215" t="s">
        <v>66</v>
      </c>
      <c r="L2215">
        <v>-25800.7</v>
      </c>
      <c r="M2215">
        <v>-25719.02</v>
      </c>
      <c r="N2215">
        <v>0</v>
      </c>
      <c r="O2215">
        <v>0</v>
      </c>
      <c r="P2215">
        <v>-25800.7</v>
      </c>
      <c r="Q2215">
        <v>-25719.02</v>
      </c>
      <c r="R2215">
        <v>0</v>
      </c>
      <c r="S2215">
        <v>0</v>
      </c>
      <c r="T2215">
        <v>0</v>
      </c>
      <c r="U2215">
        <v>0</v>
      </c>
      <c r="V2215">
        <v>0</v>
      </c>
      <c r="W2215">
        <v>0</v>
      </c>
      <c r="X2215">
        <v>0</v>
      </c>
      <c r="Y2215">
        <v>0</v>
      </c>
      <c r="Z2215">
        <v>0</v>
      </c>
      <c r="AA2215">
        <v>0</v>
      </c>
      <c r="AB2215">
        <v>0</v>
      </c>
      <c r="AC2215">
        <v>0</v>
      </c>
      <c r="AD2215">
        <v>-20115.259999999998</v>
      </c>
      <c r="AE2215">
        <v>0</v>
      </c>
      <c r="AF2215">
        <v>0</v>
      </c>
      <c r="AG2215">
        <v>0</v>
      </c>
      <c r="AH2215">
        <v>0</v>
      </c>
      <c r="AI2215">
        <v>-20115.259999999998</v>
      </c>
      <c r="AJ2215">
        <v>0</v>
      </c>
      <c r="AK2215">
        <v>-20115.259999999998</v>
      </c>
      <c r="AL2215">
        <v>-20033.580000000002</v>
      </c>
      <c r="AM2215">
        <v>12872.7</v>
      </c>
      <c r="AN2215">
        <v>0</v>
      </c>
      <c r="AO2215">
        <v>0</v>
      </c>
      <c r="AP2215">
        <v>0</v>
      </c>
      <c r="AQ2215">
        <v>12872.7</v>
      </c>
    </row>
    <row r="2216" spans="2:43" x14ac:dyDescent="0.35">
      <c r="B2216" s="65" t="s">
        <v>128</v>
      </c>
      <c r="E2216" t="s">
        <v>129</v>
      </c>
      <c r="F2216">
        <v>8159</v>
      </c>
      <c r="G2216">
        <v>0</v>
      </c>
      <c r="H2216" t="s">
        <v>547</v>
      </c>
      <c r="I2216">
        <v>1</v>
      </c>
      <c r="J2216">
        <v>260</v>
      </c>
      <c r="K2216" t="s">
        <v>66</v>
      </c>
      <c r="L2216">
        <v>-291034.02</v>
      </c>
      <c r="M2216">
        <v>-159071.24</v>
      </c>
      <c r="N2216">
        <v>0</v>
      </c>
      <c r="O2216">
        <v>0</v>
      </c>
      <c r="P2216">
        <v>-291034.02</v>
      </c>
      <c r="Q2216">
        <v>-159071.24</v>
      </c>
      <c r="R2216">
        <v>1284.7</v>
      </c>
      <c r="S2216">
        <v>1284.7</v>
      </c>
      <c r="T2216">
        <v>0</v>
      </c>
      <c r="U2216">
        <v>0</v>
      </c>
      <c r="V2216">
        <v>1284.7</v>
      </c>
      <c r="W2216">
        <v>1284.7</v>
      </c>
      <c r="X2216">
        <v>0</v>
      </c>
      <c r="Y2216">
        <v>0</v>
      </c>
      <c r="Z2216">
        <v>0</v>
      </c>
      <c r="AA2216">
        <v>0</v>
      </c>
      <c r="AB2216">
        <v>0</v>
      </c>
      <c r="AC2216">
        <v>0</v>
      </c>
      <c r="AD2216">
        <v>-599381.39</v>
      </c>
      <c r="AE2216">
        <v>0</v>
      </c>
      <c r="AF2216">
        <v>0</v>
      </c>
      <c r="AG2216">
        <v>-1733.27</v>
      </c>
      <c r="AH2216">
        <v>0</v>
      </c>
      <c r="AI2216">
        <v>-601114.66</v>
      </c>
      <c r="AJ2216">
        <v>0</v>
      </c>
      <c r="AK2216">
        <v>-601114.66</v>
      </c>
      <c r="AL2216">
        <v>-469151.88</v>
      </c>
      <c r="AM2216">
        <v>57.54</v>
      </c>
      <c r="AN2216">
        <v>0</v>
      </c>
      <c r="AO2216">
        <v>0</v>
      </c>
      <c r="AP2216">
        <v>15956.57</v>
      </c>
      <c r="AQ2216">
        <v>16014.11</v>
      </c>
    </row>
    <row r="2217" spans="2:43" x14ac:dyDescent="0.35">
      <c r="B2217" s="65" t="s">
        <v>128</v>
      </c>
      <c r="E2217" t="s">
        <v>129</v>
      </c>
      <c r="F2217">
        <v>8159</v>
      </c>
      <c r="G2217">
        <v>0</v>
      </c>
      <c r="H2217" t="s">
        <v>547</v>
      </c>
      <c r="I2217">
        <v>1</v>
      </c>
      <c r="J2217">
        <v>310</v>
      </c>
      <c r="K2217" t="s">
        <v>66</v>
      </c>
      <c r="L2217">
        <v>-458589.22</v>
      </c>
      <c r="M2217">
        <v>-51247.16</v>
      </c>
      <c r="N2217">
        <v>0</v>
      </c>
      <c r="O2217">
        <v>0</v>
      </c>
      <c r="P2217">
        <v>-458589.22</v>
      </c>
      <c r="Q2217">
        <v>-51247.16</v>
      </c>
      <c r="R2217">
        <v>26702.46</v>
      </c>
      <c r="S2217">
        <v>34754.46</v>
      </c>
      <c r="T2217">
        <v>0</v>
      </c>
      <c r="U2217">
        <v>0</v>
      </c>
      <c r="V2217">
        <v>26702.46</v>
      </c>
      <c r="W2217">
        <v>34754.46</v>
      </c>
      <c r="X2217">
        <v>0</v>
      </c>
      <c r="Y2217">
        <v>0</v>
      </c>
      <c r="Z2217">
        <v>0</v>
      </c>
      <c r="AA2217">
        <v>0</v>
      </c>
      <c r="AB2217">
        <v>0</v>
      </c>
      <c r="AC2217">
        <v>0</v>
      </c>
      <c r="AD2217">
        <v>-531568.74</v>
      </c>
      <c r="AE2217">
        <v>0</v>
      </c>
      <c r="AF2217">
        <v>0</v>
      </c>
      <c r="AG2217">
        <v>0</v>
      </c>
      <c r="AH2217">
        <v>0</v>
      </c>
      <c r="AI2217">
        <v>-531568.74</v>
      </c>
      <c r="AJ2217">
        <v>0</v>
      </c>
      <c r="AK2217">
        <v>-531568.74</v>
      </c>
      <c r="AL2217">
        <v>-116174.68</v>
      </c>
      <c r="AM2217">
        <v>754</v>
      </c>
      <c r="AN2217">
        <v>0</v>
      </c>
      <c r="AO2217">
        <v>0</v>
      </c>
      <c r="AP2217">
        <v>0</v>
      </c>
      <c r="AQ2217">
        <v>754</v>
      </c>
    </row>
    <row r="2218" spans="2:43" x14ac:dyDescent="0.35">
      <c r="B2218" s="65" t="s">
        <v>128</v>
      </c>
      <c r="E2218" t="s">
        <v>129</v>
      </c>
      <c r="F2218">
        <v>8159</v>
      </c>
      <c r="G2218">
        <v>0</v>
      </c>
      <c r="H2218" t="s">
        <v>548</v>
      </c>
      <c r="I2218">
        <v>2</v>
      </c>
      <c r="J2218">
        <v>253</v>
      </c>
      <c r="K2218" t="s">
        <v>66</v>
      </c>
      <c r="L2218">
        <v>-1734896</v>
      </c>
      <c r="M2218">
        <v>-1895151.95</v>
      </c>
      <c r="N2218">
        <v>0</v>
      </c>
      <c r="O2218">
        <v>0</v>
      </c>
      <c r="P2218">
        <v>-1734896</v>
      </c>
      <c r="Q2218">
        <v>-1895151.95</v>
      </c>
      <c r="R2218">
        <v>-21719.200000000001</v>
      </c>
      <c r="S2218">
        <v>0</v>
      </c>
      <c r="T2218">
        <v>0</v>
      </c>
      <c r="U2218">
        <v>0</v>
      </c>
      <c r="V2218">
        <v>-21719.200000000001</v>
      </c>
      <c r="W2218">
        <v>0</v>
      </c>
      <c r="X2218">
        <v>-668604.69999999995</v>
      </c>
      <c r="Y2218">
        <v>-312175.23</v>
      </c>
      <c r="Z2218">
        <v>0</v>
      </c>
      <c r="AA2218">
        <v>0</v>
      </c>
      <c r="AB2218">
        <v>-668604.69999999995</v>
      </c>
      <c r="AC2218">
        <v>-312175.23</v>
      </c>
      <c r="AD2218">
        <v>-1397892.72</v>
      </c>
      <c r="AE2218">
        <v>0</v>
      </c>
      <c r="AF2218">
        <v>0</v>
      </c>
      <c r="AG2218">
        <v>0</v>
      </c>
      <c r="AH2218">
        <v>0</v>
      </c>
      <c r="AI2218">
        <v>-1397892.72</v>
      </c>
      <c r="AJ2218">
        <v>-668604.69999999995</v>
      </c>
      <c r="AK2218">
        <v>-1041463.25</v>
      </c>
      <c r="AL2218">
        <v>-1180000</v>
      </c>
      <c r="AM2218">
        <v>833.48</v>
      </c>
      <c r="AN2218">
        <v>0</v>
      </c>
      <c r="AO2218">
        <v>0</v>
      </c>
      <c r="AP2218">
        <v>0</v>
      </c>
      <c r="AQ2218">
        <v>833.48</v>
      </c>
    </row>
    <row r="2219" spans="2:43" x14ac:dyDescent="0.35">
      <c r="B2219" s="65" t="s">
        <v>128</v>
      </c>
      <c r="E2219" t="s">
        <v>129</v>
      </c>
      <c r="F2219">
        <v>8159</v>
      </c>
      <c r="G2219">
        <v>0</v>
      </c>
      <c r="H2219" t="s">
        <v>548</v>
      </c>
      <c r="I2219">
        <v>2</v>
      </c>
      <c r="J2219">
        <v>255</v>
      </c>
      <c r="K2219" t="s">
        <v>66</v>
      </c>
      <c r="L2219">
        <v>-8799206.0500000007</v>
      </c>
      <c r="M2219">
        <v>-5384732.8099999996</v>
      </c>
      <c r="N2219">
        <v>0</v>
      </c>
      <c r="O2219">
        <v>0</v>
      </c>
      <c r="P2219">
        <v>-8799206.0500000007</v>
      </c>
      <c r="Q2219">
        <v>-5384732.8099999996</v>
      </c>
      <c r="R2219">
        <v>0</v>
      </c>
      <c r="S2219">
        <v>-41666.660000000003</v>
      </c>
      <c r="T2219">
        <v>0</v>
      </c>
      <c r="U2219">
        <v>0</v>
      </c>
      <c r="V2219">
        <v>0</v>
      </c>
      <c r="W2219">
        <v>-41666.660000000003</v>
      </c>
      <c r="X2219">
        <v>-2629256.12</v>
      </c>
      <c r="Y2219">
        <v>-1318136.82</v>
      </c>
      <c r="Z2219">
        <v>0</v>
      </c>
      <c r="AA2219">
        <v>0</v>
      </c>
      <c r="AB2219">
        <v>-2629256.12</v>
      </c>
      <c r="AC2219">
        <v>-1318136.82</v>
      </c>
      <c r="AD2219">
        <v>-6141815.8799999999</v>
      </c>
      <c r="AE2219">
        <v>0</v>
      </c>
      <c r="AF2219">
        <v>0</v>
      </c>
      <c r="AG2219">
        <v>0</v>
      </c>
      <c r="AH2219">
        <v>0</v>
      </c>
      <c r="AI2219">
        <v>-6141815.8799999999</v>
      </c>
      <c r="AJ2219">
        <v>-2629256.12</v>
      </c>
      <c r="AK2219">
        <v>-4830696.58</v>
      </c>
      <c r="AL2219">
        <v>-1457890</v>
      </c>
      <c r="AM2219">
        <v>0</v>
      </c>
      <c r="AN2219">
        <v>0</v>
      </c>
      <c r="AO2219">
        <v>0</v>
      </c>
      <c r="AP2219">
        <v>0</v>
      </c>
      <c r="AQ2219">
        <v>0</v>
      </c>
    </row>
    <row r="2220" spans="2:43" x14ac:dyDescent="0.35">
      <c r="B2220" s="65" t="s">
        <v>128</v>
      </c>
      <c r="E2220" t="s">
        <v>129</v>
      </c>
      <c r="F2220">
        <v>8159</v>
      </c>
      <c r="G2220">
        <v>0</v>
      </c>
      <c r="H2220" t="s">
        <v>548</v>
      </c>
      <c r="I2220">
        <v>2</v>
      </c>
      <c r="J2220">
        <v>410</v>
      </c>
      <c r="K2220" t="s">
        <v>66</v>
      </c>
      <c r="L2220">
        <v>-22003.3</v>
      </c>
      <c r="M2220">
        <v>-22003.3</v>
      </c>
      <c r="N2220">
        <v>0</v>
      </c>
      <c r="O2220">
        <v>0</v>
      </c>
      <c r="P2220">
        <v>-22003.3</v>
      </c>
      <c r="Q2220">
        <v>-22003.3</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row>
    <row r="2221" spans="2:43" x14ac:dyDescent="0.35">
      <c r="B2221" s="65" t="s">
        <v>128</v>
      </c>
      <c r="E2221" t="s">
        <v>129</v>
      </c>
      <c r="F2221">
        <v>8159</v>
      </c>
      <c r="G2221">
        <v>0</v>
      </c>
      <c r="H2221" t="s">
        <v>549</v>
      </c>
      <c r="I2221">
        <v>3</v>
      </c>
      <c r="J2221">
        <v>253</v>
      </c>
      <c r="K2221" t="s">
        <v>66</v>
      </c>
      <c r="L2221">
        <v>-14949679.66</v>
      </c>
      <c r="M2221">
        <v>-3222155.5</v>
      </c>
      <c r="N2221">
        <v>0</v>
      </c>
      <c r="O2221">
        <v>0</v>
      </c>
      <c r="P2221">
        <v>-14949679.66</v>
      </c>
      <c r="Q2221">
        <v>-3222155.5</v>
      </c>
      <c r="R2221">
        <v>-4180082.5</v>
      </c>
      <c r="S2221">
        <v>0</v>
      </c>
      <c r="T2221">
        <v>0</v>
      </c>
      <c r="U2221">
        <v>0</v>
      </c>
      <c r="V2221">
        <v>-4180082.5</v>
      </c>
      <c r="W2221">
        <v>0</v>
      </c>
      <c r="X2221">
        <v>-12609883.310000001</v>
      </c>
      <c r="Y2221">
        <v>-6089708.8899999997</v>
      </c>
      <c r="Z2221">
        <v>0</v>
      </c>
      <c r="AA2221">
        <v>0</v>
      </c>
      <c r="AB2221">
        <v>-12609883.310000001</v>
      </c>
      <c r="AC2221">
        <v>-6089708.8899999997</v>
      </c>
      <c r="AD2221">
        <v>-24205653.23</v>
      </c>
      <c r="AE2221">
        <v>0</v>
      </c>
      <c r="AF2221">
        <v>0</v>
      </c>
      <c r="AG2221">
        <v>0</v>
      </c>
      <c r="AH2221">
        <v>0</v>
      </c>
      <c r="AI2221">
        <v>-24205653.23</v>
      </c>
      <c r="AJ2221">
        <v>-12609883.310000001</v>
      </c>
      <c r="AK2221">
        <v>-17685478.809999999</v>
      </c>
      <c r="AL2221">
        <v>-1777872.15</v>
      </c>
      <c r="AM2221">
        <v>15000</v>
      </c>
      <c r="AN2221">
        <v>0</v>
      </c>
      <c r="AO2221">
        <v>0</v>
      </c>
      <c r="AP2221">
        <v>0</v>
      </c>
      <c r="AQ2221">
        <v>15000</v>
      </c>
    </row>
    <row r="2222" spans="2:43" x14ac:dyDescent="0.35">
      <c r="B2222" s="65" t="s">
        <v>128</v>
      </c>
      <c r="E2222" t="s">
        <v>129</v>
      </c>
      <c r="F2222">
        <v>8159</v>
      </c>
      <c r="G2222">
        <v>0</v>
      </c>
      <c r="H2222" t="s">
        <v>550</v>
      </c>
      <c r="I2222">
        <v>5</v>
      </c>
      <c r="J2222">
        <v>210</v>
      </c>
      <c r="K2222" t="s">
        <v>66</v>
      </c>
      <c r="L2222">
        <v>-879.32</v>
      </c>
      <c r="M2222">
        <v>-879.32</v>
      </c>
      <c r="N2222">
        <v>0</v>
      </c>
      <c r="O2222">
        <v>0</v>
      </c>
      <c r="P2222">
        <v>-879.32</v>
      </c>
      <c r="Q2222">
        <v>-879.32</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879.32</v>
      </c>
      <c r="AN2222">
        <v>0</v>
      </c>
      <c r="AO2222">
        <v>0</v>
      </c>
      <c r="AP2222">
        <v>0</v>
      </c>
      <c r="AQ2222">
        <v>879.32</v>
      </c>
    </row>
    <row r="2223" spans="2:43" x14ac:dyDescent="0.35">
      <c r="B2223" s="65" t="s">
        <v>128</v>
      </c>
      <c r="E2223" t="s">
        <v>129</v>
      </c>
      <c r="F2223">
        <v>8159</v>
      </c>
      <c r="G2223">
        <v>0</v>
      </c>
      <c r="H2223" t="s">
        <v>550</v>
      </c>
      <c r="I2223">
        <v>5</v>
      </c>
      <c r="J2223">
        <v>240</v>
      </c>
      <c r="K2223" t="s">
        <v>66</v>
      </c>
      <c r="L2223">
        <v>0</v>
      </c>
      <c r="M2223">
        <v>0</v>
      </c>
      <c r="N2223">
        <v>0</v>
      </c>
      <c r="O2223">
        <v>0</v>
      </c>
      <c r="P2223">
        <v>0</v>
      </c>
      <c r="Q2223">
        <v>0</v>
      </c>
      <c r="R2223">
        <v>-40000</v>
      </c>
      <c r="S2223">
        <v>-40000</v>
      </c>
      <c r="T2223">
        <v>0</v>
      </c>
      <c r="U2223">
        <v>0</v>
      </c>
      <c r="V2223">
        <v>-40000</v>
      </c>
      <c r="W2223">
        <v>-40000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row>
    <row r="2224" spans="2:43" x14ac:dyDescent="0.35">
      <c r="B2224" s="65" t="s">
        <v>128</v>
      </c>
      <c r="E2224" t="s">
        <v>129</v>
      </c>
      <c r="F2224">
        <v>8159</v>
      </c>
      <c r="G2224">
        <v>0</v>
      </c>
      <c r="H2224" t="s">
        <v>550</v>
      </c>
      <c r="I2224">
        <v>5</v>
      </c>
      <c r="J2224">
        <v>252</v>
      </c>
      <c r="K2224" t="s">
        <v>66</v>
      </c>
      <c r="L2224">
        <v>2310</v>
      </c>
      <c r="M2224">
        <v>2310</v>
      </c>
      <c r="N2224">
        <v>0</v>
      </c>
      <c r="O2224">
        <v>0</v>
      </c>
      <c r="P2224">
        <v>2310</v>
      </c>
      <c r="Q2224">
        <v>2310</v>
      </c>
      <c r="R2224">
        <v>0</v>
      </c>
      <c r="S2224">
        <v>0</v>
      </c>
      <c r="T2224">
        <v>0</v>
      </c>
      <c r="U2224">
        <v>0</v>
      </c>
      <c r="V2224">
        <v>0</v>
      </c>
      <c r="W2224">
        <v>0</v>
      </c>
      <c r="X2224">
        <v>-2310</v>
      </c>
      <c r="Y2224">
        <v>-2310</v>
      </c>
      <c r="Z2224">
        <v>0</v>
      </c>
      <c r="AA2224">
        <v>0</v>
      </c>
      <c r="AB2224">
        <v>-2310</v>
      </c>
      <c r="AC2224">
        <v>-2310</v>
      </c>
      <c r="AD2224">
        <v>0</v>
      </c>
      <c r="AE2224">
        <v>0</v>
      </c>
      <c r="AF2224">
        <v>0</v>
      </c>
      <c r="AG2224">
        <v>0</v>
      </c>
      <c r="AH2224">
        <v>0</v>
      </c>
      <c r="AI2224">
        <v>0</v>
      </c>
      <c r="AJ2224">
        <v>-2310</v>
      </c>
      <c r="AK2224">
        <v>0</v>
      </c>
      <c r="AL2224">
        <v>0</v>
      </c>
      <c r="AM2224">
        <v>0</v>
      </c>
      <c r="AN2224">
        <v>0</v>
      </c>
      <c r="AO2224">
        <v>0</v>
      </c>
      <c r="AP2224">
        <v>0</v>
      </c>
      <c r="AQ2224">
        <v>0</v>
      </c>
    </row>
    <row r="2225" spans="1:43" x14ac:dyDescent="0.35">
      <c r="B2225" s="65" t="s">
        <v>128</v>
      </c>
      <c r="E2225" t="s">
        <v>129</v>
      </c>
      <c r="F2225">
        <v>8159</v>
      </c>
      <c r="G2225">
        <v>0</v>
      </c>
      <c r="H2225" t="s">
        <v>550</v>
      </c>
      <c r="I2225">
        <v>5</v>
      </c>
      <c r="J2225">
        <v>253</v>
      </c>
      <c r="K2225" t="s">
        <v>66</v>
      </c>
      <c r="L2225">
        <v>-3602278.48</v>
      </c>
      <c r="M2225">
        <v>-1551759.49</v>
      </c>
      <c r="N2225">
        <v>0</v>
      </c>
      <c r="O2225">
        <v>0</v>
      </c>
      <c r="P2225">
        <v>-3602278.48</v>
      </c>
      <c r="Q2225">
        <v>-1551759.49</v>
      </c>
      <c r="R2225">
        <v>-205782.66</v>
      </c>
      <c r="S2225">
        <v>0</v>
      </c>
      <c r="T2225">
        <v>0</v>
      </c>
      <c r="U2225">
        <v>0</v>
      </c>
      <c r="V2225">
        <v>-205782.66</v>
      </c>
      <c r="W2225">
        <v>0</v>
      </c>
      <c r="X2225">
        <v>-1607291.47</v>
      </c>
      <c r="Y2225">
        <v>-318822.52</v>
      </c>
      <c r="Z2225">
        <v>0</v>
      </c>
      <c r="AA2225">
        <v>0</v>
      </c>
      <c r="AB2225">
        <v>-1607291.47</v>
      </c>
      <c r="AC2225">
        <v>-318822.52</v>
      </c>
      <c r="AD2225">
        <v>-3544770.6</v>
      </c>
      <c r="AE2225">
        <v>0</v>
      </c>
      <c r="AF2225">
        <v>0</v>
      </c>
      <c r="AG2225">
        <v>0</v>
      </c>
      <c r="AH2225">
        <v>0</v>
      </c>
      <c r="AI2225">
        <v>-3544770.6</v>
      </c>
      <c r="AJ2225">
        <v>-1607291.47</v>
      </c>
      <c r="AK2225">
        <v>-2256301.65</v>
      </c>
      <c r="AL2225">
        <v>0</v>
      </c>
      <c r="AM2225">
        <v>173051.78</v>
      </c>
      <c r="AN2225">
        <v>0</v>
      </c>
      <c r="AO2225">
        <v>0</v>
      </c>
      <c r="AP2225">
        <v>0</v>
      </c>
      <c r="AQ2225">
        <v>173051.78</v>
      </c>
    </row>
    <row r="2226" spans="1:43" x14ac:dyDescent="0.35">
      <c r="B2226" s="65" t="s">
        <v>128</v>
      </c>
      <c r="E2226" t="s">
        <v>129</v>
      </c>
      <c r="F2226">
        <v>8159</v>
      </c>
      <c r="G2226">
        <v>0</v>
      </c>
      <c r="H2226" t="s">
        <v>550</v>
      </c>
      <c r="I2226">
        <v>5</v>
      </c>
      <c r="J2226">
        <v>254</v>
      </c>
      <c r="K2226" t="s">
        <v>66</v>
      </c>
      <c r="L2226">
        <v>0</v>
      </c>
      <c r="M2226">
        <v>0</v>
      </c>
      <c r="N2226">
        <v>0</v>
      </c>
      <c r="O2226">
        <v>0</v>
      </c>
      <c r="P2226">
        <v>0</v>
      </c>
      <c r="Q2226">
        <v>0</v>
      </c>
      <c r="R2226">
        <v>40000</v>
      </c>
      <c r="S2226">
        <v>40000</v>
      </c>
      <c r="T2226">
        <v>0</v>
      </c>
      <c r="U2226">
        <v>0</v>
      </c>
      <c r="V2226">
        <v>40000</v>
      </c>
      <c r="W2226">
        <v>40000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row>
    <row r="2227" spans="1:43" x14ac:dyDescent="0.35">
      <c r="B2227" s="65" t="s">
        <v>128</v>
      </c>
      <c r="E2227" t="s">
        <v>129</v>
      </c>
      <c r="F2227">
        <v>8159</v>
      </c>
      <c r="G2227">
        <v>0</v>
      </c>
      <c r="H2227" t="s">
        <v>551</v>
      </c>
      <c r="I2227">
        <v>6</v>
      </c>
      <c r="J2227">
        <v>410</v>
      </c>
      <c r="K2227" t="s">
        <v>66</v>
      </c>
      <c r="L2227">
        <v>-1637342.68</v>
      </c>
      <c r="M2227">
        <v>-1294793.45</v>
      </c>
      <c r="N2227">
        <v>0</v>
      </c>
      <c r="O2227">
        <v>0</v>
      </c>
      <c r="P2227">
        <v>-1637342.68</v>
      </c>
      <c r="Q2227">
        <v>-1294793.45</v>
      </c>
      <c r="R2227">
        <v>-86698.8</v>
      </c>
      <c r="S2227">
        <v>-55246.68</v>
      </c>
      <c r="T2227">
        <v>0</v>
      </c>
      <c r="U2227">
        <v>0</v>
      </c>
      <c r="V2227">
        <v>-86698.8</v>
      </c>
      <c r="W2227">
        <v>-55246.68</v>
      </c>
      <c r="X2227">
        <v>0</v>
      </c>
      <c r="Y2227">
        <v>0</v>
      </c>
      <c r="Z2227">
        <v>0</v>
      </c>
      <c r="AA2227">
        <v>0</v>
      </c>
      <c r="AB2227">
        <v>0</v>
      </c>
      <c r="AC2227">
        <v>0</v>
      </c>
      <c r="AD2227">
        <v>-374001.35</v>
      </c>
      <c r="AE2227">
        <v>0</v>
      </c>
      <c r="AF2227">
        <v>0</v>
      </c>
      <c r="AG2227">
        <v>0</v>
      </c>
      <c r="AH2227">
        <v>0</v>
      </c>
      <c r="AI2227">
        <v>-374001.35</v>
      </c>
      <c r="AJ2227">
        <v>0</v>
      </c>
      <c r="AK2227">
        <v>-374001.35</v>
      </c>
      <c r="AL2227">
        <v>0</v>
      </c>
      <c r="AM2227">
        <v>34140.6</v>
      </c>
      <c r="AN2227">
        <v>0</v>
      </c>
      <c r="AO2227">
        <v>0</v>
      </c>
      <c r="AP2227">
        <v>0</v>
      </c>
      <c r="AQ2227">
        <v>34140.6</v>
      </c>
    </row>
    <row r="2228" spans="1:43" x14ac:dyDescent="0.35">
      <c r="B2228" s="65" t="s">
        <v>128</v>
      </c>
      <c r="E2228" t="s">
        <v>129</v>
      </c>
      <c r="F2228">
        <v>8159</v>
      </c>
      <c r="G2228">
        <v>0</v>
      </c>
      <c r="H2228" t="s">
        <v>552</v>
      </c>
      <c r="I2228">
        <v>8</v>
      </c>
      <c r="J2228">
        <v>231</v>
      </c>
      <c r="K2228" t="s">
        <v>66</v>
      </c>
      <c r="L2228">
        <v>-3348052.71</v>
      </c>
      <c r="M2228">
        <v>-1245245.71</v>
      </c>
      <c r="N2228">
        <v>0</v>
      </c>
      <c r="O2228">
        <v>0</v>
      </c>
      <c r="P2228">
        <v>-3348052.71</v>
      </c>
      <c r="Q2228">
        <v>-1245245.71</v>
      </c>
      <c r="R2228">
        <v>0</v>
      </c>
      <c r="S2228">
        <v>0</v>
      </c>
      <c r="T2228">
        <v>0</v>
      </c>
      <c r="U2228">
        <v>0</v>
      </c>
      <c r="V2228">
        <v>0</v>
      </c>
      <c r="W2228">
        <v>0</v>
      </c>
      <c r="X2228">
        <v>0</v>
      </c>
      <c r="Y2228">
        <v>0</v>
      </c>
      <c r="Z2228">
        <v>0</v>
      </c>
      <c r="AA2228">
        <v>0</v>
      </c>
      <c r="AB2228">
        <v>0</v>
      </c>
      <c r="AC2228">
        <v>0</v>
      </c>
      <c r="AD2228">
        <v>-2102807</v>
      </c>
      <c r="AE2228">
        <v>0</v>
      </c>
      <c r="AF2228">
        <v>0</v>
      </c>
      <c r="AG2228">
        <v>0</v>
      </c>
      <c r="AH2228">
        <v>0</v>
      </c>
      <c r="AI2228">
        <v>-2102807</v>
      </c>
      <c r="AJ2228">
        <v>0</v>
      </c>
      <c r="AK2228">
        <v>-2102807</v>
      </c>
      <c r="AL2228">
        <v>0</v>
      </c>
      <c r="AM2228">
        <v>0</v>
      </c>
      <c r="AN2228">
        <v>0</v>
      </c>
      <c r="AO2228">
        <v>0</v>
      </c>
      <c r="AP2228">
        <v>0</v>
      </c>
      <c r="AQ2228">
        <v>0</v>
      </c>
    </row>
    <row r="2229" spans="1:43" x14ac:dyDescent="0.35">
      <c r="B2229" s="65" t="s">
        <v>128</v>
      </c>
      <c r="E2229" t="s">
        <v>129</v>
      </c>
      <c r="F2229">
        <v>8159</v>
      </c>
      <c r="G2229">
        <v>0</v>
      </c>
      <c r="H2229" t="s">
        <v>552</v>
      </c>
      <c r="I2229">
        <v>8</v>
      </c>
      <c r="J2229">
        <v>253</v>
      </c>
      <c r="K2229" t="s">
        <v>66</v>
      </c>
      <c r="L2229">
        <v>0</v>
      </c>
      <c r="M2229">
        <v>0</v>
      </c>
      <c r="N2229">
        <v>0</v>
      </c>
      <c r="O2229">
        <v>0</v>
      </c>
      <c r="P2229">
        <v>0</v>
      </c>
      <c r="Q2229">
        <v>0</v>
      </c>
      <c r="R2229">
        <v>0</v>
      </c>
      <c r="S2229">
        <v>0</v>
      </c>
      <c r="T2229">
        <v>0</v>
      </c>
      <c r="U2229">
        <v>0</v>
      </c>
      <c r="V2229">
        <v>0</v>
      </c>
      <c r="W2229">
        <v>0</v>
      </c>
      <c r="X2229">
        <v>-1369806.69</v>
      </c>
      <c r="Y2229">
        <v>-151691.39000000001</v>
      </c>
      <c r="Z2229">
        <v>0</v>
      </c>
      <c r="AA2229">
        <v>0</v>
      </c>
      <c r="AB2229">
        <v>-1369806.69</v>
      </c>
      <c r="AC2229">
        <v>-151691.39000000001</v>
      </c>
      <c r="AD2229">
        <v>-1218115.3</v>
      </c>
      <c r="AE2229">
        <v>0</v>
      </c>
      <c r="AF2229">
        <v>0</v>
      </c>
      <c r="AG2229">
        <v>0</v>
      </c>
      <c r="AH2229">
        <v>0</v>
      </c>
      <c r="AI2229">
        <v>-1218115.3</v>
      </c>
      <c r="AJ2229">
        <v>-1369806.69</v>
      </c>
      <c r="AK2229">
        <v>0</v>
      </c>
      <c r="AL2229">
        <v>0</v>
      </c>
      <c r="AM2229">
        <v>0</v>
      </c>
      <c r="AN2229">
        <v>0</v>
      </c>
      <c r="AO2229">
        <v>0</v>
      </c>
      <c r="AP2229">
        <v>0</v>
      </c>
      <c r="AQ2229">
        <v>0</v>
      </c>
    </row>
    <row r="2230" spans="1:43" x14ac:dyDescent="0.35">
      <c r="B2230" s="65" t="s">
        <v>128</v>
      </c>
      <c r="E2230" t="s">
        <v>129</v>
      </c>
      <c r="F2230">
        <v>8159</v>
      </c>
      <c r="G2230">
        <v>0</v>
      </c>
      <c r="H2230" t="s">
        <v>553</v>
      </c>
      <c r="I2230">
        <v>9</v>
      </c>
      <c r="J2230">
        <v>410</v>
      </c>
      <c r="K2230" t="s">
        <v>66</v>
      </c>
      <c r="L2230">
        <v>-880796.27</v>
      </c>
      <c r="M2230">
        <v>-474076.12</v>
      </c>
      <c r="N2230">
        <v>0</v>
      </c>
      <c r="O2230">
        <v>0</v>
      </c>
      <c r="P2230">
        <v>-880796.27</v>
      </c>
      <c r="Q2230">
        <v>-474076.12</v>
      </c>
      <c r="R2230">
        <v>-26054.86</v>
      </c>
      <c r="S2230">
        <v>-43637.09</v>
      </c>
      <c r="T2230">
        <v>0</v>
      </c>
      <c r="U2230">
        <v>0</v>
      </c>
      <c r="V2230">
        <v>-26054.86</v>
      </c>
      <c r="W2230">
        <v>-43637.09</v>
      </c>
      <c r="X2230">
        <v>0</v>
      </c>
      <c r="Y2230">
        <v>0</v>
      </c>
      <c r="Z2230">
        <v>0</v>
      </c>
      <c r="AA2230">
        <v>0</v>
      </c>
      <c r="AB2230">
        <v>0</v>
      </c>
      <c r="AC2230">
        <v>0</v>
      </c>
      <c r="AD2230">
        <v>-389137.91999999998</v>
      </c>
      <c r="AE2230">
        <v>0</v>
      </c>
      <c r="AF2230">
        <v>0</v>
      </c>
      <c r="AG2230">
        <v>0</v>
      </c>
      <c r="AH2230">
        <v>0</v>
      </c>
      <c r="AI2230">
        <v>-389137.91999999998</v>
      </c>
      <c r="AJ2230">
        <v>0</v>
      </c>
      <c r="AK2230">
        <v>-389137.91999999998</v>
      </c>
      <c r="AL2230">
        <v>0</v>
      </c>
      <c r="AM2230">
        <v>0</v>
      </c>
      <c r="AN2230">
        <v>0</v>
      </c>
      <c r="AO2230">
        <v>0</v>
      </c>
      <c r="AP2230">
        <v>0</v>
      </c>
      <c r="AQ2230">
        <v>0</v>
      </c>
    </row>
    <row r="2231" spans="1:43" x14ac:dyDescent="0.35">
      <c r="B2231" s="65" t="s">
        <v>128</v>
      </c>
      <c r="E2231" t="s">
        <v>129</v>
      </c>
      <c r="F2231">
        <v>8159</v>
      </c>
      <c r="G2231">
        <v>0</v>
      </c>
      <c r="H2231" t="s">
        <v>554</v>
      </c>
      <c r="I2231">
        <v>801</v>
      </c>
      <c r="J2231">
        <v>111</v>
      </c>
      <c r="K2231" t="s">
        <v>457</v>
      </c>
      <c r="L2231">
        <v>0</v>
      </c>
      <c r="M2231">
        <v>0</v>
      </c>
      <c r="N2231">
        <v>0</v>
      </c>
      <c r="O2231">
        <v>0</v>
      </c>
      <c r="P2231">
        <v>0</v>
      </c>
      <c r="Q2231">
        <v>0</v>
      </c>
      <c r="R2231">
        <v>-176595.25</v>
      </c>
      <c r="S2231">
        <v>-276951.64</v>
      </c>
      <c r="T2231">
        <v>0</v>
      </c>
      <c r="U2231">
        <v>0</v>
      </c>
      <c r="V2231">
        <v>-176595.25</v>
      </c>
      <c r="W2231">
        <v>-276951.64</v>
      </c>
      <c r="X2231">
        <v>0</v>
      </c>
      <c r="Y2231">
        <v>0</v>
      </c>
      <c r="Z2231">
        <v>0</v>
      </c>
      <c r="AA2231">
        <v>0</v>
      </c>
      <c r="AB2231">
        <v>0</v>
      </c>
      <c r="AC2231">
        <v>0</v>
      </c>
      <c r="AD2231">
        <v>-3542717</v>
      </c>
      <c r="AE2231">
        <v>0</v>
      </c>
      <c r="AF2231">
        <v>0</v>
      </c>
      <c r="AG2231">
        <v>0</v>
      </c>
      <c r="AH2231">
        <v>0</v>
      </c>
      <c r="AI2231">
        <v>-3542717</v>
      </c>
      <c r="AJ2231">
        <v>0</v>
      </c>
      <c r="AK2231">
        <v>-3542717</v>
      </c>
      <c r="AL2231">
        <v>-3643073.39</v>
      </c>
      <c r="AM2231">
        <v>0</v>
      </c>
      <c r="AN2231">
        <v>0</v>
      </c>
      <c r="AO2231">
        <v>0</v>
      </c>
      <c r="AP2231">
        <v>2081.25</v>
      </c>
      <c r="AQ2231">
        <v>2081.25</v>
      </c>
    </row>
    <row r="2232" spans="1:43" x14ac:dyDescent="0.35">
      <c r="B2232" s="65" t="s">
        <v>128</v>
      </c>
      <c r="E2232" t="s">
        <v>129</v>
      </c>
      <c r="F2232">
        <v>8159</v>
      </c>
      <c r="G2232">
        <v>0</v>
      </c>
      <c r="H2232" t="s">
        <v>554</v>
      </c>
      <c r="I2232">
        <v>801</v>
      </c>
      <c r="J2232">
        <v>115</v>
      </c>
      <c r="K2232" t="s">
        <v>457</v>
      </c>
      <c r="L2232">
        <v>0</v>
      </c>
      <c r="M2232">
        <v>0</v>
      </c>
      <c r="N2232">
        <v>0</v>
      </c>
      <c r="O2232">
        <v>0</v>
      </c>
      <c r="P2232">
        <v>0</v>
      </c>
      <c r="Q2232">
        <v>0</v>
      </c>
      <c r="R2232">
        <v>-527.79999999999995</v>
      </c>
      <c r="S2232">
        <v>0</v>
      </c>
      <c r="T2232">
        <v>0</v>
      </c>
      <c r="U2232">
        <v>0</v>
      </c>
      <c r="V2232">
        <v>-527.79999999999995</v>
      </c>
      <c r="W2232">
        <v>0</v>
      </c>
      <c r="X2232">
        <v>0</v>
      </c>
      <c r="Y2232">
        <v>0</v>
      </c>
      <c r="Z2232">
        <v>0</v>
      </c>
      <c r="AA2232">
        <v>0</v>
      </c>
      <c r="AB2232">
        <v>0</v>
      </c>
      <c r="AC2232">
        <v>0</v>
      </c>
      <c r="AD2232">
        <v>-76407.06</v>
      </c>
      <c r="AE2232">
        <v>0</v>
      </c>
      <c r="AF2232">
        <v>0</v>
      </c>
      <c r="AG2232">
        <v>0</v>
      </c>
      <c r="AH2232">
        <v>0</v>
      </c>
      <c r="AI2232">
        <v>-76407.06</v>
      </c>
      <c r="AJ2232">
        <v>0</v>
      </c>
      <c r="AK2232">
        <v>-76407.06</v>
      </c>
      <c r="AL2232">
        <v>-75879.259999999995</v>
      </c>
      <c r="AM2232">
        <v>0</v>
      </c>
      <c r="AN2232">
        <v>0</v>
      </c>
      <c r="AO2232">
        <v>0</v>
      </c>
      <c r="AP2232">
        <v>527.79999999999995</v>
      </c>
      <c r="AQ2232">
        <v>527.79999999999995</v>
      </c>
    </row>
    <row r="2233" spans="1:43" x14ac:dyDescent="0.35">
      <c r="B2233" s="65" t="s">
        <v>128</v>
      </c>
      <c r="E2233" t="s">
        <v>129</v>
      </c>
      <c r="F2233">
        <v>8159</v>
      </c>
      <c r="G2233">
        <v>0</v>
      </c>
      <c r="H2233" t="s">
        <v>554</v>
      </c>
      <c r="I2233">
        <v>801</v>
      </c>
      <c r="J2233">
        <v>121</v>
      </c>
      <c r="K2233" t="s">
        <v>457</v>
      </c>
      <c r="L2233">
        <v>0</v>
      </c>
      <c r="M2233">
        <v>0</v>
      </c>
      <c r="N2233">
        <v>0</v>
      </c>
      <c r="O2233">
        <v>0</v>
      </c>
      <c r="P2233">
        <v>0</v>
      </c>
      <c r="Q2233">
        <v>0</v>
      </c>
      <c r="R2233">
        <v>-53807.09</v>
      </c>
      <c r="S2233">
        <v>-87679.06</v>
      </c>
      <c r="T2233">
        <v>0</v>
      </c>
      <c r="U2233">
        <v>0</v>
      </c>
      <c r="V2233">
        <v>-53807.09</v>
      </c>
      <c r="W2233">
        <v>-87679.06</v>
      </c>
      <c r="X2233">
        <v>0</v>
      </c>
      <c r="Y2233">
        <v>0</v>
      </c>
      <c r="Z2233">
        <v>0</v>
      </c>
      <c r="AA2233">
        <v>0</v>
      </c>
      <c r="AB2233">
        <v>0</v>
      </c>
      <c r="AC2233">
        <v>0</v>
      </c>
      <c r="AD2233">
        <v>-1108593.44</v>
      </c>
      <c r="AE2233">
        <v>0</v>
      </c>
      <c r="AF2233">
        <v>0</v>
      </c>
      <c r="AG2233">
        <v>0</v>
      </c>
      <c r="AH2233">
        <v>0</v>
      </c>
      <c r="AI2233">
        <v>-1108593.44</v>
      </c>
      <c r="AJ2233">
        <v>0</v>
      </c>
      <c r="AK2233">
        <v>-1108593.44</v>
      </c>
      <c r="AL2233">
        <v>-1142465.4099999999</v>
      </c>
      <c r="AM2233">
        <v>0</v>
      </c>
      <c r="AN2233">
        <v>0</v>
      </c>
      <c r="AO2233">
        <v>0</v>
      </c>
      <c r="AP2233">
        <v>-357.83</v>
      </c>
      <c r="AQ2233">
        <v>-357.83</v>
      </c>
    </row>
    <row r="2234" spans="1:43" x14ac:dyDescent="0.35">
      <c r="B2234" s="65" t="s">
        <v>128</v>
      </c>
      <c r="E2234" t="s">
        <v>129</v>
      </c>
      <c r="F2234">
        <v>8159</v>
      </c>
      <c r="G2234">
        <v>0</v>
      </c>
      <c r="H2234" t="s">
        <v>554</v>
      </c>
      <c r="I2234">
        <v>801</v>
      </c>
      <c r="J2234">
        <v>253</v>
      </c>
      <c r="K2234" t="s">
        <v>457</v>
      </c>
      <c r="L2234">
        <v>-8015224.3700000001</v>
      </c>
      <c r="M2234">
        <v>-6105782.2599999998</v>
      </c>
      <c r="N2234">
        <v>0</v>
      </c>
      <c r="O2234">
        <v>0</v>
      </c>
      <c r="P2234">
        <v>-8015224.3700000001</v>
      </c>
      <c r="Q2234">
        <v>-6105782.2599999998</v>
      </c>
      <c r="R2234">
        <v>-239434.79</v>
      </c>
      <c r="S2234">
        <v>0</v>
      </c>
      <c r="T2234">
        <v>0</v>
      </c>
      <c r="U2234">
        <v>0</v>
      </c>
      <c r="V2234">
        <v>-239434.79</v>
      </c>
      <c r="W2234">
        <v>0</v>
      </c>
      <c r="X2234">
        <v>-205714</v>
      </c>
      <c r="Y2234">
        <v>0</v>
      </c>
      <c r="Z2234">
        <v>0</v>
      </c>
      <c r="AA2234">
        <v>0</v>
      </c>
      <c r="AB2234">
        <v>-205714</v>
      </c>
      <c r="AC2234">
        <v>0</v>
      </c>
      <c r="AD2234">
        <v>-12426074.23</v>
      </c>
      <c r="AE2234">
        <v>0</v>
      </c>
      <c r="AF2234">
        <v>0</v>
      </c>
      <c r="AG2234">
        <v>0</v>
      </c>
      <c r="AH2234">
        <v>0</v>
      </c>
      <c r="AI2234">
        <v>-12426074.23</v>
      </c>
      <c r="AJ2234">
        <v>-205714</v>
      </c>
      <c r="AK2234">
        <v>-12220360.23</v>
      </c>
      <c r="AL2234">
        <v>-10071483.33</v>
      </c>
      <c r="AM2234">
        <v>1346599.8</v>
      </c>
      <c r="AN2234">
        <v>0</v>
      </c>
      <c r="AO2234">
        <v>0</v>
      </c>
      <c r="AP2234">
        <v>0</v>
      </c>
      <c r="AQ2234">
        <v>1346599.8</v>
      </c>
    </row>
    <row r="2235" spans="1:43" x14ac:dyDescent="0.35">
      <c r="B2235" s="65" t="s">
        <v>128</v>
      </c>
      <c r="E2235" t="s">
        <v>129</v>
      </c>
      <c r="F2235">
        <v>8159</v>
      </c>
      <c r="G2235">
        <v>0</v>
      </c>
      <c r="H2235" t="s">
        <v>554</v>
      </c>
      <c r="I2235">
        <v>801</v>
      </c>
      <c r="J2235">
        <v>310</v>
      </c>
      <c r="K2235" t="s">
        <v>457</v>
      </c>
      <c r="L2235">
        <v>-5992.72</v>
      </c>
      <c r="M2235">
        <v>0</v>
      </c>
      <c r="N2235">
        <v>0</v>
      </c>
      <c r="O2235">
        <v>0</v>
      </c>
      <c r="P2235">
        <v>-5992.72</v>
      </c>
      <c r="Q2235">
        <v>0</v>
      </c>
      <c r="R2235">
        <v>0</v>
      </c>
      <c r="S2235">
        <v>0</v>
      </c>
      <c r="T2235">
        <v>0</v>
      </c>
      <c r="U2235">
        <v>0</v>
      </c>
      <c r="V2235">
        <v>0</v>
      </c>
      <c r="W2235">
        <v>0</v>
      </c>
      <c r="X2235">
        <v>0</v>
      </c>
      <c r="Y2235">
        <v>0</v>
      </c>
      <c r="Z2235">
        <v>0</v>
      </c>
      <c r="AA2235">
        <v>0</v>
      </c>
      <c r="AB2235">
        <v>0</v>
      </c>
      <c r="AC2235">
        <v>0</v>
      </c>
      <c r="AD2235">
        <v>-5992.72</v>
      </c>
      <c r="AE2235">
        <v>0</v>
      </c>
      <c r="AF2235">
        <v>0</v>
      </c>
      <c r="AG2235">
        <v>0</v>
      </c>
      <c r="AH2235">
        <v>0</v>
      </c>
      <c r="AI2235">
        <v>-5992.72</v>
      </c>
      <c r="AJ2235">
        <v>0</v>
      </c>
      <c r="AK2235">
        <v>-5992.72</v>
      </c>
      <c r="AL2235">
        <v>0</v>
      </c>
      <c r="AM2235">
        <v>0</v>
      </c>
      <c r="AN2235">
        <v>0</v>
      </c>
      <c r="AO2235">
        <v>0</v>
      </c>
      <c r="AP2235">
        <v>0</v>
      </c>
      <c r="AQ2235">
        <v>0</v>
      </c>
    </row>
    <row r="2236" spans="1:43" x14ac:dyDescent="0.35">
      <c r="A2236" s="65" t="s">
        <v>128</v>
      </c>
      <c r="B2236" s="65" t="s">
        <v>128</v>
      </c>
      <c r="E2236" t="s">
        <v>129</v>
      </c>
      <c r="F2236">
        <v>8058</v>
      </c>
      <c r="G2236">
        <v>26</v>
      </c>
      <c r="H2236" t="s">
        <v>459</v>
      </c>
      <c r="I2236">
        <v>0</v>
      </c>
      <c r="J2236">
        <v>0</v>
      </c>
      <c r="K2236" t="s">
        <v>460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row>
    <row r="2237" spans="1:43" x14ac:dyDescent="0.35">
      <c r="A2237" s="65" t="s">
        <v>128</v>
      </c>
      <c r="B2237" s="65" t="s">
        <v>128</v>
      </c>
      <c r="E2237" t="s">
        <v>129</v>
      </c>
      <c r="F2237">
        <v>8083</v>
      </c>
      <c r="G2237">
        <v>26</v>
      </c>
      <c r="H2237" t="s">
        <v>515</v>
      </c>
      <c r="I2237">
        <v>58</v>
      </c>
      <c r="J2237">
        <v>121</v>
      </c>
      <c r="K2237" t="s">
        <v>66</v>
      </c>
      <c r="L2237">
        <v>-20543.169999999998</v>
      </c>
      <c r="M2237">
        <v>-20543.169999999998</v>
      </c>
      <c r="N2237">
        <v>0</v>
      </c>
      <c r="O2237">
        <v>0</v>
      </c>
      <c r="P2237">
        <v>-20543.169999999998</v>
      </c>
      <c r="Q2237">
        <v>-20543.169999999998</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row>
    <row r="2238" spans="1:43" x14ac:dyDescent="0.35">
      <c r="A2238" s="65" t="s">
        <v>128</v>
      </c>
      <c r="B2238" s="65" t="s">
        <v>128</v>
      </c>
      <c r="E2238" t="s">
        <v>129</v>
      </c>
      <c r="F2238">
        <v>8083</v>
      </c>
      <c r="G2238">
        <v>26</v>
      </c>
      <c r="H2238" t="s">
        <v>515</v>
      </c>
      <c r="I2238">
        <v>58</v>
      </c>
      <c r="J2238">
        <v>210</v>
      </c>
      <c r="K2238" t="s">
        <v>66</v>
      </c>
      <c r="L2238">
        <v>-45</v>
      </c>
      <c r="M2238">
        <v>-45</v>
      </c>
      <c r="N2238">
        <v>0</v>
      </c>
      <c r="O2238">
        <v>0</v>
      </c>
      <c r="P2238">
        <v>-45</v>
      </c>
      <c r="Q2238">
        <v>-45</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row>
    <row r="2239" spans="1:43" x14ac:dyDescent="0.35">
      <c r="A2239" s="65" t="s">
        <v>128</v>
      </c>
      <c r="B2239" s="65" t="s">
        <v>128</v>
      </c>
      <c r="E2239" t="s">
        <v>129</v>
      </c>
      <c r="F2239">
        <v>8083</v>
      </c>
      <c r="G2239">
        <v>26</v>
      </c>
      <c r="H2239" t="s">
        <v>515</v>
      </c>
      <c r="I2239">
        <v>58</v>
      </c>
      <c r="J2239">
        <v>220</v>
      </c>
      <c r="K2239" t="s">
        <v>66</v>
      </c>
      <c r="L2239">
        <v>-10709.78</v>
      </c>
      <c r="M2239">
        <v>-10709.78</v>
      </c>
      <c r="N2239">
        <v>0</v>
      </c>
      <c r="O2239">
        <v>0</v>
      </c>
      <c r="P2239">
        <v>-10709.78</v>
      </c>
      <c r="Q2239">
        <v>-10709.78</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row>
    <row r="2240" spans="1:43" x14ac:dyDescent="0.35">
      <c r="A2240" s="65" t="s">
        <v>128</v>
      </c>
      <c r="B2240" s="65" t="s">
        <v>128</v>
      </c>
      <c r="E2240" t="s">
        <v>129</v>
      </c>
      <c r="F2240">
        <v>8083</v>
      </c>
      <c r="G2240">
        <v>26</v>
      </c>
      <c r="H2240" t="s">
        <v>515</v>
      </c>
      <c r="I2240">
        <v>58</v>
      </c>
      <c r="J2240">
        <v>231</v>
      </c>
      <c r="K2240" t="s">
        <v>66</v>
      </c>
      <c r="L2240">
        <v>-14099.31</v>
      </c>
      <c r="M2240">
        <v>-14050.97</v>
      </c>
      <c r="N2240">
        <v>0</v>
      </c>
      <c r="O2240">
        <v>0</v>
      </c>
      <c r="P2240">
        <v>-14099.31</v>
      </c>
      <c r="Q2240">
        <v>-14050.97</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48.34</v>
      </c>
      <c r="AM2240">
        <v>0</v>
      </c>
      <c r="AN2240">
        <v>0</v>
      </c>
      <c r="AO2240">
        <v>0</v>
      </c>
      <c r="AP2240">
        <v>0</v>
      </c>
      <c r="AQ2240">
        <v>0</v>
      </c>
    </row>
    <row r="2241" spans="1:43" x14ac:dyDescent="0.35">
      <c r="A2241" s="65" t="s">
        <v>128</v>
      </c>
      <c r="B2241" s="65" t="s">
        <v>128</v>
      </c>
      <c r="E2241" t="s">
        <v>129</v>
      </c>
      <c r="F2241">
        <v>8083</v>
      </c>
      <c r="G2241">
        <v>26</v>
      </c>
      <c r="H2241" t="s">
        <v>515</v>
      </c>
      <c r="I2241">
        <v>58</v>
      </c>
      <c r="J2241">
        <v>253</v>
      </c>
      <c r="K2241" t="s">
        <v>66</v>
      </c>
      <c r="L2241">
        <v>-12334382.17</v>
      </c>
      <c r="M2241">
        <v>-2678410.19</v>
      </c>
      <c r="N2241">
        <v>0</v>
      </c>
      <c r="O2241">
        <v>0</v>
      </c>
      <c r="P2241">
        <v>-12334382.17</v>
      </c>
      <c r="Q2241">
        <v>-2678410.19</v>
      </c>
      <c r="R2241">
        <v>0</v>
      </c>
      <c r="S2241">
        <v>0</v>
      </c>
      <c r="T2241">
        <v>0</v>
      </c>
      <c r="U2241">
        <v>0</v>
      </c>
      <c r="V2241">
        <v>0</v>
      </c>
      <c r="W2241">
        <v>0</v>
      </c>
      <c r="X2241">
        <v>0</v>
      </c>
      <c r="Y2241">
        <v>0</v>
      </c>
      <c r="Z2241">
        <v>0</v>
      </c>
      <c r="AA2241">
        <v>0</v>
      </c>
      <c r="AB2241">
        <v>0</v>
      </c>
      <c r="AC2241">
        <v>0</v>
      </c>
      <c r="AD2241">
        <v>-9655971.9800000004</v>
      </c>
      <c r="AE2241">
        <v>0</v>
      </c>
      <c r="AF2241">
        <v>0</v>
      </c>
      <c r="AG2241">
        <v>0</v>
      </c>
      <c r="AH2241">
        <v>0</v>
      </c>
      <c r="AI2241">
        <v>-9655971.9800000004</v>
      </c>
      <c r="AJ2241">
        <v>0</v>
      </c>
      <c r="AK2241">
        <v>-9655971.9800000004</v>
      </c>
      <c r="AL2241">
        <v>0</v>
      </c>
      <c r="AM2241">
        <v>0</v>
      </c>
      <c r="AN2241">
        <v>0</v>
      </c>
      <c r="AO2241">
        <v>0</v>
      </c>
      <c r="AP2241">
        <v>0</v>
      </c>
      <c r="AQ2241">
        <v>0</v>
      </c>
    </row>
    <row r="2242" spans="1:43" x14ac:dyDescent="0.35">
      <c r="A2242" s="65" t="s">
        <v>128</v>
      </c>
      <c r="B2242" s="65" t="s">
        <v>128</v>
      </c>
      <c r="E2242" t="s">
        <v>129</v>
      </c>
      <c r="F2242">
        <v>8083</v>
      </c>
      <c r="G2242">
        <v>26</v>
      </c>
      <c r="H2242" t="s">
        <v>515</v>
      </c>
      <c r="I2242">
        <v>58</v>
      </c>
      <c r="J2242">
        <v>258</v>
      </c>
      <c r="K2242" t="s">
        <v>66</v>
      </c>
      <c r="L2242">
        <v>-4920</v>
      </c>
      <c r="M2242">
        <v>-4920</v>
      </c>
      <c r="N2242">
        <v>0</v>
      </c>
      <c r="O2242">
        <v>0</v>
      </c>
      <c r="P2242">
        <v>-4920</v>
      </c>
      <c r="Q2242">
        <v>-4920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row>
    <row r="2243" spans="1:43" x14ac:dyDescent="0.35">
      <c r="A2243" s="65" t="s">
        <v>128</v>
      </c>
      <c r="B2243" s="65" t="s">
        <v>128</v>
      </c>
      <c r="E2243" t="s">
        <v>129</v>
      </c>
      <c r="F2243">
        <v>8083</v>
      </c>
      <c r="G2243">
        <v>26</v>
      </c>
      <c r="H2243" t="s">
        <v>515</v>
      </c>
      <c r="I2243">
        <v>58</v>
      </c>
      <c r="J2243">
        <v>260</v>
      </c>
      <c r="K2243" t="s">
        <v>66</v>
      </c>
      <c r="L2243">
        <v>-2714.39</v>
      </c>
      <c r="M2243">
        <v>-2714.39</v>
      </c>
      <c r="N2243">
        <v>0</v>
      </c>
      <c r="O2243">
        <v>0</v>
      </c>
      <c r="P2243">
        <v>-2714.39</v>
      </c>
      <c r="Q2243">
        <v>-2714.39</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row>
    <row r="2244" spans="1:43" x14ac:dyDescent="0.35">
      <c r="A2244" s="65" t="s">
        <v>128</v>
      </c>
      <c r="B2244" s="65" t="s">
        <v>128</v>
      </c>
      <c r="E2244" t="s">
        <v>129</v>
      </c>
      <c r="F2244">
        <v>8083</v>
      </c>
      <c r="G2244">
        <v>26</v>
      </c>
      <c r="H2244" t="s">
        <v>515</v>
      </c>
      <c r="I2244">
        <v>58</v>
      </c>
      <c r="J2244">
        <v>410</v>
      </c>
      <c r="K2244" t="s">
        <v>66</v>
      </c>
      <c r="L2244">
        <v>36217.949999999997</v>
      </c>
      <c r="M2244">
        <v>36217.949999999997</v>
      </c>
      <c r="N2244">
        <v>0</v>
      </c>
      <c r="O2244">
        <v>0</v>
      </c>
      <c r="P2244">
        <v>36217.949999999997</v>
      </c>
      <c r="Q2244">
        <v>36217.949999999997</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row>
    <row r="2245" spans="1:43" x14ac:dyDescent="0.35">
      <c r="B2245" s="65" t="s">
        <v>128</v>
      </c>
      <c r="E2245" t="s">
        <v>129</v>
      </c>
      <c r="F2245">
        <v>120</v>
      </c>
      <c r="G2245">
        <v>0</v>
      </c>
      <c r="H2245" t="s">
        <v>459</v>
      </c>
      <c r="I2245">
        <v>0</v>
      </c>
      <c r="J2245">
        <v>0</v>
      </c>
      <c r="K2245" t="s">
        <v>460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row>
    <row r="2246" spans="1:43" x14ac:dyDescent="0.35">
      <c r="B2246" s="65" t="s">
        <v>128</v>
      </c>
      <c r="E2246" t="s">
        <v>129</v>
      </c>
      <c r="F2246">
        <v>121</v>
      </c>
      <c r="G2246">
        <v>0</v>
      </c>
      <c r="H2246" t="s">
        <v>459</v>
      </c>
      <c r="I2246">
        <v>0</v>
      </c>
      <c r="J2246">
        <v>0</v>
      </c>
      <c r="K2246" t="s">
        <v>460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row>
    <row r="2247" spans="1:43" x14ac:dyDescent="0.35">
      <c r="B2247" s="65" t="s">
        <v>128</v>
      </c>
      <c r="E2247" t="s">
        <v>129</v>
      </c>
      <c r="F2247">
        <v>122</v>
      </c>
      <c r="G2247">
        <v>0</v>
      </c>
      <c r="H2247" t="s">
        <v>555</v>
      </c>
      <c r="I2247">
        <v>1</v>
      </c>
      <c r="J2247">
        <v>0</v>
      </c>
      <c r="K2247" t="s">
        <v>66</v>
      </c>
      <c r="L2247">
        <v>0</v>
      </c>
      <c r="M2247">
        <v>0</v>
      </c>
      <c r="N2247">
        <v>0</v>
      </c>
      <c r="O2247">
        <v>0</v>
      </c>
      <c r="P2247">
        <v>0</v>
      </c>
      <c r="Q2247">
        <v>0</v>
      </c>
      <c r="R2247">
        <v>8450.16</v>
      </c>
      <c r="S2247">
        <v>0</v>
      </c>
      <c r="T2247">
        <v>0</v>
      </c>
      <c r="U2247">
        <v>0</v>
      </c>
      <c r="V2247">
        <v>8450.16</v>
      </c>
      <c r="W2247">
        <v>0</v>
      </c>
      <c r="X2247">
        <v>0</v>
      </c>
      <c r="Y2247">
        <v>0</v>
      </c>
      <c r="Z2247">
        <v>0</v>
      </c>
      <c r="AA2247">
        <v>0</v>
      </c>
      <c r="AB2247">
        <v>0</v>
      </c>
      <c r="AC2247">
        <v>0</v>
      </c>
      <c r="AD2247">
        <v>0</v>
      </c>
      <c r="AE2247">
        <v>0</v>
      </c>
      <c r="AF2247">
        <v>0</v>
      </c>
      <c r="AG2247">
        <v>0</v>
      </c>
      <c r="AH2247">
        <v>0</v>
      </c>
      <c r="AI2247">
        <v>0</v>
      </c>
      <c r="AJ2247">
        <v>0</v>
      </c>
      <c r="AK2247">
        <v>0</v>
      </c>
      <c r="AL2247">
        <v>-8450.16</v>
      </c>
      <c r="AM2247">
        <v>0</v>
      </c>
      <c r="AN2247">
        <v>0</v>
      </c>
      <c r="AO2247">
        <v>0</v>
      </c>
      <c r="AP2247">
        <v>0</v>
      </c>
      <c r="AQ2247">
        <v>0</v>
      </c>
    </row>
    <row r="2248" spans="1:43" x14ac:dyDescent="0.35">
      <c r="B2248" s="65" t="s">
        <v>128</v>
      </c>
      <c r="E2248" t="s">
        <v>129</v>
      </c>
      <c r="F2248">
        <v>122</v>
      </c>
      <c r="G2248">
        <v>0</v>
      </c>
      <c r="H2248" t="s">
        <v>555</v>
      </c>
      <c r="I2248">
        <v>1</v>
      </c>
      <c r="J2248">
        <v>253</v>
      </c>
      <c r="K2248" t="s">
        <v>66</v>
      </c>
      <c r="L2248">
        <v>0</v>
      </c>
      <c r="M2248">
        <v>0</v>
      </c>
      <c r="N2248">
        <v>0</v>
      </c>
      <c r="O2248">
        <v>0</v>
      </c>
      <c r="P2248">
        <v>0</v>
      </c>
      <c r="Q2248">
        <v>0</v>
      </c>
      <c r="R2248">
        <v>-8273.16</v>
      </c>
      <c r="S2248">
        <v>0</v>
      </c>
      <c r="T2248">
        <v>0</v>
      </c>
      <c r="U2248">
        <v>0</v>
      </c>
      <c r="V2248">
        <v>-8273.16</v>
      </c>
      <c r="W2248">
        <v>0</v>
      </c>
      <c r="X2248">
        <v>0</v>
      </c>
      <c r="Y2248">
        <v>0</v>
      </c>
      <c r="Z2248">
        <v>0</v>
      </c>
      <c r="AA2248">
        <v>0</v>
      </c>
      <c r="AB2248">
        <v>0</v>
      </c>
      <c r="AC2248">
        <v>0</v>
      </c>
      <c r="AD2248">
        <v>0</v>
      </c>
      <c r="AE2248">
        <v>0</v>
      </c>
      <c r="AF2248">
        <v>0</v>
      </c>
      <c r="AG2248">
        <v>0</v>
      </c>
      <c r="AH2248">
        <v>0</v>
      </c>
      <c r="AI2248">
        <v>0</v>
      </c>
      <c r="AJ2248">
        <v>0</v>
      </c>
      <c r="AK2248">
        <v>0</v>
      </c>
      <c r="AL2248">
        <v>8273.16</v>
      </c>
      <c r="AM2248">
        <v>0</v>
      </c>
      <c r="AN2248">
        <v>0</v>
      </c>
      <c r="AO2248">
        <v>0</v>
      </c>
      <c r="AP2248">
        <v>0</v>
      </c>
      <c r="AQ2248">
        <v>0</v>
      </c>
    </row>
    <row r="2249" spans="1:43" x14ac:dyDescent="0.35">
      <c r="B2249" s="65" t="s">
        <v>128</v>
      </c>
      <c r="E2249" t="s">
        <v>129</v>
      </c>
      <c r="F2249">
        <v>122</v>
      </c>
      <c r="G2249">
        <v>0</v>
      </c>
      <c r="H2249" t="s">
        <v>555</v>
      </c>
      <c r="I2249">
        <v>1</v>
      </c>
      <c r="J2249">
        <v>410</v>
      </c>
      <c r="K2249" t="s">
        <v>66</v>
      </c>
      <c r="L2249">
        <v>0</v>
      </c>
      <c r="M2249">
        <v>0</v>
      </c>
      <c r="N2249">
        <v>0</v>
      </c>
      <c r="O2249">
        <v>0</v>
      </c>
      <c r="P2249">
        <v>0</v>
      </c>
      <c r="Q2249">
        <v>0</v>
      </c>
      <c r="R2249">
        <v>-177</v>
      </c>
      <c r="S2249">
        <v>0</v>
      </c>
      <c r="T2249">
        <v>0</v>
      </c>
      <c r="U2249">
        <v>0</v>
      </c>
      <c r="V2249">
        <v>-177</v>
      </c>
      <c r="W2249">
        <v>0</v>
      </c>
      <c r="X2249">
        <v>0</v>
      </c>
      <c r="Y2249">
        <v>0</v>
      </c>
      <c r="Z2249">
        <v>0</v>
      </c>
      <c r="AA2249">
        <v>0</v>
      </c>
      <c r="AB2249">
        <v>0</v>
      </c>
      <c r="AC2249">
        <v>0</v>
      </c>
      <c r="AD2249">
        <v>0</v>
      </c>
      <c r="AE2249">
        <v>0</v>
      </c>
      <c r="AF2249">
        <v>0</v>
      </c>
      <c r="AG2249">
        <v>0</v>
      </c>
      <c r="AH2249">
        <v>0</v>
      </c>
      <c r="AI2249">
        <v>0</v>
      </c>
      <c r="AJ2249">
        <v>0</v>
      </c>
      <c r="AK2249">
        <v>0</v>
      </c>
      <c r="AL2249">
        <v>177</v>
      </c>
      <c r="AM2249">
        <v>0</v>
      </c>
      <c r="AN2249">
        <v>0</v>
      </c>
      <c r="AO2249">
        <v>0</v>
      </c>
      <c r="AP2249">
        <v>0</v>
      </c>
      <c r="AQ2249">
        <v>0</v>
      </c>
    </row>
    <row r="2250" spans="1:43" x14ac:dyDescent="0.35">
      <c r="B2250" s="65" t="s">
        <v>128</v>
      </c>
      <c r="E2250" t="s">
        <v>129</v>
      </c>
      <c r="F2250">
        <v>123</v>
      </c>
      <c r="G2250">
        <v>0</v>
      </c>
      <c r="H2250" t="s">
        <v>459</v>
      </c>
      <c r="I2250">
        <v>0</v>
      </c>
      <c r="J2250">
        <v>0</v>
      </c>
      <c r="K2250" t="s">
        <v>460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row>
    <row r="2251" spans="1:43" x14ac:dyDescent="0.35">
      <c r="B2251" s="65" t="s">
        <v>128</v>
      </c>
      <c r="E2251" t="s">
        <v>129</v>
      </c>
      <c r="F2251">
        <v>124</v>
      </c>
      <c r="G2251">
        <v>0</v>
      </c>
      <c r="H2251" t="s">
        <v>459</v>
      </c>
      <c r="I2251">
        <v>0</v>
      </c>
      <c r="J2251">
        <v>0</v>
      </c>
      <c r="K2251" t="s">
        <v>460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row>
    <row r="2252" spans="1:43" x14ac:dyDescent="0.35">
      <c r="B2252" s="65" t="s">
        <v>128</v>
      </c>
      <c r="E2252" t="s">
        <v>129</v>
      </c>
      <c r="F2252">
        <v>125</v>
      </c>
      <c r="G2252">
        <v>0</v>
      </c>
      <c r="H2252" t="s">
        <v>556</v>
      </c>
      <c r="I2252">
        <v>2</v>
      </c>
      <c r="J2252">
        <v>410</v>
      </c>
      <c r="K2252" t="s">
        <v>66</v>
      </c>
      <c r="L2252">
        <v>-260471266.38</v>
      </c>
      <c r="M2252">
        <v>-59496489.979999997</v>
      </c>
      <c r="N2252">
        <v>0</v>
      </c>
      <c r="O2252">
        <v>0</v>
      </c>
      <c r="P2252">
        <v>-260471266.38</v>
      </c>
      <c r="Q2252">
        <v>-59496489.979999997</v>
      </c>
      <c r="R2252">
        <v>-17006689.469999999</v>
      </c>
      <c r="S2252">
        <v>-20759357.41</v>
      </c>
      <c r="T2252">
        <v>0</v>
      </c>
      <c r="U2252">
        <v>0</v>
      </c>
      <c r="V2252">
        <v>-17006689.469999999</v>
      </c>
      <c r="W2252">
        <v>-20759357.41</v>
      </c>
      <c r="X2252">
        <v>0</v>
      </c>
      <c r="Y2252">
        <v>0</v>
      </c>
      <c r="Z2252">
        <v>0</v>
      </c>
      <c r="AA2252">
        <v>0</v>
      </c>
      <c r="AB2252">
        <v>0</v>
      </c>
      <c r="AC2252">
        <v>0</v>
      </c>
      <c r="AD2252">
        <v>-201478209.46000001</v>
      </c>
      <c r="AE2252">
        <v>0</v>
      </c>
      <c r="AF2252">
        <v>0</v>
      </c>
      <c r="AG2252">
        <v>0</v>
      </c>
      <c r="AH2252">
        <v>0</v>
      </c>
      <c r="AI2252">
        <v>-201478209.46000001</v>
      </c>
      <c r="AJ2252">
        <v>0</v>
      </c>
      <c r="AK2252">
        <v>-201478209.46000001</v>
      </c>
      <c r="AL2252">
        <v>-4256101</v>
      </c>
      <c r="AM2252">
        <v>0</v>
      </c>
      <c r="AN2252">
        <v>0</v>
      </c>
      <c r="AO2252">
        <v>0</v>
      </c>
      <c r="AP2252">
        <v>0</v>
      </c>
      <c r="AQ2252">
        <v>0</v>
      </c>
    </row>
    <row r="2253" spans="1:43" x14ac:dyDescent="0.35">
      <c r="B2253" s="65" t="s">
        <v>128</v>
      </c>
      <c r="E2253" t="s">
        <v>129</v>
      </c>
      <c r="F2253">
        <v>125</v>
      </c>
      <c r="G2253">
        <v>0</v>
      </c>
      <c r="H2253" t="s">
        <v>557</v>
      </c>
      <c r="I2253">
        <v>5</v>
      </c>
      <c r="J2253">
        <v>111</v>
      </c>
      <c r="K2253" t="s">
        <v>66</v>
      </c>
      <c r="L2253">
        <v>0</v>
      </c>
      <c r="M2253">
        <v>0</v>
      </c>
      <c r="N2253">
        <v>0</v>
      </c>
      <c r="O2253">
        <v>0</v>
      </c>
      <c r="P2253">
        <v>0</v>
      </c>
      <c r="Q2253">
        <v>0</v>
      </c>
      <c r="R2253">
        <v>-27866.53</v>
      </c>
      <c r="S2253">
        <v>0</v>
      </c>
      <c r="T2253">
        <v>0</v>
      </c>
      <c r="U2253">
        <v>0</v>
      </c>
      <c r="V2253">
        <v>-27866.53</v>
      </c>
      <c r="W2253">
        <v>0</v>
      </c>
      <c r="X2253">
        <v>0</v>
      </c>
      <c r="Y2253">
        <v>0</v>
      </c>
      <c r="Z2253">
        <v>0</v>
      </c>
      <c r="AA2253">
        <v>0</v>
      </c>
      <c r="AB2253">
        <v>0</v>
      </c>
      <c r="AC2253">
        <v>0</v>
      </c>
      <c r="AD2253">
        <v>-31901.19</v>
      </c>
      <c r="AE2253">
        <v>0</v>
      </c>
      <c r="AF2253">
        <v>0</v>
      </c>
      <c r="AG2253">
        <v>0</v>
      </c>
      <c r="AH2253">
        <v>0</v>
      </c>
      <c r="AI2253">
        <v>-31901.19</v>
      </c>
      <c r="AJ2253">
        <v>0</v>
      </c>
      <c r="AK2253">
        <v>-31901.19</v>
      </c>
      <c r="AL2253">
        <v>-4034.66</v>
      </c>
      <c r="AM2253">
        <v>0</v>
      </c>
      <c r="AN2253">
        <v>0</v>
      </c>
      <c r="AO2253">
        <v>0</v>
      </c>
      <c r="AP2253">
        <v>0</v>
      </c>
      <c r="AQ2253">
        <v>0</v>
      </c>
    </row>
    <row r="2254" spans="1:43" x14ac:dyDescent="0.35">
      <c r="B2254" s="65" t="s">
        <v>128</v>
      </c>
      <c r="E2254" t="s">
        <v>129</v>
      </c>
      <c r="F2254">
        <v>125</v>
      </c>
      <c r="G2254">
        <v>0</v>
      </c>
      <c r="H2254" t="s">
        <v>557</v>
      </c>
      <c r="I2254">
        <v>5</v>
      </c>
      <c r="J2254">
        <v>115</v>
      </c>
      <c r="K2254" t="s">
        <v>66</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-451.97</v>
      </c>
      <c r="AE2254">
        <v>0</v>
      </c>
      <c r="AF2254">
        <v>0</v>
      </c>
      <c r="AG2254">
        <v>0</v>
      </c>
      <c r="AH2254">
        <v>0</v>
      </c>
      <c r="AI2254">
        <v>-451.97</v>
      </c>
      <c r="AJ2254">
        <v>0</v>
      </c>
      <c r="AK2254">
        <v>-451.97</v>
      </c>
      <c r="AL2254">
        <v>-451.97</v>
      </c>
      <c r="AM2254">
        <v>0</v>
      </c>
      <c r="AN2254">
        <v>0</v>
      </c>
      <c r="AO2254">
        <v>0</v>
      </c>
      <c r="AP2254">
        <v>0</v>
      </c>
      <c r="AQ2254">
        <v>0</v>
      </c>
    </row>
    <row r="2255" spans="1:43" x14ac:dyDescent="0.35">
      <c r="B2255" s="65" t="s">
        <v>128</v>
      </c>
      <c r="E2255" t="s">
        <v>129</v>
      </c>
      <c r="F2255">
        <v>125</v>
      </c>
      <c r="G2255">
        <v>0</v>
      </c>
      <c r="H2255" t="s">
        <v>557</v>
      </c>
      <c r="I2255">
        <v>5</v>
      </c>
      <c r="J2255">
        <v>121</v>
      </c>
      <c r="K2255" t="s">
        <v>66</v>
      </c>
      <c r="L2255">
        <v>0</v>
      </c>
      <c r="M2255">
        <v>0</v>
      </c>
      <c r="N2255">
        <v>0</v>
      </c>
      <c r="O2255">
        <v>0</v>
      </c>
      <c r="P2255">
        <v>0</v>
      </c>
      <c r="Q2255">
        <v>0</v>
      </c>
      <c r="R2255">
        <v>-9010.74</v>
      </c>
      <c r="S2255">
        <v>0</v>
      </c>
      <c r="T2255">
        <v>0</v>
      </c>
      <c r="U2255">
        <v>0</v>
      </c>
      <c r="V2255">
        <v>-9010.74</v>
      </c>
      <c r="W2255">
        <v>0</v>
      </c>
      <c r="X2255">
        <v>0</v>
      </c>
      <c r="Y2255">
        <v>0</v>
      </c>
      <c r="Z2255">
        <v>0</v>
      </c>
      <c r="AA2255">
        <v>0</v>
      </c>
      <c r="AB2255">
        <v>0</v>
      </c>
      <c r="AC2255">
        <v>0</v>
      </c>
      <c r="AD2255">
        <v>-10237.66</v>
      </c>
      <c r="AE2255">
        <v>0</v>
      </c>
      <c r="AF2255">
        <v>0</v>
      </c>
      <c r="AG2255">
        <v>0</v>
      </c>
      <c r="AH2255">
        <v>0</v>
      </c>
      <c r="AI2255">
        <v>-10237.66</v>
      </c>
      <c r="AJ2255">
        <v>0</v>
      </c>
      <c r="AK2255">
        <v>-10237.66</v>
      </c>
      <c r="AL2255">
        <v>-1226.92</v>
      </c>
      <c r="AM2255">
        <v>0</v>
      </c>
      <c r="AN2255">
        <v>0</v>
      </c>
      <c r="AO2255">
        <v>0</v>
      </c>
      <c r="AP2255">
        <v>0</v>
      </c>
      <c r="AQ2255">
        <v>0</v>
      </c>
    </row>
    <row r="2256" spans="1:43" x14ac:dyDescent="0.35">
      <c r="B2256" s="65" t="s">
        <v>128</v>
      </c>
      <c r="E2256" t="s">
        <v>129</v>
      </c>
      <c r="F2256">
        <v>125</v>
      </c>
      <c r="G2256">
        <v>0</v>
      </c>
      <c r="H2256" t="s">
        <v>557</v>
      </c>
      <c r="I2256">
        <v>5</v>
      </c>
      <c r="J2256">
        <v>210</v>
      </c>
      <c r="K2256" t="s">
        <v>66</v>
      </c>
      <c r="L2256">
        <v>-8767.51</v>
      </c>
      <c r="M2256">
        <v>-1478</v>
      </c>
      <c r="N2256">
        <v>0</v>
      </c>
      <c r="O2256">
        <v>0</v>
      </c>
      <c r="P2256">
        <v>-8767.51</v>
      </c>
      <c r="Q2256">
        <v>-1478</v>
      </c>
      <c r="R2256">
        <v>0</v>
      </c>
      <c r="S2256">
        <v>580.66999999999996</v>
      </c>
      <c r="T2256">
        <v>0</v>
      </c>
      <c r="U2256">
        <v>-580.66999999999996</v>
      </c>
      <c r="V2256">
        <v>0</v>
      </c>
      <c r="W2256">
        <v>0</v>
      </c>
      <c r="X2256">
        <v>0</v>
      </c>
      <c r="Y2256">
        <v>0</v>
      </c>
      <c r="Z2256">
        <v>0</v>
      </c>
      <c r="AA2256">
        <v>0</v>
      </c>
      <c r="AB2256">
        <v>0</v>
      </c>
      <c r="AC2256">
        <v>0</v>
      </c>
      <c r="AD2256">
        <v>-6508.56</v>
      </c>
      <c r="AE2256">
        <v>0</v>
      </c>
      <c r="AF2256">
        <v>0</v>
      </c>
      <c r="AG2256">
        <v>0</v>
      </c>
      <c r="AH2256">
        <v>0</v>
      </c>
      <c r="AI2256">
        <v>-6508.56</v>
      </c>
      <c r="AJ2256">
        <v>0</v>
      </c>
      <c r="AK2256">
        <v>-6508.56</v>
      </c>
      <c r="AL2256">
        <v>780.95</v>
      </c>
      <c r="AM2256">
        <v>18.5</v>
      </c>
      <c r="AN2256">
        <v>0</v>
      </c>
      <c r="AO2256">
        <v>0</v>
      </c>
      <c r="AP2256">
        <v>0</v>
      </c>
      <c r="AQ2256">
        <v>18.5</v>
      </c>
    </row>
    <row r="2257" spans="2:43" x14ac:dyDescent="0.35">
      <c r="B2257" s="65" t="s">
        <v>128</v>
      </c>
      <c r="E2257" t="s">
        <v>129</v>
      </c>
      <c r="F2257">
        <v>125</v>
      </c>
      <c r="G2257">
        <v>0</v>
      </c>
      <c r="H2257" t="s">
        <v>557</v>
      </c>
      <c r="I2257">
        <v>5</v>
      </c>
      <c r="J2257">
        <v>251</v>
      </c>
      <c r="K2257" t="s">
        <v>66</v>
      </c>
      <c r="L2257">
        <v>-257097.34</v>
      </c>
      <c r="M2257">
        <v>-282288.25</v>
      </c>
      <c r="N2257">
        <v>0</v>
      </c>
      <c r="O2257">
        <v>0</v>
      </c>
      <c r="P2257">
        <v>-257097.34</v>
      </c>
      <c r="Q2257">
        <v>-282288.25</v>
      </c>
      <c r="R2257">
        <v>0</v>
      </c>
      <c r="S2257">
        <v>0</v>
      </c>
      <c r="T2257">
        <v>0</v>
      </c>
      <c r="U2257">
        <v>0</v>
      </c>
      <c r="V2257">
        <v>0</v>
      </c>
      <c r="W2257">
        <v>0</v>
      </c>
      <c r="X2257">
        <v>-4427432.5</v>
      </c>
      <c r="Y2257">
        <v>-2445797.9500000002</v>
      </c>
      <c r="Z2257">
        <v>0</v>
      </c>
      <c r="AA2257">
        <v>0</v>
      </c>
      <c r="AB2257">
        <v>-4427432.5</v>
      </c>
      <c r="AC2257">
        <v>-2445797.9500000002</v>
      </c>
      <c r="AD2257">
        <v>-2124951.2799999998</v>
      </c>
      <c r="AE2257">
        <v>0</v>
      </c>
      <c r="AF2257">
        <v>0</v>
      </c>
      <c r="AG2257">
        <v>0</v>
      </c>
      <c r="AH2257">
        <v>0</v>
      </c>
      <c r="AI2257">
        <v>-2124951.2799999998</v>
      </c>
      <c r="AJ2257">
        <v>-4427432.5</v>
      </c>
      <c r="AK2257">
        <v>-143316.73000000001</v>
      </c>
      <c r="AL2257">
        <v>-168507.64</v>
      </c>
      <c r="AM2257">
        <v>0</v>
      </c>
      <c r="AN2257">
        <v>0</v>
      </c>
      <c r="AO2257">
        <v>0</v>
      </c>
      <c r="AP2257">
        <v>0</v>
      </c>
      <c r="AQ2257">
        <v>0</v>
      </c>
    </row>
    <row r="2258" spans="2:43" x14ac:dyDescent="0.35">
      <c r="B2258" s="65" t="s">
        <v>128</v>
      </c>
      <c r="E2258" t="s">
        <v>129</v>
      </c>
      <c r="F2258">
        <v>125</v>
      </c>
      <c r="G2258">
        <v>0</v>
      </c>
      <c r="H2258" t="s">
        <v>557</v>
      </c>
      <c r="I2258">
        <v>5</v>
      </c>
      <c r="J2258">
        <v>253</v>
      </c>
      <c r="K2258" t="s">
        <v>66</v>
      </c>
      <c r="L2258">
        <v>-24322.7</v>
      </c>
      <c r="M2258">
        <v>-24322.7</v>
      </c>
      <c r="N2258">
        <v>0</v>
      </c>
      <c r="O2258">
        <v>0</v>
      </c>
      <c r="P2258">
        <v>-24322.7</v>
      </c>
      <c r="Q2258">
        <v>-24322.7</v>
      </c>
      <c r="R2258">
        <v>0</v>
      </c>
      <c r="S2258">
        <v>0</v>
      </c>
      <c r="T2258">
        <v>0</v>
      </c>
      <c r="U2258">
        <v>0</v>
      </c>
      <c r="V2258">
        <v>0</v>
      </c>
      <c r="W2258">
        <v>0</v>
      </c>
      <c r="X2258">
        <v>-24912.16</v>
      </c>
      <c r="Y2258">
        <v>-24912.16</v>
      </c>
      <c r="Z2258">
        <v>0</v>
      </c>
      <c r="AA2258">
        <v>0</v>
      </c>
      <c r="AB2258">
        <v>-24912.16</v>
      </c>
      <c r="AC2258">
        <v>-24912.16</v>
      </c>
      <c r="AD2258">
        <v>0</v>
      </c>
      <c r="AE2258">
        <v>0</v>
      </c>
      <c r="AF2258">
        <v>0</v>
      </c>
      <c r="AG2258">
        <v>0</v>
      </c>
      <c r="AH2258">
        <v>0</v>
      </c>
      <c r="AI2258">
        <v>0</v>
      </c>
      <c r="AJ2258">
        <v>-24912.16</v>
      </c>
      <c r="AK2258">
        <v>0</v>
      </c>
      <c r="AL2258">
        <v>0</v>
      </c>
      <c r="AM2258">
        <v>0</v>
      </c>
      <c r="AN2258">
        <v>0</v>
      </c>
      <c r="AO2258">
        <v>0</v>
      </c>
      <c r="AP2258">
        <v>0</v>
      </c>
      <c r="AQ2258">
        <v>0</v>
      </c>
    </row>
    <row r="2259" spans="2:43" x14ac:dyDescent="0.35">
      <c r="B2259" s="65" t="s">
        <v>128</v>
      </c>
      <c r="E2259" t="s">
        <v>129</v>
      </c>
      <c r="F2259">
        <v>125</v>
      </c>
      <c r="G2259">
        <v>0</v>
      </c>
      <c r="H2259" t="s">
        <v>557</v>
      </c>
      <c r="I2259">
        <v>5</v>
      </c>
      <c r="J2259">
        <v>410</v>
      </c>
      <c r="K2259" t="s">
        <v>66</v>
      </c>
      <c r="L2259">
        <v>-500000</v>
      </c>
      <c r="M2259">
        <v>-293055.8</v>
      </c>
      <c r="N2259">
        <v>0</v>
      </c>
      <c r="O2259">
        <v>0</v>
      </c>
      <c r="P2259">
        <v>-500000</v>
      </c>
      <c r="Q2259">
        <v>-293055.8</v>
      </c>
      <c r="R2259">
        <v>0</v>
      </c>
      <c r="S2259">
        <v>0</v>
      </c>
      <c r="T2259">
        <v>0</v>
      </c>
      <c r="U2259">
        <v>0</v>
      </c>
      <c r="V2259">
        <v>0</v>
      </c>
      <c r="W2259">
        <v>0</v>
      </c>
      <c r="X2259">
        <v>0</v>
      </c>
      <c r="Y2259">
        <v>0</v>
      </c>
      <c r="Z2259">
        <v>0</v>
      </c>
      <c r="AA2259">
        <v>0</v>
      </c>
      <c r="AB2259">
        <v>0</v>
      </c>
      <c r="AC2259">
        <v>0</v>
      </c>
      <c r="AD2259">
        <v>-206944.2</v>
      </c>
      <c r="AE2259">
        <v>0</v>
      </c>
      <c r="AF2259">
        <v>0</v>
      </c>
      <c r="AG2259">
        <v>0</v>
      </c>
      <c r="AH2259">
        <v>0</v>
      </c>
      <c r="AI2259">
        <v>-206944.2</v>
      </c>
      <c r="AJ2259">
        <v>0</v>
      </c>
      <c r="AK2259">
        <v>-206944.2</v>
      </c>
      <c r="AL2259">
        <v>0</v>
      </c>
      <c r="AM2259">
        <v>0</v>
      </c>
      <c r="AN2259">
        <v>0</v>
      </c>
      <c r="AO2259">
        <v>0</v>
      </c>
      <c r="AP2259">
        <v>0</v>
      </c>
      <c r="AQ2259">
        <v>0</v>
      </c>
    </row>
    <row r="2260" spans="2:43" x14ac:dyDescent="0.35">
      <c r="B2260" s="65" t="s">
        <v>128</v>
      </c>
      <c r="E2260" t="s">
        <v>129</v>
      </c>
      <c r="F2260">
        <v>125</v>
      </c>
      <c r="G2260">
        <v>0</v>
      </c>
      <c r="H2260" t="s">
        <v>558</v>
      </c>
      <c r="I2260">
        <v>6</v>
      </c>
      <c r="J2260">
        <v>410</v>
      </c>
      <c r="K2260" t="s">
        <v>66</v>
      </c>
      <c r="L2260">
        <v>-4738797.58</v>
      </c>
      <c r="M2260">
        <v>-3105981.03</v>
      </c>
      <c r="N2260">
        <v>0</v>
      </c>
      <c r="O2260">
        <v>0</v>
      </c>
      <c r="P2260">
        <v>-4738797.58</v>
      </c>
      <c r="Q2260">
        <v>-3105981.03</v>
      </c>
      <c r="R2260">
        <v>0</v>
      </c>
      <c r="S2260">
        <v>0</v>
      </c>
      <c r="T2260">
        <v>0</v>
      </c>
      <c r="U2260">
        <v>0</v>
      </c>
      <c r="V2260">
        <v>0</v>
      </c>
      <c r="W2260">
        <v>0</v>
      </c>
      <c r="X2260">
        <v>0</v>
      </c>
      <c r="Y2260">
        <v>0</v>
      </c>
      <c r="Z2260">
        <v>0</v>
      </c>
      <c r="AA2260">
        <v>0</v>
      </c>
      <c r="AB2260">
        <v>0</v>
      </c>
      <c r="AC2260">
        <v>0</v>
      </c>
      <c r="AD2260">
        <v>-1632816.55</v>
      </c>
      <c r="AE2260">
        <v>0</v>
      </c>
      <c r="AF2260">
        <v>0</v>
      </c>
      <c r="AG2260">
        <v>0</v>
      </c>
      <c r="AH2260">
        <v>0</v>
      </c>
      <c r="AI2260">
        <v>-1632816.55</v>
      </c>
      <c r="AJ2260">
        <v>0</v>
      </c>
      <c r="AK2260">
        <v>-1632816.55</v>
      </c>
      <c r="AL2260">
        <v>0</v>
      </c>
      <c r="AM2260">
        <v>0</v>
      </c>
      <c r="AN2260">
        <v>0</v>
      </c>
      <c r="AO2260">
        <v>0</v>
      </c>
      <c r="AP2260">
        <v>0</v>
      </c>
      <c r="AQ2260">
        <v>0</v>
      </c>
    </row>
    <row r="2261" spans="2:43" x14ac:dyDescent="0.35">
      <c r="B2261" s="65" t="s">
        <v>128</v>
      </c>
      <c r="E2261" t="s">
        <v>129</v>
      </c>
      <c r="F2261">
        <v>125</v>
      </c>
      <c r="G2261">
        <v>0</v>
      </c>
      <c r="H2261" t="s">
        <v>559</v>
      </c>
      <c r="I2261">
        <v>7</v>
      </c>
      <c r="J2261">
        <v>410</v>
      </c>
      <c r="K2261" t="s">
        <v>66</v>
      </c>
      <c r="L2261">
        <v>-40185732</v>
      </c>
      <c r="M2261">
        <v>-40185732</v>
      </c>
      <c r="N2261">
        <v>0</v>
      </c>
      <c r="O2261">
        <v>0</v>
      </c>
      <c r="P2261">
        <v>-40185732</v>
      </c>
      <c r="Q2261">
        <v>-40185732</v>
      </c>
      <c r="R2261">
        <v>0</v>
      </c>
      <c r="S2261">
        <v>0</v>
      </c>
      <c r="T2261">
        <v>0</v>
      </c>
      <c r="U2261">
        <v>0</v>
      </c>
      <c r="V2261">
        <v>0</v>
      </c>
      <c r="W2261">
        <v>0</v>
      </c>
      <c r="X2261">
        <v>0</v>
      </c>
      <c r="Y2261">
        <v>0</v>
      </c>
      <c r="Z2261">
        <v>0</v>
      </c>
      <c r="AA2261">
        <v>0</v>
      </c>
      <c r="AB2261">
        <v>0</v>
      </c>
      <c r="AC2261">
        <v>0</v>
      </c>
      <c r="AD2261">
        <v>-1993899</v>
      </c>
      <c r="AE2261">
        <v>0</v>
      </c>
      <c r="AF2261">
        <v>0</v>
      </c>
      <c r="AG2261">
        <v>0</v>
      </c>
      <c r="AH2261">
        <v>0</v>
      </c>
      <c r="AI2261">
        <v>-1993899</v>
      </c>
      <c r="AJ2261">
        <v>0</v>
      </c>
      <c r="AK2261">
        <v>-1993899</v>
      </c>
      <c r="AL2261">
        <v>-1993899</v>
      </c>
      <c r="AM2261">
        <v>0</v>
      </c>
      <c r="AN2261">
        <v>0</v>
      </c>
      <c r="AO2261">
        <v>0</v>
      </c>
      <c r="AP2261">
        <v>0</v>
      </c>
      <c r="AQ2261">
        <v>0</v>
      </c>
    </row>
    <row r="2262" spans="2:43" x14ac:dyDescent="0.35">
      <c r="B2262" s="65" t="s">
        <v>128</v>
      </c>
      <c r="E2262" t="s">
        <v>129</v>
      </c>
      <c r="F2262">
        <v>700</v>
      </c>
      <c r="G2262">
        <v>0</v>
      </c>
      <c r="H2262" t="s">
        <v>560</v>
      </c>
      <c r="I2262">
        <v>1</v>
      </c>
      <c r="J2262">
        <v>0</v>
      </c>
      <c r="K2262" t="s">
        <v>66</v>
      </c>
      <c r="L2262">
        <v>4298.28</v>
      </c>
      <c r="M2262">
        <v>4298.28</v>
      </c>
      <c r="N2262">
        <v>0</v>
      </c>
      <c r="O2262">
        <v>0</v>
      </c>
      <c r="P2262">
        <v>4298.28</v>
      </c>
      <c r="Q2262">
        <v>4298.28</v>
      </c>
      <c r="R2262">
        <v>0</v>
      </c>
      <c r="S2262">
        <v>0</v>
      </c>
      <c r="T2262">
        <v>0</v>
      </c>
      <c r="U2262">
        <v>0</v>
      </c>
      <c r="V2262">
        <v>0</v>
      </c>
      <c r="W2262">
        <v>0</v>
      </c>
      <c r="X2262">
        <v>-6717.78</v>
      </c>
      <c r="Y2262">
        <v>0</v>
      </c>
      <c r="Z2262">
        <v>0</v>
      </c>
      <c r="AA2262">
        <v>0</v>
      </c>
      <c r="AB2262">
        <v>-6717.78</v>
      </c>
      <c r="AC2262">
        <v>0</v>
      </c>
      <c r="AD2262">
        <v>0</v>
      </c>
      <c r="AE2262">
        <v>0</v>
      </c>
      <c r="AF2262">
        <v>0</v>
      </c>
      <c r="AG2262">
        <v>0</v>
      </c>
      <c r="AH2262">
        <v>0</v>
      </c>
      <c r="AI2262">
        <v>0</v>
      </c>
      <c r="AJ2262">
        <v>-6717.78</v>
      </c>
      <c r="AK2262">
        <v>6717.78</v>
      </c>
      <c r="AL2262">
        <v>6717.78</v>
      </c>
      <c r="AM2262">
        <v>0</v>
      </c>
      <c r="AN2262">
        <v>0</v>
      </c>
      <c r="AO2262">
        <v>0</v>
      </c>
      <c r="AP2262">
        <v>0</v>
      </c>
      <c r="AQ2262">
        <v>0</v>
      </c>
    </row>
    <row r="2263" spans="2:43" x14ac:dyDescent="0.35">
      <c r="B2263" s="65" t="s">
        <v>128</v>
      </c>
      <c r="E2263" t="s">
        <v>129</v>
      </c>
      <c r="F2263">
        <v>700</v>
      </c>
      <c r="G2263">
        <v>0</v>
      </c>
      <c r="H2263" t="s">
        <v>560</v>
      </c>
      <c r="I2263">
        <v>1</v>
      </c>
      <c r="J2263">
        <v>251</v>
      </c>
      <c r="K2263" t="s">
        <v>66</v>
      </c>
      <c r="L2263">
        <v>-4411354.43</v>
      </c>
      <c r="M2263">
        <v>-2167595.8199999998</v>
      </c>
      <c r="N2263">
        <v>0</v>
      </c>
      <c r="O2263">
        <v>0</v>
      </c>
      <c r="P2263">
        <v>-4411354.43</v>
      </c>
      <c r="Q2263">
        <v>-2167595.8199999998</v>
      </c>
      <c r="R2263">
        <v>-3675.55</v>
      </c>
      <c r="S2263">
        <v>0</v>
      </c>
      <c r="T2263">
        <v>0</v>
      </c>
      <c r="U2263">
        <v>0</v>
      </c>
      <c r="V2263">
        <v>-3675.55</v>
      </c>
      <c r="W2263">
        <v>0</v>
      </c>
      <c r="X2263">
        <v>-41282.54</v>
      </c>
      <c r="Y2263">
        <v>-41828.639999999999</v>
      </c>
      <c r="Z2263">
        <v>0</v>
      </c>
      <c r="AA2263">
        <v>0</v>
      </c>
      <c r="AB2263">
        <v>-41282.54</v>
      </c>
      <c r="AC2263">
        <v>-41828.639999999999</v>
      </c>
      <c r="AD2263">
        <v>-5718964.6699999999</v>
      </c>
      <c r="AE2263">
        <v>0</v>
      </c>
      <c r="AF2263">
        <v>0</v>
      </c>
      <c r="AG2263">
        <v>0</v>
      </c>
      <c r="AH2263">
        <v>0</v>
      </c>
      <c r="AI2263">
        <v>-5718964.6699999999</v>
      </c>
      <c r="AJ2263">
        <v>-41282.54</v>
      </c>
      <c r="AK2263">
        <v>-5719510.7699999996</v>
      </c>
      <c r="AL2263">
        <v>-3472076.61</v>
      </c>
      <c r="AM2263">
        <v>0</v>
      </c>
      <c r="AN2263">
        <v>0</v>
      </c>
      <c r="AO2263">
        <v>0</v>
      </c>
      <c r="AP2263">
        <v>0</v>
      </c>
      <c r="AQ2263">
        <v>0</v>
      </c>
    </row>
    <row r="2264" spans="2:43" x14ac:dyDescent="0.35">
      <c r="B2264" s="65" t="s">
        <v>128</v>
      </c>
      <c r="E2264" t="s">
        <v>129</v>
      </c>
      <c r="F2264">
        <v>700</v>
      </c>
      <c r="G2264">
        <v>0</v>
      </c>
      <c r="H2264" t="s">
        <v>560</v>
      </c>
      <c r="I2264">
        <v>1</v>
      </c>
      <c r="J2264">
        <v>252</v>
      </c>
      <c r="K2264" t="s">
        <v>66</v>
      </c>
      <c r="L2264">
        <v>100085.46</v>
      </c>
      <c r="M2264">
        <v>100085.46</v>
      </c>
      <c r="N2264">
        <v>0</v>
      </c>
      <c r="O2264">
        <v>0</v>
      </c>
      <c r="P2264">
        <v>100085.46</v>
      </c>
      <c r="Q2264">
        <v>100085.46</v>
      </c>
      <c r="R2264">
        <v>0</v>
      </c>
      <c r="S2264">
        <v>0</v>
      </c>
      <c r="T2264">
        <v>0</v>
      </c>
      <c r="U2264">
        <v>0</v>
      </c>
      <c r="V2264">
        <v>0</v>
      </c>
      <c r="W2264">
        <v>0</v>
      </c>
      <c r="X2264">
        <v>-100085.46</v>
      </c>
      <c r="Y2264">
        <v>0</v>
      </c>
      <c r="Z2264">
        <v>0</v>
      </c>
      <c r="AA2264">
        <v>0</v>
      </c>
      <c r="AB2264">
        <v>-100085.46</v>
      </c>
      <c r="AC2264">
        <v>0</v>
      </c>
      <c r="AD2264">
        <v>0</v>
      </c>
      <c r="AE2264">
        <v>0</v>
      </c>
      <c r="AF2264">
        <v>0</v>
      </c>
      <c r="AG2264">
        <v>0</v>
      </c>
      <c r="AH2264">
        <v>0</v>
      </c>
      <c r="AI2264">
        <v>0</v>
      </c>
      <c r="AJ2264">
        <v>-100085.46</v>
      </c>
      <c r="AK2264">
        <v>100085.46</v>
      </c>
      <c r="AL2264">
        <v>100085.46</v>
      </c>
      <c r="AM2264">
        <v>0</v>
      </c>
      <c r="AN2264">
        <v>0</v>
      </c>
      <c r="AO2264">
        <v>0</v>
      </c>
      <c r="AP2264">
        <v>0</v>
      </c>
      <c r="AQ2264">
        <v>0</v>
      </c>
    </row>
    <row r="2265" spans="2:43" x14ac:dyDescent="0.35">
      <c r="B2265" s="65" t="s">
        <v>128</v>
      </c>
      <c r="E2265" t="s">
        <v>129</v>
      </c>
      <c r="F2265">
        <v>700</v>
      </c>
      <c r="G2265">
        <v>0</v>
      </c>
      <c r="H2265" t="s">
        <v>560</v>
      </c>
      <c r="I2265">
        <v>1</v>
      </c>
      <c r="J2265">
        <v>253</v>
      </c>
      <c r="K2265" t="s">
        <v>66</v>
      </c>
      <c r="L2265">
        <v>2286.9899999999998</v>
      </c>
      <c r="M2265">
        <v>-6132.97</v>
      </c>
      <c r="N2265">
        <v>0</v>
      </c>
      <c r="O2265">
        <v>0</v>
      </c>
      <c r="P2265">
        <v>2286.9899999999998</v>
      </c>
      <c r="Q2265">
        <v>-6132.97</v>
      </c>
      <c r="R2265">
        <v>0</v>
      </c>
      <c r="S2265">
        <v>0</v>
      </c>
      <c r="T2265">
        <v>0</v>
      </c>
      <c r="U2265">
        <v>0</v>
      </c>
      <c r="V2265">
        <v>0</v>
      </c>
      <c r="W2265">
        <v>0</v>
      </c>
      <c r="X2265">
        <v>13342.66</v>
      </c>
      <c r="Y2265">
        <v>-25000</v>
      </c>
      <c r="Z2265">
        <v>0</v>
      </c>
      <c r="AA2265">
        <v>0</v>
      </c>
      <c r="AB2265">
        <v>13342.66</v>
      </c>
      <c r="AC2265">
        <v>-25000</v>
      </c>
      <c r="AD2265">
        <v>6135.67</v>
      </c>
      <c r="AE2265">
        <v>0</v>
      </c>
      <c r="AF2265">
        <v>0</v>
      </c>
      <c r="AG2265">
        <v>0</v>
      </c>
      <c r="AH2265">
        <v>0</v>
      </c>
      <c r="AI2265">
        <v>6135.67</v>
      </c>
      <c r="AJ2265">
        <v>13342.66</v>
      </c>
      <c r="AK2265">
        <v>-32206.99</v>
      </c>
      <c r="AL2265">
        <v>-40626.949999999997</v>
      </c>
      <c r="AM2265">
        <v>20000</v>
      </c>
      <c r="AN2265">
        <v>0</v>
      </c>
      <c r="AO2265">
        <v>0</v>
      </c>
      <c r="AP2265">
        <v>0</v>
      </c>
      <c r="AQ2265">
        <v>20000</v>
      </c>
    </row>
    <row r="2266" spans="2:43" x14ac:dyDescent="0.35">
      <c r="B2266" s="65" t="s">
        <v>128</v>
      </c>
      <c r="E2266" t="s">
        <v>129</v>
      </c>
      <c r="F2266">
        <v>700</v>
      </c>
      <c r="G2266">
        <v>0</v>
      </c>
      <c r="H2266" t="s">
        <v>560</v>
      </c>
      <c r="I2266">
        <v>1</v>
      </c>
      <c r="J2266">
        <v>255</v>
      </c>
      <c r="K2266" t="s">
        <v>66</v>
      </c>
      <c r="L2266">
        <v>-270825</v>
      </c>
      <c r="M2266">
        <v>-5926.23</v>
      </c>
      <c r="N2266">
        <v>0</v>
      </c>
      <c r="O2266">
        <v>0</v>
      </c>
      <c r="P2266">
        <v>-270825</v>
      </c>
      <c r="Q2266">
        <v>-5926.23</v>
      </c>
      <c r="R2266">
        <v>0</v>
      </c>
      <c r="S2266">
        <v>0</v>
      </c>
      <c r="T2266">
        <v>0</v>
      </c>
      <c r="U2266">
        <v>0</v>
      </c>
      <c r="V2266">
        <v>0</v>
      </c>
      <c r="W2266">
        <v>0</v>
      </c>
      <c r="X2266">
        <v>-285144.03999999998</v>
      </c>
      <c r="Y2266">
        <v>-106264.92</v>
      </c>
      <c r="Z2266">
        <v>0</v>
      </c>
      <c r="AA2266">
        <v>0</v>
      </c>
      <c r="AB2266">
        <v>-285144.03999999998</v>
      </c>
      <c r="AC2266">
        <v>-106264.92</v>
      </c>
      <c r="AD2266">
        <v>-443777.89</v>
      </c>
      <c r="AE2266">
        <v>0</v>
      </c>
      <c r="AF2266">
        <v>0</v>
      </c>
      <c r="AG2266">
        <v>0</v>
      </c>
      <c r="AH2266">
        <v>0</v>
      </c>
      <c r="AI2266">
        <v>-443777.89</v>
      </c>
      <c r="AJ2266">
        <v>-285144.03999999998</v>
      </c>
      <c r="AK2266">
        <v>-264898.77</v>
      </c>
      <c r="AL2266">
        <v>0</v>
      </c>
      <c r="AM2266">
        <v>0</v>
      </c>
      <c r="AN2266">
        <v>0</v>
      </c>
      <c r="AO2266">
        <v>0</v>
      </c>
      <c r="AP2266">
        <v>0</v>
      </c>
      <c r="AQ2266">
        <v>0</v>
      </c>
    </row>
    <row r="2267" spans="2:43" x14ac:dyDescent="0.35">
      <c r="B2267" s="65" t="s">
        <v>128</v>
      </c>
      <c r="E2267" t="s">
        <v>129</v>
      </c>
      <c r="F2267">
        <v>700</v>
      </c>
      <c r="G2267">
        <v>0</v>
      </c>
      <c r="H2267" t="s">
        <v>560</v>
      </c>
      <c r="I2267">
        <v>1</v>
      </c>
      <c r="J2267">
        <v>257</v>
      </c>
      <c r="K2267" t="s">
        <v>66</v>
      </c>
      <c r="L2267">
        <v>-4239303.91</v>
      </c>
      <c r="M2267">
        <v>-1034728.01</v>
      </c>
      <c r="N2267">
        <v>0</v>
      </c>
      <c r="O2267">
        <v>0</v>
      </c>
      <c r="P2267">
        <v>-4239303.91</v>
      </c>
      <c r="Q2267">
        <v>-1034728.01</v>
      </c>
      <c r="R2267">
        <v>0</v>
      </c>
      <c r="S2267">
        <v>0</v>
      </c>
      <c r="T2267">
        <v>0</v>
      </c>
      <c r="U2267">
        <v>0</v>
      </c>
      <c r="V2267">
        <v>0</v>
      </c>
      <c r="W2267">
        <v>0</v>
      </c>
      <c r="X2267">
        <v>0</v>
      </c>
      <c r="Y2267">
        <v>0</v>
      </c>
      <c r="Z2267">
        <v>0</v>
      </c>
      <c r="AA2267">
        <v>0</v>
      </c>
      <c r="AB2267">
        <v>0</v>
      </c>
      <c r="AC2267">
        <v>0</v>
      </c>
      <c r="AD2267">
        <v>-3204575.9</v>
      </c>
      <c r="AE2267">
        <v>0</v>
      </c>
      <c r="AF2267">
        <v>0</v>
      </c>
      <c r="AG2267">
        <v>0</v>
      </c>
      <c r="AH2267">
        <v>0</v>
      </c>
      <c r="AI2267">
        <v>-3204575.9</v>
      </c>
      <c r="AJ2267">
        <v>0</v>
      </c>
      <c r="AK2267">
        <v>-3204575.9</v>
      </c>
      <c r="AL2267">
        <v>0</v>
      </c>
      <c r="AM2267">
        <v>577370.72</v>
      </c>
      <c r="AN2267">
        <v>0</v>
      </c>
      <c r="AO2267">
        <v>0</v>
      </c>
      <c r="AP2267">
        <v>0</v>
      </c>
      <c r="AQ2267">
        <v>577370.72</v>
      </c>
    </row>
    <row r="2268" spans="2:43" x14ac:dyDescent="0.35">
      <c r="B2268" s="65" t="s">
        <v>128</v>
      </c>
      <c r="E2268" t="s">
        <v>129</v>
      </c>
      <c r="F2268">
        <v>700</v>
      </c>
      <c r="G2268">
        <v>0</v>
      </c>
      <c r="H2268" t="s">
        <v>560</v>
      </c>
      <c r="I2268">
        <v>1</v>
      </c>
      <c r="J2268">
        <v>410</v>
      </c>
      <c r="K2268" t="s">
        <v>66</v>
      </c>
      <c r="L2268">
        <v>-26925.88</v>
      </c>
      <c r="M2268">
        <v>-26925.88</v>
      </c>
      <c r="N2268">
        <v>0</v>
      </c>
      <c r="O2268">
        <v>0</v>
      </c>
      <c r="P2268">
        <v>-26925.88</v>
      </c>
      <c r="Q2268">
        <v>-26925.88</v>
      </c>
      <c r="R2268">
        <v>0</v>
      </c>
      <c r="S2268">
        <v>0</v>
      </c>
      <c r="T2268">
        <v>0</v>
      </c>
      <c r="U2268">
        <v>0</v>
      </c>
      <c r="V2268">
        <v>0</v>
      </c>
      <c r="W2268">
        <v>0</v>
      </c>
      <c r="X2268">
        <v>26925.88</v>
      </c>
      <c r="Y2268">
        <v>0</v>
      </c>
      <c r="Z2268">
        <v>0</v>
      </c>
      <c r="AA2268">
        <v>0</v>
      </c>
      <c r="AB2268">
        <v>26925.88</v>
      </c>
      <c r="AC2268">
        <v>0</v>
      </c>
      <c r="AD2268">
        <v>0</v>
      </c>
      <c r="AE2268">
        <v>0</v>
      </c>
      <c r="AF2268">
        <v>0</v>
      </c>
      <c r="AG2268">
        <v>0</v>
      </c>
      <c r="AH2268">
        <v>0</v>
      </c>
      <c r="AI2268">
        <v>0</v>
      </c>
      <c r="AJ2268">
        <v>26925.88</v>
      </c>
      <c r="AK2268">
        <v>-26925.88</v>
      </c>
      <c r="AL2268">
        <v>-26925.88</v>
      </c>
      <c r="AM2268">
        <v>0</v>
      </c>
      <c r="AN2268">
        <v>0</v>
      </c>
      <c r="AO2268">
        <v>0</v>
      </c>
      <c r="AP2268">
        <v>0</v>
      </c>
      <c r="AQ2268">
        <v>0</v>
      </c>
    </row>
    <row r="2269" spans="2:43" x14ac:dyDescent="0.35">
      <c r="B2269" s="65" t="s">
        <v>128</v>
      </c>
      <c r="E2269" t="s">
        <v>129</v>
      </c>
      <c r="F2269">
        <v>700</v>
      </c>
      <c r="G2269">
        <v>0</v>
      </c>
      <c r="H2269" t="s">
        <v>560</v>
      </c>
      <c r="I2269">
        <v>1</v>
      </c>
      <c r="J2269">
        <v>420</v>
      </c>
      <c r="K2269" t="s">
        <v>66</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-40000</v>
      </c>
      <c r="AE2269">
        <v>0</v>
      </c>
      <c r="AF2269">
        <v>0</v>
      </c>
      <c r="AG2269">
        <v>0</v>
      </c>
      <c r="AH2269">
        <v>0</v>
      </c>
      <c r="AI2269">
        <v>-40000</v>
      </c>
      <c r="AJ2269">
        <v>0</v>
      </c>
      <c r="AK2269">
        <v>-40000</v>
      </c>
      <c r="AL2269">
        <v>-40000</v>
      </c>
      <c r="AM2269">
        <v>0</v>
      </c>
      <c r="AN2269">
        <v>0</v>
      </c>
      <c r="AO2269">
        <v>0</v>
      </c>
      <c r="AP2269">
        <v>0</v>
      </c>
      <c r="AQ2269">
        <v>0</v>
      </c>
    </row>
    <row r="2270" spans="2:43" x14ac:dyDescent="0.35">
      <c r="B2270" s="65" t="s">
        <v>128</v>
      </c>
      <c r="E2270" t="s">
        <v>129</v>
      </c>
      <c r="F2270">
        <v>700</v>
      </c>
      <c r="G2270">
        <v>0</v>
      </c>
      <c r="H2270" t="s">
        <v>561</v>
      </c>
      <c r="I2270">
        <v>2</v>
      </c>
      <c r="J2270">
        <v>251</v>
      </c>
      <c r="K2270" t="s">
        <v>66</v>
      </c>
      <c r="L2270">
        <v>-590096.88</v>
      </c>
      <c r="M2270">
        <v>-489955.83</v>
      </c>
      <c r="N2270">
        <v>0</v>
      </c>
      <c r="O2270">
        <v>0</v>
      </c>
      <c r="P2270">
        <v>-590096.88</v>
      </c>
      <c r="Q2270">
        <v>-489955.83</v>
      </c>
      <c r="R2270">
        <v>0</v>
      </c>
      <c r="S2270">
        <v>0</v>
      </c>
      <c r="T2270">
        <v>0</v>
      </c>
      <c r="U2270">
        <v>0</v>
      </c>
      <c r="V2270">
        <v>0</v>
      </c>
      <c r="W2270">
        <v>0</v>
      </c>
      <c r="X2270">
        <v>0</v>
      </c>
      <c r="Y2270">
        <v>0</v>
      </c>
      <c r="Z2270">
        <v>0</v>
      </c>
      <c r="AA2270">
        <v>0</v>
      </c>
      <c r="AB2270">
        <v>0</v>
      </c>
      <c r="AC2270">
        <v>0</v>
      </c>
      <c r="AD2270">
        <v>-1182542.67</v>
      </c>
      <c r="AE2270">
        <v>0</v>
      </c>
      <c r="AF2270">
        <v>0</v>
      </c>
      <c r="AG2270">
        <v>0</v>
      </c>
      <c r="AH2270">
        <v>0</v>
      </c>
      <c r="AI2270">
        <v>-1182542.67</v>
      </c>
      <c r="AJ2270">
        <v>0</v>
      </c>
      <c r="AK2270">
        <v>-1182542.67</v>
      </c>
      <c r="AL2270">
        <v>-1082401.6200000001</v>
      </c>
      <c r="AM2270">
        <v>138257.34</v>
      </c>
      <c r="AN2270">
        <v>0</v>
      </c>
      <c r="AO2270">
        <v>0</v>
      </c>
      <c r="AP2270">
        <v>0</v>
      </c>
      <c r="AQ2270">
        <v>138257.34</v>
      </c>
    </row>
    <row r="2271" spans="2:43" x14ac:dyDescent="0.35">
      <c r="B2271" s="65" t="s">
        <v>128</v>
      </c>
      <c r="E2271" t="s">
        <v>129</v>
      </c>
      <c r="F2271">
        <v>700</v>
      </c>
      <c r="G2271">
        <v>0</v>
      </c>
      <c r="H2271" t="s">
        <v>561</v>
      </c>
      <c r="I2271">
        <v>2</v>
      </c>
      <c r="J2271">
        <v>253</v>
      </c>
      <c r="K2271" t="s">
        <v>66</v>
      </c>
      <c r="L2271">
        <v>-93529.88</v>
      </c>
      <c r="M2271">
        <v>-93529.88</v>
      </c>
      <c r="N2271">
        <v>0</v>
      </c>
      <c r="O2271">
        <v>0</v>
      </c>
      <c r="P2271">
        <v>-93529.88</v>
      </c>
      <c r="Q2271">
        <v>-93529.88</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6837.41</v>
      </c>
      <c r="AN2271">
        <v>0</v>
      </c>
      <c r="AO2271">
        <v>0</v>
      </c>
      <c r="AP2271">
        <v>0</v>
      </c>
      <c r="AQ2271">
        <v>6837.41</v>
      </c>
    </row>
    <row r="2272" spans="2:43" x14ac:dyDescent="0.35">
      <c r="B2272" s="65" t="s">
        <v>128</v>
      </c>
      <c r="E2272" t="s">
        <v>129</v>
      </c>
      <c r="F2272">
        <v>700</v>
      </c>
      <c r="G2272">
        <v>0</v>
      </c>
      <c r="H2272" t="s">
        <v>562</v>
      </c>
      <c r="I2272">
        <v>6</v>
      </c>
      <c r="J2272">
        <v>121</v>
      </c>
      <c r="K2272" t="s">
        <v>66</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-857317</v>
      </c>
      <c r="AE2272">
        <v>0</v>
      </c>
      <c r="AF2272">
        <v>0</v>
      </c>
      <c r="AG2272">
        <v>0</v>
      </c>
      <c r="AH2272">
        <v>0</v>
      </c>
      <c r="AI2272">
        <v>-857317</v>
      </c>
      <c r="AJ2272">
        <v>0</v>
      </c>
      <c r="AK2272">
        <v>-857317</v>
      </c>
      <c r="AL2272">
        <v>-857317</v>
      </c>
      <c r="AM2272">
        <v>0</v>
      </c>
      <c r="AN2272">
        <v>0</v>
      </c>
      <c r="AO2272">
        <v>0</v>
      </c>
      <c r="AP2272">
        <v>0</v>
      </c>
      <c r="AQ2272">
        <v>0</v>
      </c>
    </row>
    <row r="2273" spans="2:43" x14ac:dyDescent="0.35">
      <c r="B2273" s="65" t="s">
        <v>128</v>
      </c>
      <c r="E2273" t="s">
        <v>129</v>
      </c>
      <c r="F2273">
        <v>700</v>
      </c>
      <c r="G2273">
        <v>0</v>
      </c>
      <c r="H2273" t="s">
        <v>562</v>
      </c>
      <c r="I2273">
        <v>6</v>
      </c>
      <c r="J2273">
        <v>255</v>
      </c>
      <c r="K2273" t="s">
        <v>66</v>
      </c>
      <c r="L2273">
        <v>-39039.67</v>
      </c>
      <c r="M2273">
        <v>-39039.67</v>
      </c>
      <c r="N2273">
        <v>0</v>
      </c>
      <c r="O2273">
        <v>0</v>
      </c>
      <c r="P2273">
        <v>-39039.67</v>
      </c>
      <c r="Q2273">
        <v>-39039.67</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row>
    <row r="2274" spans="2:43" x14ac:dyDescent="0.35">
      <c r="B2274" s="65" t="s">
        <v>128</v>
      </c>
      <c r="E2274" t="s">
        <v>129</v>
      </c>
      <c r="F2274">
        <v>701</v>
      </c>
      <c r="G2274">
        <v>0</v>
      </c>
      <c r="H2274" t="s">
        <v>563</v>
      </c>
      <c r="I2274">
        <v>1</v>
      </c>
      <c r="J2274">
        <v>410</v>
      </c>
      <c r="K2274" t="s">
        <v>66</v>
      </c>
      <c r="L2274">
        <v>-5749407.4400000004</v>
      </c>
      <c r="M2274">
        <v>-4408333.7699999996</v>
      </c>
      <c r="N2274">
        <v>0</v>
      </c>
      <c r="O2274">
        <v>0</v>
      </c>
      <c r="P2274">
        <v>-5749407.4400000004</v>
      </c>
      <c r="Q2274">
        <v>-4408333.7699999996</v>
      </c>
      <c r="R2274">
        <v>0</v>
      </c>
      <c r="S2274">
        <v>0</v>
      </c>
      <c r="T2274">
        <v>0</v>
      </c>
      <c r="U2274">
        <v>0</v>
      </c>
      <c r="V2274">
        <v>0</v>
      </c>
      <c r="W2274">
        <v>0</v>
      </c>
      <c r="X2274">
        <v>0</v>
      </c>
      <c r="Y2274">
        <v>0</v>
      </c>
      <c r="Z2274">
        <v>0</v>
      </c>
      <c r="AA2274">
        <v>0</v>
      </c>
      <c r="AB2274">
        <v>0</v>
      </c>
      <c r="AC2274">
        <v>0</v>
      </c>
      <c r="AD2274">
        <v>-1341073.67</v>
      </c>
      <c r="AE2274">
        <v>0</v>
      </c>
      <c r="AF2274">
        <v>0</v>
      </c>
      <c r="AG2274">
        <v>0</v>
      </c>
      <c r="AH2274">
        <v>0</v>
      </c>
      <c r="AI2274">
        <v>-1341073.67</v>
      </c>
      <c r="AJ2274">
        <v>0</v>
      </c>
      <c r="AK2274">
        <v>-1341073.67</v>
      </c>
      <c r="AL2274">
        <v>0</v>
      </c>
      <c r="AM2274">
        <v>0</v>
      </c>
      <c r="AN2274">
        <v>0</v>
      </c>
      <c r="AO2274">
        <v>0</v>
      </c>
      <c r="AP2274">
        <v>0</v>
      </c>
      <c r="AQ2274">
        <v>0</v>
      </c>
    </row>
    <row r="2275" spans="2:43" x14ac:dyDescent="0.35">
      <c r="B2275" s="65" t="s">
        <v>128</v>
      </c>
      <c r="E2275" t="s">
        <v>129</v>
      </c>
      <c r="F2275">
        <v>702</v>
      </c>
      <c r="G2275">
        <v>0</v>
      </c>
      <c r="H2275" t="s">
        <v>564</v>
      </c>
      <c r="I2275">
        <v>1</v>
      </c>
      <c r="J2275">
        <v>0</v>
      </c>
      <c r="K2275" t="s">
        <v>66</v>
      </c>
      <c r="L2275">
        <v>49563.79</v>
      </c>
      <c r="M2275">
        <v>0</v>
      </c>
      <c r="N2275">
        <v>0</v>
      </c>
      <c r="O2275">
        <v>0</v>
      </c>
      <c r="P2275">
        <v>49563.79</v>
      </c>
      <c r="Q2275">
        <v>0</v>
      </c>
      <c r="R2275">
        <v>3240</v>
      </c>
      <c r="S2275">
        <v>0</v>
      </c>
      <c r="T2275">
        <v>0</v>
      </c>
      <c r="U2275">
        <v>0</v>
      </c>
      <c r="V2275">
        <v>3240</v>
      </c>
      <c r="W2275">
        <v>0</v>
      </c>
      <c r="X2275">
        <v>0</v>
      </c>
      <c r="Y2275">
        <v>0</v>
      </c>
      <c r="Z2275">
        <v>0</v>
      </c>
      <c r="AA2275">
        <v>0</v>
      </c>
      <c r="AB2275">
        <v>0</v>
      </c>
      <c r="AC2275">
        <v>0</v>
      </c>
      <c r="AD2275">
        <v>0</v>
      </c>
      <c r="AE2275">
        <v>0</v>
      </c>
      <c r="AF2275">
        <v>0</v>
      </c>
      <c r="AG2275">
        <v>0</v>
      </c>
      <c r="AH2275">
        <v>0</v>
      </c>
      <c r="AI2275">
        <v>0</v>
      </c>
      <c r="AJ2275">
        <v>0</v>
      </c>
      <c r="AK2275">
        <v>0</v>
      </c>
      <c r="AL2275">
        <v>-52803.79</v>
      </c>
      <c r="AM2275">
        <v>0</v>
      </c>
      <c r="AN2275">
        <v>0</v>
      </c>
      <c r="AO2275">
        <v>0</v>
      </c>
      <c r="AP2275">
        <v>0</v>
      </c>
      <c r="AQ2275">
        <v>0</v>
      </c>
    </row>
    <row r="2276" spans="2:43" x14ac:dyDescent="0.35">
      <c r="B2276" s="65" t="s">
        <v>128</v>
      </c>
      <c r="E2276" t="s">
        <v>129</v>
      </c>
      <c r="F2276">
        <v>702</v>
      </c>
      <c r="G2276">
        <v>0</v>
      </c>
      <c r="H2276" t="s">
        <v>564</v>
      </c>
      <c r="I2276">
        <v>1</v>
      </c>
      <c r="J2276">
        <v>252</v>
      </c>
      <c r="K2276" t="s">
        <v>66</v>
      </c>
      <c r="L2276">
        <v>150000</v>
      </c>
      <c r="M2276">
        <v>0</v>
      </c>
      <c r="N2276">
        <v>0</v>
      </c>
      <c r="O2276">
        <v>0</v>
      </c>
      <c r="P2276">
        <v>150000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-150000</v>
      </c>
      <c r="AM2276">
        <v>0</v>
      </c>
      <c r="AN2276">
        <v>0</v>
      </c>
      <c r="AO2276">
        <v>0</v>
      </c>
      <c r="AP2276">
        <v>0</v>
      </c>
      <c r="AQ2276">
        <v>0</v>
      </c>
    </row>
    <row r="2277" spans="2:43" x14ac:dyDescent="0.35">
      <c r="B2277" s="65" t="s">
        <v>128</v>
      </c>
      <c r="E2277" t="s">
        <v>129</v>
      </c>
      <c r="F2277">
        <v>702</v>
      </c>
      <c r="G2277">
        <v>0</v>
      </c>
      <c r="H2277" t="s">
        <v>564</v>
      </c>
      <c r="I2277">
        <v>1</v>
      </c>
      <c r="J2277">
        <v>253</v>
      </c>
      <c r="K2277" t="s">
        <v>66</v>
      </c>
      <c r="L2277">
        <v>-172997.39</v>
      </c>
      <c r="M2277">
        <v>0</v>
      </c>
      <c r="N2277">
        <v>0</v>
      </c>
      <c r="O2277">
        <v>0</v>
      </c>
      <c r="P2277">
        <v>-172997.39</v>
      </c>
      <c r="Q2277">
        <v>0</v>
      </c>
      <c r="R2277">
        <v>-3240</v>
      </c>
      <c r="S2277">
        <v>0</v>
      </c>
      <c r="T2277">
        <v>0</v>
      </c>
      <c r="U2277">
        <v>0</v>
      </c>
      <c r="V2277">
        <v>-3240</v>
      </c>
      <c r="W2277">
        <v>0</v>
      </c>
      <c r="X2277">
        <v>0</v>
      </c>
      <c r="Y2277">
        <v>0</v>
      </c>
      <c r="Z2277">
        <v>0</v>
      </c>
      <c r="AA2277">
        <v>0</v>
      </c>
      <c r="AB2277">
        <v>0</v>
      </c>
      <c r="AC2277">
        <v>0</v>
      </c>
      <c r="AD2277">
        <v>0</v>
      </c>
      <c r="AE2277">
        <v>0</v>
      </c>
      <c r="AF2277">
        <v>0</v>
      </c>
      <c r="AG2277">
        <v>0</v>
      </c>
      <c r="AH2277">
        <v>0</v>
      </c>
      <c r="AI2277">
        <v>0</v>
      </c>
      <c r="AJ2277">
        <v>0</v>
      </c>
      <c r="AK2277">
        <v>0</v>
      </c>
      <c r="AL2277">
        <v>176237.39</v>
      </c>
      <c r="AM2277">
        <v>0</v>
      </c>
      <c r="AN2277">
        <v>0</v>
      </c>
      <c r="AO2277">
        <v>0</v>
      </c>
      <c r="AP2277">
        <v>0</v>
      </c>
      <c r="AQ2277">
        <v>0</v>
      </c>
    </row>
    <row r="2278" spans="2:43" x14ac:dyDescent="0.35">
      <c r="B2278" s="65" t="s">
        <v>128</v>
      </c>
      <c r="E2278" t="s">
        <v>129</v>
      </c>
      <c r="F2278">
        <v>702</v>
      </c>
      <c r="G2278">
        <v>0</v>
      </c>
      <c r="H2278" t="s">
        <v>564</v>
      </c>
      <c r="I2278">
        <v>1</v>
      </c>
      <c r="J2278">
        <v>257</v>
      </c>
      <c r="K2278" t="s">
        <v>66</v>
      </c>
      <c r="L2278">
        <v>-26566.400000000001</v>
      </c>
      <c r="M2278">
        <v>0</v>
      </c>
      <c r="N2278">
        <v>0</v>
      </c>
      <c r="O2278">
        <v>0</v>
      </c>
      <c r="P2278">
        <v>-26566.400000000001</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26566.400000000001</v>
      </c>
      <c r="AM2278">
        <v>0</v>
      </c>
      <c r="AN2278">
        <v>0</v>
      </c>
      <c r="AO2278">
        <v>0</v>
      </c>
      <c r="AP2278">
        <v>0</v>
      </c>
      <c r="AQ2278">
        <v>0</v>
      </c>
    </row>
    <row r="2279" spans="2:43" x14ac:dyDescent="0.35">
      <c r="B2279" s="65" t="s">
        <v>128</v>
      </c>
      <c r="E2279" t="s">
        <v>129</v>
      </c>
      <c r="F2279">
        <v>702</v>
      </c>
      <c r="G2279">
        <v>0</v>
      </c>
      <c r="H2279" t="s">
        <v>564</v>
      </c>
      <c r="I2279">
        <v>1</v>
      </c>
      <c r="J2279">
        <v>410</v>
      </c>
      <c r="K2279" t="s">
        <v>66</v>
      </c>
      <c r="L2279">
        <v>-4966625</v>
      </c>
      <c r="M2279">
        <v>-13065765.779999999</v>
      </c>
      <c r="N2279">
        <v>0</v>
      </c>
      <c r="O2279">
        <v>0</v>
      </c>
      <c r="P2279">
        <v>-4966625</v>
      </c>
      <c r="Q2279">
        <v>-13065765.779999999</v>
      </c>
      <c r="R2279">
        <v>0</v>
      </c>
      <c r="S2279">
        <v>0</v>
      </c>
      <c r="T2279">
        <v>0</v>
      </c>
      <c r="U2279">
        <v>0</v>
      </c>
      <c r="V2279">
        <v>0</v>
      </c>
      <c r="W2279">
        <v>0</v>
      </c>
      <c r="X2279">
        <v>0</v>
      </c>
      <c r="Y2279">
        <v>0</v>
      </c>
      <c r="Z2279">
        <v>0</v>
      </c>
      <c r="AA2279">
        <v>0</v>
      </c>
      <c r="AB2279">
        <v>0</v>
      </c>
      <c r="AC2279">
        <v>0</v>
      </c>
      <c r="AD2279">
        <v>-21313.82</v>
      </c>
      <c r="AE2279">
        <v>0</v>
      </c>
      <c r="AF2279">
        <v>0</v>
      </c>
      <c r="AG2279">
        <v>0</v>
      </c>
      <c r="AH2279">
        <v>0</v>
      </c>
      <c r="AI2279">
        <v>-21313.82</v>
      </c>
      <c r="AJ2279">
        <v>0</v>
      </c>
      <c r="AK2279">
        <v>-21313.82</v>
      </c>
      <c r="AL2279">
        <v>-8120454.5999999996</v>
      </c>
      <c r="AM2279">
        <v>0</v>
      </c>
      <c r="AN2279">
        <v>0</v>
      </c>
      <c r="AO2279">
        <v>0</v>
      </c>
      <c r="AP2279">
        <v>0</v>
      </c>
      <c r="AQ2279">
        <v>0</v>
      </c>
    </row>
    <row r="2280" spans="2:43" x14ac:dyDescent="0.35">
      <c r="B2280" s="65" t="s">
        <v>128</v>
      </c>
      <c r="E2280" t="s">
        <v>129</v>
      </c>
      <c r="F2280">
        <v>703</v>
      </c>
      <c r="G2280">
        <v>0</v>
      </c>
      <c r="H2280" t="s">
        <v>459</v>
      </c>
      <c r="I2280">
        <v>0</v>
      </c>
      <c r="J2280">
        <v>0</v>
      </c>
      <c r="K2280" t="s">
        <v>460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row>
    <row r="2281" spans="2:43" x14ac:dyDescent="0.35">
      <c r="B2281" s="65" t="s">
        <v>128</v>
      </c>
      <c r="E2281" t="s">
        <v>129</v>
      </c>
      <c r="F2281">
        <v>704</v>
      </c>
      <c r="G2281">
        <v>0</v>
      </c>
      <c r="H2281" t="s">
        <v>565</v>
      </c>
      <c r="I2281">
        <v>5</v>
      </c>
      <c r="J2281">
        <v>210</v>
      </c>
      <c r="K2281" t="s">
        <v>66</v>
      </c>
      <c r="L2281">
        <v>0</v>
      </c>
      <c r="M2281">
        <v>0</v>
      </c>
      <c r="N2281">
        <v>0</v>
      </c>
      <c r="O2281">
        <v>0</v>
      </c>
      <c r="P2281">
        <v>0</v>
      </c>
      <c r="Q2281">
        <v>0</v>
      </c>
      <c r="R2281">
        <v>39.5</v>
      </c>
      <c r="S2281">
        <v>0</v>
      </c>
      <c r="T2281">
        <v>0</v>
      </c>
      <c r="U2281">
        <v>0</v>
      </c>
      <c r="V2281">
        <v>39.5</v>
      </c>
      <c r="W2281">
        <v>0</v>
      </c>
      <c r="X2281">
        <v>0</v>
      </c>
      <c r="Y2281">
        <v>0</v>
      </c>
      <c r="Z2281">
        <v>0</v>
      </c>
      <c r="AA2281">
        <v>0</v>
      </c>
      <c r="AB2281">
        <v>0</v>
      </c>
      <c r="AC2281">
        <v>0</v>
      </c>
      <c r="AD2281">
        <v>0</v>
      </c>
      <c r="AE2281">
        <v>0</v>
      </c>
      <c r="AF2281">
        <v>0</v>
      </c>
      <c r="AG2281">
        <v>0</v>
      </c>
      <c r="AH2281">
        <v>0</v>
      </c>
      <c r="AI2281">
        <v>0</v>
      </c>
      <c r="AJ2281">
        <v>0</v>
      </c>
      <c r="AK2281">
        <v>0</v>
      </c>
      <c r="AL2281">
        <v>-39.5</v>
      </c>
      <c r="AM2281">
        <v>0</v>
      </c>
      <c r="AN2281">
        <v>0</v>
      </c>
      <c r="AO2281">
        <v>0</v>
      </c>
      <c r="AP2281">
        <v>0</v>
      </c>
      <c r="AQ2281">
        <v>0</v>
      </c>
    </row>
    <row r="2282" spans="2:43" x14ac:dyDescent="0.35">
      <c r="B2282" s="65" t="s">
        <v>128</v>
      </c>
      <c r="E2282" t="s">
        <v>129</v>
      </c>
      <c r="F2282">
        <v>704</v>
      </c>
      <c r="G2282">
        <v>0</v>
      </c>
      <c r="H2282" t="s">
        <v>565</v>
      </c>
      <c r="I2282">
        <v>5</v>
      </c>
      <c r="J2282">
        <v>253</v>
      </c>
      <c r="K2282" t="s">
        <v>66</v>
      </c>
      <c r="L2282">
        <v>-43.75</v>
      </c>
      <c r="M2282">
        <v>-43.75</v>
      </c>
      <c r="N2282">
        <v>0</v>
      </c>
      <c r="O2282">
        <v>0</v>
      </c>
      <c r="P2282">
        <v>-43.75</v>
      </c>
      <c r="Q2282">
        <v>-43.75</v>
      </c>
      <c r="R2282">
        <v>-78268.63</v>
      </c>
      <c r="S2282">
        <v>-78268.63</v>
      </c>
      <c r="T2282">
        <v>0</v>
      </c>
      <c r="U2282">
        <v>0</v>
      </c>
      <c r="V2282">
        <v>-78268.63</v>
      </c>
      <c r="W2282">
        <v>-78268.63</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row>
    <row r="2283" spans="2:43" x14ac:dyDescent="0.35">
      <c r="B2283" s="65" t="s">
        <v>128</v>
      </c>
      <c r="E2283" t="s">
        <v>129</v>
      </c>
      <c r="F2283">
        <v>704</v>
      </c>
      <c r="G2283">
        <v>0</v>
      </c>
      <c r="H2283" t="s">
        <v>565</v>
      </c>
      <c r="I2283">
        <v>5</v>
      </c>
      <c r="J2283">
        <v>410</v>
      </c>
      <c r="K2283" t="s">
        <v>66</v>
      </c>
      <c r="L2283">
        <v>-106218.24000000001</v>
      </c>
      <c r="M2283">
        <v>0</v>
      </c>
      <c r="N2283">
        <v>0</v>
      </c>
      <c r="O2283">
        <v>0</v>
      </c>
      <c r="P2283">
        <v>-106218.24000000001</v>
      </c>
      <c r="Q2283">
        <v>0</v>
      </c>
      <c r="R2283">
        <v>0</v>
      </c>
      <c r="S2283">
        <v>0</v>
      </c>
      <c r="T2283">
        <v>0</v>
      </c>
      <c r="U2283">
        <v>0</v>
      </c>
      <c r="V2283">
        <v>0</v>
      </c>
      <c r="W2283">
        <v>0</v>
      </c>
      <c r="X2283">
        <v>0</v>
      </c>
      <c r="Y2283">
        <v>0</v>
      </c>
      <c r="Z2283">
        <v>0</v>
      </c>
      <c r="AA2283">
        <v>0</v>
      </c>
      <c r="AB2283">
        <v>0</v>
      </c>
      <c r="AC2283">
        <v>0</v>
      </c>
      <c r="AD2283">
        <v>-106218.24000000001</v>
      </c>
      <c r="AE2283">
        <v>0</v>
      </c>
      <c r="AF2283">
        <v>0</v>
      </c>
      <c r="AG2283">
        <v>0</v>
      </c>
      <c r="AH2283">
        <v>0</v>
      </c>
      <c r="AI2283">
        <v>-106218.24000000001</v>
      </c>
      <c r="AJ2283">
        <v>0</v>
      </c>
      <c r="AK2283">
        <v>-106218.24000000001</v>
      </c>
      <c r="AL2283">
        <v>0</v>
      </c>
      <c r="AM2283">
        <v>0</v>
      </c>
      <c r="AN2283">
        <v>0</v>
      </c>
      <c r="AO2283">
        <v>0</v>
      </c>
      <c r="AP2283">
        <v>0</v>
      </c>
      <c r="AQ2283">
        <v>0</v>
      </c>
    </row>
    <row r="2284" spans="2:43" x14ac:dyDescent="0.35">
      <c r="B2284" s="65" t="s">
        <v>128</v>
      </c>
      <c r="E2284" t="s">
        <v>129</v>
      </c>
      <c r="F2284">
        <v>704</v>
      </c>
      <c r="G2284">
        <v>0</v>
      </c>
      <c r="H2284" t="s">
        <v>566</v>
      </c>
      <c r="I2284">
        <v>7</v>
      </c>
      <c r="J2284">
        <v>0</v>
      </c>
      <c r="K2284" t="s">
        <v>66</v>
      </c>
      <c r="L2284">
        <v>0</v>
      </c>
      <c r="M2284">
        <v>0</v>
      </c>
      <c r="N2284">
        <v>0</v>
      </c>
      <c r="O2284">
        <v>0</v>
      </c>
      <c r="P2284">
        <v>0</v>
      </c>
      <c r="Q2284">
        <v>0</v>
      </c>
      <c r="R2284">
        <v>-39.5</v>
      </c>
      <c r="S2284">
        <v>0</v>
      </c>
      <c r="T2284">
        <v>0</v>
      </c>
      <c r="U2284">
        <v>0</v>
      </c>
      <c r="V2284">
        <v>-39.5</v>
      </c>
      <c r="W2284">
        <v>0</v>
      </c>
      <c r="X2284">
        <v>0</v>
      </c>
      <c r="Y2284">
        <v>0</v>
      </c>
      <c r="Z2284">
        <v>0</v>
      </c>
      <c r="AA2284">
        <v>0</v>
      </c>
      <c r="AB2284">
        <v>0</v>
      </c>
      <c r="AC2284">
        <v>0</v>
      </c>
      <c r="AD2284">
        <v>0</v>
      </c>
      <c r="AE2284">
        <v>0</v>
      </c>
      <c r="AF2284">
        <v>0</v>
      </c>
      <c r="AG2284">
        <v>0</v>
      </c>
      <c r="AH2284">
        <v>0</v>
      </c>
      <c r="AI2284">
        <v>0</v>
      </c>
      <c r="AJ2284">
        <v>0</v>
      </c>
      <c r="AK2284">
        <v>0</v>
      </c>
      <c r="AL2284">
        <v>39.5</v>
      </c>
      <c r="AM2284">
        <v>0</v>
      </c>
      <c r="AN2284">
        <v>0</v>
      </c>
      <c r="AO2284">
        <v>0</v>
      </c>
      <c r="AP2284">
        <v>0</v>
      </c>
      <c r="AQ2284">
        <v>0</v>
      </c>
    </row>
    <row r="2285" spans="2:43" x14ac:dyDescent="0.35">
      <c r="B2285" s="65" t="s">
        <v>128</v>
      </c>
      <c r="E2285" t="s">
        <v>129</v>
      </c>
      <c r="F2285">
        <v>704</v>
      </c>
      <c r="G2285">
        <v>0</v>
      </c>
      <c r="H2285" t="s">
        <v>566</v>
      </c>
      <c r="I2285">
        <v>7</v>
      </c>
      <c r="J2285">
        <v>253</v>
      </c>
      <c r="K2285" t="s">
        <v>66</v>
      </c>
      <c r="L2285">
        <v>0</v>
      </c>
      <c r="M2285">
        <v>0</v>
      </c>
      <c r="N2285">
        <v>0</v>
      </c>
      <c r="O2285">
        <v>0</v>
      </c>
      <c r="P2285">
        <v>0</v>
      </c>
      <c r="Q2285">
        <v>0</v>
      </c>
      <c r="R2285">
        <v>78268.63</v>
      </c>
      <c r="S2285">
        <v>78268.63</v>
      </c>
      <c r="T2285">
        <v>0</v>
      </c>
      <c r="U2285">
        <v>0</v>
      </c>
      <c r="V2285">
        <v>78268.63</v>
      </c>
      <c r="W2285">
        <v>78268.63</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row>
    <row r="2286" spans="2:43" x14ac:dyDescent="0.35">
      <c r="B2286" s="65" t="s">
        <v>128</v>
      </c>
      <c r="E2286" t="s">
        <v>129</v>
      </c>
      <c r="F2286">
        <v>704</v>
      </c>
      <c r="G2286">
        <v>0</v>
      </c>
      <c r="H2286" t="s">
        <v>566</v>
      </c>
      <c r="I2286">
        <v>7</v>
      </c>
      <c r="J2286">
        <v>410</v>
      </c>
      <c r="K2286" t="s">
        <v>66</v>
      </c>
      <c r="L2286">
        <v>-14728799.48</v>
      </c>
      <c r="M2286">
        <v>-9432543.6099999994</v>
      </c>
      <c r="N2286">
        <v>0</v>
      </c>
      <c r="O2286">
        <v>0</v>
      </c>
      <c r="P2286">
        <v>-14728799.48</v>
      </c>
      <c r="Q2286">
        <v>-9432543.6099999994</v>
      </c>
      <c r="R2286">
        <v>-1142184.33</v>
      </c>
      <c r="S2286">
        <v>-500056.45</v>
      </c>
      <c r="T2286">
        <v>0</v>
      </c>
      <c r="U2286">
        <v>0</v>
      </c>
      <c r="V2286">
        <v>-1142184.33</v>
      </c>
      <c r="W2286">
        <v>-500056.45</v>
      </c>
      <c r="X2286">
        <v>0</v>
      </c>
      <c r="Y2286">
        <v>0</v>
      </c>
      <c r="Z2286">
        <v>0</v>
      </c>
      <c r="AA2286">
        <v>0</v>
      </c>
      <c r="AB2286">
        <v>0</v>
      </c>
      <c r="AC2286">
        <v>0</v>
      </c>
      <c r="AD2286">
        <v>-5938383.75</v>
      </c>
      <c r="AE2286">
        <v>0</v>
      </c>
      <c r="AF2286">
        <v>0</v>
      </c>
      <c r="AG2286">
        <v>0</v>
      </c>
      <c r="AH2286">
        <v>0</v>
      </c>
      <c r="AI2286">
        <v>-5938383.75</v>
      </c>
      <c r="AJ2286">
        <v>0</v>
      </c>
      <c r="AK2286">
        <v>-5938383.75</v>
      </c>
      <c r="AL2286">
        <v>0</v>
      </c>
      <c r="AM2286">
        <v>0</v>
      </c>
      <c r="AN2286">
        <v>0</v>
      </c>
      <c r="AO2286">
        <v>0</v>
      </c>
      <c r="AP2286">
        <v>0</v>
      </c>
      <c r="AQ2286">
        <v>0</v>
      </c>
    </row>
    <row r="2287" spans="2:43" x14ac:dyDescent="0.35">
      <c r="B2287" s="65" t="s">
        <v>128</v>
      </c>
      <c r="E2287" t="s">
        <v>129</v>
      </c>
      <c r="F2287">
        <v>704</v>
      </c>
      <c r="G2287">
        <v>0</v>
      </c>
      <c r="H2287" t="s">
        <v>567</v>
      </c>
      <c r="I2287">
        <v>9</v>
      </c>
      <c r="J2287">
        <v>251</v>
      </c>
      <c r="K2287" t="s">
        <v>66</v>
      </c>
      <c r="L2287">
        <v>0</v>
      </c>
      <c r="M2287">
        <v>0</v>
      </c>
      <c r="N2287">
        <v>0</v>
      </c>
      <c r="O2287">
        <v>0</v>
      </c>
      <c r="P2287">
        <v>0</v>
      </c>
      <c r="Q2287">
        <v>0</v>
      </c>
      <c r="R2287">
        <v>0</v>
      </c>
      <c r="S2287">
        <v>0</v>
      </c>
      <c r="T2287">
        <v>0</v>
      </c>
      <c r="U2287">
        <v>0</v>
      </c>
      <c r="V2287">
        <v>0</v>
      </c>
      <c r="W2287">
        <v>0</v>
      </c>
      <c r="X2287">
        <v>-458482.36</v>
      </c>
      <c r="Y2287">
        <v>-358982.1</v>
      </c>
      <c r="Z2287">
        <v>0</v>
      </c>
      <c r="AA2287">
        <v>0</v>
      </c>
      <c r="AB2287">
        <v>-458482.36</v>
      </c>
      <c r="AC2287">
        <v>-358982.1</v>
      </c>
      <c r="AD2287">
        <v>-99500.26</v>
      </c>
      <c r="AE2287">
        <v>0</v>
      </c>
      <c r="AF2287">
        <v>0</v>
      </c>
      <c r="AG2287">
        <v>0</v>
      </c>
      <c r="AH2287">
        <v>0</v>
      </c>
      <c r="AI2287">
        <v>-99500.26</v>
      </c>
      <c r="AJ2287">
        <v>-458482.36</v>
      </c>
      <c r="AK2287">
        <v>0</v>
      </c>
      <c r="AL2287">
        <v>0</v>
      </c>
      <c r="AM2287">
        <v>0</v>
      </c>
      <c r="AN2287">
        <v>0</v>
      </c>
      <c r="AO2287">
        <v>0</v>
      </c>
      <c r="AP2287">
        <v>0</v>
      </c>
      <c r="AQ2287">
        <v>0</v>
      </c>
    </row>
    <row r="2288" spans="2:43" x14ac:dyDescent="0.35">
      <c r="B2288" s="65" t="s">
        <v>128</v>
      </c>
      <c r="E2288" t="s">
        <v>129</v>
      </c>
      <c r="F2288">
        <v>707</v>
      </c>
      <c r="G2288">
        <v>0</v>
      </c>
      <c r="H2288" t="s">
        <v>459</v>
      </c>
      <c r="I2288">
        <v>0</v>
      </c>
      <c r="J2288">
        <v>0</v>
      </c>
      <c r="K2288" t="s">
        <v>460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row>
    <row r="2289" spans="2:43" x14ac:dyDescent="0.35">
      <c r="B2289" s="65" t="s">
        <v>128</v>
      </c>
      <c r="E2289" t="s">
        <v>129</v>
      </c>
      <c r="F2289">
        <v>714</v>
      </c>
      <c r="G2289">
        <v>0</v>
      </c>
      <c r="H2289" t="s">
        <v>568</v>
      </c>
      <c r="I2289">
        <v>1</v>
      </c>
      <c r="J2289">
        <v>0</v>
      </c>
      <c r="K2289" t="s">
        <v>66</v>
      </c>
      <c r="L2289">
        <v>0</v>
      </c>
      <c r="M2289">
        <v>0</v>
      </c>
      <c r="N2289">
        <v>0</v>
      </c>
      <c r="O2289">
        <v>0</v>
      </c>
      <c r="P2289">
        <v>0</v>
      </c>
      <c r="Q2289">
        <v>0</v>
      </c>
      <c r="R2289">
        <v>53487</v>
      </c>
      <c r="S2289">
        <v>0</v>
      </c>
      <c r="T2289">
        <v>0</v>
      </c>
      <c r="U2289">
        <v>0</v>
      </c>
      <c r="V2289">
        <v>53487</v>
      </c>
      <c r="W2289">
        <v>0</v>
      </c>
      <c r="X2289">
        <v>0</v>
      </c>
      <c r="Y2289">
        <v>0</v>
      </c>
      <c r="Z2289">
        <v>0</v>
      </c>
      <c r="AA2289">
        <v>0</v>
      </c>
      <c r="AB2289">
        <v>0</v>
      </c>
      <c r="AC2289">
        <v>0</v>
      </c>
      <c r="AD2289">
        <v>0</v>
      </c>
      <c r="AE2289">
        <v>0</v>
      </c>
      <c r="AF2289">
        <v>0</v>
      </c>
      <c r="AG2289">
        <v>0</v>
      </c>
      <c r="AH2289">
        <v>0</v>
      </c>
      <c r="AI2289">
        <v>0</v>
      </c>
      <c r="AJ2289">
        <v>0</v>
      </c>
      <c r="AK2289">
        <v>0</v>
      </c>
      <c r="AL2289">
        <v>-53487</v>
      </c>
      <c r="AM2289">
        <v>0</v>
      </c>
      <c r="AN2289">
        <v>0</v>
      </c>
      <c r="AO2289">
        <v>0</v>
      </c>
      <c r="AP2289">
        <v>0</v>
      </c>
      <c r="AQ2289">
        <v>0</v>
      </c>
    </row>
    <row r="2290" spans="2:43" x14ac:dyDescent="0.35">
      <c r="B2290" s="65" t="s">
        <v>128</v>
      </c>
      <c r="E2290" t="s">
        <v>129</v>
      </c>
      <c r="F2290">
        <v>714</v>
      </c>
      <c r="G2290">
        <v>0</v>
      </c>
      <c r="H2290" t="s">
        <v>568</v>
      </c>
      <c r="I2290">
        <v>1</v>
      </c>
      <c r="J2290">
        <v>410</v>
      </c>
      <c r="K2290" t="s">
        <v>66</v>
      </c>
      <c r="L2290">
        <v>0</v>
      </c>
      <c r="M2290">
        <v>0</v>
      </c>
      <c r="N2290">
        <v>0</v>
      </c>
      <c r="O2290">
        <v>0</v>
      </c>
      <c r="P2290">
        <v>0</v>
      </c>
      <c r="Q2290">
        <v>0</v>
      </c>
      <c r="R2290">
        <v>-53487</v>
      </c>
      <c r="S2290">
        <v>0</v>
      </c>
      <c r="T2290">
        <v>0</v>
      </c>
      <c r="U2290">
        <v>0</v>
      </c>
      <c r="V2290">
        <v>-53487</v>
      </c>
      <c r="W2290">
        <v>0</v>
      </c>
      <c r="X2290">
        <v>0</v>
      </c>
      <c r="Y2290">
        <v>0</v>
      </c>
      <c r="Z2290">
        <v>0</v>
      </c>
      <c r="AA2290">
        <v>0</v>
      </c>
      <c r="AB2290">
        <v>0</v>
      </c>
      <c r="AC2290">
        <v>0</v>
      </c>
      <c r="AD2290">
        <v>0</v>
      </c>
      <c r="AE2290">
        <v>0</v>
      </c>
      <c r="AF2290">
        <v>0</v>
      </c>
      <c r="AG2290">
        <v>0</v>
      </c>
      <c r="AH2290">
        <v>0</v>
      </c>
      <c r="AI2290">
        <v>0</v>
      </c>
      <c r="AJ2290">
        <v>0</v>
      </c>
      <c r="AK2290">
        <v>0</v>
      </c>
      <c r="AL2290">
        <v>53487</v>
      </c>
      <c r="AM2290">
        <v>0</v>
      </c>
      <c r="AN2290">
        <v>0</v>
      </c>
      <c r="AO2290">
        <v>0</v>
      </c>
      <c r="AP2290">
        <v>0</v>
      </c>
      <c r="AQ2290">
        <v>0</v>
      </c>
    </row>
    <row r="2291" spans="2:43" x14ac:dyDescent="0.35">
      <c r="B2291" s="65" t="s">
        <v>128</v>
      </c>
      <c r="E2291" t="s">
        <v>129</v>
      </c>
      <c r="F2291">
        <v>715</v>
      </c>
      <c r="G2291">
        <v>0</v>
      </c>
      <c r="H2291" t="s">
        <v>569</v>
      </c>
      <c r="I2291">
        <v>1</v>
      </c>
      <c r="J2291">
        <v>410</v>
      </c>
      <c r="K2291" t="s">
        <v>66</v>
      </c>
      <c r="L2291">
        <v>-21564649.300000001</v>
      </c>
      <c r="M2291">
        <v>-12975409.02</v>
      </c>
      <c r="N2291">
        <v>0</v>
      </c>
      <c r="O2291">
        <v>0</v>
      </c>
      <c r="P2291">
        <v>-21564649.300000001</v>
      </c>
      <c r="Q2291">
        <v>-12975409.02</v>
      </c>
      <c r="R2291">
        <v>-152111.64000000001</v>
      </c>
      <c r="S2291">
        <v>-8751940.8499999996</v>
      </c>
      <c r="T2291">
        <v>0</v>
      </c>
      <c r="U2291">
        <v>0</v>
      </c>
      <c r="V2291">
        <v>-152111.64000000001</v>
      </c>
      <c r="W2291">
        <v>-8751940.8499999996</v>
      </c>
      <c r="X2291">
        <v>0</v>
      </c>
      <c r="Y2291">
        <v>0</v>
      </c>
      <c r="Z2291">
        <v>0</v>
      </c>
      <c r="AA2291">
        <v>0</v>
      </c>
      <c r="AB2291">
        <v>0</v>
      </c>
      <c r="AC2291">
        <v>0</v>
      </c>
      <c r="AD2291">
        <v>-70286.070000000007</v>
      </c>
      <c r="AE2291">
        <v>0</v>
      </c>
      <c r="AF2291">
        <v>0</v>
      </c>
      <c r="AG2291">
        <v>0</v>
      </c>
      <c r="AH2291">
        <v>0</v>
      </c>
      <c r="AI2291">
        <v>-70286.070000000007</v>
      </c>
      <c r="AJ2291">
        <v>0</v>
      </c>
      <c r="AK2291">
        <v>-70286.070000000007</v>
      </c>
      <c r="AL2291">
        <v>-80875</v>
      </c>
      <c r="AM2291">
        <v>0</v>
      </c>
      <c r="AN2291">
        <v>0</v>
      </c>
      <c r="AO2291">
        <v>0</v>
      </c>
      <c r="AP2291">
        <v>0</v>
      </c>
      <c r="AQ2291">
        <v>0</v>
      </c>
    </row>
    <row r="2292" spans="2:43" x14ac:dyDescent="0.35">
      <c r="B2292" s="65" t="s">
        <v>128</v>
      </c>
      <c r="E2292" t="s">
        <v>129</v>
      </c>
      <c r="F2292">
        <v>716</v>
      </c>
      <c r="G2292">
        <v>0</v>
      </c>
      <c r="H2292" t="s">
        <v>570</v>
      </c>
      <c r="I2292">
        <v>1</v>
      </c>
      <c r="J2292">
        <v>410</v>
      </c>
      <c r="K2292" t="s">
        <v>66</v>
      </c>
      <c r="L2292">
        <v>-10311517.279999999</v>
      </c>
      <c r="M2292">
        <v>-7080426.1299999999</v>
      </c>
      <c r="N2292">
        <v>0</v>
      </c>
      <c r="O2292">
        <v>0</v>
      </c>
      <c r="P2292">
        <v>-10311517.279999999</v>
      </c>
      <c r="Q2292">
        <v>-7080426.1299999999</v>
      </c>
      <c r="R2292">
        <v>0</v>
      </c>
      <c r="S2292">
        <v>-699539.45</v>
      </c>
      <c r="T2292">
        <v>0</v>
      </c>
      <c r="U2292">
        <v>0</v>
      </c>
      <c r="V2292">
        <v>0</v>
      </c>
      <c r="W2292">
        <v>-699539.45</v>
      </c>
      <c r="X2292">
        <v>0</v>
      </c>
      <c r="Y2292">
        <v>0</v>
      </c>
      <c r="Z2292">
        <v>0</v>
      </c>
      <c r="AA2292">
        <v>0</v>
      </c>
      <c r="AB2292">
        <v>0</v>
      </c>
      <c r="AC2292">
        <v>0</v>
      </c>
      <c r="AD2292">
        <v>-2531551.7000000002</v>
      </c>
      <c r="AE2292">
        <v>0</v>
      </c>
      <c r="AF2292">
        <v>0</v>
      </c>
      <c r="AG2292">
        <v>0</v>
      </c>
      <c r="AH2292">
        <v>0</v>
      </c>
      <c r="AI2292">
        <v>-2531551.7000000002</v>
      </c>
      <c r="AJ2292">
        <v>0</v>
      </c>
      <c r="AK2292">
        <v>-2531551.7000000002</v>
      </c>
      <c r="AL2292">
        <v>0</v>
      </c>
      <c r="AM2292">
        <v>2238670.17</v>
      </c>
      <c r="AN2292">
        <v>0</v>
      </c>
      <c r="AO2292">
        <v>0</v>
      </c>
      <c r="AP2292">
        <v>0</v>
      </c>
      <c r="AQ2292">
        <v>2238670.17</v>
      </c>
    </row>
    <row r="2293" spans="2:43" x14ac:dyDescent="0.35">
      <c r="B2293" s="65" t="s">
        <v>128</v>
      </c>
      <c r="E2293" t="s">
        <v>129</v>
      </c>
      <c r="F2293">
        <v>719</v>
      </c>
      <c r="G2293">
        <v>0</v>
      </c>
      <c r="H2293" t="s">
        <v>571</v>
      </c>
      <c r="I2293">
        <v>3</v>
      </c>
      <c r="J2293">
        <v>410</v>
      </c>
      <c r="K2293" t="s">
        <v>66</v>
      </c>
      <c r="L2293">
        <v>-1418979402.01</v>
      </c>
      <c r="M2293">
        <v>-1354138173.75</v>
      </c>
      <c r="N2293">
        <v>0</v>
      </c>
      <c r="O2293">
        <v>0</v>
      </c>
      <c r="P2293">
        <v>-1418979402.01</v>
      </c>
      <c r="Q2293">
        <v>-1354138173.75</v>
      </c>
      <c r="R2293">
        <v>-41414115.25</v>
      </c>
      <c r="S2293">
        <v>-14276946.189999999</v>
      </c>
      <c r="T2293">
        <v>0</v>
      </c>
      <c r="U2293">
        <v>0</v>
      </c>
      <c r="V2293">
        <v>-41414115.25</v>
      </c>
      <c r="W2293">
        <v>-14276946.189999999</v>
      </c>
      <c r="X2293">
        <v>0</v>
      </c>
      <c r="Y2293">
        <v>0</v>
      </c>
      <c r="Z2293">
        <v>0</v>
      </c>
      <c r="AA2293">
        <v>0</v>
      </c>
      <c r="AB2293">
        <v>0</v>
      </c>
      <c r="AC2293">
        <v>0</v>
      </c>
      <c r="AD2293">
        <v>-91978397.319999993</v>
      </c>
      <c r="AE2293">
        <v>0</v>
      </c>
      <c r="AF2293">
        <v>0</v>
      </c>
      <c r="AG2293">
        <v>0</v>
      </c>
      <c r="AH2293">
        <v>0</v>
      </c>
      <c r="AI2293">
        <v>-91978397.319999993</v>
      </c>
      <c r="AJ2293">
        <v>0</v>
      </c>
      <c r="AK2293">
        <v>-91978397.319999993</v>
      </c>
      <c r="AL2293">
        <v>0</v>
      </c>
      <c r="AM2293">
        <v>80000</v>
      </c>
      <c r="AN2293">
        <v>0</v>
      </c>
      <c r="AO2293">
        <v>0</v>
      </c>
      <c r="AP2293">
        <v>0</v>
      </c>
      <c r="AQ2293">
        <v>80000</v>
      </c>
    </row>
    <row r="2294" spans="2:43" x14ac:dyDescent="0.35">
      <c r="B2294" s="65" t="s">
        <v>128</v>
      </c>
      <c r="E2294" t="s">
        <v>129</v>
      </c>
      <c r="F2294">
        <v>719</v>
      </c>
      <c r="G2294">
        <v>0</v>
      </c>
      <c r="H2294" t="s">
        <v>572</v>
      </c>
      <c r="I2294">
        <v>4</v>
      </c>
      <c r="J2294">
        <v>111</v>
      </c>
      <c r="K2294" t="s">
        <v>66</v>
      </c>
      <c r="L2294">
        <v>0</v>
      </c>
      <c r="M2294">
        <v>0</v>
      </c>
      <c r="N2294">
        <v>0</v>
      </c>
      <c r="O2294">
        <v>0</v>
      </c>
      <c r="P2294">
        <v>0</v>
      </c>
      <c r="Q2294">
        <v>0</v>
      </c>
      <c r="R2294">
        <v>-4734.3999999999996</v>
      </c>
      <c r="S2294">
        <v>0</v>
      </c>
      <c r="T2294">
        <v>0</v>
      </c>
      <c r="U2294">
        <v>0</v>
      </c>
      <c r="V2294">
        <v>-4734.3999999999996</v>
      </c>
      <c r="W2294">
        <v>0</v>
      </c>
      <c r="X2294">
        <v>0</v>
      </c>
      <c r="Y2294">
        <v>0</v>
      </c>
      <c r="Z2294">
        <v>0</v>
      </c>
      <c r="AA2294">
        <v>0</v>
      </c>
      <c r="AB2294">
        <v>0</v>
      </c>
      <c r="AC2294">
        <v>0</v>
      </c>
      <c r="AD2294">
        <v>-18937.599999999999</v>
      </c>
      <c r="AE2294">
        <v>0</v>
      </c>
      <c r="AF2294">
        <v>0</v>
      </c>
      <c r="AG2294">
        <v>0</v>
      </c>
      <c r="AH2294">
        <v>0</v>
      </c>
      <c r="AI2294">
        <v>-18937.599999999999</v>
      </c>
      <c r="AJ2294">
        <v>0</v>
      </c>
      <c r="AK2294">
        <v>-18937.599999999999</v>
      </c>
      <c r="AL2294">
        <v>-14203.2</v>
      </c>
      <c r="AM2294">
        <v>0</v>
      </c>
      <c r="AN2294">
        <v>0</v>
      </c>
      <c r="AO2294">
        <v>0</v>
      </c>
      <c r="AP2294">
        <v>0</v>
      </c>
      <c r="AQ2294">
        <v>0</v>
      </c>
    </row>
    <row r="2295" spans="2:43" x14ac:dyDescent="0.35">
      <c r="B2295" s="65" t="s">
        <v>128</v>
      </c>
      <c r="E2295" t="s">
        <v>129</v>
      </c>
      <c r="F2295">
        <v>719</v>
      </c>
      <c r="G2295">
        <v>0</v>
      </c>
      <c r="H2295" t="s">
        <v>572</v>
      </c>
      <c r="I2295">
        <v>4</v>
      </c>
      <c r="J2295">
        <v>113</v>
      </c>
      <c r="K2295" t="s">
        <v>66</v>
      </c>
      <c r="L2295">
        <v>0</v>
      </c>
      <c r="M2295">
        <v>0</v>
      </c>
      <c r="N2295">
        <v>0</v>
      </c>
      <c r="O2295">
        <v>0</v>
      </c>
      <c r="P2295">
        <v>0</v>
      </c>
      <c r="Q2295">
        <v>0</v>
      </c>
      <c r="R2295">
        <v>-4452</v>
      </c>
      <c r="S2295">
        <v>0</v>
      </c>
      <c r="T2295">
        <v>0</v>
      </c>
      <c r="U2295">
        <v>0</v>
      </c>
      <c r="V2295">
        <v>-4452</v>
      </c>
      <c r="W2295">
        <v>0</v>
      </c>
      <c r="X2295">
        <v>0</v>
      </c>
      <c r="Y2295">
        <v>0</v>
      </c>
      <c r="Z2295">
        <v>0</v>
      </c>
      <c r="AA2295">
        <v>0</v>
      </c>
      <c r="AB2295">
        <v>0</v>
      </c>
      <c r="AC2295">
        <v>0</v>
      </c>
      <c r="AD2295">
        <v>-85996.02</v>
      </c>
      <c r="AE2295">
        <v>0</v>
      </c>
      <c r="AF2295">
        <v>0</v>
      </c>
      <c r="AG2295">
        <v>0</v>
      </c>
      <c r="AH2295">
        <v>0</v>
      </c>
      <c r="AI2295">
        <v>-85996.02</v>
      </c>
      <c r="AJ2295">
        <v>0</v>
      </c>
      <c r="AK2295">
        <v>-85996.02</v>
      </c>
      <c r="AL2295">
        <v>-81544.02</v>
      </c>
      <c r="AM2295">
        <v>0</v>
      </c>
      <c r="AN2295">
        <v>0</v>
      </c>
      <c r="AO2295">
        <v>0</v>
      </c>
      <c r="AP2295">
        <v>0</v>
      </c>
      <c r="AQ2295">
        <v>0</v>
      </c>
    </row>
    <row r="2296" spans="2:43" x14ac:dyDescent="0.35">
      <c r="B2296" s="65" t="s">
        <v>128</v>
      </c>
      <c r="E2296" t="s">
        <v>129</v>
      </c>
      <c r="F2296">
        <v>719</v>
      </c>
      <c r="G2296">
        <v>0</v>
      </c>
      <c r="H2296" t="s">
        <v>572</v>
      </c>
      <c r="I2296">
        <v>4</v>
      </c>
      <c r="J2296">
        <v>121</v>
      </c>
      <c r="K2296" t="s">
        <v>66</v>
      </c>
      <c r="L2296">
        <v>0</v>
      </c>
      <c r="M2296">
        <v>0</v>
      </c>
      <c r="N2296">
        <v>0</v>
      </c>
      <c r="O2296">
        <v>0</v>
      </c>
      <c r="P2296">
        <v>0</v>
      </c>
      <c r="Q2296">
        <v>0</v>
      </c>
      <c r="R2296">
        <v>-2941.61</v>
      </c>
      <c r="S2296">
        <v>0.02</v>
      </c>
      <c r="T2296">
        <v>0</v>
      </c>
      <c r="U2296">
        <v>-0.02</v>
      </c>
      <c r="V2296">
        <v>-2941.61</v>
      </c>
      <c r="W2296">
        <v>0</v>
      </c>
      <c r="X2296">
        <v>0</v>
      </c>
      <c r="Y2296">
        <v>0</v>
      </c>
      <c r="Z2296">
        <v>0</v>
      </c>
      <c r="AA2296">
        <v>0</v>
      </c>
      <c r="AB2296">
        <v>0</v>
      </c>
      <c r="AC2296">
        <v>0</v>
      </c>
      <c r="AD2296">
        <v>-34494.269999999997</v>
      </c>
      <c r="AE2296">
        <v>0</v>
      </c>
      <c r="AF2296">
        <v>0</v>
      </c>
      <c r="AG2296">
        <v>0</v>
      </c>
      <c r="AH2296">
        <v>0</v>
      </c>
      <c r="AI2296">
        <v>-34494.269999999997</v>
      </c>
      <c r="AJ2296">
        <v>0</v>
      </c>
      <c r="AK2296">
        <v>-34494.269999999997</v>
      </c>
      <c r="AL2296">
        <v>-31552.66</v>
      </c>
      <c r="AM2296">
        <v>0</v>
      </c>
      <c r="AN2296">
        <v>0</v>
      </c>
      <c r="AO2296">
        <v>0</v>
      </c>
      <c r="AP2296">
        <v>0</v>
      </c>
      <c r="AQ2296">
        <v>0</v>
      </c>
    </row>
    <row r="2297" spans="2:43" x14ac:dyDescent="0.35">
      <c r="B2297" s="65" t="s">
        <v>128</v>
      </c>
      <c r="E2297" t="s">
        <v>129</v>
      </c>
      <c r="F2297">
        <v>719</v>
      </c>
      <c r="G2297">
        <v>0</v>
      </c>
      <c r="H2297" t="s">
        <v>572</v>
      </c>
      <c r="I2297">
        <v>4</v>
      </c>
      <c r="J2297">
        <v>210</v>
      </c>
      <c r="K2297" t="s">
        <v>66</v>
      </c>
      <c r="L2297">
        <v>-17215.509999999998</v>
      </c>
      <c r="M2297">
        <v>-9307.23</v>
      </c>
      <c r="N2297">
        <v>0</v>
      </c>
      <c r="O2297">
        <v>-7206.93</v>
      </c>
      <c r="P2297">
        <v>-17215.509999999998</v>
      </c>
      <c r="Q2297">
        <v>-16514.16</v>
      </c>
      <c r="R2297">
        <v>0</v>
      </c>
      <c r="S2297">
        <v>798.12</v>
      </c>
      <c r="T2297">
        <v>0</v>
      </c>
      <c r="U2297">
        <v>-798.12</v>
      </c>
      <c r="V2297">
        <v>0</v>
      </c>
      <c r="W2297">
        <v>0</v>
      </c>
      <c r="X2297">
        <v>0</v>
      </c>
      <c r="Y2297">
        <v>0</v>
      </c>
      <c r="Z2297">
        <v>0</v>
      </c>
      <c r="AA2297">
        <v>0</v>
      </c>
      <c r="AB2297">
        <v>0</v>
      </c>
      <c r="AC2297">
        <v>0</v>
      </c>
      <c r="AD2297">
        <v>-117631.93</v>
      </c>
      <c r="AE2297">
        <v>0</v>
      </c>
      <c r="AF2297">
        <v>0</v>
      </c>
      <c r="AG2297">
        <v>0</v>
      </c>
      <c r="AH2297">
        <v>0</v>
      </c>
      <c r="AI2297">
        <v>-117631.93</v>
      </c>
      <c r="AJ2297">
        <v>0</v>
      </c>
      <c r="AK2297">
        <v>-117631.93</v>
      </c>
      <c r="AL2297">
        <v>-116930.58</v>
      </c>
      <c r="AM2297">
        <v>7369.92</v>
      </c>
      <c r="AN2297">
        <v>0</v>
      </c>
      <c r="AO2297">
        <v>0</v>
      </c>
      <c r="AP2297">
        <v>0</v>
      </c>
      <c r="AQ2297">
        <v>7369.92</v>
      </c>
    </row>
    <row r="2298" spans="2:43" x14ac:dyDescent="0.35">
      <c r="B2298" s="65" t="s">
        <v>128</v>
      </c>
      <c r="E2298" t="s">
        <v>129</v>
      </c>
      <c r="F2298">
        <v>719</v>
      </c>
      <c r="G2298">
        <v>0</v>
      </c>
      <c r="H2298" t="s">
        <v>572</v>
      </c>
      <c r="I2298">
        <v>4</v>
      </c>
      <c r="J2298">
        <v>251</v>
      </c>
      <c r="K2298" t="s">
        <v>66</v>
      </c>
      <c r="L2298">
        <v>-1852564.95</v>
      </c>
      <c r="M2298">
        <v>-828770.15</v>
      </c>
      <c r="N2298">
        <v>0</v>
      </c>
      <c r="O2298">
        <v>0</v>
      </c>
      <c r="P2298">
        <v>-1852564.95</v>
      </c>
      <c r="Q2298">
        <v>-828770.15</v>
      </c>
      <c r="R2298">
        <v>0</v>
      </c>
      <c r="S2298">
        <v>0</v>
      </c>
      <c r="T2298">
        <v>0</v>
      </c>
      <c r="U2298">
        <v>0</v>
      </c>
      <c r="V2298">
        <v>0</v>
      </c>
      <c r="W2298">
        <v>0</v>
      </c>
      <c r="X2298">
        <v>0</v>
      </c>
      <c r="Y2298">
        <v>-9500000</v>
      </c>
      <c r="Z2298">
        <v>0</v>
      </c>
      <c r="AA2298">
        <v>0</v>
      </c>
      <c r="AB2298">
        <v>0</v>
      </c>
      <c r="AC2298">
        <v>-9500000</v>
      </c>
      <c r="AD2298">
        <v>-1023794.8</v>
      </c>
      <c r="AE2298">
        <v>0</v>
      </c>
      <c r="AF2298">
        <v>0</v>
      </c>
      <c r="AG2298">
        <v>0</v>
      </c>
      <c r="AH2298">
        <v>0</v>
      </c>
      <c r="AI2298">
        <v>-1023794.8</v>
      </c>
      <c r="AJ2298">
        <v>0</v>
      </c>
      <c r="AK2298">
        <v>-10523794.800000001</v>
      </c>
      <c r="AL2298">
        <v>-9500000</v>
      </c>
      <c r="AM2298">
        <v>0</v>
      </c>
      <c r="AN2298">
        <v>0</v>
      </c>
      <c r="AO2298">
        <v>0</v>
      </c>
      <c r="AP2298">
        <v>0</v>
      </c>
      <c r="AQ2298">
        <v>0</v>
      </c>
    </row>
    <row r="2299" spans="2:43" x14ac:dyDescent="0.35">
      <c r="B2299" s="65" t="s">
        <v>128</v>
      </c>
      <c r="E2299" t="s">
        <v>129</v>
      </c>
      <c r="F2299">
        <v>719</v>
      </c>
      <c r="G2299">
        <v>0</v>
      </c>
      <c r="H2299" t="s">
        <v>572</v>
      </c>
      <c r="I2299">
        <v>4</v>
      </c>
      <c r="J2299">
        <v>253</v>
      </c>
      <c r="K2299" t="s">
        <v>66</v>
      </c>
      <c r="L2299">
        <v>-232043.16</v>
      </c>
      <c r="M2299">
        <v>-232043.16</v>
      </c>
      <c r="N2299">
        <v>0</v>
      </c>
      <c r="O2299">
        <v>0</v>
      </c>
      <c r="P2299">
        <v>-232043.16</v>
      </c>
      <c r="Q2299">
        <v>-232043.16</v>
      </c>
      <c r="R2299">
        <v>881.15</v>
      </c>
      <c r="S2299">
        <v>881.15</v>
      </c>
      <c r="T2299">
        <v>0</v>
      </c>
      <c r="U2299">
        <v>0</v>
      </c>
      <c r="V2299">
        <v>881.15</v>
      </c>
      <c r="W2299">
        <v>881.15</v>
      </c>
      <c r="X2299">
        <v>-154118.85</v>
      </c>
      <c r="Y2299">
        <v>-155148.95000000001</v>
      </c>
      <c r="Z2299">
        <v>0</v>
      </c>
      <c r="AA2299">
        <v>0</v>
      </c>
      <c r="AB2299">
        <v>-154118.85</v>
      </c>
      <c r="AC2299">
        <v>-155148.95000000001</v>
      </c>
      <c r="AD2299">
        <v>0</v>
      </c>
      <c r="AE2299">
        <v>0</v>
      </c>
      <c r="AF2299">
        <v>0</v>
      </c>
      <c r="AG2299">
        <v>0</v>
      </c>
      <c r="AH2299">
        <v>0</v>
      </c>
      <c r="AI2299">
        <v>0</v>
      </c>
      <c r="AJ2299">
        <v>-154118.85</v>
      </c>
      <c r="AK2299">
        <v>-1030.0999999999999</v>
      </c>
      <c r="AL2299">
        <v>-1030.0999999999999</v>
      </c>
      <c r="AM2299">
        <v>5133</v>
      </c>
      <c r="AN2299">
        <v>0</v>
      </c>
      <c r="AO2299">
        <v>0</v>
      </c>
      <c r="AP2299">
        <v>0</v>
      </c>
      <c r="AQ2299">
        <v>5133</v>
      </c>
    </row>
    <row r="2300" spans="2:43" x14ac:dyDescent="0.35">
      <c r="B2300" s="65" t="s">
        <v>128</v>
      </c>
      <c r="E2300" t="s">
        <v>129</v>
      </c>
      <c r="F2300">
        <v>719</v>
      </c>
      <c r="G2300">
        <v>0</v>
      </c>
      <c r="H2300" t="s">
        <v>572</v>
      </c>
      <c r="I2300">
        <v>4</v>
      </c>
      <c r="J2300">
        <v>430</v>
      </c>
      <c r="K2300" t="s">
        <v>66</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-36</v>
      </c>
      <c r="AE2300">
        <v>0</v>
      </c>
      <c r="AF2300">
        <v>0</v>
      </c>
      <c r="AG2300">
        <v>0</v>
      </c>
      <c r="AH2300">
        <v>0</v>
      </c>
      <c r="AI2300">
        <v>-36</v>
      </c>
      <c r="AJ2300">
        <v>0</v>
      </c>
      <c r="AK2300">
        <v>-36</v>
      </c>
      <c r="AL2300">
        <v>-36</v>
      </c>
      <c r="AM2300">
        <v>0</v>
      </c>
      <c r="AN2300">
        <v>0</v>
      </c>
      <c r="AO2300">
        <v>0</v>
      </c>
      <c r="AP2300">
        <v>0</v>
      </c>
      <c r="AQ2300">
        <v>0</v>
      </c>
    </row>
    <row r="2301" spans="2:43" x14ac:dyDescent="0.35">
      <c r="B2301" s="65" t="s">
        <v>128</v>
      </c>
      <c r="E2301" t="s">
        <v>129</v>
      </c>
      <c r="F2301">
        <v>719</v>
      </c>
      <c r="G2301">
        <v>0</v>
      </c>
      <c r="H2301" t="s">
        <v>573</v>
      </c>
      <c r="I2301">
        <v>5</v>
      </c>
      <c r="J2301">
        <v>253</v>
      </c>
      <c r="K2301" t="s">
        <v>66</v>
      </c>
      <c r="L2301">
        <v>-173952.95</v>
      </c>
      <c r="M2301">
        <v>-159921.79</v>
      </c>
      <c r="N2301">
        <v>0</v>
      </c>
      <c r="O2301">
        <v>0</v>
      </c>
      <c r="P2301">
        <v>-173952.95</v>
      </c>
      <c r="Q2301">
        <v>-159921.79</v>
      </c>
      <c r="R2301">
        <v>-881.15</v>
      </c>
      <c r="S2301">
        <v>-881.15</v>
      </c>
      <c r="T2301">
        <v>0</v>
      </c>
      <c r="U2301">
        <v>0</v>
      </c>
      <c r="V2301">
        <v>-881.15</v>
      </c>
      <c r="W2301">
        <v>-881.15</v>
      </c>
      <c r="X2301">
        <v>-39610.33</v>
      </c>
      <c r="Y2301">
        <v>-39988.14</v>
      </c>
      <c r="Z2301">
        <v>0</v>
      </c>
      <c r="AA2301">
        <v>0</v>
      </c>
      <c r="AB2301">
        <v>-39610.33</v>
      </c>
      <c r="AC2301">
        <v>-39988.14</v>
      </c>
      <c r="AD2301">
        <v>-13653.35</v>
      </c>
      <c r="AE2301">
        <v>0</v>
      </c>
      <c r="AF2301">
        <v>0</v>
      </c>
      <c r="AG2301">
        <v>0</v>
      </c>
      <c r="AH2301">
        <v>0</v>
      </c>
      <c r="AI2301">
        <v>-13653.35</v>
      </c>
      <c r="AJ2301">
        <v>-39610.33</v>
      </c>
      <c r="AK2301">
        <v>-14031.16</v>
      </c>
      <c r="AL2301">
        <v>0</v>
      </c>
      <c r="AM2301">
        <v>68.28</v>
      </c>
      <c r="AN2301">
        <v>0</v>
      </c>
      <c r="AO2301">
        <v>0</v>
      </c>
      <c r="AP2301">
        <v>0</v>
      </c>
      <c r="AQ2301">
        <v>68.28</v>
      </c>
    </row>
    <row r="2302" spans="2:43" x14ac:dyDescent="0.35">
      <c r="B2302" s="65" t="s">
        <v>128</v>
      </c>
      <c r="E2302" t="s">
        <v>129</v>
      </c>
      <c r="F2302">
        <v>719</v>
      </c>
      <c r="G2302">
        <v>0</v>
      </c>
      <c r="H2302" t="s">
        <v>573</v>
      </c>
      <c r="I2302">
        <v>5</v>
      </c>
      <c r="J2302">
        <v>255</v>
      </c>
      <c r="K2302" t="s">
        <v>66</v>
      </c>
      <c r="L2302">
        <v>-302555.59999999998</v>
      </c>
      <c r="M2302">
        <v>-175092.25</v>
      </c>
      <c r="N2302">
        <v>0</v>
      </c>
      <c r="O2302">
        <v>0</v>
      </c>
      <c r="P2302">
        <v>-302555.59999999998</v>
      </c>
      <c r="Q2302">
        <v>-175092.25</v>
      </c>
      <c r="R2302">
        <v>0</v>
      </c>
      <c r="S2302">
        <v>0</v>
      </c>
      <c r="T2302">
        <v>0</v>
      </c>
      <c r="U2302">
        <v>0</v>
      </c>
      <c r="V2302">
        <v>0</v>
      </c>
      <c r="W2302">
        <v>0</v>
      </c>
      <c r="X2302">
        <v>0</v>
      </c>
      <c r="Y2302">
        <v>0</v>
      </c>
      <c r="Z2302">
        <v>0</v>
      </c>
      <c r="AA2302">
        <v>0</v>
      </c>
      <c r="AB2302">
        <v>0</v>
      </c>
      <c r="AC2302">
        <v>0</v>
      </c>
      <c r="AD2302">
        <v>-127463.35</v>
      </c>
      <c r="AE2302">
        <v>0</v>
      </c>
      <c r="AF2302">
        <v>0</v>
      </c>
      <c r="AG2302">
        <v>0</v>
      </c>
      <c r="AH2302">
        <v>0</v>
      </c>
      <c r="AI2302">
        <v>-127463.35</v>
      </c>
      <c r="AJ2302">
        <v>0</v>
      </c>
      <c r="AK2302">
        <v>-127463.35</v>
      </c>
      <c r="AL2302">
        <v>0</v>
      </c>
      <c r="AM2302">
        <v>154499</v>
      </c>
      <c r="AN2302">
        <v>0</v>
      </c>
      <c r="AO2302">
        <v>0</v>
      </c>
      <c r="AP2302">
        <v>0</v>
      </c>
      <c r="AQ2302">
        <v>154499</v>
      </c>
    </row>
    <row r="2303" spans="2:43" x14ac:dyDescent="0.35">
      <c r="B2303" s="65" t="s">
        <v>128</v>
      </c>
      <c r="E2303" t="s">
        <v>129</v>
      </c>
      <c r="F2303">
        <v>719</v>
      </c>
      <c r="G2303">
        <v>0</v>
      </c>
      <c r="H2303" t="s">
        <v>573</v>
      </c>
      <c r="I2303">
        <v>5</v>
      </c>
      <c r="J2303">
        <v>410</v>
      </c>
      <c r="K2303" t="s">
        <v>66</v>
      </c>
      <c r="L2303">
        <v>-434531.83</v>
      </c>
      <c r="M2303">
        <v>-367609.35</v>
      </c>
      <c r="N2303">
        <v>0</v>
      </c>
      <c r="O2303">
        <v>0</v>
      </c>
      <c r="P2303">
        <v>-434531.83</v>
      </c>
      <c r="Q2303">
        <v>-367609.35</v>
      </c>
      <c r="R2303">
        <v>0</v>
      </c>
      <c r="S2303">
        <v>0</v>
      </c>
      <c r="T2303">
        <v>0</v>
      </c>
      <c r="U2303">
        <v>0</v>
      </c>
      <c r="V2303">
        <v>0</v>
      </c>
      <c r="W2303">
        <v>0</v>
      </c>
      <c r="X2303">
        <v>0</v>
      </c>
      <c r="Y2303">
        <v>0</v>
      </c>
      <c r="Z2303">
        <v>0</v>
      </c>
      <c r="AA2303">
        <v>0</v>
      </c>
      <c r="AB2303">
        <v>0</v>
      </c>
      <c r="AC2303">
        <v>0</v>
      </c>
      <c r="AD2303">
        <v>-66922.48</v>
      </c>
      <c r="AE2303">
        <v>0</v>
      </c>
      <c r="AF2303">
        <v>0</v>
      </c>
      <c r="AG2303">
        <v>0</v>
      </c>
      <c r="AH2303">
        <v>0</v>
      </c>
      <c r="AI2303">
        <v>-66922.48</v>
      </c>
      <c r="AJ2303">
        <v>0</v>
      </c>
      <c r="AK2303">
        <v>-66922.48</v>
      </c>
      <c r="AL2303">
        <v>0</v>
      </c>
      <c r="AM2303">
        <v>0</v>
      </c>
      <c r="AN2303">
        <v>0</v>
      </c>
      <c r="AO2303">
        <v>0</v>
      </c>
      <c r="AP2303">
        <v>0</v>
      </c>
      <c r="AQ2303">
        <v>0</v>
      </c>
    </row>
    <row r="2304" spans="2:43" x14ac:dyDescent="0.35">
      <c r="B2304" s="65" t="s">
        <v>128</v>
      </c>
      <c r="E2304" t="s">
        <v>129</v>
      </c>
      <c r="F2304">
        <v>719</v>
      </c>
      <c r="G2304">
        <v>0</v>
      </c>
      <c r="H2304" t="s">
        <v>574</v>
      </c>
      <c r="I2304">
        <v>6</v>
      </c>
      <c r="J2304">
        <v>251</v>
      </c>
      <c r="K2304" t="s">
        <v>66</v>
      </c>
      <c r="L2304">
        <v>0</v>
      </c>
      <c r="M2304">
        <v>-83285.710000000006</v>
      </c>
      <c r="N2304">
        <v>0</v>
      </c>
      <c r="O2304">
        <v>0</v>
      </c>
      <c r="P2304">
        <v>0</v>
      </c>
      <c r="Q2304">
        <v>-83285.710000000006</v>
      </c>
      <c r="R2304">
        <v>0</v>
      </c>
      <c r="S2304">
        <v>0</v>
      </c>
      <c r="T2304">
        <v>0</v>
      </c>
      <c r="U2304">
        <v>0</v>
      </c>
      <c r="V2304">
        <v>0</v>
      </c>
      <c r="W2304">
        <v>0</v>
      </c>
      <c r="X2304">
        <v>0</v>
      </c>
      <c r="Y2304">
        <v>-112987.28</v>
      </c>
      <c r="Z2304">
        <v>0</v>
      </c>
      <c r="AA2304">
        <v>0</v>
      </c>
      <c r="AB2304">
        <v>0</v>
      </c>
      <c r="AC2304">
        <v>-112987.28</v>
      </c>
      <c r="AD2304">
        <v>-97001.72</v>
      </c>
      <c r="AE2304">
        <v>0</v>
      </c>
      <c r="AF2304">
        <v>0</v>
      </c>
      <c r="AG2304">
        <v>0</v>
      </c>
      <c r="AH2304">
        <v>0</v>
      </c>
      <c r="AI2304">
        <v>-97001.72</v>
      </c>
      <c r="AJ2304">
        <v>0</v>
      </c>
      <c r="AK2304">
        <v>-209989</v>
      </c>
      <c r="AL2304">
        <v>-293274.71000000002</v>
      </c>
      <c r="AM2304">
        <v>0</v>
      </c>
      <c r="AN2304">
        <v>0</v>
      </c>
      <c r="AO2304">
        <v>0</v>
      </c>
      <c r="AP2304">
        <v>0</v>
      </c>
      <c r="AQ2304">
        <v>0</v>
      </c>
    </row>
    <row r="2305" spans="2:43" x14ac:dyDescent="0.35">
      <c r="B2305" s="65" t="s">
        <v>128</v>
      </c>
      <c r="E2305" t="s">
        <v>129</v>
      </c>
      <c r="F2305">
        <v>719</v>
      </c>
      <c r="G2305">
        <v>0</v>
      </c>
      <c r="H2305" t="s">
        <v>574</v>
      </c>
      <c r="I2305">
        <v>6</v>
      </c>
      <c r="J2305">
        <v>253</v>
      </c>
      <c r="K2305" t="s">
        <v>66</v>
      </c>
      <c r="L2305">
        <v>0</v>
      </c>
      <c r="M2305">
        <v>0</v>
      </c>
      <c r="N2305">
        <v>0</v>
      </c>
      <c r="O2305">
        <v>0</v>
      </c>
      <c r="P2305">
        <v>0</v>
      </c>
      <c r="Q2305">
        <v>0</v>
      </c>
      <c r="R2305">
        <v>0</v>
      </c>
      <c r="S2305">
        <v>0</v>
      </c>
      <c r="T2305">
        <v>0</v>
      </c>
      <c r="U2305">
        <v>0</v>
      </c>
      <c r="V2305">
        <v>0</v>
      </c>
      <c r="W2305">
        <v>0</v>
      </c>
      <c r="X2305">
        <v>0</v>
      </c>
      <c r="Y2305">
        <v>-688725.25</v>
      </c>
      <c r="Z2305">
        <v>0</v>
      </c>
      <c r="AA2305">
        <v>0</v>
      </c>
      <c r="AB2305">
        <v>0</v>
      </c>
      <c r="AC2305">
        <v>-688725.25</v>
      </c>
      <c r="AD2305">
        <v>-61274.75</v>
      </c>
      <c r="AE2305">
        <v>0</v>
      </c>
      <c r="AF2305">
        <v>0</v>
      </c>
      <c r="AG2305">
        <v>0</v>
      </c>
      <c r="AH2305">
        <v>0</v>
      </c>
      <c r="AI2305">
        <v>-61274.75</v>
      </c>
      <c r="AJ2305">
        <v>0</v>
      </c>
      <c r="AK2305">
        <v>-750000</v>
      </c>
      <c r="AL2305">
        <v>-750000</v>
      </c>
      <c r="AM2305">
        <v>0</v>
      </c>
      <c r="AN2305">
        <v>0</v>
      </c>
      <c r="AO2305">
        <v>0</v>
      </c>
      <c r="AP2305">
        <v>0</v>
      </c>
      <c r="AQ2305">
        <v>0</v>
      </c>
    </row>
    <row r="2306" spans="2:43" x14ac:dyDescent="0.35">
      <c r="B2306" s="65" t="s">
        <v>128</v>
      </c>
      <c r="E2306" t="s">
        <v>129</v>
      </c>
      <c r="F2306">
        <v>719</v>
      </c>
      <c r="G2306">
        <v>0</v>
      </c>
      <c r="H2306" t="s">
        <v>574</v>
      </c>
      <c r="I2306">
        <v>6</v>
      </c>
      <c r="J2306">
        <v>410</v>
      </c>
      <c r="K2306" t="s">
        <v>66</v>
      </c>
      <c r="L2306">
        <v>-3447750.91</v>
      </c>
      <c r="M2306">
        <v>-3048387.5</v>
      </c>
      <c r="N2306">
        <v>0</v>
      </c>
      <c r="O2306">
        <v>0</v>
      </c>
      <c r="P2306">
        <v>-3447750.91</v>
      </c>
      <c r="Q2306">
        <v>-3048387.5</v>
      </c>
      <c r="R2306">
        <v>0</v>
      </c>
      <c r="S2306">
        <v>-20372.740000000002</v>
      </c>
      <c r="T2306">
        <v>0</v>
      </c>
      <c r="U2306">
        <v>0</v>
      </c>
      <c r="V2306">
        <v>0</v>
      </c>
      <c r="W2306">
        <v>-20372.740000000002</v>
      </c>
      <c r="X2306">
        <v>0</v>
      </c>
      <c r="Y2306">
        <v>0</v>
      </c>
      <c r="Z2306">
        <v>0</v>
      </c>
      <c r="AA2306">
        <v>0</v>
      </c>
      <c r="AB2306">
        <v>0</v>
      </c>
      <c r="AC2306">
        <v>0</v>
      </c>
      <c r="AD2306">
        <v>-378990.67</v>
      </c>
      <c r="AE2306">
        <v>0</v>
      </c>
      <c r="AF2306">
        <v>0</v>
      </c>
      <c r="AG2306">
        <v>0</v>
      </c>
      <c r="AH2306">
        <v>0</v>
      </c>
      <c r="AI2306">
        <v>-378990.67</v>
      </c>
      <c r="AJ2306">
        <v>0</v>
      </c>
      <c r="AK2306">
        <v>-378990.67</v>
      </c>
      <c r="AL2306">
        <v>0</v>
      </c>
      <c r="AM2306">
        <v>239407.5</v>
      </c>
      <c r="AN2306">
        <v>0</v>
      </c>
      <c r="AO2306">
        <v>0</v>
      </c>
      <c r="AP2306">
        <v>0</v>
      </c>
      <c r="AQ2306">
        <v>239407.5</v>
      </c>
    </row>
    <row r="2307" spans="2:43" x14ac:dyDescent="0.35">
      <c r="B2307" s="65" t="s">
        <v>128</v>
      </c>
      <c r="E2307" t="s">
        <v>129</v>
      </c>
      <c r="F2307">
        <v>722</v>
      </c>
      <c r="G2307">
        <v>0</v>
      </c>
      <c r="H2307" t="s">
        <v>575</v>
      </c>
      <c r="I2307">
        <v>3</v>
      </c>
      <c r="J2307">
        <v>0</v>
      </c>
      <c r="K2307" t="s">
        <v>66</v>
      </c>
      <c r="L2307">
        <v>583258.43999999994</v>
      </c>
      <c r="M2307">
        <v>0</v>
      </c>
      <c r="N2307">
        <v>0</v>
      </c>
      <c r="O2307">
        <v>0</v>
      </c>
      <c r="P2307">
        <v>583258.43999999994</v>
      </c>
      <c r="Q2307">
        <v>0</v>
      </c>
      <c r="R2307">
        <v>993124.03</v>
      </c>
      <c r="S2307">
        <v>0</v>
      </c>
      <c r="T2307">
        <v>0</v>
      </c>
      <c r="U2307">
        <v>0</v>
      </c>
      <c r="V2307">
        <v>993124.03</v>
      </c>
      <c r="W2307">
        <v>0</v>
      </c>
      <c r="X2307">
        <v>-663592.26</v>
      </c>
      <c r="Y2307">
        <v>0</v>
      </c>
      <c r="Z2307">
        <v>0</v>
      </c>
      <c r="AA2307">
        <v>0</v>
      </c>
      <c r="AB2307">
        <v>-663592.26</v>
      </c>
      <c r="AC2307">
        <v>0</v>
      </c>
      <c r="AD2307">
        <v>0</v>
      </c>
      <c r="AE2307">
        <v>0</v>
      </c>
      <c r="AF2307">
        <v>0</v>
      </c>
      <c r="AG2307">
        <v>0</v>
      </c>
      <c r="AH2307">
        <v>0</v>
      </c>
      <c r="AI2307">
        <v>0</v>
      </c>
      <c r="AJ2307">
        <v>-663592.26</v>
      </c>
      <c r="AK2307">
        <v>663592.26</v>
      </c>
      <c r="AL2307">
        <v>-912790.21</v>
      </c>
      <c r="AM2307">
        <v>0</v>
      </c>
      <c r="AN2307">
        <v>0</v>
      </c>
      <c r="AO2307">
        <v>0</v>
      </c>
      <c r="AP2307">
        <v>0</v>
      </c>
      <c r="AQ2307">
        <v>0</v>
      </c>
    </row>
    <row r="2308" spans="2:43" x14ac:dyDescent="0.35">
      <c r="B2308" s="65" t="s">
        <v>128</v>
      </c>
      <c r="E2308" t="s">
        <v>129</v>
      </c>
      <c r="F2308">
        <v>722</v>
      </c>
      <c r="G2308">
        <v>0</v>
      </c>
      <c r="H2308" t="s">
        <v>575</v>
      </c>
      <c r="I2308">
        <v>3</v>
      </c>
      <c r="J2308">
        <v>252</v>
      </c>
      <c r="K2308" t="s">
        <v>66</v>
      </c>
      <c r="L2308">
        <v>46136.39</v>
      </c>
      <c r="M2308">
        <v>-37302.61</v>
      </c>
      <c r="N2308">
        <v>0</v>
      </c>
      <c r="O2308">
        <v>0</v>
      </c>
      <c r="P2308">
        <v>46136.39</v>
      </c>
      <c r="Q2308">
        <v>-37302.61</v>
      </c>
      <c r="R2308">
        <v>24203.42</v>
      </c>
      <c r="S2308">
        <v>0</v>
      </c>
      <c r="T2308">
        <v>0</v>
      </c>
      <c r="U2308">
        <v>0</v>
      </c>
      <c r="V2308">
        <v>24203.42</v>
      </c>
      <c r="W2308">
        <v>0</v>
      </c>
      <c r="X2308">
        <v>0</v>
      </c>
      <c r="Y2308">
        <v>0</v>
      </c>
      <c r="Z2308">
        <v>0</v>
      </c>
      <c r="AA2308">
        <v>0</v>
      </c>
      <c r="AB2308">
        <v>0</v>
      </c>
      <c r="AC2308">
        <v>0</v>
      </c>
      <c r="AD2308">
        <v>0</v>
      </c>
      <c r="AE2308">
        <v>0</v>
      </c>
      <c r="AF2308">
        <v>0</v>
      </c>
      <c r="AG2308">
        <v>0</v>
      </c>
      <c r="AH2308">
        <v>0</v>
      </c>
      <c r="AI2308">
        <v>0</v>
      </c>
      <c r="AJ2308">
        <v>0</v>
      </c>
      <c r="AK2308">
        <v>0</v>
      </c>
      <c r="AL2308">
        <v>-107642.42</v>
      </c>
      <c r="AM2308">
        <v>37302.61</v>
      </c>
      <c r="AN2308">
        <v>0</v>
      </c>
      <c r="AO2308">
        <v>0</v>
      </c>
      <c r="AP2308">
        <v>0</v>
      </c>
      <c r="AQ2308">
        <v>37302.61</v>
      </c>
    </row>
    <row r="2309" spans="2:43" x14ac:dyDescent="0.35">
      <c r="B2309" s="65" t="s">
        <v>128</v>
      </c>
      <c r="E2309" t="s">
        <v>129</v>
      </c>
      <c r="F2309">
        <v>722</v>
      </c>
      <c r="G2309">
        <v>0</v>
      </c>
      <c r="H2309" t="s">
        <v>575</v>
      </c>
      <c r="I2309">
        <v>3</v>
      </c>
      <c r="J2309">
        <v>253</v>
      </c>
      <c r="K2309" t="s">
        <v>66</v>
      </c>
      <c r="L2309">
        <v>-1014111.41</v>
      </c>
      <c r="M2309">
        <v>-354244.9</v>
      </c>
      <c r="N2309">
        <v>0</v>
      </c>
      <c r="O2309">
        <v>0</v>
      </c>
      <c r="P2309">
        <v>-1014111.41</v>
      </c>
      <c r="Q2309">
        <v>-354244.9</v>
      </c>
      <c r="R2309">
        <v>-890531.14</v>
      </c>
      <c r="S2309">
        <v>0</v>
      </c>
      <c r="T2309">
        <v>0</v>
      </c>
      <c r="U2309">
        <v>0</v>
      </c>
      <c r="V2309">
        <v>-890531.14</v>
      </c>
      <c r="W2309">
        <v>0</v>
      </c>
      <c r="X2309">
        <v>659866.51</v>
      </c>
      <c r="Y2309">
        <v>0</v>
      </c>
      <c r="Z2309">
        <v>0</v>
      </c>
      <c r="AA2309">
        <v>0</v>
      </c>
      <c r="AB2309">
        <v>659866.51</v>
      </c>
      <c r="AC2309">
        <v>0</v>
      </c>
      <c r="AD2309">
        <v>0</v>
      </c>
      <c r="AE2309">
        <v>0</v>
      </c>
      <c r="AF2309">
        <v>0</v>
      </c>
      <c r="AG2309">
        <v>0</v>
      </c>
      <c r="AH2309">
        <v>0</v>
      </c>
      <c r="AI2309">
        <v>0</v>
      </c>
      <c r="AJ2309">
        <v>659866.51</v>
      </c>
      <c r="AK2309">
        <v>-659866.51</v>
      </c>
      <c r="AL2309">
        <v>890531.14</v>
      </c>
      <c r="AM2309">
        <v>4298.3900000000003</v>
      </c>
      <c r="AN2309">
        <v>0</v>
      </c>
      <c r="AO2309">
        <v>0</v>
      </c>
      <c r="AP2309">
        <v>0</v>
      </c>
      <c r="AQ2309">
        <v>4298.3900000000003</v>
      </c>
    </row>
    <row r="2310" spans="2:43" x14ac:dyDescent="0.35">
      <c r="B2310" s="65" t="s">
        <v>128</v>
      </c>
      <c r="E2310" t="s">
        <v>129</v>
      </c>
      <c r="F2310">
        <v>722</v>
      </c>
      <c r="G2310">
        <v>0</v>
      </c>
      <c r="H2310" t="s">
        <v>575</v>
      </c>
      <c r="I2310">
        <v>3</v>
      </c>
      <c r="J2310">
        <v>255</v>
      </c>
      <c r="K2310" t="s">
        <v>66</v>
      </c>
      <c r="L2310">
        <v>-3725.75</v>
      </c>
      <c r="M2310">
        <v>0.18</v>
      </c>
      <c r="N2310">
        <v>0</v>
      </c>
      <c r="O2310">
        <v>0</v>
      </c>
      <c r="P2310">
        <v>-3725.75</v>
      </c>
      <c r="Q2310">
        <v>0.18</v>
      </c>
      <c r="R2310">
        <v>-94432.31</v>
      </c>
      <c r="S2310">
        <v>0</v>
      </c>
      <c r="T2310">
        <v>0</v>
      </c>
      <c r="U2310">
        <v>0</v>
      </c>
      <c r="V2310">
        <v>-94432.31</v>
      </c>
      <c r="W2310">
        <v>0</v>
      </c>
      <c r="X2310">
        <v>-74683.649999999994</v>
      </c>
      <c r="Y2310">
        <v>-6037.19</v>
      </c>
      <c r="Z2310">
        <v>0</v>
      </c>
      <c r="AA2310">
        <v>0</v>
      </c>
      <c r="AB2310">
        <v>-74683.649999999994</v>
      </c>
      <c r="AC2310">
        <v>-6037.19</v>
      </c>
      <c r="AD2310">
        <v>-72372.210000000006</v>
      </c>
      <c r="AE2310">
        <v>0</v>
      </c>
      <c r="AF2310">
        <v>0</v>
      </c>
      <c r="AG2310">
        <v>0</v>
      </c>
      <c r="AH2310">
        <v>0</v>
      </c>
      <c r="AI2310">
        <v>-72372.210000000006</v>
      </c>
      <c r="AJ2310">
        <v>-74683.649999999994</v>
      </c>
      <c r="AK2310">
        <v>-3725.75</v>
      </c>
      <c r="AL2310">
        <v>94432.49</v>
      </c>
      <c r="AM2310">
        <v>0</v>
      </c>
      <c r="AN2310">
        <v>0</v>
      </c>
      <c r="AO2310">
        <v>0</v>
      </c>
      <c r="AP2310">
        <v>0</v>
      </c>
      <c r="AQ2310">
        <v>0</v>
      </c>
    </row>
    <row r="2311" spans="2:43" x14ac:dyDescent="0.35">
      <c r="B2311" s="65" t="s">
        <v>128</v>
      </c>
      <c r="E2311" t="s">
        <v>129</v>
      </c>
      <c r="F2311">
        <v>722</v>
      </c>
      <c r="G2311">
        <v>0</v>
      </c>
      <c r="H2311" t="s">
        <v>575</v>
      </c>
      <c r="I2311">
        <v>3</v>
      </c>
      <c r="J2311">
        <v>310</v>
      </c>
      <c r="K2311" t="s">
        <v>66</v>
      </c>
      <c r="L2311">
        <v>-3105</v>
      </c>
      <c r="M2311">
        <v>0</v>
      </c>
      <c r="N2311">
        <v>0</v>
      </c>
      <c r="O2311">
        <v>0</v>
      </c>
      <c r="P2311">
        <v>-3105</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3105</v>
      </c>
      <c r="AM2311">
        <v>0</v>
      </c>
      <c r="AN2311">
        <v>0</v>
      </c>
      <c r="AO2311">
        <v>0</v>
      </c>
      <c r="AP2311">
        <v>0</v>
      </c>
      <c r="AQ2311">
        <v>0</v>
      </c>
    </row>
    <row r="2312" spans="2:43" x14ac:dyDescent="0.35">
      <c r="B2312" s="65" t="s">
        <v>128</v>
      </c>
      <c r="E2312" t="s">
        <v>129</v>
      </c>
      <c r="F2312">
        <v>722</v>
      </c>
      <c r="G2312">
        <v>0</v>
      </c>
      <c r="H2312" t="s">
        <v>575</v>
      </c>
      <c r="I2312">
        <v>3</v>
      </c>
      <c r="J2312">
        <v>410</v>
      </c>
      <c r="K2312" t="s">
        <v>66</v>
      </c>
      <c r="L2312">
        <v>-2135981.36</v>
      </c>
      <c r="M2312">
        <v>-875569.02</v>
      </c>
      <c r="N2312">
        <v>0</v>
      </c>
      <c r="O2312">
        <v>0</v>
      </c>
      <c r="P2312">
        <v>-2135981.36</v>
      </c>
      <c r="Q2312">
        <v>-875569.02</v>
      </c>
      <c r="R2312">
        <v>-32364</v>
      </c>
      <c r="S2312">
        <v>-700416.19</v>
      </c>
      <c r="T2312">
        <v>0</v>
      </c>
      <c r="U2312">
        <v>0</v>
      </c>
      <c r="V2312">
        <v>-32364</v>
      </c>
      <c r="W2312">
        <v>-700416.19</v>
      </c>
      <c r="X2312">
        <v>0</v>
      </c>
      <c r="Y2312">
        <v>0</v>
      </c>
      <c r="Z2312">
        <v>0</v>
      </c>
      <c r="AA2312">
        <v>0</v>
      </c>
      <c r="AB2312">
        <v>0</v>
      </c>
      <c r="AC2312">
        <v>0</v>
      </c>
      <c r="AD2312">
        <v>-559996.15</v>
      </c>
      <c r="AE2312">
        <v>0</v>
      </c>
      <c r="AF2312">
        <v>0</v>
      </c>
      <c r="AG2312">
        <v>0</v>
      </c>
      <c r="AH2312">
        <v>0</v>
      </c>
      <c r="AI2312">
        <v>-559996.15</v>
      </c>
      <c r="AJ2312">
        <v>0</v>
      </c>
      <c r="AK2312">
        <v>-559996.15</v>
      </c>
      <c r="AL2312">
        <v>32364</v>
      </c>
      <c r="AM2312">
        <v>6648.96</v>
      </c>
      <c r="AN2312">
        <v>0</v>
      </c>
      <c r="AO2312">
        <v>0</v>
      </c>
      <c r="AP2312">
        <v>0</v>
      </c>
      <c r="AQ2312">
        <v>6648.96</v>
      </c>
    </row>
    <row r="2313" spans="2:43" x14ac:dyDescent="0.35">
      <c r="B2313" s="65" t="s">
        <v>128</v>
      </c>
      <c r="E2313" t="s">
        <v>129</v>
      </c>
      <c r="F2313">
        <v>723</v>
      </c>
      <c r="G2313">
        <v>0</v>
      </c>
      <c r="H2313" t="s">
        <v>576</v>
      </c>
      <c r="I2313">
        <v>1</v>
      </c>
      <c r="J2313">
        <v>410</v>
      </c>
      <c r="K2313" t="s">
        <v>66</v>
      </c>
      <c r="L2313">
        <v>-13836023.369999999</v>
      </c>
      <c r="M2313">
        <v>-2161187.23</v>
      </c>
      <c r="N2313">
        <v>0</v>
      </c>
      <c r="O2313">
        <v>0</v>
      </c>
      <c r="P2313">
        <v>-13836023.369999999</v>
      </c>
      <c r="Q2313">
        <v>-2161187.23</v>
      </c>
      <c r="R2313">
        <v>0</v>
      </c>
      <c r="S2313">
        <v>0</v>
      </c>
      <c r="T2313">
        <v>0</v>
      </c>
      <c r="U2313">
        <v>0</v>
      </c>
      <c r="V2313">
        <v>0</v>
      </c>
      <c r="W2313">
        <v>0</v>
      </c>
      <c r="X2313">
        <v>0</v>
      </c>
      <c r="Y2313">
        <v>0</v>
      </c>
      <c r="Z2313">
        <v>0</v>
      </c>
      <c r="AA2313">
        <v>0</v>
      </c>
      <c r="AB2313">
        <v>0</v>
      </c>
      <c r="AC2313">
        <v>0</v>
      </c>
      <c r="AD2313">
        <v>-11674836.140000001</v>
      </c>
      <c r="AE2313">
        <v>0</v>
      </c>
      <c r="AF2313">
        <v>0</v>
      </c>
      <c r="AG2313">
        <v>0</v>
      </c>
      <c r="AH2313">
        <v>0</v>
      </c>
      <c r="AI2313">
        <v>-11674836.140000001</v>
      </c>
      <c r="AJ2313">
        <v>0</v>
      </c>
      <c r="AK2313">
        <v>-11674836.140000001</v>
      </c>
      <c r="AL2313">
        <v>0</v>
      </c>
      <c r="AM2313">
        <v>0</v>
      </c>
      <c r="AN2313">
        <v>0</v>
      </c>
      <c r="AO2313">
        <v>0</v>
      </c>
      <c r="AP2313">
        <v>0</v>
      </c>
      <c r="AQ2313">
        <v>0</v>
      </c>
    </row>
    <row r="2314" spans="2:43" x14ac:dyDescent="0.35">
      <c r="B2314" s="65" t="s">
        <v>128</v>
      </c>
      <c r="E2314" t="s">
        <v>129</v>
      </c>
      <c r="F2314">
        <v>726</v>
      </c>
      <c r="G2314">
        <v>0</v>
      </c>
      <c r="H2314" t="s">
        <v>459</v>
      </c>
      <c r="I2314">
        <v>0</v>
      </c>
      <c r="J2314">
        <v>0</v>
      </c>
      <c r="K2314" t="s">
        <v>460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row>
    <row r="2315" spans="2:43" x14ac:dyDescent="0.35">
      <c r="B2315" s="65" t="s">
        <v>128</v>
      </c>
      <c r="E2315" t="s">
        <v>129</v>
      </c>
      <c r="F2315">
        <v>730</v>
      </c>
      <c r="G2315">
        <v>0</v>
      </c>
      <c r="H2315" t="s">
        <v>459</v>
      </c>
      <c r="I2315">
        <v>0</v>
      </c>
      <c r="J2315">
        <v>0</v>
      </c>
      <c r="K2315" t="s">
        <v>460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row>
    <row r="2316" spans="2:43" x14ac:dyDescent="0.35">
      <c r="B2316" s="65" t="s">
        <v>128</v>
      </c>
      <c r="E2316" t="s">
        <v>129</v>
      </c>
      <c r="F2316">
        <v>745</v>
      </c>
      <c r="G2316">
        <v>0</v>
      </c>
      <c r="H2316" t="s">
        <v>577</v>
      </c>
      <c r="I2316">
        <v>1</v>
      </c>
      <c r="J2316">
        <v>252</v>
      </c>
      <c r="K2316" t="s">
        <v>66</v>
      </c>
      <c r="L2316">
        <v>54.75</v>
      </c>
      <c r="M2316">
        <v>54.75</v>
      </c>
      <c r="N2316">
        <v>0</v>
      </c>
      <c r="O2316">
        <v>0</v>
      </c>
      <c r="P2316">
        <v>54.75</v>
      </c>
      <c r="Q2316">
        <v>54.75</v>
      </c>
      <c r="R2316">
        <v>0</v>
      </c>
      <c r="S2316">
        <v>0</v>
      </c>
      <c r="T2316">
        <v>0</v>
      </c>
      <c r="U2316">
        <v>0</v>
      </c>
      <c r="V2316">
        <v>0</v>
      </c>
      <c r="W2316">
        <v>0</v>
      </c>
      <c r="X2316">
        <v>-54.75</v>
      </c>
      <c r="Y2316">
        <v>-54.75</v>
      </c>
      <c r="Z2316">
        <v>0</v>
      </c>
      <c r="AA2316">
        <v>0</v>
      </c>
      <c r="AB2316">
        <v>-54.75</v>
      </c>
      <c r="AC2316">
        <v>-54.75</v>
      </c>
      <c r="AD2316">
        <v>0</v>
      </c>
      <c r="AE2316">
        <v>0</v>
      </c>
      <c r="AF2316">
        <v>0</v>
      </c>
      <c r="AG2316">
        <v>0</v>
      </c>
      <c r="AH2316">
        <v>0</v>
      </c>
      <c r="AI2316">
        <v>0</v>
      </c>
      <c r="AJ2316">
        <v>-54.75</v>
      </c>
      <c r="AK2316">
        <v>0</v>
      </c>
      <c r="AL2316">
        <v>0</v>
      </c>
      <c r="AM2316">
        <v>0</v>
      </c>
      <c r="AN2316">
        <v>0</v>
      </c>
      <c r="AO2316">
        <v>0</v>
      </c>
      <c r="AP2316">
        <v>0</v>
      </c>
      <c r="AQ2316">
        <v>0</v>
      </c>
    </row>
    <row r="2317" spans="2:43" x14ac:dyDescent="0.35">
      <c r="B2317" s="65" t="s">
        <v>128</v>
      </c>
      <c r="E2317" t="s">
        <v>129</v>
      </c>
      <c r="F2317">
        <v>745</v>
      </c>
      <c r="G2317">
        <v>0</v>
      </c>
      <c r="H2317" t="s">
        <v>578</v>
      </c>
      <c r="I2317">
        <v>1</v>
      </c>
      <c r="J2317">
        <v>0</v>
      </c>
      <c r="K2317" t="s">
        <v>66</v>
      </c>
      <c r="L2317">
        <v>4247564.4000000004</v>
      </c>
      <c r="M2317">
        <v>4247564.4000000004</v>
      </c>
      <c r="N2317">
        <v>0</v>
      </c>
      <c r="O2317">
        <v>0</v>
      </c>
      <c r="P2317">
        <v>4247564.4000000004</v>
      </c>
      <c r="Q2317">
        <v>4247564.4000000004</v>
      </c>
      <c r="R2317">
        <v>1520172.32</v>
      </c>
      <c r="S2317">
        <v>12711.32</v>
      </c>
      <c r="T2317">
        <v>0</v>
      </c>
      <c r="U2317">
        <v>0</v>
      </c>
      <c r="V2317">
        <v>1520172.32</v>
      </c>
      <c r="W2317">
        <v>12711.32</v>
      </c>
      <c r="X2317">
        <v>-6421580.96</v>
      </c>
      <c r="Y2317">
        <v>-6421580.96</v>
      </c>
      <c r="Z2317">
        <v>0</v>
      </c>
      <c r="AA2317">
        <v>0</v>
      </c>
      <c r="AB2317">
        <v>-6421580.96</v>
      </c>
      <c r="AC2317">
        <v>-6421580.96</v>
      </c>
      <c r="AD2317">
        <v>0</v>
      </c>
      <c r="AE2317">
        <v>0</v>
      </c>
      <c r="AF2317">
        <v>0</v>
      </c>
      <c r="AG2317">
        <v>0</v>
      </c>
      <c r="AH2317">
        <v>0</v>
      </c>
      <c r="AI2317">
        <v>0</v>
      </c>
      <c r="AJ2317">
        <v>-6421580.96</v>
      </c>
      <c r="AK2317">
        <v>0</v>
      </c>
      <c r="AL2317">
        <v>-1507461</v>
      </c>
      <c r="AM2317">
        <v>0</v>
      </c>
      <c r="AN2317">
        <v>0</v>
      </c>
      <c r="AO2317">
        <v>0</v>
      </c>
      <c r="AP2317">
        <v>0</v>
      </c>
      <c r="AQ2317">
        <v>0</v>
      </c>
    </row>
    <row r="2318" spans="2:43" x14ac:dyDescent="0.35">
      <c r="B2318" s="65" t="s">
        <v>128</v>
      </c>
      <c r="E2318" t="s">
        <v>129</v>
      </c>
      <c r="F2318">
        <v>745</v>
      </c>
      <c r="G2318">
        <v>0</v>
      </c>
      <c r="H2318" t="s">
        <v>578</v>
      </c>
      <c r="I2318">
        <v>1</v>
      </c>
      <c r="J2318">
        <v>0</v>
      </c>
      <c r="K2318" t="s">
        <v>457</v>
      </c>
      <c r="L2318">
        <v>723615.09</v>
      </c>
      <c r="M2318">
        <v>0</v>
      </c>
      <c r="N2318">
        <v>0</v>
      </c>
      <c r="O2318">
        <v>0</v>
      </c>
      <c r="P2318">
        <v>723615.09</v>
      </c>
      <c r="Q2318">
        <v>0</v>
      </c>
      <c r="R2318">
        <v>0</v>
      </c>
      <c r="S2318">
        <v>0</v>
      </c>
      <c r="T2318">
        <v>0</v>
      </c>
      <c r="U2318">
        <v>0</v>
      </c>
      <c r="V2318">
        <v>0</v>
      </c>
      <c r="W2318">
        <v>0</v>
      </c>
      <c r="X2318">
        <v>-183.09</v>
      </c>
      <c r="Y2318">
        <v>0</v>
      </c>
      <c r="Z2318">
        <v>0</v>
      </c>
      <c r="AA2318">
        <v>0</v>
      </c>
      <c r="AB2318">
        <v>-183.09</v>
      </c>
      <c r="AC2318">
        <v>0</v>
      </c>
      <c r="AD2318">
        <v>0</v>
      </c>
      <c r="AE2318">
        <v>0</v>
      </c>
      <c r="AF2318">
        <v>0</v>
      </c>
      <c r="AG2318">
        <v>0</v>
      </c>
      <c r="AH2318">
        <v>0</v>
      </c>
      <c r="AI2318">
        <v>0</v>
      </c>
      <c r="AJ2318">
        <v>-183.09</v>
      </c>
      <c r="AK2318">
        <v>183.09</v>
      </c>
      <c r="AL2318">
        <v>183.09</v>
      </c>
      <c r="AM2318">
        <v>0</v>
      </c>
      <c r="AN2318">
        <v>0</v>
      </c>
      <c r="AO2318">
        <v>0</v>
      </c>
      <c r="AP2318">
        <v>0</v>
      </c>
      <c r="AQ2318">
        <v>0</v>
      </c>
    </row>
    <row r="2319" spans="2:43" x14ac:dyDescent="0.35">
      <c r="B2319" s="65" t="s">
        <v>128</v>
      </c>
      <c r="E2319" t="s">
        <v>129</v>
      </c>
      <c r="F2319">
        <v>745</v>
      </c>
      <c r="G2319">
        <v>0</v>
      </c>
      <c r="H2319" t="s">
        <v>578</v>
      </c>
      <c r="I2319">
        <v>1</v>
      </c>
      <c r="J2319">
        <v>210</v>
      </c>
      <c r="K2319" t="s">
        <v>66</v>
      </c>
      <c r="L2319">
        <v>-2790.02</v>
      </c>
      <c r="M2319">
        <v>-19354.77</v>
      </c>
      <c r="N2319">
        <v>0</v>
      </c>
      <c r="O2319">
        <v>-876.33</v>
      </c>
      <c r="P2319">
        <v>-2790.02</v>
      </c>
      <c r="Q2319">
        <v>-20231.099999999999</v>
      </c>
      <c r="R2319">
        <v>0</v>
      </c>
      <c r="S2319">
        <v>-1578.07</v>
      </c>
      <c r="T2319">
        <v>0</v>
      </c>
      <c r="U2319">
        <v>-218.27</v>
      </c>
      <c r="V2319">
        <v>0</v>
      </c>
      <c r="W2319">
        <v>-1796.34</v>
      </c>
      <c r="X2319">
        <v>0</v>
      </c>
      <c r="Y2319">
        <v>0</v>
      </c>
      <c r="Z2319">
        <v>0</v>
      </c>
      <c r="AA2319">
        <v>0</v>
      </c>
      <c r="AB2319">
        <v>0</v>
      </c>
      <c r="AC2319">
        <v>0</v>
      </c>
      <c r="AD2319">
        <v>-74367.58</v>
      </c>
      <c r="AE2319">
        <v>0</v>
      </c>
      <c r="AF2319">
        <v>0</v>
      </c>
      <c r="AG2319">
        <v>0</v>
      </c>
      <c r="AH2319">
        <v>0</v>
      </c>
      <c r="AI2319">
        <v>-74367.58</v>
      </c>
      <c r="AJ2319">
        <v>0</v>
      </c>
      <c r="AK2319">
        <v>-74367.58</v>
      </c>
      <c r="AL2319">
        <v>-93605</v>
      </c>
      <c r="AM2319">
        <v>1308.54</v>
      </c>
      <c r="AN2319">
        <v>0</v>
      </c>
      <c r="AO2319">
        <v>0</v>
      </c>
      <c r="AP2319">
        <v>0</v>
      </c>
      <c r="AQ2319">
        <v>1308.54</v>
      </c>
    </row>
    <row r="2320" spans="2:43" x14ac:dyDescent="0.35">
      <c r="B2320" s="65" t="s">
        <v>128</v>
      </c>
      <c r="E2320" t="s">
        <v>129</v>
      </c>
      <c r="F2320">
        <v>745</v>
      </c>
      <c r="G2320">
        <v>0</v>
      </c>
      <c r="H2320" t="s">
        <v>578</v>
      </c>
      <c r="I2320">
        <v>1</v>
      </c>
      <c r="J2320">
        <v>240</v>
      </c>
      <c r="K2320" t="s">
        <v>66</v>
      </c>
      <c r="L2320">
        <v>-0.8</v>
      </c>
      <c r="M2320">
        <v>-0.8</v>
      </c>
      <c r="N2320">
        <v>0</v>
      </c>
      <c r="O2320">
        <v>0</v>
      </c>
      <c r="P2320">
        <v>-0.8</v>
      </c>
      <c r="Q2320">
        <v>-0.8</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row>
    <row r="2321" spans="2:43" x14ac:dyDescent="0.35">
      <c r="B2321" s="65" t="s">
        <v>128</v>
      </c>
      <c r="E2321" t="s">
        <v>129</v>
      </c>
      <c r="F2321">
        <v>745</v>
      </c>
      <c r="G2321">
        <v>0</v>
      </c>
      <c r="H2321" t="s">
        <v>578</v>
      </c>
      <c r="I2321">
        <v>1</v>
      </c>
      <c r="J2321">
        <v>251</v>
      </c>
      <c r="K2321" t="s">
        <v>66</v>
      </c>
      <c r="L2321">
        <v>-649281.61</v>
      </c>
      <c r="M2321">
        <v>-579056.81000000006</v>
      </c>
      <c r="N2321">
        <v>0</v>
      </c>
      <c r="O2321">
        <v>0</v>
      </c>
      <c r="P2321">
        <v>-649281.61</v>
      </c>
      <c r="Q2321">
        <v>-579056.81000000006</v>
      </c>
      <c r="R2321">
        <v>0</v>
      </c>
      <c r="S2321">
        <v>-21476.48</v>
      </c>
      <c r="T2321">
        <v>0</v>
      </c>
      <c r="U2321">
        <v>0</v>
      </c>
      <c r="V2321">
        <v>0</v>
      </c>
      <c r="W2321">
        <v>-21476.48</v>
      </c>
      <c r="X2321">
        <v>0</v>
      </c>
      <c r="Y2321">
        <v>0</v>
      </c>
      <c r="Z2321">
        <v>0</v>
      </c>
      <c r="AA2321">
        <v>0</v>
      </c>
      <c r="AB2321">
        <v>0</v>
      </c>
      <c r="AC2321">
        <v>0</v>
      </c>
      <c r="AD2321">
        <v>-629988.31999999995</v>
      </c>
      <c r="AE2321">
        <v>0</v>
      </c>
      <c r="AF2321">
        <v>0</v>
      </c>
      <c r="AG2321">
        <v>0</v>
      </c>
      <c r="AH2321">
        <v>0</v>
      </c>
      <c r="AI2321">
        <v>-629988.31999999995</v>
      </c>
      <c r="AJ2321">
        <v>0</v>
      </c>
      <c r="AK2321">
        <v>-629988.31999999995</v>
      </c>
      <c r="AL2321">
        <v>-581240</v>
      </c>
      <c r="AM2321">
        <v>36725.31</v>
      </c>
      <c r="AN2321">
        <v>0</v>
      </c>
      <c r="AO2321">
        <v>0</v>
      </c>
      <c r="AP2321">
        <v>0</v>
      </c>
      <c r="AQ2321">
        <v>36725.31</v>
      </c>
    </row>
    <row r="2322" spans="2:43" x14ac:dyDescent="0.35">
      <c r="B2322" s="65" t="s">
        <v>128</v>
      </c>
      <c r="E2322" t="s">
        <v>129</v>
      </c>
      <c r="F2322">
        <v>745</v>
      </c>
      <c r="G2322">
        <v>0</v>
      </c>
      <c r="H2322" t="s">
        <v>578</v>
      </c>
      <c r="I2322">
        <v>1</v>
      </c>
      <c r="J2322">
        <v>253</v>
      </c>
      <c r="K2322" t="s">
        <v>66</v>
      </c>
      <c r="L2322">
        <v>-2869754.15</v>
      </c>
      <c r="M2322">
        <v>-2869754.15</v>
      </c>
      <c r="N2322">
        <v>0</v>
      </c>
      <c r="O2322">
        <v>0</v>
      </c>
      <c r="P2322">
        <v>-2869754.15</v>
      </c>
      <c r="Q2322">
        <v>-2869754.15</v>
      </c>
      <c r="R2322">
        <v>-534780.14</v>
      </c>
      <c r="S2322">
        <v>0</v>
      </c>
      <c r="T2322">
        <v>0</v>
      </c>
      <c r="U2322">
        <v>0</v>
      </c>
      <c r="V2322">
        <v>-534780.14</v>
      </c>
      <c r="W2322">
        <v>0</v>
      </c>
      <c r="X2322">
        <v>2719350.5</v>
      </c>
      <c r="Y2322">
        <v>2613875.33</v>
      </c>
      <c r="Z2322">
        <v>0</v>
      </c>
      <c r="AA2322">
        <v>0</v>
      </c>
      <c r="AB2322">
        <v>2719350.5</v>
      </c>
      <c r="AC2322">
        <v>2613875.33</v>
      </c>
      <c r="AD2322">
        <v>0</v>
      </c>
      <c r="AE2322">
        <v>0</v>
      </c>
      <c r="AF2322">
        <v>0</v>
      </c>
      <c r="AG2322">
        <v>0</v>
      </c>
      <c r="AH2322">
        <v>0</v>
      </c>
      <c r="AI2322">
        <v>0</v>
      </c>
      <c r="AJ2322">
        <v>2719350.5</v>
      </c>
      <c r="AK2322">
        <v>-105475.17</v>
      </c>
      <c r="AL2322">
        <v>429304.97</v>
      </c>
      <c r="AM2322">
        <v>0</v>
      </c>
      <c r="AN2322">
        <v>0</v>
      </c>
      <c r="AO2322">
        <v>0</v>
      </c>
      <c r="AP2322">
        <v>0</v>
      </c>
      <c r="AQ2322">
        <v>0</v>
      </c>
    </row>
    <row r="2323" spans="2:43" x14ac:dyDescent="0.35">
      <c r="B2323" s="65" t="s">
        <v>128</v>
      </c>
      <c r="E2323" t="s">
        <v>129</v>
      </c>
      <c r="F2323">
        <v>745</v>
      </c>
      <c r="G2323">
        <v>0</v>
      </c>
      <c r="H2323" t="s">
        <v>578</v>
      </c>
      <c r="I2323">
        <v>1</v>
      </c>
      <c r="J2323">
        <v>253</v>
      </c>
      <c r="K2323" t="s">
        <v>457</v>
      </c>
      <c r="L2323">
        <v>0</v>
      </c>
      <c r="M2323">
        <v>183.09</v>
      </c>
      <c r="N2323">
        <v>0</v>
      </c>
      <c r="O2323">
        <v>0</v>
      </c>
      <c r="P2323">
        <v>0</v>
      </c>
      <c r="Q2323">
        <v>183.09</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row>
    <row r="2324" spans="2:43" x14ac:dyDescent="0.35">
      <c r="B2324" s="65" t="s">
        <v>128</v>
      </c>
      <c r="E2324" t="s">
        <v>129</v>
      </c>
      <c r="F2324">
        <v>745</v>
      </c>
      <c r="G2324">
        <v>0</v>
      </c>
      <c r="H2324" t="s">
        <v>578</v>
      </c>
      <c r="I2324">
        <v>1</v>
      </c>
      <c r="J2324">
        <v>255</v>
      </c>
      <c r="K2324" t="s">
        <v>66</v>
      </c>
      <c r="L2324">
        <v>-1017293.8</v>
      </c>
      <c r="M2324">
        <v>-485654.31</v>
      </c>
      <c r="N2324">
        <v>0</v>
      </c>
      <c r="O2324">
        <v>0</v>
      </c>
      <c r="P2324">
        <v>-1017293.8</v>
      </c>
      <c r="Q2324">
        <v>-485654.31</v>
      </c>
      <c r="R2324">
        <v>-3877216.01</v>
      </c>
      <c r="S2324">
        <v>0</v>
      </c>
      <c r="T2324">
        <v>0</v>
      </c>
      <c r="U2324">
        <v>0</v>
      </c>
      <c r="V2324">
        <v>-3877216.01</v>
      </c>
      <c r="W2324">
        <v>0</v>
      </c>
      <c r="X2324">
        <v>-1883574.47</v>
      </c>
      <c r="Y2324">
        <v>-1848232.22</v>
      </c>
      <c r="Z2324">
        <v>0</v>
      </c>
      <c r="AA2324">
        <v>0</v>
      </c>
      <c r="AB2324">
        <v>-1883574.47</v>
      </c>
      <c r="AC2324">
        <v>-1848232.22</v>
      </c>
      <c r="AD2324">
        <v>-1273545.8500000001</v>
      </c>
      <c r="AE2324">
        <v>0</v>
      </c>
      <c r="AF2324">
        <v>0</v>
      </c>
      <c r="AG2324">
        <v>0</v>
      </c>
      <c r="AH2324">
        <v>0</v>
      </c>
      <c r="AI2324">
        <v>-1273545.8500000001</v>
      </c>
      <c r="AJ2324">
        <v>-1883574.47</v>
      </c>
      <c r="AK2324">
        <v>-1238203.6000000001</v>
      </c>
      <c r="AL2324">
        <v>3170651.9</v>
      </c>
      <c r="AM2324">
        <v>1.48</v>
      </c>
      <c r="AN2324">
        <v>0</v>
      </c>
      <c r="AO2324">
        <v>0</v>
      </c>
      <c r="AP2324">
        <v>0</v>
      </c>
      <c r="AQ2324">
        <v>1.48</v>
      </c>
    </row>
    <row r="2325" spans="2:43" x14ac:dyDescent="0.35">
      <c r="B2325" s="65" t="s">
        <v>128</v>
      </c>
      <c r="E2325" t="s">
        <v>129</v>
      </c>
      <c r="F2325">
        <v>745</v>
      </c>
      <c r="G2325">
        <v>0</v>
      </c>
      <c r="H2325" t="s">
        <v>578</v>
      </c>
      <c r="I2325">
        <v>1</v>
      </c>
      <c r="J2325">
        <v>410</v>
      </c>
      <c r="K2325" t="s">
        <v>66</v>
      </c>
      <c r="L2325">
        <v>-923930.07</v>
      </c>
      <c r="M2325">
        <v>-897409.31</v>
      </c>
      <c r="N2325">
        <v>0</v>
      </c>
      <c r="O2325">
        <v>0</v>
      </c>
      <c r="P2325">
        <v>-923930.07</v>
      </c>
      <c r="Q2325">
        <v>-897409.31</v>
      </c>
      <c r="R2325">
        <v>0</v>
      </c>
      <c r="S2325">
        <v>-27093.09</v>
      </c>
      <c r="T2325">
        <v>0</v>
      </c>
      <c r="U2325">
        <v>0</v>
      </c>
      <c r="V2325">
        <v>0</v>
      </c>
      <c r="W2325">
        <v>-27093.09</v>
      </c>
      <c r="X2325">
        <v>0</v>
      </c>
      <c r="Y2325">
        <v>0</v>
      </c>
      <c r="Z2325">
        <v>0</v>
      </c>
      <c r="AA2325">
        <v>0</v>
      </c>
      <c r="AB2325">
        <v>0</v>
      </c>
      <c r="AC2325">
        <v>0</v>
      </c>
      <c r="AD2325">
        <v>-399427.67</v>
      </c>
      <c r="AE2325">
        <v>0</v>
      </c>
      <c r="AF2325">
        <v>0</v>
      </c>
      <c r="AG2325">
        <v>0</v>
      </c>
      <c r="AH2325">
        <v>0</v>
      </c>
      <c r="AI2325">
        <v>-399427.67</v>
      </c>
      <c r="AJ2325">
        <v>0</v>
      </c>
      <c r="AK2325">
        <v>-399427.67</v>
      </c>
      <c r="AL2325">
        <v>-400000</v>
      </c>
      <c r="AM2325">
        <v>148.19999999999999</v>
      </c>
      <c r="AN2325">
        <v>0</v>
      </c>
      <c r="AO2325">
        <v>0</v>
      </c>
      <c r="AP2325">
        <v>0</v>
      </c>
      <c r="AQ2325">
        <v>148.19999999999999</v>
      </c>
    </row>
    <row r="2326" spans="2:43" x14ac:dyDescent="0.35">
      <c r="B2326" s="65" t="s">
        <v>128</v>
      </c>
      <c r="E2326" t="s">
        <v>129</v>
      </c>
      <c r="F2326">
        <v>745</v>
      </c>
      <c r="G2326">
        <v>0</v>
      </c>
      <c r="H2326" t="s">
        <v>578</v>
      </c>
      <c r="I2326">
        <v>1</v>
      </c>
      <c r="J2326">
        <v>430</v>
      </c>
      <c r="K2326" t="s">
        <v>66</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-5.83</v>
      </c>
      <c r="AE2326">
        <v>0</v>
      </c>
      <c r="AF2326">
        <v>0</v>
      </c>
      <c r="AG2326">
        <v>0</v>
      </c>
      <c r="AH2326">
        <v>0</v>
      </c>
      <c r="AI2326">
        <v>-5.83</v>
      </c>
      <c r="AJ2326">
        <v>0</v>
      </c>
      <c r="AK2326">
        <v>-5.83</v>
      </c>
      <c r="AL2326">
        <v>-5.83</v>
      </c>
      <c r="AM2326">
        <v>0</v>
      </c>
      <c r="AN2326">
        <v>0</v>
      </c>
      <c r="AO2326">
        <v>0</v>
      </c>
      <c r="AP2326">
        <v>0</v>
      </c>
      <c r="AQ2326">
        <v>0</v>
      </c>
    </row>
    <row r="2327" spans="2:43" x14ac:dyDescent="0.35">
      <c r="B2327" s="65" t="s">
        <v>128</v>
      </c>
      <c r="E2327" t="s">
        <v>129</v>
      </c>
      <c r="F2327">
        <v>745</v>
      </c>
      <c r="G2327">
        <v>0</v>
      </c>
      <c r="H2327" t="s">
        <v>579</v>
      </c>
      <c r="I2327">
        <v>2</v>
      </c>
      <c r="J2327">
        <v>253</v>
      </c>
      <c r="K2327" t="s">
        <v>66</v>
      </c>
      <c r="L2327">
        <v>-20201.78</v>
      </c>
      <c r="M2327">
        <v>-18861.14</v>
      </c>
      <c r="N2327">
        <v>0</v>
      </c>
      <c r="O2327">
        <v>0</v>
      </c>
      <c r="P2327">
        <v>-20201.78</v>
      </c>
      <c r="Q2327">
        <v>-18861.14</v>
      </c>
      <c r="R2327">
        <v>-603384.81999999995</v>
      </c>
      <c r="S2327">
        <v>0</v>
      </c>
      <c r="T2327">
        <v>0</v>
      </c>
      <c r="U2327">
        <v>0</v>
      </c>
      <c r="V2327">
        <v>-603384.81999999995</v>
      </c>
      <c r="W2327">
        <v>0</v>
      </c>
      <c r="X2327">
        <v>0</v>
      </c>
      <c r="Y2327">
        <v>0</v>
      </c>
      <c r="Z2327">
        <v>0</v>
      </c>
      <c r="AA2327">
        <v>0</v>
      </c>
      <c r="AB2327">
        <v>0</v>
      </c>
      <c r="AC2327">
        <v>0</v>
      </c>
      <c r="AD2327">
        <v>0</v>
      </c>
      <c r="AE2327">
        <v>0</v>
      </c>
      <c r="AF2327">
        <v>0</v>
      </c>
      <c r="AG2327">
        <v>0</v>
      </c>
      <c r="AH2327">
        <v>0</v>
      </c>
      <c r="AI2327">
        <v>0</v>
      </c>
      <c r="AJ2327">
        <v>0</v>
      </c>
      <c r="AK2327">
        <v>0</v>
      </c>
      <c r="AL2327">
        <v>604725.46</v>
      </c>
      <c r="AM2327">
        <v>0</v>
      </c>
      <c r="AN2327">
        <v>0</v>
      </c>
      <c r="AO2327">
        <v>0</v>
      </c>
      <c r="AP2327">
        <v>0</v>
      </c>
      <c r="AQ2327">
        <v>0</v>
      </c>
    </row>
    <row r="2328" spans="2:43" x14ac:dyDescent="0.35">
      <c r="B2328" s="65" t="s">
        <v>128</v>
      </c>
      <c r="E2328" t="s">
        <v>129</v>
      </c>
      <c r="F2328">
        <v>745</v>
      </c>
      <c r="G2328">
        <v>0</v>
      </c>
      <c r="H2328" t="s">
        <v>579</v>
      </c>
      <c r="I2328">
        <v>2</v>
      </c>
      <c r="J2328">
        <v>255</v>
      </c>
      <c r="K2328" t="s">
        <v>66</v>
      </c>
      <c r="L2328">
        <v>-21751</v>
      </c>
      <c r="M2328">
        <v>-21751</v>
      </c>
      <c r="N2328">
        <v>0</v>
      </c>
      <c r="O2328">
        <v>0</v>
      </c>
      <c r="P2328">
        <v>-21751</v>
      </c>
      <c r="Q2328">
        <v>-21751</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21751</v>
      </c>
      <c r="AN2328">
        <v>0</v>
      </c>
      <c r="AO2328">
        <v>0</v>
      </c>
      <c r="AP2328">
        <v>0</v>
      </c>
      <c r="AQ2328">
        <v>21751</v>
      </c>
    </row>
    <row r="2329" spans="2:43" x14ac:dyDescent="0.35">
      <c r="B2329" s="65" t="s">
        <v>128</v>
      </c>
      <c r="E2329" t="s">
        <v>129</v>
      </c>
      <c r="F2329">
        <v>745</v>
      </c>
      <c r="G2329">
        <v>0</v>
      </c>
      <c r="H2329" t="s">
        <v>580</v>
      </c>
      <c r="I2329">
        <v>2</v>
      </c>
      <c r="J2329">
        <v>251</v>
      </c>
      <c r="K2329" t="s">
        <v>66</v>
      </c>
      <c r="L2329">
        <v>-107265.73</v>
      </c>
      <c r="M2329">
        <v>-223366.74</v>
      </c>
      <c r="N2329">
        <v>0</v>
      </c>
      <c r="O2329">
        <v>0</v>
      </c>
      <c r="P2329">
        <v>-107265.73</v>
      </c>
      <c r="Q2329">
        <v>-223366.74</v>
      </c>
      <c r="R2329">
        <v>0</v>
      </c>
      <c r="S2329">
        <v>0</v>
      </c>
      <c r="T2329">
        <v>0</v>
      </c>
      <c r="U2329">
        <v>0</v>
      </c>
      <c r="V2329">
        <v>0</v>
      </c>
      <c r="W2329">
        <v>0</v>
      </c>
      <c r="X2329">
        <v>-554430.9</v>
      </c>
      <c r="Y2329">
        <v>0</v>
      </c>
      <c r="Z2329">
        <v>0</v>
      </c>
      <c r="AA2329">
        <v>0</v>
      </c>
      <c r="AB2329">
        <v>-554430.9</v>
      </c>
      <c r="AC2329">
        <v>0</v>
      </c>
      <c r="AD2329">
        <v>-650146.59</v>
      </c>
      <c r="AE2329">
        <v>0</v>
      </c>
      <c r="AF2329">
        <v>0</v>
      </c>
      <c r="AG2329">
        <v>0</v>
      </c>
      <c r="AH2329">
        <v>0</v>
      </c>
      <c r="AI2329">
        <v>-650146.59</v>
      </c>
      <c r="AJ2329">
        <v>-554430.9</v>
      </c>
      <c r="AK2329">
        <v>-95715.69</v>
      </c>
      <c r="AL2329">
        <v>-211816.7</v>
      </c>
      <c r="AM2329">
        <v>0</v>
      </c>
      <c r="AN2329">
        <v>0</v>
      </c>
      <c r="AO2329">
        <v>0</v>
      </c>
      <c r="AP2329">
        <v>0</v>
      </c>
      <c r="AQ2329">
        <v>0</v>
      </c>
    </row>
    <row r="2330" spans="2:43" x14ac:dyDescent="0.35">
      <c r="B2330" s="65" t="s">
        <v>128</v>
      </c>
      <c r="E2330" t="s">
        <v>129</v>
      </c>
      <c r="F2330">
        <v>745</v>
      </c>
      <c r="G2330">
        <v>0</v>
      </c>
      <c r="H2330" t="s">
        <v>580</v>
      </c>
      <c r="I2330">
        <v>2</v>
      </c>
      <c r="J2330">
        <v>252</v>
      </c>
      <c r="K2330" t="s">
        <v>66</v>
      </c>
      <c r="L2330">
        <v>1102154.1000000001</v>
      </c>
      <c r="M2330">
        <v>1102154.1000000001</v>
      </c>
      <c r="N2330">
        <v>0</v>
      </c>
      <c r="O2330">
        <v>0</v>
      </c>
      <c r="P2330">
        <v>1102154.1000000001</v>
      </c>
      <c r="Q2330">
        <v>1102154.1000000001</v>
      </c>
      <c r="R2330">
        <v>-803837.22</v>
      </c>
      <c r="S2330">
        <v>0</v>
      </c>
      <c r="T2330">
        <v>0</v>
      </c>
      <c r="U2330">
        <v>0</v>
      </c>
      <c r="V2330">
        <v>-803837.22</v>
      </c>
      <c r="W2330">
        <v>0</v>
      </c>
      <c r="X2330">
        <v>-1084407.74</v>
      </c>
      <c r="Y2330">
        <v>-1181930.6000000001</v>
      </c>
      <c r="Z2330">
        <v>0</v>
      </c>
      <c r="AA2330">
        <v>0</v>
      </c>
      <c r="AB2330">
        <v>-1084407.74</v>
      </c>
      <c r="AC2330">
        <v>-1181930.6000000001</v>
      </c>
      <c r="AD2330">
        <v>0</v>
      </c>
      <c r="AE2330">
        <v>0</v>
      </c>
      <c r="AF2330">
        <v>0</v>
      </c>
      <c r="AG2330">
        <v>0</v>
      </c>
      <c r="AH2330">
        <v>0</v>
      </c>
      <c r="AI2330">
        <v>0</v>
      </c>
      <c r="AJ2330">
        <v>-1084407.74</v>
      </c>
      <c r="AK2330">
        <v>-97522.86</v>
      </c>
      <c r="AL2330">
        <v>706314.36</v>
      </c>
      <c r="AM2330">
        <v>0</v>
      </c>
      <c r="AN2330">
        <v>0</v>
      </c>
      <c r="AO2330">
        <v>0</v>
      </c>
      <c r="AP2330">
        <v>0</v>
      </c>
      <c r="AQ2330">
        <v>0</v>
      </c>
    </row>
    <row r="2331" spans="2:43" x14ac:dyDescent="0.35">
      <c r="B2331" s="65" t="s">
        <v>128</v>
      </c>
      <c r="E2331" t="s">
        <v>129</v>
      </c>
      <c r="F2331">
        <v>745</v>
      </c>
      <c r="G2331">
        <v>0</v>
      </c>
      <c r="H2331" t="s">
        <v>580</v>
      </c>
      <c r="I2331">
        <v>2</v>
      </c>
      <c r="J2331">
        <v>254</v>
      </c>
      <c r="K2331" t="s">
        <v>66</v>
      </c>
      <c r="L2331">
        <v>415948.4</v>
      </c>
      <c r="M2331">
        <v>968480.53</v>
      </c>
      <c r="N2331">
        <v>0</v>
      </c>
      <c r="O2331">
        <v>0</v>
      </c>
      <c r="P2331">
        <v>415948.4</v>
      </c>
      <c r="Q2331">
        <v>968480.53</v>
      </c>
      <c r="R2331">
        <v>-2554536.0099999998</v>
      </c>
      <c r="S2331">
        <v>-10189.4</v>
      </c>
      <c r="T2331">
        <v>0</v>
      </c>
      <c r="U2331">
        <v>0</v>
      </c>
      <c r="V2331">
        <v>-2554536.0099999998</v>
      </c>
      <c r="W2331">
        <v>-10189.4</v>
      </c>
      <c r="X2331">
        <v>-5746937.9400000004</v>
      </c>
      <c r="Y2331">
        <v>-4515171.7</v>
      </c>
      <c r="Z2331">
        <v>0</v>
      </c>
      <c r="AA2331">
        <v>0</v>
      </c>
      <c r="AB2331">
        <v>-5746937.9400000004</v>
      </c>
      <c r="AC2331">
        <v>-4515171.7</v>
      </c>
      <c r="AD2331">
        <v>-2690035.39</v>
      </c>
      <c r="AE2331">
        <v>0</v>
      </c>
      <c r="AF2331">
        <v>0</v>
      </c>
      <c r="AG2331">
        <v>0</v>
      </c>
      <c r="AH2331">
        <v>0</v>
      </c>
      <c r="AI2331">
        <v>-2690035.39</v>
      </c>
      <c r="AJ2331">
        <v>-5746937.9400000004</v>
      </c>
      <c r="AK2331">
        <v>-1458269.15</v>
      </c>
      <c r="AL2331">
        <v>1638609.59</v>
      </c>
      <c r="AM2331">
        <v>4375.67</v>
      </c>
      <c r="AN2331">
        <v>0</v>
      </c>
      <c r="AO2331">
        <v>0</v>
      </c>
      <c r="AP2331">
        <v>0</v>
      </c>
      <c r="AQ2331">
        <v>4375.67</v>
      </c>
    </row>
    <row r="2332" spans="2:43" x14ac:dyDescent="0.35">
      <c r="B2332" s="65" t="s">
        <v>128</v>
      </c>
      <c r="E2332" t="s">
        <v>129</v>
      </c>
      <c r="F2332">
        <v>745</v>
      </c>
      <c r="G2332">
        <v>0</v>
      </c>
      <c r="H2332" t="s">
        <v>580</v>
      </c>
      <c r="I2332">
        <v>2</v>
      </c>
      <c r="J2332">
        <v>257</v>
      </c>
      <c r="K2332" t="s">
        <v>66</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-26800</v>
      </c>
      <c r="AE2332">
        <v>0</v>
      </c>
      <c r="AF2332">
        <v>0</v>
      </c>
      <c r="AG2332">
        <v>0</v>
      </c>
      <c r="AH2332">
        <v>0</v>
      </c>
      <c r="AI2332">
        <v>-26800</v>
      </c>
      <c r="AJ2332">
        <v>0</v>
      </c>
      <c r="AK2332">
        <v>-26800</v>
      </c>
      <c r="AL2332">
        <v>-26800</v>
      </c>
      <c r="AM2332">
        <v>0</v>
      </c>
      <c r="AN2332">
        <v>0</v>
      </c>
      <c r="AO2332">
        <v>0</v>
      </c>
      <c r="AP2332">
        <v>0</v>
      </c>
      <c r="AQ2332">
        <v>0</v>
      </c>
    </row>
    <row r="2333" spans="2:43" x14ac:dyDescent="0.35">
      <c r="B2333" s="65" t="s">
        <v>128</v>
      </c>
      <c r="E2333" t="s">
        <v>129</v>
      </c>
      <c r="F2333">
        <v>745</v>
      </c>
      <c r="G2333">
        <v>0</v>
      </c>
      <c r="H2333" t="s">
        <v>580</v>
      </c>
      <c r="I2333">
        <v>2</v>
      </c>
      <c r="J2333">
        <v>410</v>
      </c>
      <c r="K2333" t="s">
        <v>66</v>
      </c>
      <c r="L2333">
        <v>-2182896.8199999998</v>
      </c>
      <c r="M2333">
        <v>-808060.98</v>
      </c>
      <c r="N2333">
        <v>0</v>
      </c>
      <c r="O2333">
        <v>0</v>
      </c>
      <c r="P2333">
        <v>-2182896.8199999998</v>
      </c>
      <c r="Q2333">
        <v>-808060.98</v>
      </c>
      <c r="R2333">
        <v>0</v>
      </c>
      <c r="S2333">
        <v>-43398.41</v>
      </c>
      <c r="T2333">
        <v>0</v>
      </c>
      <c r="U2333">
        <v>0</v>
      </c>
      <c r="V2333">
        <v>0</v>
      </c>
      <c r="W2333">
        <v>-43398.41</v>
      </c>
      <c r="X2333">
        <v>0</v>
      </c>
      <c r="Y2333">
        <v>0</v>
      </c>
      <c r="Z2333">
        <v>0</v>
      </c>
      <c r="AA2333">
        <v>0</v>
      </c>
      <c r="AB2333">
        <v>0</v>
      </c>
      <c r="AC2333">
        <v>0</v>
      </c>
      <c r="AD2333">
        <v>-1331437.43</v>
      </c>
      <c r="AE2333">
        <v>0</v>
      </c>
      <c r="AF2333">
        <v>0</v>
      </c>
      <c r="AG2333">
        <v>0</v>
      </c>
      <c r="AH2333">
        <v>0</v>
      </c>
      <c r="AI2333">
        <v>-1331437.43</v>
      </c>
      <c r="AJ2333">
        <v>0</v>
      </c>
      <c r="AK2333">
        <v>-1331437.43</v>
      </c>
      <c r="AL2333">
        <v>0</v>
      </c>
      <c r="AM2333">
        <v>1.27</v>
      </c>
      <c r="AN2333">
        <v>0</v>
      </c>
      <c r="AO2333">
        <v>0</v>
      </c>
      <c r="AP2333">
        <v>0</v>
      </c>
      <c r="AQ2333">
        <v>1.27</v>
      </c>
    </row>
    <row r="2334" spans="2:43" x14ac:dyDescent="0.35">
      <c r="B2334" s="65" t="s">
        <v>128</v>
      </c>
      <c r="E2334" t="s">
        <v>129</v>
      </c>
      <c r="F2334">
        <v>745</v>
      </c>
      <c r="G2334">
        <v>0</v>
      </c>
      <c r="H2334" t="s">
        <v>581</v>
      </c>
      <c r="I2334">
        <v>3</v>
      </c>
      <c r="J2334">
        <v>255</v>
      </c>
      <c r="K2334" t="s">
        <v>66</v>
      </c>
      <c r="L2334">
        <v>-872057.67</v>
      </c>
      <c r="M2334">
        <v>-746341.28</v>
      </c>
      <c r="N2334">
        <v>0</v>
      </c>
      <c r="O2334">
        <v>0</v>
      </c>
      <c r="P2334">
        <v>-872057.67</v>
      </c>
      <c r="Q2334">
        <v>-746341.28</v>
      </c>
      <c r="R2334">
        <v>0</v>
      </c>
      <c r="S2334">
        <v>0</v>
      </c>
      <c r="T2334">
        <v>0</v>
      </c>
      <c r="U2334">
        <v>0</v>
      </c>
      <c r="V2334">
        <v>0</v>
      </c>
      <c r="W2334">
        <v>0</v>
      </c>
      <c r="X2334">
        <v>-500000</v>
      </c>
      <c r="Y2334">
        <v>-500000</v>
      </c>
      <c r="Z2334">
        <v>0</v>
      </c>
      <c r="AA2334">
        <v>0</v>
      </c>
      <c r="AB2334">
        <v>-500000</v>
      </c>
      <c r="AC2334">
        <v>-500000</v>
      </c>
      <c r="AD2334">
        <v>-125716.39</v>
      </c>
      <c r="AE2334">
        <v>0</v>
      </c>
      <c r="AF2334">
        <v>0</v>
      </c>
      <c r="AG2334">
        <v>0</v>
      </c>
      <c r="AH2334">
        <v>0</v>
      </c>
      <c r="AI2334">
        <v>-125716.39</v>
      </c>
      <c r="AJ2334">
        <v>-500000</v>
      </c>
      <c r="AK2334">
        <v>-125716.39</v>
      </c>
      <c r="AL2334">
        <v>0</v>
      </c>
      <c r="AM2334">
        <v>0</v>
      </c>
      <c r="AN2334">
        <v>0</v>
      </c>
      <c r="AO2334">
        <v>0</v>
      </c>
      <c r="AP2334">
        <v>0</v>
      </c>
      <c r="AQ2334">
        <v>0</v>
      </c>
    </row>
    <row r="2335" spans="2:43" x14ac:dyDescent="0.35">
      <c r="B2335" s="65" t="s">
        <v>128</v>
      </c>
      <c r="E2335" t="s">
        <v>129</v>
      </c>
      <c r="F2335">
        <v>745</v>
      </c>
      <c r="G2335">
        <v>0</v>
      </c>
      <c r="H2335" t="s">
        <v>582</v>
      </c>
      <c r="I2335">
        <v>12</v>
      </c>
      <c r="J2335">
        <v>0</v>
      </c>
      <c r="K2335" t="s">
        <v>66</v>
      </c>
      <c r="L2335">
        <v>12711.32</v>
      </c>
      <c r="M2335">
        <v>12711.32</v>
      </c>
      <c r="N2335">
        <v>0</v>
      </c>
      <c r="O2335">
        <v>0</v>
      </c>
      <c r="P2335">
        <v>12711.32</v>
      </c>
      <c r="Q2335">
        <v>12711.32</v>
      </c>
      <c r="R2335">
        <v>187288.68</v>
      </c>
      <c r="S2335">
        <v>-12711.32</v>
      </c>
      <c r="T2335">
        <v>0</v>
      </c>
      <c r="U2335">
        <v>0</v>
      </c>
      <c r="V2335">
        <v>187288.68</v>
      </c>
      <c r="W2335">
        <v>-12711.32</v>
      </c>
      <c r="X2335">
        <v>0</v>
      </c>
      <c r="Y2335">
        <v>0</v>
      </c>
      <c r="Z2335">
        <v>0</v>
      </c>
      <c r="AA2335">
        <v>0</v>
      </c>
      <c r="AB2335">
        <v>0</v>
      </c>
      <c r="AC2335">
        <v>0</v>
      </c>
      <c r="AD2335">
        <v>0</v>
      </c>
      <c r="AE2335">
        <v>0</v>
      </c>
      <c r="AF2335">
        <v>0</v>
      </c>
      <c r="AG2335">
        <v>0</v>
      </c>
      <c r="AH2335">
        <v>0</v>
      </c>
      <c r="AI2335">
        <v>0</v>
      </c>
      <c r="AJ2335">
        <v>0</v>
      </c>
      <c r="AK2335">
        <v>0</v>
      </c>
      <c r="AL2335">
        <v>-200000</v>
      </c>
      <c r="AM2335">
        <v>0</v>
      </c>
      <c r="AN2335">
        <v>0</v>
      </c>
      <c r="AO2335">
        <v>0</v>
      </c>
      <c r="AP2335">
        <v>0</v>
      </c>
      <c r="AQ2335">
        <v>0</v>
      </c>
    </row>
    <row r="2336" spans="2:43" x14ac:dyDescent="0.35">
      <c r="B2336" s="65" t="s">
        <v>128</v>
      </c>
      <c r="E2336" t="s">
        <v>129</v>
      </c>
      <c r="F2336">
        <v>745</v>
      </c>
      <c r="G2336">
        <v>0</v>
      </c>
      <c r="H2336" t="s">
        <v>582</v>
      </c>
      <c r="I2336">
        <v>12</v>
      </c>
      <c r="J2336">
        <v>251</v>
      </c>
      <c r="K2336" t="s">
        <v>66</v>
      </c>
      <c r="L2336">
        <v>-123448.97</v>
      </c>
      <c r="M2336">
        <v>-194500</v>
      </c>
      <c r="N2336">
        <v>0</v>
      </c>
      <c r="O2336">
        <v>0</v>
      </c>
      <c r="P2336">
        <v>-123448.97</v>
      </c>
      <c r="Q2336">
        <v>-194500</v>
      </c>
      <c r="R2336">
        <v>-624.89</v>
      </c>
      <c r="S2336">
        <v>0</v>
      </c>
      <c r="T2336">
        <v>0</v>
      </c>
      <c r="U2336">
        <v>0</v>
      </c>
      <c r="V2336">
        <v>-624.89</v>
      </c>
      <c r="W2336">
        <v>0</v>
      </c>
      <c r="X2336">
        <v>0</v>
      </c>
      <c r="Y2336">
        <v>0</v>
      </c>
      <c r="Z2336">
        <v>0</v>
      </c>
      <c r="AA2336">
        <v>0</v>
      </c>
      <c r="AB2336">
        <v>0</v>
      </c>
      <c r="AC2336">
        <v>0</v>
      </c>
      <c r="AD2336">
        <v>-301263.86</v>
      </c>
      <c r="AE2336">
        <v>0</v>
      </c>
      <c r="AF2336">
        <v>0</v>
      </c>
      <c r="AG2336">
        <v>0</v>
      </c>
      <c r="AH2336">
        <v>0</v>
      </c>
      <c r="AI2336">
        <v>-301263.86</v>
      </c>
      <c r="AJ2336">
        <v>0</v>
      </c>
      <c r="AK2336">
        <v>-301263.86</v>
      </c>
      <c r="AL2336">
        <v>-371690</v>
      </c>
      <c r="AM2336">
        <v>0</v>
      </c>
      <c r="AN2336">
        <v>0</v>
      </c>
      <c r="AO2336">
        <v>0</v>
      </c>
      <c r="AP2336">
        <v>0</v>
      </c>
      <c r="AQ2336">
        <v>0</v>
      </c>
    </row>
    <row r="2337" spans="2:43" x14ac:dyDescent="0.35">
      <c r="B2337" s="65" t="s">
        <v>128</v>
      </c>
      <c r="E2337" t="s">
        <v>129</v>
      </c>
      <c r="F2337">
        <v>745</v>
      </c>
      <c r="G2337">
        <v>0</v>
      </c>
      <c r="H2337" t="s">
        <v>582</v>
      </c>
      <c r="I2337">
        <v>12</v>
      </c>
      <c r="J2337">
        <v>253</v>
      </c>
      <c r="K2337" t="s">
        <v>66</v>
      </c>
      <c r="L2337">
        <v>-157563.85</v>
      </c>
      <c r="M2337">
        <v>-157563.85</v>
      </c>
      <c r="N2337">
        <v>0</v>
      </c>
      <c r="O2337">
        <v>0</v>
      </c>
      <c r="P2337">
        <v>-157563.85</v>
      </c>
      <c r="Q2337">
        <v>-157563.85</v>
      </c>
      <c r="R2337">
        <v>-201769.98</v>
      </c>
      <c r="S2337">
        <v>0</v>
      </c>
      <c r="T2337">
        <v>0</v>
      </c>
      <c r="U2337">
        <v>0</v>
      </c>
      <c r="V2337">
        <v>-201769.98</v>
      </c>
      <c r="W2337">
        <v>0</v>
      </c>
      <c r="X2337">
        <v>-77976.570000000007</v>
      </c>
      <c r="Y2337">
        <v>-537764.88</v>
      </c>
      <c r="Z2337">
        <v>0</v>
      </c>
      <c r="AA2337">
        <v>0</v>
      </c>
      <c r="AB2337">
        <v>-77976.570000000007</v>
      </c>
      <c r="AC2337">
        <v>-537764.88</v>
      </c>
      <c r="AD2337">
        <v>-76.290000000000006</v>
      </c>
      <c r="AE2337">
        <v>0</v>
      </c>
      <c r="AF2337">
        <v>0</v>
      </c>
      <c r="AG2337">
        <v>0</v>
      </c>
      <c r="AH2337">
        <v>0</v>
      </c>
      <c r="AI2337">
        <v>-76.290000000000006</v>
      </c>
      <c r="AJ2337">
        <v>-77976.570000000007</v>
      </c>
      <c r="AK2337">
        <v>-459864.6</v>
      </c>
      <c r="AL2337">
        <v>-258094.62</v>
      </c>
      <c r="AM2337">
        <v>0</v>
      </c>
      <c r="AN2337">
        <v>0</v>
      </c>
      <c r="AO2337">
        <v>0</v>
      </c>
      <c r="AP2337">
        <v>0</v>
      </c>
      <c r="AQ2337">
        <v>0</v>
      </c>
    </row>
    <row r="2338" spans="2:43" x14ac:dyDescent="0.35">
      <c r="B2338" s="65" t="s">
        <v>128</v>
      </c>
      <c r="E2338" t="s">
        <v>129</v>
      </c>
      <c r="F2338">
        <v>745</v>
      </c>
      <c r="G2338">
        <v>0</v>
      </c>
      <c r="H2338" t="s">
        <v>582</v>
      </c>
      <c r="I2338">
        <v>12</v>
      </c>
      <c r="J2338">
        <v>254</v>
      </c>
      <c r="K2338" t="s">
        <v>66</v>
      </c>
      <c r="L2338">
        <v>-802950.28</v>
      </c>
      <c r="M2338">
        <v>-495244.28</v>
      </c>
      <c r="N2338">
        <v>0</v>
      </c>
      <c r="O2338">
        <v>0</v>
      </c>
      <c r="P2338">
        <v>-802950.28</v>
      </c>
      <c r="Q2338">
        <v>-495244.28</v>
      </c>
      <c r="R2338">
        <v>-111347.05</v>
      </c>
      <c r="S2338">
        <v>0</v>
      </c>
      <c r="T2338">
        <v>0</v>
      </c>
      <c r="U2338">
        <v>0</v>
      </c>
      <c r="V2338">
        <v>-111347.05</v>
      </c>
      <c r="W2338">
        <v>0</v>
      </c>
      <c r="X2338">
        <v>0</v>
      </c>
      <c r="Y2338">
        <v>0</v>
      </c>
      <c r="Z2338">
        <v>0</v>
      </c>
      <c r="AA2338">
        <v>0</v>
      </c>
      <c r="AB2338">
        <v>0</v>
      </c>
      <c r="AC2338">
        <v>0</v>
      </c>
      <c r="AD2338">
        <v>-804592.39</v>
      </c>
      <c r="AE2338">
        <v>0</v>
      </c>
      <c r="AF2338">
        <v>0</v>
      </c>
      <c r="AG2338">
        <v>0</v>
      </c>
      <c r="AH2338">
        <v>0</v>
      </c>
      <c r="AI2338">
        <v>-804592.39</v>
      </c>
      <c r="AJ2338">
        <v>0</v>
      </c>
      <c r="AK2338">
        <v>-804592.39</v>
      </c>
      <c r="AL2338">
        <v>-385539.34</v>
      </c>
      <c r="AM2338">
        <v>6170</v>
      </c>
      <c r="AN2338">
        <v>0</v>
      </c>
      <c r="AO2338">
        <v>0</v>
      </c>
      <c r="AP2338">
        <v>0</v>
      </c>
      <c r="AQ2338">
        <v>6170</v>
      </c>
    </row>
    <row r="2339" spans="2:43" x14ac:dyDescent="0.35">
      <c r="B2339" s="65" t="s">
        <v>128</v>
      </c>
      <c r="E2339" t="s">
        <v>129</v>
      </c>
      <c r="F2339">
        <v>745</v>
      </c>
      <c r="G2339">
        <v>0</v>
      </c>
      <c r="H2339" t="s">
        <v>582</v>
      </c>
      <c r="I2339">
        <v>12</v>
      </c>
      <c r="J2339">
        <v>255</v>
      </c>
      <c r="K2339" t="s">
        <v>66</v>
      </c>
      <c r="L2339">
        <v>-10557386.460000001</v>
      </c>
      <c r="M2339">
        <v>-10658827.460000001</v>
      </c>
      <c r="N2339">
        <v>0</v>
      </c>
      <c r="O2339">
        <v>0</v>
      </c>
      <c r="P2339">
        <v>-10557386.460000001</v>
      </c>
      <c r="Q2339">
        <v>-10658827.460000001</v>
      </c>
      <c r="R2339">
        <v>337631.18</v>
      </c>
      <c r="S2339">
        <v>-17503.11</v>
      </c>
      <c r="T2339">
        <v>0</v>
      </c>
      <c r="U2339">
        <v>0</v>
      </c>
      <c r="V2339">
        <v>337631.18</v>
      </c>
      <c r="W2339">
        <v>-17503.11</v>
      </c>
      <c r="X2339">
        <v>-978065.22</v>
      </c>
      <c r="Y2339">
        <v>911353.96</v>
      </c>
      <c r="Z2339">
        <v>0</v>
      </c>
      <c r="AA2339">
        <v>0</v>
      </c>
      <c r="AB2339">
        <v>-978065.22</v>
      </c>
      <c r="AC2339">
        <v>911353.96</v>
      </c>
      <c r="AD2339">
        <v>-7194845.4400000004</v>
      </c>
      <c r="AE2339">
        <v>0</v>
      </c>
      <c r="AF2339">
        <v>0</v>
      </c>
      <c r="AG2339">
        <v>0</v>
      </c>
      <c r="AH2339">
        <v>0</v>
      </c>
      <c r="AI2339">
        <v>-7194845.4400000004</v>
      </c>
      <c r="AJ2339">
        <v>-978065.22</v>
      </c>
      <c r="AK2339">
        <v>-5305426.26</v>
      </c>
      <c r="AL2339">
        <v>-5762001.5499999998</v>
      </c>
      <c r="AM2339">
        <v>24325.84</v>
      </c>
      <c r="AN2339">
        <v>0</v>
      </c>
      <c r="AO2339">
        <v>0</v>
      </c>
      <c r="AP2339">
        <v>0</v>
      </c>
      <c r="AQ2339">
        <v>24325.84</v>
      </c>
    </row>
    <row r="2340" spans="2:43" x14ac:dyDescent="0.35">
      <c r="B2340" s="65" t="s">
        <v>128</v>
      </c>
      <c r="E2340" t="s">
        <v>129</v>
      </c>
      <c r="F2340">
        <v>745</v>
      </c>
      <c r="G2340">
        <v>0</v>
      </c>
      <c r="H2340" t="s">
        <v>582</v>
      </c>
      <c r="I2340">
        <v>12</v>
      </c>
      <c r="J2340">
        <v>255</v>
      </c>
      <c r="K2340" t="s">
        <v>457</v>
      </c>
      <c r="L2340">
        <v>-51000</v>
      </c>
      <c r="M2340">
        <v>0</v>
      </c>
      <c r="N2340">
        <v>0</v>
      </c>
      <c r="O2340">
        <v>0</v>
      </c>
      <c r="P2340">
        <v>-51000</v>
      </c>
      <c r="Q2340">
        <v>0</v>
      </c>
      <c r="R2340">
        <v>0</v>
      </c>
      <c r="S2340">
        <v>0</v>
      </c>
      <c r="T2340">
        <v>0</v>
      </c>
      <c r="U2340">
        <v>0</v>
      </c>
      <c r="V2340">
        <v>0</v>
      </c>
      <c r="W2340">
        <v>0</v>
      </c>
      <c r="X2340">
        <v>0</v>
      </c>
      <c r="Y2340">
        <v>0</v>
      </c>
      <c r="Z2340">
        <v>0</v>
      </c>
      <c r="AA2340">
        <v>0</v>
      </c>
      <c r="AB2340">
        <v>0</v>
      </c>
      <c r="AC2340">
        <v>0</v>
      </c>
      <c r="AD2340">
        <v>-51000</v>
      </c>
      <c r="AE2340">
        <v>0</v>
      </c>
      <c r="AF2340">
        <v>0</v>
      </c>
      <c r="AG2340">
        <v>0</v>
      </c>
      <c r="AH2340">
        <v>0</v>
      </c>
      <c r="AI2340">
        <v>-51000</v>
      </c>
      <c r="AJ2340">
        <v>0</v>
      </c>
      <c r="AK2340">
        <v>-51000</v>
      </c>
      <c r="AL2340">
        <v>0</v>
      </c>
      <c r="AM2340">
        <v>0</v>
      </c>
      <c r="AN2340">
        <v>0</v>
      </c>
      <c r="AO2340">
        <v>0</v>
      </c>
      <c r="AP2340">
        <v>0</v>
      </c>
      <c r="AQ2340">
        <v>0</v>
      </c>
    </row>
    <row r="2341" spans="2:43" x14ac:dyDescent="0.35">
      <c r="B2341" s="65" t="s">
        <v>128</v>
      </c>
      <c r="E2341" t="s">
        <v>129</v>
      </c>
      <c r="F2341">
        <v>745</v>
      </c>
      <c r="G2341">
        <v>0</v>
      </c>
      <c r="H2341" t="s">
        <v>582</v>
      </c>
      <c r="I2341">
        <v>12</v>
      </c>
      <c r="J2341">
        <v>310</v>
      </c>
      <c r="K2341" t="s">
        <v>66</v>
      </c>
      <c r="L2341">
        <v>-228666.45</v>
      </c>
      <c r="M2341">
        <v>-9350.81</v>
      </c>
      <c r="N2341">
        <v>0</v>
      </c>
      <c r="O2341">
        <v>0</v>
      </c>
      <c r="P2341">
        <v>-228666.45</v>
      </c>
      <c r="Q2341">
        <v>-9350.81</v>
      </c>
      <c r="R2341">
        <v>0</v>
      </c>
      <c r="S2341">
        <v>0</v>
      </c>
      <c r="T2341">
        <v>0</v>
      </c>
      <c r="U2341">
        <v>0</v>
      </c>
      <c r="V2341">
        <v>0</v>
      </c>
      <c r="W2341">
        <v>0</v>
      </c>
      <c r="X2341">
        <v>0</v>
      </c>
      <c r="Y2341">
        <v>0</v>
      </c>
      <c r="Z2341">
        <v>0</v>
      </c>
      <c r="AA2341">
        <v>0</v>
      </c>
      <c r="AB2341">
        <v>0</v>
      </c>
      <c r="AC2341">
        <v>0</v>
      </c>
      <c r="AD2341">
        <v>-219315.64</v>
      </c>
      <c r="AE2341">
        <v>0</v>
      </c>
      <c r="AF2341">
        <v>0</v>
      </c>
      <c r="AG2341">
        <v>0</v>
      </c>
      <c r="AH2341">
        <v>0</v>
      </c>
      <c r="AI2341">
        <v>-219315.64</v>
      </c>
      <c r="AJ2341">
        <v>0</v>
      </c>
      <c r="AK2341">
        <v>-219315.64</v>
      </c>
      <c r="AL2341">
        <v>0</v>
      </c>
      <c r="AM2341">
        <v>0</v>
      </c>
      <c r="AN2341">
        <v>0</v>
      </c>
      <c r="AO2341">
        <v>0</v>
      </c>
      <c r="AP2341">
        <v>0</v>
      </c>
      <c r="AQ2341">
        <v>0</v>
      </c>
    </row>
    <row r="2342" spans="2:43" x14ac:dyDescent="0.35">
      <c r="B2342" s="65" t="s">
        <v>128</v>
      </c>
      <c r="E2342" t="s">
        <v>129</v>
      </c>
      <c r="F2342">
        <v>745</v>
      </c>
      <c r="G2342">
        <v>0</v>
      </c>
      <c r="H2342" t="s">
        <v>582</v>
      </c>
      <c r="I2342">
        <v>12</v>
      </c>
      <c r="J2342">
        <v>320</v>
      </c>
      <c r="K2342" t="s">
        <v>66</v>
      </c>
      <c r="L2342">
        <v>-334.59</v>
      </c>
      <c r="M2342">
        <v>-334.59</v>
      </c>
      <c r="N2342">
        <v>0</v>
      </c>
      <c r="O2342">
        <v>0</v>
      </c>
      <c r="P2342">
        <v>-334.59</v>
      </c>
      <c r="Q2342">
        <v>-334.59</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row>
    <row r="2343" spans="2:43" x14ac:dyDescent="0.35">
      <c r="B2343" s="65" t="s">
        <v>128</v>
      </c>
      <c r="E2343" t="s">
        <v>129</v>
      </c>
      <c r="F2343">
        <v>745</v>
      </c>
      <c r="G2343">
        <v>0</v>
      </c>
      <c r="H2343" t="s">
        <v>582</v>
      </c>
      <c r="I2343">
        <v>12</v>
      </c>
      <c r="J2343">
        <v>410</v>
      </c>
      <c r="K2343" t="s">
        <v>66</v>
      </c>
      <c r="L2343">
        <v>-721161.07</v>
      </c>
      <c r="M2343">
        <v>-253416.42</v>
      </c>
      <c r="N2343">
        <v>0</v>
      </c>
      <c r="O2343">
        <v>0</v>
      </c>
      <c r="P2343">
        <v>-721161.07</v>
      </c>
      <c r="Q2343">
        <v>-253416.42</v>
      </c>
      <c r="R2343">
        <v>-1164.78</v>
      </c>
      <c r="S2343">
        <v>0</v>
      </c>
      <c r="T2343">
        <v>0</v>
      </c>
      <c r="U2343">
        <v>0</v>
      </c>
      <c r="V2343">
        <v>-1164.78</v>
      </c>
      <c r="W2343">
        <v>0</v>
      </c>
      <c r="X2343">
        <v>91843.16</v>
      </c>
      <c r="Y2343">
        <v>91843.16</v>
      </c>
      <c r="Z2343">
        <v>0</v>
      </c>
      <c r="AA2343">
        <v>0</v>
      </c>
      <c r="AB2343">
        <v>91843.16</v>
      </c>
      <c r="AC2343">
        <v>91843.16</v>
      </c>
      <c r="AD2343">
        <v>-468909.43</v>
      </c>
      <c r="AE2343">
        <v>0</v>
      </c>
      <c r="AF2343">
        <v>0</v>
      </c>
      <c r="AG2343">
        <v>0</v>
      </c>
      <c r="AH2343">
        <v>0</v>
      </c>
      <c r="AI2343">
        <v>-468909.43</v>
      </c>
      <c r="AJ2343">
        <v>91843.16</v>
      </c>
      <c r="AK2343">
        <v>-468909.43</v>
      </c>
      <c r="AL2343">
        <v>0</v>
      </c>
      <c r="AM2343">
        <v>0.01</v>
      </c>
      <c r="AN2343">
        <v>0</v>
      </c>
      <c r="AO2343">
        <v>0</v>
      </c>
      <c r="AP2343">
        <v>0</v>
      </c>
      <c r="AQ2343">
        <v>0.01</v>
      </c>
    </row>
    <row r="2344" spans="2:43" x14ac:dyDescent="0.35">
      <c r="B2344" s="65" t="s">
        <v>128</v>
      </c>
      <c r="E2344" t="s">
        <v>129</v>
      </c>
      <c r="F2344">
        <v>745</v>
      </c>
      <c r="G2344">
        <v>0</v>
      </c>
      <c r="H2344" t="s">
        <v>582</v>
      </c>
      <c r="I2344">
        <v>12</v>
      </c>
      <c r="J2344">
        <v>430</v>
      </c>
      <c r="K2344" t="s">
        <v>66</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-15.54</v>
      </c>
      <c r="AE2344">
        <v>0</v>
      </c>
      <c r="AF2344">
        <v>0</v>
      </c>
      <c r="AG2344">
        <v>0</v>
      </c>
      <c r="AH2344">
        <v>0</v>
      </c>
      <c r="AI2344">
        <v>-15.54</v>
      </c>
      <c r="AJ2344">
        <v>0</v>
      </c>
      <c r="AK2344">
        <v>-15.54</v>
      </c>
      <c r="AL2344">
        <v>-15.54</v>
      </c>
      <c r="AM2344">
        <v>0</v>
      </c>
      <c r="AN2344">
        <v>0</v>
      </c>
      <c r="AO2344">
        <v>0</v>
      </c>
      <c r="AP2344">
        <v>0</v>
      </c>
      <c r="AQ2344">
        <v>0</v>
      </c>
    </row>
    <row r="2345" spans="2:43" x14ac:dyDescent="0.35">
      <c r="B2345" s="65" t="s">
        <v>128</v>
      </c>
      <c r="E2345" t="s">
        <v>129</v>
      </c>
      <c r="F2345">
        <v>745</v>
      </c>
      <c r="G2345">
        <v>0</v>
      </c>
      <c r="H2345" t="s">
        <v>583</v>
      </c>
      <c r="I2345">
        <v>13</v>
      </c>
      <c r="J2345">
        <v>0</v>
      </c>
      <c r="K2345" t="s">
        <v>66</v>
      </c>
      <c r="L2345">
        <v>0</v>
      </c>
      <c r="M2345">
        <v>0</v>
      </c>
      <c r="N2345">
        <v>0</v>
      </c>
      <c r="O2345">
        <v>0</v>
      </c>
      <c r="P2345">
        <v>0</v>
      </c>
      <c r="Q2345">
        <v>0</v>
      </c>
      <c r="R2345">
        <v>2342029.58</v>
      </c>
      <c r="S2345">
        <v>0</v>
      </c>
      <c r="T2345">
        <v>0</v>
      </c>
      <c r="U2345">
        <v>0</v>
      </c>
      <c r="V2345">
        <v>2342029.58</v>
      </c>
      <c r="W2345">
        <v>0</v>
      </c>
      <c r="X2345">
        <v>0</v>
      </c>
      <c r="Y2345">
        <v>0</v>
      </c>
      <c r="Z2345">
        <v>0</v>
      </c>
      <c r="AA2345">
        <v>0</v>
      </c>
      <c r="AB2345">
        <v>0</v>
      </c>
      <c r="AC2345">
        <v>0</v>
      </c>
      <c r="AD2345">
        <v>0</v>
      </c>
      <c r="AE2345">
        <v>0</v>
      </c>
      <c r="AF2345">
        <v>0</v>
      </c>
      <c r="AG2345">
        <v>0</v>
      </c>
      <c r="AH2345">
        <v>0</v>
      </c>
      <c r="AI2345">
        <v>0</v>
      </c>
      <c r="AJ2345">
        <v>0</v>
      </c>
      <c r="AK2345">
        <v>0</v>
      </c>
      <c r="AL2345">
        <v>-2342029.58</v>
      </c>
      <c r="AM2345">
        <v>0</v>
      </c>
      <c r="AN2345">
        <v>0</v>
      </c>
      <c r="AO2345">
        <v>0</v>
      </c>
      <c r="AP2345">
        <v>0</v>
      </c>
      <c r="AQ2345">
        <v>0</v>
      </c>
    </row>
    <row r="2346" spans="2:43" x14ac:dyDescent="0.35">
      <c r="B2346" s="65" t="s">
        <v>128</v>
      </c>
      <c r="E2346" t="s">
        <v>129</v>
      </c>
      <c r="F2346">
        <v>745</v>
      </c>
      <c r="G2346">
        <v>0</v>
      </c>
      <c r="H2346" t="s">
        <v>583</v>
      </c>
      <c r="I2346">
        <v>13</v>
      </c>
      <c r="J2346">
        <v>251</v>
      </c>
      <c r="K2346" t="s">
        <v>66</v>
      </c>
      <c r="L2346">
        <v>-340639.73</v>
      </c>
      <c r="M2346">
        <v>-373414.7</v>
      </c>
      <c r="N2346">
        <v>0</v>
      </c>
      <c r="O2346">
        <v>0</v>
      </c>
      <c r="P2346">
        <v>-340639.73</v>
      </c>
      <c r="Q2346">
        <v>-373414.7</v>
      </c>
      <c r="R2346">
        <v>0</v>
      </c>
      <c r="S2346">
        <v>0</v>
      </c>
      <c r="T2346">
        <v>0</v>
      </c>
      <c r="U2346">
        <v>0</v>
      </c>
      <c r="V2346">
        <v>0</v>
      </c>
      <c r="W2346">
        <v>0</v>
      </c>
      <c r="X2346">
        <v>0</v>
      </c>
      <c r="Y2346">
        <v>0</v>
      </c>
      <c r="Z2346">
        <v>0</v>
      </c>
      <c r="AA2346">
        <v>0</v>
      </c>
      <c r="AB2346">
        <v>0</v>
      </c>
      <c r="AC2346">
        <v>0</v>
      </c>
      <c r="AD2346">
        <v>-322225.03000000003</v>
      </c>
      <c r="AE2346">
        <v>0</v>
      </c>
      <c r="AF2346">
        <v>0</v>
      </c>
      <c r="AG2346">
        <v>0</v>
      </c>
      <c r="AH2346">
        <v>0</v>
      </c>
      <c r="AI2346">
        <v>-322225.03000000003</v>
      </c>
      <c r="AJ2346">
        <v>0</v>
      </c>
      <c r="AK2346">
        <v>-322225.03000000003</v>
      </c>
      <c r="AL2346">
        <v>-355000</v>
      </c>
      <c r="AM2346">
        <v>0</v>
      </c>
      <c r="AN2346">
        <v>0</v>
      </c>
      <c r="AO2346">
        <v>0</v>
      </c>
      <c r="AP2346">
        <v>0</v>
      </c>
      <c r="AQ2346">
        <v>0</v>
      </c>
    </row>
    <row r="2347" spans="2:43" x14ac:dyDescent="0.35">
      <c r="B2347" s="65" t="s">
        <v>128</v>
      </c>
      <c r="E2347" t="s">
        <v>129</v>
      </c>
      <c r="F2347">
        <v>745</v>
      </c>
      <c r="G2347">
        <v>0</v>
      </c>
      <c r="H2347" t="s">
        <v>583</v>
      </c>
      <c r="I2347">
        <v>13</v>
      </c>
      <c r="J2347">
        <v>253</v>
      </c>
      <c r="K2347" t="s">
        <v>66</v>
      </c>
      <c r="L2347">
        <v>-542779.61</v>
      </c>
      <c r="M2347">
        <v>-544120.25</v>
      </c>
      <c r="N2347">
        <v>0</v>
      </c>
      <c r="O2347">
        <v>0</v>
      </c>
      <c r="P2347">
        <v>-542779.61</v>
      </c>
      <c r="Q2347">
        <v>-544120.25</v>
      </c>
      <c r="R2347">
        <v>-2294072.7999999998</v>
      </c>
      <c r="S2347">
        <v>0</v>
      </c>
      <c r="T2347">
        <v>0</v>
      </c>
      <c r="U2347">
        <v>0</v>
      </c>
      <c r="V2347">
        <v>-2294072.7999999998</v>
      </c>
      <c r="W2347">
        <v>0</v>
      </c>
      <c r="X2347">
        <v>-456082.69</v>
      </c>
      <c r="Y2347">
        <v>319700.32</v>
      </c>
      <c r="Z2347">
        <v>0</v>
      </c>
      <c r="AA2347">
        <v>0</v>
      </c>
      <c r="AB2347">
        <v>-456082.69</v>
      </c>
      <c r="AC2347">
        <v>319700.32</v>
      </c>
      <c r="AD2347">
        <v>-912928.7</v>
      </c>
      <c r="AE2347">
        <v>0</v>
      </c>
      <c r="AF2347">
        <v>0</v>
      </c>
      <c r="AG2347">
        <v>0</v>
      </c>
      <c r="AH2347">
        <v>0</v>
      </c>
      <c r="AI2347">
        <v>-912928.7</v>
      </c>
      <c r="AJ2347">
        <v>-456082.69</v>
      </c>
      <c r="AK2347">
        <v>-137145.69</v>
      </c>
      <c r="AL2347">
        <v>2155586.4700000002</v>
      </c>
      <c r="AM2347">
        <v>2238.2600000000002</v>
      </c>
      <c r="AN2347">
        <v>0</v>
      </c>
      <c r="AO2347">
        <v>0</v>
      </c>
      <c r="AP2347">
        <v>0</v>
      </c>
      <c r="AQ2347">
        <v>2238.2600000000002</v>
      </c>
    </row>
    <row r="2348" spans="2:43" x14ac:dyDescent="0.35">
      <c r="B2348" s="65" t="s">
        <v>128</v>
      </c>
      <c r="E2348" t="s">
        <v>129</v>
      </c>
      <c r="F2348">
        <v>745</v>
      </c>
      <c r="G2348">
        <v>0</v>
      </c>
      <c r="H2348" t="s">
        <v>583</v>
      </c>
      <c r="I2348">
        <v>13</v>
      </c>
      <c r="J2348">
        <v>254</v>
      </c>
      <c r="K2348" t="s">
        <v>66</v>
      </c>
      <c r="L2348">
        <v>-425108.1</v>
      </c>
      <c r="M2348">
        <v>-313564.5</v>
      </c>
      <c r="N2348">
        <v>0</v>
      </c>
      <c r="O2348">
        <v>0</v>
      </c>
      <c r="P2348">
        <v>-425108.1</v>
      </c>
      <c r="Q2348">
        <v>-313564.5</v>
      </c>
      <c r="R2348">
        <v>0</v>
      </c>
      <c r="S2348">
        <v>0</v>
      </c>
      <c r="T2348">
        <v>0</v>
      </c>
      <c r="U2348">
        <v>0</v>
      </c>
      <c r="V2348">
        <v>0</v>
      </c>
      <c r="W2348">
        <v>0</v>
      </c>
      <c r="X2348">
        <v>0</v>
      </c>
      <c r="Y2348">
        <v>0</v>
      </c>
      <c r="Z2348">
        <v>0</v>
      </c>
      <c r="AA2348">
        <v>0</v>
      </c>
      <c r="AB2348">
        <v>0</v>
      </c>
      <c r="AC2348">
        <v>0</v>
      </c>
      <c r="AD2348">
        <v>-111543.6</v>
      </c>
      <c r="AE2348">
        <v>0</v>
      </c>
      <c r="AF2348">
        <v>0</v>
      </c>
      <c r="AG2348">
        <v>0</v>
      </c>
      <c r="AH2348">
        <v>0</v>
      </c>
      <c r="AI2348">
        <v>-111543.6</v>
      </c>
      <c r="AJ2348">
        <v>0</v>
      </c>
      <c r="AK2348">
        <v>-111543.6</v>
      </c>
      <c r="AL2348">
        <v>0</v>
      </c>
      <c r="AM2348">
        <v>0</v>
      </c>
      <c r="AN2348">
        <v>0</v>
      </c>
      <c r="AO2348">
        <v>0</v>
      </c>
      <c r="AP2348">
        <v>0</v>
      </c>
      <c r="AQ2348">
        <v>0</v>
      </c>
    </row>
    <row r="2349" spans="2:43" x14ac:dyDescent="0.35">
      <c r="B2349" s="65" t="s">
        <v>128</v>
      </c>
      <c r="E2349" t="s">
        <v>129</v>
      </c>
      <c r="F2349">
        <v>745</v>
      </c>
      <c r="G2349">
        <v>0</v>
      </c>
      <c r="H2349" t="s">
        <v>583</v>
      </c>
      <c r="I2349">
        <v>13</v>
      </c>
      <c r="J2349">
        <v>255</v>
      </c>
      <c r="K2349" t="s">
        <v>66</v>
      </c>
      <c r="L2349">
        <v>-4531627.79</v>
      </c>
      <c r="M2349">
        <v>-2350214.2200000002</v>
      </c>
      <c r="N2349">
        <v>0</v>
      </c>
      <c r="O2349">
        <v>0</v>
      </c>
      <c r="P2349">
        <v>-4531627.79</v>
      </c>
      <c r="Q2349">
        <v>-2350214.2200000002</v>
      </c>
      <c r="R2349">
        <v>-3286427.02</v>
      </c>
      <c r="S2349">
        <v>0</v>
      </c>
      <c r="T2349">
        <v>0</v>
      </c>
      <c r="U2349">
        <v>0</v>
      </c>
      <c r="V2349">
        <v>-3286427.02</v>
      </c>
      <c r="W2349">
        <v>0</v>
      </c>
      <c r="X2349">
        <v>-5450729.8499999996</v>
      </c>
      <c r="Y2349">
        <v>-5356877.75</v>
      </c>
      <c r="Z2349">
        <v>0</v>
      </c>
      <c r="AA2349">
        <v>0</v>
      </c>
      <c r="AB2349">
        <v>-5450729.8499999996</v>
      </c>
      <c r="AC2349">
        <v>-5356877.75</v>
      </c>
      <c r="AD2349">
        <v>-4011067.08</v>
      </c>
      <c r="AE2349">
        <v>0</v>
      </c>
      <c r="AF2349">
        <v>0</v>
      </c>
      <c r="AG2349">
        <v>0</v>
      </c>
      <c r="AH2349">
        <v>0</v>
      </c>
      <c r="AI2349">
        <v>-4011067.08</v>
      </c>
      <c r="AJ2349">
        <v>-5450729.8499999996</v>
      </c>
      <c r="AK2349">
        <v>-3917214.98</v>
      </c>
      <c r="AL2349">
        <v>1550625.61</v>
      </c>
      <c r="AM2349">
        <v>478303.64</v>
      </c>
      <c r="AN2349">
        <v>0</v>
      </c>
      <c r="AO2349">
        <v>0</v>
      </c>
      <c r="AP2349">
        <v>0</v>
      </c>
      <c r="AQ2349">
        <v>478303.64</v>
      </c>
    </row>
    <row r="2350" spans="2:43" x14ac:dyDescent="0.35">
      <c r="B2350" s="65" t="s">
        <v>128</v>
      </c>
      <c r="E2350" t="s">
        <v>129</v>
      </c>
      <c r="F2350">
        <v>745</v>
      </c>
      <c r="G2350">
        <v>0</v>
      </c>
      <c r="H2350" t="s">
        <v>583</v>
      </c>
      <c r="I2350">
        <v>13</v>
      </c>
      <c r="J2350">
        <v>310</v>
      </c>
      <c r="K2350" t="s">
        <v>66</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-82500</v>
      </c>
      <c r="AE2350">
        <v>0</v>
      </c>
      <c r="AF2350">
        <v>0</v>
      </c>
      <c r="AG2350">
        <v>0</v>
      </c>
      <c r="AH2350">
        <v>0</v>
      </c>
      <c r="AI2350">
        <v>-82500</v>
      </c>
      <c r="AJ2350">
        <v>0</v>
      </c>
      <c r="AK2350">
        <v>-82500</v>
      </c>
      <c r="AL2350">
        <v>-82500</v>
      </c>
      <c r="AM2350">
        <v>0</v>
      </c>
      <c r="AN2350">
        <v>0</v>
      </c>
      <c r="AO2350">
        <v>0</v>
      </c>
      <c r="AP2350">
        <v>0</v>
      </c>
      <c r="AQ2350">
        <v>0</v>
      </c>
    </row>
    <row r="2351" spans="2:43" x14ac:dyDescent="0.35">
      <c r="B2351" s="65" t="s">
        <v>128</v>
      </c>
      <c r="E2351" t="s">
        <v>129</v>
      </c>
      <c r="F2351">
        <v>745</v>
      </c>
      <c r="G2351">
        <v>0</v>
      </c>
      <c r="H2351" t="s">
        <v>583</v>
      </c>
      <c r="I2351">
        <v>13</v>
      </c>
      <c r="J2351">
        <v>410</v>
      </c>
      <c r="K2351" t="s">
        <v>66</v>
      </c>
      <c r="L2351">
        <v>-185242.47</v>
      </c>
      <c r="M2351">
        <v>-114619.79</v>
      </c>
      <c r="N2351">
        <v>0</v>
      </c>
      <c r="O2351">
        <v>0</v>
      </c>
      <c r="P2351">
        <v>-185242.47</v>
      </c>
      <c r="Q2351">
        <v>-114619.79</v>
      </c>
      <c r="R2351">
        <v>0</v>
      </c>
      <c r="S2351">
        <v>0</v>
      </c>
      <c r="T2351">
        <v>0</v>
      </c>
      <c r="U2351">
        <v>0</v>
      </c>
      <c r="V2351">
        <v>0</v>
      </c>
      <c r="W2351">
        <v>0</v>
      </c>
      <c r="X2351">
        <v>0</v>
      </c>
      <c r="Y2351">
        <v>0</v>
      </c>
      <c r="Z2351">
        <v>0</v>
      </c>
      <c r="AA2351">
        <v>0</v>
      </c>
      <c r="AB2351">
        <v>0</v>
      </c>
      <c r="AC2351">
        <v>0</v>
      </c>
      <c r="AD2351">
        <v>-70622.679999999993</v>
      </c>
      <c r="AE2351">
        <v>0</v>
      </c>
      <c r="AF2351">
        <v>0</v>
      </c>
      <c r="AG2351">
        <v>0</v>
      </c>
      <c r="AH2351">
        <v>0</v>
      </c>
      <c r="AI2351">
        <v>-70622.679999999993</v>
      </c>
      <c r="AJ2351">
        <v>0</v>
      </c>
      <c r="AK2351">
        <v>-70622.679999999993</v>
      </c>
      <c r="AL2351">
        <v>0</v>
      </c>
      <c r="AM2351">
        <v>2746.65</v>
      </c>
      <c r="AN2351">
        <v>0</v>
      </c>
      <c r="AO2351">
        <v>0</v>
      </c>
      <c r="AP2351">
        <v>0</v>
      </c>
      <c r="AQ2351">
        <v>2746.65</v>
      </c>
    </row>
    <row r="2352" spans="2:43" x14ac:dyDescent="0.35">
      <c r="B2352" s="65" t="s">
        <v>128</v>
      </c>
      <c r="E2352" t="s">
        <v>129</v>
      </c>
      <c r="F2352">
        <v>745</v>
      </c>
      <c r="G2352">
        <v>0</v>
      </c>
      <c r="H2352" t="s">
        <v>583</v>
      </c>
      <c r="I2352">
        <v>13</v>
      </c>
      <c r="J2352">
        <v>430</v>
      </c>
      <c r="K2352" t="s">
        <v>66</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-164.05</v>
      </c>
      <c r="AE2352">
        <v>0</v>
      </c>
      <c r="AF2352">
        <v>0</v>
      </c>
      <c r="AG2352">
        <v>0</v>
      </c>
      <c r="AH2352">
        <v>0</v>
      </c>
      <c r="AI2352">
        <v>-164.05</v>
      </c>
      <c r="AJ2352">
        <v>0</v>
      </c>
      <c r="AK2352">
        <v>-164.05</v>
      </c>
      <c r="AL2352">
        <v>-164.05</v>
      </c>
      <c r="AM2352">
        <v>0</v>
      </c>
      <c r="AN2352">
        <v>0</v>
      </c>
      <c r="AO2352">
        <v>0</v>
      </c>
      <c r="AP2352">
        <v>0</v>
      </c>
      <c r="AQ2352">
        <v>0</v>
      </c>
    </row>
    <row r="2353" spans="2:43" x14ac:dyDescent="0.35">
      <c r="B2353" s="65" t="s">
        <v>128</v>
      </c>
      <c r="E2353" t="s">
        <v>129</v>
      </c>
      <c r="F2353">
        <v>745</v>
      </c>
      <c r="G2353">
        <v>0</v>
      </c>
      <c r="H2353" t="s">
        <v>584</v>
      </c>
      <c r="I2353">
        <v>14</v>
      </c>
      <c r="J2353">
        <v>0</v>
      </c>
      <c r="K2353" t="s">
        <v>66</v>
      </c>
      <c r="L2353">
        <v>0</v>
      </c>
      <c r="M2353">
        <v>0</v>
      </c>
      <c r="N2353">
        <v>0</v>
      </c>
      <c r="O2353">
        <v>0</v>
      </c>
      <c r="P2353">
        <v>0</v>
      </c>
      <c r="Q2353">
        <v>0</v>
      </c>
      <c r="R2353">
        <v>42707</v>
      </c>
      <c r="S2353">
        <v>0</v>
      </c>
      <c r="T2353">
        <v>0</v>
      </c>
      <c r="U2353">
        <v>0</v>
      </c>
      <c r="V2353">
        <v>42707</v>
      </c>
      <c r="W2353">
        <v>0</v>
      </c>
      <c r="X2353">
        <v>0</v>
      </c>
      <c r="Y2353">
        <v>0</v>
      </c>
      <c r="Z2353">
        <v>0</v>
      </c>
      <c r="AA2353">
        <v>0</v>
      </c>
      <c r="AB2353">
        <v>0</v>
      </c>
      <c r="AC2353">
        <v>0</v>
      </c>
      <c r="AD2353">
        <v>0</v>
      </c>
      <c r="AE2353">
        <v>0</v>
      </c>
      <c r="AF2353">
        <v>0</v>
      </c>
      <c r="AG2353">
        <v>0</v>
      </c>
      <c r="AH2353">
        <v>0</v>
      </c>
      <c r="AI2353">
        <v>0</v>
      </c>
      <c r="AJ2353">
        <v>0</v>
      </c>
      <c r="AK2353">
        <v>0</v>
      </c>
      <c r="AL2353">
        <v>-42707</v>
      </c>
      <c r="AM2353">
        <v>0</v>
      </c>
      <c r="AN2353">
        <v>0</v>
      </c>
      <c r="AO2353">
        <v>0</v>
      </c>
      <c r="AP2353">
        <v>0</v>
      </c>
      <c r="AQ2353">
        <v>0</v>
      </c>
    </row>
    <row r="2354" spans="2:43" x14ac:dyDescent="0.35">
      <c r="B2354" s="65" t="s">
        <v>128</v>
      </c>
      <c r="E2354" t="s">
        <v>129</v>
      </c>
      <c r="F2354">
        <v>745</v>
      </c>
      <c r="G2354">
        <v>0</v>
      </c>
      <c r="H2354" t="s">
        <v>584</v>
      </c>
      <c r="I2354">
        <v>14</v>
      </c>
      <c r="J2354">
        <v>251</v>
      </c>
      <c r="K2354" t="s">
        <v>66</v>
      </c>
      <c r="L2354">
        <v>-33495.129999999997</v>
      </c>
      <c r="M2354">
        <v>-11395.13</v>
      </c>
      <c r="N2354">
        <v>0</v>
      </c>
      <c r="O2354">
        <v>0</v>
      </c>
      <c r="P2354">
        <v>-33495.129999999997</v>
      </c>
      <c r="Q2354">
        <v>-11395.13</v>
      </c>
      <c r="R2354">
        <v>0</v>
      </c>
      <c r="S2354">
        <v>0</v>
      </c>
      <c r="T2354">
        <v>0</v>
      </c>
      <c r="U2354">
        <v>0</v>
      </c>
      <c r="V2354">
        <v>0</v>
      </c>
      <c r="W2354">
        <v>0</v>
      </c>
      <c r="X2354">
        <v>0</v>
      </c>
      <c r="Y2354">
        <v>0</v>
      </c>
      <c r="Z2354">
        <v>0</v>
      </c>
      <c r="AA2354">
        <v>0</v>
      </c>
      <c r="AB2354">
        <v>0</v>
      </c>
      <c r="AC2354">
        <v>0</v>
      </c>
      <c r="AD2354">
        <v>-22100</v>
      </c>
      <c r="AE2354">
        <v>0</v>
      </c>
      <c r="AF2354">
        <v>0</v>
      </c>
      <c r="AG2354">
        <v>0</v>
      </c>
      <c r="AH2354">
        <v>0</v>
      </c>
      <c r="AI2354">
        <v>-22100</v>
      </c>
      <c r="AJ2354">
        <v>0</v>
      </c>
      <c r="AK2354">
        <v>-22100</v>
      </c>
      <c r="AL2354">
        <v>0</v>
      </c>
      <c r="AM2354">
        <v>10000</v>
      </c>
      <c r="AN2354">
        <v>0</v>
      </c>
      <c r="AO2354">
        <v>0</v>
      </c>
      <c r="AP2354">
        <v>0</v>
      </c>
      <c r="AQ2354">
        <v>10000</v>
      </c>
    </row>
    <row r="2355" spans="2:43" x14ac:dyDescent="0.35">
      <c r="B2355" s="65" t="s">
        <v>128</v>
      </c>
      <c r="E2355" t="s">
        <v>129</v>
      </c>
      <c r="F2355">
        <v>745</v>
      </c>
      <c r="G2355">
        <v>0</v>
      </c>
      <c r="H2355" t="s">
        <v>584</v>
      </c>
      <c r="I2355">
        <v>14</v>
      </c>
      <c r="J2355">
        <v>253</v>
      </c>
      <c r="K2355" t="s">
        <v>66</v>
      </c>
      <c r="L2355">
        <v>-4565128.1399999997</v>
      </c>
      <c r="M2355">
        <v>-4847394.03</v>
      </c>
      <c r="N2355">
        <v>0</v>
      </c>
      <c r="O2355">
        <v>0</v>
      </c>
      <c r="P2355">
        <v>-4565128.1399999997</v>
      </c>
      <c r="Q2355">
        <v>-4847394.03</v>
      </c>
      <c r="R2355">
        <v>4507387.1500000004</v>
      </c>
      <c r="S2355">
        <v>0</v>
      </c>
      <c r="T2355">
        <v>0</v>
      </c>
      <c r="U2355">
        <v>0</v>
      </c>
      <c r="V2355">
        <v>4507387.1500000004</v>
      </c>
      <c r="W2355">
        <v>0</v>
      </c>
      <c r="X2355">
        <v>4557029.37</v>
      </c>
      <c r="Y2355">
        <v>4322794.25</v>
      </c>
      <c r="Z2355">
        <v>0</v>
      </c>
      <c r="AA2355">
        <v>0</v>
      </c>
      <c r="AB2355">
        <v>4557029.37</v>
      </c>
      <c r="AC2355">
        <v>4322794.25</v>
      </c>
      <c r="AD2355">
        <v>282291.14</v>
      </c>
      <c r="AE2355">
        <v>0</v>
      </c>
      <c r="AF2355">
        <v>0</v>
      </c>
      <c r="AG2355">
        <v>0</v>
      </c>
      <c r="AH2355">
        <v>0</v>
      </c>
      <c r="AI2355">
        <v>282291.14</v>
      </c>
      <c r="AJ2355">
        <v>4557029.37</v>
      </c>
      <c r="AK2355">
        <v>48056.02</v>
      </c>
      <c r="AL2355">
        <v>-4741597.0199999996</v>
      </c>
      <c r="AM2355">
        <v>282265.89</v>
      </c>
      <c r="AN2355">
        <v>0</v>
      </c>
      <c r="AO2355">
        <v>0</v>
      </c>
      <c r="AP2355">
        <v>0</v>
      </c>
      <c r="AQ2355">
        <v>282265.89</v>
      </c>
    </row>
    <row r="2356" spans="2:43" x14ac:dyDescent="0.35">
      <c r="B2356" s="65" t="s">
        <v>128</v>
      </c>
      <c r="E2356" t="s">
        <v>129</v>
      </c>
      <c r="F2356">
        <v>745</v>
      </c>
      <c r="G2356">
        <v>0</v>
      </c>
      <c r="H2356" t="s">
        <v>584</v>
      </c>
      <c r="I2356">
        <v>14</v>
      </c>
      <c r="J2356">
        <v>255</v>
      </c>
      <c r="K2356" t="s">
        <v>66</v>
      </c>
      <c r="L2356">
        <v>-14994743.970000001</v>
      </c>
      <c r="M2356">
        <v>-12675850.57</v>
      </c>
      <c r="N2356">
        <v>0</v>
      </c>
      <c r="O2356">
        <v>0</v>
      </c>
      <c r="P2356">
        <v>-14994743.970000001</v>
      </c>
      <c r="Q2356">
        <v>-12675850.57</v>
      </c>
      <c r="R2356">
        <v>4202563.55</v>
      </c>
      <c r="S2356">
        <v>0</v>
      </c>
      <c r="T2356">
        <v>0</v>
      </c>
      <c r="U2356">
        <v>0</v>
      </c>
      <c r="V2356">
        <v>4202563.55</v>
      </c>
      <c r="W2356">
        <v>0</v>
      </c>
      <c r="X2356">
        <v>2839368.45</v>
      </c>
      <c r="Y2356">
        <v>3197685.29</v>
      </c>
      <c r="Z2356">
        <v>0</v>
      </c>
      <c r="AA2356">
        <v>0</v>
      </c>
      <c r="AB2356">
        <v>2839368.45</v>
      </c>
      <c r="AC2356">
        <v>3197685.29</v>
      </c>
      <c r="AD2356">
        <v>-5808031.5</v>
      </c>
      <c r="AE2356">
        <v>0</v>
      </c>
      <c r="AF2356">
        <v>0</v>
      </c>
      <c r="AG2356">
        <v>0</v>
      </c>
      <c r="AH2356">
        <v>0</v>
      </c>
      <c r="AI2356">
        <v>-5808031.5</v>
      </c>
      <c r="AJ2356">
        <v>2839368.45</v>
      </c>
      <c r="AK2356">
        <v>-5449714.6600000001</v>
      </c>
      <c r="AL2356">
        <v>-7333384.8099999996</v>
      </c>
      <c r="AM2356">
        <v>0</v>
      </c>
      <c r="AN2356">
        <v>0</v>
      </c>
      <c r="AO2356">
        <v>0</v>
      </c>
      <c r="AP2356">
        <v>0</v>
      </c>
      <c r="AQ2356">
        <v>0</v>
      </c>
    </row>
    <row r="2357" spans="2:43" x14ac:dyDescent="0.35">
      <c r="B2357" s="65" t="s">
        <v>128</v>
      </c>
      <c r="E2357" t="s">
        <v>129</v>
      </c>
      <c r="F2357">
        <v>745</v>
      </c>
      <c r="G2357">
        <v>0</v>
      </c>
      <c r="H2357" t="s">
        <v>584</v>
      </c>
      <c r="I2357">
        <v>14</v>
      </c>
      <c r="J2357">
        <v>310</v>
      </c>
      <c r="K2357" t="s">
        <v>66</v>
      </c>
      <c r="L2357">
        <v>-24510</v>
      </c>
      <c r="M2357">
        <v>0</v>
      </c>
      <c r="N2357">
        <v>0</v>
      </c>
      <c r="O2357">
        <v>0</v>
      </c>
      <c r="P2357">
        <v>-24510</v>
      </c>
      <c r="Q2357">
        <v>0</v>
      </c>
      <c r="R2357">
        <v>0</v>
      </c>
      <c r="S2357">
        <v>0</v>
      </c>
      <c r="T2357">
        <v>0</v>
      </c>
      <c r="U2357">
        <v>0</v>
      </c>
      <c r="V2357">
        <v>0</v>
      </c>
      <c r="W2357">
        <v>0</v>
      </c>
      <c r="X2357">
        <v>0</v>
      </c>
      <c r="Y2357">
        <v>0</v>
      </c>
      <c r="Z2357">
        <v>0</v>
      </c>
      <c r="AA2357">
        <v>0</v>
      </c>
      <c r="AB2357">
        <v>0</v>
      </c>
      <c r="AC2357">
        <v>0</v>
      </c>
      <c r="AD2357">
        <v>-24510</v>
      </c>
      <c r="AE2357">
        <v>0</v>
      </c>
      <c r="AF2357">
        <v>0</v>
      </c>
      <c r="AG2357">
        <v>0</v>
      </c>
      <c r="AH2357">
        <v>0</v>
      </c>
      <c r="AI2357">
        <v>-24510</v>
      </c>
      <c r="AJ2357">
        <v>0</v>
      </c>
      <c r="AK2357">
        <v>-24510</v>
      </c>
      <c r="AL2357">
        <v>0</v>
      </c>
      <c r="AM2357">
        <v>0</v>
      </c>
      <c r="AN2357">
        <v>0</v>
      </c>
      <c r="AO2357">
        <v>0</v>
      </c>
      <c r="AP2357">
        <v>0</v>
      </c>
      <c r="AQ2357">
        <v>0</v>
      </c>
    </row>
    <row r="2358" spans="2:43" x14ac:dyDescent="0.35">
      <c r="B2358" s="65" t="s">
        <v>128</v>
      </c>
      <c r="E2358" t="s">
        <v>129</v>
      </c>
      <c r="F2358">
        <v>745</v>
      </c>
      <c r="G2358">
        <v>0</v>
      </c>
      <c r="H2358" t="s">
        <v>585</v>
      </c>
      <c r="I2358">
        <v>801</v>
      </c>
      <c r="J2358">
        <v>253</v>
      </c>
      <c r="K2358" t="s">
        <v>457</v>
      </c>
      <c r="L2358">
        <v>-114412.33</v>
      </c>
      <c r="M2358">
        <v>-113703.36</v>
      </c>
      <c r="N2358">
        <v>0</v>
      </c>
      <c r="O2358">
        <v>0</v>
      </c>
      <c r="P2358">
        <v>-114412.33</v>
      </c>
      <c r="Q2358">
        <v>-113703.36</v>
      </c>
      <c r="R2358">
        <v>0</v>
      </c>
      <c r="S2358">
        <v>0</v>
      </c>
      <c r="T2358">
        <v>0</v>
      </c>
      <c r="U2358">
        <v>0</v>
      </c>
      <c r="V2358">
        <v>0</v>
      </c>
      <c r="W2358">
        <v>0</v>
      </c>
      <c r="X2358">
        <v>183.09</v>
      </c>
      <c r="Y2358">
        <v>0</v>
      </c>
      <c r="Z2358">
        <v>0</v>
      </c>
      <c r="AA2358">
        <v>0</v>
      </c>
      <c r="AB2358">
        <v>183.09</v>
      </c>
      <c r="AC2358">
        <v>0</v>
      </c>
      <c r="AD2358">
        <v>0</v>
      </c>
      <c r="AE2358">
        <v>0</v>
      </c>
      <c r="AF2358">
        <v>0</v>
      </c>
      <c r="AG2358">
        <v>0</v>
      </c>
      <c r="AH2358">
        <v>0</v>
      </c>
      <c r="AI2358">
        <v>0</v>
      </c>
      <c r="AJ2358">
        <v>183.09</v>
      </c>
      <c r="AK2358">
        <v>-183.09</v>
      </c>
      <c r="AL2358">
        <v>-183.09</v>
      </c>
      <c r="AM2358">
        <v>0</v>
      </c>
      <c r="AN2358">
        <v>0</v>
      </c>
      <c r="AO2358">
        <v>0</v>
      </c>
      <c r="AP2358">
        <v>0</v>
      </c>
      <c r="AQ2358">
        <v>0</v>
      </c>
    </row>
    <row r="2359" spans="2:43" x14ac:dyDescent="0.35">
      <c r="B2359" s="65" t="s">
        <v>128</v>
      </c>
      <c r="E2359" t="s">
        <v>129</v>
      </c>
      <c r="F2359">
        <v>745</v>
      </c>
      <c r="G2359">
        <v>0</v>
      </c>
      <c r="H2359" t="s">
        <v>585</v>
      </c>
      <c r="I2359">
        <v>801</v>
      </c>
      <c r="J2359">
        <v>255</v>
      </c>
      <c r="K2359" t="s">
        <v>457</v>
      </c>
      <c r="L2359">
        <v>-2964.12</v>
      </c>
      <c r="M2359">
        <v>-2964.12</v>
      </c>
      <c r="N2359">
        <v>0</v>
      </c>
      <c r="O2359">
        <v>0</v>
      </c>
      <c r="P2359">
        <v>-2964.12</v>
      </c>
      <c r="Q2359">
        <v>-2964.12</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row>
    <row r="2360" spans="2:43" x14ac:dyDescent="0.35">
      <c r="B2360" s="65" t="s">
        <v>128</v>
      </c>
      <c r="E2360" t="s">
        <v>129</v>
      </c>
      <c r="F2360">
        <v>750</v>
      </c>
      <c r="G2360">
        <v>0</v>
      </c>
      <c r="H2360" t="s">
        <v>459</v>
      </c>
      <c r="I2360">
        <v>0</v>
      </c>
      <c r="J2360">
        <v>0</v>
      </c>
      <c r="K2360" t="s">
        <v>460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row>
    <row r="2361" spans="2:43" x14ac:dyDescent="0.35">
      <c r="B2361" s="65" t="s">
        <v>128</v>
      </c>
      <c r="E2361" t="s">
        <v>129</v>
      </c>
      <c r="F2361">
        <v>758</v>
      </c>
      <c r="G2361">
        <v>0</v>
      </c>
      <c r="H2361" t="s">
        <v>586</v>
      </c>
      <c r="I2361">
        <v>1</v>
      </c>
      <c r="J2361">
        <v>0</v>
      </c>
      <c r="K2361" t="s">
        <v>66</v>
      </c>
      <c r="L2361">
        <v>-64850.38</v>
      </c>
      <c r="M2361">
        <v>0</v>
      </c>
      <c r="N2361">
        <v>0</v>
      </c>
      <c r="O2361">
        <v>0</v>
      </c>
      <c r="P2361">
        <v>-64850.38</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64850.38</v>
      </c>
      <c r="AM2361">
        <v>0</v>
      </c>
      <c r="AN2361">
        <v>0</v>
      </c>
      <c r="AO2361">
        <v>0</v>
      </c>
      <c r="AP2361">
        <v>0</v>
      </c>
      <c r="AQ2361">
        <v>0</v>
      </c>
    </row>
    <row r="2362" spans="2:43" x14ac:dyDescent="0.35">
      <c r="B2362" s="65" t="s">
        <v>128</v>
      </c>
      <c r="E2362" t="s">
        <v>129</v>
      </c>
      <c r="F2362">
        <v>758</v>
      </c>
      <c r="G2362">
        <v>0</v>
      </c>
      <c r="H2362" t="s">
        <v>586</v>
      </c>
      <c r="I2362">
        <v>1</v>
      </c>
      <c r="J2362">
        <v>410</v>
      </c>
      <c r="K2362" t="s">
        <v>66</v>
      </c>
      <c r="L2362">
        <v>64850.38</v>
      </c>
      <c r="M2362">
        <v>0</v>
      </c>
      <c r="N2362">
        <v>0</v>
      </c>
      <c r="O2362">
        <v>0</v>
      </c>
      <c r="P2362">
        <v>64850.38</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-64850.38</v>
      </c>
      <c r="AM2362">
        <v>0</v>
      </c>
      <c r="AN2362">
        <v>0</v>
      </c>
      <c r="AO2362">
        <v>0</v>
      </c>
      <c r="AP2362">
        <v>0</v>
      </c>
      <c r="AQ2362">
        <v>0</v>
      </c>
    </row>
    <row r="2363" spans="2:43" x14ac:dyDescent="0.35">
      <c r="B2363" s="65" t="s">
        <v>128</v>
      </c>
      <c r="E2363" t="s">
        <v>129</v>
      </c>
      <c r="F2363">
        <v>1774</v>
      </c>
      <c r="G2363">
        <v>0</v>
      </c>
      <c r="H2363" t="s">
        <v>587</v>
      </c>
      <c r="I2363">
        <v>1</v>
      </c>
      <c r="J2363">
        <v>410</v>
      </c>
      <c r="K2363" t="s">
        <v>66</v>
      </c>
      <c r="L2363">
        <v>0</v>
      </c>
      <c r="M2363">
        <v>-471407</v>
      </c>
      <c r="N2363">
        <v>0</v>
      </c>
      <c r="O2363">
        <v>0</v>
      </c>
      <c r="P2363">
        <v>0</v>
      </c>
      <c r="Q2363">
        <v>-471407</v>
      </c>
      <c r="R2363">
        <v>0</v>
      </c>
      <c r="S2363">
        <v>0</v>
      </c>
      <c r="T2363">
        <v>0</v>
      </c>
      <c r="U2363">
        <v>0</v>
      </c>
      <c r="V2363">
        <v>0</v>
      </c>
      <c r="W2363">
        <v>0</v>
      </c>
      <c r="X2363">
        <v>0</v>
      </c>
      <c r="Y2363">
        <v>-187513132</v>
      </c>
      <c r="Z2363">
        <v>0</v>
      </c>
      <c r="AA2363">
        <v>0</v>
      </c>
      <c r="AB2363">
        <v>0</v>
      </c>
      <c r="AC2363">
        <v>-187513132</v>
      </c>
      <c r="AD2363">
        <v>-129017832</v>
      </c>
      <c r="AE2363">
        <v>0</v>
      </c>
      <c r="AF2363">
        <v>0</v>
      </c>
      <c r="AG2363">
        <v>0</v>
      </c>
      <c r="AH2363">
        <v>0</v>
      </c>
      <c r="AI2363">
        <v>-129017832</v>
      </c>
      <c r="AJ2363">
        <v>0</v>
      </c>
      <c r="AK2363">
        <v>-316530964</v>
      </c>
      <c r="AL2363">
        <v>-317002371</v>
      </c>
      <c r="AM2363">
        <v>0</v>
      </c>
      <c r="AN2363">
        <v>0</v>
      </c>
      <c r="AO2363">
        <v>0</v>
      </c>
      <c r="AP2363">
        <v>0</v>
      </c>
      <c r="AQ2363">
        <v>0</v>
      </c>
    </row>
    <row r="2364" spans="2:43" x14ac:dyDescent="0.35">
      <c r="B2364" s="65" t="s">
        <v>128</v>
      </c>
      <c r="E2364" t="s">
        <v>129</v>
      </c>
      <c r="F2364">
        <v>1774</v>
      </c>
      <c r="G2364">
        <v>0</v>
      </c>
      <c r="H2364" t="s">
        <v>588</v>
      </c>
      <c r="I2364">
        <v>2</v>
      </c>
      <c r="J2364">
        <v>251</v>
      </c>
      <c r="K2364" t="s">
        <v>66</v>
      </c>
      <c r="L2364">
        <v>0</v>
      </c>
      <c r="M2364">
        <v>-140435</v>
      </c>
      <c r="N2364">
        <v>0</v>
      </c>
      <c r="O2364">
        <v>0</v>
      </c>
      <c r="P2364">
        <v>0</v>
      </c>
      <c r="Q2364">
        <v>-140435</v>
      </c>
      <c r="R2364">
        <v>0</v>
      </c>
      <c r="S2364">
        <v>0</v>
      </c>
      <c r="T2364">
        <v>0</v>
      </c>
      <c r="U2364">
        <v>0</v>
      </c>
      <c r="V2364">
        <v>0</v>
      </c>
      <c r="W2364">
        <v>0</v>
      </c>
      <c r="X2364">
        <v>0</v>
      </c>
      <c r="Y2364">
        <v>0</v>
      </c>
      <c r="Z2364">
        <v>0</v>
      </c>
      <c r="AA2364">
        <v>0</v>
      </c>
      <c r="AB2364">
        <v>0</v>
      </c>
      <c r="AC2364">
        <v>0</v>
      </c>
      <c r="AD2364">
        <v>-12767</v>
      </c>
      <c r="AE2364">
        <v>0</v>
      </c>
      <c r="AF2364">
        <v>0</v>
      </c>
      <c r="AG2364">
        <v>0</v>
      </c>
      <c r="AH2364">
        <v>0</v>
      </c>
      <c r="AI2364">
        <v>-12767</v>
      </c>
      <c r="AJ2364">
        <v>0</v>
      </c>
      <c r="AK2364">
        <v>-12767</v>
      </c>
      <c r="AL2364">
        <v>-153202</v>
      </c>
      <c r="AM2364">
        <v>0</v>
      </c>
      <c r="AN2364">
        <v>0</v>
      </c>
      <c r="AO2364">
        <v>0</v>
      </c>
      <c r="AP2364">
        <v>0</v>
      </c>
      <c r="AQ2364">
        <v>0</v>
      </c>
    </row>
    <row r="2365" spans="2:43" x14ac:dyDescent="0.35">
      <c r="B2365" s="65" t="s">
        <v>128</v>
      </c>
      <c r="E2365" t="s">
        <v>129</v>
      </c>
      <c r="F2365">
        <v>1774</v>
      </c>
      <c r="G2365">
        <v>0</v>
      </c>
      <c r="H2365" t="s">
        <v>589</v>
      </c>
      <c r="I2365">
        <v>4</v>
      </c>
      <c r="J2365">
        <v>410</v>
      </c>
      <c r="K2365" t="s">
        <v>66</v>
      </c>
      <c r="L2365">
        <v>0</v>
      </c>
      <c r="M2365">
        <v>471407</v>
      </c>
      <c r="N2365">
        <v>0</v>
      </c>
      <c r="O2365">
        <v>0</v>
      </c>
      <c r="P2365">
        <v>0</v>
      </c>
      <c r="Q2365">
        <v>471407</v>
      </c>
      <c r="R2365">
        <v>0</v>
      </c>
      <c r="S2365">
        <v>0</v>
      </c>
      <c r="T2365">
        <v>0</v>
      </c>
      <c r="U2365">
        <v>0</v>
      </c>
      <c r="V2365">
        <v>0</v>
      </c>
      <c r="W2365">
        <v>0</v>
      </c>
      <c r="X2365">
        <v>0</v>
      </c>
      <c r="Y2365">
        <v>-4361926</v>
      </c>
      <c r="Z2365">
        <v>0</v>
      </c>
      <c r="AA2365">
        <v>0</v>
      </c>
      <c r="AB2365">
        <v>0</v>
      </c>
      <c r="AC2365">
        <v>-4361926</v>
      </c>
      <c r="AD2365">
        <v>-467110</v>
      </c>
      <c r="AE2365">
        <v>0</v>
      </c>
      <c r="AF2365">
        <v>0</v>
      </c>
      <c r="AG2365">
        <v>0</v>
      </c>
      <c r="AH2365">
        <v>0</v>
      </c>
      <c r="AI2365">
        <v>-467110</v>
      </c>
      <c r="AJ2365">
        <v>0</v>
      </c>
      <c r="AK2365">
        <v>-4829036</v>
      </c>
      <c r="AL2365">
        <v>-4357629</v>
      </c>
      <c r="AM2365">
        <v>0</v>
      </c>
      <c r="AN2365">
        <v>0</v>
      </c>
      <c r="AO2365">
        <v>0</v>
      </c>
      <c r="AP2365">
        <v>0</v>
      </c>
      <c r="AQ2365">
        <v>0</v>
      </c>
    </row>
    <row r="2366" spans="2:43" x14ac:dyDescent="0.35">
      <c r="B2366" s="65" t="s">
        <v>128</v>
      </c>
      <c r="E2366" t="s">
        <v>129</v>
      </c>
      <c r="F2366">
        <v>1775</v>
      </c>
      <c r="G2366">
        <v>0</v>
      </c>
      <c r="H2366" t="s">
        <v>590</v>
      </c>
      <c r="I2366">
        <v>1</v>
      </c>
      <c r="J2366">
        <v>410</v>
      </c>
      <c r="K2366" t="s">
        <v>66</v>
      </c>
      <c r="L2366">
        <v>0</v>
      </c>
      <c r="M2366">
        <v>1378369</v>
      </c>
      <c r="N2366">
        <v>0</v>
      </c>
      <c r="O2366">
        <v>0</v>
      </c>
      <c r="P2366">
        <v>0</v>
      </c>
      <c r="Q2366">
        <v>1378369</v>
      </c>
      <c r="R2366">
        <v>0</v>
      </c>
      <c r="S2366">
        <v>0</v>
      </c>
      <c r="T2366">
        <v>0</v>
      </c>
      <c r="U2366">
        <v>0</v>
      </c>
      <c r="V2366">
        <v>0</v>
      </c>
      <c r="W2366">
        <v>0</v>
      </c>
      <c r="X2366">
        <v>0</v>
      </c>
      <c r="Y2366">
        <v>-154053828</v>
      </c>
      <c r="Z2366">
        <v>0</v>
      </c>
      <c r="AA2366">
        <v>0</v>
      </c>
      <c r="AB2366">
        <v>0</v>
      </c>
      <c r="AC2366">
        <v>-154053828</v>
      </c>
      <c r="AD2366">
        <v>-960847170</v>
      </c>
      <c r="AE2366">
        <v>0</v>
      </c>
      <c r="AF2366">
        <v>0</v>
      </c>
      <c r="AG2366">
        <v>0</v>
      </c>
      <c r="AH2366">
        <v>0</v>
      </c>
      <c r="AI2366">
        <v>-960847170</v>
      </c>
      <c r="AJ2366">
        <v>0</v>
      </c>
      <c r="AK2366">
        <v>-1114900998</v>
      </c>
      <c r="AL2366">
        <v>-1113522629</v>
      </c>
      <c r="AM2366">
        <v>0</v>
      </c>
      <c r="AN2366">
        <v>0</v>
      </c>
      <c r="AO2366">
        <v>0</v>
      </c>
      <c r="AP2366">
        <v>0</v>
      </c>
      <c r="AQ2366">
        <v>0</v>
      </c>
    </row>
    <row r="2367" spans="2:43" x14ac:dyDescent="0.35">
      <c r="B2367" s="65" t="s">
        <v>128</v>
      </c>
      <c r="E2367" t="s">
        <v>129</v>
      </c>
      <c r="F2367">
        <v>1775</v>
      </c>
      <c r="G2367">
        <v>0</v>
      </c>
      <c r="H2367" t="s">
        <v>588</v>
      </c>
      <c r="I2367">
        <v>2</v>
      </c>
      <c r="J2367">
        <v>111</v>
      </c>
      <c r="K2367" t="s">
        <v>66</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-649904.06999999995</v>
      </c>
      <c r="AE2367">
        <v>0</v>
      </c>
      <c r="AF2367">
        <v>0</v>
      </c>
      <c r="AG2367">
        <v>0</v>
      </c>
      <c r="AH2367">
        <v>0</v>
      </c>
      <c r="AI2367">
        <v>-649904.06999999995</v>
      </c>
      <c r="AJ2367">
        <v>0</v>
      </c>
      <c r="AK2367">
        <v>-649904.06999999995</v>
      </c>
      <c r="AL2367">
        <v>-649904.06999999995</v>
      </c>
      <c r="AM2367">
        <v>0</v>
      </c>
      <c r="AN2367">
        <v>0</v>
      </c>
      <c r="AO2367">
        <v>0</v>
      </c>
      <c r="AP2367">
        <v>0</v>
      </c>
      <c r="AQ2367">
        <v>0</v>
      </c>
    </row>
    <row r="2368" spans="2:43" x14ac:dyDescent="0.35">
      <c r="B2368" s="65" t="s">
        <v>128</v>
      </c>
      <c r="E2368" t="s">
        <v>129</v>
      </c>
      <c r="F2368">
        <v>1775</v>
      </c>
      <c r="G2368">
        <v>0</v>
      </c>
      <c r="H2368" t="s">
        <v>588</v>
      </c>
      <c r="I2368">
        <v>2</v>
      </c>
      <c r="J2368">
        <v>115</v>
      </c>
      <c r="K2368" t="s">
        <v>66</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363.41</v>
      </c>
      <c r="AE2368">
        <v>0</v>
      </c>
      <c r="AF2368">
        <v>0</v>
      </c>
      <c r="AG2368">
        <v>0</v>
      </c>
      <c r="AH2368">
        <v>0</v>
      </c>
      <c r="AI2368">
        <v>363.41</v>
      </c>
      <c r="AJ2368">
        <v>0</v>
      </c>
      <c r="AK2368">
        <v>363.41</v>
      </c>
      <c r="AL2368">
        <v>363.41</v>
      </c>
      <c r="AM2368">
        <v>0</v>
      </c>
      <c r="AN2368">
        <v>0</v>
      </c>
      <c r="AO2368">
        <v>0</v>
      </c>
      <c r="AP2368">
        <v>0</v>
      </c>
      <c r="AQ2368">
        <v>0</v>
      </c>
    </row>
    <row r="2369" spans="2:43" x14ac:dyDescent="0.35">
      <c r="B2369" s="65" t="s">
        <v>128</v>
      </c>
      <c r="E2369" t="s">
        <v>129</v>
      </c>
      <c r="F2369">
        <v>1775</v>
      </c>
      <c r="G2369">
        <v>0</v>
      </c>
      <c r="H2369" t="s">
        <v>588</v>
      </c>
      <c r="I2369">
        <v>2</v>
      </c>
      <c r="J2369">
        <v>121</v>
      </c>
      <c r="K2369" t="s">
        <v>66</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-205635.37</v>
      </c>
      <c r="AE2369">
        <v>0</v>
      </c>
      <c r="AF2369">
        <v>0</v>
      </c>
      <c r="AG2369">
        <v>0</v>
      </c>
      <c r="AH2369">
        <v>0</v>
      </c>
      <c r="AI2369">
        <v>-205635.37</v>
      </c>
      <c r="AJ2369">
        <v>0</v>
      </c>
      <c r="AK2369">
        <v>-205635.37</v>
      </c>
      <c r="AL2369">
        <v>-205635.37</v>
      </c>
      <c r="AM2369">
        <v>0</v>
      </c>
      <c r="AN2369">
        <v>0</v>
      </c>
      <c r="AO2369">
        <v>0</v>
      </c>
      <c r="AP2369">
        <v>0</v>
      </c>
      <c r="AQ2369">
        <v>0</v>
      </c>
    </row>
    <row r="2370" spans="2:43" x14ac:dyDescent="0.35">
      <c r="B2370" s="65" t="s">
        <v>128</v>
      </c>
      <c r="E2370" t="s">
        <v>129</v>
      </c>
      <c r="F2370">
        <v>1775</v>
      </c>
      <c r="G2370">
        <v>0</v>
      </c>
      <c r="H2370" t="s">
        <v>588</v>
      </c>
      <c r="I2370">
        <v>2</v>
      </c>
      <c r="J2370">
        <v>210</v>
      </c>
      <c r="K2370" t="s">
        <v>66</v>
      </c>
      <c r="L2370">
        <v>0</v>
      </c>
      <c r="M2370">
        <v>-8566.51</v>
      </c>
      <c r="N2370">
        <v>0</v>
      </c>
      <c r="O2370">
        <v>0</v>
      </c>
      <c r="P2370">
        <v>0</v>
      </c>
      <c r="Q2370">
        <v>-8566.51</v>
      </c>
      <c r="R2370">
        <v>0</v>
      </c>
      <c r="S2370">
        <v>0</v>
      </c>
      <c r="T2370">
        <v>0</v>
      </c>
      <c r="U2370">
        <v>0</v>
      </c>
      <c r="V2370">
        <v>0</v>
      </c>
      <c r="W2370">
        <v>0</v>
      </c>
      <c r="X2370">
        <v>0</v>
      </c>
      <c r="Y2370">
        <v>0</v>
      </c>
      <c r="Z2370">
        <v>0</v>
      </c>
      <c r="AA2370">
        <v>0</v>
      </c>
      <c r="AB2370">
        <v>0</v>
      </c>
      <c r="AC2370">
        <v>0</v>
      </c>
      <c r="AD2370">
        <v>-66086.009999999995</v>
      </c>
      <c r="AE2370">
        <v>0</v>
      </c>
      <c r="AF2370">
        <v>0</v>
      </c>
      <c r="AG2370">
        <v>0</v>
      </c>
      <c r="AH2370">
        <v>0</v>
      </c>
      <c r="AI2370">
        <v>-66086.009999999995</v>
      </c>
      <c r="AJ2370">
        <v>0</v>
      </c>
      <c r="AK2370">
        <v>-66086.009999999995</v>
      </c>
      <c r="AL2370">
        <v>-74652.52</v>
      </c>
      <c r="AM2370">
        <v>0</v>
      </c>
      <c r="AN2370">
        <v>0</v>
      </c>
      <c r="AO2370">
        <v>0</v>
      </c>
      <c r="AP2370">
        <v>0</v>
      </c>
      <c r="AQ2370">
        <v>0</v>
      </c>
    </row>
    <row r="2371" spans="2:43" x14ac:dyDescent="0.35">
      <c r="B2371" s="65" t="s">
        <v>128</v>
      </c>
      <c r="E2371" t="s">
        <v>129</v>
      </c>
      <c r="F2371">
        <v>1775</v>
      </c>
      <c r="G2371">
        <v>0</v>
      </c>
      <c r="H2371" t="s">
        <v>591</v>
      </c>
      <c r="I2371">
        <v>3</v>
      </c>
      <c r="J2371">
        <v>410</v>
      </c>
      <c r="K2371" t="s">
        <v>66</v>
      </c>
      <c r="L2371">
        <v>0</v>
      </c>
      <c r="M2371">
        <v>-1150800</v>
      </c>
      <c r="N2371">
        <v>0</v>
      </c>
      <c r="O2371">
        <v>0</v>
      </c>
      <c r="P2371">
        <v>0</v>
      </c>
      <c r="Q2371">
        <v>-1150800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-1150800</v>
      </c>
      <c r="AM2371">
        <v>0</v>
      </c>
      <c r="AN2371">
        <v>0</v>
      </c>
      <c r="AO2371">
        <v>0</v>
      </c>
      <c r="AP2371">
        <v>0</v>
      </c>
      <c r="AQ2371">
        <v>0</v>
      </c>
    </row>
    <row r="2372" spans="2:43" x14ac:dyDescent="0.35">
      <c r="B2372" s="65" t="s">
        <v>128</v>
      </c>
      <c r="E2372" t="s">
        <v>129</v>
      </c>
      <c r="F2372">
        <v>1775</v>
      </c>
      <c r="G2372">
        <v>0</v>
      </c>
      <c r="H2372" t="s">
        <v>589</v>
      </c>
      <c r="I2372">
        <v>4</v>
      </c>
      <c r="J2372">
        <v>410</v>
      </c>
      <c r="K2372" t="s">
        <v>66</v>
      </c>
      <c r="L2372">
        <v>0</v>
      </c>
      <c r="M2372">
        <v>-1378369</v>
      </c>
      <c r="N2372">
        <v>0</v>
      </c>
      <c r="O2372">
        <v>0</v>
      </c>
      <c r="P2372">
        <v>0</v>
      </c>
      <c r="Q2372">
        <v>-1378369</v>
      </c>
      <c r="R2372">
        <v>0</v>
      </c>
      <c r="S2372">
        <v>0</v>
      </c>
      <c r="T2372">
        <v>0</v>
      </c>
      <c r="U2372">
        <v>0</v>
      </c>
      <c r="V2372">
        <v>0</v>
      </c>
      <c r="W2372">
        <v>0</v>
      </c>
      <c r="X2372">
        <v>0</v>
      </c>
      <c r="Y2372">
        <v>-18142075</v>
      </c>
      <c r="Z2372">
        <v>0</v>
      </c>
      <c r="AA2372">
        <v>0</v>
      </c>
      <c r="AB2372">
        <v>0</v>
      </c>
      <c r="AC2372">
        <v>-18142075</v>
      </c>
      <c r="AD2372">
        <v>-26121927</v>
      </c>
      <c r="AE2372">
        <v>0</v>
      </c>
      <c r="AF2372">
        <v>0</v>
      </c>
      <c r="AG2372">
        <v>0</v>
      </c>
      <c r="AH2372">
        <v>0</v>
      </c>
      <c r="AI2372">
        <v>-26121927</v>
      </c>
      <c r="AJ2372">
        <v>0</v>
      </c>
      <c r="AK2372">
        <v>-44264002</v>
      </c>
      <c r="AL2372">
        <v>-45642371</v>
      </c>
      <c r="AM2372">
        <v>0</v>
      </c>
      <c r="AN2372">
        <v>0</v>
      </c>
      <c r="AO2372">
        <v>0</v>
      </c>
      <c r="AP2372">
        <v>0</v>
      </c>
      <c r="AQ2372">
        <v>0</v>
      </c>
    </row>
    <row r="2373" spans="2:43" x14ac:dyDescent="0.35">
      <c r="B2373" s="65" t="s">
        <v>128</v>
      </c>
      <c r="E2373" t="s">
        <v>129</v>
      </c>
      <c r="F2373">
        <v>1775</v>
      </c>
      <c r="G2373">
        <v>0</v>
      </c>
      <c r="H2373" t="s">
        <v>590</v>
      </c>
      <c r="I2373">
        <v>6011</v>
      </c>
      <c r="J2373">
        <v>410</v>
      </c>
      <c r="K2373" t="s">
        <v>66</v>
      </c>
      <c r="L2373">
        <v>0</v>
      </c>
      <c r="M2373">
        <v>0</v>
      </c>
      <c r="N2373">
        <v>0</v>
      </c>
      <c r="O2373">
        <v>0</v>
      </c>
      <c r="P2373">
        <v>0</v>
      </c>
      <c r="Q2373">
        <v>0</v>
      </c>
      <c r="R2373">
        <v>0</v>
      </c>
      <c r="S2373">
        <v>0</v>
      </c>
      <c r="T2373">
        <v>0</v>
      </c>
      <c r="U2373">
        <v>0</v>
      </c>
      <c r="V2373">
        <v>0</v>
      </c>
      <c r="W2373">
        <v>0</v>
      </c>
      <c r="X2373">
        <v>0</v>
      </c>
      <c r="Y2373">
        <v>-499051735</v>
      </c>
      <c r="Z2373">
        <v>0</v>
      </c>
      <c r="AA2373">
        <v>0</v>
      </c>
      <c r="AB2373">
        <v>0</v>
      </c>
      <c r="AC2373">
        <v>-499051735</v>
      </c>
      <c r="AD2373">
        <v>499051735</v>
      </c>
      <c r="AE2373">
        <v>0</v>
      </c>
      <c r="AF2373">
        <v>0</v>
      </c>
      <c r="AG2373">
        <v>0</v>
      </c>
      <c r="AH2373">
        <v>0</v>
      </c>
      <c r="AI2373">
        <v>499051735</v>
      </c>
      <c r="AJ2373">
        <v>0</v>
      </c>
      <c r="AK2373">
        <v>0</v>
      </c>
      <c r="AL2373">
        <v>0</v>
      </c>
      <c r="AM2373">
        <v>0</v>
      </c>
      <c r="AN2373">
        <v>0</v>
      </c>
      <c r="AO2373">
        <v>0</v>
      </c>
      <c r="AP2373">
        <v>0</v>
      </c>
      <c r="AQ2373">
        <v>0</v>
      </c>
    </row>
    <row r="2374" spans="2:43" x14ac:dyDescent="0.35">
      <c r="B2374" s="65" t="s">
        <v>128</v>
      </c>
      <c r="E2374" t="s">
        <v>129</v>
      </c>
      <c r="F2374">
        <v>8552</v>
      </c>
      <c r="G2374">
        <v>0</v>
      </c>
      <c r="H2374" t="s">
        <v>592</v>
      </c>
      <c r="I2374">
        <v>1</v>
      </c>
      <c r="J2374">
        <v>255</v>
      </c>
      <c r="K2374" t="s">
        <v>66</v>
      </c>
      <c r="L2374">
        <v>0</v>
      </c>
      <c r="M2374">
        <v>0</v>
      </c>
      <c r="N2374">
        <v>0</v>
      </c>
      <c r="O2374">
        <v>0</v>
      </c>
      <c r="P2374">
        <v>0</v>
      </c>
      <c r="Q2374">
        <v>0</v>
      </c>
      <c r="R2374">
        <v>0</v>
      </c>
      <c r="S2374">
        <v>0</v>
      </c>
      <c r="T2374">
        <v>0</v>
      </c>
      <c r="U2374">
        <v>0</v>
      </c>
      <c r="V2374">
        <v>0</v>
      </c>
      <c r="W2374">
        <v>0</v>
      </c>
      <c r="X2374">
        <v>-58845.82</v>
      </c>
      <c r="Y2374">
        <v>-29410.49</v>
      </c>
      <c r="Z2374">
        <v>0</v>
      </c>
      <c r="AA2374">
        <v>0</v>
      </c>
      <c r="AB2374">
        <v>-58845.82</v>
      </c>
      <c r="AC2374">
        <v>-29410.49</v>
      </c>
      <c r="AD2374">
        <v>-29435.33</v>
      </c>
      <c r="AE2374">
        <v>0</v>
      </c>
      <c r="AF2374">
        <v>0</v>
      </c>
      <c r="AG2374">
        <v>0</v>
      </c>
      <c r="AH2374">
        <v>0</v>
      </c>
      <c r="AI2374">
        <v>-29435.33</v>
      </c>
      <c r="AJ2374">
        <v>-58845.82</v>
      </c>
      <c r="AK2374">
        <v>0</v>
      </c>
      <c r="AL2374">
        <v>0</v>
      </c>
      <c r="AM2374">
        <v>0</v>
      </c>
      <c r="AN2374">
        <v>0</v>
      </c>
      <c r="AO2374">
        <v>0</v>
      </c>
      <c r="AP2374">
        <v>0</v>
      </c>
      <c r="AQ2374">
        <v>0</v>
      </c>
    </row>
    <row r="2375" spans="2:43" x14ac:dyDescent="0.35">
      <c r="B2375" s="65" t="s">
        <v>128</v>
      </c>
      <c r="C2375">
        <v>2009</v>
      </c>
      <c r="D2375">
        <v>2012</v>
      </c>
      <c r="F2375">
        <v>718</v>
      </c>
      <c r="G2375">
        <v>0</v>
      </c>
      <c r="H2375" t="s">
        <v>593</v>
      </c>
      <c r="I2375">
        <v>1</v>
      </c>
      <c r="J2375">
        <v>253</v>
      </c>
      <c r="K2375" t="s">
        <v>66</v>
      </c>
      <c r="L2375">
        <v>0</v>
      </c>
      <c r="M2375">
        <v>0</v>
      </c>
      <c r="N2375">
        <v>0</v>
      </c>
      <c r="O2375">
        <v>0</v>
      </c>
      <c r="P2375">
        <v>0</v>
      </c>
      <c r="Q2375">
        <v>0</v>
      </c>
      <c r="R2375">
        <v>0</v>
      </c>
      <c r="S2375">
        <v>0</v>
      </c>
      <c r="T2375">
        <v>0</v>
      </c>
      <c r="U2375">
        <v>0</v>
      </c>
      <c r="V2375">
        <v>0</v>
      </c>
      <c r="W2375">
        <v>0</v>
      </c>
      <c r="X2375">
        <v>-27224396.43</v>
      </c>
      <c r="Y2375">
        <v>-17245782.870000001</v>
      </c>
      <c r="Z2375">
        <v>0</v>
      </c>
      <c r="AA2375">
        <v>0</v>
      </c>
      <c r="AB2375">
        <v>-27224396.43</v>
      </c>
      <c r="AC2375">
        <v>-17245782.870000001</v>
      </c>
      <c r="AD2375">
        <v>-9978613.5600000005</v>
      </c>
      <c r="AE2375">
        <v>0</v>
      </c>
      <c r="AF2375">
        <v>0</v>
      </c>
      <c r="AG2375">
        <v>0</v>
      </c>
      <c r="AH2375">
        <v>0</v>
      </c>
      <c r="AI2375">
        <v>-9978613.5600000005</v>
      </c>
      <c r="AJ2375">
        <v>-27224396.43</v>
      </c>
      <c r="AK2375">
        <v>0</v>
      </c>
      <c r="AL2375">
        <v>0</v>
      </c>
      <c r="AM2375">
        <v>0</v>
      </c>
      <c r="AN2375">
        <v>0</v>
      </c>
      <c r="AO2375">
        <v>0</v>
      </c>
      <c r="AP2375">
        <v>0</v>
      </c>
      <c r="AQ2375">
        <v>0</v>
      </c>
    </row>
    <row r="2376" spans="2:43" x14ac:dyDescent="0.35">
      <c r="B2376" s="65" t="s">
        <v>128</v>
      </c>
      <c r="C2376">
        <v>2009</v>
      </c>
      <c r="D2376">
        <v>2012</v>
      </c>
      <c r="F2376">
        <v>718</v>
      </c>
      <c r="G2376">
        <v>0</v>
      </c>
      <c r="H2376" t="s">
        <v>593</v>
      </c>
      <c r="I2376">
        <v>1</v>
      </c>
      <c r="J2376">
        <v>410</v>
      </c>
      <c r="K2376" t="s">
        <v>66</v>
      </c>
      <c r="L2376">
        <v>-2357307081.6599998</v>
      </c>
      <c r="M2376">
        <v>-704567921.16999996</v>
      </c>
      <c r="N2376">
        <v>0</v>
      </c>
      <c r="O2376">
        <v>0</v>
      </c>
      <c r="P2376">
        <v>-2357307081.6599998</v>
      </c>
      <c r="Q2376">
        <v>-704567921.16999996</v>
      </c>
      <c r="R2376">
        <v>-300305316.51999998</v>
      </c>
      <c r="S2376">
        <v>-141641331.06999999</v>
      </c>
      <c r="T2376">
        <v>0</v>
      </c>
      <c r="U2376">
        <v>0</v>
      </c>
      <c r="V2376">
        <v>-300305316.51999998</v>
      </c>
      <c r="W2376">
        <v>-141641331.06999999</v>
      </c>
      <c r="X2376">
        <v>-58797000</v>
      </c>
      <c r="Y2376">
        <v>0</v>
      </c>
      <c r="Z2376">
        <v>0</v>
      </c>
      <c r="AA2376">
        <v>0</v>
      </c>
      <c r="AB2376">
        <v>-58797000</v>
      </c>
      <c r="AC2376">
        <v>0</v>
      </c>
      <c r="AD2376">
        <v>-1870200145.9400001</v>
      </c>
      <c r="AE2376">
        <v>0</v>
      </c>
      <c r="AF2376">
        <v>0</v>
      </c>
      <c r="AG2376">
        <v>0</v>
      </c>
      <c r="AH2376">
        <v>0</v>
      </c>
      <c r="AI2376">
        <v>-1870200145.9400001</v>
      </c>
      <c r="AJ2376">
        <v>-58797000</v>
      </c>
      <c r="AK2376">
        <v>-1811403145.9400001</v>
      </c>
      <c r="AL2376">
        <v>0</v>
      </c>
      <c r="AM2376">
        <v>17306601.100000001</v>
      </c>
      <c r="AN2376">
        <v>0</v>
      </c>
      <c r="AO2376">
        <v>0</v>
      </c>
      <c r="AP2376">
        <v>0</v>
      </c>
      <c r="AQ2376">
        <v>17306601.100000001</v>
      </c>
    </row>
    <row r="2377" spans="2:43" x14ac:dyDescent="0.35">
      <c r="B2377" s="65" t="s">
        <v>128</v>
      </c>
      <c r="C2377">
        <v>2009</v>
      </c>
      <c r="D2377">
        <v>2013</v>
      </c>
      <c r="F2377">
        <v>724</v>
      </c>
      <c r="G2377">
        <v>0</v>
      </c>
      <c r="H2377" t="s">
        <v>459</v>
      </c>
      <c r="I2377">
        <v>0</v>
      </c>
      <c r="J2377">
        <v>0</v>
      </c>
      <c r="K2377" t="s">
        <v>460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row>
    <row r="2378" spans="2:43" x14ac:dyDescent="0.35">
      <c r="B2378" s="65" t="s">
        <v>128</v>
      </c>
      <c r="C2378">
        <v>2009</v>
      </c>
      <c r="D2378">
        <v>2014</v>
      </c>
      <c r="F2378">
        <v>718</v>
      </c>
      <c r="G2378">
        <v>0</v>
      </c>
      <c r="H2378" t="s">
        <v>594</v>
      </c>
      <c r="I2378">
        <v>2</v>
      </c>
      <c r="J2378">
        <v>253</v>
      </c>
      <c r="K2378" t="s">
        <v>66</v>
      </c>
      <c r="L2378">
        <v>-15734.38</v>
      </c>
      <c r="M2378">
        <v>-15734.38</v>
      </c>
      <c r="N2378">
        <v>0</v>
      </c>
      <c r="O2378">
        <v>0</v>
      </c>
      <c r="P2378">
        <v>-15734.38</v>
      </c>
      <c r="Q2378">
        <v>-15734.38</v>
      </c>
      <c r="R2378">
        <v>0</v>
      </c>
      <c r="S2378">
        <v>0</v>
      </c>
      <c r="T2378">
        <v>0</v>
      </c>
      <c r="U2378">
        <v>0</v>
      </c>
      <c r="V2378">
        <v>0</v>
      </c>
      <c r="W2378">
        <v>0</v>
      </c>
      <c r="X2378">
        <v>-648907.62</v>
      </c>
      <c r="Y2378">
        <v>-809977.27</v>
      </c>
      <c r="Z2378">
        <v>0</v>
      </c>
      <c r="AA2378">
        <v>0</v>
      </c>
      <c r="AB2378">
        <v>-648907.62</v>
      </c>
      <c r="AC2378">
        <v>-809977.27</v>
      </c>
      <c r="AD2378">
        <v>161069.65</v>
      </c>
      <c r="AE2378">
        <v>0</v>
      </c>
      <c r="AF2378">
        <v>0</v>
      </c>
      <c r="AG2378">
        <v>0</v>
      </c>
      <c r="AH2378">
        <v>0</v>
      </c>
      <c r="AI2378">
        <v>161069.65</v>
      </c>
      <c r="AJ2378">
        <v>-648907.62</v>
      </c>
      <c r="AK2378">
        <v>0</v>
      </c>
      <c r="AL2378">
        <v>0</v>
      </c>
      <c r="AM2378">
        <v>0</v>
      </c>
      <c r="AN2378">
        <v>0</v>
      </c>
      <c r="AO2378">
        <v>0</v>
      </c>
      <c r="AP2378">
        <v>0</v>
      </c>
      <c r="AQ2378">
        <v>0</v>
      </c>
    </row>
    <row r="2379" spans="2:43" x14ac:dyDescent="0.35">
      <c r="B2379" s="65" t="s">
        <v>128</v>
      </c>
      <c r="C2379">
        <v>2012</v>
      </c>
      <c r="D2379">
        <v>2012</v>
      </c>
      <c r="F2379">
        <v>125</v>
      </c>
      <c r="G2379">
        <v>0</v>
      </c>
      <c r="H2379" t="s">
        <v>459</v>
      </c>
      <c r="I2379">
        <v>0</v>
      </c>
      <c r="J2379">
        <v>0</v>
      </c>
      <c r="K2379" t="s">
        <v>460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row>
    <row r="2380" spans="2:43" x14ac:dyDescent="0.35">
      <c r="B2380" s="65" t="s">
        <v>128</v>
      </c>
      <c r="C2380">
        <v>2012</v>
      </c>
      <c r="D2380">
        <v>2012</v>
      </c>
      <c r="F2380">
        <v>700</v>
      </c>
      <c r="G2380">
        <v>0</v>
      </c>
      <c r="H2380" t="s">
        <v>560</v>
      </c>
      <c r="I2380">
        <v>1</v>
      </c>
      <c r="J2380">
        <v>111</v>
      </c>
      <c r="K2380" t="s">
        <v>66</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3496.95</v>
      </c>
      <c r="AQ2380">
        <v>3496.95</v>
      </c>
    </row>
    <row r="2381" spans="2:43" x14ac:dyDescent="0.35">
      <c r="B2381" s="65" t="s">
        <v>128</v>
      </c>
      <c r="C2381">
        <v>2012</v>
      </c>
      <c r="D2381">
        <v>2012</v>
      </c>
      <c r="F2381">
        <v>700</v>
      </c>
      <c r="G2381">
        <v>0</v>
      </c>
      <c r="H2381" t="s">
        <v>560</v>
      </c>
      <c r="I2381">
        <v>1</v>
      </c>
      <c r="J2381">
        <v>115</v>
      </c>
      <c r="K2381" t="s">
        <v>66</v>
      </c>
      <c r="L2381">
        <v>0</v>
      </c>
      <c r="M2381">
        <v>0</v>
      </c>
      <c r="N2381">
        <v>0</v>
      </c>
      <c r="O2381">
        <v>0</v>
      </c>
      <c r="P2381">
        <v>0</v>
      </c>
      <c r="Q2381">
        <v>0</v>
      </c>
      <c r="R2381">
        <v>0</v>
      </c>
      <c r="S2381">
        <v>-900</v>
      </c>
      <c r="T2381">
        <v>0</v>
      </c>
      <c r="U2381">
        <v>0</v>
      </c>
      <c r="V2381">
        <v>0</v>
      </c>
      <c r="W2381">
        <v>-900</v>
      </c>
      <c r="X2381">
        <v>0</v>
      </c>
      <c r="Y2381">
        <v>0</v>
      </c>
      <c r="Z2381">
        <v>0</v>
      </c>
      <c r="AA2381">
        <v>0</v>
      </c>
      <c r="AB2381">
        <v>0</v>
      </c>
      <c r="AC2381">
        <v>0</v>
      </c>
      <c r="AD2381">
        <v>900</v>
      </c>
      <c r="AE2381">
        <v>0</v>
      </c>
      <c r="AF2381">
        <v>0</v>
      </c>
      <c r="AG2381">
        <v>0</v>
      </c>
      <c r="AH2381">
        <v>0</v>
      </c>
      <c r="AI2381">
        <v>900</v>
      </c>
      <c r="AJ2381">
        <v>0</v>
      </c>
      <c r="AK2381">
        <v>900</v>
      </c>
      <c r="AL2381">
        <v>0</v>
      </c>
      <c r="AM2381">
        <v>0</v>
      </c>
      <c r="AN2381">
        <v>900</v>
      </c>
      <c r="AO2381">
        <v>0</v>
      </c>
      <c r="AP2381">
        <v>0</v>
      </c>
      <c r="AQ2381">
        <v>900</v>
      </c>
    </row>
    <row r="2382" spans="2:43" x14ac:dyDescent="0.35">
      <c r="B2382" s="65" t="s">
        <v>128</v>
      </c>
      <c r="C2382">
        <v>2012</v>
      </c>
      <c r="D2382">
        <v>2012</v>
      </c>
      <c r="F2382">
        <v>700</v>
      </c>
      <c r="G2382">
        <v>0</v>
      </c>
      <c r="H2382" t="s">
        <v>560</v>
      </c>
      <c r="I2382">
        <v>1</v>
      </c>
      <c r="J2382">
        <v>121</v>
      </c>
      <c r="K2382" t="s">
        <v>66</v>
      </c>
      <c r="L2382">
        <v>6120.96</v>
      </c>
      <c r="M2382">
        <v>6120.96</v>
      </c>
      <c r="N2382">
        <v>0</v>
      </c>
      <c r="O2382">
        <v>0</v>
      </c>
      <c r="P2382">
        <v>6120.96</v>
      </c>
      <c r="Q2382">
        <v>6120.96</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row>
    <row r="2383" spans="2:43" x14ac:dyDescent="0.35">
      <c r="B2383" s="65" t="s">
        <v>128</v>
      </c>
      <c r="C2383">
        <v>2012</v>
      </c>
      <c r="D2383">
        <v>2012</v>
      </c>
      <c r="F2383">
        <v>700</v>
      </c>
      <c r="G2383">
        <v>0</v>
      </c>
      <c r="H2383" t="s">
        <v>560</v>
      </c>
      <c r="I2383">
        <v>1</v>
      </c>
      <c r="J2383">
        <v>210</v>
      </c>
      <c r="K2383" t="s">
        <v>66</v>
      </c>
      <c r="L2383">
        <v>-102499.77</v>
      </c>
      <c r="M2383">
        <v>-102499.77</v>
      </c>
      <c r="N2383">
        <v>0</v>
      </c>
      <c r="O2383">
        <v>0</v>
      </c>
      <c r="P2383">
        <v>-102499.77</v>
      </c>
      <c r="Q2383">
        <v>-102499.77</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102499.77</v>
      </c>
      <c r="AN2383">
        <v>0</v>
      </c>
      <c r="AO2383">
        <v>0</v>
      </c>
      <c r="AP2383">
        <v>0</v>
      </c>
      <c r="AQ2383">
        <v>102499.77</v>
      </c>
    </row>
    <row r="2384" spans="2:43" x14ac:dyDescent="0.35">
      <c r="B2384" s="65" t="s">
        <v>128</v>
      </c>
      <c r="C2384">
        <v>2012</v>
      </c>
      <c r="D2384">
        <v>2012</v>
      </c>
      <c r="F2384">
        <v>700</v>
      </c>
      <c r="G2384">
        <v>0</v>
      </c>
      <c r="H2384" t="s">
        <v>560</v>
      </c>
      <c r="I2384">
        <v>1</v>
      </c>
      <c r="J2384">
        <v>231</v>
      </c>
      <c r="K2384" t="s">
        <v>66</v>
      </c>
      <c r="L2384">
        <v>-311812.52</v>
      </c>
      <c r="M2384">
        <v>-311812.52</v>
      </c>
      <c r="N2384">
        <v>0</v>
      </c>
      <c r="O2384">
        <v>0</v>
      </c>
      <c r="P2384">
        <v>-311812.52</v>
      </c>
      <c r="Q2384">
        <v>-311812.52</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311812.52</v>
      </c>
      <c r="AN2384">
        <v>0</v>
      </c>
      <c r="AO2384">
        <v>0</v>
      </c>
      <c r="AP2384">
        <v>0</v>
      </c>
      <c r="AQ2384">
        <v>311812.52</v>
      </c>
    </row>
    <row r="2385" spans="2:43" x14ac:dyDescent="0.35">
      <c r="B2385" s="65" t="s">
        <v>128</v>
      </c>
      <c r="C2385">
        <v>2012</v>
      </c>
      <c r="D2385">
        <v>2012</v>
      </c>
      <c r="F2385">
        <v>700</v>
      </c>
      <c r="G2385">
        <v>0</v>
      </c>
      <c r="H2385" t="s">
        <v>560</v>
      </c>
      <c r="I2385">
        <v>1</v>
      </c>
      <c r="J2385">
        <v>233</v>
      </c>
      <c r="K2385" t="s">
        <v>66</v>
      </c>
      <c r="L2385">
        <v>-2727.8</v>
      </c>
      <c r="M2385">
        <v>-2727.8</v>
      </c>
      <c r="N2385">
        <v>0</v>
      </c>
      <c r="O2385">
        <v>0</v>
      </c>
      <c r="P2385">
        <v>-2727.8</v>
      </c>
      <c r="Q2385">
        <v>-2727.8</v>
      </c>
      <c r="R2385">
        <v>1911.83</v>
      </c>
      <c r="S2385">
        <v>1911.83</v>
      </c>
      <c r="T2385">
        <v>0</v>
      </c>
      <c r="U2385">
        <v>0</v>
      </c>
      <c r="V2385">
        <v>1911.83</v>
      </c>
      <c r="W2385">
        <v>1911.83</v>
      </c>
      <c r="X2385">
        <v>0</v>
      </c>
      <c r="Y2385">
        <v>0</v>
      </c>
      <c r="Z2385">
        <v>0</v>
      </c>
      <c r="AA2385">
        <v>0</v>
      </c>
      <c r="AB2385">
        <v>0</v>
      </c>
      <c r="AC2385">
        <v>0</v>
      </c>
      <c r="AD2385">
        <v>0</v>
      </c>
      <c r="AE2385">
        <v>0</v>
      </c>
      <c r="AF2385">
        <v>0</v>
      </c>
      <c r="AG2385">
        <v>0</v>
      </c>
      <c r="AH2385">
        <v>0</v>
      </c>
      <c r="AI2385">
        <v>0</v>
      </c>
      <c r="AJ2385">
        <v>0</v>
      </c>
      <c r="AK2385">
        <v>0</v>
      </c>
      <c r="AL2385">
        <v>0</v>
      </c>
      <c r="AM2385">
        <v>2617.75</v>
      </c>
      <c r="AN2385">
        <v>0</v>
      </c>
      <c r="AO2385">
        <v>0</v>
      </c>
      <c r="AP2385">
        <v>0</v>
      </c>
      <c r="AQ2385">
        <v>2617.75</v>
      </c>
    </row>
    <row r="2386" spans="2:43" x14ac:dyDescent="0.35">
      <c r="B2386" s="65" t="s">
        <v>128</v>
      </c>
      <c r="C2386">
        <v>2012</v>
      </c>
      <c r="D2386">
        <v>2012</v>
      </c>
      <c r="F2386">
        <v>700</v>
      </c>
      <c r="G2386">
        <v>0</v>
      </c>
      <c r="H2386" t="s">
        <v>560</v>
      </c>
      <c r="I2386">
        <v>1</v>
      </c>
      <c r="J2386">
        <v>251</v>
      </c>
      <c r="K2386" t="s">
        <v>66</v>
      </c>
      <c r="L2386">
        <v>-19008.32</v>
      </c>
      <c r="M2386">
        <v>-19008.32</v>
      </c>
      <c r="N2386">
        <v>0</v>
      </c>
      <c r="O2386">
        <v>0</v>
      </c>
      <c r="P2386">
        <v>-19008.32</v>
      </c>
      <c r="Q2386">
        <v>-19008.32</v>
      </c>
      <c r="R2386">
        <v>-1911.83</v>
      </c>
      <c r="S2386">
        <v>-1911.83</v>
      </c>
      <c r="T2386">
        <v>0</v>
      </c>
      <c r="U2386">
        <v>0</v>
      </c>
      <c r="V2386">
        <v>-1911.83</v>
      </c>
      <c r="W2386">
        <v>-1911.83</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row>
    <row r="2387" spans="2:43" x14ac:dyDescent="0.35">
      <c r="B2387" s="65" t="s">
        <v>128</v>
      </c>
      <c r="C2387">
        <v>2012</v>
      </c>
      <c r="D2387">
        <v>2012</v>
      </c>
      <c r="F2387">
        <v>700</v>
      </c>
      <c r="G2387">
        <v>0</v>
      </c>
      <c r="H2387" t="s">
        <v>560</v>
      </c>
      <c r="I2387">
        <v>1</v>
      </c>
      <c r="J2387">
        <v>253</v>
      </c>
      <c r="K2387" t="s">
        <v>66</v>
      </c>
      <c r="L2387">
        <v>-184262.15</v>
      </c>
      <c r="M2387">
        <v>-476623.17</v>
      </c>
      <c r="N2387">
        <v>0</v>
      </c>
      <c r="O2387">
        <v>0</v>
      </c>
      <c r="P2387">
        <v>-184262.15</v>
      </c>
      <c r="Q2387">
        <v>-476623.17</v>
      </c>
      <c r="R2387">
        <v>0</v>
      </c>
      <c r="S2387">
        <v>0</v>
      </c>
      <c r="T2387">
        <v>0</v>
      </c>
      <c r="U2387">
        <v>0</v>
      </c>
      <c r="V2387">
        <v>0</v>
      </c>
      <c r="W2387">
        <v>0</v>
      </c>
      <c r="X2387">
        <v>-295070.77</v>
      </c>
      <c r="Y2387">
        <v>0</v>
      </c>
      <c r="Z2387">
        <v>0</v>
      </c>
      <c r="AA2387">
        <v>0</v>
      </c>
      <c r="AB2387">
        <v>-295070.77</v>
      </c>
      <c r="AC2387">
        <v>0</v>
      </c>
      <c r="AD2387">
        <v>-2709.75</v>
      </c>
      <c r="AE2387">
        <v>0</v>
      </c>
      <c r="AF2387">
        <v>0</v>
      </c>
      <c r="AG2387">
        <v>0</v>
      </c>
      <c r="AH2387">
        <v>0</v>
      </c>
      <c r="AI2387">
        <v>-2709.75</v>
      </c>
      <c r="AJ2387">
        <v>-295070.77</v>
      </c>
      <c r="AK2387">
        <v>292361.02</v>
      </c>
      <c r="AL2387">
        <v>0</v>
      </c>
      <c r="AM2387">
        <v>353365.65</v>
      </c>
      <c r="AN2387">
        <v>0</v>
      </c>
      <c r="AO2387">
        <v>0</v>
      </c>
      <c r="AP2387">
        <v>0</v>
      </c>
      <c r="AQ2387">
        <v>353365.65</v>
      </c>
    </row>
    <row r="2388" spans="2:43" x14ac:dyDescent="0.35">
      <c r="B2388" s="65" t="s">
        <v>128</v>
      </c>
      <c r="C2388">
        <v>2012</v>
      </c>
      <c r="D2388">
        <v>2012</v>
      </c>
      <c r="F2388">
        <v>700</v>
      </c>
      <c r="G2388">
        <v>0</v>
      </c>
      <c r="H2388" t="s">
        <v>560</v>
      </c>
      <c r="I2388">
        <v>1</v>
      </c>
      <c r="J2388">
        <v>257</v>
      </c>
      <c r="K2388" t="s">
        <v>66</v>
      </c>
      <c r="L2388">
        <v>-6120.96</v>
      </c>
      <c r="M2388">
        <v>-6120.96</v>
      </c>
      <c r="N2388">
        <v>0</v>
      </c>
      <c r="O2388">
        <v>0</v>
      </c>
      <c r="P2388">
        <v>-6120.96</v>
      </c>
      <c r="Q2388">
        <v>-6120.96</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row>
    <row r="2389" spans="2:43" x14ac:dyDescent="0.35">
      <c r="B2389" s="65" t="s">
        <v>128</v>
      </c>
      <c r="C2389">
        <v>2012</v>
      </c>
      <c r="D2389">
        <v>2012</v>
      </c>
      <c r="F2389">
        <v>700</v>
      </c>
      <c r="G2389">
        <v>0</v>
      </c>
      <c r="H2389" t="s">
        <v>560</v>
      </c>
      <c r="I2389">
        <v>1</v>
      </c>
      <c r="J2389">
        <v>310</v>
      </c>
      <c r="K2389" t="s">
        <v>66</v>
      </c>
      <c r="L2389">
        <v>-20.6</v>
      </c>
      <c r="M2389">
        <v>-20.6</v>
      </c>
      <c r="N2389">
        <v>0</v>
      </c>
      <c r="O2389">
        <v>0</v>
      </c>
      <c r="P2389">
        <v>-20.6</v>
      </c>
      <c r="Q2389">
        <v>-20.6</v>
      </c>
      <c r="R2389">
        <v>0</v>
      </c>
      <c r="S2389">
        <v>0</v>
      </c>
      <c r="T2389">
        <v>0</v>
      </c>
      <c r="U2389">
        <v>0</v>
      </c>
      <c r="V2389">
        <v>0</v>
      </c>
      <c r="W2389">
        <v>0</v>
      </c>
      <c r="X2389">
        <v>-5000</v>
      </c>
      <c r="Y2389">
        <v>0</v>
      </c>
      <c r="Z2389">
        <v>0</v>
      </c>
      <c r="AA2389">
        <v>0</v>
      </c>
      <c r="AB2389">
        <v>-5000</v>
      </c>
      <c r="AC2389">
        <v>0</v>
      </c>
      <c r="AD2389">
        <v>-5000</v>
      </c>
      <c r="AE2389">
        <v>0</v>
      </c>
      <c r="AF2389">
        <v>0</v>
      </c>
      <c r="AG2389">
        <v>0</v>
      </c>
      <c r="AH2389">
        <v>0</v>
      </c>
      <c r="AI2389">
        <v>-5000</v>
      </c>
      <c r="AJ2389">
        <v>-5000</v>
      </c>
      <c r="AK2389">
        <v>0</v>
      </c>
      <c r="AL2389">
        <v>0</v>
      </c>
      <c r="AM2389">
        <v>0</v>
      </c>
      <c r="AN2389">
        <v>0</v>
      </c>
      <c r="AO2389">
        <v>0</v>
      </c>
      <c r="AP2389">
        <v>0</v>
      </c>
      <c r="AQ2389">
        <v>0</v>
      </c>
    </row>
    <row r="2390" spans="2:43" x14ac:dyDescent="0.35">
      <c r="B2390" s="65" t="s">
        <v>128</v>
      </c>
      <c r="C2390">
        <v>2012</v>
      </c>
      <c r="D2390">
        <v>2012</v>
      </c>
      <c r="F2390">
        <v>700</v>
      </c>
      <c r="G2390">
        <v>0</v>
      </c>
      <c r="H2390" t="s">
        <v>595</v>
      </c>
      <c r="I2390">
        <v>801</v>
      </c>
      <c r="J2390">
        <v>0</v>
      </c>
      <c r="K2390" t="s">
        <v>457</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-254.75</v>
      </c>
      <c r="AE2390">
        <v>0</v>
      </c>
      <c r="AF2390">
        <v>0</v>
      </c>
      <c r="AG2390">
        <v>0</v>
      </c>
      <c r="AH2390">
        <v>0</v>
      </c>
      <c r="AI2390">
        <v>-254.75</v>
      </c>
      <c r="AJ2390">
        <v>0</v>
      </c>
      <c r="AK2390">
        <v>-254.75</v>
      </c>
      <c r="AL2390">
        <v>-254.75</v>
      </c>
      <c r="AM2390">
        <v>0</v>
      </c>
      <c r="AN2390">
        <v>0</v>
      </c>
      <c r="AO2390">
        <v>0</v>
      </c>
      <c r="AP2390">
        <v>0</v>
      </c>
      <c r="AQ2390">
        <v>0</v>
      </c>
    </row>
    <row r="2391" spans="2:43" x14ac:dyDescent="0.35">
      <c r="B2391" s="65" t="s">
        <v>128</v>
      </c>
      <c r="C2391">
        <v>2012</v>
      </c>
      <c r="D2391">
        <v>2012</v>
      </c>
      <c r="F2391">
        <v>700</v>
      </c>
      <c r="G2391">
        <v>0</v>
      </c>
      <c r="H2391" t="s">
        <v>595</v>
      </c>
      <c r="I2391">
        <v>801</v>
      </c>
      <c r="J2391">
        <v>115</v>
      </c>
      <c r="K2391" t="s">
        <v>457</v>
      </c>
      <c r="L2391">
        <v>0</v>
      </c>
      <c r="M2391">
        <v>0</v>
      </c>
      <c r="N2391">
        <v>0</v>
      </c>
      <c r="O2391">
        <v>0</v>
      </c>
      <c r="P2391">
        <v>0</v>
      </c>
      <c r="Q2391">
        <v>0</v>
      </c>
      <c r="R2391">
        <v>0</v>
      </c>
      <c r="S2391">
        <v>900</v>
      </c>
      <c r="T2391">
        <v>0</v>
      </c>
      <c r="U2391">
        <v>-900</v>
      </c>
      <c r="V2391">
        <v>0</v>
      </c>
      <c r="W2391">
        <v>0</v>
      </c>
      <c r="X2391">
        <v>0</v>
      </c>
      <c r="Y2391">
        <v>0</v>
      </c>
      <c r="Z2391">
        <v>0</v>
      </c>
      <c r="AA2391">
        <v>0</v>
      </c>
      <c r="AB2391">
        <v>0</v>
      </c>
      <c r="AC2391">
        <v>0</v>
      </c>
      <c r="AD2391">
        <v>-900</v>
      </c>
      <c r="AE2391">
        <v>0</v>
      </c>
      <c r="AF2391">
        <v>0</v>
      </c>
      <c r="AG2391">
        <v>0</v>
      </c>
      <c r="AH2391">
        <v>0</v>
      </c>
      <c r="AI2391">
        <v>-900</v>
      </c>
      <c r="AJ2391">
        <v>0</v>
      </c>
      <c r="AK2391">
        <v>-900</v>
      </c>
      <c r="AL2391">
        <v>-900</v>
      </c>
      <c r="AM2391">
        <v>0</v>
      </c>
      <c r="AN2391">
        <v>0</v>
      </c>
      <c r="AO2391">
        <v>0</v>
      </c>
      <c r="AP2391">
        <v>0</v>
      </c>
      <c r="AQ2391">
        <v>0</v>
      </c>
    </row>
    <row r="2392" spans="2:43" x14ac:dyDescent="0.35">
      <c r="B2392" s="65" t="s">
        <v>128</v>
      </c>
      <c r="C2392">
        <v>2012</v>
      </c>
      <c r="D2392">
        <v>2012</v>
      </c>
      <c r="F2392">
        <v>700</v>
      </c>
      <c r="G2392">
        <v>0</v>
      </c>
      <c r="H2392" t="s">
        <v>595</v>
      </c>
      <c r="I2392">
        <v>801</v>
      </c>
      <c r="J2392">
        <v>252</v>
      </c>
      <c r="K2392" t="s">
        <v>457</v>
      </c>
      <c r="L2392">
        <v>-8235.33</v>
      </c>
      <c r="M2392">
        <v>-8235.32</v>
      </c>
      <c r="N2392">
        <v>0</v>
      </c>
      <c r="O2392">
        <v>0</v>
      </c>
      <c r="P2392">
        <v>-8235.33</v>
      </c>
      <c r="Q2392">
        <v>-8235.32</v>
      </c>
      <c r="R2392">
        <v>0</v>
      </c>
      <c r="S2392">
        <v>0</v>
      </c>
      <c r="T2392">
        <v>0</v>
      </c>
      <c r="U2392">
        <v>0</v>
      </c>
      <c r="V2392">
        <v>0</v>
      </c>
      <c r="W2392">
        <v>0</v>
      </c>
      <c r="X2392">
        <v>0</v>
      </c>
      <c r="Y2392">
        <v>0</v>
      </c>
      <c r="Z2392">
        <v>0</v>
      </c>
      <c r="AA2392">
        <v>0</v>
      </c>
      <c r="AB2392">
        <v>0</v>
      </c>
      <c r="AC2392">
        <v>0</v>
      </c>
      <c r="AD2392">
        <v>-0.01</v>
      </c>
      <c r="AE2392">
        <v>0</v>
      </c>
      <c r="AF2392">
        <v>0</v>
      </c>
      <c r="AG2392">
        <v>0</v>
      </c>
      <c r="AH2392">
        <v>0</v>
      </c>
      <c r="AI2392">
        <v>-0.01</v>
      </c>
      <c r="AJ2392">
        <v>0</v>
      </c>
      <c r="AK2392">
        <v>-0.01</v>
      </c>
      <c r="AL2392">
        <v>0</v>
      </c>
      <c r="AM2392">
        <v>0</v>
      </c>
      <c r="AN2392">
        <v>0</v>
      </c>
      <c r="AO2392">
        <v>0</v>
      </c>
      <c r="AP2392">
        <v>0</v>
      </c>
      <c r="AQ2392">
        <v>0</v>
      </c>
    </row>
    <row r="2393" spans="2:43" x14ac:dyDescent="0.35">
      <c r="B2393" s="65" t="s">
        <v>128</v>
      </c>
      <c r="C2393">
        <v>2012</v>
      </c>
      <c r="D2393">
        <v>2012</v>
      </c>
      <c r="F2393">
        <v>700</v>
      </c>
      <c r="G2393">
        <v>0</v>
      </c>
      <c r="H2393" t="s">
        <v>595</v>
      </c>
      <c r="I2393">
        <v>801</v>
      </c>
      <c r="J2393">
        <v>253</v>
      </c>
      <c r="K2393" t="s">
        <v>457</v>
      </c>
      <c r="L2393">
        <v>-1.96</v>
      </c>
      <c r="M2393">
        <v>-1.96</v>
      </c>
      <c r="N2393">
        <v>0</v>
      </c>
      <c r="O2393">
        <v>0</v>
      </c>
      <c r="P2393">
        <v>-1.96</v>
      </c>
      <c r="Q2393">
        <v>-1.96</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1.96</v>
      </c>
      <c r="AN2393">
        <v>0</v>
      </c>
      <c r="AO2393">
        <v>0</v>
      </c>
      <c r="AP2393">
        <v>0</v>
      </c>
      <c r="AQ2393">
        <v>1.96</v>
      </c>
    </row>
    <row r="2394" spans="2:43" x14ac:dyDescent="0.35">
      <c r="B2394" s="65" t="s">
        <v>128</v>
      </c>
      <c r="C2394">
        <v>2012</v>
      </c>
      <c r="D2394">
        <v>2012</v>
      </c>
      <c r="F2394">
        <v>750</v>
      </c>
      <c r="G2394">
        <v>0</v>
      </c>
      <c r="H2394" t="s">
        <v>459</v>
      </c>
      <c r="I2394">
        <v>0</v>
      </c>
      <c r="J2394">
        <v>0</v>
      </c>
      <c r="K2394" t="s">
        <v>460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row>
    <row r="2395" spans="2:43" x14ac:dyDescent="0.35">
      <c r="B2395" s="65" t="s">
        <v>128</v>
      </c>
      <c r="C2395">
        <v>2013</v>
      </c>
      <c r="D2395">
        <v>2013</v>
      </c>
      <c r="F2395">
        <v>125</v>
      </c>
      <c r="G2395">
        <v>0</v>
      </c>
      <c r="H2395" t="s">
        <v>459</v>
      </c>
      <c r="I2395">
        <v>0</v>
      </c>
      <c r="J2395">
        <v>0</v>
      </c>
      <c r="K2395" t="s">
        <v>460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row>
    <row r="2396" spans="2:43" x14ac:dyDescent="0.35">
      <c r="B2396" s="65" t="s">
        <v>128</v>
      </c>
      <c r="C2396">
        <v>2013</v>
      </c>
      <c r="D2396">
        <v>2013</v>
      </c>
      <c r="F2396">
        <v>700</v>
      </c>
      <c r="G2396">
        <v>0</v>
      </c>
      <c r="H2396" t="s">
        <v>560</v>
      </c>
      <c r="I2396">
        <v>1</v>
      </c>
      <c r="J2396">
        <v>231</v>
      </c>
      <c r="K2396" t="s">
        <v>66</v>
      </c>
      <c r="L2396">
        <v>-97607.3</v>
      </c>
      <c r="M2396">
        <v>-97607.3</v>
      </c>
      <c r="N2396">
        <v>0</v>
      </c>
      <c r="O2396">
        <v>0</v>
      </c>
      <c r="P2396">
        <v>-97607.3</v>
      </c>
      <c r="Q2396">
        <v>-97607.3</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97607.3</v>
      </c>
      <c r="AN2396">
        <v>0</v>
      </c>
      <c r="AO2396">
        <v>0</v>
      </c>
      <c r="AP2396">
        <v>0</v>
      </c>
      <c r="AQ2396">
        <v>97607.3</v>
      </c>
    </row>
    <row r="2397" spans="2:43" x14ac:dyDescent="0.35">
      <c r="B2397" s="65" t="s">
        <v>128</v>
      </c>
      <c r="C2397">
        <v>2013</v>
      </c>
      <c r="D2397">
        <v>2013</v>
      </c>
      <c r="F2397">
        <v>700</v>
      </c>
      <c r="G2397">
        <v>0</v>
      </c>
      <c r="H2397" t="s">
        <v>560</v>
      </c>
      <c r="I2397">
        <v>1</v>
      </c>
      <c r="J2397">
        <v>233</v>
      </c>
      <c r="K2397" t="s">
        <v>66</v>
      </c>
      <c r="L2397">
        <v>-2741.4</v>
      </c>
      <c r="M2397">
        <v>-2741.4</v>
      </c>
      <c r="N2397">
        <v>0</v>
      </c>
      <c r="O2397">
        <v>0</v>
      </c>
      <c r="P2397">
        <v>-2741.4</v>
      </c>
      <c r="Q2397">
        <v>-2741.4</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2402.9699999999998</v>
      </c>
      <c r="AN2397">
        <v>0</v>
      </c>
      <c r="AO2397">
        <v>0</v>
      </c>
      <c r="AP2397">
        <v>0</v>
      </c>
      <c r="AQ2397">
        <v>2402.9699999999998</v>
      </c>
    </row>
    <row r="2398" spans="2:43" x14ac:dyDescent="0.35">
      <c r="B2398" s="65" t="s">
        <v>128</v>
      </c>
      <c r="C2398">
        <v>2013</v>
      </c>
      <c r="D2398">
        <v>2013</v>
      </c>
      <c r="F2398">
        <v>700</v>
      </c>
      <c r="G2398">
        <v>0</v>
      </c>
      <c r="H2398" t="s">
        <v>560</v>
      </c>
      <c r="I2398">
        <v>1</v>
      </c>
      <c r="J2398">
        <v>251</v>
      </c>
      <c r="K2398" t="s">
        <v>66</v>
      </c>
      <c r="L2398">
        <v>-45077.66</v>
      </c>
      <c r="M2398">
        <v>-45077.66</v>
      </c>
      <c r="N2398">
        <v>0</v>
      </c>
      <c r="O2398">
        <v>0</v>
      </c>
      <c r="P2398">
        <v>-45077.66</v>
      </c>
      <c r="Q2398">
        <v>-45077.66</v>
      </c>
      <c r="R2398">
        <v>100000</v>
      </c>
      <c r="S2398">
        <v>100000</v>
      </c>
      <c r="T2398">
        <v>0</v>
      </c>
      <c r="U2398">
        <v>0</v>
      </c>
      <c r="V2398">
        <v>100000</v>
      </c>
      <c r="W2398">
        <v>100000</v>
      </c>
      <c r="X2398">
        <v>0</v>
      </c>
      <c r="Y2398">
        <v>0</v>
      </c>
      <c r="Z2398">
        <v>0</v>
      </c>
      <c r="AA2398">
        <v>0</v>
      </c>
      <c r="AB2398">
        <v>0</v>
      </c>
      <c r="AC2398">
        <v>0</v>
      </c>
      <c r="AD2398">
        <v>0</v>
      </c>
      <c r="AE2398">
        <v>0</v>
      </c>
      <c r="AF2398">
        <v>0</v>
      </c>
      <c r="AG2398">
        <v>0</v>
      </c>
      <c r="AH2398">
        <v>0</v>
      </c>
      <c r="AI2398">
        <v>0</v>
      </c>
      <c r="AJ2398">
        <v>0</v>
      </c>
      <c r="AK2398">
        <v>0</v>
      </c>
      <c r="AL2398">
        <v>0</v>
      </c>
      <c r="AM2398">
        <v>1317.16</v>
      </c>
      <c r="AN2398">
        <v>0</v>
      </c>
      <c r="AO2398">
        <v>0</v>
      </c>
      <c r="AP2398">
        <v>0</v>
      </c>
      <c r="AQ2398">
        <v>1317.16</v>
      </c>
    </row>
    <row r="2399" spans="2:43" x14ac:dyDescent="0.35">
      <c r="B2399" s="65" t="s">
        <v>128</v>
      </c>
      <c r="C2399">
        <v>2013</v>
      </c>
      <c r="D2399">
        <v>2013</v>
      </c>
      <c r="F2399">
        <v>700</v>
      </c>
      <c r="G2399">
        <v>0</v>
      </c>
      <c r="H2399" t="s">
        <v>560</v>
      </c>
      <c r="I2399">
        <v>1</v>
      </c>
      <c r="J2399">
        <v>253</v>
      </c>
      <c r="K2399" t="s">
        <v>66</v>
      </c>
      <c r="L2399">
        <v>-32073.55</v>
      </c>
      <c r="M2399">
        <v>-32577.55</v>
      </c>
      <c r="N2399">
        <v>0</v>
      </c>
      <c r="O2399">
        <v>0</v>
      </c>
      <c r="P2399">
        <v>-32073.55</v>
      </c>
      <c r="Q2399">
        <v>-32577.55</v>
      </c>
      <c r="R2399">
        <v>-100000</v>
      </c>
      <c r="S2399">
        <v>-100000</v>
      </c>
      <c r="T2399">
        <v>0</v>
      </c>
      <c r="U2399">
        <v>0</v>
      </c>
      <c r="V2399">
        <v>-100000</v>
      </c>
      <c r="W2399">
        <v>-100000</v>
      </c>
      <c r="X2399">
        <v>-213347.83</v>
      </c>
      <c r="Y2399">
        <v>-207199.82</v>
      </c>
      <c r="Z2399">
        <v>0</v>
      </c>
      <c r="AA2399">
        <v>0</v>
      </c>
      <c r="AB2399">
        <v>-213347.83</v>
      </c>
      <c r="AC2399">
        <v>-207199.82</v>
      </c>
      <c r="AD2399">
        <v>-5644.01</v>
      </c>
      <c r="AE2399">
        <v>0</v>
      </c>
      <c r="AF2399">
        <v>0</v>
      </c>
      <c r="AG2399">
        <v>0</v>
      </c>
      <c r="AH2399">
        <v>0</v>
      </c>
      <c r="AI2399">
        <v>-5644.01</v>
      </c>
      <c r="AJ2399">
        <v>-213347.83</v>
      </c>
      <c r="AK2399">
        <v>504</v>
      </c>
      <c r="AL2399">
        <v>0</v>
      </c>
      <c r="AM2399">
        <v>32292.25</v>
      </c>
      <c r="AN2399">
        <v>0</v>
      </c>
      <c r="AO2399">
        <v>0</v>
      </c>
      <c r="AP2399">
        <v>0</v>
      </c>
      <c r="AQ2399">
        <v>32292.25</v>
      </c>
    </row>
    <row r="2400" spans="2:43" x14ac:dyDescent="0.35">
      <c r="B2400" s="65" t="s">
        <v>128</v>
      </c>
      <c r="C2400">
        <v>2013</v>
      </c>
      <c r="D2400">
        <v>2013</v>
      </c>
      <c r="F2400">
        <v>700</v>
      </c>
      <c r="G2400">
        <v>0</v>
      </c>
      <c r="H2400" t="s">
        <v>560</v>
      </c>
      <c r="I2400">
        <v>1</v>
      </c>
      <c r="J2400">
        <v>257</v>
      </c>
      <c r="K2400" t="s">
        <v>66</v>
      </c>
      <c r="L2400">
        <v>-7461.54</v>
      </c>
      <c r="M2400">
        <v>-7461.54</v>
      </c>
      <c r="N2400">
        <v>0</v>
      </c>
      <c r="O2400">
        <v>0</v>
      </c>
      <c r="P2400">
        <v>-7461.54</v>
      </c>
      <c r="Q2400">
        <v>-7461.54</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row>
    <row r="2401" spans="2:43" x14ac:dyDescent="0.35">
      <c r="B2401" s="65" t="s">
        <v>128</v>
      </c>
      <c r="C2401">
        <v>2013</v>
      </c>
      <c r="D2401">
        <v>2013</v>
      </c>
      <c r="F2401">
        <v>700</v>
      </c>
      <c r="G2401">
        <v>0</v>
      </c>
      <c r="H2401" t="s">
        <v>560</v>
      </c>
      <c r="I2401">
        <v>1</v>
      </c>
      <c r="J2401">
        <v>310</v>
      </c>
      <c r="K2401" t="s">
        <v>66</v>
      </c>
      <c r="L2401">
        <v>-0.01</v>
      </c>
      <c r="M2401">
        <v>-0.01</v>
      </c>
      <c r="N2401">
        <v>0</v>
      </c>
      <c r="O2401">
        <v>0</v>
      </c>
      <c r="P2401">
        <v>-0.01</v>
      </c>
      <c r="Q2401">
        <v>-0.01</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0.01</v>
      </c>
      <c r="AN2401">
        <v>0</v>
      </c>
      <c r="AO2401">
        <v>0</v>
      </c>
      <c r="AP2401">
        <v>0</v>
      </c>
      <c r="AQ2401">
        <v>0.01</v>
      </c>
    </row>
    <row r="2402" spans="2:43" x14ac:dyDescent="0.35">
      <c r="B2402" s="65" t="s">
        <v>128</v>
      </c>
      <c r="C2402">
        <v>2013</v>
      </c>
      <c r="D2402">
        <v>2013</v>
      </c>
      <c r="F2402">
        <v>700</v>
      </c>
      <c r="G2402">
        <v>0</v>
      </c>
      <c r="H2402" t="s">
        <v>595</v>
      </c>
      <c r="I2402">
        <v>801</v>
      </c>
      <c r="J2402">
        <v>251</v>
      </c>
      <c r="K2402" t="s">
        <v>457</v>
      </c>
      <c r="L2402">
        <v>-2.2000000000000002</v>
      </c>
      <c r="M2402">
        <v>-2.2000000000000002</v>
      </c>
      <c r="N2402">
        <v>0</v>
      </c>
      <c r="O2402">
        <v>0</v>
      </c>
      <c r="P2402">
        <v>-2.2000000000000002</v>
      </c>
      <c r="Q2402">
        <v>-2.2000000000000002</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row>
    <row r="2403" spans="2:43" x14ac:dyDescent="0.35">
      <c r="B2403" s="65" t="s">
        <v>128</v>
      </c>
      <c r="C2403">
        <v>2013</v>
      </c>
      <c r="D2403">
        <v>2013</v>
      </c>
      <c r="F2403">
        <v>750</v>
      </c>
      <c r="G2403">
        <v>0</v>
      </c>
      <c r="H2403" t="s">
        <v>459</v>
      </c>
      <c r="I2403">
        <v>0</v>
      </c>
      <c r="J2403">
        <v>0</v>
      </c>
      <c r="K2403" t="s">
        <v>460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row>
    <row r="2404" spans="2:43" x14ac:dyDescent="0.35">
      <c r="B2404" s="65" t="s">
        <v>128</v>
      </c>
      <c r="C2404">
        <v>2014</v>
      </c>
      <c r="D2404">
        <v>2014</v>
      </c>
      <c r="F2404">
        <v>700</v>
      </c>
      <c r="G2404">
        <v>0</v>
      </c>
      <c r="H2404" t="s">
        <v>560</v>
      </c>
      <c r="I2404">
        <v>1</v>
      </c>
      <c r="J2404">
        <v>210</v>
      </c>
      <c r="K2404" t="s">
        <v>66</v>
      </c>
      <c r="L2404">
        <v>-160700.79</v>
      </c>
      <c r="M2404">
        <v>-160700.79</v>
      </c>
      <c r="N2404">
        <v>0</v>
      </c>
      <c r="O2404">
        <v>0</v>
      </c>
      <c r="P2404">
        <v>-160700.79</v>
      </c>
      <c r="Q2404">
        <v>-160700.79</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row>
    <row r="2405" spans="2:43" x14ac:dyDescent="0.35">
      <c r="B2405" s="65" t="s">
        <v>128</v>
      </c>
      <c r="C2405">
        <v>2014</v>
      </c>
      <c r="D2405">
        <v>2014</v>
      </c>
      <c r="F2405">
        <v>700</v>
      </c>
      <c r="G2405">
        <v>0</v>
      </c>
      <c r="H2405" t="s">
        <v>560</v>
      </c>
      <c r="I2405">
        <v>1</v>
      </c>
      <c r="J2405">
        <v>231</v>
      </c>
      <c r="K2405" t="s">
        <v>66</v>
      </c>
      <c r="L2405">
        <v>-190612.22</v>
      </c>
      <c r="M2405">
        <v>-190612.22</v>
      </c>
      <c r="N2405">
        <v>0</v>
      </c>
      <c r="O2405">
        <v>0</v>
      </c>
      <c r="P2405">
        <v>-190612.22</v>
      </c>
      <c r="Q2405">
        <v>-190612.22</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11807.37</v>
      </c>
      <c r="AN2405">
        <v>0</v>
      </c>
      <c r="AO2405">
        <v>0</v>
      </c>
      <c r="AP2405">
        <v>0</v>
      </c>
      <c r="AQ2405">
        <v>11807.37</v>
      </c>
    </row>
    <row r="2406" spans="2:43" x14ac:dyDescent="0.35">
      <c r="B2406" s="65" t="s">
        <v>128</v>
      </c>
      <c r="C2406">
        <v>2014</v>
      </c>
      <c r="D2406">
        <v>2014</v>
      </c>
      <c r="F2406">
        <v>700</v>
      </c>
      <c r="G2406">
        <v>0</v>
      </c>
      <c r="H2406" t="s">
        <v>560</v>
      </c>
      <c r="I2406">
        <v>1</v>
      </c>
      <c r="J2406">
        <v>232</v>
      </c>
      <c r="K2406" t="s">
        <v>66</v>
      </c>
      <c r="L2406">
        <v>0</v>
      </c>
      <c r="M2406">
        <v>0</v>
      </c>
      <c r="N2406">
        <v>0</v>
      </c>
      <c r="O2406">
        <v>0</v>
      </c>
      <c r="P2406">
        <v>0</v>
      </c>
      <c r="Q2406">
        <v>0</v>
      </c>
      <c r="R2406">
        <v>-152214</v>
      </c>
      <c r="S2406">
        <v>-152214</v>
      </c>
      <c r="T2406">
        <v>0</v>
      </c>
      <c r="U2406">
        <v>0</v>
      </c>
      <c r="V2406">
        <v>-152214</v>
      </c>
      <c r="W2406">
        <v>-152214</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row>
    <row r="2407" spans="2:43" x14ac:dyDescent="0.35">
      <c r="B2407" s="65" t="s">
        <v>128</v>
      </c>
      <c r="C2407">
        <v>2014</v>
      </c>
      <c r="D2407">
        <v>2014</v>
      </c>
      <c r="F2407">
        <v>700</v>
      </c>
      <c r="G2407">
        <v>0</v>
      </c>
      <c r="H2407" t="s">
        <v>560</v>
      </c>
      <c r="I2407">
        <v>1</v>
      </c>
      <c r="J2407">
        <v>233</v>
      </c>
      <c r="K2407" t="s">
        <v>66</v>
      </c>
      <c r="L2407">
        <v>-7550.12</v>
      </c>
      <c r="M2407">
        <v>-7550.12</v>
      </c>
      <c r="N2407">
        <v>0</v>
      </c>
      <c r="O2407">
        <v>0</v>
      </c>
      <c r="P2407">
        <v>-7550.12</v>
      </c>
      <c r="Q2407">
        <v>-7550.12</v>
      </c>
      <c r="R2407">
        <v>0</v>
      </c>
      <c r="S2407">
        <v>0</v>
      </c>
      <c r="T2407">
        <v>0</v>
      </c>
      <c r="U2407">
        <v>0</v>
      </c>
      <c r="V2407">
        <v>0</v>
      </c>
      <c r="W2407">
        <v>0</v>
      </c>
      <c r="X2407">
        <v>-7926.56</v>
      </c>
      <c r="Y2407">
        <v>-7926.56</v>
      </c>
      <c r="Z2407">
        <v>0</v>
      </c>
      <c r="AA2407">
        <v>0</v>
      </c>
      <c r="AB2407">
        <v>-7926.56</v>
      </c>
      <c r="AC2407">
        <v>-7926.56</v>
      </c>
      <c r="AD2407">
        <v>0</v>
      </c>
      <c r="AE2407">
        <v>0</v>
      </c>
      <c r="AF2407">
        <v>0</v>
      </c>
      <c r="AG2407">
        <v>0</v>
      </c>
      <c r="AH2407">
        <v>0</v>
      </c>
      <c r="AI2407">
        <v>0</v>
      </c>
      <c r="AJ2407">
        <v>-7926.56</v>
      </c>
      <c r="AK2407">
        <v>0</v>
      </c>
      <c r="AL2407">
        <v>0</v>
      </c>
      <c r="AM2407">
        <v>0</v>
      </c>
      <c r="AN2407">
        <v>0</v>
      </c>
      <c r="AO2407">
        <v>0</v>
      </c>
      <c r="AP2407">
        <v>0</v>
      </c>
      <c r="AQ2407">
        <v>0</v>
      </c>
    </row>
    <row r="2408" spans="2:43" x14ac:dyDescent="0.35">
      <c r="B2408" s="65" t="s">
        <v>128</v>
      </c>
      <c r="C2408">
        <v>2014</v>
      </c>
      <c r="D2408">
        <v>2014</v>
      </c>
      <c r="F2408">
        <v>700</v>
      </c>
      <c r="G2408">
        <v>0</v>
      </c>
      <c r="H2408" t="s">
        <v>560</v>
      </c>
      <c r="I2408">
        <v>1</v>
      </c>
      <c r="J2408">
        <v>251</v>
      </c>
      <c r="K2408" t="s">
        <v>66</v>
      </c>
      <c r="L2408">
        <v>-629771.4</v>
      </c>
      <c r="M2408">
        <v>-553795.30000000005</v>
      </c>
      <c r="N2408">
        <v>0</v>
      </c>
      <c r="O2408">
        <v>0</v>
      </c>
      <c r="P2408">
        <v>-629771.4</v>
      </c>
      <c r="Q2408">
        <v>-553795.30000000005</v>
      </c>
      <c r="R2408">
        <v>0</v>
      </c>
      <c r="S2408">
        <v>0</v>
      </c>
      <c r="T2408">
        <v>0</v>
      </c>
      <c r="U2408">
        <v>0</v>
      </c>
      <c r="V2408">
        <v>0</v>
      </c>
      <c r="W2408">
        <v>0</v>
      </c>
      <c r="X2408">
        <v>-1623</v>
      </c>
      <c r="Y2408">
        <v>-507.6</v>
      </c>
      <c r="Z2408">
        <v>0</v>
      </c>
      <c r="AA2408">
        <v>0</v>
      </c>
      <c r="AB2408">
        <v>-1623</v>
      </c>
      <c r="AC2408">
        <v>-507.6</v>
      </c>
      <c r="AD2408">
        <v>-77091.5</v>
      </c>
      <c r="AE2408">
        <v>0</v>
      </c>
      <c r="AF2408">
        <v>0</v>
      </c>
      <c r="AG2408">
        <v>0</v>
      </c>
      <c r="AH2408">
        <v>0</v>
      </c>
      <c r="AI2408">
        <v>-77091.5</v>
      </c>
      <c r="AJ2408">
        <v>-1623</v>
      </c>
      <c r="AK2408">
        <v>-75976.100000000006</v>
      </c>
      <c r="AL2408">
        <v>0</v>
      </c>
      <c r="AM2408">
        <v>337.77</v>
      </c>
      <c r="AN2408">
        <v>0</v>
      </c>
      <c r="AO2408">
        <v>0</v>
      </c>
      <c r="AP2408">
        <v>0</v>
      </c>
      <c r="AQ2408">
        <v>337.77</v>
      </c>
    </row>
    <row r="2409" spans="2:43" x14ac:dyDescent="0.35">
      <c r="B2409" s="65" t="s">
        <v>128</v>
      </c>
      <c r="C2409">
        <v>2014</v>
      </c>
      <c r="D2409">
        <v>2014</v>
      </c>
      <c r="F2409">
        <v>700</v>
      </c>
      <c r="G2409">
        <v>0</v>
      </c>
      <c r="H2409" t="s">
        <v>560</v>
      </c>
      <c r="I2409">
        <v>1</v>
      </c>
      <c r="J2409">
        <v>253</v>
      </c>
      <c r="K2409" t="s">
        <v>66</v>
      </c>
      <c r="L2409">
        <v>-89423.55</v>
      </c>
      <c r="M2409">
        <v>-89423.55</v>
      </c>
      <c r="N2409">
        <v>0</v>
      </c>
      <c r="O2409">
        <v>0</v>
      </c>
      <c r="P2409">
        <v>-89423.55</v>
      </c>
      <c r="Q2409">
        <v>-89423.55</v>
      </c>
      <c r="R2409">
        <v>152214</v>
      </c>
      <c r="S2409">
        <v>152214</v>
      </c>
      <c r="T2409">
        <v>0</v>
      </c>
      <c r="U2409">
        <v>0</v>
      </c>
      <c r="V2409">
        <v>152214</v>
      </c>
      <c r="W2409">
        <v>152214</v>
      </c>
      <c r="X2409">
        <v>-1555573.08</v>
      </c>
      <c r="Y2409">
        <v>-914219.76</v>
      </c>
      <c r="Z2409">
        <v>0</v>
      </c>
      <c r="AA2409">
        <v>0</v>
      </c>
      <c r="AB2409">
        <v>-1555573.08</v>
      </c>
      <c r="AC2409">
        <v>-914219.76</v>
      </c>
      <c r="AD2409">
        <v>-641353.31999999995</v>
      </c>
      <c r="AE2409">
        <v>0</v>
      </c>
      <c r="AF2409">
        <v>0</v>
      </c>
      <c r="AG2409">
        <v>0</v>
      </c>
      <c r="AH2409">
        <v>0</v>
      </c>
      <c r="AI2409">
        <v>-641353.31999999995</v>
      </c>
      <c r="AJ2409">
        <v>-1555573.08</v>
      </c>
      <c r="AK2409">
        <v>0</v>
      </c>
      <c r="AL2409">
        <v>0</v>
      </c>
      <c r="AM2409">
        <v>2729.5</v>
      </c>
      <c r="AN2409">
        <v>0</v>
      </c>
      <c r="AO2409">
        <v>0</v>
      </c>
      <c r="AP2409">
        <v>0</v>
      </c>
      <c r="AQ2409">
        <v>2729.5</v>
      </c>
    </row>
    <row r="2410" spans="2:43" x14ac:dyDescent="0.35">
      <c r="B2410" s="65" t="s">
        <v>128</v>
      </c>
      <c r="C2410">
        <v>2014</v>
      </c>
      <c r="D2410">
        <v>2014</v>
      </c>
      <c r="F2410">
        <v>700</v>
      </c>
      <c r="G2410">
        <v>0</v>
      </c>
      <c r="H2410" t="s">
        <v>560</v>
      </c>
      <c r="I2410">
        <v>1</v>
      </c>
      <c r="J2410">
        <v>254</v>
      </c>
      <c r="K2410" t="s">
        <v>66</v>
      </c>
      <c r="L2410">
        <v>-2398.1799999999998</v>
      </c>
      <c r="M2410">
        <v>-2398.1799999999998</v>
      </c>
      <c r="N2410">
        <v>0</v>
      </c>
      <c r="O2410">
        <v>0</v>
      </c>
      <c r="P2410">
        <v>-2398.1799999999998</v>
      </c>
      <c r="Q2410">
        <v>-2398.1799999999998</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row>
    <row r="2411" spans="2:43" x14ac:dyDescent="0.35">
      <c r="B2411" s="65" t="s">
        <v>128</v>
      </c>
      <c r="C2411">
        <v>2014</v>
      </c>
      <c r="D2411">
        <v>2014</v>
      </c>
      <c r="F2411">
        <v>700</v>
      </c>
      <c r="G2411">
        <v>0</v>
      </c>
      <c r="H2411" t="s">
        <v>560</v>
      </c>
      <c r="I2411">
        <v>1</v>
      </c>
      <c r="J2411">
        <v>257</v>
      </c>
      <c r="K2411" t="s">
        <v>66</v>
      </c>
      <c r="L2411">
        <v>-65888.570000000007</v>
      </c>
      <c r="M2411">
        <v>-65888.570000000007</v>
      </c>
      <c r="N2411">
        <v>0</v>
      </c>
      <c r="O2411">
        <v>0</v>
      </c>
      <c r="P2411">
        <v>-65888.570000000007</v>
      </c>
      <c r="Q2411">
        <v>-65888.570000000007</v>
      </c>
      <c r="R2411">
        <v>0</v>
      </c>
      <c r="S2411">
        <v>0</v>
      </c>
      <c r="T2411">
        <v>0</v>
      </c>
      <c r="U2411">
        <v>0</v>
      </c>
      <c r="V2411">
        <v>0</v>
      </c>
      <c r="W2411">
        <v>0</v>
      </c>
      <c r="X2411">
        <v>-206815.21</v>
      </c>
      <c r="Y2411">
        <v>-130263.11</v>
      </c>
      <c r="Z2411">
        <v>0</v>
      </c>
      <c r="AA2411">
        <v>0</v>
      </c>
      <c r="AB2411">
        <v>-206815.21</v>
      </c>
      <c r="AC2411">
        <v>-130263.11</v>
      </c>
      <c r="AD2411">
        <v>-76552.100000000006</v>
      </c>
      <c r="AE2411">
        <v>0</v>
      </c>
      <c r="AF2411">
        <v>0</v>
      </c>
      <c r="AG2411">
        <v>0</v>
      </c>
      <c r="AH2411">
        <v>0</v>
      </c>
      <c r="AI2411">
        <v>-76552.100000000006</v>
      </c>
      <c r="AJ2411">
        <v>-206815.21</v>
      </c>
      <c r="AK2411">
        <v>0</v>
      </c>
      <c r="AL2411">
        <v>0</v>
      </c>
      <c r="AM2411">
        <v>0</v>
      </c>
      <c r="AN2411">
        <v>0</v>
      </c>
      <c r="AO2411">
        <v>0</v>
      </c>
      <c r="AP2411">
        <v>0</v>
      </c>
      <c r="AQ2411">
        <v>0</v>
      </c>
    </row>
    <row r="2412" spans="2:43" x14ac:dyDescent="0.35">
      <c r="B2412" s="65" t="s">
        <v>128</v>
      </c>
      <c r="C2412">
        <v>2014</v>
      </c>
      <c r="D2412">
        <v>2014</v>
      </c>
      <c r="F2412">
        <v>700</v>
      </c>
      <c r="G2412">
        <v>0</v>
      </c>
      <c r="H2412" t="s">
        <v>560</v>
      </c>
      <c r="I2412">
        <v>1</v>
      </c>
      <c r="J2412">
        <v>310</v>
      </c>
      <c r="K2412" t="s">
        <v>66</v>
      </c>
      <c r="L2412">
        <v>-6794.74</v>
      </c>
      <c r="M2412">
        <v>-979.4</v>
      </c>
      <c r="N2412">
        <v>0</v>
      </c>
      <c r="O2412">
        <v>0</v>
      </c>
      <c r="P2412">
        <v>-6794.74</v>
      </c>
      <c r="Q2412">
        <v>-979.4</v>
      </c>
      <c r="R2412">
        <v>0</v>
      </c>
      <c r="S2412">
        <v>0</v>
      </c>
      <c r="T2412">
        <v>0</v>
      </c>
      <c r="U2412">
        <v>0</v>
      </c>
      <c r="V2412">
        <v>0</v>
      </c>
      <c r="W2412">
        <v>0</v>
      </c>
      <c r="X2412">
        <v>0</v>
      </c>
      <c r="Y2412">
        <v>0</v>
      </c>
      <c r="Z2412">
        <v>0</v>
      </c>
      <c r="AA2412">
        <v>0</v>
      </c>
      <c r="AB2412">
        <v>0</v>
      </c>
      <c r="AC2412">
        <v>0</v>
      </c>
      <c r="AD2412">
        <v>-5815.34</v>
      </c>
      <c r="AE2412">
        <v>0</v>
      </c>
      <c r="AF2412">
        <v>0</v>
      </c>
      <c r="AG2412">
        <v>0</v>
      </c>
      <c r="AH2412">
        <v>0</v>
      </c>
      <c r="AI2412">
        <v>-5815.34</v>
      </c>
      <c r="AJ2412">
        <v>0</v>
      </c>
      <c r="AK2412">
        <v>-5815.34</v>
      </c>
      <c r="AL2412">
        <v>0</v>
      </c>
      <c r="AM2412">
        <v>979.2</v>
      </c>
      <c r="AN2412">
        <v>0</v>
      </c>
      <c r="AO2412">
        <v>0</v>
      </c>
      <c r="AP2412">
        <v>0</v>
      </c>
      <c r="AQ2412">
        <v>979.2</v>
      </c>
    </row>
    <row r="2413" spans="2:43" x14ac:dyDescent="0.35">
      <c r="B2413" s="65" t="s">
        <v>128</v>
      </c>
      <c r="C2413">
        <v>2014</v>
      </c>
      <c r="D2413">
        <v>2014</v>
      </c>
      <c r="F2413">
        <v>700</v>
      </c>
      <c r="G2413">
        <v>0</v>
      </c>
      <c r="H2413" t="s">
        <v>560</v>
      </c>
      <c r="I2413">
        <v>1</v>
      </c>
      <c r="J2413">
        <v>410</v>
      </c>
      <c r="K2413" t="s">
        <v>66</v>
      </c>
      <c r="L2413">
        <v>0</v>
      </c>
      <c r="M2413">
        <v>0</v>
      </c>
      <c r="N2413">
        <v>0</v>
      </c>
      <c r="O2413">
        <v>0</v>
      </c>
      <c r="P2413">
        <v>0</v>
      </c>
      <c r="Q2413">
        <v>0</v>
      </c>
      <c r="R2413">
        <v>-3096604.26</v>
      </c>
      <c r="S2413">
        <v>0</v>
      </c>
      <c r="T2413">
        <v>0</v>
      </c>
      <c r="U2413">
        <v>0</v>
      </c>
      <c r="V2413">
        <v>-3096604.26</v>
      </c>
      <c r="W2413">
        <v>0</v>
      </c>
      <c r="X2413">
        <v>0</v>
      </c>
      <c r="Y2413">
        <v>0</v>
      </c>
      <c r="Z2413">
        <v>0</v>
      </c>
      <c r="AA2413">
        <v>0</v>
      </c>
      <c r="AB2413">
        <v>0</v>
      </c>
      <c r="AC2413">
        <v>0</v>
      </c>
      <c r="AD2413">
        <v>-3096604.26</v>
      </c>
      <c r="AE2413">
        <v>0</v>
      </c>
      <c r="AF2413">
        <v>0</v>
      </c>
      <c r="AG2413">
        <v>0</v>
      </c>
      <c r="AH2413">
        <v>0</v>
      </c>
      <c r="AI2413">
        <v>-3096604.26</v>
      </c>
      <c r="AJ2413">
        <v>0</v>
      </c>
      <c r="AK2413">
        <v>-3096604.26</v>
      </c>
      <c r="AL2413">
        <v>0</v>
      </c>
      <c r="AM2413">
        <v>0</v>
      </c>
      <c r="AN2413">
        <v>0</v>
      </c>
      <c r="AO2413">
        <v>0</v>
      </c>
      <c r="AP2413">
        <v>0</v>
      </c>
      <c r="AQ2413">
        <v>0</v>
      </c>
    </row>
    <row r="2414" spans="2:43" x14ac:dyDescent="0.35">
      <c r="B2414" s="65" t="s">
        <v>128</v>
      </c>
      <c r="C2414">
        <v>2014</v>
      </c>
      <c r="D2414">
        <v>2014</v>
      </c>
      <c r="F2414">
        <v>700</v>
      </c>
      <c r="G2414">
        <v>0</v>
      </c>
      <c r="H2414" t="s">
        <v>595</v>
      </c>
      <c r="I2414">
        <v>801</v>
      </c>
      <c r="J2414">
        <v>251</v>
      </c>
      <c r="K2414" t="s">
        <v>457</v>
      </c>
      <c r="L2414">
        <v>-2000</v>
      </c>
      <c r="M2414">
        <v>-2000</v>
      </c>
      <c r="N2414">
        <v>0</v>
      </c>
      <c r="O2414">
        <v>0</v>
      </c>
      <c r="P2414">
        <v>-2000</v>
      </c>
      <c r="Q2414">
        <v>-2000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row>
    <row r="2415" spans="2:43" x14ac:dyDescent="0.35">
      <c r="B2415" s="65" t="s">
        <v>128</v>
      </c>
      <c r="C2415">
        <v>2014</v>
      </c>
      <c r="D2415">
        <v>2014</v>
      </c>
      <c r="F2415">
        <v>750</v>
      </c>
      <c r="G2415">
        <v>0</v>
      </c>
      <c r="H2415" t="s">
        <v>459</v>
      </c>
      <c r="I2415">
        <v>0</v>
      </c>
      <c r="J2415">
        <v>0</v>
      </c>
      <c r="K2415" t="s">
        <v>460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row>
    <row r="2416" spans="2:43" x14ac:dyDescent="0.35">
      <c r="B2416" s="65" t="s">
        <v>128</v>
      </c>
      <c r="C2416">
        <v>2015</v>
      </c>
      <c r="D2416">
        <v>2015</v>
      </c>
      <c r="F2416">
        <v>700</v>
      </c>
      <c r="G2416">
        <v>0</v>
      </c>
      <c r="H2416" t="s">
        <v>560</v>
      </c>
      <c r="I2416">
        <v>1</v>
      </c>
      <c r="J2416">
        <v>111</v>
      </c>
      <c r="K2416" t="s">
        <v>66</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537.57000000000005</v>
      </c>
      <c r="AQ2416">
        <v>537.57000000000005</v>
      </c>
    </row>
    <row r="2417" spans="2:43" x14ac:dyDescent="0.35">
      <c r="B2417" s="65" t="s">
        <v>128</v>
      </c>
      <c r="C2417">
        <v>2015</v>
      </c>
      <c r="D2417">
        <v>2015</v>
      </c>
      <c r="F2417">
        <v>700</v>
      </c>
      <c r="G2417">
        <v>0</v>
      </c>
      <c r="H2417" t="s">
        <v>560</v>
      </c>
      <c r="I2417">
        <v>1</v>
      </c>
      <c r="J2417">
        <v>121</v>
      </c>
      <c r="K2417" t="s">
        <v>66</v>
      </c>
      <c r="L2417">
        <v>-4302.46</v>
      </c>
      <c r="M2417">
        <v>-4302.46</v>
      </c>
      <c r="N2417">
        <v>0</v>
      </c>
      <c r="O2417">
        <v>0</v>
      </c>
      <c r="P2417">
        <v>-4302.46</v>
      </c>
      <c r="Q2417">
        <v>-4302.46</v>
      </c>
      <c r="R2417">
        <v>0</v>
      </c>
      <c r="S2417">
        <v>0</v>
      </c>
      <c r="T2417">
        <v>0</v>
      </c>
      <c r="U2417">
        <v>0</v>
      </c>
      <c r="V2417">
        <v>0</v>
      </c>
      <c r="W2417">
        <v>0</v>
      </c>
      <c r="X2417">
        <v>0</v>
      </c>
      <c r="Y2417">
        <v>0</v>
      </c>
      <c r="Z2417">
        <v>0</v>
      </c>
      <c r="AA2417">
        <v>0</v>
      </c>
      <c r="AB2417">
        <v>0</v>
      </c>
      <c r="AC2417">
        <v>0</v>
      </c>
      <c r="AD2417">
        <v>0</v>
      </c>
      <c r="AE2417">
        <v>0</v>
      </c>
      <c r="AF2417">
        <v>0</v>
      </c>
      <c r="AG2417">
        <v>-7.73</v>
      </c>
      <c r="AH2417">
        <v>0</v>
      </c>
      <c r="AI2417">
        <v>-7.73</v>
      </c>
      <c r="AJ2417">
        <v>0</v>
      </c>
      <c r="AK2417">
        <v>-7.73</v>
      </c>
      <c r="AL2417">
        <v>-7.73</v>
      </c>
      <c r="AM2417">
        <v>4302.46</v>
      </c>
      <c r="AN2417">
        <v>0</v>
      </c>
      <c r="AO2417">
        <v>0</v>
      </c>
      <c r="AP2417">
        <v>0</v>
      </c>
      <c r="AQ2417">
        <v>4302.46</v>
      </c>
    </row>
    <row r="2418" spans="2:43" x14ac:dyDescent="0.35">
      <c r="B2418" s="65" t="s">
        <v>128</v>
      </c>
      <c r="C2418">
        <v>2015</v>
      </c>
      <c r="D2418">
        <v>2015</v>
      </c>
      <c r="F2418">
        <v>700</v>
      </c>
      <c r="G2418">
        <v>0</v>
      </c>
      <c r="H2418" t="s">
        <v>560</v>
      </c>
      <c r="I2418">
        <v>1</v>
      </c>
      <c r="J2418">
        <v>210</v>
      </c>
      <c r="K2418" t="s">
        <v>66</v>
      </c>
      <c r="L2418">
        <v>-1522.24</v>
      </c>
      <c r="M2418">
        <v>-281.47000000000003</v>
      </c>
      <c r="N2418">
        <v>0</v>
      </c>
      <c r="O2418">
        <v>-1744.37</v>
      </c>
      <c r="P2418">
        <v>-1522.24</v>
      </c>
      <c r="Q2418">
        <v>-2025.84</v>
      </c>
      <c r="R2418">
        <v>0</v>
      </c>
      <c r="S2418">
        <v>45.3</v>
      </c>
      <c r="T2418">
        <v>0</v>
      </c>
      <c r="U2418">
        <v>-45.3</v>
      </c>
      <c r="V2418">
        <v>0</v>
      </c>
      <c r="W2418">
        <v>0</v>
      </c>
      <c r="X2418">
        <v>0</v>
      </c>
      <c r="Y2418">
        <v>0</v>
      </c>
      <c r="Z2418">
        <v>0</v>
      </c>
      <c r="AA2418">
        <v>0</v>
      </c>
      <c r="AB2418">
        <v>0</v>
      </c>
      <c r="AC2418">
        <v>0</v>
      </c>
      <c r="AD2418">
        <v>-1286.07</v>
      </c>
      <c r="AE2418">
        <v>0</v>
      </c>
      <c r="AF2418">
        <v>0</v>
      </c>
      <c r="AG2418">
        <v>0</v>
      </c>
      <c r="AH2418">
        <v>0</v>
      </c>
      <c r="AI2418">
        <v>-1286.07</v>
      </c>
      <c r="AJ2418">
        <v>0</v>
      </c>
      <c r="AK2418">
        <v>-1286.07</v>
      </c>
      <c r="AL2418">
        <v>-1789.67</v>
      </c>
      <c r="AM2418">
        <v>1712.67</v>
      </c>
      <c r="AN2418">
        <v>0</v>
      </c>
      <c r="AO2418">
        <v>0</v>
      </c>
      <c r="AP2418">
        <v>0</v>
      </c>
      <c r="AQ2418">
        <v>1712.67</v>
      </c>
    </row>
    <row r="2419" spans="2:43" x14ac:dyDescent="0.35">
      <c r="B2419" s="65" t="s">
        <v>128</v>
      </c>
      <c r="C2419">
        <v>2015</v>
      </c>
      <c r="D2419">
        <v>2015</v>
      </c>
      <c r="F2419">
        <v>700</v>
      </c>
      <c r="G2419">
        <v>0</v>
      </c>
      <c r="H2419" t="s">
        <v>560</v>
      </c>
      <c r="I2419">
        <v>1</v>
      </c>
      <c r="J2419">
        <v>231</v>
      </c>
      <c r="K2419" t="s">
        <v>66</v>
      </c>
      <c r="L2419">
        <v>-354985.96</v>
      </c>
      <c r="M2419">
        <v>-354985.96</v>
      </c>
      <c r="N2419">
        <v>0</v>
      </c>
      <c r="O2419">
        <v>0</v>
      </c>
      <c r="P2419">
        <v>-354985.96</v>
      </c>
      <c r="Q2419">
        <v>-354985.96</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row>
    <row r="2420" spans="2:43" x14ac:dyDescent="0.35">
      <c r="B2420" s="65" t="s">
        <v>128</v>
      </c>
      <c r="C2420">
        <v>2015</v>
      </c>
      <c r="D2420">
        <v>2015</v>
      </c>
      <c r="F2420">
        <v>700</v>
      </c>
      <c r="G2420">
        <v>0</v>
      </c>
      <c r="H2420" t="s">
        <v>560</v>
      </c>
      <c r="I2420">
        <v>1</v>
      </c>
      <c r="J2420">
        <v>233</v>
      </c>
      <c r="K2420" t="s">
        <v>66</v>
      </c>
      <c r="L2420">
        <v>-130356.69</v>
      </c>
      <c r="M2420">
        <v>-134612.82</v>
      </c>
      <c r="N2420">
        <v>0</v>
      </c>
      <c r="O2420">
        <v>0</v>
      </c>
      <c r="P2420">
        <v>-130356.69</v>
      </c>
      <c r="Q2420">
        <v>-134612.82</v>
      </c>
      <c r="R2420">
        <v>0</v>
      </c>
      <c r="S2420">
        <v>0</v>
      </c>
      <c r="T2420">
        <v>0</v>
      </c>
      <c r="U2420">
        <v>0</v>
      </c>
      <c r="V2420">
        <v>0</v>
      </c>
      <c r="W2420">
        <v>0</v>
      </c>
      <c r="X2420">
        <v>-7691.92</v>
      </c>
      <c r="Y2420">
        <v>-3435.79</v>
      </c>
      <c r="Z2420">
        <v>0</v>
      </c>
      <c r="AA2420">
        <v>0</v>
      </c>
      <c r="AB2420">
        <v>-7691.92</v>
      </c>
      <c r="AC2420">
        <v>-3435.79</v>
      </c>
      <c r="AD2420">
        <v>0</v>
      </c>
      <c r="AE2420">
        <v>0</v>
      </c>
      <c r="AF2420">
        <v>0</v>
      </c>
      <c r="AG2420">
        <v>0</v>
      </c>
      <c r="AH2420">
        <v>0</v>
      </c>
      <c r="AI2420">
        <v>0</v>
      </c>
      <c r="AJ2420">
        <v>-7691.92</v>
      </c>
      <c r="AK2420">
        <v>4256.13</v>
      </c>
      <c r="AL2420">
        <v>0</v>
      </c>
      <c r="AM2420">
        <v>0</v>
      </c>
      <c r="AN2420">
        <v>0</v>
      </c>
      <c r="AO2420">
        <v>0</v>
      </c>
      <c r="AP2420">
        <v>0</v>
      </c>
      <c r="AQ2420">
        <v>0</v>
      </c>
    </row>
    <row r="2421" spans="2:43" x14ac:dyDescent="0.35">
      <c r="B2421" s="65" t="s">
        <v>128</v>
      </c>
      <c r="C2421">
        <v>2015</v>
      </c>
      <c r="D2421">
        <v>2015</v>
      </c>
      <c r="F2421">
        <v>700</v>
      </c>
      <c r="G2421">
        <v>0</v>
      </c>
      <c r="H2421" t="s">
        <v>560</v>
      </c>
      <c r="I2421">
        <v>1</v>
      </c>
      <c r="J2421">
        <v>240</v>
      </c>
      <c r="K2421" t="s">
        <v>66</v>
      </c>
      <c r="L2421">
        <v>-15640</v>
      </c>
      <c r="M2421">
        <v>-15640</v>
      </c>
      <c r="N2421">
        <v>0</v>
      </c>
      <c r="O2421">
        <v>0</v>
      </c>
      <c r="P2421">
        <v>-15640</v>
      </c>
      <c r="Q2421">
        <v>-15640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row>
    <row r="2422" spans="2:43" x14ac:dyDescent="0.35">
      <c r="B2422" s="65" t="s">
        <v>128</v>
      </c>
      <c r="C2422">
        <v>2015</v>
      </c>
      <c r="D2422">
        <v>2015</v>
      </c>
      <c r="F2422">
        <v>700</v>
      </c>
      <c r="G2422">
        <v>0</v>
      </c>
      <c r="H2422" t="s">
        <v>560</v>
      </c>
      <c r="I2422">
        <v>1</v>
      </c>
      <c r="J2422">
        <v>251</v>
      </c>
      <c r="K2422" t="s">
        <v>66</v>
      </c>
      <c r="L2422">
        <v>-1033057.76</v>
      </c>
      <c r="M2422">
        <v>-953135.58</v>
      </c>
      <c r="N2422">
        <v>0</v>
      </c>
      <c r="O2422">
        <v>0</v>
      </c>
      <c r="P2422">
        <v>-1033057.76</v>
      </c>
      <c r="Q2422">
        <v>-953135.58</v>
      </c>
      <c r="R2422">
        <v>-355584.86</v>
      </c>
      <c r="S2422">
        <v>-347837.38</v>
      </c>
      <c r="T2422">
        <v>0</v>
      </c>
      <c r="U2422">
        <v>0</v>
      </c>
      <c r="V2422">
        <v>-355584.86</v>
      </c>
      <c r="W2422">
        <v>-347837.38</v>
      </c>
      <c r="X2422">
        <v>-23523.8</v>
      </c>
      <c r="Y2422">
        <v>-7642.8</v>
      </c>
      <c r="Z2422">
        <v>0</v>
      </c>
      <c r="AA2422">
        <v>0</v>
      </c>
      <c r="AB2422">
        <v>-23523.8</v>
      </c>
      <c r="AC2422">
        <v>-7642.8</v>
      </c>
      <c r="AD2422">
        <v>-103550.66</v>
      </c>
      <c r="AE2422">
        <v>0</v>
      </c>
      <c r="AF2422">
        <v>0</v>
      </c>
      <c r="AG2422">
        <v>0</v>
      </c>
      <c r="AH2422">
        <v>0</v>
      </c>
      <c r="AI2422">
        <v>-103550.66</v>
      </c>
      <c r="AJ2422">
        <v>-23523.8</v>
      </c>
      <c r="AK2422">
        <v>-87669.66</v>
      </c>
      <c r="AL2422">
        <v>0</v>
      </c>
      <c r="AM2422">
        <v>0</v>
      </c>
      <c r="AN2422">
        <v>935</v>
      </c>
      <c r="AO2422">
        <v>0</v>
      </c>
      <c r="AP2422">
        <v>0</v>
      </c>
      <c r="AQ2422">
        <v>935</v>
      </c>
    </row>
    <row r="2423" spans="2:43" x14ac:dyDescent="0.35">
      <c r="B2423" s="65" t="s">
        <v>128</v>
      </c>
      <c r="C2423">
        <v>2015</v>
      </c>
      <c r="D2423">
        <v>2015</v>
      </c>
      <c r="F2423">
        <v>700</v>
      </c>
      <c r="G2423">
        <v>0</v>
      </c>
      <c r="H2423" t="s">
        <v>560</v>
      </c>
      <c r="I2423">
        <v>1</v>
      </c>
      <c r="J2423">
        <v>252</v>
      </c>
      <c r="K2423" t="s">
        <v>66</v>
      </c>
      <c r="L2423">
        <v>-373.87</v>
      </c>
      <c r="M2423">
        <v>-373.87</v>
      </c>
      <c r="N2423">
        <v>0</v>
      </c>
      <c r="O2423">
        <v>0</v>
      </c>
      <c r="P2423">
        <v>-373.87</v>
      </c>
      <c r="Q2423">
        <v>-373.87</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row>
    <row r="2424" spans="2:43" x14ac:dyDescent="0.35">
      <c r="B2424" s="65" t="s">
        <v>128</v>
      </c>
      <c r="C2424">
        <v>2015</v>
      </c>
      <c r="D2424">
        <v>2015</v>
      </c>
      <c r="F2424">
        <v>700</v>
      </c>
      <c r="G2424">
        <v>0</v>
      </c>
      <c r="H2424" t="s">
        <v>560</v>
      </c>
      <c r="I2424">
        <v>1</v>
      </c>
      <c r="J2424">
        <v>253</v>
      </c>
      <c r="K2424" t="s">
        <v>66</v>
      </c>
      <c r="L2424">
        <v>-137267.79</v>
      </c>
      <c r="M2424">
        <v>-138653.54</v>
      </c>
      <c r="N2424">
        <v>0</v>
      </c>
      <c r="O2424">
        <v>0</v>
      </c>
      <c r="P2424">
        <v>-137267.79</v>
      </c>
      <c r="Q2424">
        <v>-138653.54</v>
      </c>
      <c r="R2424">
        <v>443353</v>
      </c>
      <c r="S2424">
        <v>443353</v>
      </c>
      <c r="T2424">
        <v>0</v>
      </c>
      <c r="U2424">
        <v>0</v>
      </c>
      <c r="V2424">
        <v>443353</v>
      </c>
      <c r="W2424">
        <v>443353</v>
      </c>
      <c r="X2424">
        <v>-1372561.72</v>
      </c>
      <c r="Y2424">
        <v>-984876.76</v>
      </c>
      <c r="Z2424">
        <v>0</v>
      </c>
      <c r="AA2424">
        <v>0</v>
      </c>
      <c r="AB2424">
        <v>-1372561.72</v>
      </c>
      <c r="AC2424">
        <v>-984876.76</v>
      </c>
      <c r="AD2424">
        <v>-386299.21</v>
      </c>
      <c r="AE2424">
        <v>0</v>
      </c>
      <c r="AF2424">
        <v>0</v>
      </c>
      <c r="AG2424">
        <v>0</v>
      </c>
      <c r="AH2424">
        <v>0</v>
      </c>
      <c r="AI2424">
        <v>-386299.21</v>
      </c>
      <c r="AJ2424">
        <v>-1372561.72</v>
      </c>
      <c r="AK2424">
        <v>1385.75</v>
      </c>
      <c r="AL2424">
        <v>0</v>
      </c>
      <c r="AM2424">
        <v>29653.85</v>
      </c>
      <c r="AN2424">
        <v>0</v>
      </c>
      <c r="AO2424">
        <v>0</v>
      </c>
      <c r="AP2424">
        <v>0</v>
      </c>
      <c r="AQ2424">
        <v>29653.85</v>
      </c>
    </row>
    <row r="2425" spans="2:43" x14ac:dyDescent="0.35">
      <c r="B2425" s="65" t="s">
        <v>128</v>
      </c>
      <c r="C2425">
        <v>2015</v>
      </c>
      <c r="D2425">
        <v>2015</v>
      </c>
      <c r="F2425">
        <v>700</v>
      </c>
      <c r="G2425">
        <v>0</v>
      </c>
      <c r="H2425" t="s">
        <v>560</v>
      </c>
      <c r="I2425">
        <v>1</v>
      </c>
      <c r="J2425">
        <v>254</v>
      </c>
      <c r="K2425" t="s">
        <v>66</v>
      </c>
      <c r="L2425">
        <v>-196770.14</v>
      </c>
      <c r="M2425">
        <v>-20764.11</v>
      </c>
      <c r="N2425">
        <v>0</v>
      </c>
      <c r="O2425">
        <v>0</v>
      </c>
      <c r="P2425">
        <v>-196770.14</v>
      </c>
      <c r="Q2425">
        <v>-20764.11</v>
      </c>
      <c r="R2425">
        <v>0</v>
      </c>
      <c r="S2425">
        <v>0</v>
      </c>
      <c r="T2425">
        <v>0</v>
      </c>
      <c r="U2425">
        <v>0</v>
      </c>
      <c r="V2425">
        <v>0</v>
      </c>
      <c r="W2425">
        <v>0</v>
      </c>
      <c r="X2425">
        <v>0</v>
      </c>
      <c r="Y2425">
        <v>0</v>
      </c>
      <c r="Z2425">
        <v>0</v>
      </c>
      <c r="AA2425">
        <v>0</v>
      </c>
      <c r="AB2425">
        <v>0</v>
      </c>
      <c r="AC2425">
        <v>0</v>
      </c>
      <c r="AD2425">
        <v>-176006.03</v>
      </c>
      <c r="AE2425">
        <v>0</v>
      </c>
      <c r="AF2425">
        <v>0</v>
      </c>
      <c r="AG2425">
        <v>0</v>
      </c>
      <c r="AH2425">
        <v>0</v>
      </c>
      <c r="AI2425">
        <v>-176006.03</v>
      </c>
      <c r="AJ2425">
        <v>0</v>
      </c>
      <c r="AK2425">
        <v>-176006.03</v>
      </c>
      <c r="AL2425">
        <v>0</v>
      </c>
      <c r="AM2425">
        <v>2565.54</v>
      </c>
      <c r="AN2425">
        <v>0</v>
      </c>
      <c r="AO2425">
        <v>0</v>
      </c>
      <c r="AP2425">
        <v>0</v>
      </c>
      <c r="AQ2425">
        <v>2565.54</v>
      </c>
    </row>
    <row r="2426" spans="2:43" x14ac:dyDescent="0.35">
      <c r="B2426" s="65" t="s">
        <v>128</v>
      </c>
      <c r="C2426">
        <v>2015</v>
      </c>
      <c r="D2426">
        <v>2015</v>
      </c>
      <c r="F2426">
        <v>700</v>
      </c>
      <c r="G2426">
        <v>0</v>
      </c>
      <c r="H2426" t="s">
        <v>560</v>
      </c>
      <c r="I2426">
        <v>1</v>
      </c>
      <c r="J2426">
        <v>257</v>
      </c>
      <c r="K2426" t="s">
        <v>66</v>
      </c>
      <c r="L2426">
        <v>-39611.620000000003</v>
      </c>
      <c r="M2426">
        <v>-14154.26</v>
      </c>
      <c r="N2426">
        <v>0</v>
      </c>
      <c r="O2426">
        <v>0</v>
      </c>
      <c r="P2426">
        <v>-39611.620000000003</v>
      </c>
      <c r="Q2426">
        <v>-14154.26</v>
      </c>
      <c r="R2426">
        <v>-96450.62</v>
      </c>
      <c r="S2426">
        <v>-96450.62</v>
      </c>
      <c r="T2426">
        <v>0</v>
      </c>
      <c r="U2426">
        <v>0</v>
      </c>
      <c r="V2426">
        <v>-96450.62</v>
      </c>
      <c r="W2426">
        <v>-96450.62</v>
      </c>
      <c r="X2426">
        <v>-180417.42</v>
      </c>
      <c r="Y2426">
        <v>-146376.76</v>
      </c>
      <c r="Z2426">
        <v>0</v>
      </c>
      <c r="AA2426">
        <v>0</v>
      </c>
      <c r="AB2426">
        <v>-180417.42</v>
      </c>
      <c r="AC2426">
        <v>-146376.76</v>
      </c>
      <c r="AD2426">
        <v>-59498.02</v>
      </c>
      <c r="AE2426">
        <v>0</v>
      </c>
      <c r="AF2426">
        <v>0</v>
      </c>
      <c r="AG2426">
        <v>0</v>
      </c>
      <c r="AH2426">
        <v>0</v>
      </c>
      <c r="AI2426">
        <v>-59498.02</v>
      </c>
      <c r="AJ2426">
        <v>-180417.42</v>
      </c>
      <c r="AK2426">
        <v>-25457.360000000001</v>
      </c>
      <c r="AL2426">
        <v>0</v>
      </c>
      <c r="AM2426">
        <v>0</v>
      </c>
      <c r="AN2426">
        <v>0</v>
      </c>
      <c r="AO2426">
        <v>0</v>
      </c>
      <c r="AP2426">
        <v>0</v>
      </c>
      <c r="AQ2426">
        <v>0</v>
      </c>
    </row>
    <row r="2427" spans="2:43" x14ac:dyDescent="0.35">
      <c r="B2427" s="65" t="s">
        <v>128</v>
      </c>
      <c r="C2427">
        <v>2015</v>
      </c>
      <c r="D2427">
        <v>2015</v>
      </c>
      <c r="F2427">
        <v>700</v>
      </c>
      <c r="G2427">
        <v>0</v>
      </c>
      <c r="H2427" t="s">
        <v>560</v>
      </c>
      <c r="I2427">
        <v>1</v>
      </c>
      <c r="J2427">
        <v>310</v>
      </c>
      <c r="K2427" t="s">
        <v>66</v>
      </c>
      <c r="L2427">
        <v>-262810.09000000003</v>
      </c>
      <c r="M2427">
        <v>-123953.66</v>
      </c>
      <c r="N2427">
        <v>0</v>
      </c>
      <c r="O2427">
        <v>0</v>
      </c>
      <c r="P2427">
        <v>-262810.09000000003</v>
      </c>
      <c r="Q2427">
        <v>-123953.66</v>
      </c>
      <c r="R2427">
        <v>-240057.47</v>
      </c>
      <c r="S2427">
        <v>0</v>
      </c>
      <c r="T2427">
        <v>0</v>
      </c>
      <c r="U2427">
        <v>0</v>
      </c>
      <c r="V2427">
        <v>-240057.47</v>
      </c>
      <c r="W2427">
        <v>0</v>
      </c>
      <c r="X2427">
        <v>0</v>
      </c>
      <c r="Y2427">
        <v>0</v>
      </c>
      <c r="Z2427">
        <v>0</v>
      </c>
      <c r="AA2427">
        <v>0</v>
      </c>
      <c r="AB2427">
        <v>0</v>
      </c>
      <c r="AC2427">
        <v>0</v>
      </c>
      <c r="AD2427">
        <v>-378913.9</v>
      </c>
      <c r="AE2427">
        <v>0</v>
      </c>
      <c r="AF2427">
        <v>0</v>
      </c>
      <c r="AG2427">
        <v>0</v>
      </c>
      <c r="AH2427">
        <v>0</v>
      </c>
      <c r="AI2427">
        <v>-378913.9</v>
      </c>
      <c r="AJ2427">
        <v>0</v>
      </c>
      <c r="AK2427">
        <v>-378913.9</v>
      </c>
      <c r="AL2427">
        <v>0</v>
      </c>
      <c r="AM2427">
        <v>0</v>
      </c>
      <c r="AN2427">
        <v>0</v>
      </c>
      <c r="AO2427">
        <v>0</v>
      </c>
      <c r="AP2427">
        <v>0</v>
      </c>
      <c r="AQ2427">
        <v>0</v>
      </c>
    </row>
    <row r="2428" spans="2:43" x14ac:dyDescent="0.35">
      <c r="B2428" s="65" t="s">
        <v>128</v>
      </c>
      <c r="C2428">
        <v>2015</v>
      </c>
      <c r="D2428">
        <v>2015</v>
      </c>
      <c r="F2428">
        <v>700</v>
      </c>
      <c r="G2428">
        <v>0</v>
      </c>
      <c r="H2428" t="s">
        <v>560</v>
      </c>
      <c r="I2428">
        <v>1</v>
      </c>
      <c r="J2428">
        <v>410</v>
      </c>
      <c r="K2428" t="s">
        <v>66</v>
      </c>
      <c r="L2428">
        <v>-10265601.449999999</v>
      </c>
      <c r="M2428">
        <v>-6385261.29</v>
      </c>
      <c r="N2428">
        <v>0</v>
      </c>
      <c r="O2428">
        <v>0</v>
      </c>
      <c r="P2428">
        <v>-10265601.449999999</v>
      </c>
      <c r="Q2428">
        <v>-6385261.29</v>
      </c>
      <c r="R2428">
        <v>-406037</v>
      </c>
      <c r="S2428">
        <v>-1360694.97</v>
      </c>
      <c r="T2428">
        <v>0</v>
      </c>
      <c r="U2428">
        <v>0</v>
      </c>
      <c r="V2428">
        <v>-406037</v>
      </c>
      <c r="W2428">
        <v>-1360694.97</v>
      </c>
      <c r="X2428">
        <v>0</v>
      </c>
      <c r="Y2428">
        <v>0</v>
      </c>
      <c r="Z2428">
        <v>0</v>
      </c>
      <c r="AA2428">
        <v>0</v>
      </c>
      <c r="AB2428">
        <v>0</v>
      </c>
      <c r="AC2428">
        <v>0</v>
      </c>
      <c r="AD2428">
        <v>-2925682.19</v>
      </c>
      <c r="AE2428">
        <v>0</v>
      </c>
      <c r="AF2428">
        <v>0</v>
      </c>
      <c r="AG2428">
        <v>0</v>
      </c>
      <c r="AH2428">
        <v>0</v>
      </c>
      <c r="AI2428">
        <v>-2925682.19</v>
      </c>
      <c r="AJ2428">
        <v>0</v>
      </c>
      <c r="AK2428">
        <v>-2925682.19</v>
      </c>
      <c r="AL2428">
        <v>0</v>
      </c>
      <c r="AM2428">
        <v>13695.96</v>
      </c>
      <c r="AN2428">
        <v>0</v>
      </c>
      <c r="AO2428">
        <v>0</v>
      </c>
      <c r="AP2428">
        <v>0</v>
      </c>
      <c r="AQ2428">
        <v>13695.96</v>
      </c>
    </row>
    <row r="2429" spans="2:43" x14ac:dyDescent="0.35">
      <c r="B2429" s="65" t="s">
        <v>128</v>
      </c>
      <c r="C2429">
        <v>2015</v>
      </c>
      <c r="D2429">
        <v>2015</v>
      </c>
      <c r="F2429">
        <v>700</v>
      </c>
      <c r="G2429">
        <v>0</v>
      </c>
      <c r="H2429" t="s">
        <v>595</v>
      </c>
      <c r="I2429">
        <v>801</v>
      </c>
      <c r="J2429">
        <v>255</v>
      </c>
      <c r="K2429" t="s">
        <v>457</v>
      </c>
      <c r="L2429">
        <v>-217500</v>
      </c>
      <c r="M2429">
        <v>-90000</v>
      </c>
      <c r="N2429">
        <v>0</v>
      </c>
      <c r="O2429">
        <v>0</v>
      </c>
      <c r="P2429">
        <v>-217500</v>
      </c>
      <c r="Q2429">
        <v>-90000</v>
      </c>
      <c r="R2429">
        <v>0</v>
      </c>
      <c r="S2429">
        <v>0</v>
      </c>
      <c r="T2429">
        <v>0</v>
      </c>
      <c r="U2429">
        <v>0</v>
      </c>
      <c r="V2429">
        <v>0</v>
      </c>
      <c r="W2429">
        <v>0</v>
      </c>
      <c r="X2429">
        <v>0</v>
      </c>
      <c r="Y2429">
        <v>0</v>
      </c>
      <c r="Z2429">
        <v>0</v>
      </c>
      <c r="AA2429">
        <v>0</v>
      </c>
      <c r="AB2429">
        <v>0</v>
      </c>
      <c r="AC2429">
        <v>0</v>
      </c>
      <c r="AD2429">
        <v>-127500</v>
      </c>
      <c r="AE2429">
        <v>0</v>
      </c>
      <c r="AF2429">
        <v>0</v>
      </c>
      <c r="AG2429">
        <v>0</v>
      </c>
      <c r="AH2429">
        <v>0</v>
      </c>
      <c r="AI2429">
        <v>-127500</v>
      </c>
      <c r="AJ2429">
        <v>0</v>
      </c>
      <c r="AK2429">
        <v>-127500</v>
      </c>
      <c r="AL2429">
        <v>0</v>
      </c>
      <c r="AM2429">
        <v>0</v>
      </c>
      <c r="AN2429">
        <v>0</v>
      </c>
      <c r="AO2429">
        <v>0</v>
      </c>
      <c r="AP2429">
        <v>0</v>
      </c>
      <c r="AQ2429">
        <v>0</v>
      </c>
    </row>
    <row r="2430" spans="2:43" x14ac:dyDescent="0.35">
      <c r="B2430" s="65" t="s">
        <v>128</v>
      </c>
      <c r="C2430">
        <v>2015</v>
      </c>
      <c r="D2430">
        <v>2015</v>
      </c>
      <c r="F2430">
        <v>750</v>
      </c>
      <c r="G2430">
        <v>0</v>
      </c>
      <c r="H2430" t="s">
        <v>459</v>
      </c>
      <c r="I2430">
        <v>0</v>
      </c>
      <c r="J2430">
        <v>0</v>
      </c>
      <c r="K2430" t="s">
        <v>460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row>
    <row r="2431" spans="2:43" x14ac:dyDescent="0.35">
      <c r="B2431" s="65" t="s">
        <v>128</v>
      </c>
      <c r="C2431">
        <v>2016</v>
      </c>
      <c r="D2431">
        <v>2016</v>
      </c>
      <c r="F2431">
        <v>700</v>
      </c>
      <c r="G2431">
        <v>0</v>
      </c>
      <c r="H2431" t="s">
        <v>560</v>
      </c>
      <c r="I2431">
        <v>1</v>
      </c>
      <c r="J2431">
        <v>111</v>
      </c>
      <c r="K2431" t="s">
        <v>66</v>
      </c>
      <c r="L2431">
        <v>0</v>
      </c>
      <c r="M2431">
        <v>0</v>
      </c>
      <c r="N2431">
        <v>0</v>
      </c>
      <c r="O2431">
        <v>0</v>
      </c>
      <c r="P2431">
        <v>0</v>
      </c>
      <c r="Q2431">
        <v>0</v>
      </c>
      <c r="R2431">
        <v>-3554416.5</v>
      </c>
      <c r="S2431">
        <v>71766.14</v>
      </c>
      <c r="T2431">
        <v>0</v>
      </c>
      <c r="U2431">
        <v>-71766.149999999994</v>
      </c>
      <c r="V2431">
        <v>-3554416.5</v>
      </c>
      <c r="W2431">
        <v>-0.01</v>
      </c>
      <c r="X2431">
        <v>0</v>
      </c>
      <c r="Y2431">
        <v>0</v>
      </c>
      <c r="Z2431">
        <v>0</v>
      </c>
      <c r="AA2431">
        <v>0</v>
      </c>
      <c r="AB2431">
        <v>0</v>
      </c>
      <c r="AC2431">
        <v>0</v>
      </c>
      <c r="AD2431">
        <v>-3624148.39</v>
      </c>
      <c r="AE2431">
        <v>0</v>
      </c>
      <c r="AF2431">
        <v>0</v>
      </c>
      <c r="AG2431">
        <v>-631.14</v>
      </c>
      <c r="AH2431">
        <v>0</v>
      </c>
      <c r="AI2431">
        <v>-3624779.53</v>
      </c>
      <c r="AJ2431">
        <v>0</v>
      </c>
      <c r="AK2431">
        <v>-3624779.53</v>
      </c>
      <c r="AL2431">
        <v>-70363.039999999994</v>
      </c>
      <c r="AM2431">
        <v>0</v>
      </c>
      <c r="AN2431">
        <v>0.01</v>
      </c>
      <c r="AO2431">
        <v>0</v>
      </c>
      <c r="AP2431">
        <v>6620.3</v>
      </c>
      <c r="AQ2431">
        <v>6620.31</v>
      </c>
    </row>
    <row r="2432" spans="2:43" x14ac:dyDescent="0.35">
      <c r="B2432" s="65" t="s">
        <v>128</v>
      </c>
      <c r="C2432">
        <v>2016</v>
      </c>
      <c r="D2432">
        <v>2016</v>
      </c>
      <c r="F2432">
        <v>700</v>
      </c>
      <c r="G2432">
        <v>0</v>
      </c>
      <c r="H2432" t="s">
        <v>560</v>
      </c>
      <c r="I2432">
        <v>1</v>
      </c>
      <c r="J2432">
        <v>113</v>
      </c>
      <c r="K2432" t="s">
        <v>66</v>
      </c>
      <c r="L2432">
        <v>0</v>
      </c>
      <c r="M2432">
        <v>0</v>
      </c>
      <c r="N2432">
        <v>0</v>
      </c>
      <c r="O2432">
        <v>0</v>
      </c>
      <c r="P2432">
        <v>0</v>
      </c>
      <c r="Q2432">
        <v>0</v>
      </c>
      <c r="R2432">
        <v>-32635.21</v>
      </c>
      <c r="S2432">
        <v>-2722.39</v>
      </c>
      <c r="T2432">
        <v>0</v>
      </c>
      <c r="U2432">
        <v>2722.39</v>
      </c>
      <c r="V2432">
        <v>-32635.21</v>
      </c>
      <c r="W2432">
        <v>0</v>
      </c>
      <c r="X2432">
        <v>0</v>
      </c>
      <c r="Y2432">
        <v>0</v>
      </c>
      <c r="Z2432">
        <v>0</v>
      </c>
      <c r="AA2432">
        <v>0</v>
      </c>
      <c r="AB2432">
        <v>0</v>
      </c>
      <c r="AC2432">
        <v>0</v>
      </c>
      <c r="AD2432">
        <v>-29912.82</v>
      </c>
      <c r="AE2432">
        <v>0</v>
      </c>
      <c r="AF2432">
        <v>0</v>
      </c>
      <c r="AG2432">
        <v>0</v>
      </c>
      <c r="AH2432">
        <v>0</v>
      </c>
      <c r="AI2432">
        <v>-29912.82</v>
      </c>
      <c r="AJ2432">
        <v>0</v>
      </c>
      <c r="AK2432">
        <v>-29912.82</v>
      </c>
      <c r="AL2432">
        <v>2722.39</v>
      </c>
      <c r="AM2432">
        <v>0</v>
      </c>
      <c r="AN2432">
        <v>0</v>
      </c>
      <c r="AO2432">
        <v>0</v>
      </c>
      <c r="AP2432">
        <v>0</v>
      </c>
      <c r="AQ2432">
        <v>0</v>
      </c>
    </row>
    <row r="2433" spans="2:43" x14ac:dyDescent="0.35">
      <c r="B2433" s="65" t="s">
        <v>128</v>
      </c>
      <c r="C2433">
        <v>2016</v>
      </c>
      <c r="D2433">
        <v>2016</v>
      </c>
      <c r="F2433">
        <v>700</v>
      </c>
      <c r="G2433">
        <v>0</v>
      </c>
      <c r="H2433" t="s">
        <v>560</v>
      </c>
      <c r="I2433">
        <v>1</v>
      </c>
      <c r="J2433">
        <v>115</v>
      </c>
      <c r="K2433" t="s">
        <v>66</v>
      </c>
      <c r="L2433">
        <v>0</v>
      </c>
      <c r="M2433">
        <v>0</v>
      </c>
      <c r="N2433">
        <v>0</v>
      </c>
      <c r="O2433">
        <v>0</v>
      </c>
      <c r="P2433">
        <v>0</v>
      </c>
      <c r="Q2433">
        <v>0</v>
      </c>
      <c r="R2433">
        <v>-187579.63</v>
      </c>
      <c r="S2433">
        <v>-28630.799999999999</v>
      </c>
      <c r="T2433">
        <v>0</v>
      </c>
      <c r="U2433">
        <v>-42842.2</v>
      </c>
      <c r="V2433">
        <v>-187579.63</v>
      </c>
      <c r="W2433">
        <v>-71473</v>
      </c>
      <c r="X2433">
        <v>0</v>
      </c>
      <c r="Y2433">
        <v>0</v>
      </c>
      <c r="Z2433">
        <v>0</v>
      </c>
      <c r="AA2433">
        <v>0</v>
      </c>
      <c r="AB2433">
        <v>0</v>
      </c>
      <c r="AC2433">
        <v>0</v>
      </c>
      <c r="AD2433">
        <v>-158948.82999999999</v>
      </c>
      <c r="AE2433">
        <v>0</v>
      </c>
      <c r="AF2433">
        <v>0</v>
      </c>
      <c r="AG2433">
        <v>0</v>
      </c>
      <c r="AH2433">
        <v>0</v>
      </c>
      <c r="AI2433">
        <v>-158948.82999999999</v>
      </c>
      <c r="AJ2433">
        <v>0</v>
      </c>
      <c r="AK2433">
        <v>-158948.82999999999</v>
      </c>
      <c r="AL2433">
        <v>-42842.2</v>
      </c>
      <c r="AM2433">
        <v>0</v>
      </c>
      <c r="AN2433">
        <v>71473</v>
      </c>
      <c r="AO2433">
        <v>0</v>
      </c>
      <c r="AP2433">
        <v>2.68</v>
      </c>
      <c r="AQ2433">
        <v>71475.679999999993</v>
      </c>
    </row>
    <row r="2434" spans="2:43" x14ac:dyDescent="0.35">
      <c r="B2434" s="65" t="s">
        <v>128</v>
      </c>
      <c r="C2434">
        <v>2016</v>
      </c>
      <c r="D2434">
        <v>2016</v>
      </c>
      <c r="F2434">
        <v>700</v>
      </c>
      <c r="G2434">
        <v>0</v>
      </c>
      <c r="H2434" t="s">
        <v>560</v>
      </c>
      <c r="I2434">
        <v>1</v>
      </c>
      <c r="J2434">
        <v>118</v>
      </c>
      <c r="K2434" t="s">
        <v>66</v>
      </c>
      <c r="L2434">
        <v>0</v>
      </c>
      <c r="M2434">
        <v>0</v>
      </c>
      <c r="N2434">
        <v>0</v>
      </c>
      <c r="O2434">
        <v>0</v>
      </c>
      <c r="P2434">
        <v>0</v>
      </c>
      <c r="Q2434">
        <v>0</v>
      </c>
      <c r="R2434">
        <v>-296.8</v>
      </c>
      <c r="S2434">
        <v>0</v>
      </c>
      <c r="T2434">
        <v>0</v>
      </c>
      <c r="U2434">
        <v>0</v>
      </c>
      <c r="V2434">
        <v>-296.8</v>
      </c>
      <c r="W2434">
        <v>0</v>
      </c>
      <c r="X2434">
        <v>0</v>
      </c>
      <c r="Y2434">
        <v>0</v>
      </c>
      <c r="Z2434">
        <v>0</v>
      </c>
      <c r="AA2434">
        <v>0</v>
      </c>
      <c r="AB2434">
        <v>0</v>
      </c>
      <c r="AC2434">
        <v>0</v>
      </c>
      <c r="AD2434">
        <v>-296.8</v>
      </c>
      <c r="AE2434">
        <v>0</v>
      </c>
      <c r="AF2434">
        <v>0</v>
      </c>
      <c r="AG2434">
        <v>0</v>
      </c>
      <c r="AH2434">
        <v>0</v>
      </c>
      <c r="AI2434">
        <v>-296.8</v>
      </c>
      <c r="AJ2434">
        <v>0</v>
      </c>
      <c r="AK2434">
        <v>-296.8</v>
      </c>
      <c r="AL2434">
        <v>0</v>
      </c>
      <c r="AM2434">
        <v>0</v>
      </c>
      <c r="AN2434">
        <v>0</v>
      </c>
      <c r="AO2434">
        <v>0</v>
      </c>
      <c r="AP2434">
        <v>0</v>
      </c>
      <c r="AQ2434">
        <v>0</v>
      </c>
    </row>
    <row r="2435" spans="2:43" x14ac:dyDescent="0.35">
      <c r="B2435" s="65" t="s">
        <v>128</v>
      </c>
      <c r="C2435">
        <v>2016</v>
      </c>
      <c r="D2435">
        <v>2016</v>
      </c>
      <c r="F2435">
        <v>700</v>
      </c>
      <c r="G2435">
        <v>0</v>
      </c>
      <c r="H2435" t="s">
        <v>560</v>
      </c>
      <c r="I2435">
        <v>1</v>
      </c>
      <c r="J2435">
        <v>121</v>
      </c>
      <c r="K2435" t="s">
        <v>66</v>
      </c>
      <c r="L2435">
        <v>-152577.56</v>
      </c>
      <c r="M2435">
        <v>-63805.33</v>
      </c>
      <c r="N2435">
        <v>0</v>
      </c>
      <c r="O2435">
        <v>0</v>
      </c>
      <c r="P2435">
        <v>-152577.56</v>
      </c>
      <c r="Q2435">
        <v>-63805.33</v>
      </c>
      <c r="R2435">
        <v>-1334414.1499999999</v>
      </c>
      <c r="S2435">
        <v>-142863.22</v>
      </c>
      <c r="T2435">
        <v>0</v>
      </c>
      <c r="U2435">
        <v>39090.54</v>
      </c>
      <c r="V2435">
        <v>-1334414.1499999999</v>
      </c>
      <c r="W2435">
        <v>-103772.68</v>
      </c>
      <c r="X2435">
        <v>0</v>
      </c>
      <c r="Y2435">
        <v>0</v>
      </c>
      <c r="Z2435">
        <v>0</v>
      </c>
      <c r="AA2435">
        <v>0</v>
      </c>
      <c r="AB2435">
        <v>0</v>
      </c>
      <c r="AC2435">
        <v>0</v>
      </c>
      <c r="AD2435">
        <v>-1267772.79</v>
      </c>
      <c r="AE2435">
        <v>0</v>
      </c>
      <c r="AF2435">
        <v>0</v>
      </c>
      <c r="AG2435">
        <v>-96.55</v>
      </c>
      <c r="AH2435">
        <v>0</v>
      </c>
      <c r="AI2435">
        <v>-1267869.3400000001</v>
      </c>
      <c r="AJ2435">
        <v>0</v>
      </c>
      <c r="AK2435">
        <v>-1267869.3400000001</v>
      </c>
      <c r="AL2435">
        <v>51544.36</v>
      </c>
      <c r="AM2435">
        <v>21316.29</v>
      </c>
      <c r="AN2435">
        <v>103772.68</v>
      </c>
      <c r="AO2435">
        <v>0</v>
      </c>
      <c r="AP2435">
        <v>427.06</v>
      </c>
      <c r="AQ2435">
        <v>125516.03</v>
      </c>
    </row>
    <row r="2436" spans="2:43" x14ac:dyDescent="0.35">
      <c r="B2436" s="65" t="s">
        <v>128</v>
      </c>
      <c r="C2436">
        <v>2016</v>
      </c>
      <c r="D2436">
        <v>2016</v>
      </c>
      <c r="F2436">
        <v>700</v>
      </c>
      <c r="G2436">
        <v>0</v>
      </c>
      <c r="H2436" t="s">
        <v>560</v>
      </c>
      <c r="I2436">
        <v>1</v>
      </c>
      <c r="J2436">
        <v>210</v>
      </c>
      <c r="K2436" t="s">
        <v>66</v>
      </c>
      <c r="L2436">
        <v>-708058.32</v>
      </c>
      <c r="M2436">
        <v>-198149.59</v>
      </c>
      <c r="N2436">
        <v>0</v>
      </c>
      <c r="O2436">
        <v>-17658.060000000001</v>
      </c>
      <c r="P2436">
        <v>-708058.32</v>
      </c>
      <c r="Q2436">
        <v>-215807.65</v>
      </c>
      <c r="R2436">
        <v>-582.70000000000005</v>
      </c>
      <c r="S2436">
        <v>24200.42</v>
      </c>
      <c r="T2436">
        <v>0</v>
      </c>
      <c r="U2436">
        <v>-27386.22</v>
      </c>
      <c r="V2436">
        <v>-582.70000000000005</v>
      </c>
      <c r="W2436">
        <v>-3185.8</v>
      </c>
      <c r="X2436">
        <v>0</v>
      </c>
      <c r="Y2436">
        <v>0</v>
      </c>
      <c r="Z2436">
        <v>0</v>
      </c>
      <c r="AA2436">
        <v>0</v>
      </c>
      <c r="AB2436">
        <v>0</v>
      </c>
      <c r="AC2436">
        <v>0</v>
      </c>
      <c r="AD2436">
        <v>-544648.62</v>
      </c>
      <c r="AE2436">
        <v>0</v>
      </c>
      <c r="AF2436">
        <v>0</v>
      </c>
      <c r="AG2436">
        <v>0</v>
      </c>
      <c r="AH2436">
        <v>0</v>
      </c>
      <c r="AI2436">
        <v>-544648.62</v>
      </c>
      <c r="AJ2436">
        <v>0</v>
      </c>
      <c r="AK2436">
        <v>-544648.62</v>
      </c>
      <c r="AL2436">
        <v>-55001.05</v>
      </c>
      <c r="AM2436">
        <v>23806.62</v>
      </c>
      <c r="AN2436">
        <v>3185.8</v>
      </c>
      <c r="AO2436">
        <v>0</v>
      </c>
      <c r="AP2436">
        <v>0</v>
      </c>
      <c r="AQ2436">
        <v>26992.42</v>
      </c>
    </row>
    <row r="2437" spans="2:43" x14ac:dyDescent="0.35">
      <c r="B2437" s="65" t="s">
        <v>128</v>
      </c>
      <c r="C2437">
        <v>2016</v>
      </c>
      <c r="D2437">
        <v>2016</v>
      </c>
      <c r="F2437">
        <v>700</v>
      </c>
      <c r="G2437">
        <v>0</v>
      </c>
      <c r="H2437" t="s">
        <v>560</v>
      </c>
      <c r="I2437">
        <v>1</v>
      </c>
      <c r="J2437">
        <v>220</v>
      </c>
      <c r="K2437" t="s">
        <v>66</v>
      </c>
      <c r="L2437">
        <v>-57500</v>
      </c>
      <c r="M2437">
        <v>-18372.34</v>
      </c>
      <c r="N2437">
        <v>0</v>
      </c>
      <c r="O2437">
        <v>0</v>
      </c>
      <c r="P2437">
        <v>-57500</v>
      </c>
      <c r="Q2437">
        <v>-18372.34</v>
      </c>
      <c r="R2437">
        <v>0</v>
      </c>
      <c r="S2437">
        <v>0</v>
      </c>
      <c r="T2437">
        <v>0</v>
      </c>
      <c r="U2437">
        <v>0</v>
      </c>
      <c r="V2437">
        <v>0</v>
      </c>
      <c r="W2437">
        <v>0</v>
      </c>
      <c r="X2437">
        <v>0</v>
      </c>
      <c r="Y2437">
        <v>0</v>
      </c>
      <c r="Z2437">
        <v>0</v>
      </c>
      <c r="AA2437">
        <v>0</v>
      </c>
      <c r="AB2437">
        <v>0</v>
      </c>
      <c r="AC2437">
        <v>0</v>
      </c>
      <c r="AD2437">
        <v>-38701.26</v>
      </c>
      <c r="AE2437">
        <v>0</v>
      </c>
      <c r="AF2437">
        <v>0</v>
      </c>
      <c r="AG2437">
        <v>0</v>
      </c>
      <c r="AH2437">
        <v>0</v>
      </c>
      <c r="AI2437">
        <v>-38701.26</v>
      </c>
      <c r="AJ2437">
        <v>0</v>
      </c>
      <c r="AK2437">
        <v>-38701.26</v>
      </c>
      <c r="AL2437">
        <v>426.4</v>
      </c>
      <c r="AM2437">
        <v>9750.01</v>
      </c>
      <c r="AN2437">
        <v>0</v>
      </c>
      <c r="AO2437">
        <v>0</v>
      </c>
      <c r="AP2437">
        <v>0</v>
      </c>
      <c r="AQ2437">
        <v>9750.01</v>
      </c>
    </row>
    <row r="2438" spans="2:43" x14ac:dyDescent="0.35">
      <c r="B2438" s="65" t="s">
        <v>128</v>
      </c>
      <c r="C2438">
        <v>2016</v>
      </c>
      <c r="D2438">
        <v>2016</v>
      </c>
      <c r="F2438">
        <v>700</v>
      </c>
      <c r="G2438">
        <v>0</v>
      </c>
      <c r="H2438" t="s">
        <v>560</v>
      </c>
      <c r="I2438">
        <v>1</v>
      </c>
      <c r="J2438">
        <v>231</v>
      </c>
      <c r="K2438" t="s">
        <v>66</v>
      </c>
      <c r="L2438">
        <v>-234919.76</v>
      </c>
      <c r="M2438">
        <v>-234919.76</v>
      </c>
      <c r="N2438">
        <v>0</v>
      </c>
      <c r="O2438">
        <v>0</v>
      </c>
      <c r="P2438">
        <v>-234919.76</v>
      </c>
      <c r="Q2438">
        <v>-234919.76</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row>
    <row r="2439" spans="2:43" x14ac:dyDescent="0.35">
      <c r="B2439" s="65" t="s">
        <v>128</v>
      </c>
      <c r="C2439">
        <v>2016</v>
      </c>
      <c r="D2439">
        <v>2016</v>
      </c>
      <c r="F2439">
        <v>700</v>
      </c>
      <c r="G2439">
        <v>0</v>
      </c>
      <c r="H2439" t="s">
        <v>560</v>
      </c>
      <c r="I2439">
        <v>1</v>
      </c>
      <c r="J2439">
        <v>232</v>
      </c>
      <c r="K2439" t="s">
        <v>66</v>
      </c>
      <c r="L2439">
        <v>-54044.03</v>
      </c>
      <c r="M2439">
        <v>-6099.03</v>
      </c>
      <c r="N2439">
        <v>0</v>
      </c>
      <c r="O2439">
        <v>0</v>
      </c>
      <c r="P2439">
        <v>-54044.03</v>
      </c>
      <c r="Q2439">
        <v>-6099.03</v>
      </c>
      <c r="R2439">
        <v>0</v>
      </c>
      <c r="S2439">
        <v>0</v>
      </c>
      <c r="T2439">
        <v>0</v>
      </c>
      <c r="U2439">
        <v>0</v>
      </c>
      <c r="V2439">
        <v>0</v>
      </c>
      <c r="W2439">
        <v>0</v>
      </c>
      <c r="X2439">
        <v>0</v>
      </c>
      <c r="Y2439">
        <v>0</v>
      </c>
      <c r="Z2439">
        <v>0</v>
      </c>
      <c r="AA2439">
        <v>0</v>
      </c>
      <c r="AB2439">
        <v>0</v>
      </c>
      <c r="AC2439">
        <v>0</v>
      </c>
      <c r="AD2439">
        <v>-48646.1</v>
      </c>
      <c r="AE2439">
        <v>0</v>
      </c>
      <c r="AF2439">
        <v>0</v>
      </c>
      <c r="AG2439">
        <v>0</v>
      </c>
      <c r="AH2439">
        <v>0</v>
      </c>
      <c r="AI2439">
        <v>-48646.1</v>
      </c>
      <c r="AJ2439">
        <v>0</v>
      </c>
      <c r="AK2439">
        <v>-48646.1</v>
      </c>
      <c r="AL2439">
        <v>-701.1</v>
      </c>
      <c r="AM2439">
        <v>0</v>
      </c>
      <c r="AN2439">
        <v>0</v>
      </c>
      <c r="AO2439">
        <v>0</v>
      </c>
      <c r="AP2439">
        <v>0</v>
      </c>
      <c r="AQ2439">
        <v>0</v>
      </c>
    </row>
    <row r="2440" spans="2:43" x14ac:dyDescent="0.35">
      <c r="B2440" s="65" t="s">
        <v>128</v>
      </c>
      <c r="C2440">
        <v>2016</v>
      </c>
      <c r="D2440">
        <v>2016</v>
      </c>
      <c r="F2440">
        <v>700</v>
      </c>
      <c r="G2440">
        <v>0</v>
      </c>
      <c r="H2440" t="s">
        <v>560</v>
      </c>
      <c r="I2440">
        <v>1</v>
      </c>
      <c r="J2440">
        <v>233</v>
      </c>
      <c r="K2440" t="s">
        <v>66</v>
      </c>
      <c r="L2440">
        <v>-268719.53000000003</v>
      </c>
      <c r="M2440">
        <v>-57317.05</v>
      </c>
      <c r="N2440">
        <v>0</v>
      </c>
      <c r="O2440">
        <v>0</v>
      </c>
      <c r="P2440">
        <v>-268719.53000000003</v>
      </c>
      <c r="Q2440">
        <v>-57317.05</v>
      </c>
      <c r="R2440">
        <v>0</v>
      </c>
      <c r="S2440">
        <v>282</v>
      </c>
      <c r="T2440">
        <v>0</v>
      </c>
      <c r="U2440">
        <v>-282</v>
      </c>
      <c r="V2440">
        <v>0</v>
      </c>
      <c r="W2440">
        <v>0</v>
      </c>
      <c r="X2440">
        <v>-108921.36</v>
      </c>
      <c r="Y2440">
        <v>-108921.36</v>
      </c>
      <c r="Z2440">
        <v>0</v>
      </c>
      <c r="AA2440">
        <v>0</v>
      </c>
      <c r="AB2440">
        <v>-108921.36</v>
      </c>
      <c r="AC2440">
        <v>-108921.36</v>
      </c>
      <c r="AD2440">
        <v>-213446.43</v>
      </c>
      <c r="AE2440">
        <v>0</v>
      </c>
      <c r="AF2440">
        <v>0</v>
      </c>
      <c r="AG2440">
        <v>0</v>
      </c>
      <c r="AH2440">
        <v>0</v>
      </c>
      <c r="AI2440">
        <v>-213446.43</v>
      </c>
      <c r="AJ2440">
        <v>-108921.36</v>
      </c>
      <c r="AK2440">
        <v>-213446.43</v>
      </c>
      <c r="AL2440">
        <v>-2043.95</v>
      </c>
      <c r="AM2440">
        <v>6611.29</v>
      </c>
      <c r="AN2440">
        <v>0</v>
      </c>
      <c r="AO2440">
        <v>0</v>
      </c>
      <c r="AP2440">
        <v>53</v>
      </c>
      <c r="AQ2440">
        <v>6664.29</v>
      </c>
    </row>
    <row r="2441" spans="2:43" x14ac:dyDescent="0.35">
      <c r="B2441" s="65" t="s">
        <v>128</v>
      </c>
      <c r="C2441">
        <v>2016</v>
      </c>
      <c r="D2441">
        <v>2016</v>
      </c>
      <c r="F2441">
        <v>700</v>
      </c>
      <c r="G2441">
        <v>0</v>
      </c>
      <c r="H2441" t="s">
        <v>560</v>
      </c>
      <c r="I2441">
        <v>1</v>
      </c>
      <c r="J2441">
        <v>240</v>
      </c>
      <c r="K2441" t="s">
        <v>66</v>
      </c>
      <c r="L2441">
        <v>-120549</v>
      </c>
      <c r="M2441">
        <v>25663</v>
      </c>
      <c r="N2441">
        <v>0</v>
      </c>
      <c r="O2441">
        <v>-25663</v>
      </c>
      <c r="P2441">
        <v>-120549</v>
      </c>
      <c r="Q2441">
        <v>0</v>
      </c>
      <c r="R2441">
        <v>0</v>
      </c>
      <c r="S2441">
        <v>0</v>
      </c>
      <c r="T2441">
        <v>0</v>
      </c>
      <c r="U2441">
        <v>0</v>
      </c>
      <c r="V2441">
        <v>0</v>
      </c>
      <c r="W2441">
        <v>0</v>
      </c>
      <c r="X2441">
        <v>0</v>
      </c>
      <c r="Y2441">
        <v>0</v>
      </c>
      <c r="Z2441">
        <v>0</v>
      </c>
      <c r="AA2441">
        <v>0</v>
      </c>
      <c r="AB2441">
        <v>0</v>
      </c>
      <c r="AC2441">
        <v>0</v>
      </c>
      <c r="AD2441">
        <v>-146212</v>
      </c>
      <c r="AE2441">
        <v>0</v>
      </c>
      <c r="AF2441">
        <v>0</v>
      </c>
      <c r="AG2441">
        <v>0</v>
      </c>
      <c r="AH2441">
        <v>0</v>
      </c>
      <c r="AI2441">
        <v>-146212</v>
      </c>
      <c r="AJ2441">
        <v>0</v>
      </c>
      <c r="AK2441">
        <v>-146212</v>
      </c>
      <c r="AL2441">
        <v>-25663</v>
      </c>
      <c r="AM2441">
        <v>0</v>
      </c>
      <c r="AN2441">
        <v>0</v>
      </c>
      <c r="AO2441">
        <v>0</v>
      </c>
      <c r="AP2441">
        <v>0</v>
      </c>
      <c r="AQ2441">
        <v>0</v>
      </c>
    </row>
    <row r="2442" spans="2:43" x14ac:dyDescent="0.35">
      <c r="B2442" s="65" t="s">
        <v>128</v>
      </c>
      <c r="C2442">
        <v>2016</v>
      </c>
      <c r="D2442">
        <v>2016</v>
      </c>
      <c r="F2442">
        <v>700</v>
      </c>
      <c r="G2442">
        <v>0</v>
      </c>
      <c r="H2442" t="s">
        <v>560</v>
      </c>
      <c r="I2442">
        <v>1</v>
      </c>
      <c r="J2442">
        <v>251</v>
      </c>
      <c r="K2442" t="s">
        <v>66</v>
      </c>
      <c r="L2442">
        <v>-10040659.310000001</v>
      </c>
      <c r="M2442">
        <v>-2568757.9900000002</v>
      </c>
      <c r="N2442">
        <v>0</v>
      </c>
      <c r="O2442">
        <v>0</v>
      </c>
      <c r="P2442">
        <v>-10040659.310000001</v>
      </c>
      <c r="Q2442">
        <v>-2568757.9900000002</v>
      </c>
      <c r="R2442">
        <v>-213004.29</v>
      </c>
      <c r="S2442">
        <v>-72051.72</v>
      </c>
      <c r="T2442">
        <v>0</v>
      </c>
      <c r="U2442">
        <v>0</v>
      </c>
      <c r="V2442">
        <v>-213004.29</v>
      </c>
      <c r="W2442">
        <v>-72051.72</v>
      </c>
      <c r="X2442">
        <v>-6458.25</v>
      </c>
      <c r="Y2442">
        <v>0</v>
      </c>
      <c r="Z2442">
        <v>0</v>
      </c>
      <c r="AA2442">
        <v>0</v>
      </c>
      <c r="AB2442">
        <v>-6458.25</v>
      </c>
      <c r="AC2442">
        <v>0</v>
      </c>
      <c r="AD2442">
        <v>-7625696.96</v>
      </c>
      <c r="AE2442">
        <v>0</v>
      </c>
      <c r="AF2442">
        <v>0</v>
      </c>
      <c r="AG2442">
        <v>0</v>
      </c>
      <c r="AH2442">
        <v>0</v>
      </c>
      <c r="AI2442">
        <v>-7625696.96</v>
      </c>
      <c r="AJ2442">
        <v>-6458.25</v>
      </c>
      <c r="AK2442">
        <v>-7619238.71</v>
      </c>
      <c r="AL2442">
        <v>-6384.82</v>
      </c>
      <c r="AM2442">
        <v>225075.74</v>
      </c>
      <c r="AN2442">
        <v>25.82</v>
      </c>
      <c r="AO2442">
        <v>0</v>
      </c>
      <c r="AP2442">
        <v>0</v>
      </c>
      <c r="AQ2442">
        <v>225101.56</v>
      </c>
    </row>
    <row r="2443" spans="2:43" x14ac:dyDescent="0.35">
      <c r="B2443" s="65" t="s">
        <v>128</v>
      </c>
      <c r="C2443">
        <v>2016</v>
      </c>
      <c r="D2443">
        <v>2016</v>
      </c>
      <c r="F2443">
        <v>700</v>
      </c>
      <c r="G2443">
        <v>0</v>
      </c>
      <c r="H2443" t="s">
        <v>560</v>
      </c>
      <c r="I2443">
        <v>1</v>
      </c>
      <c r="J2443">
        <v>252</v>
      </c>
      <c r="K2443" t="s">
        <v>66</v>
      </c>
      <c r="L2443">
        <v>-187369.78</v>
      </c>
      <c r="M2443">
        <v>1597.89</v>
      </c>
      <c r="N2443">
        <v>0</v>
      </c>
      <c r="O2443">
        <v>-16444.22</v>
      </c>
      <c r="P2443">
        <v>-187369.78</v>
      </c>
      <c r="Q2443">
        <v>-14846.33</v>
      </c>
      <c r="R2443">
        <v>-20653.8</v>
      </c>
      <c r="S2443">
        <v>-21913.599999999999</v>
      </c>
      <c r="T2443">
        <v>0</v>
      </c>
      <c r="U2443">
        <v>0</v>
      </c>
      <c r="V2443">
        <v>-20653.8</v>
      </c>
      <c r="W2443">
        <v>-21913.599999999999</v>
      </c>
      <c r="X2443">
        <v>0</v>
      </c>
      <c r="Y2443">
        <v>0</v>
      </c>
      <c r="Z2443">
        <v>0</v>
      </c>
      <c r="AA2443">
        <v>0</v>
      </c>
      <c r="AB2443">
        <v>0</v>
      </c>
      <c r="AC2443">
        <v>0</v>
      </c>
      <c r="AD2443">
        <v>-191957.87</v>
      </c>
      <c r="AE2443">
        <v>0</v>
      </c>
      <c r="AF2443">
        <v>0</v>
      </c>
      <c r="AG2443">
        <v>0</v>
      </c>
      <c r="AH2443">
        <v>0</v>
      </c>
      <c r="AI2443">
        <v>-191957.87</v>
      </c>
      <c r="AJ2443">
        <v>0</v>
      </c>
      <c r="AK2443">
        <v>-191957.87</v>
      </c>
      <c r="AL2443">
        <v>-20694.22</v>
      </c>
      <c r="AM2443">
        <v>0</v>
      </c>
      <c r="AN2443">
        <v>21913.599999999999</v>
      </c>
      <c r="AO2443">
        <v>0</v>
      </c>
      <c r="AP2443">
        <v>0</v>
      </c>
      <c r="AQ2443">
        <v>21913.599999999999</v>
      </c>
    </row>
    <row r="2444" spans="2:43" x14ac:dyDescent="0.35">
      <c r="B2444" s="65" t="s">
        <v>128</v>
      </c>
      <c r="C2444">
        <v>2016</v>
      </c>
      <c r="D2444">
        <v>2016</v>
      </c>
      <c r="F2444">
        <v>700</v>
      </c>
      <c r="G2444">
        <v>0</v>
      </c>
      <c r="H2444" t="s">
        <v>560</v>
      </c>
      <c r="I2444">
        <v>1</v>
      </c>
      <c r="J2444">
        <v>253</v>
      </c>
      <c r="K2444" t="s">
        <v>66</v>
      </c>
      <c r="L2444">
        <v>-1605704</v>
      </c>
      <c r="M2444">
        <v>-244415.72</v>
      </c>
      <c r="N2444">
        <v>0</v>
      </c>
      <c r="O2444">
        <v>0</v>
      </c>
      <c r="P2444">
        <v>-1605704</v>
      </c>
      <c r="Q2444">
        <v>-244415.72</v>
      </c>
      <c r="R2444">
        <v>0</v>
      </c>
      <c r="S2444">
        <v>0</v>
      </c>
      <c r="T2444">
        <v>0</v>
      </c>
      <c r="U2444">
        <v>0</v>
      </c>
      <c r="V2444">
        <v>0</v>
      </c>
      <c r="W2444">
        <v>0</v>
      </c>
      <c r="X2444">
        <v>-3753276.32</v>
      </c>
      <c r="Y2444">
        <v>-522051.5</v>
      </c>
      <c r="Z2444">
        <v>0</v>
      </c>
      <c r="AA2444">
        <v>0</v>
      </c>
      <c r="AB2444">
        <v>-3753276.32</v>
      </c>
      <c r="AC2444">
        <v>-522051.5</v>
      </c>
      <c r="AD2444">
        <v>-4592513.0999999996</v>
      </c>
      <c r="AE2444">
        <v>0</v>
      </c>
      <c r="AF2444">
        <v>0</v>
      </c>
      <c r="AG2444">
        <v>0</v>
      </c>
      <c r="AH2444">
        <v>0</v>
      </c>
      <c r="AI2444">
        <v>-4592513.0999999996</v>
      </c>
      <c r="AJ2444">
        <v>-3753276.32</v>
      </c>
      <c r="AK2444">
        <v>-1361288.28</v>
      </c>
      <c r="AL2444">
        <v>0</v>
      </c>
      <c r="AM2444">
        <v>1073.08</v>
      </c>
      <c r="AN2444">
        <v>0</v>
      </c>
      <c r="AO2444">
        <v>0</v>
      </c>
      <c r="AP2444">
        <v>0</v>
      </c>
      <c r="AQ2444">
        <v>1073.08</v>
      </c>
    </row>
    <row r="2445" spans="2:43" x14ac:dyDescent="0.35">
      <c r="B2445" s="65" t="s">
        <v>128</v>
      </c>
      <c r="C2445">
        <v>2016</v>
      </c>
      <c r="D2445">
        <v>2016</v>
      </c>
      <c r="F2445">
        <v>700</v>
      </c>
      <c r="G2445">
        <v>0</v>
      </c>
      <c r="H2445" t="s">
        <v>560</v>
      </c>
      <c r="I2445">
        <v>1</v>
      </c>
      <c r="J2445">
        <v>254</v>
      </c>
      <c r="K2445" t="s">
        <v>66</v>
      </c>
      <c r="L2445">
        <v>-109322.75</v>
      </c>
      <c r="M2445">
        <v>-100545.08</v>
      </c>
      <c r="N2445">
        <v>0</v>
      </c>
      <c r="O2445">
        <v>0</v>
      </c>
      <c r="P2445">
        <v>-109322.75</v>
      </c>
      <c r="Q2445">
        <v>-100545.08</v>
      </c>
      <c r="R2445">
        <v>0</v>
      </c>
      <c r="S2445">
        <v>0</v>
      </c>
      <c r="T2445">
        <v>0</v>
      </c>
      <c r="U2445">
        <v>0</v>
      </c>
      <c r="V2445">
        <v>0</v>
      </c>
      <c r="W2445">
        <v>0</v>
      </c>
      <c r="X2445">
        <v>0</v>
      </c>
      <c r="Y2445">
        <v>0</v>
      </c>
      <c r="Z2445">
        <v>0</v>
      </c>
      <c r="AA2445">
        <v>0</v>
      </c>
      <c r="AB2445">
        <v>0</v>
      </c>
      <c r="AC2445">
        <v>0</v>
      </c>
      <c r="AD2445">
        <v>-8777.67</v>
      </c>
      <c r="AE2445">
        <v>0</v>
      </c>
      <c r="AF2445">
        <v>0</v>
      </c>
      <c r="AG2445">
        <v>0</v>
      </c>
      <c r="AH2445">
        <v>0</v>
      </c>
      <c r="AI2445">
        <v>-8777.67</v>
      </c>
      <c r="AJ2445">
        <v>0</v>
      </c>
      <c r="AK2445">
        <v>-8777.67</v>
      </c>
      <c r="AL2445">
        <v>0</v>
      </c>
      <c r="AM2445">
        <v>0</v>
      </c>
      <c r="AN2445">
        <v>0</v>
      </c>
      <c r="AO2445">
        <v>0</v>
      </c>
      <c r="AP2445">
        <v>0</v>
      </c>
      <c r="AQ2445">
        <v>0</v>
      </c>
    </row>
    <row r="2446" spans="2:43" x14ac:dyDescent="0.35">
      <c r="B2446" s="65" t="s">
        <v>128</v>
      </c>
      <c r="C2446">
        <v>2016</v>
      </c>
      <c r="D2446">
        <v>2016</v>
      </c>
      <c r="F2446">
        <v>700</v>
      </c>
      <c r="G2446">
        <v>0</v>
      </c>
      <c r="H2446" t="s">
        <v>560</v>
      </c>
      <c r="I2446">
        <v>1</v>
      </c>
      <c r="J2446">
        <v>257</v>
      </c>
      <c r="K2446" t="s">
        <v>66</v>
      </c>
      <c r="L2446">
        <v>-2453689.2400000002</v>
      </c>
      <c r="M2446">
        <v>-171365.7</v>
      </c>
      <c r="N2446">
        <v>0</v>
      </c>
      <c r="O2446">
        <v>0</v>
      </c>
      <c r="P2446">
        <v>-2453689.2400000002</v>
      </c>
      <c r="Q2446">
        <v>-171365.7</v>
      </c>
      <c r="R2446">
        <v>-7613.74</v>
      </c>
      <c r="S2446">
        <v>0</v>
      </c>
      <c r="T2446">
        <v>0</v>
      </c>
      <c r="U2446">
        <v>0</v>
      </c>
      <c r="V2446">
        <v>-7613.74</v>
      </c>
      <c r="W2446">
        <v>0</v>
      </c>
      <c r="X2446">
        <v>-312573.21000000002</v>
      </c>
      <c r="Y2446">
        <v>-6962.69</v>
      </c>
      <c r="Z2446">
        <v>0</v>
      </c>
      <c r="AA2446">
        <v>0</v>
      </c>
      <c r="AB2446">
        <v>-312573.21000000002</v>
      </c>
      <c r="AC2446">
        <v>-6962.69</v>
      </c>
      <c r="AD2446">
        <v>-2590947.7999999998</v>
      </c>
      <c r="AE2446">
        <v>0</v>
      </c>
      <c r="AF2446">
        <v>0</v>
      </c>
      <c r="AG2446">
        <v>0</v>
      </c>
      <c r="AH2446">
        <v>0</v>
      </c>
      <c r="AI2446">
        <v>-2590947.7999999998</v>
      </c>
      <c r="AJ2446">
        <v>-312573.21000000002</v>
      </c>
      <c r="AK2446">
        <v>-2285337.2799999998</v>
      </c>
      <c r="AL2446">
        <v>4600</v>
      </c>
      <c r="AM2446">
        <v>10000</v>
      </c>
      <c r="AN2446">
        <v>0</v>
      </c>
      <c r="AO2446">
        <v>0</v>
      </c>
      <c r="AP2446">
        <v>0</v>
      </c>
      <c r="AQ2446">
        <v>10000</v>
      </c>
    </row>
    <row r="2447" spans="2:43" x14ac:dyDescent="0.35">
      <c r="B2447" s="65" t="s">
        <v>128</v>
      </c>
      <c r="C2447">
        <v>2016</v>
      </c>
      <c r="D2447">
        <v>2016</v>
      </c>
      <c r="F2447">
        <v>700</v>
      </c>
      <c r="G2447">
        <v>0</v>
      </c>
      <c r="H2447" t="s">
        <v>560</v>
      </c>
      <c r="I2447">
        <v>1</v>
      </c>
      <c r="J2447">
        <v>260</v>
      </c>
      <c r="K2447" t="s">
        <v>66</v>
      </c>
      <c r="L2447">
        <v>-43694.1</v>
      </c>
      <c r="M2447">
        <v>-6832.1</v>
      </c>
      <c r="N2447">
        <v>0</v>
      </c>
      <c r="O2447">
        <v>0</v>
      </c>
      <c r="P2447">
        <v>-43694.1</v>
      </c>
      <c r="Q2447">
        <v>-6832.1</v>
      </c>
      <c r="R2447">
        <v>-68.400000000000006</v>
      </c>
      <c r="S2447">
        <v>1917.07</v>
      </c>
      <c r="T2447">
        <v>0</v>
      </c>
      <c r="U2447">
        <v>-2005.47</v>
      </c>
      <c r="V2447">
        <v>-68.400000000000006</v>
      </c>
      <c r="W2447">
        <v>-88.4</v>
      </c>
      <c r="X2447">
        <v>0</v>
      </c>
      <c r="Y2447">
        <v>0</v>
      </c>
      <c r="Z2447">
        <v>0</v>
      </c>
      <c r="AA2447">
        <v>0</v>
      </c>
      <c r="AB2447">
        <v>0</v>
      </c>
      <c r="AC2447">
        <v>0</v>
      </c>
      <c r="AD2447">
        <v>-47366.87</v>
      </c>
      <c r="AE2447">
        <v>0</v>
      </c>
      <c r="AF2447">
        <v>0</v>
      </c>
      <c r="AG2447">
        <v>-20</v>
      </c>
      <c r="AH2447">
        <v>0</v>
      </c>
      <c r="AI2447">
        <v>-47386.87</v>
      </c>
      <c r="AJ2447">
        <v>0</v>
      </c>
      <c r="AK2447">
        <v>-47386.87</v>
      </c>
      <c r="AL2447">
        <v>-10544.87</v>
      </c>
      <c r="AM2447">
        <v>5998.1</v>
      </c>
      <c r="AN2447">
        <v>88.4</v>
      </c>
      <c r="AO2447">
        <v>0</v>
      </c>
      <c r="AP2447">
        <v>0</v>
      </c>
      <c r="AQ2447">
        <v>6086.5</v>
      </c>
    </row>
    <row r="2448" spans="2:43" x14ac:dyDescent="0.35">
      <c r="B2448" s="65" t="s">
        <v>128</v>
      </c>
      <c r="C2448">
        <v>2016</v>
      </c>
      <c r="D2448">
        <v>2016</v>
      </c>
      <c r="F2448">
        <v>700</v>
      </c>
      <c r="G2448">
        <v>0</v>
      </c>
      <c r="H2448" t="s">
        <v>560</v>
      </c>
      <c r="I2448">
        <v>1</v>
      </c>
      <c r="J2448">
        <v>310</v>
      </c>
      <c r="K2448" t="s">
        <v>66</v>
      </c>
      <c r="L2448">
        <v>-539059.14</v>
      </c>
      <c r="M2448">
        <v>267.55</v>
      </c>
      <c r="N2448">
        <v>0</v>
      </c>
      <c r="O2448">
        <v>-9593.75</v>
      </c>
      <c r="P2448">
        <v>-539059.14</v>
      </c>
      <c r="Q2448">
        <v>-9326.2000000000007</v>
      </c>
      <c r="R2448">
        <v>-399840</v>
      </c>
      <c r="S2448">
        <v>3299.08</v>
      </c>
      <c r="T2448">
        <v>0</v>
      </c>
      <c r="U2448">
        <v>-3299.08</v>
      </c>
      <c r="V2448">
        <v>-399840</v>
      </c>
      <c r="W2448">
        <v>0</v>
      </c>
      <c r="X2448">
        <v>0</v>
      </c>
      <c r="Y2448">
        <v>0</v>
      </c>
      <c r="Z2448">
        <v>0</v>
      </c>
      <c r="AA2448">
        <v>0</v>
      </c>
      <c r="AB2448">
        <v>0</v>
      </c>
      <c r="AC2448">
        <v>0</v>
      </c>
      <c r="AD2448">
        <v>-945919.24</v>
      </c>
      <c r="AE2448">
        <v>0</v>
      </c>
      <c r="AF2448">
        <v>0</v>
      </c>
      <c r="AG2448">
        <v>0</v>
      </c>
      <c r="AH2448">
        <v>0</v>
      </c>
      <c r="AI2448">
        <v>-945919.24</v>
      </c>
      <c r="AJ2448">
        <v>0</v>
      </c>
      <c r="AK2448">
        <v>-945919.24</v>
      </c>
      <c r="AL2448">
        <v>-16346.3</v>
      </c>
      <c r="AM2448">
        <v>9070.9599999999991</v>
      </c>
      <c r="AN2448">
        <v>0</v>
      </c>
      <c r="AO2448">
        <v>0</v>
      </c>
      <c r="AP2448">
        <v>0</v>
      </c>
      <c r="AQ2448">
        <v>9070.9599999999991</v>
      </c>
    </row>
    <row r="2449" spans="2:43" x14ac:dyDescent="0.35">
      <c r="B2449" s="65" t="s">
        <v>128</v>
      </c>
      <c r="C2449">
        <v>2016</v>
      </c>
      <c r="D2449">
        <v>2016</v>
      </c>
      <c r="F2449">
        <v>700</v>
      </c>
      <c r="G2449">
        <v>0</v>
      </c>
      <c r="H2449" t="s">
        <v>560</v>
      </c>
      <c r="I2449">
        <v>1</v>
      </c>
      <c r="J2449">
        <v>410</v>
      </c>
      <c r="K2449" t="s">
        <v>66</v>
      </c>
      <c r="L2449">
        <v>-11105000</v>
      </c>
      <c r="M2449">
        <v>-10839349.07</v>
      </c>
      <c r="N2449">
        <v>0</v>
      </c>
      <c r="O2449">
        <v>0</v>
      </c>
      <c r="P2449">
        <v>-11105000</v>
      </c>
      <c r="Q2449">
        <v>-10839349.07</v>
      </c>
      <c r="R2449">
        <v>0</v>
      </c>
      <c r="S2449">
        <v>0</v>
      </c>
      <c r="T2449">
        <v>0</v>
      </c>
      <c r="U2449">
        <v>0</v>
      </c>
      <c r="V2449">
        <v>0</v>
      </c>
      <c r="W2449">
        <v>0</v>
      </c>
      <c r="X2449">
        <v>0</v>
      </c>
      <c r="Y2449">
        <v>0</v>
      </c>
      <c r="Z2449">
        <v>0</v>
      </c>
      <c r="AA2449">
        <v>0</v>
      </c>
      <c r="AB2449">
        <v>0</v>
      </c>
      <c r="AC2449">
        <v>0</v>
      </c>
      <c r="AD2449">
        <v>-265650.93</v>
      </c>
      <c r="AE2449">
        <v>0</v>
      </c>
      <c r="AF2449">
        <v>0</v>
      </c>
      <c r="AG2449">
        <v>0</v>
      </c>
      <c r="AH2449">
        <v>0</v>
      </c>
      <c r="AI2449">
        <v>-265650.93</v>
      </c>
      <c r="AJ2449">
        <v>0</v>
      </c>
      <c r="AK2449">
        <v>-265650.93</v>
      </c>
      <c r="AL2449">
        <v>0</v>
      </c>
      <c r="AM2449">
        <v>0</v>
      </c>
      <c r="AN2449">
        <v>0</v>
      </c>
      <c r="AO2449">
        <v>0</v>
      </c>
      <c r="AP2449">
        <v>0</v>
      </c>
      <c r="AQ2449">
        <v>0</v>
      </c>
    </row>
    <row r="2450" spans="2:43" x14ac:dyDescent="0.35">
      <c r="B2450" s="65" t="s">
        <v>128</v>
      </c>
      <c r="C2450">
        <v>2016</v>
      </c>
      <c r="D2450">
        <v>2016</v>
      </c>
      <c r="F2450">
        <v>700</v>
      </c>
      <c r="G2450">
        <v>0</v>
      </c>
      <c r="H2450" t="s">
        <v>560</v>
      </c>
      <c r="I2450">
        <v>1</v>
      </c>
      <c r="J2450">
        <v>920</v>
      </c>
      <c r="K2450" t="s">
        <v>66</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20919.25</v>
      </c>
      <c r="AE2450">
        <v>0</v>
      </c>
      <c r="AF2450">
        <v>0</v>
      </c>
      <c r="AG2450">
        <v>0</v>
      </c>
      <c r="AH2450">
        <v>0</v>
      </c>
      <c r="AI2450">
        <v>20919.25</v>
      </c>
      <c r="AJ2450">
        <v>0</v>
      </c>
      <c r="AK2450">
        <v>20919.25</v>
      </c>
      <c r="AL2450">
        <v>20919.25</v>
      </c>
      <c r="AM2450">
        <v>0</v>
      </c>
      <c r="AN2450">
        <v>0</v>
      </c>
      <c r="AO2450">
        <v>0</v>
      </c>
      <c r="AP2450">
        <v>0</v>
      </c>
      <c r="AQ2450">
        <v>0</v>
      </c>
    </row>
    <row r="2451" spans="2:43" x14ac:dyDescent="0.35">
      <c r="B2451" s="65" t="s">
        <v>128</v>
      </c>
      <c r="C2451">
        <v>2016</v>
      </c>
      <c r="D2451">
        <v>2016</v>
      </c>
      <c r="F2451">
        <v>700</v>
      </c>
      <c r="G2451">
        <v>0</v>
      </c>
      <c r="H2451" t="s">
        <v>595</v>
      </c>
      <c r="I2451">
        <v>801</v>
      </c>
      <c r="J2451">
        <v>255</v>
      </c>
      <c r="K2451" t="s">
        <v>457</v>
      </c>
      <c r="L2451">
        <v>-572000</v>
      </c>
      <c r="M2451">
        <v>-542000</v>
      </c>
      <c r="N2451">
        <v>0</v>
      </c>
      <c r="O2451">
        <v>0</v>
      </c>
      <c r="P2451">
        <v>-572000</v>
      </c>
      <c r="Q2451">
        <v>-542000</v>
      </c>
      <c r="R2451">
        <v>0</v>
      </c>
      <c r="S2451">
        <v>0</v>
      </c>
      <c r="T2451">
        <v>0</v>
      </c>
      <c r="U2451">
        <v>0</v>
      </c>
      <c r="V2451">
        <v>0</v>
      </c>
      <c r="W2451">
        <v>0</v>
      </c>
      <c r="X2451">
        <v>0</v>
      </c>
      <c r="Y2451">
        <v>0</v>
      </c>
      <c r="Z2451">
        <v>0</v>
      </c>
      <c r="AA2451">
        <v>0</v>
      </c>
      <c r="AB2451">
        <v>0</v>
      </c>
      <c r="AC2451">
        <v>0</v>
      </c>
      <c r="AD2451">
        <v>-30000</v>
      </c>
      <c r="AE2451">
        <v>0</v>
      </c>
      <c r="AF2451">
        <v>0</v>
      </c>
      <c r="AG2451">
        <v>0</v>
      </c>
      <c r="AH2451">
        <v>0</v>
      </c>
      <c r="AI2451">
        <v>-30000</v>
      </c>
      <c r="AJ2451">
        <v>0</v>
      </c>
      <c r="AK2451">
        <v>-30000</v>
      </c>
      <c r="AL2451">
        <v>0</v>
      </c>
      <c r="AM2451">
        <v>0</v>
      </c>
      <c r="AN2451">
        <v>0</v>
      </c>
      <c r="AO2451">
        <v>0</v>
      </c>
      <c r="AP2451">
        <v>0</v>
      </c>
      <c r="AQ2451">
        <v>0</v>
      </c>
    </row>
    <row r="2452" spans="2:43" x14ac:dyDescent="0.35">
      <c r="B2452" s="65" t="s">
        <v>128</v>
      </c>
      <c r="C2452">
        <v>2016</v>
      </c>
      <c r="D2452">
        <v>2016</v>
      </c>
      <c r="F2452">
        <v>700</v>
      </c>
      <c r="G2452">
        <v>0</v>
      </c>
      <c r="H2452" t="s">
        <v>595</v>
      </c>
      <c r="I2452">
        <v>801</v>
      </c>
      <c r="J2452">
        <v>257</v>
      </c>
      <c r="K2452" t="s">
        <v>457</v>
      </c>
      <c r="L2452">
        <v>-157193</v>
      </c>
      <c r="M2452">
        <v>-46216.83</v>
      </c>
      <c r="N2452">
        <v>0</v>
      </c>
      <c r="O2452">
        <v>0</v>
      </c>
      <c r="P2452">
        <v>-157193</v>
      </c>
      <c r="Q2452">
        <v>-46216.83</v>
      </c>
      <c r="R2452">
        <v>0</v>
      </c>
      <c r="S2452">
        <v>0</v>
      </c>
      <c r="T2452">
        <v>0</v>
      </c>
      <c r="U2452">
        <v>0</v>
      </c>
      <c r="V2452">
        <v>0</v>
      </c>
      <c r="W2452">
        <v>0</v>
      </c>
      <c r="X2452">
        <v>0</v>
      </c>
      <c r="Y2452">
        <v>0</v>
      </c>
      <c r="Z2452">
        <v>0</v>
      </c>
      <c r="AA2452">
        <v>0</v>
      </c>
      <c r="AB2452">
        <v>0</v>
      </c>
      <c r="AC2452">
        <v>0</v>
      </c>
      <c r="AD2452">
        <v>-110976.17</v>
      </c>
      <c r="AE2452">
        <v>0</v>
      </c>
      <c r="AF2452">
        <v>0</v>
      </c>
      <c r="AG2452">
        <v>0</v>
      </c>
      <c r="AH2452">
        <v>0</v>
      </c>
      <c r="AI2452">
        <v>-110976.17</v>
      </c>
      <c r="AJ2452">
        <v>0</v>
      </c>
      <c r="AK2452">
        <v>-110976.17</v>
      </c>
      <c r="AL2452">
        <v>0</v>
      </c>
      <c r="AM2452">
        <v>0</v>
      </c>
      <c r="AN2452">
        <v>0</v>
      </c>
      <c r="AO2452">
        <v>0</v>
      </c>
      <c r="AP2452">
        <v>0</v>
      </c>
      <c r="AQ2452">
        <v>0</v>
      </c>
    </row>
    <row r="2453" spans="2:43" x14ac:dyDescent="0.35">
      <c r="B2453" s="65" t="s">
        <v>128</v>
      </c>
      <c r="C2453">
        <v>2016</v>
      </c>
      <c r="D2453">
        <v>2016</v>
      </c>
      <c r="F2453">
        <v>750</v>
      </c>
      <c r="G2453">
        <v>0</v>
      </c>
      <c r="H2453" t="s">
        <v>459</v>
      </c>
      <c r="I2453">
        <v>0</v>
      </c>
      <c r="J2453">
        <v>0</v>
      </c>
      <c r="K2453" t="s">
        <v>460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row>
    <row r="2454" spans="2:43" x14ac:dyDescent="0.35">
      <c r="B2454" s="65" t="s">
        <v>128</v>
      </c>
      <c r="C2454">
        <v>2017</v>
      </c>
      <c r="D2454">
        <v>2017</v>
      </c>
      <c r="F2454">
        <v>700</v>
      </c>
      <c r="G2454">
        <v>0</v>
      </c>
      <c r="H2454" t="s">
        <v>560</v>
      </c>
      <c r="I2454">
        <v>1</v>
      </c>
      <c r="J2454">
        <v>0</v>
      </c>
      <c r="K2454" t="s">
        <v>66</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-1440.45</v>
      </c>
      <c r="AE2454">
        <v>0</v>
      </c>
      <c r="AF2454">
        <v>0</v>
      </c>
      <c r="AG2454">
        <v>0</v>
      </c>
      <c r="AH2454">
        <v>0</v>
      </c>
      <c r="AI2454">
        <v>-1440.45</v>
      </c>
      <c r="AJ2454">
        <v>0</v>
      </c>
      <c r="AK2454">
        <v>-1440.45</v>
      </c>
      <c r="AL2454">
        <v>-1440.45</v>
      </c>
      <c r="AM2454">
        <v>0</v>
      </c>
      <c r="AN2454">
        <v>0</v>
      </c>
      <c r="AO2454">
        <v>0</v>
      </c>
      <c r="AP2454">
        <v>0</v>
      </c>
      <c r="AQ2454">
        <v>0</v>
      </c>
    </row>
    <row r="2455" spans="2:43" x14ac:dyDescent="0.35">
      <c r="B2455" s="65" t="s">
        <v>128</v>
      </c>
      <c r="C2455">
        <v>2017</v>
      </c>
      <c r="D2455">
        <v>2017</v>
      </c>
      <c r="F2455">
        <v>700</v>
      </c>
      <c r="G2455">
        <v>0</v>
      </c>
      <c r="H2455" t="s">
        <v>560</v>
      </c>
      <c r="I2455">
        <v>1</v>
      </c>
      <c r="J2455">
        <v>111</v>
      </c>
      <c r="K2455" t="s">
        <v>66</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-64198270.009999998</v>
      </c>
      <c r="AE2455">
        <v>0</v>
      </c>
      <c r="AF2455">
        <v>0</v>
      </c>
      <c r="AG2455">
        <v>0</v>
      </c>
      <c r="AH2455">
        <v>0</v>
      </c>
      <c r="AI2455">
        <v>-64198270.009999998</v>
      </c>
      <c r="AJ2455">
        <v>0</v>
      </c>
      <c r="AK2455">
        <v>-64198270.009999998</v>
      </c>
      <c r="AL2455">
        <v>-64198270.009999998</v>
      </c>
      <c r="AM2455">
        <v>0</v>
      </c>
      <c r="AN2455">
        <v>0</v>
      </c>
      <c r="AO2455">
        <v>0</v>
      </c>
      <c r="AP2455">
        <v>0</v>
      </c>
      <c r="AQ2455">
        <v>0</v>
      </c>
    </row>
    <row r="2456" spans="2:43" x14ac:dyDescent="0.35">
      <c r="B2456" s="65" t="s">
        <v>128</v>
      </c>
      <c r="C2456">
        <v>2017</v>
      </c>
      <c r="D2456">
        <v>2017</v>
      </c>
      <c r="F2456">
        <v>700</v>
      </c>
      <c r="G2456">
        <v>0</v>
      </c>
      <c r="H2456" t="s">
        <v>560</v>
      </c>
      <c r="I2456">
        <v>1</v>
      </c>
      <c r="J2456">
        <v>113</v>
      </c>
      <c r="K2456" t="s">
        <v>66</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-479975.87</v>
      </c>
      <c r="AE2456">
        <v>0</v>
      </c>
      <c r="AF2456">
        <v>0</v>
      </c>
      <c r="AG2456">
        <v>0</v>
      </c>
      <c r="AH2456">
        <v>0</v>
      </c>
      <c r="AI2456">
        <v>-479975.87</v>
      </c>
      <c r="AJ2456">
        <v>0</v>
      </c>
      <c r="AK2456">
        <v>-479975.87</v>
      </c>
      <c r="AL2456">
        <v>-479975.87</v>
      </c>
      <c r="AM2456">
        <v>0</v>
      </c>
      <c r="AN2456">
        <v>0</v>
      </c>
      <c r="AO2456">
        <v>0</v>
      </c>
      <c r="AP2456">
        <v>0</v>
      </c>
      <c r="AQ2456">
        <v>0</v>
      </c>
    </row>
    <row r="2457" spans="2:43" x14ac:dyDescent="0.35">
      <c r="B2457" s="65" t="s">
        <v>128</v>
      </c>
      <c r="C2457">
        <v>2017</v>
      </c>
      <c r="D2457">
        <v>2017</v>
      </c>
      <c r="F2457">
        <v>700</v>
      </c>
      <c r="G2457">
        <v>0</v>
      </c>
      <c r="H2457" t="s">
        <v>560</v>
      </c>
      <c r="I2457">
        <v>1</v>
      </c>
      <c r="J2457">
        <v>115</v>
      </c>
      <c r="K2457" t="s">
        <v>66</v>
      </c>
      <c r="L2457">
        <v>0</v>
      </c>
      <c r="M2457">
        <v>-1029.46</v>
      </c>
      <c r="N2457">
        <v>0</v>
      </c>
      <c r="O2457">
        <v>0</v>
      </c>
      <c r="P2457">
        <v>0</v>
      </c>
      <c r="Q2457">
        <v>-1029.46</v>
      </c>
      <c r="R2457">
        <v>0</v>
      </c>
      <c r="S2457">
        <v>0</v>
      </c>
      <c r="T2457">
        <v>0</v>
      </c>
      <c r="U2457">
        <v>0</v>
      </c>
      <c r="V2457">
        <v>0</v>
      </c>
      <c r="W2457">
        <v>0</v>
      </c>
      <c r="X2457">
        <v>0</v>
      </c>
      <c r="Y2457">
        <v>0</v>
      </c>
      <c r="Z2457">
        <v>0</v>
      </c>
      <c r="AA2457">
        <v>0</v>
      </c>
      <c r="AB2457">
        <v>0</v>
      </c>
      <c r="AC2457">
        <v>0</v>
      </c>
      <c r="AD2457">
        <v>-233126.59</v>
      </c>
      <c r="AE2457">
        <v>0</v>
      </c>
      <c r="AF2457">
        <v>0</v>
      </c>
      <c r="AG2457">
        <v>0</v>
      </c>
      <c r="AH2457">
        <v>0</v>
      </c>
      <c r="AI2457">
        <v>-233126.59</v>
      </c>
      <c r="AJ2457">
        <v>0</v>
      </c>
      <c r="AK2457">
        <v>-233126.59</v>
      </c>
      <c r="AL2457">
        <v>-234156.05</v>
      </c>
      <c r="AM2457">
        <v>0</v>
      </c>
      <c r="AN2457">
        <v>0</v>
      </c>
      <c r="AO2457">
        <v>0</v>
      </c>
      <c r="AP2457">
        <v>0</v>
      </c>
      <c r="AQ2457">
        <v>0</v>
      </c>
    </row>
    <row r="2458" spans="2:43" x14ac:dyDescent="0.35">
      <c r="B2458" s="65" t="s">
        <v>128</v>
      </c>
      <c r="C2458">
        <v>2017</v>
      </c>
      <c r="D2458">
        <v>2017</v>
      </c>
      <c r="F2458">
        <v>700</v>
      </c>
      <c r="G2458">
        <v>0</v>
      </c>
      <c r="H2458" t="s">
        <v>560</v>
      </c>
      <c r="I2458">
        <v>1</v>
      </c>
      <c r="J2458">
        <v>118</v>
      </c>
      <c r="K2458" t="s">
        <v>66</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-5344.5</v>
      </c>
      <c r="AE2458">
        <v>0</v>
      </c>
      <c r="AF2458">
        <v>0</v>
      </c>
      <c r="AG2458">
        <v>0</v>
      </c>
      <c r="AH2458">
        <v>0</v>
      </c>
      <c r="AI2458">
        <v>-5344.5</v>
      </c>
      <c r="AJ2458">
        <v>0</v>
      </c>
      <c r="AK2458">
        <v>-5344.5</v>
      </c>
      <c r="AL2458">
        <v>-5344.5</v>
      </c>
      <c r="AM2458">
        <v>0</v>
      </c>
      <c r="AN2458">
        <v>0</v>
      </c>
      <c r="AO2458">
        <v>0</v>
      </c>
      <c r="AP2458">
        <v>0</v>
      </c>
      <c r="AQ2458">
        <v>0</v>
      </c>
    </row>
    <row r="2459" spans="2:43" x14ac:dyDescent="0.35">
      <c r="B2459" s="65" t="s">
        <v>128</v>
      </c>
      <c r="C2459">
        <v>2017</v>
      </c>
      <c r="D2459">
        <v>2017</v>
      </c>
      <c r="F2459">
        <v>700</v>
      </c>
      <c r="G2459">
        <v>0</v>
      </c>
      <c r="H2459" t="s">
        <v>560</v>
      </c>
      <c r="I2459">
        <v>1</v>
      </c>
      <c r="J2459">
        <v>121</v>
      </c>
      <c r="K2459" t="s">
        <v>66</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-22185910.75</v>
      </c>
      <c r="AE2459">
        <v>0</v>
      </c>
      <c r="AF2459">
        <v>0</v>
      </c>
      <c r="AG2459">
        <v>0</v>
      </c>
      <c r="AH2459">
        <v>0</v>
      </c>
      <c r="AI2459">
        <v>-22185910.75</v>
      </c>
      <c r="AJ2459">
        <v>0</v>
      </c>
      <c r="AK2459">
        <v>-22185910.75</v>
      </c>
      <c r="AL2459">
        <v>-22185910.75</v>
      </c>
      <c r="AM2459">
        <v>0</v>
      </c>
      <c r="AN2459">
        <v>0</v>
      </c>
      <c r="AO2459">
        <v>0</v>
      </c>
      <c r="AP2459">
        <v>0</v>
      </c>
      <c r="AQ2459">
        <v>0</v>
      </c>
    </row>
    <row r="2460" spans="2:43" x14ac:dyDescent="0.35">
      <c r="B2460" s="65" t="s">
        <v>128</v>
      </c>
      <c r="C2460">
        <v>2017</v>
      </c>
      <c r="D2460">
        <v>2017</v>
      </c>
      <c r="F2460">
        <v>700</v>
      </c>
      <c r="G2460">
        <v>0</v>
      </c>
      <c r="H2460" t="s">
        <v>560</v>
      </c>
      <c r="I2460">
        <v>1</v>
      </c>
      <c r="J2460">
        <v>210</v>
      </c>
      <c r="K2460" t="s">
        <v>66</v>
      </c>
      <c r="L2460">
        <v>0</v>
      </c>
      <c r="M2460">
        <v>-1462103.38</v>
      </c>
      <c r="N2460">
        <v>0</v>
      </c>
      <c r="O2460">
        <v>0</v>
      </c>
      <c r="P2460">
        <v>0</v>
      </c>
      <c r="Q2460">
        <v>-1462103.38</v>
      </c>
      <c r="R2460">
        <v>0</v>
      </c>
      <c r="S2460">
        <v>-30296.92</v>
      </c>
      <c r="T2460">
        <v>0</v>
      </c>
      <c r="U2460">
        <v>0</v>
      </c>
      <c r="V2460">
        <v>0</v>
      </c>
      <c r="W2460">
        <v>-30296.92</v>
      </c>
      <c r="X2460">
        <v>0</v>
      </c>
      <c r="Y2460">
        <v>0</v>
      </c>
      <c r="Z2460">
        <v>0</v>
      </c>
      <c r="AA2460">
        <v>0</v>
      </c>
      <c r="AB2460">
        <v>0</v>
      </c>
      <c r="AC2460">
        <v>0</v>
      </c>
      <c r="AD2460">
        <v>-7904071.1600000001</v>
      </c>
      <c r="AE2460">
        <v>0</v>
      </c>
      <c r="AF2460">
        <v>0</v>
      </c>
      <c r="AG2460">
        <v>0</v>
      </c>
      <c r="AH2460">
        <v>0</v>
      </c>
      <c r="AI2460">
        <v>-7904071.1600000001</v>
      </c>
      <c r="AJ2460">
        <v>0</v>
      </c>
      <c r="AK2460">
        <v>-7904071.1600000001</v>
      </c>
      <c r="AL2460">
        <v>-9396471.4600000009</v>
      </c>
      <c r="AM2460">
        <v>0</v>
      </c>
      <c r="AN2460">
        <v>0</v>
      </c>
      <c r="AO2460">
        <v>0</v>
      </c>
      <c r="AP2460">
        <v>0</v>
      </c>
      <c r="AQ2460">
        <v>0</v>
      </c>
    </row>
    <row r="2461" spans="2:43" x14ac:dyDescent="0.35">
      <c r="B2461" s="65" t="s">
        <v>128</v>
      </c>
      <c r="C2461">
        <v>2017</v>
      </c>
      <c r="D2461">
        <v>2017</v>
      </c>
      <c r="F2461">
        <v>700</v>
      </c>
      <c r="G2461">
        <v>0</v>
      </c>
      <c r="H2461" t="s">
        <v>560</v>
      </c>
      <c r="I2461">
        <v>1</v>
      </c>
      <c r="J2461">
        <v>231</v>
      </c>
      <c r="K2461" t="s">
        <v>66</v>
      </c>
      <c r="L2461">
        <v>0</v>
      </c>
      <c r="M2461">
        <v>-1711648.06</v>
      </c>
      <c r="N2461">
        <v>0</v>
      </c>
      <c r="O2461">
        <v>0</v>
      </c>
      <c r="P2461">
        <v>0</v>
      </c>
      <c r="Q2461">
        <v>-1711648.06</v>
      </c>
      <c r="R2461">
        <v>0</v>
      </c>
      <c r="S2461">
        <v>0</v>
      </c>
      <c r="T2461">
        <v>0</v>
      </c>
      <c r="U2461">
        <v>0</v>
      </c>
      <c r="V2461">
        <v>0</v>
      </c>
      <c r="W2461">
        <v>0</v>
      </c>
      <c r="X2461">
        <v>0</v>
      </c>
      <c r="Y2461">
        <v>0</v>
      </c>
      <c r="Z2461">
        <v>0</v>
      </c>
      <c r="AA2461">
        <v>0</v>
      </c>
      <c r="AB2461">
        <v>0</v>
      </c>
      <c r="AC2461">
        <v>0</v>
      </c>
      <c r="AD2461">
        <v>-4288351.9400000004</v>
      </c>
      <c r="AE2461">
        <v>0</v>
      </c>
      <c r="AF2461">
        <v>0</v>
      </c>
      <c r="AG2461">
        <v>0</v>
      </c>
      <c r="AH2461">
        <v>0</v>
      </c>
      <c r="AI2461">
        <v>-4288351.9400000004</v>
      </c>
      <c r="AJ2461">
        <v>0</v>
      </c>
      <c r="AK2461">
        <v>-4288351.9400000004</v>
      </c>
      <c r="AL2461">
        <v>-6000000</v>
      </c>
      <c r="AM2461">
        <v>0</v>
      </c>
      <c r="AN2461">
        <v>0</v>
      </c>
      <c r="AO2461">
        <v>0</v>
      </c>
      <c r="AP2461">
        <v>0</v>
      </c>
      <c r="AQ2461">
        <v>0</v>
      </c>
    </row>
    <row r="2462" spans="2:43" x14ac:dyDescent="0.35">
      <c r="B2462" s="65" t="s">
        <v>128</v>
      </c>
      <c r="C2462">
        <v>2017</v>
      </c>
      <c r="D2462">
        <v>2017</v>
      </c>
      <c r="F2462">
        <v>700</v>
      </c>
      <c r="G2462">
        <v>0</v>
      </c>
      <c r="H2462" t="s">
        <v>560</v>
      </c>
      <c r="I2462">
        <v>1</v>
      </c>
      <c r="J2462">
        <v>232</v>
      </c>
      <c r="K2462" t="s">
        <v>66</v>
      </c>
      <c r="L2462">
        <v>0</v>
      </c>
      <c r="M2462">
        <v>-150240.98000000001</v>
      </c>
      <c r="N2462">
        <v>0</v>
      </c>
      <c r="O2462">
        <v>0</v>
      </c>
      <c r="P2462">
        <v>0</v>
      </c>
      <c r="Q2462">
        <v>-150240.98000000001</v>
      </c>
      <c r="R2462">
        <v>0</v>
      </c>
      <c r="S2462">
        <v>0</v>
      </c>
      <c r="T2462">
        <v>0</v>
      </c>
      <c r="U2462">
        <v>0</v>
      </c>
      <c r="V2462">
        <v>0</v>
      </c>
      <c r="W2462">
        <v>0</v>
      </c>
      <c r="X2462">
        <v>0</v>
      </c>
      <c r="Y2462">
        <v>-118772.02</v>
      </c>
      <c r="Z2462">
        <v>0</v>
      </c>
      <c r="AA2462">
        <v>0</v>
      </c>
      <c r="AB2462">
        <v>0</v>
      </c>
      <c r="AC2462">
        <v>-118772.02</v>
      </c>
      <c r="AD2462">
        <v>-124901.57</v>
      </c>
      <c r="AE2462">
        <v>0</v>
      </c>
      <c r="AF2462">
        <v>0</v>
      </c>
      <c r="AG2462">
        <v>0</v>
      </c>
      <c r="AH2462">
        <v>0</v>
      </c>
      <c r="AI2462">
        <v>-124901.57</v>
      </c>
      <c r="AJ2462">
        <v>0</v>
      </c>
      <c r="AK2462">
        <v>-243673.59</v>
      </c>
      <c r="AL2462">
        <v>-393914.57</v>
      </c>
      <c r="AM2462">
        <v>0</v>
      </c>
      <c r="AN2462">
        <v>0</v>
      </c>
      <c r="AO2462">
        <v>0</v>
      </c>
      <c r="AP2462">
        <v>0</v>
      </c>
      <c r="AQ2462">
        <v>0</v>
      </c>
    </row>
    <row r="2463" spans="2:43" x14ac:dyDescent="0.35">
      <c r="B2463" s="65" t="s">
        <v>128</v>
      </c>
      <c r="C2463">
        <v>2017</v>
      </c>
      <c r="D2463">
        <v>2017</v>
      </c>
      <c r="F2463">
        <v>700</v>
      </c>
      <c r="G2463">
        <v>0</v>
      </c>
      <c r="H2463" t="s">
        <v>560</v>
      </c>
      <c r="I2463">
        <v>1</v>
      </c>
      <c r="J2463">
        <v>233</v>
      </c>
      <c r="K2463" t="s">
        <v>66</v>
      </c>
      <c r="L2463">
        <v>0</v>
      </c>
      <c r="M2463">
        <v>-173487.29</v>
      </c>
      <c r="N2463">
        <v>0</v>
      </c>
      <c r="O2463">
        <v>0</v>
      </c>
      <c r="P2463">
        <v>0</v>
      </c>
      <c r="Q2463">
        <v>-173487.29</v>
      </c>
      <c r="R2463">
        <v>0</v>
      </c>
      <c r="S2463">
        <v>0</v>
      </c>
      <c r="T2463">
        <v>0</v>
      </c>
      <c r="U2463">
        <v>0</v>
      </c>
      <c r="V2463">
        <v>0</v>
      </c>
      <c r="W2463">
        <v>0</v>
      </c>
      <c r="X2463">
        <v>0</v>
      </c>
      <c r="Y2463">
        <v>-69956.09</v>
      </c>
      <c r="Z2463">
        <v>0</v>
      </c>
      <c r="AA2463">
        <v>0</v>
      </c>
      <c r="AB2463">
        <v>0</v>
      </c>
      <c r="AC2463">
        <v>-69956.09</v>
      </c>
      <c r="AD2463">
        <v>-443793.76</v>
      </c>
      <c r="AE2463">
        <v>0</v>
      </c>
      <c r="AF2463">
        <v>0</v>
      </c>
      <c r="AG2463">
        <v>0</v>
      </c>
      <c r="AH2463">
        <v>0</v>
      </c>
      <c r="AI2463">
        <v>-443793.76</v>
      </c>
      <c r="AJ2463">
        <v>0</v>
      </c>
      <c r="AK2463">
        <v>-513749.85</v>
      </c>
      <c r="AL2463">
        <v>-687237.14</v>
      </c>
      <c r="AM2463">
        <v>0</v>
      </c>
      <c r="AN2463">
        <v>0</v>
      </c>
      <c r="AO2463">
        <v>0</v>
      </c>
      <c r="AP2463">
        <v>0</v>
      </c>
      <c r="AQ2463">
        <v>0</v>
      </c>
    </row>
    <row r="2464" spans="2:43" x14ac:dyDescent="0.35">
      <c r="B2464" s="65" t="s">
        <v>128</v>
      </c>
      <c r="C2464">
        <v>2017</v>
      </c>
      <c r="D2464">
        <v>2017</v>
      </c>
      <c r="F2464">
        <v>700</v>
      </c>
      <c r="G2464">
        <v>0</v>
      </c>
      <c r="H2464" t="s">
        <v>560</v>
      </c>
      <c r="I2464">
        <v>1</v>
      </c>
      <c r="J2464">
        <v>240</v>
      </c>
      <c r="K2464" t="s">
        <v>66</v>
      </c>
      <c r="L2464">
        <v>0</v>
      </c>
      <c r="M2464">
        <v>-85531.4</v>
      </c>
      <c r="N2464">
        <v>0</v>
      </c>
      <c r="O2464">
        <v>0</v>
      </c>
      <c r="P2464">
        <v>0</v>
      </c>
      <c r="Q2464">
        <v>-85531.4</v>
      </c>
      <c r="R2464">
        <v>0</v>
      </c>
      <c r="S2464">
        <v>0</v>
      </c>
      <c r="T2464">
        <v>0</v>
      </c>
      <c r="U2464">
        <v>0</v>
      </c>
      <c r="V2464">
        <v>0</v>
      </c>
      <c r="W2464">
        <v>0</v>
      </c>
      <c r="X2464">
        <v>0</v>
      </c>
      <c r="Y2464">
        <v>0</v>
      </c>
      <c r="Z2464">
        <v>0</v>
      </c>
      <c r="AA2464">
        <v>0</v>
      </c>
      <c r="AB2464">
        <v>0</v>
      </c>
      <c r="AC2464">
        <v>0</v>
      </c>
      <c r="AD2464">
        <v>-77244.100000000006</v>
      </c>
      <c r="AE2464">
        <v>0</v>
      </c>
      <c r="AF2464">
        <v>0</v>
      </c>
      <c r="AG2464">
        <v>0</v>
      </c>
      <c r="AH2464">
        <v>0</v>
      </c>
      <c r="AI2464">
        <v>-77244.100000000006</v>
      </c>
      <c r="AJ2464">
        <v>0</v>
      </c>
      <c r="AK2464">
        <v>-77244.100000000006</v>
      </c>
      <c r="AL2464">
        <v>-162775.5</v>
      </c>
      <c r="AM2464">
        <v>0</v>
      </c>
      <c r="AN2464">
        <v>0</v>
      </c>
      <c r="AO2464">
        <v>0</v>
      </c>
      <c r="AP2464">
        <v>0</v>
      </c>
      <c r="AQ2464">
        <v>0</v>
      </c>
    </row>
    <row r="2465" spans="1:43" x14ac:dyDescent="0.35">
      <c r="B2465" s="65" t="s">
        <v>128</v>
      </c>
      <c r="C2465">
        <v>2017</v>
      </c>
      <c r="D2465">
        <v>2017</v>
      </c>
      <c r="F2465">
        <v>700</v>
      </c>
      <c r="G2465">
        <v>0</v>
      </c>
      <c r="H2465" t="s">
        <v>560</v>
      </c>
      <c r="I2465">
        <v>1</v>
      </c>
      <c r="J2465">
        <v>251</v>
      </c>
      <c r="K2465" t="s">
        <v>66</v>
      </c>
      <c r="L2465">
        <v>0</v>
      </c>
      <c r="M2465">
        <v>-4557850.08</v>
      </c>
      <c r="N2465">
        <v>0</v>
      </c>
      <c r="O2465">
        <v>0</v>
      </c>
      <c r="P2465">
        <v>0</v>
      </c>
      <c r="Q2465">
        <v>-4557850.08</v>
      </c>
      <c r="R2465">
        <v>0</v>
      </c>
      <c r="S2465">
        <v>0</v>
      </c>
      <c r="T2465">
        <v>0</v>
      </c>
      <c r="U2465">
        <v>0</v>
      </c>
      <c r="V2465">
        <v>0</v>
      </c>
      <c r="W2465">
        <v>0</v>
      </c>
      <c r="X2465">
        <v>0</v>
      </c>
      <c r="Y2465">
        <v>-655</v>
      </c>
      <c r="Z2465">
        <v>0</v>
      </c>
      <c r="AA2465">
        <v>0</v>
      </c>
      <c r="AB2465">
        <v>0</v>
      </c>
      <c r="AC2465">
        <v>-655</v>
      </c>
      <c r="AD2465">
        <v>-2388697.4900000002</v>
      </c>
      <c r="AE2465">
        <v>0</v>
      </c>
      <c r="AF2465">
        <v>0</v>
      </c>
      <c r="AG2465">
        <v>0</v>
      </c>
      <c r="AH2465">
        <v>0</v>
      </c>
      <c r="AI2465">
        <v>-2388697.4900000002</v>
      </c>
      <c r="AJ2465">
        <v>0</v>
      </c>
      <c r="AK2465">
        <v>-2389352.4900000002</v>
      </c>
      <c r="AL2465">
        <v>-6947202.5700000003</v>
      </c>
      <c r="AM2465">
        <v>0</v>
      </c>
      <c r="AN2465">
        <v>0</v>
      </c>
      <c r="AO2465">
        <v>0</v>
      </c>
      <c r="AP2465">
        <v>0</v>
      </c>
      <c r="AQ2465">
        <v>0</v>
      </c>
    </row>
    <row r="2466" spans="1:43" x14ac:dyDescent="0.35">
      <c r="B2466" s="65" t="s">
        <v>128</v>
      </c>
      <c r="C2466">
        <v>2017</v>
      </c>
      <c r="D2466">
        <v>2017</v>
      </c>
      <c r="F2466">
        <v>700</v>
      </c>
      <c r="G2466">
        <v>0</v>
      </c>
      <c r="H2466" t="s">
        <v>560</v>
      </c>
      <c r="I2466">
        <v>1</v>
      </c>
      <c r="J2466">
        <v>252</v>
      </c>
      <c r="K2466" t="s">
        <v>66</v>
      </c>
      <c r="L2466">
        <v>0</v>
      </c>
      <c r="M2466">
        <v>-475.35</v>
      </c>
      <c r="N2466">
        <v>0</v>
      </c>
      <c r="O2466">
        <v>0</v>
      </c>
      <c r="P2466">
        <v>0</v>
      </c>
      <c r="Q2466">
        <v>-475.35</v>
      </c>
      <c r="R2466">
        <v>0</v>
      </c>
      <c r="S2466">
        <v>-425</v>
      </c>
      <c r="T2466">
        <v>0</v>
      </c>
      <c r="U2466">
        <v>0</v>
      </c>
      <c r="V2466">
        <v>0</v>
      </c>
      <c r="W2466">
        <v>-425</v>
      </c>
      <c r="X2466">
        <v>0</v>
      </c>
      <c r="Y2466">
        <v>0</v>
      </c>
      <c r="Z2466">
        <v>0</v>
      </c>
      <c r="AA2466">
        <v>0</v>
      </c>
      <c r="AB2466">
        <v>0</v>
      </c>
      <c r="AC2466">
        <v>0</v>
      </c>
      <c r="AD2466">
        <v>-39370.61</v>
      </c>
      <c r="AE2466">
        <v>0</v>
      </c>
      <c r="AF2466">
        <v>0</v>
      </c>
      <c r="AG2466">
        <v>0</v>
      </c>
      <c r="AH2466">
        <v>0</v>
      </c>
      <c r="AI2466">
        <v>-39370.61</v>
      </c>
      <c r="AJ2466">
        <v>0</v>
      </c>
      <c r="AK2466">
        <v>-39370.61</v>
      </c>
      <c r="AL2466">
        <v>-40270.959999999999</v>
      </c>
      <c r="AM2466">
        <v>0</v>
      </c>
      <c r="AN2466">
        <v>0</v>
      </c>
      <c r="AO2466">
        <v>0</v>
      </c>
      <c r="AP2466">
        <v>0</v>
      </c>
      <c r="AQ2466">
        <v>0</v>
      </c>
    </row>
    <row r="2467" spans="1:43" x14ac:dyDescent="0.35">
      <c r="B2467" s="65" t="s">
        <v>128</v>
      </c>
      <c r="C2467">
        <v>2017</v>
      </c>
      <c r="D2467">
        <v>2017</v>
      </c>
      <c r="F2467">
        <v>700</v>
      </c>
      <c r="G2467">
        <v>0</v>
      </c>
      <c r="H2467" t="s">
        <v>560</v>
      </c>
      <c r="I2467">
        <v>1</v>
      </c>
      <c r="J2467">
        <v>253</v>
      </c>
      <c r="K2467" t="s">
        <v>66</v>
      </c>
      <c r="L2467">
        <v>0</v>
      </c>
      <c r="M2467">
        <v>-5911948.5999999996</v>
      </c>
      <c r="N2467">
        <v>0</v>
      </c>
      <c r="O2467">
        <v>0</v>
      </c>
      <c r="P2467">
        <v>0</v>
      </c>
      <c r="Q2467">
        <v>-5911948.5999999996</v>
      </c>
      <c r="R2467">
        <v>0</v>
      </c>
      <c r="S2467">
        <v>0</v>
      </c>
      <c r="T2467">
        <v>0</v>
      </c>
      <c r="U2467">
        <v>0</v>
      </c>
      <c r="V2467">
        <v>0</v>
      </c>
      <c r="W2467">
        <v>0</v>
      </c>
      <c r="X2467">
        <v>0</v>
      </c>
      <c r="Y2467">
        <v>-1637633.83</v>
      </c>
      <c r="Z2467">
        <v>0</v>
      </c>
      <c r="AA2467">
        <v>0</v>
      </c>
      <c r="AB2467">
        <v>0</v>
      </c>
      <c r="AC2467">
        <v>-1637633.83</v>
      </c>
      <c r="AD2467">
        <v>-6060548.9699999997</v>
      </c>
      <c r="AE2467">
        <v>0</v>
      </c>
      <c r="AF2467">
        <v>0</v>
      </c>
      <c r="AG2467">
        <v>0</v>
      </c>
      <c r="AH2467">
        <v>0</v>
      </c>
      <c r="AI2467">
        <v>-6060548.9699999997</v>
      </c>
      <c r="AJ2467">
        <v>0</v>
      </c>
      <c r="AK2467">
        <v>-7698182.7999999998</v>
      </c>
      <c r="AL2467">
        <v>-13610131.4</v>
      </c>
      <c r="AM2467">
        <v>0</v>
      </c>
      <c r="AN2467">
        <v>0</v>
      </c>
      <c r="AO2467">
        <v>0</v>
      </c>
      <c r="AP2467">
        <v>0</v>
      </c>
      <c r="AQ2467">
        <v>0</v>
      </c>
    </row>
    <row r="2468" spans="1:43" x14ac:dyDescent="0.35">
      <c r="B2468" s="65" t="s">
        <v>128</v>
      </c>
      <c r="C2468">
        <v>2017</v>
      </c>
      <c r="D2468">
        <v>2017</v>
      </c>
      <c r="F2468">
        <v>700</v>
      </c>
      <c r="G2468">
        <v>0</v>
      </c>
      <c r="H2468" t="s">
        <v>560</v>
      </c>
      <c r="I2468">
        <v>1</v>
      </c>
      <c r="J2468">
        <v>257</v>
      </c>
      <c r="K2468" t="s">
        <v>66</v>
      </c>
      <c r="L2468">
        <v>0</v>
      </c>
      <c r="M2468">
        <v>-177587</v>
      </c>
      <c r="N2468">
        <v>0</v>
      </c>
      <c r="O2468">
        <v>0</v>
      </c>
      <c r="P2468">
        <v>0</v>
      </c>
      <c r="Q2468">
        <v>-177587</v>
      </c>
      <c r="R2468">
        <v>0</v>
      </c>
      <c r="S2468">
        <v>0</v>
      </c>
      <c r="T2468">
        <v>0</v>
      </c>
      <c r="U2468">
        <v>0</v>
      </c>
      <c r="V2468">
        <v>0</v>
      </c>
      <c r="W2468">
        <v>0</v>
      </c>
      <c r="X2468">
        <v>0</v>
      </c>
      <c r="Y2468">
        <v>-267413.12</v>
      </c>
      <c r="Z2468">
        <v>0</v>
      </c>
      <c r="AA2468">
        <v>0</v>
      </c>
      <c r="AB2468">
        <v>0</v>
      </c>
      <c r="AC2468">
        <v>-267413.12</v>
      </c>
      <c r="AD2468">
        <v>-1851846.31</v>
      </c>
      <c r="AE2468">
        <v>0</v>
      </c>
      <c r="AF2468">
        <v>0</v>
      </c>
      <c r="AG2468">
        <v>0</v>
      </c>
      <c r="AH2468">
        <v>0</v>
      </c>
      <c r="AI2468">
        <v>-1851846.31</v>
      </c>
      <c r="AJ2468">
        <v>0</v>
      </c>
      <c r="AK2468">
        <v>-2119259.4300000002</v>
      </c>
      <c r="AL2468">
        <v>-2296846.4300000002</v>
      </c>
      <c r="AM2468">
        <v>0</v>
      </c>
      <c r="AN2468">
        <v>0</v>
      </c>
      <c r="AO2468">
        <v>0</v>
      </c>
      <c r="AP2468">
        <v>0</v>
      </c>
      <c r="AQ2468">
        <v>0</v>
      </c>
    </row>
    <row r="2469" spans="1:43" x14ac:dyDescent="0.35">
      <c r="B2469" s="65" t="s">
        <v>128</v>
      </c>
      <c r="C2469">
        <v>2017</v>
      </c>
      <c r="D2469">
        <v>2017</v>
      </c>
      <c r="F2469">
        <v>700</v>
      </c>
      <c r="G2469">
        <v>0</v>
      </c>
      <c r="H2469" t="s">
        <v>560</v>
      </c>
      <c r="I2469">
        <v>1</v>
      </c>
      <c r="J2469">
        <v>260</v>
      </c>
      <c r="K2469" t="s">
        <v>66</v>
      </c>
      <c r="L2469">
        <v>0</v>
      </c>
      <c r="M2469">
        <v>-15463</v>
      </c>
      <c r="N2469">
        <v>0</v>
      </c>
      <c r="O2469">
        <v>0</v>
      </c>
      <c r="P2469">
        <v>0</v>
      </c>
      <c r="Q2469">
        <v>-15463</v>
      </c>
      <c r="R2469">
        <v>0</v>
      </c>
      <c r="S2469">
        <v>-478.39</v>
      </c>
      <c r="T2469">
        <v>0</v>
      </c>
      <c r="U2469">
        <v>0</v>
      </c>
      <c r="V2469">
        <v>0</v>
      </c>
      <c r="W2469">
        <v>-478.39</v>
      </c>
      <c r="X2469">
        <v>0</v>
      </c>
      <c r="Y2469">
        <v>0</v>
      </c>
      <c r="Z2469">
        <v>0</v>
      </c>
      <c r="AA2469">
        <v>0</v>
      </c>
      <c r="AB2469">
        <v>0</v>
      </c>
      <c r="AC2469">
        <v>0</v>
      </c>
      <c r="AD2469">
        <v>-170876.01</v>
      </c>
      <c r="AE2469">
        <v>0</v>
      </c>
      <c r="AF2469">
        <v>0</v>
      </c>
      <c r="AG2469">
        <v>0</v>
      </c>
      <c r="AH2469">
        <v>0</v>
      </c>
      <c r="AI2469">
        <v>-170876.01</v>
      </c>
      <c r="AJ2469">
        <v>0</v>
      </c>
      <c r="AK2469">
        <v>-170876.01</v>
      </c>
      <c r="AL2469">
        <v>-186817.4</v>
      </c>
      <c r="AM2469">
        <v>0</v>
      </c>
      <c r="AN2469">
        <v>0</v>
      </c>
      <c r="AO2469">
        <v>0</v>
      </c>
      <c r="AP2469">
        <v>0</v>
      </c>
      <c r="AQ2469">
        <v>0</v>
      </c>
    </row>
    <row r="2470" spans="1:43" x14ac:dyDescent="0.35">
      <c r="B2470" s="65" t="s">
        <v>128</v>
      </c>
      <c r="C2470">
        <v>2017</v>
      </c>
      <c r="D2470">
        <v>2017</v>
      </c>
      <c r="F2470">
        <v>700</v>
      </c>
      <c r="G2470">
        <v>0</v>
      </c>
      <c r="H2470" t="s">
        <v>560</v>
      </c>
      <c r="I2470">
        <v>1</v>
      </c>
      <c r="J2470">
        <v>310</v>
      </c>
      <c r="K2470" t="s">
        <v>66</v>
      </c>
      <c r="L2470">
        <v>0</v>
      </c>
      <c r="M2470">
        <v>-343684.88</v>
      </c>
      <c r="N2470">
        <v>0</v>
      </c>
      <c r="O2470">
        <v>0</v>
      </c>
      <c r="P2470">
        <v>0</v>
      </c>
      <c r="Q2470">
        <v>-343684.88</v>
      </c>
      <c r="R2470">
        <v>0</v>
      </c>
      <c r="S2470">
        <v>0</v>
      </c>
      <c r="T2470">
        <v>0</v>
      </c>
      <c r="U2470">
        <v>0</v>
      </c>
      <c r="V2470">
        <v>0</v>
      </c>
      <c r="W2470">
        <v>0</v>
      </c>
      <c r="X2470">
        <v>0</v>
      </c>
      <c r="Y2470">
        <v>0</v>
      </c>
      <c r="Z2470">
        <v>0</v>
      </c>
      <c r="AA2470">
        <v>0</v>
      </c>
      <c r="AB2470">
        <v>0</v>
      </c>
      <c r="AC2470">
        <v>0</v>
      </c>
      <c r="AD2470">
        <v>-240165.05</v>
      </c>
      <c r="AE2470">
        <v>0</v>
      </c>
      <c r="AF2470">
        <v>0</v>
      </c>
      <c r="AG2470">
        <v>0</v>
      </c>
      <c r="AH2470">
        <v>0</v>
      </c>
      <c r="AI2470">
        <v>-240165.05</v>
      </c>
      <c r="AJ2470">
        <v>0</v>
      </c>
      <c r="AK2470">
        <v>-240165.05</v>
      </c>
      <c r="AL2470">
        <v>-583849.93000000005</v>
      </c>
      <c r="AM2470">
        <v>0</v>
      </c>
      <c r="AN2470">
        <v>0</v>
      </c>
      <c r="AO2470">
        <v>0</v>
      </c>
      <c r="AP2470">
        <v>0</v>
      </c>
      <c r="AQ2470">
        <v>0</v>
      </c>
    </row>
    <row r="2471" spans="1:43" x14ac:dyDescent="0.35">
      <c r="B2471" s="65" t="s">
        <v>128</v>
      </c>
      <c r="C2471">
        <v>2017</v>
      </c>
      <c r="D2471">
        <v>2017</v>
      </c>
      <c r="F2471">
        <v>700</v>
      </c>
      <c r="G2471">
        <v>0</v>
      </c>
      <c r="H2471" t="s">
        <v>560</v>
      </c>
      <c r="I2471">
        <v>1</v>
      </c>
      <c r="J2471">
        <v>430</v>
      </c>
      <c r="K2471" t="s">
        <v>66</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-280.37</v>
      </c>
      <c r="AE2471">
        <v>0</v>
      </c>
      <c r="AF2471">
        <v>0</v>
      </c>
      <c r="AG2471">
        <v>0</v>
      </c>
      <c r="AH2471">
        <v>0</v>
      </c>
      <c r="AI2471">
        <v>-280.37</v>
      </c>
      <c r="AJ2471">
        <v>0</v>
      </c>
      <c r="AK2471">
        <v>-280.37</v>
      </c>
      <c r="AL2471">
        <v>-280.37</v>
      </c>
      <c r="AM2471">
        <v>0</v>
      </c>
      <c r="AN2471">
        <v>0</v>
      </c>
      <c r="AO2471">
        <v>0</v>
      </c>
      <c r="AP2471">
        <v>0</v>
      </c>
      <c r="AQ2471">
        <v>0</v>
      </c>
    </row>
    <row r="2472" spans="1:43" x14ac:dyDescent="0.35">
      <c r="B2472" s="65" t="s">
        <v>128</v>
      </c>
      <c r="C2472">
        <v>2017</v>
      </c>
      <c r="D2472">
        <v>2017</v>
      </c>
      <c r="F2472">
        <v>700</v>
      </c>
      <c r="G2472">
        <v>0</v>
      </c>
      <c r="H2472" t="s">
        <v>560</v>
      </c>
      <c r="I2472">
        <v>1</v>
      </c>
      <c r="J2472">
        <v>920</v>
      </c>
      <c r="K2472" t="s">
        <v>66</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-65327.1</v>
      </c>
      <c r="AE2472">
        <v>0</v>
      </c>
      <c r="AF2472">
        <v>0</v>
      </c>
      <c r="AG2472">
        <v>0</v>
      </c>
      <c r="AH2472">
        <v>0</v>
      </c>
      <c r="AI2472">
        <v>-65327.1</v>
      </c>
      <c r="AJ2472">
        <v>0</v>
      </c>
      <c r="AK2472">
        <v>-65327.1</v>
      </c>
      <c r="AL2472">
        <v>-65327.1</v>
      </c>
      <c r="AM2472">
        <v>0</v>
      </c>
      <c r="AN2472">
        <v>0</v>
      </c>
      <c r="AO2472">
        <v>0</v>
      </c>
      <c r="AP2472">
        <v>0</v>
      </c>
      <c r="AQ2472">
        <v>0</v>
      </c>
    </row>
    <row r="2473" spans="1:43" x14ac:dyDescent="0.35">
      <c r="A2473" s="65" t="s">
        <v>128</v>
      </c>
      <c r="B2473" s="65" t="s">
        <v>128</v>
      </c>
      <c r="E2473" t="s">
        <v>129</v>
      </c>
      <c r="F2473">
        <v>538</v>
      </c>
      <c r="G2473">
        <v>7</v>
      </c>
      <c r="H2473" t="s">
        <v>498</v>
      </c>
      <c r="I2473">
        <v>2</v>
      </c>
      <c r="J2473">
        <v>410</v>
      </c>
      <c r="K2473" t="s">
        <v>66</v>
      </c>
      <c r="L2473">
        <v>-285000</v>
      </c>
      <c r="M2473">
        <v>-285000</v>
      </c>
      <c r="N2473">
        <v>0</v>
      </c>
      <c r="O2473">
        <v>0</v>
      </c>
      <c r="P2473">
        <v>-285000</v>
      </c>
      <c r="Q2473">
        <v>-285000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row>
    <row r="2474" spans="1:43" x14ac:dyDescent="0.35">
      <c r="A2474" s="65" t="s">
        <v>128</v>
      </c>
      <c r="B2474" s="65" t="s">
        <v>128</v>
      </c>
      <c r="E2474" t="s">
        <v>129</v>
      </c>
      <c r="F2474">
        <v>641</v>
      </c>
      <c r="G2474">
        <v>7</v>
      </c>
      <c r="H2474" t="s">
        <v>459</v>
      </c>
      <c r="I2474">
        <v>0</v>
      </c>
      <c r="J2474">
        <v>0</v>
      </c>
      <c r="K2474" t="s">
        <v>460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row>
    <row r="2475" spans="1:43" x14ac:dyDescent="0.35">
      <c r="A2475" s="65" t="s">
        <v>128</v>
      </c>
      <c r="B2475" s="65" t="s">
        <v>128</v>
      </c>
      <c r="E2475" t="s">
        <v>129</v>
      </c>
      <c r="F2475">
        <v>8058</v>
      </c>
      <c r="G2475">
        <v>7</v>
      </c>
      <c r="H2475" t="s">
        <v>459</v>
      </c>
      <c r="I2475">
        <v>0</v>
      </c>
      <c r="J2475">
        <v>0</v>
      </c>
      <c r="K2475" t="s">
        <v>460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row>
    <row r="2476" spans="1:43" x14ac:dyDescent="0.35">
      <c r="A2476" s="65" t="s">
        <v>128</v>
      </c>
      <c r="B2476" s="65" t="s">
        <v>128</v>
      </c>
      <c r="E2476" t="s">
        <v>129</v>
      </c>
      <c r="F2476">
        <v>8083</v>
      </c>
      <c r="G2476">
        <v>7</v>
      </c>
      <c r="H2476" t="s">
        <v>503</v>
      </c>
      <c r="I2476">
        <v>10</v>
      </c>
      <c r="J2476">
        <v>410</v>
      </c>
      <c r="K2476" t="s">
        <v>66</v>
      </c>
      <c r="L2476">
        <v>-3718148.13</v>
      </c>
      <c r="M2476">
        <v>-3650559.39</v>
      </c>
      <c r="N2476">
        <v>0</v>
      </c>
      <c r="O2476">
        <v>0</v>
      </c>
      <c r="P2476">
        <v>-3718148.13</v>
      </c>
      <c r="Q2476">
        <v>-3650559.39</v>
      </c>
      <c r="R2476">
        <v>0</v>
      </c>
      <c r="S2476">
        <v>0</v>
      </c>
      <c r="T2476">
        <v>0</v>
      </c>
      <c r="U2476">
        <v>0</v>
      </c>
      <c r="V2476">
        <v>0</v>
      </c>
      <c r="W2476">
        <v>0</v>
      </c>
      <c r="X2476">
        <v>0</v>
      </c>
      <c r="Y2476">
        <v>0</v>
      </c>
      <c r="Z2476">
        <v>0</v>
      </c>
      <c r="AA2476">
        <v>0</v>
      </c>
      <c r="AB2476">
        <v>0</v>
      </c>
      <c r="AC2476">
        <v>0</v>
      </c>
      <c r="AD2476">
        <v>-67588.740000000005</v>
      </c>
      <c r="AE2476">
        <v>0</v>
      </c>
      <c r="AF2476">
        <v>0</v>
      </c>
      <c r="AG2476">
        <v>0</v>
      </c>
      <c r="AH2476">
        <v>0</v>
      </c>
      <c r="AI2476">
        <v>-67588.740000000005</v>
      </c>
      <c r="AJ2476">
        <v>0</v>
      </c>
      <c r="AK2476">
        <v>-67588.740000000005</v>
      </c>
      <c r="AL2476">
        <v>0</v>
      </c>
      <c r="AM2476">
        <v>0</v>
      </c>
      <c r="AN2476">
        <v>0</v>
      </c>
      <c r="AO2476">
        <v>0</v>
      </c>
      <c r="AP2476">
        <v>0</v>
      </c>
      <c r="AQ2476">
        <v>0</v>
      </c>
    </row>
    <row r="2477" spans="1:43" x14ac:dyDescent="0.35">
      <c r="A2477" s="65" t="s">
        <v>128</v>
      </c>
      <c r="B2477" s="65" t="s">
        <v>128</v>
      </c>
      <c r="E2477" t="s">
        <v>129</v>
      </c>
      <c r="F2477">
        <v>8083</v>
      </c>
      <c r="G2477">
        <v>7</v>
      </c>
      <c r="H2477" t="s">
        <v>505</v>
      </c>
      <c r="I2477">
        <v>15</v>
      </c>
      <c r="J2477">
        <v>410</v>
      </c>
      <c r="K2477" t="s">
        <v>66</v>
      </c>
      <c r="L2477">
        <v>-18685699.43</v>
      </c>
      <c r="M2477">
        <v>-6409118.7400000002</v>
      </c>
      <c r="N2477">
        <v>0</v>
      </c>
      <c r="O2477">
        <v>0</v>
      </c>
      <c r="P2477">
        <v>-18685699.43</v>
      </c>
      <c r="Q2477">
        <v>-6409118.7400000002</v>
      </c>
      <c r="R2477">
        <v>0</v>
      </c>
      <c r="S2477">
        <v>0</v>
      </c>
      <c r="T2477">
        <v>0</v>
      </c>
      <c r="U2477">
        <v>0</v>
      </c>
      <c r="V2477">
        <v>0</v>
      </c>
      <c r="W2477">
        <v>0</v>
      </c>
      <c r="X2477">
        <v>0</v>
      </c>
      <c r="Y2477">
        <v>0</v>
      </c>
      <c r="Z2477">
        <v>0</v>
      </c>
      <c r="AA2477">
        <v>0</v>
      </c>
      <c r="AB2477">
        <v>0</v>
      </c>
      <c r="AC2477">
        <v>0</v>
      </c>
      <c r="AD2477">
        <v>-12276580.689999999</v>
      </c>
      <c r="AE2477">
        <v>0</v>
      </c>
      <c r="AF2477">
        <v>0</v>
      </c>
      <c r="AG2477">
        <v>0</v>
      </c>
      <c r="AH2477">
        <v>0</v>
      </c>
      <c r="AI2477">
        <v>-12276580.689999999</v>
      </c>
      <c r="AJ2477">
        <v>0</v>
      </c>
      <c r="AK2477">
        <v>-12276580.689999999</v>
      </c>
      <c r="AL2477">
        <v>0</v>
      </c>
      <c r="AM2477">
        <v>0</v>
      </c>
      <c r="AN2477">
        <v>0</v>
      </c>
      <c r="AO2477">
        <v>0</v>
      </c>
      <c r="AP2477">
        <v>0</v>
      </c>
      <c r="AQ2477">
        <v>0</v>
      </c>
    </row>
    <row r="2478" spans="1:43" x14ac:dyDescent="0.35">
      <c r="A2478" s="65" t="s">
        <v>128</v>
      </c>
      <c r="B2478" s="65" t="s">
        <v>128</v>
      </c>
      <c r="E2478" t="s">
        <v>129</v>
      </c>
      <c r="F2478">
        <v>8083</v>
      </c>
      <c r="G2478">
        <v>7</v>
      </c>
      <c r="H2478" t="s">
        <v>596</v>
      </c>
      <c r="I2478">
        <v>58</v>
      </c>
      <c r="J2478">
        <v>0</v>
      </c>
      <c r="K2478" t="s">
        <v>66</v>
      </c>
      <c r="L2478">
        <v>230321.8</v>
      </c>
      <c r="M2478">
        <v>230321.8</v>
      </c>
      <c r="N2478">
        <v>0</v>
      </c>
      <c r="O2478">
        <v>0</v>
      </c>
      <c r="P2478">
        <v>230321.8</v>
      </c>
      <c r="Q2478">
        <v>230321.8</v>
      </c>
      <c r="R2478">
        <v>0</v>
      </c>
      <c r="S2478">
        <v>0</v>
      </c>
      <c r="T2478">
        <v>0</v>
      </c>
      <c r="U2478">
        <v>0</v>
      </c>
      <c r="V2478">
        <v>0</v>
      </c>
      <c r="W2478">
        <v>0</v>
      </c>
      <c r="X2478">
        <v>-230321.8</v>
      </c>
      <c r="Y2478">
        <v>-230321.8</v>
      </c>
      <c r="Z2478">
        <v>0</v>
      </c>
      <c r="AA2478">
        <v>0</v>
      </c>
      <c r="AB2478">
        <v>-230321.8</v>
      </c>
      <c r="AC2478">
        <v>-230321.8</v>
      </c>
      <c r="AD2478">
        <v>0</v>
      </c>
      <c r="AE2478">
        <v>0</v>
      </c>
      <c r="AF2478">
        <v>0</v>
      </c>
      <c r="AG2478">
        <v>0</v>
      </c>
      <c r="AH2478">
        <v>0</v>
      </c>
      <c r="AI2478">
        <v>0</v>
      </c>
      <c r="AJ2478">
        <v>-230321.8</v>
      </c>
      <c r="AK2478">
        <v>0</v>
      </c>
      <c r="AL2478">
        <v>0</v>
      </c>
      <c r="AM2478">
        <v>0</v>
      </c>
      <c r="AN2478">
        <v>0</v>
      </c>
      <c r="AO2478">
        <v>0</v>
      </c>
      <c r="AP2478">
        <v>0</v>
      </c>
      <c r="AQ2478">
        <v>0</v>
      </c>
    </row>
    <row r="2479" spans="1:43" x14ac:dyDescent="0.35">
      <c r="A2479" s="65" t="s">
        <v>128</v>
      </c>
      <c r="B2479" s="65" t="s">
        <v>128</v>
      </c>
      <c r="E2479" t="s">
        <v>129</v>
      </c>
      <c r="F2479">
        <v>8083</v>
      </c>
      <c r="G2479">
        <v>7</v>
      </c>
      <c r="H2479" t="s">
        <v>596</v>
      </c>
      <c r="I2479">
        <v>58</v>
      </c>
      <c r="J2479">
        <v>251</v>
      </c>
      <c r="K2479" t="s">
        <v>66</v>
      </c>
      <c r="L2479">
        <v>-8275725.0300000003</v>
      </c>
      <c r="M2479">
        <v>-3330327.6</v>
      </c>
      <c r="N2479">
        <v>0</v>
      </c>
      <c r="O2479">
        <v>0</v>
      </c>
      <c r="P2479">
        <v>-8275725.0300000003</v>
      </c>
      <c r="Q2479">
        <v>-3330327.6</v>
      </c>
      <c r="R2479">
        <v>0</v>
      </c>
      <c r="S2479">
        <v>-322975.27</v>
      </c>
      <c r="T2479">
        <v>0</v>
      </c>
      <c r="U2479">
        <v>0</v>
      </c>
      <c r="V2479">
        <v>0</v>
      </c>
      <c r="W2479">
        <v>-322975.27</v>
      </c>
      <c r="X2479">
        <v>-768737.55</v>
      </c>
      <c r="Y2479">
        <v>-595093.31000000006</v>
      </c>
      <c r="Z2479">
        <v>0</v>
      </c>
      <c r="AA2479">
        <v>0</v>
      </c>
      <c r="AB2479">
        <v>-768737.55</v>
      </c>
      <c r="AC2479">
        <v>-595093.31000000006</v>
      </c>
      <c r="AD2479">
        <v>-4796066.4000000004</v>
      </c>
      <c r="AE2479">
        <v>0</v>
      </c>
      <c r="AF2479">
        <v>0</v>
      </c>
      <c r="AG2479">
        <v>0</v>
      </c>
      <c r="AH2479">
        <v>0</v>
      </c>
      <c r="AI2479">
        <v>-4796066.4000000004</v>
      </c>
      <c r="AJ2479">
        <v>-768737.55</v>
      </c>
      <c r="AK2479">
        <v>-4622422.16</v>
      </c>
      <c r="AL2479">
        <v>0</v>
      </c>
      <c r="AM2479">
        <v>0</v>
      </c>
      <c r="AN2479">
        <v>0</v>
      </c>
      <c r="AO2479">
        <v>0</v>
      </c>
      <c r="AP2479">
        <v>0</v>
      </c>
      <c r="AQ2479">
        <v>0</v>
      </c>
    </row>
    <row r="2480" spans="1:43" x14ac:dyDescent="0.35">
      <c r="A2480" s="65" t="s">
        <v>128</v>
      </c>
      <c r="B2480" s="65" t="s">
        <v>128</v>
      </c>
      <c r="E2480" t="s">
        <v>129</v>
      </c>
      <c r="F2480">
        <v>8083</v>
      </c>
      <c r="G2480">
        <v>7</v>
      </c>
      <c r="H2480" t="s">
        <v>596</v>
      </c>
      <c r="I2480">
        <v>58</v>
      </c>
      <c r="J2480">
        <v>252</v>
      </c>
      <c r="K2480" t="s">
        <v>66</v>
      </c>
      <c r="L2480">
        <v>-735117.51</v>
      </c>
      <c r="M2480">
        <v>0</v>
      </c>
      <c r="N2480">
        <v>0</v>
      </c>
      <c r="O2480">
        <v>0</v>
      </c>
      <c r="P2480">
        <v>-735117.51</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735117.51</v>
      </c>
      <c r="AM2480">
        <v>0</v>
      </c>
      <c r="AN2480">
        <v>0</v>
      </c>
      <c r="AO2480">
        <v>0</v>
      </c>
      <c r="AP2480">
        <v>0</v>
      </c>
      <c r="AQ2480">
        <v>0</v>
      </c>
    </row>
    <row r="2481" spans="1:43" x14ac:dyDescent="0.35">
      <c r="A2481" s="65" t="s">
        <v>128</v>
      </c>
      <c r="B2481" s="65" t="s">
        <v>128</v>
      </c>
      <c r="E2481" t="s">
        <v>129</v>
      </c>
      <c r="F2481">
        <v>8083</v>
      </c>
      <c r="G2481">
        <v>7</v>
      </c>
      <c r="H2481" t="s">
        <v>596</v>
      </c>
      <c r="I2481">
        <v>58</v>
      </c>
      <c r="J2481">
        <v>253</v>
      </c>
      <c r="K2481" t="s">
        <v>66</v>
      </c>
      <c r="L2481">
        <v>24661.59</v>
      </c>
      <c r="M2481">
        <v>24661.59</v>
      </c>
      <c r="N2481">
        <v>0</v>
      </c>
      <c r="O2481">
        <v>0</v>
      </c>
      <c r="P2481">
        <v>24661.59</v>
      </c>
      <c r="Q2481">
        <v>24661.59</v>
      </c>
      <c r="R2481">
        <v>0</v>
      </c>
      <c r="S2481">
        <v>0</v>
      </c>
      <c r="T2481">
        <v>0</v>
      </c>
      <c r="U2481">
        <v>0</v>
      </c>
      <c r="V2481">
        <v>0</v>
      </c>
      <c r="W2481">
        <v>0</v>
      </c>
      <c r="X2481">
        <v>-26359.77</v>
      </c>
      <c r="Y2481">
        <v>-26359.77</v>
      </c>
      <c r="Z2481">
        <v>0</v>
      </c>
      <c r="AA2481">
        <v>0</v>
      </c>
      <c r="AB2481">
        <v>-26359.77</v>
      </c>
      <c r="AC2481">
        <v>-26359.77</v>
      </c>
      <c r="AD2481">
        <v>0</v>
      </c>
      <c r="AE2481">
        <v>0</v>
      </c>
      <c r="AF2481">
        <v>0</v>
      </c>
      <c r="AG2481">
        <v>0</v>
      </c>
      <c r="AH2481">
        <v>0</v>
      </c>
      <c r="AI2481">
        <v>0</v>
      </c>
      <c r="AJ2481">
        <v>-26359.77</v>
      </c>
      <c r="AK2481">
        <v>0</v>
      </c>
      <c r="AL2481">
        <v>0</v>
      </c>
      <c r="AM2481">
        <v>0</v>
      </c>
      <c r="AN2481">
        <v>0</v>
      </c>
      <c r="AO2481">
        <v>0</v>
      </c>
      <c r="AP2481">
        <v>0</v>
      </c>
      <c r="AQ2481">
        <v>0</v>
      </c>
    </row>
    <row r="2482" spans="1:43" x14ac:dyDescent="0.35">
      <c r="A2482" s="65" t="s">
        <v>128</v>
      </c>
      <c r="B2482" s="65" t="s">
        <v>128</v>
      </c>
      <c r="E2482" t="s">
        <v>129</v>
      </c>
      <c r="F2482">
        <v>8083</v>
      </c>
      <c r="G2482">
        <v>7</v>
      </c>
      <c r="H2482" t="s">
        <v>596</v>
      </c>
      <c r="I2482">
        <v>58</v>
      </c>
      <c r="J2482">
        <v>410</v>
      </c>
      <c r="K2482" t="s">
        <v>66</v>
      </c>
      <c r="L2482">
        <v>-41775245.329999998</v>
      </c>
      <c r="M2482">
        <v>-28213536.370000001</v>
      </c>
      <c r="N2482">
        <v>0</v>
      </c>
      <c r="O2482">
        <v>0</v>
      </c>
      <c r="P2482">
        <v>-41775245.329999998</v>
      </c>
      <c r="Q2482">
        <v>-28213536.370000001</v>
      </c>
      <c r="R2482">
        <v>0</v>
      </c>
      <c r="S2482">
        <v>-11077843.439999999</v>
      </c>
      <c r="T2482">
        <v>0</v>
      </c>
      <c r="U2482">
        <v>0</v>
      </c>
      <c r="V2482">
        <v>0</v>
      </c>
      <c r="W2482">
        <v>-11077843.439999999</v>
      </c>
      <c r="X2482">
        <v>0</v>
      </c>
      <c r="Y2482">
        <v>0</v>
      </c>
      <c r="Z2482">
        <v>0</v>
      </c>
      <c r="AA2482">
        <v>0</v>
      </c>
      <c r="AB2482">
        <v>0</v>
      </c>
      <c r="AC2482">
        <v>0</v>
      </c>
      <c r="AD2482">
        <v>-5483865.5199999996</v>
      </c>
      <c r="AE2482">
        <v>0</v>
      </c>
      <c r="AF2482">
        <v>0</v>
      </c>
      <c r="AG2482">
        <v>0</v>
      </c>
      <c r="AH2482">
        <v>0</v>
      </c>
      <c r="AI2482">
        <v>-5483865.5199999996</v>
      </c>
      <c r="AJ2482">
        <v>0</v>
      </c>
      <c r="AK2482">
        <v>-5483865.5199999996</v>
      </c>
      <c r="AL2482">
        <v>-3000000</v>
      </c>
      <c r="AM2482">
        <v>0</v>
      </c>
      <c r="AN2482">
        <v>0</v>
      </c>
      <c r="AO2482">
        <v>0</v>
      </c>
      <c r="AP2482">
        <v>0</v>
      </c>
      <c r="AQ2482">
        <v>0</v>
      </c>
    </row>
    <row r="2483" spans="1:43" x14ac:dyDescent="0.35">
      <c r="A2483" s="65" t="s">
        <v>128</v>
      </c>
      <c r="B2483" s="65" t="s">
        <v>128</v>
      </c>
      <c r="C2483">
        <v>2010</v>
      </c>
      <c r="D2483">
        <v>2012</v>
      </c>
      <c r="F2483">
        <v>143</v>
      </c>
      <c r="G2483">
        <v>7</v>
      </c>
      <c r="H2483" t="s">
        <v>530</v>
      </c>
      <c r="I2483">
        <v>1</v>
      </c>
      <c r="J2483">
        <v>410</v>
      </c>
      <c r="K2483" t="s">
        <v>66</v>
      </c>
      <c r="L2483">
        <v>-1023689.1</v>
      </c>
      <c r="M2483">
        <v>-89922.43</v>
      </c>
      <c r="N2483">
        <v>0</v>
      </c>
      <c r="O2483">
        <v>0</v>
      </c>
      <c r="P2483">
        <v>-1023689.1</v>
      </c>
      <c r="Q2483">
        <v>-89922.43</v>
      </c>
      <c r="R2483">
        <v>0</v>
      </c>
      <c r="S2483">
        <v>0</v>
      </c>
      <c r="T2483">
        <v>0</v>
      </c>
      <c r="U2483">
        <v>0</v>
      </c>
      <c r="V2483">
        <v>0</v>
      </c>
      <c r="W2483">
        <v>0</v>
      </c>
      <c r="X2483">
        <v>0</v>
      </c>
      <c r="Y2483">
        <v>0</v>
      </c>
      <c r="Z2483">
        <v>0</v>
      </c>
      <c r="AA2483">
        <v>0</v>
      </c>
      <c r="AB2483">
        <v>0</v>
      </c>
      <c r="AC2483">
        <v>0</v>
      </c>
      <c r="AD2483">
        <v>-933766.67</v>
      </c>
      <c r="AE2483">
        <v>0</v>
      </c>
      <c r="AF2483">
        <v>0</v>
      </c>
      <c r="AG2483">
        <v>0</v>
      </c>
      <c r="AH2483">
        <v>0</v>
      </c>
      <c r="AI2483">
        <v>-933766.67</v>
      </c>
      <c r="AJ2483">
        <v>0</v>
      </c>
      <c r="AK2483">
        <v>-933766.67</v>
      </c>
      <c r="AL2483">
        <v>0</v>
      </c>
      <c r="AM2483">
        <v>89922.43</v>
      </c>
      <c r="AN2483">
        <v>0</v>
      </c>
      <c r="AO2483">
        <v>0</v>
      </c>
      <c r="AP2483">
        <v>0</v>
      </c>
      <c r="AQ2483">
        <v>89922.43</v>
      </c>
    </row>
    <row r="2484" spans="1:43" x14ac:dyDescent="0.35">
      <c r="A2484" s="65" t="s">
        <v>128</v>
      </c>
      <c r="B2484" s="65" t="s">
        <v>128</v>
      </c>
      <c r="C2484">
        <v>2010</v>
      </c>
      <c r="D2484">
        <v>2012</v>
      </c>
      <c r="F2484">
        <v>143</v>
      </c>
      <c r="G2484">
        <v>7</v>
      </c>
      <c r="H2484" t="s">
        <v>531</v>
      </c>
      <c r="I2484">
        <v>2</v>
      </c>
      <c r="J2484">
        <v>253</v>
      </c>
      <c r="K2484" t="s">
        <v>66</v>
      </c>
      <c r="L2484">
        <v>0</v>
      </c>
      <c r="M2484">
        <v>0</v>
      </c>
      <c r="N2484">
        <v>0</v>
      </c>
      <c r="O2484">
        <v>0</v>
      </c>
      <c r="P2484">
        <v>0</v>
      </c>
      <c r="Q2484">
        <v>0</v>
      </c>
      <c r="R2484">
        <v>0</v>
      </c>
      <c r="S2484">
        <v>0</v>
      </c>
      <c r="T2484">
        <v>0</v>
      </c>
      <c r="U2484">
        <v>0</v>
      </c>
      <c r="V2484">
        <v>0</v>
      </c>
      <c r="W2484">
        <v>0</v>
      </c>
      <c r="X2484">
        <v>-458056.75</v>
      </c>
      <c r="Y2484">
        <v>-414416.02</v>
      </c>
      <c r="Z2484">
        <v>0</v>
      </c>
      <c r="AA2484">
        <v>0</v>
      </c>
      <c r="AB2484">
        <v>-458056.75</v>
      </c>
      <c r="AC2484">
        <v>-414416.02</v>
      </c>
      <c r="AD2484">
        <v>-43640.73</v>
      </c>
      <c r="AE2484">
        <v>0</v>
      </c>
      <c r="AF2484">
        <v>0</v>
      </c>
      <c r="AG2484">
        <v>0</v>
      </c>
      <c r="AH2484">
        <v>0</v>
      </c>
      <c r="AI2484">
        <v>-43640.73</v>
      </c>
      <c r="AJ2484">
        <v>-458056.75</v>
      </c>
      <c r="AK2484">
        <v>0</v>
      </c>
      <c r="AL2484">
        <v>0</v>
      </c>
      <c r="AM2484">
        <v>0</v>
      </c>
      <c r="AN2484">
        <v>0</v>
      </c>
      <c r="AO2484">
        <v>0</v>
      </c>
      <c r="AP2484">
        <v>0</v>
      </c>
      <c r="AQ2484">
        <v>0</v>
      </c>
    </row>
    <row r="2485" spans="1:43" x14ac:dyDescent="0.35">
      <c r="A2485" s="65" t="s">
        <v>128</v>
      </c>
      <c r="B2485" s="65" t="s">
        <v>128</v>
      </c>
      <c r="C2485">
        <v>2011</v>
      </c>
      <c r="D2485">
        <v>2013</v>
      </c>
      <c r="F2485">
        <v>143</v>
      </c>
      <c r="G2485">
        <v>7</v>
      </c>
      <c r="H2485" t="s">
        <v>530</v>
      </c>
      <c r="I2485">
        <v>1</v>
      </c>
      <c r="J2485">
        <v>410</v>
      </c>
      <c r="K2485" t="s">
        <v>66</v>
      </c>
      <c r="L2485">
        <v>-9146412.3800000008</v>
      </c>
      <c r="M2485">
        <v>-3919768.59</v>
      </c>
      <c r="N2485">
        <v>0</v>
      </c>
      <c r="O2485">
        <v>0</v>
      </c>
      <c r="P2485">
        <v>-9146412.3800000008</v>
      </c>
      <c r="Q2485">
        <v>-3919768.59</v>
      </c>
      <c r="R2485">
        <v>0</v>
      </c>
      <c r="S2485">
        <v>0</v>
      </c>
      <c r="T2485">
        <v>0</v>
      </c>
      <c r="U2485">
        <v>0</v>
      </c>
      <c r="V2485">
        <v>0</v>
      </c>
      <c r="W2485">
        <v>0</v>
      </c>
      <c r="X2485">
        <v>0</v>
      </c>
      <c r="Y2485">
        <v>0</v>
      </c>
      <c r="Z2485">
        <v>0</v>
      </c>
      <c r="AA2485">
        <v>0</v>
      </c>
      <c r="AB2485">
        <v>0</v>
      </c>
      <c r="AC2485">
        <v>0</v>
      </c>
      <c r="AD2485">
        <v>-5226643.79</v>
      </c>
      <c r="AE2485">
        <v>0</v>
      </c>
      <c r="AF2485">
        <v>0</v>
      </c>
      <c r="AG2485">
        <v>0</v>
      </c>
      <c r="AH2485">
        <v>0</v>
      </c>
      <c r="AI2485">
        <v>-5226643.79</v>
      </c>
      <c r="AJ2485">
        <v>0</v>
      </c>
      <c r="AK2485">
        <v>-5226643.79</v>
      </c>
      <c r="AL2485">
        <v>0</v>
      </c>
      <c r="AM2485">
        <v>0</v>
      </c>
      <c r="AN2485">
        <v>0</v>
      </c>
      <c r="AO2485">
        <v>0</v>
      </c>
      <c r="AP2485">
        <v>0</v>
      </c>
      <c r="AQ2485">
        <v>0</v>
      </c>
    </row>
    <row r="2486" spans="1:43" x14ac:dyDescent="0.35">
      <c r="A2486" s="65" t="s">
        <v>128</v>
      </c>
      <c r="B2486" s="65" t="s">
        <v>128</v>
      </c>
      <c r="C2486">
        <v>2011</v>
      </c>
      <c r="D2486">
        <v>2013</v>
      </c>
      <c r="F2486">
        <v>143</v>
      </c>
      <c r="G2486">
        <v>7</v>
      </c>
      <c r="H2486" t="s">
        <v>531</v>
      </c>
      <c r="I2486">
        <v>2</v>
      </c>
      <c r="J2486">
        <v>253</v>
      </c>
      <c r="K2486" t="s">
        <v>66</v>
      </c>
      <c r="L2486">
        <v>0</v>
      </c>
      <c r="M2486">
        <v>0</v>
      </c>
      <c r="N2486">
        <v>0</v>
      </c>
      <c r="O2486">
        <v>0</v>
      </c>
      <c r="P2486">
        <v>0</v>
      </c>
      <c r="Q2486">
        <v>0</v>
      </c>
      <c r="R2486">
        <v>0</v>
      </c>
      <c r="S2486">
        <v>0</v>
      </c>
      <c r="T2486">
        <v>0</v>
      </c>
      <c r="U2486">
        <v>0</v>
      </c>
      <c r="V2486">
        <v>0</v>
      </c>
      <c r="W2486">
        <v>0</v>
      </c>
      <c r="X2486">
        <v>-588227.31999999995</v>
      </c>
      <c r="Y2486">
        <v>-583476.28</v>
      </c>
      <c r="Z2486">
        <v>0</v>
      </c>
      <c r="AA2486">
        <v>0</v>
      </c>
      <c r="AB2486">
        <v>-588227.31999999995</v>
      </c>
      <c r="AC2486">
        <v>-583476.28</v>
      </c>
      <c r="AD2486">
        <v>-4751.04</v>
      </c>
      <c r="AE2486">
        <v>0</v>
      </c>
      <c r="AF2486">
        <v>0</v>
      </c>
      <c r="AG2486">
        <v>0</v>
      </c>
      <c r="AH2486">
        <v>0</v>
      </c>
      <c r="AI2486">
        <v>-4751.04</v>
      </c>
      <c r="AJ2486">
        <v>-588227.31999999995</v>
      </c>
      <c r="AK2486">
        <v>0</v>
      </c>
      <c r="AL2486">
        <v>0</v>
      </c>
      <c r="AM2486">
        <v>0</v>
      </c>
      <c r="AN2486">
        <v>0</v>
      </c>
      <c r="AO2486">
        <v>0</v>
      </c>
      <c r="AP2486">
        <v>0</v>
      </c>
      <c r="AQ2486">
        <v>0</v>
      </c>
    </row>
    <row r="2487" spans="1:43" x14ac:dyDescent="0.35">
      <c r="A2487" s="65" t="s">
        <v>128</v>
      </c>
      <c r="B2487" s="65" t="s">
        <v>128</v>
      </c>
      <c r="C2487">
        <v>2012</v>
      </c>
      <c r="D2487">
        <v>2013</v>
      </c>
      <c r="F2487">
        <v>143</v>
      </c>
      <c r="G2487">
        <v>7</v>
      </c>
      <c r="H2487" t="s">
        <v>530</v>
      </c>
      <c r="I2487">
        <v>1</v>
      </c>
      <c r="J2487">
        <v>410</v>
      </c>
      <c r="K2487" t="s">
        <v>66</v>
      </c>
      <c r="L2487">
        <v>-42591905.07</v>
      </c>
      <c r="M2487">
        <v>-30292012.109999999</v>
      </c>
      <c r="N2487">
        <v>0</v>
      </c>
      <c r="O2487">
        <v>0</v>
      </c>
      <c r="P2487">
        <v>-42591905.07</v>
      </c>
      <c r="Q2487">
        <v>-30292012.109999999</v>
      </c>
      <c r="R2487">
        <v>-2143065.4900000002</v>
      </c>
      <c r="S2487">
        <v>-1973192.83</v>
      </c>
      <c r="T2487">
        <v>0</v>
      </c>
      <c r="U2487">
        <v>0</v>
      </c>
      <c r="V2487">
        <v>-2143065.4900000002</v>
      </c>
      <c r="W2487">
        <v>-1973192.83</v>
      </c>
      <c r="X2487">
        <v>0</v>
      </c>
      <c r="Y2487">
        <v>0</v>
      </c>
      <c r="Z2487">
        <v>0</v>
      </c>
      <c r="AA2487">
        <v>0</v>
      </c>
      <c r="AB2487">
        <v>0</v>
      </c>
      <c r="AC2487">
        <v>0</v>
      </c>
      <c r="AD2487">
        <v>-12469765.619999999</v>
      </c>
      <c r="AE2487">
        <v>0</v>
      </c>
      <c r="AF2487">
        <v>0</v>
      </c>
      <c r="AG2487">
        <v>0</v>
      </c>
      <c r="AH2487">
        <v>0</v>
      </c>
      <c r="AI2487">
        <v>-12469765.619999999</v>
      </c>
      <c r="AJ2487">
        <v>0</v>
      </c>
      <c r="AK2487">
        <v>-12469765.619999999</v>
      </c>
      <c r="AL2487">
        <v>0</v>
      </c>
      <c r="AM2487">
        <v>0</v>
      </c>
      <c r="AN2487">
        <v>0</v>
      </c>
      <c r="AO2487">
        <v>0</v>
      </c>
      <c r="AP2487">
        <v>0</v>
      </c>
      <c r="AQ2487">
        <v>0</v>
      </c>
    </row>
    <row r="2488" spans="1:43" x14ac:dyDescent="0.35">
      <c r="A2488" s="65" t="s">
        <v>128</v>
      </c>
      <c r="B2488" s="65" t="s">
        <v>128</v>
      </c>
      <c r="C2488">
        <v>2012</v>
      </c>
      <c r="D2488">
        <v>2013</v>
      </c>
      <c r="F2488">
        <v>143</v>
      </c>
      <c r="G2488">
        <v>7</v>
      </c>
      <c r="H2488" t="s">
        <v>531</v>
      </c>
      <c r="I2488">
        <v>2</v>
      </c>
      <c r="J2488">
        <v>253</v>
      </c>
      <c r="K2488" t="s">
        <v>66</v>
      </c>
      <c r="L2488">
        <v>0</v>
      </c>
      <c r="M2488">
        <v>0</v>
      </c>
      <c r="N2488">
        <v>0</v>
      </c>
      <c r="O2488">
        <v>0</v>
      </c>
      <c r="P2488">
        <v>0</v>
      </c>
      <c r="Q2488">
        <v>0</v>
      </c>
      <c r="R2488">
        <v>0</v>
      </c>
      <c r="S2488">
        <v>0</v>
      </c>
      <c r="T2488">
        <v>0</v>
      </c>
      <c r="U2488">
        <v>0</v>
      </c>
      <c r="V2488">
        <v>0</v>
      </c>
      <c r="W2488">
        <v>0</v>
      </c>
      <c r="X2488">
        <v>-557089.93000000005</v>
      </c>
      <c r="Y2488">
        <v>-489005.92</v>
      </c>
      <c r="Z2488">
        <v>0</v>
      </c>
      <c r="AA2488">
        <v>0</v>
      </c>
      <c r="AB2488">
        <v>-557089.93000000005</v>
      </c>
      <c r="AC2488">
        <v>-489005.92</v>
      </c>
      <c r="AD2488">
        <v>-68084.009999999995</v>
      </c>
      <c r="AE2488">
        <v>0</v>
      </c>
      <c r="AF2488">
        <v>0</v>
      </c>
      <c r="AG2488">
        <v>0</v>
      </c>
      <c r="AH2488">
        <v>0</v>
      </c>
      <c r="AI2488">
        <v>-68084.009999999995</v>
      </c>
      <c r="AJ2488">
        <v>-557089.93000000005</v>
      </c>
      <c r="AK2488">
        <v>0</v>
      </c>
      <c r="AL2488">
        <v>0</v>
      </c>
      <c r="AM2488">
        <v>0</v>
      </c>
      <c r="AN2488">
        <v>0</v>
      </c>
      <c r="AO2488">
        <v>0</v>
      </c>
      <c r="AP2488">
        <v>0</v>
      </c>
      <c r="AQ2488">
        <v>0</v>
      </c>
    </row>
    <row r="2489" spans="1:43" x14ac:dyDescent="0.35">
      <c r="A2489" s="65" t="s">
        <v>128</v>
      </c>
      <c r="B2489" s="65" t="s">
        <v>128</v>
      </c>
      <c r="C2489">
        <v>2013</v>
      </c>
      <c r="D2489">
        <v>2014</v>
      </c>
      <c r="F2489">
        <v>143</v>
      </c>
      <c r="G2489">
        <v>7</v>
      </c>
      <c r="H2489" t="s">
        <v>530</v>
      </c>
      <c r="I2489">
        <v>1</v>
      </c>
      <c r="J2489">
        <v>410</v>
      </c>
      <c r="K2489" t="s">
        <v>66</v>
      </c>
      <c r="L2489">
        <v>-42911086.950000003</v>
      </c>
      <c r="M2489">
        <v>-33121744.390000001</v>
      </c>
      <c r="N2489">
        <v>0</v>
      </c>
      <c r="O2489">
        <v>0</v>
      </c>
      <c r="P2489">
        <v>-42911086.950000003</v>
      </c>
      <c r="Q2489">
        <v>-33121744.390000001</v>
      </c>
      <c r="R2489">
        <v>-2096078.24</v>
      </c>
      <c r="S2489">
        <v>0</v>
      </c>
      <c r="T2489">
        <v>0</v>
      </c>
      <c r="U2489">
        <v>0</v>
      </c>
      <c r="V2489">
        <v>-2096078.24</v>
      </c>
      <c r="W2489">
        <v>0</v>
      </c>
      <c r="X2489">
        <v>0</v>
      </c>
      <c r="Y2489">
        <v>0</v>
      </c>
      <c r="Z2489">
        <v>0</v>
      </c>
      <c r="AA2489">
        <v>0</v>
      </c>
      <c r="AB2489">
        <v>0</v>
      </c>
      <c r="AC2489">
        <v>0</v>
      </c>
      <c r="AD2489">
        <v>-11885420.800000001</v>
      </c>
      <c r="AE2489">
        <v>0</v>
      </c>
      <c r="AF2489">
        <v>0</v>
      </c>
      <c r="AG2489">
        <v>0</v>
      </c>
      <c r="AH2489">
        <v>0</v>
      </c>
      <c r="AI2489">
        <v>-11885420.800000001</v>
      </c>
      <c r="AJ2489">
        <v>0</v>
      </c>
      <c r="AK2489">
        <v>-11885420.800000001</v>
      </c>
      <c r="AL2489">
        <v>0</v>
      </c>
      <c r="AM2489">
        <v>64.06</v>
      </c>
      <c r="AN2489">
        <v>0</v>
      </c>
      <c r="AO2489">
        <v>0</v>
      </c>
      <c r="AP2489">
        <v>0</v>
      </c>
      <c r="AQ2489">
        <v>64.06</v>
      </c>
    </row>
    <row r="2490" spans="1:43" x14ac:dyDescent="0.35">
      <c r="A2490" s="65" t="s">
        <v>128</v>
      </c>
      <c r="B2490" s="65" t="s">
        <v>128</v>
      </c>
      <c r="C2490">
        <v>2013</v>
      </c>
      <c r="D2490">
        <v>2014</v>
      </c>
      <c r="F2490">
        <v>143</v>
      </c>
      <c r="G2490">
        <v>7</v>
      </c>
      <c r="H2490" t="s">
        <v>531</v>
      </c>
      <c r="I2490">
        <v>2</v>
      </c>
      <c r="J2490">
        <v>251</v>
      </c>
      <c r="K2490" t="s">
        <v>66</v>
      </c>
      <c r="L2490">
        <v>0</v>
      </c>
      <c r="M2490">
        <v>0</v>
      </c>
      <c r="N2490">
        <v>0</v>
      </c>
      <c r="O2490">
        <v>0</v>
      </c>
      <c r="P2490">
        <v>0</v>
      </c>
      <c r="Q2490">
        <v>0</v>
      </c>
      <c r="R2490">
        <v>0</v>
      </c>
      <c r="S2490">
        <v>0</v>
      </c>
      <c r="T2490">
        <v>0</v>
      </c>
      <c r="U2490">
        <v>0</v>
      </c>
      <c r="V2490">
        <v>0</v>
      </c>
      <c r="W2490">
        <v>0</v>
      </c>
      <c r="X2490">
        <v>-464899.79</v>
      </c>
      <c r="Y2490">
        <v>-314582.89</v>
      </c>
      <c r="Z2490">
        <v>0</v>
      </c>
      <c r="AA2490">
        <v>0</v>
      </c>
      <c r="AB2490">
        <v>-464899.79</v>
      </c>
      <c r="AC2490">
        <v>-314582.89</v>
      </c>
      <c r="AD2490">
        <v>-150316.9</v>
      </c>
      <c r="AE2490">
        <v>0</v>
      </c>
      <c r="AF2490">
        <v>0</v>
      </c>
      <c r="AG2490">
        <v>0</v>
      </c>
      <c r="AH2490">
        <v>0</v>
      </c>
      <c r="AI2490">
        <v>-150316.9</v>
      </c>
      <c r="AJ2490">
        <v>-464899.79</v>
      </c>
      <c r="AK2490">
        <v>0</v>
      </c>
      <c r="AL2490">
        <v>0</v>
      </c>
      <c r="AM2490">
        <v>0</v>
      </c>
      <c r="AN2490">
        <v>0</v>
      </c>
      <c r="AO2490">
        <v>0</v>
      </c>
      <c r="AP2490">
        <v>0</v>
      </c>
      <c r="AQ2490">
        <v>0</v>
      </c>
    </row>
    <row r="2491" spans="1:43" x14ac:dyDescent="0.35">
      <c r="A2491" s="65" t="s">
        <v>128</v>
      </c>
      <c r="B2491" s="65" t="s">
        <v>128</v>
      </c>
      <c r="C2491">
        <v>2014</v>
      </c>
      <c r="D2491">
        <v>2016</v>
      </c>
      <c r="F2491">
        <v>143</v>
      </c>
      <c r="G2491">
        <v>7</v>
      </c>
      <c r="H2491" t="s">
        <v>530</v>
      </c>
      <c r="I2491">
        <v>1</v>
      </c>
      <c r="J2491">
        <v>410</v>
      </c>
      <c r="K2491" t="s">
        <v>66</v>
      </c>
      <c r="L2491">
        <v>-17598535.760000002</v>
      </c>
      <c r="M2491">
        <v>-16428731.49</v>
      </c>
      <c r="N2491">
        <v>0</v>
      </c>
      <c r="O2491">
        <v>0</v>
      </c>
      <c r="P2491">
        <v>-17598535.760000002</v>
      </c>
      <c r="Q2491">
        <v>-16428731.49</v>
      </c>
      <c r="R2491">
        <v>-50841.47</v>
      </c>
      <c r="S2491">
        <v>-337750.77</v>
      </c>
      <c r="T2491">
        <v>0</v>
      </c>
      <c r="U2491">
        <v>0</v>
      </c>
      <c r="V2491">
        <v>-50841.47</v>
      </c>
      <c r="W2491">
        <v>-337750.77</v>
      </c>
      <c r="X2491">
        <v>0</v>
      </c>
      <c r="Y2491">
        <v>0</v>
      </c>
      <c r="Z2491">
        <v>0</v>
      </c>
      <c r="AA2491">
        <v>0</v>
      </c>
      <c r="AB2491">
        <v>0</v>
      </c>
      <c r="AC2491">
        <v>0</v>
      </c>
      <c r="AD2491">
        <v>-882894.97</v>
      </c>
      <c r="AE2491">
        <v>0</v>
      </c>
      <c r="AF2491">
        <v>0</v>
      </c>
      <c r="AG2491">
        <v>0</v>
      </c>
      <c r="AH2491">
        <v>0</v>
      </c>
      <c r="AI2491">
        <v>-882894.97</v>
      </c>
      <c r="AJ2491">
        <v>0</v>
      </c>
      <c r="AK2491">
        <v>-882894.97</v>
      </c>
      <c r="AL2491">
        <v>0</v>
      </c>
      <c r="AM2491">
        <v>0</v>
      </c>
      <c r="AN2491">
        <v>0</v>
      </c>
      <c r="AO2491">
        <v>0</v>
      </c>
      <c r="AP2491">
        <v>0</v>
      </c>
      <c r="AQ2491">
        <v>0</v>
      </c>
    </row>
    <row r="2492" spans="1:43" x14ac:dyDescent="0.35">
      <c r="A2492" s="65" t="s">
        <v>128</v>
      </c>
      <c r="B2492" s="65" t="s">
        <v>128</v>
      </c>
      <c r="C2492">
        <v>2014</v>
      </c>
      <c r="D2492">
        <v>2016</v>
      </c>
      <c r="F2492">
        <v>143</v>
      </c>
      <c r="G2492">
        <v>7</v>
      </c>
      <c r="H2492" t="s">
        <v>531</v>
      </c>
      <c r="I2492">
        <v>2</v>
      </c>
      <c r="J2492">
        <v>210</v>
      </c>
      <c r="K2492" t="s">
        <v>66</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-30.2</v>
      </c>
      <c r="AH2492">
        <v>0</v>
      </c>
      <c r="AI2492">
        <v>-30.2</v>
      </c>
      <c r="AJ2492">
        <v>0</v>
      </c>
      <c r="AK2492">
        <v>-30.2</v>
      </c>
      <c r="AL2492">
        <v>-30.2</v>
      </c>
      <c r="AM2492">
        <v>0</v>
      </c>
      <c r="AN2492">
        <v>0</v>
      </c>
      <c r="AO2492">
        <v>0</v>
      </c>
      <c r="AP2492">
        <v>0</v>
      </c>
      <c r="AQ2492">
        <v>0</v>
      </c>
    </row>
    <row r="2493" spans="1:43" x14ac:dyDescent="0.35">
      <c r="A2493" s="65" t="s">
        <v>128</v>
      </c>
      <c r="B2493" s="65" t="s">
        <v>128</v>
      </c>
      <c r="C2493">
        <v>2014</v>
      </c>
      <c r="D2493">
        <v>2016</v>
      </c>
      <c r="F2493">
        <v>143</v>
      </c>
      <c r="G2493">
        <v>7</v>
      </c>
      <c r="H2493" t="s">
        <v>531</v>
      </c>
      <c r="I2493">
        <v>2</v>
      </c>
      <c r="J2493">
        <v>253</v>
      </c>
      <c r="K2493" t="s">
        <v>66</v>
      </c>
      <c r="L2493">
        <v>4884.37</v>
      </c>
      <c r="M2493">
        <v>-85115.63</v>
      </c>
      <c r="N2493">
        <v>0</v>
      </c>
      <c r="O2493">
        <v>0</v>
      </c>
      <c r="P2493">
        <v>4884.37</v>
      </c>
      <c r="Q2493">
        <v>-85115.63</v>
      </c>
      <c r="R2493">
        <v>0</v>
      </c>
      <c r="S2493">
        <v>0</v>
      </c>
      <c r="T2493">
        <v>0</v>
      </c>
      <c r="U2493">
        <v>0</v>
      </c>
      <c r="V2493">
        <v>0</v>
      </c>
      <c r="W2493">
        <v>0</v>
      </c>
      <c r="X2493">
        <v>-1466030.29</v>
      </c>
      <c r="Y2493">
        <v>-1170658.49</v>
      </c>
      <c r="Z2493">
        <v>0</v>
      </c>
      <c r="AA2493">
        <v>0</v>
      </c>
      <c r="AB2493">
        <v>-1466030.29</v>
      </c>
      <c r="AC2493">
        <v>-1170658.49</v>
      </c>
      <c r="AD2493">
        <v>-205371.8</v>
      </c>
      <c r="AE2493">
        <v>0</v>
      </c>
      <c r="AF2493">
        <v>0</v>
      </c>
      <c r="AG2493">
        <v>0</v>
      </c>
      <c r="AH2493">
        <v>0</v>
      </c>
      <c r="AI2493">
        <v>-205371.8</v>
      </c>
      <c r="AJ2493">
        <v>-1466030.29</v>
      </c>
      <c r="AK2493">
        <v>90000</v>
      </c>
      <c r="AL2493">
        <v>0</v>
      </c>
      <c r="AM2493">
        <v>90000</v>
      </c>
      <c r="AN2493">
        <v>0</v>
      </c>
      <c r="AO2493">
        <v>0</v>
      </c>
      <c r="AP2493">
        <v>0</v>
      </c>
      <c r="AQ2493">
        <v>90000</v>
      </c>
    </row>
    <row r="2494" spans="1:43" x14ac:dyDescent="0.35">
      <c r="A2494" s="65" t="s">
        <v>128</v>
      </c>
      <c r="B2494" s="65" t="s">
        <v>128</v>
      </c>
      <c r="C2494">
        <v>2015</v>
      </c>
      <c r="D2494">
        <v>2017</v>
      </c>
      <c r="F2494">
        <v>143</v>
      </c>
      <c r="G2494">
        <v>7</v>
      </c>
      <c r="H2494" t="s">
        <v>530</v>
      </c>
      <c r="I2494">
        <v>1</v>
      </c>
      <c r="J2494">
        <v>210</v>
      </c>
      <c r="K2494" t="s">
        <v>66</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-2567.5</v>
      </c>
      <c r="AE2494">
        <v>0</v>
      </c>
      <c r="AF2494">
        <v>0</v>
      </c>
      <c r="AG2494">
        <v>0</v>
      </c>
      <c r="AH2494">
        <v>0</v>
      </c>
      <c r="AI2494">
        <v>-2567.5</v>
      </c>
      <c r="AJ2494">
        <v>0</v>
      </c>
      <c r="AK2494">
        <v>-2567.5</v>
      </c>
      <c r="AL2494">
        <v>-2567.5</v>
      </c>
      <c r="AM2494">
        <v>0</v>
      </c>
      <c r="AN2494">
        <v>0</v>
      </c>
      <c r="AO2494">
        <v>0</v>
      </c>
      <c r="AP2494">
        <v>0</v>
      </c>
      <c r="AQ2494">
        <v>0</v>
      </c>
    </row>
    <row r="2495" spans="1:43" x14ac:dyDescent="0.35">
      <c r="A2495" s="65" t="s">
        <v>128</v>
      </c>
      <c r="B2495" s="65" t="s">
        <v>128</v>
      </c>
      <c r="C2495">
        <v>2015</v>
      </c>
      <c r="D2495">
        <v>2017</v>
      </c>
      <c r="F2495">
        <v>143</v>
      </c>
      <c r="G2495">
        <v>7</v>
      </c>
      <c r="H2495" t="s">
        <v>530</v>
      </c>
      <c r="I2495">
        <v>1</v>
      </c>
      <c r="J2495">
        <v>410</v>
      </c>
      <c r="K2495" t="s">
        <v>66</v>
      </c>
      <c r="L2495">
        <v>-36000000</v>
      </c>
      <c r="M2495">
        <v>-48407367.310000002</v>
      </c>
      <c r="N2495">
        <v>0</v>
      </c>
      <c r="O2495">
        <v>0</v>
      </c>
      <c r="P2495">
        <v>-36000000</v>
      </c>
      <c r="Q2495">
        <v>-48407367.310000002</v>
      </c>
      <c r="R2495">
        <v>0</v>
      </c>
      <c r="S2495">
        <v>0</v>
      </c>
      <c r="T2495">
        <v>0</v>
      </c>
      <c r="U2495">
        <v>0</v>
      </c>
      <c r="V2495">
        <v>0</v>
      </c>
      <c r="W2495">
        <v>0</v>
      </c>
      <c r="X2495">
        <v>0</v>
      </c>
      <c r="Y2495">
        <v>0</v>
      </c>
      <c r="Z2495">
        <v>0</v>
      </c>
      <c r="AA2495">
        <v>0</v>
      </c>
      <c r="AB2495">
        <v>0</v>
      </c>
      <c r="AC2495">
        <v>0</v>
      </c>
      <c r="AD2495">
        <v>-12802775.689999999</v>
      </c>
      <c r="AE2495">
        <v>0</v>
      </c>
      <c r="AF2495">
        <v>0</v>
      </c>
      <c r="AG2495">
        <v>0</v>
      </c>
      <c r="AH2495">
        <v>0</v>
      </c>
      <c r="AI2495">
        <v>-12802775.689999999</v>
      </c>
      <c r="AJ2495">
        <v>0</v>
      </c>
      <c r="AK2495">
        <v>-12802775.689999999</v>
      </c>
      <c r="AL2495">
        <v>-25210143</v>
      </c>
      <c r="AM2495">
        <v>0</v>
      </c>
      <c r="AN2495">
        <v>0</v>
      </c>
      <c r="AO2495">
        <v>0</v>
      </c>
      <c r="AP2495">
        <v>0</v>
      </c>
      <c r="AQ2495">
        <v>0</v>
      </c>
    </row>
    <row r="2496" spans="1:43" x14ac:dyDescent="0.35">
      <c r="A2496" s="65" t="s">
        <v>128</v>
      </c>
      <c r="B2496" s="65" t="s">
        <v>128</v>
      </c>
      <c r="C2496">
        <v>2016</v>
      </c>
      <c r="D2496">
        <v>2019</v>
      </c>
      <c r="F2496">
        <v>143</v>
      </c>
      <c r="G2496">
        <v>7</v>
      </c>
      <c r="H2496" t="s">
        <v>459</v>
      </c>
      <c r="I2496">
        <v>0</v>
      </c>
      <c r="J2496">
        <v>0</v>
      </c>
      <c r="K2496" t="s">
        <v>460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row>
    <row r="2497" spans="1:43" x14ac:dyDescent="0.35">
      <c r="A2497" s="65" t="s">
        <v>128</v>
      </c>
      <c r="B2497" s="65" t="s">
        <v>289</v>
      </c>
      <c r="E2497" t="s">
        <v>129</v>
      </c>
      <c r="F2497">
        <v>200</v>
      </c>
      <c r="G2497">
        <v>7</v>
      </c>
      <c r="H2497" t="s">
        <v>459</v>
      </c>
      <c r="I2497">
        <v>0</v>
      </c>
      <c r="J2497">
        <v>0</v>
      </c>
      <c r="K2497" t="s">
        <v>460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row>
    <row r="2498" spans="1:43" x14ac:dyDescent="0.35">
      <c r="B2498" s="65" t="s">
        <v>128</v>
      </c>
      <c r="E2498" t="s">
        <v>129</v>
      </c>
      <c r="F2498">
        <v>1119</v>
      </c>
      <c r="G2498">
        <v>0</v>
      </c>
      <c r="H2498" t="s">
        <v>459</v>
      </c>
      <c r="I2498">
        <v>0</v>
      </c>
      <c r="J2498">
        <v>0</v>
      </c>
      <c r="K2498" t="s">
        <v>460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row>
    <row r="2499" spans="1:43" x14ac:dyDescent="0.35">
      <c r="B2499" s="65" t="s">
        <v>128</v>
      </c>
      <c r="E2499" t="s">
        <v>129</v>
      </c>
      <c r="F2499">
        <v>1120</v>
      </c>
      <c r="G2499">
        <v>0</v>
      </c>
      <c r="H2499" t="s">
        <v>518</v>
      </c>
      <c r="I2499">
        <v>1</v>
      </c>
      <c r="J2499">
        <v>111</v>
      </c>
      <c r="K2499" t="s">
        <v>66</v>
      </c>
      <c r="L2499">
        <v>0</v>
      </c>
      <c r="M2499">
        <v>0</v>
      </c>
      <c r="N2499">
        <v>0</v>
      </c>
      <c r="O2499">
        <v>0</v>
      </c>
      <c r="P2499">
        <v>0</v>
      </c>
      <c r="Q2499">
        <v>0</v>
      </c>
      <c r="R2499">
        <v>0</v>
      </c>
      <c r="S2499">
        <v>-17.04</v>
      </c>
      <c r="T2499">
        <v>0</v>
      </c>
      <c r="U2499">
        <v>0</v>
      </c>
      <c r="V2499">
        <v>0</v>
      </c>
      <c r="W2499">
        <v>-17.04</v>
      </c>
      <c r="X2499">
        <v>0</v>
      </c>
      <c r="Y2499">
        <v>0</v>
      </c>
      <c r="Z2499">
        <v>0</v>
      </c>
      <c r="AA2499">
        <v>0</v>
      </c>
      <c r="AB2499">
        <v>0</v>
      </c>
      <c r="AC2499">
        <v>0</v>
      </c>
      <c r="AD2499">
        <v>17.04</v>
      </c>
      <c r="AE2499">
        <v>0</v>
      </c>
      <c r="AF2499">
        <v>0</v>
      </c>
      <c r="AG2499">
        <v>0</v>
      </c>
      <c r="AH2499">
        <v>0</v>
      </c>
      <c r="AI2499">
        <v>17.04</v>
      </c>
      <c r="AJ2499">
        <v>0</v>
      </c>
      <c r="AK2499">
        <v>17.04</v>
      </c>
      <c r="AL2499">
        <v>0</v>
      </c>
      <c r="AM2499">
        <v>0</v>
      </c>
      <c r="AN2499">
        <v>17.04</v>
      </c>
      <c r="AO2499">
        <v>0</v>
      </c>
      <c r="AP2499">
        <v>0</v>
      </c>
      <c r="AQ2499">
        <v>17.04</v>
      </c>
    </row>
    <row r="2500" spans="1:43" x14ac:dyDescent="0.35">
      <c r="B2500" s="65" t="s">
        <v>128</v>
      </c>
      <c r="E2500" t="s">
        <v>129</v>
      </c>
      <c r="F2500">
        <v>1120</v>
      </c>
      <c r="G2500">
        <v>0</v>
      </c>
      <c r="H2500" t="s">
        <v>518</v>
      </c>
      <c r="I2500">
        <v>1</v>
      </c>
      <c r="J2500">
        <v>121</v>
      </c>
      <c r="K2500" t="s">
        <v>66</v>
      </c>
      <c r="L2500">
        <v>-46637.31</v>
      </c>
      <c r="M2500">
        <v>-46637.31</v>
      </c>
      <c r="N2500">
        <v>0</v>
      </c>
      <c r="O2500">
        <v>0</v>
      </c>
      <c r="P2500">
        <v>-46637.31</v>
      </c>
      <c r="Q2500">
        <v>-46637.31</v>
      </c>
      <c r="R2500">
        <v>-447446.69</v>
      </c>
      <c r="S2500">
        <v>-447446.69</v>
      </c>
      <c r="T2500">
        <v>0</v>
      </c>
      <c r="U2500">
        <v>0</v>
      </c>
      <c r="V2500">
        <v>-447446.69</v>
      </c>
      <c r="W2500">
        <v>-447446.69</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row>
    <row r="2501" spans="1:43" x14ac:dyDescent="0.35">
      <c r="B2501" s="65" t="s">
        <v>128</v>
      </c>
      <c r="E2501" t="s">
        <v>129</v>
      </c>
      <c r="F2501">
        <v>1120</v>
      </c>
      <c r="G2501">
        <v>0</v>
      </c>
      <c r="H2501" t="s">
        <v>518</v>
      </c>
      <c r="I2501">
        <v>1</v>
      </c>
      <c r="J2501">
        <v>210</v>
      </c>
      <c r="K2501" t="s">
        <v>66</v>
      </c>
      <c r="L2501">
        <v>0</v>
      </c>
      <c r="M2501">
        <v>0</v>
      </c>
      <c r="N2501">
        <v>0</v>
      </c>
      <c r="O2501">
        <v>0</v>
      </c>
      <c r="P2501">
        <v>0</v>
      </c>
      <c r="Q2501">
        <v>0</v>
      </c>
      <c r="R2501">
        <v>170</v>
      </c>
      <c r="S2501">
        <v>170</v>
      </c>
      <c r="T2501">
        <v>0</v>
      </c>
      <c r="U2501">
        <v>0</v>
      </c>
      <c r="V2501">
        <v>170</v>
      </c>
      <c r="W2501">
        <v>170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row>
    <row r="2502" spans="1:43" x14ac:dyDescent="0.35">
      <c r="B2502" s="65" t="s">
        <v>128</v>
      </c>
      <c r="E2502" t="s">
        <v>129</v>
      </c>
      <c r="F2502">
        <v>1120</v>
      </c>
      <c r="G2502">
        <v>0</v>
      </c>
      <c r="H2502" t="s">
        <v>518</v>
      </c>
      <c r="I2502">
        <v>1</v>
      </c>
      <c r="J2502">
        <v>233</v>
      </c>
      <c r="K2502" t="s">
        <v>66</v>
      </c>
      <c r="L2502">
        <v>0</v>
      </c>
      <c r="M2502">
        <v>0</v>
      </c>
      <c r="N2502">
        <v>0</v>
      </c>
      <c r="O2502">
        <v>0</v>
      </c>
      <c r="P2502">
        <v>0</v>
      </c>
      <c r="Q2502">
        <v>0</v>
      </c>
      <c r="R2502">
        <v>61.1</v>
      </c>
      <c r="S2502">
        <v>61.1</v>
      </c>
      <c r="T2502">
        <v>0</v>
      </c>
      <c r="U2502">
        <v>0</v>
      </c>
      <c r="V2502">
        <v>61.1</v>
      </c>
      <c r="W2502">
        <v>61.1</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row>
    <row r="2503" spans="1:43" x14ac:dyDescent="0.35">
      <c r="B2503" s="65" t="s">
        <v>128</v>
      </c>
      <c r="E2503" t="s">
        <v>129</v>
      </c>
      <c r="F2503">
        <v>1120</v>
      </c>
      <c r="G2503">
        <v>0</v>
      </c>
      <c r="H2503" t="s">
        <v>518</v>
      </c>
      <c r="I2503">
        <v>1</v>
      </c>
      <c r="J2503">
        <v>252</v>
      </c>
      <c r="K2503" t="s">
        <v>66</v>
      </c>
      <c r="L2503">
        <v>-43649.75</v>
      </c>
      <c r="M2503">
        <v>-43649.75</v>
      </c>
      <c r="N2503">
        <v>0</v>
      </c>
      <c r="O2503">
        <v>0</v>
      </c>
      <c r="P2503">
        <v>-43649.75</v>
      </c>
      <c r="Q2503">
        <v>-43649.75</v>
      </c>
      <c r="R2503">
        <v>150</v>
      </c>
      <c r="S2503">
        <v>150</v>
      </c>
      <c r="T2503">
        <v>0</v>
      </c>
      <c r="U2503">
        <v>0</v>
      </c>
      <c r="V2503">
        <v>150</v>
      </c>
      <c r="W2503">
        <v>150</v>
      </c>
      <c r="X2503">
        <v>0</v>
      </c>
      <c r="Y2503">
        <v>0</v>
      </c>
      <c r="Z2503">
        <v>0</v>
      </c>
      <c r="AA2503">
        <v>0</v>
      </c>
      <c r="AB2503">
        <v>0</v>
      </c>
      <c r="AC2503">
        <v>0</v>
      </c>
      <c r="AD2503">
        <v>0</v>
      </c>
      <c r="AE2503">
        <v>0</v>
      </c>
      <c r="AF2503">
        <v>0</v>
      </c>
      <c r="AG2503">
        <v>0</v>
      </c>
      <c r="AH2503">
        <v>0</v>
      </c>
      <c r="AI2503">
        <v>0</v>
      </c>
      <c r="AJ2503">
        <v>0</v>
      </c>
      <c r="AK2503">
        <v>0</v>
      </c>
      <c r="AL2503">
        <v>0</v>
      </c>
      <c r="AM2503">
        <v>20459.13</v>
      </c>
      <c r="AN2503">
        <v>0</v>
      </c>
      <c r="AO2503">
        <v>0</v>
      </c>
      <c r="AP2503">
        <v>0</v>
      </c>
      <c r="AQ2503">
        <v>20459.13</v>
      </c>
    </row>
    <row r="2504" spans="1:43" x14ac:dyDescent="0.35">
      <c r="B2504" s="65" t="s">
        <v>128</v>
      </c>
      <c r="E2504" t="s">
        <v>129</v>
      </c>
      <c r="F2504">
        <v>1120</v>
      </c>
      <c r="G2504">
        <v>0</v>
      </c>
      <c r="H2504" t="s">
        <v>518</v>
      </c>
      <c r="I2504">
        <v>1</v>
      </c>
      <c r="J2504">
        <v>253</v>
      </c>
      <c r="K2504" t="s">
        <v>66</v>
      </c>
      <c r="L2504">
        <v>44975.64</v>
      </c>
      <c r="M2504">
        <v>44975.64</v>
      </c>
      <c r="N2504">
        <v>0</v>
      </c>
      <c r="O2504">
        <v>0</v>
      </c>
      <c r="P2504">
        <v>44975.64</v>
      </c>
      <c r="Q2504">
        <v>44975.64</v>
      </c>
      <c r="R2504">
        <v>447446.69</v>
      </c>
      <c r="S2504">
        <v>447446.69</v>
      </c>
      <c r="T2504">
        <v>0</v>
      </c>
      <c r="U2504">
        <v>0</v>
      </c>
      <c r="V2504">
        <v>447446.69</v>
      </c>
      <c r="W2504">
        <v>447446.69</v>
      </c>
      <c r="X2504">
        <v>-85483.48</v>
      </c>
      <c r="Y2504">
        <v>-85391.91</v>
      </c>
      <c r="Z2504">
        <v>0</v>
      </c>
      <c r="AA2504">
        <v>0</v>
      </c>
      <c r="AB2504">
        <v>-85483.48</v>
      </c>
      <c r="AC2504">
        <v>-85391.91</v>
      </c>
      <c r="AD2504">
        <v>-91.57</v>
      </c>
      <c r="AE2504">
        <v>0</v>
      </c>
      <c r="AF2504">
        <v>0</v>
      </c>
      <c r="AG2504">
        <v>0</v>
      </c>
      <c r="AH2504">
        <v>0</v>
      </c>
      <c r="AI2504">
        <v>-91.57</v>
      </c>
      <c r="AJ2504">
        <v>-85483.48</v>
      </c>
      <c r="AK2504">
        <v>0</v>
      </c>
      <c r="AL2504">
        <v>0</v>
      </c>
      <c r="AM2504">
        <v>0</v>
      </c>
      <c r="AN2504">
        <v>0</v>
      </c>
      <c r="AO2504">
        <v>0</v>
      </c>
      <c r="AP2504">
        <v>0</v>
      </c>
      <c r="AQ2504">
        <v>0</v>
      </c>
    </row>
    <row r="2505" spans="1:43" x14ac:dyDescent="0.35">
      <c r="B2505" s="65" t="s">
        <v>128</v>
      </c>
      <c r="E2505" t="s">
        <v>129</v>
      </c>
      <c r="F2505">
        <v>1120</v>
      </c>
      <c r="G2505">
        <v>0</v>
      </c>
      <c r="H2505" t="s">
        <v>518</v>
      </c>
      <c r="I2505">
        <v>1</v>
      </c>
      <c r="J2505">
        <v>254</v>
      </c>
      <c r="K2505" t="s">
        <v>66</v>
      </c>
      <c r="L2505">
        <v>-10488.9</v>
      </c>
      <c r="M2505">
        <v>-10488.9</v>
      </c>
      <c r="N2505">
        <v>0</v>
      </c>
      <c r="O2505">
        <v>0</v>
      </c>
      <c r="P2505">
        <v>-10488.9</v>
      </c>
      <c r="Q2505">
        <v>-10488.9</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row>
    <row r="2506" spans="1:43" x14ac:dyDescent="0.35">
      <c r="B2506" s="65" t="s">
        <v>128</v>
      </c>
      <c r="E2506" t="s">
        <v>129</v>
      </c>
      <c r="F2506">
        <v>1120</v>
      </c>
      <c r="G2506">
        <v>0</v>
      </c>
      <c r="H2506" t="s">
        <v>518</v>
      </c>
      <c r="I2506">
        <v>1</v>
      </c>
      <c r="J2506">
        <v>257</v>
      </c>
      <c r="K2506" t="s">
        <v>66</v>
      </c>
      <c r="L2506">
        <v>-10713.36</v>
      </c>
      <c r="M2506">
        <v>-10713.36</v>
      </c>
      <c r="N2506">
        <v>0</v>
      </c>
      <c r="O2506">
        <v>0</v>
      </c>
      <c r="P2506">
        <v>-10713.36</v>
      </c>
      <c r="Q2506">
        <v>-10713.36</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row>
    <row r="2507" spans="1:43" x14ac:dyDescent="0.35">
      <c r="B2507" s="65" t="s">
        <v>128</v>
      </c>
      <c r="E2507" t="s">
        <v>129</v>
      </c>
      <c r="F2507">
        <v>1120</v>
      </c>
      <c r="G2507">
        <v>0</v>
      </c>
      <c r="H2507" t="s">
        <v>518</v>
      </c>
      <c r="I2507">
        <v>1</v>
      </c>
      <c r="J2507">
        <v>260</v>
      </c>
      <c r="K2507" t="s">
        <v>66</v>
      </c>
      <c r="L2507">
        <v>0</v>
      </c>
      <c r="M2507">
        <v>0</v>
      </c>
      <c r="N2507">
        <v>0</v>
      </c>
      <c r="O2507">
        <v>0</v>
      </c>
      <c r="P2507">
        <v>0</v>
      </c>
      <c r="Q2507">
        <v>0</v>
      </c>
      <c r="R2507">
        <v>-381.1</v>
      </c>
      <c r="S2507">
        <v>-381.1</v>
      </c>
      <c r="T2507">
        <v>0</v>
      </c>
      <c r="U2507">
        <v>0</v>
      </c>
      <c r="V2507">
        <v>-381.1</v>
      </c>
      <c r="W2507">
        <v>-381.1</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row>
    <row r="2508" spans="1:43" x14ac:dyDescent="0.35">
      <c r="B2508" s="65" t="s">
        <v>128</v>
      </c>
      <c r="E2508" t="s">
        <v>129</v>
      </c>
      <c r="F2508">
        <v>1120</v>
      </c>
      <c r="G2508">
        <v>0</v>
      </c>
      <c r="H2508" t="s">
        <v>518</v>
      </c>
      <c r="I2508">
        <v>1</v>
      </c>
      <c r="J2508">
        <v>310</v>
      </c>
      <c r="K2508" t="s">
        <v>66</v>
      </c>
      <c r="L2508">
        <v>0</v>
      </c>
      <c r="M2508">
        <v>0</v>
      </c>
      <c r="N2508">
        <v>0</v>
      </c>
      <c r="O2508">
        <v>0</v>
      </c>
      <c r="P2508">
        <v>0</v>
      </c>
      <c r="Q2508">
        <v>0</v>
      </c>
      <c r="R2508">
        <v>0</v>
      </c>
      <c r="S2508">
        <v>0</v>
      </c>
      <c r="T2508">
        <v>0</v>
      </c>
      <c r="U2508">
        <v>0</v>
      </c>
      <c r="V2508">
        <v>0</v>
      </c>
      <c r="W2508">
        <v>0</v>
      </c>
      <c r="X2508">
        <v>-1531.17</v>
      </c>
      <c r="Y2508">
        <v>-1531.17</v>
      </c>
      <c r="Z2508">
        <v>0</v>
      </c>
      <c r="AA2508">
        <v>0</v>
      </c>
      <c r="AB2508">
        <v>-1531.17</v>
      </c>
      <c r="AC2508">
        <v>-1531.17</v>
      </c>
      <c r="AD2508">
        <v>0</v>
      </c>
      <c r="AE2508">
        <v>0</v>
      </c>
      <c r="AF2508">
        <v>0</v>
      </c>
      <c r="AG2508">
        <v>0</v>
      </c>
      <c r="AH2508">
        <v>0</v>
      </c>
      <c r="AI2508">
        <v>0</v>
      </c>
      <c r="AJ2508">
        <v>-1531.17</v>
      </c>
      <c r="AK2508">
        <v>0</v>
      </c>
      <c r="AL2508">
        <v>0</v>
      </c>
      <c r="AM2508">
        <v>0</v>
      </c>
      <c r="AN2508">
        <v>0</v>
      </c>
      <c r="AO2508">
        <v>0</v>
      </c>
      <c r="AP2508">
        <v>0</v>
      </c>
      <c r="AQ2508">
        <v>0</v>
      </c>
    </row>
    <row r="2509" spans="1:43" x14ac:dyDescent="0.35">
      <c r="B2509" s="65" t="s">
        <v>128</v>
      </c>
      <c r="E2509" t="s">
        <v>129</v>
      </c>
      <c r="F2509">
        <v>1121</v>
      </c>
      <c r="G2509">
        <v>0</v>
      </c>
      <c r="H2509" t="s">
        <v>597</v>
      </c>
      <c r="I2509">
        <v>1</v>
      </c>
      <c r="J2509">
        <v>252</v>
      </c>
      <c r="K2509" t="s">
        <v>66</v>
      </c>
      <c r="L2509">
        <v>-180202.81</v>
      </c>
      <c r="M2509">
        <v>-59133.18</v>
      </c>
      <c r="N2509">
        <v>0</v>
      </c>
      <c r="O2509">
        <v>0</v>
      </c>
      <c r="P2509">
        <v>-180202.81</v>
      </c>
      <c r="Q2509">
        <v>-59133.18</v>
      </c>
      <c r="R2509">
        <v>-454.14</v>
      </c>
      <c r="S2509">
        <v>-454.14</v>
      </c>
      <c r="T2509">
        <v>0</v>
      </c>
      <c r="U2509">
        <v>0</v>
      </c>
      <c r="V2509">
        <v>-454.14</v>
      </c>
      <c r="W2509">
        <v>-454.14</v>
      </c>
      <c r="X2509">
        <v>0</v>
      </c>
      <c r="Y2509">
        <v>0</v>
      </c>
      <c r="Z2509">
        <v>0</v>
      </c>
      <c r="AA2509">
        <v>0</v>
      </c>
      <c r="AB2509">
        <v>0</v>
      </c>
      <c r="AC2509">
        <v>0</v>
      </c>
      <c r="AD2509">
        <v>-121069.63</v>
      </c>
      <c r="AE2509">
        <v>0</v>
      </c>
      <c r="AF2509">
        <v>0</v>
      </c>
      <c r="AG2509">
        <v>0</v>
      </c>
      <c r="AH2509">
        <v>0</v>
      </c>
      <c r="AI2509">
        <v>-121069.63</v>
      </c>
      <c r="AJ2509">
        <v>0</v>
      </c>
      <c r="AK2509">
        <v>-121069.63</v>
      </c>
      <c r="AL2509">
        <v>0</v>
      </c>
      <c r="AM2509">
        <v>0</v>
      </c>
      <c r="AN2509">
        <v>0</v>
      </c>
      <c r="AO2509">
        <v>0</v>
      </c>
      <c r="AP2509">
        <v>0</v>
      </c>
      <c r="AQ2509">
        <v>0</v>
      </c>
    </row>
    <row r="2510" spans="1:43" x14ac:dyDescent="0.35">
      <c r="B2510" s="65" t="s">
        <v>128</v>
      </c>
      <c r="E2510" t="s">
        <v>129</v>
      </c>
      <c r="F2510">
        <v>1121</v>
      </c>
      <c r="G2510">
        <v>0</v>
      </c>
      <c r="H2510" t="s">
        <v>597</v>
      </c>
      <c r="I2510">
        <v>1</v>
      </c>
      <c r="J2510">
        <v>410</v>
      </c>
      <c r="K2510" t="s">
        <v>66</v>
      </c>
      <c r="L2510">
        <v>0</v>
      </c>
      <c r="M2510">
        <v>0</v>
      </c>
      <c r="N2510">
        <v>0</v>
      </c>
      <c r="O2510">
        <v>0</v>
      </c>
      <c r="P2510">
        <v>0</v>
      </c>
      <c r="Q2510">
        <v>0</v>
      </c>
      <c r="R2510">
        <v>454.14</v>
      </c>
      <c r="S2510">
        <v>454.14</v>
      </c>
      <c r="T2510">
        <v>0</v>
      </c>
      <c r="U2510">
        <v>0</v>
      </c>
      <c r="V2510">
        <v>454.14</v>
      </c>
      <c r="W2510">
        <v>454.14</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row>
    <row r="2511" spans="1:43" x14ac:dyDescent="0.35">
      <c r="B2511" s="65" t="s">
        <v>128</v>
      </c>
      <c r="E2511" t="s">
        <v>129</v>
      </c>
      <c r="F2511">
        <v>1122</v>
      </c>
      <c r="G2511">
        <v>0</v>
      </c>
      <c r="H2511" t="s">
        <v>459</v>
      </c>
      <c r="I2511">
        <v>0</v>
      </c>
      <c r="J2511">
        <v>0</v>
      </c>
      <c r="K2511" t="s">
        <v>460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row>
    <row r="2512" spans="1:43" x14ac:dyDescent="0.35">
      <c r="B2512" s="65" t="s">
        <v>128</v>
      </c>
      <c r="E2512" t="s">
        <v>129</v>
      </c>
      <c r="F2512">
        <v>1123</v>
      </c>
      <c r="G2512">
        <v>0</v>
      </c>
      <c r="H2512" t="s">
        <v>459</v>
      </c>
      <c r="I2512">
        <v>0</v>
      </c>
      <c r="J2512">
        <v>0</v>
      </c>
      <c r="K2512" t="s">
        <v>460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row>
    <row r="2513" spans="2:43" x14ac:dyDescent="0.35">
      <c r="B2513" s="65" t="s">
        <v>128</v>
      </c>
      <c r="E2513" t="s">
        <v>129</v>
      </c>
      <c r="F2513">
        <v>1124</v>
      </c>
      <c r="G2513">
        <v>0</v>
      </c>
      <c r="H2513" t="s">
        <v>596</v>
      </c>
      <c r="I2513">
        <v>4</v>
      </c>
      <c r="J2513">
        <v>0</v>
      </c>
      <c r="K2513" t="s">
        <v>66</v>
      </c>
      <c r="L2513">
        <v>0.12</v>
      </c>
      <c r="M2513">
        <v>0</v>
      </c>
      <c r="N2513">
        <v>0</v>
      </c>
      <c r="O2513">
        <v>0</v>
      </c>
      <c r="P2513">
        <v>0.12</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-0.12</v>
      </c>
      <c r="AM2513">
        <v>0</v>
      </c>
      <c r="AN2513">
        <v>0</v>
      </c>
      <c r="AO2513">
        <v>0</v>
      </c>
      <c r="AP2513">
        <v>0</v>
      </c>
      <c r="AQ2513">
        <v>0</v>
      </c>
    </row>
    <row r="2514" spans="2:43" x14ac:dyDescent="0.35">
      <c r="B2514" s="65" t="s">
        <v>128</v>
      </c>
      <c r="E2514" t="s">
        <v>129</v>
      </c>
      <c r="F2514">
        <v>1124</v>
      </c>
      <c r="G2514">
        <v>0</v>
      </c>
      <c r="H2514" t="s">
        <v>596</v>
      </c>
      <c r="I2514">
        <v>4</v>
      </c>
      <c r="J2514">
        <v>410</v>
      </c>
      <c r="K2514" t="s">
        <v>66</v>
      </c>
      <c r="L2514">
        <v>-31867.14</v>
      </c>
      <c r="M2514">
        <v>-31867.02</v>
      </c>
      <c r="N2514">
        <v>0</v>
      </c>
      <c r="O2514">
        <v>0</v>
      </c>
      <c r="P2514">
        <v>-31867.14</v>
      </c>
      <c r="Q2514">
        <v>-31867.02</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0.12</v>
      </c>
      <c r="AM2514">
        <v>0</v>
      </c>
      <c r="AN2514">
        <v>0</v>
      </c>
      <c r="AO2514">
        <v>0</v>
      </c>
      <c r="AP2514">
        <v>0</v>
      </c>
      <c r="AQ2514">
        <v>0</v>
      </c>
    </row>
    <row r="2515" spans="2:43" x14ac:dyDescent="0.35">
      <c r="B2515" s="65" t="s">
        <v>128</v>
      </c>
      <c r="E2515" t="s">
        <v>129</v>
      </c>
      <c r="F2515">
        <v>1125</v>
      </c>
      <c r="G2515">
        <v>0</v>
      </c>
      <c r="H2515" t="s">
        <v>598</v>
      </c>
      <c r="I2515">
        <v>689</v>
      </c>
      <c r="J2515">
        <v>410</v>
      </c>
      <c r="K2515" t="s">
        <v>66</v>
      </c>
      <c r="L2515">
        <v>-1504567.25</v>
      </c>
      <c r="M2515">
        <v>-1418450.25</v>
      </c>
      <c r="N2515">
        <v>0</v>
      </c>
      <c r="O2515">
        <v>0</v>
      </c>
      <c r="P2515">
        <v>-1504567.25</v>
      </c>
      <c r="Q2515">
        <v>-1418450.25</v>
      </c>
      <c r="R2515">
        <v>0</v>
      </c>
      <c r="S2515">
        <v>0</v>
      </c>
      <c r="T2515">
        <v>0</v>
      </c>
      <c r="U2515">
        <v>0</v>
      </c>
      <c r="V2515">
        <v>0</v>
      </c>
      <c r="W2515">
        <v>0</v>
      </c>
      <c r="X2515">
        <v>0</v>
      </c>
      <c r="Y2515">
        <v>0</v>
      </c>
      <c r="Z2515">
        <v>0</v>
      </c>
      <c r="AA2515">
        <v>0</v>
      </c>
      <c r="AB2515">
        <v>0</v>
      </c>
      <c r="AC2515">
        <v>0</v>
      </c>
      <c r="AD2515">
        <v>-86117</v>
      </c>
      <c r="AE2515">
        <v>0</v>
      </c>
      <c r="AF2515">
        <v>0</v>
      </c>
      <c r="AG2515">
        <v>0</v>
      </c>
      <c r="AH2515">
        <v>0</v>
      </c>
      <c r="AI2515">
        <v>-86117</v>
      </c>
      <c r="AJ2515">
        <v>0</v>
      </c>
      <c r="AK2515">
        <v>-86117</v>
      </c>
      <c r="AL2515">
        <v>0</v>
      </c>
      <c r="AM2515">
        <v>0</v>
      </c>
      <c r="AN2515">
        <v>0</v>
      </c>
      <c r="AO2515">
        <v>0</v>
      </c>
      <c r="AP2515">
        <v>9000</v>
      </c>
      <c r="AQ2515">
        <v>9000</v>
      </c>
    </row>
    <row r="2516" spans="2:43" x14ac:dyDescent="0.35">
      <c r="B2516" s="65" t="s">
        <v>128</v>
      </c>
      <c r="E2516" t="s">
        <v>129</v>
      </c>
      <c r="F2516">
        <v>1127</v>
      </c>
      <c r="G2516">
        <v>0</v>
      </c>
      <c r="H2516" t="s">
        <v>459</v>
      </c>
      <c r="I2516">
        <v>0</v>
      </c>
      <c r="J2516">
        <v>0</v>
      </c>
      <c r="K2516" t="s">
        <v>460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row>
    <row r="2517" spans="2:43" x14ac:dyDescent="0.35">
      <c r="B2517" s="65" t="s">
        <v>128</v>
      </c>
      <c r="E2517" t="s">
        <v>129</v>
      </c>
      <c r="F2517">
        <v>1128</v>
      </c>
      <c r="G2517">
        <v>0</v>
      </c>
      <c r="H2517" t="s">
        <v>599</v>
      </c>
      <c r="I2517">
        <v>1</v>
      </c>
      <c r="J2517">
        <v>0</v>
      </c>
      <c r="K2517" t="s">
        <v>66</v>
      </c>
      <c r="L2517">
        <v>0.23</v>
      </c>
      <c r="M2517">
        <v>0</v>
      </c>
      <c r="N2517">
        <v>0</v>
      </c>
      <c r="O2517">
        <v>0</v>
      </c>
      <c r="P2517">
        <v>0.23</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-0.23</v>
      </c>
      <c r="AM2517">
        <v>0</v>
      </c>
      <c r="AN2517">
        <v>0</v>
      </c>
      <c r="AO2517">
        <v>0</v>
      </c>
      <c r="AP2517">
        <v>0</v>
      </c>
      <c r="AQ2517">
        <v>0</v>
      </c>
    </row>
    <row r="2518" spans="2:43" x14ac:dyDescent="0.35">
      <c r="B2518" s="65" t="s">
        <v>128</v>
      </c>
      <c r="E2518" t="s">
        <v>129</v>
      </c>
      <c r="F2518">
        <v>1128</v>
      </c>
      <c r="G2518">
        <v>0</v>
      </c>
      <c r="H2518" t="s">
        <v>599</v>
      </c>
      <c r="I2518">
        <v>1</v>
      </c>
      <c r="J2518">
        <v>210</v>
      </c>
      <c r="K2518" t="s">
        <v>66</v>
      </c>
      <c r="L2518">
        <v>-139523.69</v>
      </c>
      <c r="M2518">
        <v>-126883.02</v>
      </c>
      <c r="N2518">
        <v>0</v>
      </c>
      <c r="O2518">
        <v>0</v>
      </c>
      <c r="P2518">
        <v>-139523.69</v>
      </c>
      <c r="Q2518">
        <v>-126883.02</v>
      </c>
      <c r="R2518">
        <v>0</v>
      </c>
      <c r="S2518">
        <v>0</v>
      </c>
      <c r="T2518">
        <v>0</v>
      </c>
      <c r="U2518">
        <v>0</v>
      </c>
      <c r="V2518">
        <v>0</v>
      </c>
      <c r="W2518">
        <v>0</v>
      </c>
      <c r="X2518">
        <v>-35000</v>
      </c>
      <c r="Y2518">
        <v>-35000</v>
      </c>
      <c r="Z2518">
        <v>0</v>
      </c>
      <c r="AA2518">
        <v>0</v>
      </c>
      <c r="AB2518">
        <v>-35000</v>
      </c>
      <c r="AC2518">
        <v>-35000</v>
      </c>
      <c r="AD2518">
        <v>-140972.26</v>
      </c>
      <c r="AE2518">
        <v>0</v>
      </c>
      <c r="AF2518">
        <v>0</v>
      </c>
      <c r="AG2518">
        <v>0</v>
      </c>
      <c r="AH2518">
        <v>0</v>
      </c>
      <c r="AI2518">
        <v>-140972.26</v>
      </c>
      <c r="AJ2518">
        <v>-35000</v>
      </c>
      <c r="AK2518">
        <v>-140972.26</v>
      </c>
      <c r="AL2518">
        <v>-128331.59</v>
      </c>
      <c r="AM2518">
        <v>40000</v>
      </c>
      <c r="AN2518">
        <v>0</v>
      </c>
      <c r="AO2518">
        <v>0</v>
      </c>
      <c r="AP2518">
        <v>0</v>
      </c>
      <c r="AQ2518">
        <v>40000</v>
      </c>
    </row>
    <row r="2519" spans="2:43" x14ac:dyDescent="0.35">
      <c r="B2519" s="65" t="s">
        <v>128</v>
      </c>
      <c r="E2519" t="s">
        <v>129</v>
      </c>
      <c r="F2519">
        <v>1128</v>
      </c>
      <c r="G2519">
        <v>0</v>
      </c>
      <c r="H2519" t="s">
        <v>599</v>
      </c>
      <c r="I2519">
        <v>1</v>
      </c>
      <c r="J2519">
        <v>252</v>
      </c>
      <c r="K2519" t="s">
        <v>66</v>
      </c>
      <c r="L2519">
        <v>-2026517.05</v>
      </c>
      <c r="M2519">
        <v>-680574.78</v>
      </c>
      <c r="N2519">
        <v>0</v>
      </c>
      <c r="O2519">
        <v>0</v>
      </c>
      <c r="P2519">
        <v>-2026517.05</v>
      </c>
      <c r="Q2519">
        <v>-680574.78</v>
      </c>
      <c r="R2519">
        <v>0</v>
      </c>
      <c r="S2519">
        <v>0</v>
      </c>
      <c r="T2519">
        <v>0</v>
      </c>
      <c r="U2519">
        <v>0</v>
      </c>
      <c r="V2519">
        <v>0</v>
      </c>
      <c r="W2519">
        <v>0</v>
      </c>
      <c r="X2519">
        <v>0</v>
      </c>
      <c r="Y2519">
        <v>0</v>
      </c>
      <c r="Z2519">
        <v>0</v>
      </c>
      <c r="AA2519">
        <v>0</v>
      </c>
      <c r="AB2519">
        <v>0</v>
      </c>
      <c r="AC2519">
        <v>0</v>
      </c>
      <c r="AD2519">
        <v>-1345942.27</v>
      </c>
      <c r="AE2519">
        <v>0</v>
      </c>
      <c r="AF2519">
        <v>0</v>
      </c>
      <c r="AG2519">
        <v>0</v>
      </c>
      <c r="AH2519">
        <v>0</v>
      </c>
      <c r="AI2519">
        <v>-1345942.27</v>
      </c>
      <c r="AJ2519">
        <v>0</v>
      </c>
      <c r="AK2519">
        <v>-1345942.27</v>
      </c>
      <c r="AL2519">
        <v>0</v>
      </c>
      <c r="AM2519">
        <v>0</v>
      </c>
      <c r="AN2519">
        <v>0</v>
      </c>
      <c r="AO2519">
        <v>0</v>
      </c>
      <c r="AP2519">
        <v>0</v>
      </c>
      <c r="AQ2519">
        <v>0</v>
      </c>
    </row>
    <row r="2520" spans="2:43" x14ac:dyDescent="0.35">
      <c r="B2520" s="65" t="s">
        <v>128</v>
      </c>
      <c r="E2520" t="s">
        <v>129</v>
      </c>
      <c r="F2520">
        <v>1128</v>
      </c>
      <c r="G2520">
        <v>0</v>
      </c>
      <c r="H2520" t="s">
        <v>599</v>
      </c>
      <c r="I2520">
        <v>1</v>
      </c>
      <c r="J2520">
        <v>410</v>
      </c>
      <c r="K2520" t="s">
        <v>66</v>
      </c>
      <c r="L2520">
        <v>-237707477</v>
      </c>
      <c r="M2520">
        <v>-172499712.77000001</v>
      </c>
      <c r="N2520">
        <v>0</v>
      </c>
      <c r="O2520">
        <v>0</v>
      </c>
      <c r="P2520">
        <v>-237707477</v>
      </c>
      <c r="Q2520">
        <v>-172499712.77000001</v>
      </c>
      <c r="R2520">
        <v>0</v>
      </c>
      <c r="S2520">
        <v>0</v>
      </c>
      <c r="T2520">
        <v>0</v>
      </c>
      <c r="U2520">
        <v>0</v>
      </c>
      <c r="V2520">
        <v>0</v>
      </c>
      <c r="W2520">
        <v>0</v>
      </c>
      <c r="X2520">
        <v>0</v>
      </c>
      <c r="Y2520">
        <v>0</v>
      </c>
      <c r="Z2520">
        <v>0</v>
      </c>
      <c r="AA2520">
        <v>0</v>
      </c>
      <c r="AB2520">
        <v>0</v>
      </c>
      <c r="AC2520">
        <v>0</v>
      </c>
      <c r="AD2520">
        <v>-165892602</v>
      </c>
      <c r="AE2520">
        <v>0</v>
      </c>
      <c r="AF2520">
        <v>0</v>
      </c>
      <c r="AG2520">
        <v>0</v>
      </c>
      <c r="AH2520">
        <v>0</v>
      </c>
      <c r="AI2520">
        <v>-165892602</v>
      </c>
      <c r="AJ2520">
        <v>0</v>
      </c>
      <c r="AK2520">
        <v>-165892602</v>
      </c>
      <c r="AL2520">
        <v>-100684837.77</v>
      </c>
      <c r="AM2520">
        <v>2</v>
      </c>
      <c r="AN2520">
        <v>0</v>
      </c>
      <c r="AO2520">
        <v>0</v>
      </c>
      <c r="AP2520">
        <v>0</v>
      </c>
      <c r="AQ2520">
        <v>2</v>
      </c>
    </row>
    <row r="2521" spans="2:43" x14ac:dyDescent="0.35">
      <c r="B2521" s="65" t="s">
        <v>128</v>
      </c>
      <c r="E2521" t="s">
        <v>129</v>
      </c>
      <c r="F2521">
        <v>1129</v>
      </c>
      <c r="G2521">
        <v>0</v>
      </c>
      <c r="H2521" t="s">
        <v>596</v>
      </c>
      <c r="I2521">
        <v>4</v>
      </c>
      <c r="J2521">
        <v>0</v>
      </c>
      <c r="K2521" t="s">
        <v>66</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-823608</v>
      </c>
      <c r="AE2521">
        <v>0</v>
      </c>
      <c r="AF2521">
        <v>0</v>
      </c>
      <c r="AG2521">
        <v>0</v>
      </c>
      <c r="AH2521">
        <v>0</v>
      </c>
      <c r="AI2521">
        <v>-823608</v>
      </c>
      <c r="AJ2521">
        <v>0</v>
      </c>
      <c r="AK2521">
        <v>-823608</v>
      </c>
      <c r="AL2521">
        <v>-823608</v>
      </c>
      <c r="AM2521">
        <v>0</v>
      </c>
      <c r="AN2521">
        <v>0</v>
      </c>
      <c r="AO2521">
        <v>0</v>
      </c>
      <c r="AP2521">
        <v>0</v>
      </c>
      <c r="AQ2521">
        <v>0</v>
      </c>
    </row>
    <row r="2522" spans="2:43" x14ac:dyDescent="0.35">
      <c r="B2522" s="65" t="s">
        <v>128</v>
      </c>
      <c r="E2522" t="s">
        <v>129</v>
      </c>
      <c r="F2522">
        <v>1129</v>
      </c>
      <c r="G2522">
        <v>0</v>
      </c>
      <c r="H2522" t="s">
        <v>596</v>
      </c>
      <c r="I2522">
        <v>4</v>
      </c>
      <c r="J2522">
        <v>252</v>
      </c>
      <c r="K2522" t="s">
        <v>66</v>
      </c>
      <c r="L2522">
        <v>402719.19</v>
      </c>
      <c r="M2522">
        <v>402719.19</v>
      </c>
      <c r="N2522">
        <v>0</v>
      </c>
      <c r="O2522">
        <v>0</v>
      </c>
      <c r="P2522">
        <v>402719.19</v>
      </c>
      <c r="Q2522">
        <v>402719.19</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row>
    <row r="2523" spans="2:43" x14ac:dyDescent="0.35">
      <c r="B2523" s="65" t="s">
        <v>128</v>
      </c>
      <c r="E2523" t="s">
        <v>129</v>
      </c>
      <c r="F2523">
        <v>1129</v>
      </c>
      <c r="G2523">
        <v>0</v>
      </c>
      <c r="H2523" t="s">
        <v>596</v>
      </c>
      <c r="I2523">
        <v>4</v>
      </c>
      <c r="J2523">
        <v>252</v>
      </c>
      <c r="K2523" t="s">
        <v>457</v>
      </c>
      <c r="L2523">
        <v>-90889.8</v>
      </c>
      <c r="M2523">
        <v>-90889.8</v>
      </c>
      <c r="N2523">
        <v>0</v>
      </c>
      <c r="O2523">
        <v>0</v>
      </c>
      <c r="P2523">
        <v>-90889.8</v>
      </c>
      <c r="Q2523">
        <v>-90889.8</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row>
    <row r="2524" spans="2:43" x14ac:dyDescent="0.35">
      <c r="B2524" s="65" t="s">
        <v>128</v>
      </c>
      <c r="E2524" t="s">
        <v>129</v>
      </c>
      <c r="F2524">
        <v>1129</v>
      </c>
      <c r="G2524">
        <v>0</v>
      </c>
      <c r="H2524" t="s">
        <v>596</v>
      </c>
      <c r="I2524">
        <v>4</v>
      </c>
      <c r="J2524">
        <v>410</v>
      </c>
      <c r="K2524" t="s">
        <v>66</v>
      </c>
      <c r="L2524">
        <v>-88748640.950000003</v>
      </c>
      <c r="M2524">
        <v>-72348335.920000002</v>
      </c>
      <c r="N2524">
        <v>0</v>
      </c>
      <c r="O2524">
        <v>0</v>
      </c>
      <c r="P2524">
        <v>-88748640.950000003</v>
      </c>
      <c r="Q2524">
        <v>-72348335.920000002</v>
      </c>
      <c r="R2524">
        <v>-5092173.9400000004</v>
      </c>
      <c r="S2524">
        <v>-4711513</v>
      </c>
      <c r="T2524">
        <v>0</v>
      </c>
      <c r="U2524">
        <v>0</v>
      </c>
      <c r="V2524">
        <v>-5092173.9400000004</v>
      </c>
      <c r="W2524">
        <v>-4711513</v>
      </c>
      <c r="X2524">
        <v>0</v>
      </c>
      <c r="Y2524">
        <v>0</v>
      </c>
      <c r="Z2524">
        <v>0</v>
      </c>
      <c r="AA2524">
        <v>0</v>
      </c>
      <c r="AB2524">
        <v>0</v>
      </c>
      <c r="AC2524">
        <v>0</v>
      </c>
      <c r="AD2524">
        <v>-16123572.970000001</v>
      </c>
      <c r="AE2524">
        <v>0</v>
      </c>
      <c r="AF2524">
        <v>0</v>
      </c>
      <c r="AG2524">
        <v>0</v>
      </c>
      <c r="AH2524">
        <v>0</v>
      </c>
      <c r="AI2524">
        <v>-16123572.970000001</v>
      </c>
      <c r="AJ2524">
        <v>0</v>
      </c>
      <c r="AK2524">
        <v>-16123572.970000001</v>
      </c>
      <c r="AL2524">
        <v>657393</v>
      </c>
      <c r="AM2524">
        <v>1788014.84</v>
      </c>
      <c r="AN2524">
        <v>0</v>
      </c>
      <c r="AO2524">
        <v>0</v>
      </c>
      <c r="AP2524">
        <v>823608</v>
      </c>
      <c r="AQ2524">
        <v>2611622.84</v>
      </c>
    </row>
    <row r="2525" spans="2:43" x14ac:dyDescent="0.35">
      <c r="B2525" s="65" t="s">
        <v>128</v>
      </c>
      <c r="E2525" t="s">
        <v>129</v>
      </c>
      <c r="F2525">
        <v>1134</v>
      </c>
      <c r="G2525">
        <v>0</v>
      </c>
      <c r="H2525" t="s">
        <v>600</v>
      </c>
      <c r="I2525">
        <v>1</v>
      </c>
      <c r="J2525">
        <v>252</v>
      </c>
      <c r="K2525" t="s">
        <v>66</v>
      </c>
      <c r="L2525">
        <v>-55912404.840000004</v>
      </c>
      <c r="M2525">
        <v>-51095876.329999998</v>
      </c>
      <c r="N2525">
        <v>0</v>
      </c>
      <c r="O2525">
        <v>0</v>
      </c>
      <c r="P2525">
        <v>-55912404.840000004</v>
      </c>
      <c r="Q2525">
        <v>-51095876.329999998</v>
      </c>
      <c r="R2525">
        <v>-415755.4</v>
      </c>
      <c r="S2525">
        <v>-78770.880000000005</v>
      </c>
      <c r="T2525">
        <v>0</v>
      </c>
      <c r="U2525">
        <v>0</v>
      </c>
      <c r="V2525">
        <v>-415755.4</v>
      </c>
      <c r="W2525">
        <v>-78770.880000000005</v>
      </c>
      <c r="X2525">
        <v>-218142.22</v>
      </c>
      <c r="Y2525">
        <v>-192486.97</v>
      </c>
      <c r="Z2525">
        <v>0</v>
      </c>
      <c r="AA2525">
        <v>0</v>
      </c>
      <c r="AB2525">
        <v>-218142.22</v>
      </c>
      <c r="AC2525">
        <v>-192486.97</v>
      </c>
      <c r="AD2525">
        <v>-14543289.4</v>
      </c>
      <c r="AE2525">
        <v>0</v>
      </c>
      <c r="AF2525">
        <v>0</v>
      </c>
      <c r="AG2525">
        <v>0</v>
      </c>
      <c r="AH2525">
        <v>0</v>
      </c>
      <c r="AI2525">
        <v>-14543289.4</v>
      </c>
      <c r="AJ2525">
        <v>-218142.22</v>
      </c>
      <c r="AK2525">
        <v>-14517634.15</v>
      </c>
      <c r="AL2525">
        <v>-9364121.1199999992</v>
      </c>
      <c r="AM2525">
        <v>0</v>
      </c>
      <c r="AN2525">
        <v>0</v>
      </c>
      <c r="AO2525">
        <v>0</v>
      </c>
      <c r="AP2525">
        <v>0</v>
      </c>
      <c r="AQ2525">
        <v>0</v>
      </c>
    </row>
    <row r="2526" spans="2:43" x14ac:dyDescent="0.35">
      <c r="B2526" s="65" t="s">
        <v>128</v>
      </c>
      <c r="E2526" t="s">
        <v>129</v>
      </c>
      <c r="F2526">
        <v>1134</v>
      </c>
      <c r="G2526">
        <v>0</v>
      </c>
      <c r="H2526" t="s">
        <v>600</v>
      </c>
      <c r="I2526">
        <v>1</v>
      </c>
      <c r="J2526">
        <v>410</v>
      </c>
      <c r="K2526" t="s">
        <v>66</v>
      </c>
      <c r="L2526">
        <v>-2447413641.6900001</v>
      </c>
      <c r="M2526">
        <v>-1729808182.55</v>
      </c>
      <c r="N2526">
        <v>0</v>
      </c>
      <c r="O2526">
        <v>0</v>
      </c>
      <c r="P2526">
        <v>-2447413641.6900001</v>
      </c>
      <c r="Q2526">
        <v>-1729808182.55</v>
      </c>
      <c r="R2526">
        <v>-270923568.44999999</v>
      </c>
      <c r="S2526">
        <v>-314707581</v>
      </c>
      <c r="T2526">
        <v>0</v>
      </c>
      <c r="U2526">
        <v>0</v>
      </c>
      <c r="V2526">
        <v>-270923568.44999999</v>
      </c>
      <c r="W2526">
        <v>-314707581</v>
      </c>
      <c r="X2526">
        <v>0</v>
      </c>
      <c r="Y2526">
        <v>0</v>
      </c>
      <c r="Z2526">
        <v>0</v>
      </c>
      <c r="AA2526">
        <v>0</v>
      </c>
      <c r="AB2526">
        <v>0</v>
      </c>
      <c r="AC2526">
        <v>0</v>
      </c>
      <c r="AD2526">
        <v>-1260874026.5899999</v>
      </c>
      <c r="AE2526">
        <v>0</v>
      </c>
      <c r="AF2526">
        <v>0</v>
      </c>
      <c r="AG2526">
        <v>0</v>
      </c>
      <c r="AH2526">
        <v>0</v>
      </c>
      <c r="AI2526">
        <v>-1260874026.5899999</v>
      </c>
      <c r="AJ2526">
        <v>0</v>
      </c>
      <c r="AK2526">
        <v>-1260874026.5899999</v>
      </c>
      <c r="AL2526">
        <v>-587052580</v>
      </c>
      <c r="AM2526">
        <v>151580099.41</v>
      </c>
      <c r="AN2526">
        <v>0</v>
      </c>
      <c r="AO2526">
        <v>0</v>
      </c>
      <c r="AP2526">
        <v>0</v>
      </c>
      <c r="AQ2526">
        <v>151580099.41</v>
      </c>
    </row>
    <row r="2527" spans="2:43" x14ac:dyDescent="0.35">
      <c r="B2527" s="65" t="s">
        <v>128</v>
      </c>
      <c r="E2527" t="s">
        <v>129</v>
      </c>
      <c r="F2527">
        <v>1134</v>
      </c>
      <c r="G2527">
        <v>0</v>
      </c>
      <c r="H2527" t="s">
        <v>601</v>
      </c>
      <c r="I2527">
        <v>3</v>
      </c>
      <c r="J2527">
        <v>111</v>
      </c>
      <c r="K2527" t="s">
        <v>66</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210009.62</v>
      </c>
      <c r="AE2527">
        <v>0</v>
      </c>
      <c r="AF2527">
        <v>0</v>
      </c>
      <c r="AG2527">
        <v>0</v>
      </c>
      <c r="AH2527">
        <v>0</v>
      </c>
      <c r="AI2527">
        <v>210009.62</v>
      </c>
      <c r="AJ2527">
        <v>0</v>
      </c>
      <c r="AK2527">
        <v>210009.62</v>
      </c>
      <c r="AL2527">
        <v>210009.62</v>
      </c>
      <c r="AM2527">
        <v>0</v>
      </c>
      <c r="AN2527">
        <v>0</v>
      </c>
      <c r="AO2527">
        <v>0</v>
      </c>
      <c r="AP2527">
        <v>0</v>
      </c>
      <c r="AQ2527">
        <v>0</v>
      </c>
    </row>
    <row r="2528" spans="2:43" x14ac:dyDescent="0.35">
      <c r="B2528" s="65" t="s">
        <v>128</v>
      </c>
      <c r="E2528" t="s">
        <v>129</v>
      </c>
      <c r="F2528">
        <v>1134</v>
      </c>
      <c r="G2528">
        <v>0</v>
      </c>
      <c r="H2528" t="s">
        <v>601</v>
      </c>
      <c r="I2528">
        <v>3</v>
      </c>
      <c r="J2528">
        <v>113</v>
      </c>
      <c r="K2528" t="s">
        <v>66</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175794.82</v>
      </c>
      <c r="AE2528">
        <v>0</v>
      </c>
      <c r="AF2528">
        <v>0</v>
      </c>
      <c r="AG2528">
        <v>0</v>
      </c>
      <c r="AH2528">
        <v>0</v>
      </c>
      <c r="AI2528">
        <v>175794.82</v>
      </c>
      <c r="AJ2528">
        <v>0</v>
      </c>
      <c r="AK2528">
        <v>175794.82</v>
      </c>
      <c r="AL2528">
        <v>175794.82</v>
      </c>
      <c r="AM2528">
        <v>0</v>
      </c>
      <c r="AN2528">
        <v>0</v>
      </c>
      <c r="AO2528">
        <v>0</v>
      </c>
      <c r="AP2528">
        <v>0</v>
      </c>
      <c r="AQ2528">
        <v>0</v>
      </c>
    </row>
    <row r="2529" spans="2:43" x14ac:dyDescent="0.35">
      <c r="B2529" s="65" t="s">
        <v>128</v>
      </c>
      <c r="E2529" t="s">
        <v>129</v>
      </c>
      <c r="F2529">
        <v>1134</v>
      </c>
      <c r="G2529">
        <v>0</v>
      </c>
      <c r="H2529" t="s">
        <v>601</v>
      </c>
      <c r="I2529">
        <v>3</v>
      </c>
      <c r="J2529">
        <v>115</v>
      </c>
      <c r="K2529" t="s">
        <v>66</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3000</v>
      </c>
      <c r="AE2529">
        <v>0</v>
      </c>
      <c r="AF2529">
        <v>0</v>
      </c>
      <c r="AG2529">
        <v>0</v>
      </c>
      <c r="AH2529">
        <v>0</v>
      </c>
      <c r="AI2529">
        <v>3000</v>
      </c>
      <c r="AJ2529">
        <v>0</v>
      </c>
      <c r="AK2529">
        <v>3000</v>
      </c>
      <c r="AL2529">
        <v>3000</v>
      </c>
      <c r="AM2529">
        <v>0</v>
      </c>
      <c r="AN2529">
        <v>0</v>
      </c>
      <c r="AO2529">
        <v>0</v>
      </c>
      <c r="AP2529">
        <v>0</v>
      </c>
      <c r="AQ2529">
        <v>0</v>
      </c>
    </row>
    <row r="2530" spans="2:43" x14ac:dyDescent="0.35">
      <c r="B2530" s="65" t="s">
        <v>128</v>
      </c>
      <c r="E2530" t="s">
        <v>129</v>
      </c>
      <c r="F2530">
        <v>1134</v>
      </c>
      <c r="G2530">
        <v>0</v>
      </c>
      <c r="H2530" t="s">
        <v>601</v>
      </c>
      <c r="I2530">
        <v>3</v>
      </c>
      <c r="J2530">
        <v>121</v>
      </c>
      <c r="K2530" t="s">
        <v>66</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89039.05</v>
      </c>
      <c r="AE2530">
        <v>0</v>
      </c>
      <c r="AF2530">
        <v>0</v>
      </c>
      <c r="AG2530">
        <v>0</v>
      </c>
      <c r="AH2530">
        <v>0</v>
      </c>
      <c r="AI2530">
        <v>89039.05</v>
      </c>
      <c r="AJ2530">
        <v>0</v>
      </c>
      <c r="AK2530">
        <v>89039.05</v>
      </c>
      <c r="AL2530">
        <v>89039.05</v>
      </c>
      <c r="AM2530">
        <v>0</v>
      </c>
      <c r="AN2530">
        <v>0</v>
      </c>
      <c r="AO2530">
        <v>0</v>
      </c>
      <c r="AP2530">
        <v>0</v>
      </c>
      <c r="AQ2530">
        <v>0</v>
      </c>
    </row>
    <row r="2531" spans="2:43" x14ac:dyDescent="0.35">
      <c r="B2531" s="65" t="s">
        <v>128</v>
      </c>
      <c r="E2531" t="s">
        <v>129</v>
      </c>
      <c r="F2531">
        <v>1134</v>
      </c>
      <c r="G2531">
        <v>0</v>
      </c>
      <c r="H2531" t="s">
        <v>601</v>
      </c>
      <c r="I2531">
        <v>3</v>
      </c>
      <c r="J2531">
        <v>210</v>
      </c>
      <c r="K2531" t="s">
        <v>66</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6118.08</v>
      </c>
      <c r="AE2531">
        <v>0</v>
      </c>
      <c r="AF2531">
        <v>0</v>
      </c>
      <c r="AG2531">
        <v>0</v>
      </c>
      <c r="AH2531">
        <v>0</v>
      </c>
      <c r="AI2531">
        <v>6118.08</v>
      </c>
      <c r="AJ2531">
        <v>0</v>
      </c>
      <c r="AK2531">
        <v>6118.08</v>
      </c>
      <c r="AL2531">
        <v>6118.08</v>
      </c>
      <c r="AM2531">
        <v>0</v>
      </c>
      <c r="AN2531">
        <v>0</v>
      </c>
      <c r="AO2531">
        <v>0</v>
      </c>
      <c r="AP2531">
        <v>0</v>
      </c>
      <c r="AQ2531">
        <v>0</v>
      </c>
    </row>
    <row r="2532" spans="2:43" x14ac:dyDescent="0.35">
      <c r="B2532" s="65" t="s">
        <v>128</v>
      </c>
      <c r="E2532" t="s">
        <v>129</v>
      </c>
      <c r="F2532">
        <v>1134</v>
      </c>
      <c r="G2532">
        <v>0</v>
      </c>
      <c r="H2532" t="s">
        <v>601</v>
      </c>
      <c r="I2532">
        <v>3</v>
      </c>
      <c r="J2532">
        <v>231</v>
      </c>
      <c r="K2532" t="s">
        <v>66</v>
      </c>
      <c r="L2532">
        <v>-10615.41</v>
      </c>
      <c r="M2532">
        <v>-11983.97</v>
      </c>
      <c r="N2532">
        <v>0</v>
      </c>
      <c r="O2532">
        <v>0</v>
      </c>
      <c r="P2532">
        <v>-10615.41</v>
      </c>
      <c r="Q2532">
        <v>-11983.97</v>
      </c>
      <c r="R2532">
        <v>0</v>
      </c>
      <c r="S2532">
        <v>0</v>
      </c>
      <c r="T2532">
        <v>0</v>
      </c>
      <c r="U2532">
        <v>0</v>
      </c>
      <c r="V2532">
        <v>0</v>
      </c>
      <c r="W2532">
        <v>0</v>
      </c>
      <c r="X2532">
        <v>0</v>
      </c>
      <c r="Y2532">
        <v>0</v>
      </c>
      <c r="Z2532">
        <v>0</v>
      </c>
      <c r="AA2532">
        <v>0</v>
      </c>
      <c r="AB2532">
        <v>0</v>
      </c>
      <c r="AC2532">
        <v>0</v>
      </c>
      <c r="AD2532">
        <v>141220.28</v>
      </c>
      <c r="AE2532">
        <v>0</v>
      </c>
      <c r="AF2532">
        <v>0</v>
      </c>
      <c r="AG2532">
        <v>0</v>
      </c>
      <c r="AH2532">
        <v>0</v>
      </c>
      <c r="AI2532">
        <v>141220.28</v>
      </c>
      <c r="AJ2532">
        <v>0</v>
      </c>
      <c r="AK2532">
        <v>141220.28</v>
      </c>
      <c r="AL2532">
        <v>139851.72</v>
      </c>
      <c r="AM2532">
        <v>0</v>
      </c>
      <c r="AN2532">
        <v>0</v>
      </c>
      <c r="AO2532">
        <v>0</v>
      </c>
      <c r="AP2532">
        <v>0</v>
      </c>
      <c r="AQ2532">
        <v>0</v>
      </c>
    </row>
    <row r="2533" spans="2:43" x14ac:dyDescent="0.35">
      <c r="B2533" s="65" t="s">
        <v>128</v>
      </c>
      <c r="E2533" t="s">
        <v>129</v>
      </c>
      <c r="F2533">
        <v>1134</v>
      </c>
      <c r="G2533">
        <v>0</v>
      </c>
      <c r="H2533" t="s">
        <v>601</v>
      </c>
      <c r="I2533">
        <v>3</v>
      </c>
      <c r="J2533">
        <v>233</v>
      </c>
      <c r="K2533" t="s">
        <v>66</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393.42</v>
      </c>
      <c r="AE2533">
        <v>0</v>
      </c>
      <c r="AF2533">
        <v>0</v>
      </c>
      <c r="AG2533">
        <v>0</v>
      </c>
      <c r="AH2533">
        <v>0</v>
      </c>
      <c r="AI2533">
        <v>393.42</v>
      </c>
      <c r="AJ2533">
        <v>0</v>
      </c>
      <c r="AK2533">
        <v>393.42</v>
      </c>
      <c r="AL2533">
        <v>393.42</v>
      </c>
      <c r="AM2533">
        <v>0</v>
      </c>
      <c r="AN2533">
        <v>0</v>
      </c>
      <c r="AO2533">
        <v>0</v>
      </c>
      <c r="AP2533">
        <v>0</v>
      </c>
      <c r="AQ2533">
        <v>0</v>
      </c>
    </row>
    <row r="2534" spans="2:43" x14ac:dyDescent="0.35">
      <c r="B2534" s="65" t="s">
        <v>128</v>
      </c>
      <c r="E2534" t="s">
        <v>129</v>
      </c>
      <c r="F2534">
        <v>1134</v>
      </c>
      <c r="G2534">
        <v>0</v>
      </c>
      <c r="H2534" t="s">
        <v>601</v>
      </c>
      <c r="I2534">
        <v>3</v>
      </c>
      <c r="J2534">
        <v>252</v>
      </c>
      <c r="K2534" t="s">
        <v>66</v>
      </c>
      <c r="L2534">
        <v>-963200.87</v>
      </c>
      <c r="M2534">
        <v>-3019291.11</v>
      </c>
      <c r="N2534">
        <v>0</v>
      </c>
      <c r="O2534">
        <v>0</v>
      </c>
      <c r="P2534">
        <v>-963200.87</v>
      </c>
      <c r="Q2534">
        <v>-3019291.11</v>
      </c>
      <c r="R2534">
        <v>0</v>
      </c>
      <c r="S2534">
        <v>0</v>
      </c>
      <c r="T2534">
        <v>0</v>
      </c>
      <c r="U2534">
        <v>0</v>
      </c>
      <c r="V2534">
        <v>0</v>
      </c>
      <c r="W2534">
        <v>0</v>
      </c>
      <c r="X2534">
        <v>0</v>
      </c>
      <c r="Y2534">
        <v>0</v>
      </c>
      <c r="Z2534">
        <v>0</v>
      </c>
      <c r="AA2534">
        <v>0</v>
      </c>
      <c r="AB2534">
        <v>0</v>
      </c>
      <c r="AC2534">
        <v>0</v>
      </c>
      <c r="AD2534">
        <v>-893659.76</v>
      </c>
      <c r="AE2534">
        <v>0</v>
      </c>
      <c r="AF2534">
        <v>0</v>
      </c>
      <c r="AG2534">
        <v>0</v>
      </c>
      <c r="AH2534">
        <v>0</v>
      </c>
      <c r="AI2534">
        <v>-893659.76</v>
      </c>
      <c r="AJ2534">
        <v>0</v>
      </c>
      <c r="AK2534">
        <v>-893659.76</v>
      </c>
      <c r="AL2534">
        <v>-2949750</v>
      </c>
      <c r="AM2534">
        <v>0</v>
      </c>
      <c r="AN2534">
        <v>0</v>
      </c>
      <c r="AO2534">
        <v>0</v>
      </c>
      <c r="AP2534">
        <v>0</v>
      </c>
      <c r="AQ2534">
        <v>0</v>
      </c>
    </row>
    <row r="2535" spans="2:43" x14ac:dyDescent="0.35">
      <c r="B2535" s="65" t="s">
        <v>128</v>
      </c>
      <c r="E2535" t="s">
        <v>129</v>
      </c>
      <c r="F2535">
        <v>1134</v>
      </c>
      <c r="G2535">
        <v>0</v>
      </c>
      <c r="H2535" t="s">
        <v>601</v>
      </c>
      <c r="I2535">
        <v>3</v>
      </c>
      <c r="J2535">
        <v>257</v>
      </c>
      <c r="K2535" t="s">
        <v>66</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3179.58</v>
      </c>
      <c r="AE2535">
        <v>0</v>
      </c>
      <c r="AF2535">
        <v>0</v>
      </c>
      <c r="AG2535">
        <v>0</v>
      </c>
      <c r="AH2535">
        <v>0</v>
      </c>
      <c r="AI2535">
        <v>3179.58</v>
      </c>
      <c r="AJ2535">
        <v>0</v>
      </c>
      <c r="AK2535">
        <v>3179.58</v>
      </c>
      <c r="AL2535">
        <v>3179.58</v>
      </c>
      <c r="AM2535">
        <v>0</v>
      </c>
      <c r="AN2535">
        <v>0</v>
      </c>
      <c r="AO2535">
        <v>0</v>
      </c>
      <c r="AP2535">
        <v>0</v>
      </c>
      <c r="AQ2535">
        <v>0</v>
      </c>
    </row>
    <row r="2536" spans="2:43" x14ac:dyDescent="0.35">
      <c r="B2536" s="65" t="s">
        <v>128</v>
      </c>
      <c r="E2536" t="s">
        <v>129</v>
      </c>
      <c r="F2536">
        <v>1134</v>
      </c>
      <c r="G2536">
        <v>0</v>
      </c>
      <c r="H2536" t="s">
        <v>601</v>
      </c>
      <c r="I2536">
        <v>3</v>
      </c>
      <c r="J2536">
        <v>260</v>
      </c>
      <c r="K2536" t="s">
        <v>66</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1338.94</v>
      </c>
      <c r="AE2536">
        <v>0</v>
      </c>
      <c r="AF2536">
        <v>0</v>
      </c>
      <c r="AG2536">
        <v>0</v>
      </c>
      <c r="AH2536">
        <v>0</v>
      </c>
      <c r="AI2536">
        <v>1338.94</v>
      </c>
      <c r="AJ2536">
        <v>0</v>
      </c>
      <c r="AK2536">
        <v>1338.94</v>
      </c>
      <c r="AL2536">
        <v>1338.94</v>
      </c>
      <c r="AM2536">
        <v>0</v>
      </c>
      <c r="AN2536">
        <v>0</v>
      </c>
      <c r="AO2536">
        <v>0</v>
      </c>
      <c r="AP2536">
        <v>0</v>
      </c>
      <c r="AQ2536">
        <v>0</v>
      </c>
    </row>
    <row r="2537" spans="2:43" x14ac:dyDescent="0.35">
      <c r="B2537" s="65" t="s">
        <v>128</v>
      </c>
      <c r="E2537" t="s">
        <v>129</v>
      </c>
      <c r="F2537">
        <v>1134</v>
      </c>
      <c r="G2537">
        <v>0</v>
      </c>
      <c r="H2537" t="s">
        <v>601</v>
      </c>
      <c r="I2537">
        <v>3</v>
      </c>
      <c r="J2537">
        <v>310</v>
      </c>
      <c r="K2537" t="s">
        <v>66</v>
      </c>
      <c r="L2537">
        <v>-16479.05</v>
      </c>
      <c r="M2537">
        <v>-16479.05</v>
      </c>
      <c r="N2537">
        <v>0</v>
      </c>
      <c r="O2537">
        <v>0</v>
      </c>
      <c r="P2537">
        <v>-16479.05</v>
      </c>
      <c r="Q2537">
        <v>-16479.05</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row>
    <row r="2538" spans="2:43" x14ac:dyDescent="0.35">
      <c r="B2538" s="65" t="s">
        <v>128</v>
      </c>
      <c r="E2538" t="s">
        <v>129</v>
      </c>
      <c r="F2538">
        <v>1134</v>
      </c>
      <c r="G2538">
        <v>0</v>
      </c>
      <c r="H2538" t="s">
        <v>601</v>
      </c>
      <c r="I2538">
        <v>3</v>
      </c>
      <c r="J2538">
        <v>410</v>
      </c>
      <c r="K2538" t="s">
        <v>66</v>
      </c>
      <c r="L2538">
        <v>-10999059.9</v>
      </c>
      <c r="M2538">
        <v>-10791995.9</v>
      </c>
      <c r="N2538">
        <v>0</v>
      </c>
      <c r="O2538">
        <v>0</v>
      </c>
      <c r="P2538">
        <v>-10999059.9</v>
      </c>
      <c r="Q2538">
        <v>-10791995.9</v>
      </c>
      <c r="R2538">
        <v>0</v>
      </c>
      <c r="S2538">
        <v>0</v>
      </c>
      <c r="T2538">
        <v>0</v>
      </c>
      <c r="U2538">
        <v>0</v>
      </c>
      <c r="V2538">
        <v>0</v>
      </c>
      <c r="W2538">
        <v>0</v>
      </c>
      <c r="X2538">
        <v>0</v>
      </c>
      <c r="Y2538">
        <v>0</v>
      </c>
      <c r="Z2538">
        <v>0</v>
      </c>
      <c r="AA2538">
        <v>0</v>
      </c>
      <c r="AB2538">
        <v>0</v>
      </c>
      <c r="AC2538">
        <v>0</v>
      </c>
      <c r="AD2538">
        <v>-2435588</v>
      </c>
      <c r="AE2538">
        <v>0</v>
      </c>
      <c r="AF2538">
        <v>0</v>
      </c>
      <c r="AG2538">
        <v>0</v>
      </c>
      <c r="AH2538">
        <v>0</v>
      </c>
      <c r="AI2538">
        <v>-2435588</v>
      </c>
      <c r="AJ2538">
        <v>0</v>
      </c>
      <c r="AK2538">
        <v>-2435588</v>
      </c>
      <c r="AL2538">
        <v>-2228524</v>
      </c>
      <c r="AM2538">
        <v>82318</v>
      </c>
      <c r="AN2538">
        <v>0</v>
      </c>
      <c r="AO2538">
        <v>0</v>
      </c>
      <c r="AP2538">
        <v>0</v>
      </c>
      <c r="AQ2538">
        <v>82318</v>
      </c>
    </row>
    <row r="2539" spans="2:43" x14ac:dyDescent="0.35">
      <c r="B2539" s="65" t="s">
        <v>128</v>
      </c>
      <c r="E2539" t="s">
        <v>129</v>
      </c>
      <c r="F2539">
        <v>1134</v>
      </c>
      <c r="G2539">
        <v>0</v>
      </c>
      <c r="H2539" t="s">
        <v>602</v>
      </c>
      <c r="I2539">
        <v>801</v>
      </c>
      <c r="J2539">
        <v>252</v>
      </c>
      <c r="K2539" t="s">
        <v>457</v>
      </c>
      <c r="L2539">
        <v>-2565896.94</v>
      </c>
      <c r="M2539">
        <v>-619969.31999999995</v>
      </c>
      <c r="N2539">
        <v>0</v>
      </c>
      <c r="O2539">
        <v>0</v>
      </c>
      <c r="P2539">
        <v>-2565896.94</v>
      </c>
      <c r="Q2539">
        <v>-619969.31999999995</v>
      </c>
      <c r="R2539">
        <v>-323787.34999999998</v>
      </c>
      <c r="S2539">
        <v>0</v>
      </c>
      <c r="T2539">
        <v>0</v>
      </c>
      <c r="U2539">
        <v>0</v>
      </c>
      <c r="V2539">
        <v>-323787.34999999998</v>
      </c>
      <c r="W2539">
        <v>0</v>
      </c>
      <c r="X2539">
        <v>-2962046</v>
      </c>
      <c r="Y2539">
        <v>-2829756</v>
      </c>
      <c r="Z2539">
        <v>0</v>
      </c>
      <c r="AA2539">
        <v>0</v>
      </c>
      <c r="AB2539">
        <v>-2962046</v>
      </c>
      <c r="AC2539">
        <v>-2829756</v>
      </c>
      <c r="AD2539">
        <v>-2402004.9700000002</v>
      </c>
      <c r="AE2539">
        <v>0</v>
      </c>
      <c r="AF2539">
        <v>0</v>
      </c>
      <c r="AG2539">
        <v>0</v>
      </c>
      <c r="AH2539">
        <v>0</v>
      </c>
      <c r="AI2539">
        <v>-2402004.9700000002</v>
      </c>
      <c r="AJ2539">
        <v>-2962046</v>
      </c>
      <c r="AK2539">
        <v>-2269714.9700000002</v>
      </c>
      <c r="AL2539">
        <v>0</v>
      </c>
      <c r="AM2539">
        <v>0</v>
      </c>
      <c r="AN2539">
        <v>0</v>
      </c>
      <c r="AO2539">
        <v>0</v>
      </c>
      <c r="AP2539">
        <v>0</v>
      </c>
      <c r="AQ2539">
        <v>0</v>
      </c>
    </row>
    <row r="2540" spans="2:43" x14ac:dyDescent="0.35">
      <c r="B2540" s="65" t="s">
        <v>128</v>
      </c>
      <c r="E2540" t="s">
        <v>129</v>
      </c>
      <c r="F2540">
        <v>1134</v>
      </c>
      <c r="G2540">
        <v>0</v>
      </c>
      <c r="H2540" t="s">
        <v>602</v>
      </c>
      <c r="I2540">
        <v>801</v>
      </c>
      <c r="J2540">
        <v>410</v>
      </c>
      <c r="K2540" t="s">
        <v>457</v>
      </c>
      <c r="L2540">
        <v>-126893080.17</v>
      </c>
      <c r="M2540">
        <v>-0.17</v>
      </c>
      <c r="N2540">
        <v>0</v>
      </c>
      <c r="O2540">
        <v>0</v>
      </c>
      <c r="P2540">
        <v>-126893080.17</v>
      </c>
      <c r="Q2540">
        <v>-0.17</v>
      </c>
      <c r="R2540">
        <v>0</v>
      </c>
      <c r="S2540">
        <v>0</v>
      </c>
      <c r="T2540">
        <v>0</v>
      </c>
      <c r="U2540">
        <v>0</v>
      </c>
      <c r="V2540">
        <v>0</v>
      </c>
      <c r="W2540">
        <v>0</v>
      </c>
      <c r="X2540">
        <v>0</v>
      </c>
      <c r="Y2540">
        <v>0</v>
      </c>
      <c r="Z2540">
        <v>0</v>
      </c>
      <c r="AA2540">
        <v>0</v>
      </c>
      <c r="AB2540">
        <v>0</v>
      </c>
      <c r="AC2540">
        <v>0</v>
      </c>
      <c r="AD2540">
        <v>-126893080</v>
      </c>
      <c r="AE2540">
        <v>0</v>
      </c>
      <c r="AF2540">
        <v>0</v>
      </c>
      <c r="AG2540">
        <v>0</v>
      </c>
      <c r="AH2540">
        <v>0</v>
      </c>
      <c r="AI2540">
        <v>-126893080</v>
      </c>
      <c r="AJ2540">
        <v>0</v>
      </c>
      <c r="AK2540">
        <v>-126893080</v>
      </c>
      <c r="AL2540">
        <v>0</v>
      </c>
      <c r="AM2540">
        <v>0</v>
      </c>
      <c r="AN2540">
        <v>0</v>
      </c>
      <c r="AO2540">
        <v>0</v>
      </c>
      <c r="AP2540">
        <v>0</v>
      </c>
      <c r="AQ2540">
        <v>0</v>
      </c>
    </row>
    <row r="2541" spans="2:43" x14ac:dyDescent="0.35">
      <c r="B2541" s="65" t="s">
        <v>128</v>
      </c>
      <c r="E2541" t="s">
        <v>129</v>
      </c>
      <c r="F2541">
        <v>1136</v>
      </c>
      <c r="G2541">
        <v>0</v>
      </c>
      <c r="H2541" t="s">
        <v>603</v>
      </c>
      <c r="I2541">
        <v>1</v>
      </c>
      <c r="J2541">
        <v>252</v>
      </c>
      <c r="K2541" t="s">
        <v>66</v>
      </c>
      <c r="L2541">
        <v>-5494.95</v>
      </c>
      <c r="M2541">
        <v>-5494.95</v>
      </c>
      <c r="N2541">
        <v>0</v>
      </c>
      <c r="O2541">
        <v>0</v>
      </c>
      <c r="P2541">
        <v>-5494.95</v>
      </c>
      <c r="Q2541">
        <v>-5494.95</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row>
    <row r="2542" spans="2:43" x14ac:dyDescent="0.35">
      <c r="B2542" s="65" t="s">
        <v>128</v>
      </c>
      <c r="E2542" t="s">
        <v>129</v>
      </c>
      <c r="F2542">
        <v>1137</v>
      </c>
      <c r="G2542">
        <v>0</v>
      </c>
      <c r="H2542" t="s">
        <v>604</v>
      </c>
      <c r="I2542">
        <v>1</v>
      </c>
      <c r="J2542">
        <v>0</v>
      </c>
      <c r="K2542" t="s">
        <v>66</v>
      </c>
      <c r="L2542">
        <v>-70969.75</v>
      </c>
      <c r="M2542">
        <v>0</v>
      </c>
      <c r="N2542">
        <v>0</v>
      </c>
      <c r="O2542">
        <v>0</v>
      </c>
      <c r="P2542">
        <v>-70969.75</v>
      </c>
      <c r="Q2542">
        <v>0</v>
      </c>
      <c r="R2542">
        <v>0</v>
      </c>
      <c r="S2542">
        <v>0</v>
      </c>
      <c r="T2542">
        <v>0</v>
      </c>
      <c r="U2542">
        <v>0</v>
      </c>
      <c r="V2542">
        <v>0</v>
      </c>
      <c r="W2542">
        <v>0</v>
      </c>
      <c r="X2542">
        <v>0</v>
      </c>
      <c r="Y2542">
        <v>0</v>
      </c>
      <c r="Z2542">
        <v>0</v>
      </c>
      <c r="AA2542">
        <v>0</v>
      </c>
      <c r="AB2542">
        <v>0</v>
      </c>
      <c r="AC2542">
        <v>0</v>
      </c>
      <c r="AD2542">
        <v>-107.85</v>
      </c>
      <c r="AE2542">
        <v>0</v>
      </c>
      <c r="AF2542">
        <v>0</v>
      </c>
      <c r="AG2542">
        <v>0</v>
      </c>
      <c r="AH2542">
        <v>0</v>
      </c>
      <c r="AI2542">
        <v>-107.85</v>
      </c>
      <c r="AJ2542">
        <v>0</v>
      </c>
      <c r="AK2542">
        <v>-107.85</v>
      </c>
      <c r="AL2542">
        <v>70861.899999999994</v>
      </c>
      <c r="AM2542">
        <v>0</v>
      </c>
      <c r="AN2542">
        <v>0</v>
      </c>
      <c r="AO2542">
        <v>0</v>
      </c>
      <c r="AP2542">
        <v>0</v>
      </c>
      <c r="AQ2542">
        <v>0</v>
      </c>
    </row>
    <row r="2543" spans="2:43" x14ac:dyDescent="0.35">
      <c r="B2543" s="65" t="s">
        <v>128</v>
      </c>
      <c r="E2543" t="s">
        <v>129</v>
      </c>
      <c r="F2543">
        <v>1137</v>
      </c>
      <c r="G2543">
        <v>0</v>
      </c>
      <c r="H2543" t="s">
        <v>604</v>
      </c>
      <c r="I2543">
        <v>1</v>
      </c>
      <c r="J2543">
        <v>210</v>
      </c>
      <c r="K2543" t="s">
        <v>66</v>
      </c>
      <c r="L2543">
        <v>199379.49</v>
      </c>
      <c r="M2543">
        <v>199379.49</v>
      </c>
      <c r="N2543">
        <v>0</v>
      </c>
      <c r="O2543">
        <v>0</v>
      </c>
      <c r="P2543">
        <v>199379.49</v>
      </c>
      <c r="Q2543">
        <v>199379.49</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row>
    <row r="2544" spans="2:43" x14ac:dyDescent="0.35">
      <c r="B2544" s="65" t="s">
        <v>128</v>
      </c>
      <c r="E2544" t="s">
        <v>129</v>
      </c>
      <c r="F2544">
        <v>1137</v>
      </c>
      <c r="G2544">
        <v>0</v>
      </c>
      <c r="H2544" t="s">
        <v>604</v>
      </c>
      <c r="I2544">
        <v>1</v>
      </c>
      <c r="J2544">
        <v>252</v>
      </c>
      <c r="K2544" t="s">
        <v>66</v>
      </c>
      <c r="L2544">
        <v>-5491940.8300000001</v>
      </c>
      <c r="M2544">
        <v>-5381220.29</v>
      </c>
      <c r="N2544">
        <v>0</v>
      </c>
      <c r="O2544">
        <v>0</v>
      </c>
      <c r="P2544">
        <v>-5491940.8300000001</v>
      </c>
      <c r="Q2544">
        <v>-5381220.29</v>
      </c>
      <c r="R2544">
        <v>6923320.6399999997</v>
      </c>
      <c r="S2544">
        <v>6923320.6399999997</v>
      </c>
      <c r="T2544">
        <v>0</v>
      </c>
      <c r="U2544">
        <v>0</v>
      </c>
      <c r="V2544">
        <v>6923320.6399999997</v>
      </c>
      <c r="W2544">
        <v>6923320.6399999997</v>
      </c>
      <c r="X2544">
        <v>-6904344.04</v>
      </c>
      <c r="Y2544">
        <v>-5922116.2300000004</v>
      </c>
      <c r="Z2544">
        <v>0</v>
      </c>
      <c r="AA2544">
        <v>0</v>
      </c>
      <c r="AB2544">
        <v>-6904344.04</v>
      </c>
      <c r="AC2544">
        <v>-5922116.2300000004</v>
      </c>
      <c r="AD2544">
        <v>-3879922.06</v>
      </c>
      <c r="AE2544">
        <v>0</v>
      </c>
      <c r="AF2544">
        <v>0</v>
      </c>
      <c r="AG2544">
        <v>0</v>
      </c>
      <c r="AH2544">
        <v>0</v>
      </c>
      <c r="AI2544">
        <v>-3879922.06</v>
      </c>
      <c r="AJ2544">
        <v>-6904344.04</v>
      </c>
      <c r="AK2544">
        <v>-2897694.25</v>
      </c>
      <c r="AL2544">
        <v>-2786973.71</v>
      </c>
      <c r="AM2544">
        <v>3001025.49</v>
      </c>
      <c r="AN2544">
        <v>0</v>
      </c>
      <c r="AO2544">
        <v>0</v>
      </c>
      <c r="AP2544">
        <v>0</v>
      </c>
      <c r="AQ2544">
        <v>3001025.49</v>
      </c>
    </row>
    <row r="2545" spans="2:43" x14ac:dyDescent="0.35">
      <c r="B2545" s="65" t="s">
        <v>128</v>
      </c>
      <c r="E2545" t="s">
        <v>129</v>
      </c>
      <c r="F2545">
        <v>1137</v>
      </c>
      <c r="G2545">
        <v>0</v>
      </c>
      <c r="H2545" t="s">
        <v>604</v>
      </c>
      <c r="I2545">
        <v>1</v>
      </c>
      <c r="J2545">
        <v>253</v>
      </c>
      <c r="K2545" t="s">
        <v>66</v>
      </c>
      <c r="L2545">
        <v>0</v>
      </c>
      <c r="M2545">
        <v>0</v>
      </c>
      <c r="N2545">
        <v>0</v>
      </c>
      <c r="O2545">
        <v>0</v>
      </c>
      <c r="P2545">
        <v>0</v>
      </c>
      <c r="Q2545">
        <v>0</v>
      </c>
      <c r="R2545">
        <v>0</v>
      </c>
      <c r="S2545">
        <v>0</v>
      </c>
      <c r="T2545">
        <v>0</v>
      </c>
      <c r="U2545">
        <v>0</v>
      </c>
      <c r="V2545">
        <v>0</v>
      </c>
      <c r="W2545">
        <v>0</v>
      </c>
      <c r="X2545">
        <v>-2675000</v>
      </c>
      <c r="Y2545">
        <v>-2619790.11</v>
      </c>
      <c r="Z2545">
        <v>0</v>
      </c>
      <c r="AA2545">
        <v>0</v>
      </c>
      <c r="AB2545">
        <v>-2675000</v>
      </c>
      <c r="AC2545">
        <v>-2619790.11</v>
      </c>
      <c r="AD2545">
        <v>-55209.89</v>
      </c>
      <c r="AE2545">
        <v>0</v>
      </c>
      <c r="AF2545">
        <v>0</v>
      </c>
      <c r="AG2545">
        <v>0</v>
      </c>
      <c r="AH2545">
        <v>0</v>
      </c>
      <c r="AI2545">
        <v>-55209.89</v>
      </c>
      <c r="AJ2545">
        <v>-2675000</v>
      </c>
      <c r="AK2545">
        <v>0</v>
      </c>
      <c r="AL2545">
        <v>0</v>
      </c>
      <c r="AM2545">
        <v>0</v>
      </c>
      <c r="AN2545">
        <v>0</v>
      </c>
      <c r="AO2545">
        <v>0</v>
      </c>
      <c r="AP2545">
        <v>0</v>
      </c>
      <c r="AQ2545">
        <v>0</v>
      </c>
    </row>
    <row r="2546" spans="2:43" x14ac:dyDescent="0.35">
      <c r="B2546" s="65" t="s">
        <v>128</v>
      </c>
      <c r="E2546" t="s">
        <v>129</v>
      </c>
      <c r="F2546">
        <v>1137</v>
      </c>
      <c r="G2546">
        <v>0</v>
      </c>
      <c r="H2546" t="s">
        <v>604</v>
      </c>
      <c r="I2546">
        <v>1</v>
      </c>
      <c r="J2546">
        <v>410</v>
      </c>
      <c r="K2546" t="s">
        <v>66</v>
      </c>
      <c r="L2546">
        <v>-93877175.150000006</v>
      </c>
      <c r="M2546">
        <v>-76044808.640000001</v>
      </c>
      <c r="N2546">
        <v>0</v>
      </c>
      <c r="O2546">
        <v>0</v>
      </c>
      <c r="P2546">
        <v>-93877175.150000006</v>
      </c>
      <c r="Q2546">
        <v>-76044808.640000001</v>
      </c>
      <c r="R2546">
        <v>-6923320.6399999997</v>
      </c>
      <c r="S2546">
        <v>-6923320.6399999997</v>
      </c>
      <c r="T2546">
        <v>0</v>
      </c>
      <c r="U2546">
        <v>0</v>
      </c>
      <c r="V2546">
        <v>-6923320.6399999997</v>
      </c>
      <c r="W2546">
        <v>-6923320.6399999997</v>
      </c>
      <c r="X2546">
        <v>0</v>
      </c>
      <c r="Y2546">
        <v>0</v>
      </c>
      <c r="Z2546">
        <v>0</v>
      </c>
      <c r="AA2546">
        <v>0</v>
      </c>
      <c r="AB2546">
        <v>0</v>
      </c>
      <c r="AC2546">
        <v>0</v>
      </c>
      <c r="AD2546">
        <v>-28876029.57</v>
      </c>
      <c r="AE2546">
        <v>0</v>
      </c>
      <c r="AF2546">
        <v>0</v>
      </c>
      <c r="AG2546">
        <v>0</v>
      </c>
      <c r="AH2546">
        <v>0</v>
      </c>
      <c r="AI2546">
        <v>-28876029.57</v>
      </c>
      <c r="AJ2546">
        <v>0</v>
      </c>
      <c r="AK2546">
        <v>-28876029.57</v>
      </c>
      <c r="AL2546">
        <v>-11043663.060000001</v>
      </c>
      <c r="AM2546">
        <v>386443.14</v>
      </c>
      <c r="AN2546">
        <v>0</v>
      </c>
      <c r="AO2546">
        <v>0</v>
      </c>
      <c r="AP2546">
        <v>0</v>
      </c>
      <c r="AQ2546">
        <v>386443.14</v>
      </c>
    </row>
    <row r="2547" spans="2:43" x14ac:dyDescent="0.35">
      <c r="B2547" s="65" t="s">
        <v>128</v>
      </c>
      <c r="E2547" t="s">
        <v>129</v>
      </c>
      <c r="F2547">
        <v>1137</v>
      </c>
      <c r="G2547">
        <v>0</v>
      </c>
      <c r="H2547" t="s">
        <v>605</v>
      </c>
      <c r="I2547">
        <v>801</v>
      </c>
      <c r="J2547">
        <v>0</v>
      </c>
      <c r="K2547" t="s">
        <v>457</v>
      </c>
      <c r="L2547">
        <v>428345.56</v>
      </c>
      <c r="M2547">
        <v>0</v>
      </c>
      <c r="N2547">
        <v>0</v>
      </c>
      <c r="O2547">
        <v>0</v>
      </c>
      <c r="P2547">
        <v>428345.56</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-428345.56</v>
      </c>
      <c r="AM2547">
        <v>0</v>
      </c>
      <c r="AN2547">
        <v>0</v>
      </c>
      <c r="AO2547">
        <v>0</v>
      </c>
      <c r="AP2547">
        <v>0</v>
      </c>
      <c r="AQ2547">
        <v>0</v>
      </c>
    </row>
    <row r="2548" spans="2:43" x14ac:dyDescent="0.35">
      <c r="B2548" s="65" t="s">
        <v>128</v>
      </c>
      <c r="E2548" t="s">
        <v>129</v>
      </c>
      <c r="F2548">
        <v>1137</v>
      </c>
      <c r="G2548">
        <v>0</v>
      </c>
      <c r="H2548" t="s">
        <v>605</v>
      </c>
      <c r="I2548">
        <v>801</v>
      </c>
      <c r="J2548">
        <v>210</v>
      </c>
      <c r="K2548" t="s">
        <v>457</v>
      </c>
      <c r="L2548">
        <v>-13770.81</v>
      </c>
      <c r="M2548">
        <v>-13770.81</v>
      </c>
      <c r="N2548">
        <v>0</v>
      </c>
      <c r="O2548">
        <v>0</v>
      </c>
      <c r="P2548">
        <v>-13770.81</v>
      </c>
      <c r="Q2548">
        <v>-13770.81</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row>
    <row r="2549" spans="2:43" x14ac:dyDescent="0.35">
      <c r="B2549" s="65" t="s">
        <v>128</v>
      </c>
      <c r="E2549" t="s">
        <v>129</v>
      </c>
      <c r="F2549">
        <v>1137</v>
      </c>
      <c r="G2549">
        <v>0</v>
      </c>
      <c r="H2549" t="s">
        <v>605</v>
      </c>
      <c r="I2549">
        <v>801</v>
      </c>
      <c r="J2549">
        <v>252</v>
      </c>
      <c r="K2549" t="s">
        <v>457</v>
      </c>
      <c r="L2549">
        <v>105061.95</v>
      </c>
      <c r="M2549">
        <v>105061.95</v>
      </c>
      <c r="N2549">
        <v>0</v>
      </c>
      <c r="O2549">
        <v>0</v>
      </c>
      <c r="P2549">
        <v>105061.95</v>
      </c>
      <c r="Q2549">
        <v>105061.95</v>
      </c>
      <c r="R2549">
        <v>0</v>
      </c>
      <c r="S2549">
        <v>0</v>
      </c>
      <c r="T2549">
        <v>0</v>
      </c>
      <c r="U2549">
        <v>0</v>
      </c>
      <c r="V2549">
        <v>0</v>
      </c>
      <c r="W2549">
        <v>0</v>
      </c>
      <c r="X2549">
        <v>-267648.53999999998</v>
      </c>
      <c r="Y2549">
        <v>-267101.59000000003</v>
      </c>
      <c r="Z2549">
        <v>0</v>
      </c>
      <c r="AA2549">
        <v>0</v>
      </c>
      <c r="AB2549">
        <v>-267648.53999999998</v>
      </c>
      <c r="AC2549">
        <v>-267101.59000000003</v>
      </c>
      <c r="AD2549">
        <v>-546.95000000000005</v>
      </c>
      <c r="AE2549">
        <v>0</v>
      </c>
      <c r="AF2549">
        <v>0</v>
      </c>
      <c r="AG2549">
        <v>0</v>
      </c>
      <c r="AH2549">
        <v>0</v>
      </c>
      <c r="AI2549">
        <v>-546.95000000000005</v>
      </c>
      <c r="AJ2549">
        <v>-267648.53999999998</v>
      </c>
      <c r="AK2549">
        <v>0</v>
      </c>
      <c r="AL2549">
        <v>0</v>
      </c>
      <c r="AM2549">
        <v>0</v>
      </c>
      <c r="AN2549">
        <v>0</v>
      </c>
      <c r="AO2549">
        <v>0</v>
      </c>
      <c r="AP2549">
        <v>0</v>
      </c>
      <c r="AQ2549">
        <v>0</v>
      </c>
    </row>
    <row r="2550" spans="2:43" x14ac:dyDescent="0.35">
      <c r="B2550" s="65" t="s">
        <v>128</v>
      </c>
      <c r="E2550" t="s">
        <v>129</v>
      </c>
      <c r="F2550">
        <v>1137</v>
      </c>
      <c r="G2550">
        <v>0</v>
      </c>
      <c r="H2550" t="s">
        <v>605</v>
      </c>
      <c r="I2550">
        <v>801</v>
      </c>
      <c r="J2550">
        <v>410</v>
      </c>
      <c r="K2550" t="s">
        <v>457</v>
      </c>
      <c r="L2550">
        <v>-2301720.77</v>
      </c>
      <c r="M2550">
        <v>-1372545.87</v>
      </c>
      <c r="N2550">
        <v>0</v>
      </c>
      <c r="O2550">
        <v>0</v>
      </c>
      <c r="P2550">
        <v>-2301720.77</v>
      </c>
      <c r="Q2550">
        <v>-1372545.87</v>
      </c>
      <c r="R2550">
        <v>0</v>
      </c>
      <c r="S2550">
        <v>0</v>
      </c>
      <c r="T2550">
        <v>0</v>
      </c>
      <c r="U2550">
        <v>0</v>
      </c>
      <c r="V2550">
        <v>0</v>
      </c>
      <c r="W2550">
        <v>0</v>
      </c>
      <c r="X2550">
        <v>0</v>
      </c>
      <c r="Y2550">
        <v>0</v>
      </c>
      <c r="Z2550">
        <v>0</v>
      </c>
      <c r="AA2550">
        <v>0</v>
      </c>
      <c r="AB2550">
        <v>0</v>
      </c>
      <c r="AC2550">
        <v>0</v>
      </c>
      <c r="AD2550">
        <v>-500829.34</v>
      </c>
      <c r="AE2550">
        <v>0</v>
      </c>
      <c r="AF2550">
        <v>0</v>
      </c>
      <c r="AG2550">
        <v>0</v>
      </c>
      <c r="AH2550">
        <v>0</v>
      </c>
      <c r="AI2550">
        <v>-500829.34</v>
      </c>
      <c r="AJ2550">
        <v>0</v>
      </c>
      <c r="AK2550">
        <v>-500829.34</v>
      </c>
      <c r="AL2550">
        <v>428345.56</v>
      </c>
      <c r="AM2550">
        <v>25730.06</v>
      </c>
      <c r="AN2550">
        <v>0</v>
      </c>
      <c r="AO2550">
        <v>0</v>
      </c>
      <c r="AP2550">
        <v>0</v>
      </c>
      <c r="AQ2550">
        <v>25730.06</v>
      </c>
    </row>
    <row r="2551" spans="2:43" x14ac:dyDescent="0.35">
      <c r="B2551" s="65" t="s">
        <v>128</v>
      </c>
      <c r="E2551" t="s">
        <v>129</v>
      </c>
      <c r="F2551">
        <v>1140</v>
      </c>
      <c r="G2551">
        <v>0</v>
      </c>
      <c r="H2551" t="s">
        <v>606</v>
      </c>
      <c r="I2551">
        <v>1</v>
      </c>
      <c r="J2551">
        <v>111</v>
      </c>
      <c r="K2551" t="s">
        <v>66</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-2223345.36</v>
      </c>
      <c r="AE2551">
        <v>0</v>
      </c>
      <c r="AF2551">
        <v>0</v>
      </c>
      <c r="AG2551">
        <v>0</v>
      </c>
      <c r="AH2551">
        <v>0</v>
      </c>
      <c r="AI2551">
        <v>-2223345.36</v>
      </c>
      <c r="AJ2551">
        <v>0</v>
      </c>
      <c r="AK2551">
        <v>-2223345.36</v>
      </c>
      <c r="AL2551">
        <v>-2223345.36</v>
      </c>
      <c r="AM2551">
        <v>0</v>
      </c>
      <c r="AN2551">
        <v>0</v>
      </c>
      <c r="AO2551">
        <v>0</v>
      </c>
      <c r="AP2551">
        <v>0</v>
      </c>
      <c r="AQ2551">
        <v>0</v>
      </c>
    </row>
    <row r="2552" spans="2:43" x14ac:dyDescent="0.35">
      <c r="B2552" s="65" t="s">
        <v>128</v>
      </c>
      <c r="E2552" t="s">
        <v>129</v>
      </c>
      <c r="F2552">
        <v>1140</v>
      </c>
      <c r="G2552">
        <v>0</v>
      </c>
      <c r="H2552" t="s">
        <v>606</v>
      </c>
      <c r="I2552">
        <v>1</v>
      </c>
      <c r="J2552">
        <v>111</v>
      </c>
      <c r="K2552" t="s">
        <v>457</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0.67</v>
      </c>
      <c r="AE2552">
        <v>0</v>
      </c>
      <c r="AF2552">
        <v>0</v>
      </c>
      <c r="AG2552">
        <v>0</v>
      </c>
      <c r="AH2552">
        <v>0</v>
      </c>
      <c r="AI2552">
        <v>0.67</v>
      </c>
      <c r="AJ2552">
        <v>0</v>
      </c>
      <c r="AK2552">
        <v>0.67</v>
      </c>
      <c r="AL2552">
        <v>0.67</v>
      </c>
      <c r="AM2552">
        <v>0</v>
      </c>
      <c r="AN2552">
        <v>0</v>
      </c>
      <c r="AO2552">
        <v>0</v>
      </c>
      <c r="AP2552">
        <v>0</v>
      </c>
      <c r="AQ2552">
        <v>0</v>
      </c>
    </row>
    <row r="2553" spans="2:43" x14ac:dyDescent="0.35">
      <c r="B2553" s="65" t="s">
        <v>128</v>
      </c>
      <c r="E2553" t="s">
        <v>129</v>
      </c>
      <c r="F2553">
        <v>1140</v>
      </c>
      <c r="G2553">
        <v>0</v>
      </c>
      <c r="H2553" t="s">
        <v>606</v>
      </c>
      <c r="I2553">
        <v>1</v>
      </c>
      <c r="J2553">
        <v>113</v>
      </c>
      <c r="K2553" t="s">
        <v>66</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-64297.94</v>
      </c>
      <c r="AE2553">
        <v>0</v>
      </c>
      <c r="AF2553">
        <v>0</v>
      </c>
      <c r="AG2553">
        <v>0</v>
      </c>
      <c r="AH2553">
        <v>0</v>
      </c>
      <c r="AI2553">
        <v>-64297.94</v>
      </c>
      <c r="AJ2553">
        <v>0</v>
      </c>
      <c r="AK2553">
        <v>-64297.94</v>
      </c>
      <c r="AL2553">
        <v>-64297.94</v>
      </c>
      <c r="AM2553">
        <v>0</v>
      </c>
      <c r="AN2553">
        <v>0</v>
      </c>
      <c r="AO2553">
        <v>0</v>
      </c>
      <c r="AP2553">
        <v>0</v>
      </c>
      <c r="AQ2553">
        <v>0</v>
      </c>
    </row>
    <row r="2554" spans="2:43" x14ac:dyDescent="0.35">
      <c r="B2554" s="65" t="s">
        <v>128</v>
      </c>
      <c r="E2554" t="s">
        <v>129</v>
      </c>
      <c r="F2554">
        <v>1140</v>
      </c>
      <c r="G2554">
        <v>0</v>
      </c>
      <c r="H2554" t="s">
        <v>606</v>
      </c>
      <c r="I2554">
        <v>1</v>
      </c>
      <c r="J2554">
        <v>115</v>
      </c>
      <c r="K2554" t="s">
        <v>66</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-4281.8500000000004</v>
      </c>
      <c r="AE2554">
        <v>0</v>
      </c>
      <c r="AF2554">
        <v>0</v>
      </c>
      <c r="AG2554">
        <v>0</v>
      </c>
      <c r="AH2554">
        <v>0</v>
      </c>
      <c r="AI2554">
        <v>-4281.8500000000004</v>
      </c>
      <c r="AJ2554">
        <v>0</v>
      </c>
      <c r="AK2554">
        <v>-4281.8500000000004</v>
      </c>
      <c r="AL2554">
        <v>-4281.8500000000004</v>
      </c>
      <c r="AM2554">
        <v>0</v>
      </c>
      <c r="AN2554">
        <v>0</v>
      </c>
      <c r="AO2554">
        <v>0</v>
      </c>
      <c r="AP2554">
        <v>0</v>
      </c>
      <c r="AQ2554">
        <v>0</v>
      </c>
    </row>
    <row r="2555" spans="2:43" x14ac:dyDescent="0.35">
      <c r="B2555" s="65" t="s">
        <v>128</v>
      </c>
      <c r="E2555" t="s">
        <v>129</v>
      </c>
      <c r="F2555">
        <v>1140</v>
      </c>
      <c r="G2555">
        <v>0</v>
      </c>
      <c r="H2555" t="s">
        <v>606</v>
      </c>
      <c r="I2555">
        <v>1</v>
      </c>
      <c r="J2555">
        <v>121</v>
      </c>
      <c r="K2555" t="s">
        <v>66</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-717752.33</v>
      </c>
      <c r="AE2555">
        <v>0</v>
      </c>
      <c r="AF2555">
        <v>0</v>
      </c>
      <c r="AG2555">
        <v>0</v>
      </c>
      <c r="AH2555">
        <v>0</v>
      </c>
      <c r="AI2555">
        <v>-717752.33</v>
      </c>
      <c r="AJ2555">
        <v>0</v>
      </c>
      <c r="AK2555">
        <v>-717752.33</v>
      </c>
      <c r="AL2555">
        <v>-717752.33</v>
      </c>
      <c r="AM2555">
        <v>0</v>
      </c>
      <c r="AN2555">
        <v>0</v>
      </c>
      <c r="AO2555">
        <v>0</v>
      </c>
      <c r="AP2555">
        <v>0</v>
      </c>
      <c r="AQ2555">
        <v>0</v>
      </c>
    </row>
    <row r="2556" spans="2:43" x14ac:dyDescent="0.35">
      <c r="B2556" s="65" t="s">
        <v>128</v>
      </c>
      <c r="E2556" t="s">
        <v>129</v>
      </c>
      <c r="F2556">
        <v>1140</v>
      </c>
      <c r="G2556">
        <v>0</v>
      </c>
      <c r="H2556" t="s">
        <v>606</v>
      </c>
      <c r="I2556">
        <v>1</v>
      </c>
      <c r="J2556">
        <v>210</v>
      </c>
      <c r="K2556" t="s">
        <v>66</v>
      </c>
      <c r="L2556">
        <v>-9967.33</v>
      </c>
      <c r="M2556">
        <v>-1060.45</v>
      </c>
      <c r="N2556">
        <v>0</v>
      </c>
      <c r="O2556">
        <v>0</v>
      </c>
      <c r="P2556">
        <v>-9967.33</v>
      </c>
      <c r="Q2556">
        <v>-1060.45</v>
      </c>
      <c r="R2556">
        <v>0</v>
      </c>
      <c r="S2556">
        <v>-43.25</v>
      </c>
      <c r="T2556">
        <v>0</v>
      </c>
      <c r="U2556">
        <v>0</v>
      </c>
      <c r="V2556">
        <v>0</v>
      </c>
      <c r="W2556">
        <v>-43.25</v>
      </c>
      <c r="X2556">
        <v>0</v>
      </c>
      <c r="Y2556">
        <v>0</v>
      </c>
      <c r="Z2556">
        <v>0</v>
      </c>
      <c r="AA2556">
        <v>0</v>
      </c>
      <c r="AB2556">
        <v>0</v>
      </c>
      <c r="AC2556">
        <v>0</v>
      </c>
      <c r="AD2556">
        <v>-46619.21</v>
      </c>
      <c r="AE2556">
        <v>0</v>
      </c>
      <c r="AF2556">
        <v>0</v>
      </c>
      <c r="AG2556">
        <v>0</v>
      </c>
      <c r="AH2556">
        <v>0</v>
      </c>
      <c r="AI2556">
        <v>-46619.21</v>
      </c>
      <c r="AJ2556">
        <v>0</v>
      </c>
      <c r="AK2556">
        <v>-46619.21</v>
      </c>
      <c r="AL2556">
        <v>-37755.58</v>
      </c>
      <c r="AM2556">
        <v>0</v>
      </c>
      <c r="AN2556">
        <v>0</v>
      </c>
      <c r="AO2556">
        <v>0</v>
      </c>
      <c r="AP2556">
        <v>0</v>
      </c>
      <c r="AQ2556">
        <v>0</v>
      </c>
    </row>
    <row r="2557" spans="2:43" x14ac:dyDescent="0.35">
      <c r="B2557" s="65" t="s">
        <v>128</v>
      </c>
      <c r="E2557" t="s">
        <v>129</v>
      </c>
      <c r="F2557">
        <v>1140</v>
      </c>
      <c r="G2557">
        <v>0</v>
      </c>
      <c r="H2557" t="s">
        <v>606</v>
      </c>
      <c r="I2557">
        <v>1</v>
      </c>
      <c r="J2557">
        <v>231</v>
      </c>
      <c r="K2557" t="s">
        <v>66</v>
      </c>
      <c r="L2557">
        <v>-17094.990000000002</v>
      </c>
      <c r="M2557">
        <v>-5075.8900000000003</v>
      </c>
      <c r="N2557">
        <v>0</v>
      </c>
      <c r="O2557">
        <v>0</v>
      </c>
      <c r="P2557">
        <v>-17094.990000000002</v>
      </c>
      <c r="Q2557">
        <v>-5075.8900000000003</v>
      </c>
      <c r="R2557">
        <v>0</v>
      </c>
      <c r="S2557">
        <v>0</v>
      </c>
      <c r="T2557">
        <v>0</v>
      </c>
      <c r="U2557">
        <v>0</v>
      </c>
      <c r="V2557">
        <v>0</v>
      </c>
      <c r="W2557">
        <v>0</v>
      </c>
      <c r="X2557">
        <v>0</v>
      </c>
      <c r="Y2557">
        <v>0</v>
      </c>
      <c r="Z2557">
        <v>0</v>
      </c>
      <c r="AA2557">
        <v>0</v>
      </c>
      <c r="AB2557">
        <v>0</v>
      </c>
      <c r="AC2557">
        <v>0</v>
      </c>
      <c r="AD2557">
        <v>-109403.93</v>
      </c>
      <c r="AE2557">
        <v>0</v>
      </c>
      <c r="AF2557">
        <v>0</v>
      </c>
      <c r="AG2557">
        <v>0</v>
      </c>
      <c r="AH2557">
        <v>0</v>
      </c>
      <c r="AI2557">
        <v>-109403.93</v>
      </c>
      <c r="AJ2557">
        <v>0</v>
      </c>
      <c r="AK2557">
        <v>-109403.93</v>
      </c>
      <c r="AL2557">
        <v>-97384.83</v>
      </c>
      <c r="AM2557">
        <v>0</v>
      </c>
      <c r="AN2557">
        <v>0</v>
      </c>
      <c r="AO2557">
        <v>0</v>
      </c>
      <c r="AP2557">
        <v>0</v>
      </c>
      <c r="AQ2557">
        <v>0</v>
      </c>
    </row>
    <row r="2558" spans="2:43" x14ac:dyDescent="0.35">
      <c r="B2558" s="65" t="s">
        <v>128</v>
      </c>
      <c r="E2558" t="s">
        <v>129</v>
      </c>
      <c r="F2558">
        <v>1140</v>
      </c>
      <c r="G2558">
        <v>0</v>
      </c>
      <c r="H2558" t="s">
        <v>606</v>
      </c>
      <c r="I2558">
        <v>1</v>
      </c>
      <c r="J2558">
        <v>252</v>
      </c>
      <c r="K2558" t="s">
        <v>66</v>
      </c>
      <c r="L2558">
        <v>-6018487.29</v>
      </c>
      <c r="M2558">
        <v>-5015795.82</v>
      </c>
      <c r="N2558">
        <v>0</v>
      </c>
      <c r="O2558">
        <v>0</v>
      </c>
      <c r="P2558">
        <v>-6018487.29</v>
      </c>
      <c r="Q2558">
        <v>-5015795.82</v>
      </c>
      <c r="R2558">
        <v>-30665.439999999999</v>
      </c>
      <c r="S2558">
        <v>-8179</v>
      </c>
      <c r="T2558">
        <v>0</v>
      </c>
      <c r="U2558">
        <v>0</v>
      </c>
      <c r="V2558">
        <v>-30665.439999999999</v>
      </c>
      <c r="W2558">
        <v>-8179</v>
      </c>
      <c r="X2558">
        <v>0</v>
      </c>
      <c r="Y2558">
        <v>0</v>
      </c>
      <c r="Z2558">
        <v>0</v>
      </c>
      <c r="AA2558">
        <v>0</v>
      </c>
      <c r="AB2558">
        <v>0</v>
      </c>
      <c r="AC2558">
        <v>0</v>
      </c>
      <c r="AD2558">
        <v>-1025177.91</v>
      </c>
      <c r="AE2558">
        <v>0</v>
      </c>
      <c r="AF2558">
        <v>0</v>
      </c>
      <c r="AG2558">
        <v>0</v>
      </c>
      <c r="AH2558">
        <v>0</v>
      </c>
      <c r="AI2558">
        <v>-1025177.91</v>
      </c>
      <c r="AJ2558">
        <v>0</v>
      </c>
      <c r="AK2558">
        <v>-1025177.91</v>
      </c>
      <c r="AL2558">
        <v>0</v>
      </c>
      <c r="AM2558">
        <v>0</v>
      </c>
      <c r="AN2558">
        <v>0</v>
      </c>
      <c r="AO2558">
        <v>0</v>
      </c>
      <c r="AP2558">
        <v>0</v>
      </c>
      <c r="AQ2558">
        <v>0</v>
      </c>
    </row>
    <row r="2559" spans="2:43" x14ac:dyDescent="0.35">
      <c r="B2559" s="65" t="s">
        <v>128</v>
      </c>
      <c r="E2559" t="s">
        <v>129</v>
      </c>
      <c r="F2559">
        <v>1140</v>
      </c>
      <c r="G2559">
        <v>0</v>
      </c>
      <c r="H2559" t="s">
        <v>606</v>
      </c>
      <c r="I2559">
        <v>1</v>
      </c>
      <c r="J2559">
        <v>253</v>
      </c>
      <c r="K2559" t="s">
        <v>66</v>
      </c>
      <c r="L2559">
        <v>-4000</v>
      </c>
      <c r="M2559">
        <v>0</v>
      </c>
      <c r="N2559">
        <v>0</v>
      </c>
      <c r="O2559">
        <v>0</v>
      </c>
      <c r="P2559">
        <v>-4000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4000</v>
      </c>
      <c r="AM2559">
        <v>0</v>
      </c>
      <c r="AN2559">
        <v>0</v>
      </c>
      <c r="AO2559">
        <v>0</v>
      </c>
      <c r="AP2559">
        <v>0</v>
      </c>
      <c r="AQ2559">
        <v>0</v>
      </c>
    </row>
    <row r="2560" spans="2:43" x14ac:dyDescent="0.35">
      <c r="B2560" s="65" t="s">
        <v>128</v>
      </c>
      <c r="E2560" t="s">
        <v>129</v>
      </c>
      <c r="F2560">
        <v>1140</v>
      </c>
      <c r="G2560">
        <v>0</v>
      </c>
      <c r="H2560" t="s">
        <v>606</v>
      </c>
      <c r="I2560">
        <v>1</v>
      </c>
      <c r="J2560">
        <v>254</v>
      </c>
      <c r="K2560" t="s">
        <v>66</v>
      </c>
      <c r="L2560">
        <v>-250</v>
      </c>
      <c r="M2560">
        <v>-738.92</v>
      </c>
      <c r="N2560">
        <v>0</v>
      </c>
      <c r="O2560">
        <v>0</v>
      </c>
      <c r="P2560">
        <v>-250</v>
      </c>
      <c r="Q2560">
        <v>-738.92</v>
      </c>
      <c r="R2560">
        <v>0</v>
      </c>
      <c r="S2560">
        <v>0</v>
      </c>
      <c r="T2560">
        <v>0</v>
      </c>
      <c r="U2560">
        <v>0</v>
      </c>
      <c r="V2560">
        <v>0</v>
      </c>
      <c r="W2560">
        <v>0</v>
      </c>
      <c r="X2560">
        <v>0</v>
      </c>
      <c r="Y2560">
        <v>0</v>
      </c>
      <c r="Z2560">
        <v>0</v>
      </c>
      <c r="AA2560">
        <v>0</v>
      </c>
      <c r="AB2560">
        <v>0</v>
      </c>
      <c r="AC2560">
        <v>0</v>
      </c>
      <c r="AD2560">
        <v>738.92</v>
      </c>
      <c r="AE2560">
        <v>0</v>
      </c>
      <c r="AF2560">
        <v>0</v>
      </c>
      <c r="AG2560">
        <v>0</v>
      </c>
      <c r="AH2560">
        <v>0</v>
      </c>
      <c r="AI2560">
        <v>738.92</v>
      </c>
      <c r="AJ2560">
        <v>0</v>
      </c>
      <c r="AK2560">
        <v>738.92</v>
      </c>
      <c r="AL2560">
        <v>250</v>
      </c>
      <c r="AM2560">
        <v>0</v>
      </c>
      <c r="AN2560">
        <v>0</v>
      </c>
      <c r="AO2560">
        <v>0</v>
      </c>
      <c r="AP2560">
        <v>0</v>
      </c>
      <c r="AQ2560">
        <v>0</v>
      </c>
    </row>
    <row r="2561" spans="2:43" x14ac:dyDescent="0.35">
      <c r="B2561" s="65" t="s">
        <v>128</v>
      </c>
      <c r="E2561" t="s">
        <v>129</v>
      </c>
      <c r="F2561">
        <v>1140</v>
      </c>
      <c r="G2561">
        <v>0</v>
      </c>
      <c r="H2561" t="s">
        <v>606</v>
      </c>
      <c r="I2561">
        <v>1</v>
      </c>
      <c r="J2561">
        <v>410</v>
      </c>
      <c r="K2561" t="s">
        <v>66</v>
      </c>
      <c r="L2561">
        <v>-3379333219</v>
      </c>
      <c r="M2561">
        <v>-3303944122</v>
      </c>
      <c r="N2561">
        <v>0</v>
      </c>
      <c r="O2561">
        <v>0</v>
      </c>
      <c r="P2561">
        <v>-3379333219</v>
      </c>
      <c r="Q2561">
        <v>-3303944122</v>
      </c>
      <c r="R2561">
        <v>-73413935</v>
      </c>
      <c r="S2561">
        <v>-69586350</v>
      </c>
      <c r="T2561">
        <v>0</v>
      </c>
      <c r="U2561">
        <v>0</v>
      </c>
      <c r="V2561">
        <v>-73413935</v>
      </c>
      <c r="W2561">
        <v>-69586350</v>
      </c>
      <c r="X2561">
        <v>0</v>
      </c>
      <c r="Y2561">
        <v>0</v>
      </c>
      <c r="Z2561">
        <v>0</v>
      </c>
      <c r="AA2561">
        <v>0</v>
      </c>
      <c r="AB2561">
        <v>0</v>
      </c>
      <c r="AC2561">
        <v>0</v>
      </c>
      <c r="AD2561">
        <v>-374120514</v>
      </c>
      <c r="AE2561">
        <v>0</v>
      </c>
      <c r="AF2561">
        <v>0</v>
      </c>
      <c r="AG2561">
        <v>0</v>
      </c>
      <c r="AH2561">
        <v>0</v>
      </c>
      <c r="AI2561">
        <v>-374120514</v>
      </c>
      <c r="AJ2561">
        <v>0</v>
      </c>
      <c r="AK2561">
        <v>-374120514</v>
      </c>
      <c r="AL2561">
        <v>-294903832</v>
      </c>
      <c r="AM2561">
        <v>84675000</v>
      </c>
      <c r="AN2561">
        <v>0</v>
      </c>
      <c r="AO2561">
        <v>0</v>
      </c>
      <c r="AP2561">
        <v>0</v>
      </c>
      <c r="AQ2561">
        <v>84675000</v>
      </c>
    </row>
    <row r="2562" spans="2:43" x14ac:dyDescent="0.35">
      <c r="B2562" s="65" t="s">
        <v>128</v>
      </c>
      <c r="E2562" t="s">
        <v>129</v>
      </c>
      <c r="F2562">
        <v>1140</v>
      </c>
      <c r="G2562">
        <v>0</v>
      </c>
      <c r="H2562" t="s">
        <v>606</v>
      </c>
      <c r="I2562">
        <v>1</v>
      </c>
      <c r="J2562">
        <v>410</v>
      </c>
      <c r="K2562" t="s">
        <v>457</v>
      </c>
      <c r="L2562">
        <v>0</v>
      </c>
      <c r="M2562">
        <v>-920856</v>
      </c>
      <c r="N2562">
        <v>0</v>
      </c>
      <c r="O2562">
        <v>0</v>
      </c>
      <c r="P2562">
        <v>0</v>
      </c>
      <c r="Q2562">
        <v>-920856</v>
      </c>
      <c r="R2562">
        <v>0</v>
      </c>
      <c r="S2562">
        <v>0</v>
      </c>
      <c r="T2562">
        <v>0</v>
      </c>
      <c r="U2562">
        <v>0</v>
      </c>
      <c r="V2562">
        <v>0</v>
      </c>
      <c r="W2562">
        <v>0</v>
      </c>
      <c r="X2562">
        <v>0</v>
      </c>
      <c r="Y2562">
        <v>0</v>
      </c>
      <c r="Z2562">
        <v>0</v>
      </c>
      <c r="AA2562">
        <v>0</v>
      </c>
      <c r="AB2562">
        <v>0</v>
      </c>
      <c r="AC2562">
        <v>0</v>
      </c>
      <c r="AD2562">
        <v>-123594</v>
      </c>
      <c r="AE2562">
        <v>0</v>
      </c>
      <c r="AF2562">
        <v>0</v>
      </c>
      <c r="AG2562">
        <v>0</v>
      </c>
      <c r="AH2562">
        <v>0</v>
      </c>
      <c r="AI2562">
        <v>-123594</v>
      </c>
      <c r="AJ2562">
        <v>0</v>
      </c>
      <c r="AK2562">
        <v>-123594</v>
      </c>
      <c r="AL2562">
        <v>-1044450</v>
      </c>
      <c r="AM2562">
        <v>0</v>
      </c>
      <c r="AN2562">
        <v>0</v>
      </c>
      <c r="AO2562">
        <v>0</v>
      </c>
      <c r="AP2562">
        <v>0</v>
      </c>
      <c r="AQ2562">
        <v>0</v>
      </c>
    </row>
    <row r="2563" spans="2:43" x14ac:dyDescent="0.35">
      <c r="B2563" s="65" t="s">
        <v>128</v>
      </c>
      <c r="E2563" t="s">
        <v>129</v>
      </c>
      <c r="F2563">
        <v>1142</v>
      </c>
      <c r="G2563">
        <v>0</v>
      </c>
      <c r="H2563" t="s">
        <v>607</v>
      </c>
      <c r="I2563">
        <v>1</v>
      </c>
      <c r="J2563">
        <v>252</v>
      </c>
      <c r="K2563" t="s">
        <v>66</v>
      </c>
      <c r="L2563">
        <v>0</v>
      </c>
      <c r="M2563">
        <v>0</v>
      </c>
      <c r="N2563">
        <v>0</v>
      </c>
      <c r="O2563">
        <v>0</v>
      </c>
      <c r="P2563">
        <v>0</v>
      </c>
      <c r="Q2563">
        <v>0</v>
      </c>
      <c r="R2563">
        <v>0</v>
      </c>
      <c r="S2563">
        <v>0</v>
      </c>
      <c r="T2563">
        <v>0</v>
      </c>
      <c r="U2563">
        <v>0</v>
      </c>
      <c r="V2563">
        <v>0</v>
      </c>
      <c r="W2563">
        <v>0</v>
      </c>
      <c r="X2563">
        <v>-166683.78</v>
      </c>
      <c r="Y2563">
        <v>0</v>
      </c>
      <c r="Z2563">
        <v>0</v>
      </c>
      <c r="AA2563">
        <v>0</v>
      </c>
      <c r="AB2563">
        <v>-166683.78</v>
      </c>
      <c r="AC2563">
        <v>0</v>
      </c>
      <c r="AD2563">
        <v>-166683.78</v>
      </c>
      <c r="AE2563">
        <v>0</v>
      </c>
      <c r="AF2563">
        <v>0</v>
      </c>
      <c r="AG2563">
        <v>0</v>
      </c>
      <c r="AH2563">
        <v>0</v>
      </c>
      <c r="AI2563">
        <v>-166683.78</v>
      </c>
      <c r="AJ2563">
        <v>-166683.78</v>
      </c>
      <c r="AK2563">
        <v>0</v>
      </c>
      <c r="AL2563">
        <v>0</v>
      </c>
      <c r="AM2563">
        <v>0</v>
      </c>
      <c r="AN2563">
        <v>0</v>
      </c>
      <c r="AO2563">
        <v>0</v>
      </c>
      <c r="AP2563">
        <v>0</v>
      </c>
      <c r="AQ2563">
        <v>0</v>
      </c>
    </row>
    <row r="2564" spans="2:43" x14ac:dyDescent="0.35">
      <c r="B2564" s="65" t="s">
        <v>128</v>
      </c>
      <c r="E2564" t="s">
        <v>129</v>
      </c>
      <c r="F2564">
        <v>1142</v>
      </c>
      <c r="G2564">
        <v>0</v>
      </c>
      <c r="H2564" t="s">
        <v>607</v>
      </c>
      <c r="I2564">
        <v>1</v>
      </c>
      <c r="J2564">
        <v>410</v>
      </c>
      <c r="K2564" t="s">
        <v>66</v>
      </c>
      <c r="L2564">
        <v>-3594001.75</v>
      </c>
      <c r="M2564">
        <v>-1857295.87</v>
      </c>
      <c r="N2564">
        <v>0</v>
      </c>
      <c r="O2564">
        <v>0</v>
      </c>
      <c r="P2564">
        <v>-3594001.75</v>
      </c>
      <c r="Q2564">
        <v>-1857295.87</v>
      </c>
      <c r="R2564">
        <v>0</v>
      </c>
      <c r="S2564">
        <v>0</v>
      </c>
      <c r="T2564">
        <v>0</v>
      </c>
      <c r="U2564">
        <v>0</v>
      </c>
      <c r="V2564">
        <v>0</v>
      </c>
      <c r="W2564">
        <v>0</v>
      </c>
      <c r="X2564">
        <v>0</v>
      </c>
      <c r="Y2564">
        <v>0</v>
      </c>
      <c r="Z2564">
        <v>0</v>
      </c>
      <c r="AA2564">
        <v>0</v>
      </c>
      <c r="AB2564">
        <v>0</v>
      </c>
      <c r="AC2564">
        <v>0</v>
      </c>
      <c r="AD2564">
        <v>-1736705.88</v>
      </c>
      <c r="AE2564">
        <v>0</v>
      </c>
      <c r="AF2564">
        <v>0</v>
      </c>
      <c r="AG2564">
        <v>0</v>
      </c>
      <c r="AH2564">
        <v>0</v>
      </c>
      <c r="AI2564">
        <v>-1736705.88</v>
      </c>
      <c r="AJ2564">
        <v>0</v>
      </c>
      <c r="AK2564">
        <v>-1736705.88</v>
      </c>
      <c r="AL2564">
        <v>0</v>
      </c>
      <c r="AM2564">
        <v>25201.19</v>
      </c>
      <c r="AN2564">
        <v>0</v>
      </c>
      <c r="AO2564">
        <v>0</v>
      </c>
      <c r="AP2564">
        <v>0</v>
      </c>
      <c r="AQ2564">
        <v>25201.19</v>
      </c>
    </row>
    <row r="2565" spans="2:43" x14ac:dyDescent="0.35">
      <c r="B2565" s="65" t="s">
        <v>128</v>
      </c>
      <c r="E2565" t="s">
        <v>129</v>
      </c>
      <c r="F2565">
        <v>8191</v>
      </c>
      <c r="G2565">
        <v>0</v>
      </c>
      <c r="H2565" t="s">
        <v>608</v>
      </c>
      <c r="I2565">
        <v>1</v>
      </c>
      <c r="J2565">
        <v>0</v>
      </c>
      <c r="K2565" t="s">
        <v>66</v>
      </c>
      <c r="L2565">
        <v>5389149.1399999997</v>
      </c>
      <c r="M2565">
        <v>-2413131</v>
      </c>
      <c r="N2565">
        <v>0</v>
      </c>
      <c r="O2565">
        <v>0</v>
      </c>
      <c r="P2565">
        <v>5389149.1399999997</v>
      </c>
      <c r="Q2565">
        <v>-2413131</v>
      </c>
      <c r="R2565">
        <v>0</v>
      </c>
      <c r="S2565">
        <v>0</v>
      </c>
      <c r="T2565">
        <v>0</v>
      </c>
      <c r="U2565">
        <v>0</v>
      </c>
      <c r="V2565">
        <v>0</v>
      </c>
      <c r="W2565">
        <v>0</v>
      </c>
      <c r="X2565">
        <v>0</v>
      </c>
      <c r="Y2565">
        <v>0</v>
      </c>
      <c r="Z2565">
        <v>0</v>
      </c>
      <c r="AA2565">
        <v>0</v>
      </c>
      <c r="AB2565">
        <v>0</v>
      </c>
      <c r="AC2565">
        <v>0</v>
      </c>
      <c r="AD2565">
        <v>2413131</v>
      </c>
      <c r="AE2565">
        <v>0</v>
      </c>
      <c r="AF2565">
        <v>0</v>
      </c>
      <c r="AG2565">
        <v>0</v>
      </c>
      <c r="AH2565">
        <v>0</v>
      </c>
      <c r="AI2565">
        <v>2413131</v>
      </c>
      <c r="AJ2565">
        <v>0</v>
      </c>
      <c r="AK2565">
        <v>2413131</v>
      </c>
      <c r="AL2565">
        <v>-5389149.1399999997</v>
      </c>
      <c r="AM2565">
        <v>0</v>
      </c>
      <c r="AN2565">
        <v>0</v>
      </c>
      <c r="AO2565">
        <v>0</v>
      </c>
      <c r="AP2565">
        <v>0</v>
      </c>
      <c r="AQ2565">
        <v>0</v>
      </c>
    </row>
    <row r="2566" spans="2:43" x14ac:dyDescent="0.35">
      <c r="B2566" s="65" t="s">
        <v>128</v>
      </c>
      <c r="E2566" t="s">
        <v>129</v>
      </c>
      <c r="F2566">
        <v>8191</v>
      </c>
      <c r="G2566">
        <v>0</v>
      </c>
      <c r="H2566" t="s">
        <v>608</v>
      </c>
      <c r="I2566">
        <v>1</v>
      </c>
      <c r="J2566">
        <v>252</v>
      </c>
      <c r="K2566" t="s">
        <v>66</v>
      </c>
      <c r="L2566">
        <v>-116179.56</v>
      </c>
      <c r="M2566">
        <v>-116179.56</v>
      </c>
      <c r="N2566">
        <v>0</v>
      </c>
      <c r="O2566">
        <v>0</v>
      </c>
      <c r="P2566">
        <v>-116179.56</v>
      </c>
      <c r="Q2566">
        <v>-116179.56</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row>
    <row r="2567" spans="2:43" x14ac:dyDescent="0.35">
      <c r="B2567" s="65" t="s">
        <v>128</v>
      </c>
      <c r="E2567" t="s">
        <v>129</v>
      </c>
      <c r="F2567">
        <v>8191</v>
      </c>
      <c r="G2567">
        <v>0</v>
      </c>
      <c r="H2567" t="s">
        <v>608</v>
      </c>
      <c r="I2567">
        <v>1</v>
      </c>
      <c r="J2567">
        <v>410</v>
      </c>
      <c r="K2567" t="s">
        <v>66</v>
      </c>
      <c r="L2567">
        <v>-6004251.8899999997</v>
      </c>
      <c r="M2567">
        <v>-3713.42</v>
      </c>
      <c r="N2567">
        <v>0</v>
      </c>
      <c r="O2567">
        <v>0</v>
      </c>
      <c r="P2567">
        <v>-6004251.8899999997</v>
      </c>
      <c r="Q2567">
        <v>-3713.42</v>
      </c>
      <c r="R2567">
        <v>-0.67</v>
      </c>
      <c r="S2567">
        <v>0</v>
      </c>
      <c r="T2567">
        <v>0</v>
      </c>
      <c r="U2567">
        <v>0</v>
      </c>
      <c r="V2567">
        <v>-0.67</v>
      </c>
      <c r="W2567">
        <v>0</v>
      </c>
      <c r="X2567">
        <v>0</v>
      </c>
      <c r="Y2567">
        <v>0</v>
      </c>
      <c r="Z2567">
        <v>0</v>
      </c>
      <c r="AA2567">
        <v>0</v>
      </c>
      <c r="AB2567">
        <v>0</v>
      </c>
      <c r="AC2567">
        <v>0</v>
      </c>
      <c r="AD2567">
        <v>-611390</v>
      </c>
      <c r="AE2567">
        <v>0</v>
      </c>
      <c r="AF2567">
        <v>0</v>
      </c>
      <c r="AG2567">
        <v>0</v>
      </c>
      <c r="AH2567">
        <v>0</v>
      </c>
      <c r="AI2567">
        <v>-611390</v>
      </c>
      <c r="AJ2567">
        <v>0</v>
      </c>
      <c r="AK2567">
        <v>-611390</v>
      </c>
      <c r="AL2567">
        <v>5389149.1399999997</v>
      </c>
      <c r="AM2567">
        <v>0</v>
      </c>
      <c r="AN2567">
        <v>0</v>
      </c>
      <c r="AO2567">
        <v>0</v>
      </c>
      <c r="AP2567">
        <v>0</v>
      </c>
      <c r="AQ2567">
        <v>0</v>
      </c>
    </row>
    <row r="2568" spans="2:43" x14ac:dyDescent="0.35">
      <c r="B2568" s="65" t="s">
        <v>128</v>
      </c>
      <c r="E2568" t="s">
        <v>129</v>
      </c>
      <c r="F2568">
        <v>8350</v>
      </c>
      <c r="G2568">
        <v>0</v>
      </c>
      <c r="H2568" t="s">
        <v>609</v>
      </c>
      <c r="I2568">
        <v>1</v>
      </c>
      <c r="J2568">
        <v>111</v>
      </c>
      <c r="K2568" t="s">
        <v>66</v>
      </c>
      <c r="L2568">
        <v>0</v>
      </c>
      <c r="M2568">
        <v>0</v>
      </c>
      <c r="N2568">
        <v>0</v>
      </c>
      <c r="O2568">
        <v>0</v>
      </c>
      <c r="P2568">
        <v>0</v>
      </c>
      <c r="Q2568">
        <v>0</v>
      </c>
      <c r="R2568">
        <v>-48284.02</v>
      </c>
      <c r="S2568">
        <v>-62044.800000000003</v>
      </c>
      <c r="T2568">
        <v>0</v>
      </c>
      <c r="U2568">
        <v>0</v>
      </c>
      <c r="V2568">
        <v>-48284.02</v>
      </c>
      <c r="W2568">
        <v>-62044.800000000003</v>
      </c>
      <c r="X2568">
        <v>0</v>
      </c>
      <c r="Y2568">
        <v>0</v>
      </c>
      <c r="Z2568">
        <v>0</v>
      </c>
      <c r="AA2568">
        <v>0</v>
      </c>
      <c r="AB2568">
        <v>0</v>
      </c>
      <c r="AC2568">
        <v>0</v>
      </c>
      <c r="AD2568">
        <v>-878029.81</v>
      </c>
      <c r="AE2568">
        <v>0</v>
      </c>
      <c r="AF2568">
        <v>0</v>
      </c>
      <c r="AG2568">
        <v>0</v>
      </c>
      <c r="AH2568">
        <v>0</v>
      </c>
      <c r="AI2568">
        <v>-878029.81</v>
      </c>
      <c r="AJ2568">
        <v>0</v>
      </c>
      <c r="AK2568">
        <v>-878029.81</v>
      </c>
      <c r="AL2568">
        <v>-891790.59</v>
      </c>
      <c r="AM2568">
        <v>0</v>
      </c>
      <c r="AN2568">
        <v>0</v>
      </c>
      <c r="AO2568">
        <v>0</v>
      </c>
      <c r="AP2568">
        <v>0</v>
      </c>
      <c r="AQ2568">
        <v>0</v>
      </c>
    </row>
    <row r="2569" spans="2:43" x14ac:dyDescent="0.35">
      <c r="B2569" s="65" t="s">
        <v>128</v>
      </c>
      <c r="E2569" t="s">
        <v>129</v>
      </c>
      <c r="F2569">
        <v>8350</v>
      </c>
      <c r="G2569">
        <v>0</v>
      </c>
      <c r="H2569" t="s">
        <v>609</v>
      </c>
      <c r="I2569">
        <v>1</v>
      </c>
      <c r="J2569">
        <v>121</v>
      </c>
      <c r="K2569" t="s">
        <v>66</v>
      </c>
      <c r="L2569">
        <v>0</v>
      </c>
      <c r="M2569">
        <v>0</v>
      </c>
      <c r="N2569">
        <v>0</v>
      </c>
      <c r="O2569">
        <v>0</v>
      </c>
      <c r="P2569">
        <v>0</v>
      </c>
      <c r="Q2569">
        <v>0</v>
      </c>
      <c r="R2569">
        <v>-15185.36</v>
      </c>
      <c r="S2569">
        <v>-20491.330000000002</v>
      </c>
      <c r="T2569">
        <v>0</v>
      </c>
      <c r="U2569">
        <v>0</v>
      </c>
      <c r="V2569">
        <v>-15185.36</v>
      </c>
      <c r="W2569">
        <v>-20491.330000000002</v>
      </c>
      <c r="X2569">
        <v>0</v>
      </c>
      <c r="Y2569">
        <v>0</v>
      </c>
      <c r="Z2569">
        <v>0</v>
      </c>
      <c r="AA2569">
        <v>0</v>
      </c>
      <c r="AB2569">
        <v>0</v>
      </c>
      <c r="AC2569">
        <v>0</v>
      </c>
      <c r="AD2569">
        <v>-274755.25</v>
      </c>
      <c r="AE2569">
        <v>0</v>
      </c>
      <c r="AF2569">
        <v>0</v>
      </c>
      <c r="AG2569">
        <v>0</v>
      </c>
      <c r="AH2569">
        <v>0</v>
      </c>
      <c r="AI2569">
        <v>-274755.25</v>
      </c>
      <c r="AJ2569">
        <v>0</v>
      </c>
      <c r="AK2569">
        <v>-274755.25</v>
      </c>
      <c r="AL2569">
        <v>-280061.21999999997</v>
      </c>
      <c r="AM2569">
        <v>0</v>
      </c>
      <c r="AN2569">
        <v>0</v>
      </c>
      <c r="AO2569">
        <v>0</v>
      </c>
      <c r="AP2569">
        <v>0</v>
      </c>
      <c r="AQ2569">
        <v>0</v>
      </c>
    </row>
    <row r="2570" spans="2:43" x14ac:dyDescent="0.35">
      <c r="B2570" s="65" t="s">
        <v>128</v>
      </c>
      <c r="E2570" t="s">
        <v>129</v>
      </c>
      <c r="F2570">
        <v>8350</v>
      </c>
      <c r="G2570">
        <v>0</v>
      </c>
      <c r="H2570" t="s">
        <v>609</v>
      </c>
      <c r="I2570">
        <v>1</v>
      </c>
      <c r="J2570">
        <v>210</v>
      </c>
      <c r="K2570" t="s">
        <v>66</v>
      </c>
      <c r="L2570">
        <v>0</v>
      </c>
      <c r="M2570">
        <v>-833.44</v>
      </c>
      <c r="N2570">
        <v>0</v>
      </c>
      <c r="O2570">
        <v>0</v>
      </c>
      <c r="P2570">
        <v>0</v>
      </c>
      <c r="Q2570">
        <v>-833.44</v>
      </c>
      <c r="R2570">
        <v>0</v>
      </c>
      <c r="S2570">
        <v>0</v>
      </c>
      <c r="T2570">
        <v>0</v>
      </c>
      <c r="U2570">
        <v>0</v>
      </c>
      <c r="V2570">
        <v>0</v>
      </c>
      <c r="W2570">
        <v>0</v>
      </c>
      <c r="X2570">
        <v>0</v>
      </c>
      <c r="Y2570">
        <v>0</v>
      </c>
      <c r="Z2570">
        <v>0</v>
      </c>
      <c r="AA2570">
        <v>0</v>
      </c>
      <c r="AB2570">
        <v>0</v>
      </c>
      <c r="AC2570">
        <v>0</v>
      </c>
      <c r="AD2570">
        <v>-3092.6</v>
      </c>
      <c r="AE2570">
        <v>0</v>
      </c>
      <c r="AF2570">
        <v>0</v>
      </c>
      <c r="AG2570">
        <v>0</v>
      </c>
      <c r="AH2570">
        <v>0</v>
      </c>
      <c r="AI2570">
        <v>-3092.6</v>
      </c>
      <c r="AJ2570">
        <v>0</v>
      </c>
      <c r="AK2570">
        <v>-3092.6</v>
      </c>
      <c r="AL2570">
        <v>-3926.04</v>
      </c>
      <c r="AM2570">
        <v>0</v>
      </c>
      <c r="AN2570">
        <v>0</v>
      </c>
      <c r="AO2570">
        <v>0</v>
      </c>
      <c r="AP2570">
        <v>0</v>
      </c>
      <c r="AQ2570">
        <v>0</v>
      </c>
    </row>
    <row r="2571" spans="2:43" x14ac:dyDescent="0.35">
      <c r="B2571" s="65" t="s">
        <v>128</v>
      </c>
      <c r="E2571" t="s">
        <v>129</v>
      </c>
      <c r="F2571">
        <v>8350</v>
      </c>
      <c r="G2571">
        <v>0</v>
      </c>
      <c r="H2571" t="s">
        <v>609</v>
      </c>
      <c r="I2571">
        <v>1</v>
      </c>
      <c r="J2571">
        <v>252</v>
      </c>
      <c r="K2571" t="s">
        <v>66</v>
      </c>
      <c r="L2571">
        <v>-103218244.63</v>
      </c>
      <c r="M2571">
        <v>-86559602.709999993</v>
      </c>
      <c r="N2571">
        <v>0</v>
      </c>
      <c r="O2571">
        <v>0</v>
      </c>
      <c r="P2571">
        <v>-103218244.63</v>
      </c>
      <c r="Q2571">
        <v>-86559602.709999993</v>
      </c>
      <c r="R2571">
        <v>-512755.49</v>
      </c>
      <c r="S2571">
        <v>-695470.88</v>
      </c>
      <c r="T2571">
        <v>0</v>
      </c>
      <c r="U2571">
        <v>0</v>
      </c>
      <c r="V2571">
        <v>-512755.49</v>
      </c>
      <c r="W2571">
        <v>-695470.88</v>
      </c>
      <c r="X2571">
        <v>-4343376.57</v>
      </c>
      <c r="Y2571">
        <v>-7425791.5099999998</v>
      </c>
      <c r="Z2571">
        <v>0</v>
      </c>
      <c r="AA2571">
        <v>0</v>
      </c>
      <c r="AB2571">
        <v>-4343376.57</v>
      </c>
      <c r="AC2571">
        <v>-7425791.5099999998</v>
      </c>
      <c r="AD2571">
        <v>-43106324.210000001</v>
      </c>
      <c r="AE2571">
        <v>0</v>
      </c>
      <c r="AF2571">
        <v>0</v>
      </c>
      <c r="AG2571">
        <v>0</v>
      </c>
      <c r="AH2571">
        <v>0</v>
      </c>
      <c r="AI2571">
        <v>-43106324.210000001</v>
      </c>
      <c r="AJ2571">
        <v>-4343376.57</v>
      </c>
      <c r="AK2571">
        <v>-46188739.149999999</v>
      </c>
      <c r="AL2571">
        <v>-29712812.620000001</v>
      </c>
      <c r="AM2571">
        <v>56615.07</v>
      </c>
      <c r="AN2571">
        <v>0</v>
      </c>
      <c r="AO2571">
        <v>0</v>
      </c>
      <c r="AP2571">
        <v>0</v>
      </c>
      <c r="AQ2571">
        <v>56615.07</v>
      </c>
    </row>
    <row r="2572" spans="2:43" x14ac:dyDescent="0.35">
      <c r="B2572" s="65" t="s">
        <v>128</v>
      </c>
      <c r="E2572" t="s">
        <v>129</v>
      </c>
      <c r="F2572">
        <v>8350</v>
      </c>
      <c r="G2572">
        <v>0</v>
      </c>
      <c r="H2572" t="s">
        <v>609</v>
      </c>
      <c r="I2572">
        <v>1</v>
      </c>
      <c r="J2572">
        <v>253</v>
      </c>
      <c r="K2572" t="s">
        <v>66</v>
      </c>
      <c r="L2572">
        <v>-165472.41</v>
      </c>
      <c r="M2572">
        <v>-199713</v>
      </c>
      <c r="N2572">
        <v>0</v>
      </c>
      <c r="O2572">
        <v>0</v>
      </c>
      <c r="P2572">
        <v>-165472.41</v>
      </c>
      <c r="Q2572">
        <v>-199713</v>
      </c>
      <c r="R2572">
        <v>0</v>
      </c>
      <c r="S2572">
        <v>0</v>
      </c>
      <c r="T2572">
        <v>0</v>
      </c>
      <c r="U2572">
        <v>0</v>
      </c>
      <c r="V2572">
        <v>0</v>
      </c>
      <c r="W2572">
        <v>0</v>
      </c>
      <c r="X2572">
        <v>-75000</v>
      </c>
      <c r="Y2572">
        <v>-18864.48</v>
      </c>
      <c r="Z2572">
        <v>0</v>
      </c>
      <c r="AA2572">
        <v>0</v>
      </c>
      <c r="AB2572">
        <v>-75000</v>
      </c>
      <c r="AC2572">
        <v>-18864.48</v>
      </c>
      <c r="AD2572">
        <v>-221607.93</v>
      </c>
      <c r="AE2572">
        <v>0</v>
      </c>
      <c r="AF2572">
        <v>0</v>
      </c>
      <c r="AG2572">
        <v>0</v>
      </c>
      <c r="AH2572">
        <v>0</v>
      </c>
      <c r="AI2572">
        <v>-221607.93</v>
      </c>
      <c r="AJ2572">
        <v>-75000</v>
      </c>
      <c r="AK2572">
        <v>-165472.41</v>
      </c>
      <c r="AL2572">
        <v>-199713</v>
      </c>
      <c r="AM2572">
        <v>0</v>
      </c>
      <c r="AN2572">
        <v>0</v>
      </c>
      <c r="AO2572">
        <v>0</v>
      </c>
      <c r="AP2572">
        <v>0</v>
      </c>
      <c r="AQ2572">
        <v>0</v>
      </c>
    </row>
    <row r="2573" spans="2:43" x14ac:dyDescent="0.35">
      <c r="B2573" s="65" t="s">
        <v>128</v>
      </c>
      <c r="E2573" t="s">
        <v>129</v>
      </c>
      <c r="F2573">
        <v>8350</v>
      </c>
      <c r="G2573">
        <v>0</v>
      </c>
      <c r="H2573" t="s">
        <v>609</v>
      </c>
      <c r="I2573">
        <v>1</v>
      </c>
      <c r="J2573">
        <v>410</v>
      </c>
      <c r="K2573" t="s">
        <v>66</v>
      </c>
      <c r="L2573">
        <v>-13205875314.83</v>
      </c>
      <c r="M2573">
        <v>-10956032340.15</v>
      </c>
      <c r="N2573">
        <v>0</v>
      </c>
      <c r="O2573">
        <v>0</v>
      </c>
      <c r="P2573">
        <v>-13205875314.83</v>
      </c>
      <c r="Q2573">
        <v>-10956032340.15</v>
      </c>
      <c r="R2573">
        <v>-1311543380.96</v>
      </c>
      <c r="S2573">
        <v>-1326151430.99</v>
      </c>
      <c r="T2573">
        <v>0</v>
      </c>
      <c r="U2573">
        <v>0</v>
      </c>
      <c r="V2573">
        <v>-1311543380.96</v>
      </c>
      <c r="W2573">
        <v>-1326151430.99</v>
      </c>
      <c r="X2573">
        <v>0</v>
      </c>
      <c r="Y2573">
        <v>0</v>
      </c>
      <c r="Z2573">
        <v>0</v>
      </c>
      <c r="AA2573">
        <v>0</v>
      </c>
      <c r="AB2573">
        <v>0</v>
      </c>
      <c r="AC2573">
        <v>0</v>
      </c>
      <c r="AD2573">
        <v>-6105522146.3199997</v>
      </c>
      <c r="AE2573">
        <v>0</v>
      </c>
      <c r="AF2573">
        <v>0</v>
      </c>
      <c r="AG2573">
        <v>0</v>
      </c>
      <c r="AH2573">
        <v>0</v>
      </c>
      <c r="AI2573">
        <v>-6105522146.3199997</v>
      </c>
      <c r="AJ2573">
        <v>0</v>
      </c>
      <c r="AK2573">
        <v>-6105522146.3199997</v>
      </c>
      <c r="AL2573">
        <v>-3870287221.6700001</v>
      </c>
      <c r="AM2573">
        <v>244724400.03</v>
      </c>
      <c r="AN2573">
        <v>0</v>
      </c>
      <c r="AO2573">
        <v>0</v>
      </c>
      <c r="AP2573">
        <v>0</v>
      </c>
      <c r="AQ2573">
        <v>244724400.03</v>
      </c>
    </row>
    <row r="2574" spans="2:43" x14ac:dyDescent="0.35">
      <c r="B2574" s="65" t="s">
        <v>128</v>
      </c>
      <c r="E2574" t="s">
        <v>129</v>
      </c>
      <c r="F2574">
        <v>8350</v>
      </c>
      <c r="G2574">
        <v>0</v>
      </c>
      <c r="H2574" t="s">
        <v>597</v>
      </c>
      <c r="I2574">
        <v>1</v>
      </c>
      <c r="J2574">
        <v>251</v>
      </c>
      <c r="K2574" t="s">
        <v>66</v>
      </c>
      <c r="L2574">
        <v>-13273574.609999999</v>
      </c>
      <c r="M2574">
        <v>-11110060.619999999</v>
      </c>
      <c r="N2574">
        <v>0</v>
      </c>
      <c r="O2574">
        <v>0</v>
      </c>
      <c r="P2574">
        <v>-13273574.609999999</v>
      </c>
      <c r="Q2574">
        <v>-11110060.619999999</v>
      </c>
      <c r="R2574">
        <v>0</v>
      </c>
      <c r="S2574">
        <v>0</v>
      </c>
      <c r="T2574">
        <v>0</v>
      </c>
      <c r="U2574">
        <v>0</v>
      </c>
      <c r="V2574">
        <v>0</v>
      </c>
      <c r="W2574">
        <v>0</v>
      </c>
      <c r="X2574">
        <v>-991957.07</v>
      </c>
      <c r="Y2574">
        <v>-199081.06</v>
      </c>
      <c r="Z2574">
        <v>0</v>
      </c>
      <c r="AA2574">
        <v>0</v>
      </c>
      <c r="AB2574">
        <v>-991957.07</v>
      </c>
      <c r="AC2574">
        <v>-199081.06</v>
      </c>
      <c r="AD2574">
        <v>-1654356.58</v>
      </c>
      <c r="AE2574">
        <v>0</v>
      </c>
      <c r="AF2574">
        <v>0</v>
      </c>
      <c r="AG2574">
        <v>0</v>
      </c>
      <c r="AH2574">
        <v>0</v>
      </c>
      <c r="AI2574">
        <v>-1654356.58</v>
      </c>
      <c r="AJ2574">
        <v>-991957.07</v>
      </c>
      <c r="AK2574">
        <v>-861480.57</v>
      </c>
      <c r="AL2574">
        <v>1302033.42</v>
      </c>
      <c r="AM2574">
        <v>0</v>
      </c>
      <c r="AN2574">
        <v>0</v>
      </c>
      <c r="AO2574">
        <v>0</v>
      </c>
      <c r="AP2574">
        <v>0</v>
      </c>
      <c r="AQ2574">
        <v>0</v>
      </c>
    </row>
    <row r="2575" spans="2:43" x14ac:dyDescent="0.35">
      <c r="B2575" s="65" t="s">
        <v>128</v>
      </c>
      <c r="E2575" t="s">
        <v>129</v>
      </c>
      <c r="F2575">
        <v>8350</v>
      </c>
      <c r="G2575">
        <v>0</v>
      </c>
      <c r="H2575" t="s">
        <v>597</v>
      </c>
      <c r="I2575">
        <v>1</v>
      </c>
      <c r="J2575">
        <v>420</v>
      </c>
      <c r="K2575" t="s">
        <v>66</v>
      </c>
      <c r="L2575">
        <v>-1425931946.95</v>
      </c>
      <c r="M2575">
        <v>-1035725397.13</v>
      </c>
      <c r="N2575">
        <v>0</v>
      </c>
      <c r="O2575">
        <v>0</v>
      </c>
      <c r="P2575">
        <v>-1425931946.95</v>
      </c>
      <c r="Q2575">
        <v>-1035725397.13</v>
      </c>
      <c r="R2575">
        <v>0</v>
      </c>
      <c r="S2575">
        <v>0</v>
      </c>
      <c r="T2575">
        <v>0</v>
      </c>
      <c r="U2575">
        <v>0</v>
      </c>
      <c r="V2575">
        <v>0</v>
      </c>
      <c r="W2575">
        <v>0</v>
      </c>
      <c r="X2575">
        <v>0</v>
      </c>
      <c r="Y2575">
        <v>0</v>
      </c>
      <c r="Z2575">
        <v>0</v>
      </c>
      <c r="AA2575">
        <v>0</v>
      </c>
      <c r="AB2575">
        <v>0</v>
      </c>
      <c r="AC2575">
        <v>0</v>
      </c>
      <c r="AD2575">
        <v>-421081549.81999999</v>
      </c>
      <c r="AE2575">
        <v>0</v>
      </c>
      <c r="AF2575">
        <v>0</v>
      </c>
      <c r="AG2575">
        <v>0</v>
      </c>
      <c r="AH2575">
        <v>0</v>
      </c>
      <c r="AI2575">
        <v>-421081549.81999999</v>
      </c>
      <c r="AJ2575">
        <v>0</v>
      </c>
      <c r="AK2575">
        <v>-421081549.81999999</v>
      </c>
      <c r="AL2575">
        <v>-30875000</v>
      </c>
      <c r="AM2575">
        <v>2224722.88</v>
      </c>
      <c r="AN2575">
        <v>0</v>
      </c>
      <c r="AO2575">
        <v>0</v>
      </c>
      <c r="AP2575">
        <v>0</v>
      </c>
      <c r="AQ2575">
        <v>2224722.88</v>
      </c>
    </row>
    <row r="2576" spans="2:43" x14ac:dyDescent="0.35">
      <c r="B2576" s="65" t="s">
        <v>128</v>
      </c>
      <c r="C2576">
        <v>2009</v>
      </c>
      <c r="D2576">
        <v>2012</v>
      </c>
      <c r="F2576">
        <v>1101</v>
      </c>
      <c r="G2576">
        <v>0</v>
      </c>
      <c r="H2576" t="s">
        <v>610</v>
      </c>
      <c r="I2576">
        <v>1</v>
      </c>
      <c r="J2576">
        <v>252</v>
      </c>
      <c r="K2576" t="s">
        <v>66</v>
      </c>
      <c r="L2576">
        <v>-2393671.9700000002</v>
      </c>
      <c r="M2576">
        <v>-2414739.11</v>
      </c>
      <c r="N2576">
        <v>0</v>
      </c>
      <c r="O2576">
        <v>0</v>
      </c>
      <c r="P2576">
        <v>-2393671.9700000002</v>
      </c>
      <c r="Q2576">
        <v>-2414739.11</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-21067.14</v>
      </c>
      <c r="AM2576">
        <v>124963.03</v>
      </c>
      <c r="AN2576">
        <v>0</v>
      </c>
      <c r="AO2576">
        <v>0</v>
      </c>
      <c r="AP2576">
        <v>21067.14</v>
      </c>
      <c r="AQ2576">
        <v>146030.17000000001</v>
      </c>
    </row>
    <row r="2577" spans="2:43" x14ac:dyDescent="0.35">
      <c r="B2577" s="65" t="s">
        <v>128</v>
      </c>
      <c r="C2577">
        <v>2009</v>
      </c>
      <c r="D2577">
        <v>2012</v>
      </c>
      <c r="F2577">
        <v>1101</v>
      </c>
      <c r="G2577">
        <v>0</v>
      </c>
      <c r="H2577" t="s">
        <v>610</v>
      </c>
      <c r="I2577">
        <v>1</v>
      </c>
      <c r="J2577">
        <v>253</v>
      </c>
      <c r="K2577" t="s">
        <v>66</v>
      </c>
      <c r="L2577">
        <v>-3312.96</v>
      </c>
      <c r="M2577">
        <v>-3312.96</v>
      </c>
      <c r="N2577">
        <v>0</v>
      </c>
      <c r="O2577">
        <v>0</v>
      </c>
      <c r="P2577">
        <v>-3312.96</v>
      </c>
      <c r="Q2577">
        <v>-3312.96</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3312.96</v>
      </c>
      <c r="AN2577">
        <v>0</v>
      </c>
      <c r="AO2577">
        <v>0</v>
      </c>
      <c r="AP2577">
        <v>0</v>
      </c>
      <c r="AQ2577">
        <v>3312.96</v>
      </c>
    </row>
    <row r="2578" spans="2:43" x14ac:dyDescent="0.35">
      <c r="B2578" s="65" t="s">
        <v>128</v>
      </c>
      <c r="C2578">
        <v>2009</v>
      </c>
      <c r="D2578">
        <v>2012</v>
      </c>
      <c r="F2578">
        <v>1101</v>
      </c>
      <c r="G2578">
        <v>0</v>
      </c>
      <c r="H2578" t="s">
        <v>610</v>
      </c>
      <c r="I2578">
        <v>1</v>
      </c>
      <c r="J2578">
        <v>254</v>
      </c>
      <c r="K2578" t="s">
        <v>66</v>
      </c>
      <c r="L2578">
        <v>-17669.75</v>
      </c>
      <c r="M2578">
        <v>-17669.75</v>
      </c>
      <c r="N2578">
        <v>0</v>
      </c>
      <c r="O2578">
        <v>0</v>
      </c>
      <c r="P2578">
        <v>-17669.75</v>
      </c>
      <c r="Q2578">
        <v>-17669.75</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row>
    <row r="2579" spans="2:43" x14ac:dyDescent="0.35">
      <c r="B2579" s="65" t="s">
        <v>128</v>
      </c>
      <c r="C2579">
        <v>2009</v>
      </c>
      <c r="D2579">
        <v>2012</v>
      </c>
      <c r="F2579">
        <v>1101</v>
      </c>
      <c r="G2579">
        <v>0</v>
      </c>
      <c r="H2579" t="s">
        <v>610</v>
      </c>
      <c r="I2579">
        <v>1</v>
      </c>
      <c r="J2579">
        <v>257</v>
      </c>
      <c r="K2579" t="s">
        <v>66</v>
      </c>
      <c r="L2579">
        <v>-33900.61</v>
      </c>
      <c r="M2579">
        <v>-33900.61</v>
      </c>
      <c r="N2579">
        <v>0</v>
      </c>
      <c r="O2579">
        <v>0</v>
      </c>
      <c r="P2579">
        <v>-33900.61</v>
      </c>
      <c r="Q2579">
        <v>-33900.61</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33900.61</v>
      </c>
      <c r="AN2579">
        <v>0</v>
      </c>
      <c r="AO2579">
        <v>0</v>
      </c>
      <c r="AP2579">
        <v>0</v>
      </c>
      <c r="AQ2579">
        <v>33900.61</v>
      </c>
    </row>
    <row r="2580" spans="2:43" x14ac:dyDescent="0.35">
      <c r="B2580" s="65" t="s">
        <v>128</v>
      </c>
      <c r="C2580">
        <v>2009</v>
      </c>
      <c r="D2580">
        <v>2012</v>
      </c>
      <c r="F2580">
        <v>1101</v>
      </c>
      <c r="G2580">
        <v>0</v>
      </c>
      <c r="H2580" t="s">
        <v>610</v>
      </c>
      <c r="I2580">
        <v>1</v>
      </c>
      <c r="J2580">
        <v>310</v>
      </c>
      <c r="K2580" t="s">
        <v>66</v>
      </c>
      <c r="L2580">
        <v>-1533.41</v>
      </c>
      <c r="M2580">
        <v>-1533.41</v>
      </c>
      <c r="N2580">
        <v>0</v>
      </c>
      <c r="O2580">
        <v>0</v>
      </c>
      <c r="P2580">
        <v>-1533.41</v>
      </c>
      <c r="Q2580">
        <v>-1533.41</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row>
    <row r="2581" spans="2:43" x14ac:dyDescent="0.35">
      <c r="B2581" s="65" t="s">
        <v>128</v>
      </c>
      <c r="C2581">
        <v>2009</v>
      </c>
      <c r="D2581">
        <v>2012</v>
      </c>
      <c r="F2581">
        <v>1101</v>
      </c>
      <c r="G2581">
        <v>0</v>
      </c>
      <c r="H2581" t="s">
        <v>610</v>
      </c>
      <c r="I2581">
        <v>1</v>
      </c>
      <c r="J2581">
        <v>410</v>
      </c>
      <c r="K2581" t="s">
        <v>66</v>
      </c>
      <c r="L2581">
        <v>-108762.67</v>
      </c>
      <c r="M2581">
        <v>-108762.67</v>
      </c>
      <c r="N2581">
        <v>0</v>
      </c>
      <c r="O2581">
        <v>0</v>
      </c>
      <c r="P2581">
        <v>-108762.67</v>
      </c>
      <c r="Q2581">
        <v>-108762.67</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row>
    <row r="2582" spans="2:43" x14ac:dyDescent="0.35">
      <c r="B2582" s="65" t="s">
        <v>128</v>
      </c>
      <c r="C2582">
        <v>2009</v>
      </c>
      <c r="D2582">
        <v>2012</v>
      </c>
      <c r="F2582">
        <v>1102</v>
      </c>
      <c r="G2582">
        <v>0</v>
      </c>
      <c r="H2582" t="s">
        <v>611</v>
      </c>
      <c r="I2582">
        <v>1</v>
      </c>
      <c r="J2582">
        <v>252</v>
      </c>
      <c r="K2582" t="s">
        <v>66</v>
      </c>
      <c r="L2582">
        <v>-228291.84</v>
      </c>
      <c r="M2582">
        <v>-228291.84</v>
      </c>
      <c r="N2582">
        <v>0</v>
      </c>
      <c r="O2582">
        <v>0</v>
      </c>
      <c r="P2582">
        <v>-228291.84</v>
      </c>
      <c r="Q2582">
        <v>-228291.84</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224532.85</v>
      </c>
      <c r="AN2582">
        <v>0</v>
      </c>
      <c r="AO2582">
        <v>0</v>
      </c>
      <c r="AP2582">
        <v>0</v>
      </c>
      <c r="AQ2582">
        <v>224532.85</v>
      </c>
    </row>
    <row r="2583" spans="2:43" x14ac:dyDescent="0.35">
      <c r="B2583" s="65" t="s">
        <v>128</v>
      </c>
      <c r="C2583">
        <v>2009</v>
      </c>
      <c r="D2583">
        <v>2012</v>
      </c>
      <c r="F2583">
        <v>1133</v>
      </c>
      <c r="G2583">
        <v>0</v>
      </c>
      <c r="H2583" t="s">
        <v>612</v>
      </c>
      <c r="I2583">
        <v>1</v>
      </c>
      <c r="J2583">
        <v>252</v>
      </c>
      <c r="K2583" t="s">
        <v>66</v>
      </c>
      <c r="L2583">
        <v>-44770.03</v>
      </c>
      <c r="M2583">
        <v>-44770.03</v>
      </c>
      <c r="N2583">
        <v>0</v>
      </c>
      <c r="O2583">
        <v>0</v>
      </c>
      <c r="P2583">
        <v>-44770.03</v>
      </c>
      <c r="Q2583">
        <v>-44770.03</v>
      </c>
      <c r="R2583">
        <v>0</v>
      </c>
      <c r="S2583">
        <v>0</v>
      </c>
      <c r="T2583">
        <v>0</v>
      </c>
      <c r="U2583">
        <v>0</v>
      </c>
      <c r="V2583">
        <v>0</v>
      </c>
      <c r="W2583">
        <v>0</v>
      </c>
      <c r="X2583">
        <v>-64998.43</v>
      </c>
      <c r="Y2583">
        <v>-84.15</v>
      </c>
      <c r="Z2583">
        <v>0</v>
      </c>
      <c r="AA2583">
        <v>0</v>
      </c>
      <c r="AB2583">
        <v>-64998.43</v>
      </c>
      <c r="AC2583">
        <v>-84.15</v>
      </c>
      <c r="AD2583">
        <v>-64914.28</v>
      </c>
      <c r="AE2583">
        <v>0</v>
      </c>
      <c r="AF2583">
        <v>0</v>
      </c>
      <c r="AG2583">
        <v>0</v>
      </c>
      <c r="AH2583">
        <v>0</v>
      </c>
      <c r="AI2583">
        <v>-64914.28</v>
      </c>
      <c r="AJ2583">
        <v>-64998.43</v>
      </c>
      <c r="AK2583">
        <v>0</v>
      </c>
      <c r="AL2583">
        <v>0</v>
      </c>
      <c r="AM2583">
        <v>29.53</v>
      </c>
      <c r="AN2583">
        <v>0</v>
      </c>
      <c r="AO2583">
        <v>0</v>
      </c>
      <c r="AP2583">
        <v>0</v>
      </c>
      <c r="AQ2583">
        <v>29.53</v>
      </c>
    </row>
    <row r="2584" spans="2:43" x14ac:dyDescent="0.35">
      <c r="B2584" s="65" t="s">
        <v>128</v>
      </c>
      <c r="C2584">
        <v>2010</v>
      </c>
      <c r="D2584">
        <v>2012</v>
      </c>
      <c r="F2584">
        <v>1131</v>
      </c>
      <c r="G2584">
        <v>0</v>
      </c>
      <c r="H2584" t="s">
        <v>613</v>
      </c>
      <c r="I2584">
        <v>1</v>
      </c>
      <c r="J2584">
        <v>410</v>
      </c>
      <c r="K2584" t="s">
        <v>66</v>
      </c>
      <c r="L2584">
        <v>-10389413</v>
      </c>
      <c r="M2584">
        <v>-10399319</v>
      </c>
      <c r="N2584">
        <v>0</v>
      </c>
      <c r="O2584">
        <v>0</v>
      </c>
      <c r="P2584">
        <v>-10389413</v>
      </c>
      <c r="Q2584">
        <v>-10399319</v>
      </c>
      <c r="R2584">
        <v>-1378648</v>
      </c>
      <c r="S2584">
        <v>-331556</v>
      </c>
      <c r="T2584">
        <v>0</v>
      </c>
      <c r="U2584">
        <v>0</v>
      </c>
      <c r="V2584">
        <v>-1378648</v>
      </c>
      <c r="W2584">
        <v>-331556</v>
      </c>
      <c r="X2584">
        <v>0</v>
      </c>
      <c r="Y2584">
        <v>0</v>
      </c>
      <c r="Z2584">
        <v>0</v>
      </c>
      <c r="AA2584">
        <v>0</v>
      </c>
      <c r="AB2584">
        <v>0</v>
      </c>
      <c r="AC2584">
        <v>0</v>
      </c>
      <c r="AD2584">
        <v>-1037186</v>
      </c>
      <c r="AE2584">
        <v>0</v>
      </c>
      <c r="AF2584">
        <v>0</v>
      </c>
      <c r="AG2584">
        <v>0</v>
      </c>
      <c r="AH2584">
        <v>0</v>
      </c>
      <c r="AI2584">
        <v>-1037186</v>
      </c>
      <c r="AJ2584">
        <v>0</v>
      </c>
      <c r="AK2584">
        <v>-1037186</v>
      </c>
      <c r="AL2584">
        <v>0</v>
      </c>
      <c r="AM2584">
        <v>88119</v>
      </c>
      <c r="AN2584">
        <v>0</v>
      </c>
      <c r="AO2584">
        <v>0</v>
      </c>
      <c r="AP2584">
        <v>0</v>
      </c>
      <c r="AQ2584">
        <v>88119</v>
      </c>
    </row>
    <row r="2585" spans="2:43" x14ac:dyDescent="0.35">
      <c r="B2585" s="65" t="s">
        <v>128</v>
      </c>
      <c r="C2585">
        <v>2011</v>
      </c>
      <c r="D2585">
        <v>2013</v>
      </c>
      <c r="F2585">
        <v>1131</v>
      </c>
      <c r="G2585">
        <v>0</v>
      </c>
      <c r="H2585" t="s">
        <v>530</v>
      </c>
      <c r="I2585">
        <v>1</v>
      </c>
      <c r="J2585">
        <v>410</v>
      </c>
      <c r="K2585" t="s">
        <v>66</v>
      </c>
      <c r="L2585">
        <v>-16862373.010000002</v>
      </c>
      <c r="M2585">
        <v>-9845309</v>
      </c>
      <c r="N2585">
        <v>0</v>
      </c>
      <c r="O2585">
        <v>0</v>
      </c>
      <c r="P2585">
        <v>-16862373.010000002</v>
      </c>
      <c r="Q2585">
        <v>-9845309</v>
      </c>
      <c r="R2585">
        <v>-1155162.99</v>
      </c>
      <c r="S2585">
        <v>-1119097</v>
      </c>
      <c r="T2585">
        <v>0</v>
      </c>
      <c r="U2585">
        <v>0</v>
      </c>
      <c r="V2585">
        <v>-1155162.99</v>
      </c>
      <c r="W2585">
        <v>-1119097</v>
      </c>
      <c r="X2585">
        <v>0</v>
      </c>
      <c r="Y2585">
        <v>0</v>
      </c>
      <c r="Z2585">
        <v>0</v>
      </c>
      <c r="AA2585">
        <v>0</v>
      </c>
      <c r="AB2585">
        <v>0</v>
      </c>
      <c r="AC2585">
        <v>0</v>
      </c>
      <c r="AD2585">
        <v>-7053130</v>
      </c>
      <c r="AE2585">
        <v>0</v>
      </c>
      <c r="AF2585">
        <v>0</v>
      </c>
      <c r="AG2585">
        <v>0</v>
      </c>
      <c r="AH2585">
        <v>0</v>
      </c>
      <c r="AI2585">
        <v>-7053130</v>
      </c>
      <c r="AJ2585">
        <v>0</v>
      </c>
      <c r="AK2585">
        <v>-7053130</v>
      </c>
      <c r="AL2585">
        <v>0</v>
      </c>
      <c r="AM2585">
        <v>104163</v>
      </c>
      <c r="AN2585">
        <v>0</v>
      </c>
      <c r="AO2585">
        <v>0</v>
      </c>
      <c r="AP2585">
        <v>0</v>
      </c>
      <c r="AQ2585">
        <v>104163</v>
      </c>
    </row>
    <row r="2586" spans="2:43" x14ac:dyDescent="0.35">
      <c r="B2586" s="65" t="s">
        <v>128</v>
      </c>
      <c r="C2586">
        <v>2012</v>
      </c>
      <c r="D2586">
        <v>2012</v>
      </c>
      <c r="F2586">
        <v>1120</v>
      </c>
      <c r="G2586">
        <v>0</v>
      </c>
      <c r="H2586" t="s">
        <v>518</v>
      </c>
      <c r="I2586">
        <v>1</v>
      </c>
      <c r="J2586">
        <v>121</v>
      </c>
      <c r="K2586" t="s">
        <v>66</v>
      </c>
      <c r="L2586">
        <v>-35138.269999999997</v>
      </c>
      <c r="M2586">
        <v>-35138.269999999997</v>
      </c>
      <c r="N2586">
        <v>0</v>
      </c>
      <c r="O2586">
        <v>0</v>
      </c>
      <c r="P2586">
        <v>-35138.269999999997</v>
      </c>
      <c r="Q2586">
        <v>-35138.269999999997</v>
      </c>
      <c r="R2586">
        <v>-408161.73</v>
      </c>
      <c r="S2586">
        <v>-408161.73</v>
      </c>
      <c r="T2586">
        <v>0</v>
      </c>
      <c r="U2586">
        <v>0</v>
      </c>
      <c r="V2586">
        <v>-408161.73</v>
      </c>
      <c r="W2586">
        <v>-408161.73</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row>
    <row r="2587" spans="2:43" x14ac:dyDescent="0.35">
      <c r="B2587" s="65" t="s">
        <v>128</v>
      </c>
      <c r="C2587">
        <v>2012</v>
      </c>
      <c r="D2587">
        <v>2012</v>
      </c>
      <c r="F2587">
        <v>1120</v>
      </c>
      <c r="G2587">
        <v>0</v>
      </c>
      <c r="H2587" t="s">
        <v>518</v>
      </c>
      <c r="I2587">
        <v>1</v>
      </c>
      <c r="J2587">
        <v>233</v>
      </c>
      <c r="K2587" t="s">
        <v>66</v>
      </c>
      <c r="L2587">
        <v>-47560.26</v>
      </c>
      <c r="M2587">
        <v>-47560.26</v>
      </c>
      <c r="N2587">
        <v>0</v>
      </c>
      <c r="O2587">
        <v>0</v>
      </c>
      <c r="P2587">
        <v>-47560.26</v>
      </c>
      <c r="Q2587">
        <v>-47560.26</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row>
    <row r="2588" spans="2:43" x14ac:dyDescent="0.35">
      <c r="B2588" s="65" t="s">
        <v>128</v>
      </c>
      <c r="C2588">
        <v>2012</v>
      </c>
      <c r="D2588">
        <v>2012</v>
      </c>
      <c r="F2588">
        <v>1120</v>
      </c>
      <c r="G2588">
        <v>0</v>
      </c>
      <c r="H2588" t="s">
        <v>518</v>
      </c>
      <c r="I2588">
        <v>1</v>
      </c>
      <c r="J2588">
        <v>252</v>
      </c>
      <c r="K2588" t="s">
        <v>66</v>
      </c>
      <c r="L2588">
        <v>0</v>
      </c>
      <c r="M2588">
        <v>0</v>
      </c>
      <c r="N2588">
        <v>0</v>
      </c>
      <c r="O2588">
        <v>0</v>
      </c>
      <c r="P2588">
        <v>0</v>
      </c>
      <c r="Q2588">
        <v>0</v>
      </c>
      <c r="R2588">
        <v>-1664</v>
      </c>
      <c r="S2588">
        <v>-1664</v>
      </c>
      <c r="T2588">
        <v>0</v>
      </c>
      <c r="U2588">
        <v>0</v>
      </c>
      <c r="V2588">
        <v>-1664</v>
      </c>
      <c r="W2588">
        <v>-1664</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row>
    <row r="2589" spans="2:43" x14ac:dyDescent="0.35">
      <c r="B2589" s="65" t="s">
        <v>128</v>
      </c>
      <c r="C2589">
        <v>2012</v>
      </c>
      <c r="D2589">
        <v>2012</v>
      </c>
      <c r="F2589">
        <v>1120</v>
      </c>
      <c r="G2589">
        <v>0</v>
      </c>
      <c r="H2589" t="s">
        <v>518</v>
      </c>
      <c r="I2589">
        <v>1</v>
      </c>
      <c r="J2589">
        <v>253</v>
      </c>
      <c r="K2589" t="s">
        <v>66</v>
      </c>
      <c r="L2589">
        <v>34821.269999999997</v>
      </c>
      <c r="M2589">
        <v>-129401.76</v>
      </c>
      <c r="N2589">
        <v>0</v>
      </c>
      <c r="O2589">
        <v>0</v>
      </c>
      <c r="P2589">
        <v>34821.269999999997</v>
      </c>
      <c r="Q2589">
        <v>-129401.76</v>
      </c>
      <c r="R2589">
        <v>408161.73</v>
      </c>
      <c r="S2589">
        <v>408161.73</v>
      </c>
      <c r="T2589">
        <v>0</v>
      </c>
      <c r="U2589">
        <v>0</v>
      </c>
      <c r="V2589">
        <v>408161.73</v>
      </c>
      <c r="W2589">
        <v>408161.73</v>
      </c>
      <c r="X2589">
        <v>-167649.60000000001</v>
      </c>
      <c r="Y2589">
        <v>0</v>
      </c>
      <c r="Z2589">
        <v>0</v>
      </c>
      <c r="AA2589">
        <v>0</v>
      </c>
      <c r="AB2589">
        <v>-167649.60000000001</v>
      </c>
      <c r="AC2589">
        <v>0</v>
      </c>
      <c r="AD2589">
        <v>-3426.57</v>
      </c>
      <c r="AE2589">
        <v>0</v>
      </c>
      <c r="AF2589">
        <v>0</v>
      </c>
      <c r="AG2589">
        <v>0</v>
      </c>
      <c r="AH2589">
        <v>0</v>
      </c>
      <c r="AI2589">
        <v>-3426.57</v>
      </c>
      <c r="AJ2589">
        <v>-167649.60000000001</v>
      </c>
      <c r="AK2589">
        <v>164223.03</v>
      </c>
      <c r="AL2589">
        <v>0</v>
      </c>
      <c r="AM2589">
        <v>0</v>
      </c>
      <c r="AN2589">
        <v>0</v>
      </c>
      <c r="AO2589">
        <v>0</v>
      </c>
      <c r="AP2589">
        <v>0</v>
      </c>
      <c r="AQ2589">
        <v>0</v>
      </c>
    </row>
    <row r="2590" spans="2:43" x14ac:dyDescent="0.35">
      <c r="B2590" s="65" t="s">
        <v>128</v>
      </c>
      <c r="C2590">
        <v>2012</v>
      </c>
      <c r="D2590">
        <v>2012</v>
      </c>
      <c r="F2590">
        <v>1120</v>
      </c>
      <c r="G2590">
        <v>0</v>
      </c>
      <c r="H2590" t="s">
        <v>518</v>
      </c>
      <c r="I2590">
        <v>1</v>
      </c>
      <c r="J2590">
        <v>254</v>
      </c>
      <c r="K2590" t="s">
        <v>66</v>
      </c>
      <c r="L2590">
        <v>-15831.34</v>
      </c>
      <c r="M2590">
        <v>-15831.34</v>
      </c>
      <c r="N2590">
        <v>0</v>
      </c>
      <c r="O2590">
        <v>0</v>
      </c>
      <c r="P2590">
        <v>-15831.34</v>
      </c>
      <c r="Q2590">
        <v>-15831.34</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11732.39</v>
      </c>
      <c r="AN2590">
        <v>0</v>
      </c>
      <c r="AO2590">
        <v>0</v>
      </c>
      <c r="AP2590">
        <v>0</v>
      </c>
      <c r="AQ2590">
        <v>11732.39</v>
      </c>
    </row>
    <row r="2591" spans="2:43" x14ac:dyDescent="0.35">
      <c r="B2591" s="65" t="s">
        <v>128</v>
      </c>
      <c r="C2591">
        <v>2012</v>
      </c>
      <c r="D2591">
        <v>2012</v>
      </c>
      <c r="F2591">
        <v>1120</v>
      </c>
      <c r="G2591">
        <v>0</v>
      </c>
      <c r="H2591" t="s">
        <v>518</v>
      </c>
      <c r="I2591">
        <v>1</v>
      </c>
      <c r="J2591">
        <v>257</v>
      </c>
      <c r="K2591" t="s">
        <v>66</v>
      </c>
      <c r="L2591">
        <v>-92605.95</v>
      </c>
      <c r="M2591">
        <v>-92605.95</v>
      </c>
      <c r="N2591">
        <v>0</v>
      </c>
      <c r="O2591">
        <v>0</v>
      </c>
      <c r="P2591">
        <v>-92605.95</v>
      </c>
      <c r="Q2591">
        <v>-92605.95</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92605.95</v>
      </c>
      <c r="AN2591">
        <v>0</v>
      </c>
      <c r="AO2591">
        <v>0</v>
      </c>
      <c r="AP2591">
        <v>0</v>
      </c>
      <c r="AQ2591">
        <v>92605.95</v>
      </c>
    </row>
    <row r="2592" spans="2:43" x14ac:dyDescent="0.35">
      <c r="B2592" s="65" t="s">
        <v>128</v>
      </c>
      <c r="C2592">
        <v>2012</v>
      </c>
      <c r="D2592">
        <v>2012</v>
      </c>
      <c r="F2592">
        <v>1120</v>
      </c>
      <c r="G2592">
        <v>0</v>
      </c>
      <c r="H2592" t="s">
        <v>518</v>
      </c>
      <c r="I2592">
        <v>1</v>
      </c>
      <c r="J2592">
        <v>260</v>
      </c>
      <c r="K2592" t="s">
        <v>66</v>
      </c>
      <c r="L2592">
        <v>0</v>
      </c>
      <c r="M2592">
        <v>0</v>
      </c>
      <c r="N2592">
        <v>0</v>
      </c>
      <c r="O2592">
        <v>0</v>
      </c>
      <c r="P2592">
        <v>0</v>
      </c>
      <c r="Q2592">
        <v>0</v>
      </c>
      <c r="R2592">
        <v>1664</v>
      </c>
      <c r="S2592">
        <v>1664</v>
      </c>
      <c r="T2592">
        <v>0</v>
      </c>
      <c r="U2592">
        <v>0</v>
      </c>
      <c r="V2592">
        <v>1664</v>
      </c>
      <c r="W2592">
        <v>1664</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row>
    <row r="2593" spans="2:43" x14ac:dyDescent="0.35">
      <c r="B2593" s="65" t="s">
        <v>128</v>
      </c>
      <c r="C2593">
        <v>2012</v>
      </c>
      <c r="D2593">
        <v>2012</v>
      </c>
      <c r="F2593">
        <v>1120</v>
      </c>
      <c r="G2593">
        <v>0</v>
      </c>
      <c r="H2593" t="s">
        <v>518</v>
      </c>
      <c r="I2593">
        <v>1</v>
      </c>
      <c r="J2593">
        <v>310</v>
      </c>
      <c r="K2593" t="s">
        <v>66</v>
      </c>
      <c r="L2593">
        <v>-34022.160000000003</v>
      </c>
      <c r="M2593">
        <v>-34022.160000000003</v>
      </c>
      <c r="N2593">
        <v>0</v>
      </c>
      <c r="O2593">
        <v>0</v>
      </c>
      <c r="P2593">
        <v>-34022.160000000003</v>
      </c>
      <c r="Q2593">
        <v>-34022.160000000003</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row>
    <row r="2594" spans="2:43" x14ac:dyDescent="0.35">
      <c r="B2594" s="65" t="s">
        <v>128</v>
      </c>
      <c r="C2594">
        <v>2014</v>
      </c>
      <c r="D2594">
        <v>2014</v>
      </c>
      <c r="F2594">
        <v>1120</v>
      </c>
      <c r="G2594">
        <v>0</v>
      </c>
      <c r="H2594" t="s">
        <v>518</v>
      </c>
      <c r="I2594">
        <v>1</v>
      </c>
      <c r="J2594">
        <v>111</v>
      </c>
      <c r="K2594" t="s">
        <v>66</v>
      </c>
      <c r="L2594">
        <v>-0.02</v>
      </c>
      <c r="M2594">
        <v>-0.02</v>
      </c>
      <c r="N2594">
        <v>0</v>
      </c>
      <c r="O2594">
        <v>0</v>
      </c>
      <c r="P2594">
        <v>-0.02</v>
      </c>
      <c r="Q2594">
        <v>-0.02</v>
      </c>
      <c r="R2594">
        <v>0</v>
      </c>
      <c r="S2594">
        <v>2160.13</v>
      </c>
      <c r="T2594">
        <v>0</v>
      </c>
      <c r="U2594">
        <v>-2166.65</v>
      </c>
      <c r="V2594">
        <v>0</v>
      </c>
      <c r="W2594">
        <v>-6.52</v>
      </c>
      <c r="X2594">
        <v>0</v>
      </c>
      <c r="Y2594">
        <v>0</v>
      </c>
      <c r="Z2594">
        <v>0</v>
      </c>
      <c r="AA2594">
        <v>0</v>
      </c>
      <c r="AB2594">
        <v>0</v>
      </c>
      <c r="AC2594">
        <v>0</v>
      </c>
      <c r="AD2594">
        <v>-2160.13</v>
      </c>
      <c r="AE2594">
        <v>0</v>
      </c>
      <c r="AF2594">
        <v>0</v>
      </c>
      <c r="AG2594">
        <v>0</v>
      </c>
      <c r="AH2594">
        <v>0</v>
      </c>
      <c r="AI2594">
        <v>-2160.13</v>
      </c>
      <c r="AJ2594">
        <v>0</v>
      </c>
      <c r="AK2594">
        <v>-2160.13</v>
      </c>
      <c r="AL2594">
        <v>-2166.65</v>
      </c>
      <c r="AM2594">
        <v>0</v>
      </c>
      <c r="AN2594">
        <v>6.52</v>
      </c>
      <c r="AO2594">
        <v>0</v>
      </c>
      <c r="AP2594">
        <v>547.83000000000004</v>
      </c>
      <c r="AQ2594">
        <v>554.35</v>
      </c>
    </row>
    <row r="2595" spans="2:43" x14ac:dyDescent="0.35">
      <c r="B2595" s="65" t="s">
        <v>128</v>
      </c>
      <c r="C2595">
        <v>2014</v>
      </c>
      <c r="D2595">
        <v>2014</v>
      </c>
      <c r="F2595">
        <v>1120</v>
      </c>
      <c r="G2595">
        <v>0</v>
      </c>
      <c r="H2595" t="s">
        <v>518</v>
      </c>
      <c r="I2595">
        <v>1</v>
      </c>
      <c r="J2595">
        <v>121</v>
      </c>
      <c r="K2595" t="s">
        <v>66</v>
      </c>
      <c r="L2595">
        <v>-0.32</v>
      </c>
      <c r="M2595">
        <v>-0.32</v>
      </c>
      <c r="N2595">
        <v>0</v>
      </c>
      <c r="O2595">
        <v>0</v>
      </c>
      <c r="P2595">
        <v>-0.32</v>
      </c>
      <c r="Q2595">
        <v>-0.32</v>
      </c>
      <c r="R2595">
        <v>0</v>
      </c>
      <c r="S2595">
        <v>0</v>
      </c>
      <c r="T2595">
        <v>0</v>
      </c>
      <c r="U2595">
        <v>0</v>
      </c>
      <c r="V2595">
        <v>0</v>
      </c>
      <c r="W2595">
        <v>0</v>
      </c>
      <c r="X2595">
        <v>-3307.7</v>
      </c>
      <c r="Y2595">
        <v>-3307.7</v>
      </c>
      <c r="Z2595">
        <v>0</v>
      </c>
      <c r="AA2595">
        <v>0</v>
      </c>
      <c r="AB2595">
        <v>-3307.7</v>
      </c>
      <c r="AC2595">
        <v>-3307.7</v>
      </c>
      <c r="AD2595">
        <v>0</v>
      </c>
      <c r="AE2595">
        <v>0</v>
      </c>
      <c r="AF2595">
        <v>0</v>
      </c>
      <c r="AG2595">
        <v>0</v>
      </c>
      <c r="AH2595">
        <v>0</v>
      </c>
      <c r="AI2595">
        <v>0</v>
      </c>
      <c r="AJ2595">
        <v>-3307.7</v>
      </c>
      <c r="AK2595">
        <v>0</v>
      </c>
      <c r="AL2595">
        <v>0</v>
      </c>
      <c r="AM2595">
        <v>0</v>
      </c>
      <c r="AN2595">
        <v>0</v>
      </c>
      <c r="AO2595">
        <v>0</v>
      </c>
      <c r="AP2595">
        <v>107.09</v>
      </c>
      <c r="AQ2595">
        <v>107.09</v>
      </c>
    </row>
    <row r="2596" spans="2:43" x14ac:dyDescent="0.35">
      <c r="B2596" s="65" t="s">
        <v>128</v>
      </c>
      <c r="C2596">
        <v>2014</v>
      </c>
      <c r="D2596">
        <v>2014</v>
      </c>
      <c r="F2596">
        <v>1120</v>
      </c>
      <c r="G2596">
        <v>0</v>
      </c>
      <c r="H2596" t="s">
        <v>518</v>
      </c>
      <c r="I2596">
        <v>1</v>
      </c>
      <c r="J2596">
        <v>220</v>
      </c>
      <c r="K2596" t="s">
        <v>66</v>
      </c>
      <c r="L2596">
        <v>-1615.46</v>
      </c>
      <c r="M2596">
        <v>-1615.46</v>
      </c>
      <c r="N2596">
        <v>0</v>
      </c>
      <c r="O2596">
        <v>0</v>
      </c>
      <c r="P2596">
        <v>-1615.46</v>
      </c>
      <c r="Q2596">
        <v>-1615.46</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row>
    <row r="2597" spans="2:43" x14ac:dyDescent="0.35">
      <c r="B2597" s="65" t="s">
        <v>128</v>
      </c>
      <c r="C2597">
        <v>2014</v>
      </c>
      <c r="D2597">
        <v>2014</v>
      </c>
      <c r="F2597">
        <v>1120</v>
      </c>
      <c r="G2597">
        <v>0</v>
      </c>
      <c r="H2597" t="s">
        <v>518</v>
      </c>
      <c r="I2597">
        <v>1</v>
      </c>
      <c r="J2597">
        <v>231</v>
      </c>
      <c r="K2597" t="s">
        <v>66</v>
      </c>
      <c r="L2597">
        <v>-56698.47</v>
      </c>
      <c r="M2597">
        <v>-56698.47</v>
      </c>
      <c r="N2597">
        <v>0</v>
      </c>
      <c r="O2597">
        <v>0</v>
      </c>
      <c r="P2597">
        <v>-56698.47</v>
      </c>
      <c r="Q2597">
        <v>-56698.47</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row>
    <row r="2598" spans="2:43" x14ac:dyDescent="0.35">
      <c r="B2598" s="65" t="s">
        <v>128</v>
      </c>
      <c r="C2598">
        <v>2014</v>
      </c>
      <c r="D2598">
        <v>2014</v>
      </c>
      <c r="F2598">
        <v>1120</v>
      </c>
      <c r="G2598">
        <v>0</v>
      </c>
      <c r="H2598" t="s">
        <v>518</v>
      </c>
      <c r="I2598">
        <v>1</v>
      </c>
      <c r="J2598">
        <v>233</v>
      </c>
      <c r="K2598" t="s">
        <v>66</v>
      </c>
      <c r="L2598">
        <v>-7772.65</v>
      </c>
      <c r="M2598">
        <v>-7772.65</v>
      </c>
      <c r="N2598">
        <v>0</v>
      </c>
      <c r="O2598">
        <v>0</v>
      </c>
      <c r="P2598">
        <v>-7772.65</v>
      </c>
      <c r="Q2598">
        <v>-7772.65</v>
      </c>
      <c r="R2598">
        <v>-13017.59</v>
      </c>
      <c r="S2598">
        <v>-13017.59</v>
      </c>
      <c r="T2598">
        <v>0</v>
      </c>
      <c r="U2598">
        <v>0</v>
      </c>
      <c r="V2598">
        <v>-13017.59</v>
      </c>
      <c r="W2598">
        <v>-13017.59</v>
      </c>
      <c r="X2598">
        <v>-5606.56</v>
      </c>
      <c r="Y2598">
        <v>-5606.56</v>
      </c>
      <c r="Z2598">
        <v>0</v>
      </c>
      <c r="AA2598">
        <v>0</v>
      </c>
      <c r="AB2598">
        <v>-5606.56</v>
      </c>
      <c r="AC2598">
        <v>-5606.56</v>
      </c>
      <c r="AD2598">
        <v>0</v>
      </c>
      <c r="AE2598">
        <v>0</v>
      </c>
      <c r="AF2598">
        <v>0</v>
      </c>
      <c r="AG2598">
        <v>0</v>
      </c>
      <c r="AH2598">
        <v>0</v>
      </c>
      <c r="AI2598">
        <v>0</v>
      </c>
      <c r="AJ2598">
        <v>-5606.56</v>
      </c>
      <c r="AK2598">
        <v>0</v>
      </c>
      <c r="AL2598">
        <v>0</v>
      </c>
      <c r="AM2598">
        <v>0</v>
      </c>
      <c r="AN2598">
        <v>0</v>
      </c>
      <c r="AO2598">
        <v>0</v>
      </c>
      <c r="AP2598">
        <v>0</v>
      </c>
      <c r="AQ2598">
        <v>0</v>
      </c>
    </row>
    <row r="2599" spans="2:43" x14ac:dyDescent="0.35">
      <c r="B2599" s="65" t="s">
        <v>128</v>
      </c>
      <c r="C2599">
        <v>2014</v>
      </c>
      <c r="D2599">
        <v>2014</v>
      </c>
      <c r="F2599">
        <v>1120</v>
      </c>
      <c r="G2599">
        <v>0</v>
      </c>
      <c r="H2599" t="s">
        <v>518</v>
      </c>
      <c r="I2599">
        <v>1</v>
      </c>
      <c r="J2599">
        <v>252</v>
      </c>
      <c r="K2599" t="s">
        <v>66</v>
      </c>
      <c r="L2599">
        <v>0</v>
      </c>
      <c r="M2599">
        <v>0</v>
      </c>
      <c r="N2599">
        <v>0</v>
      </c>
      <c r="O2599">
        <v>0</v>
      </c>
      <c r="P2599">
        <v>0</v>
      </c>
      <c r="Q2599">
        <v>0</v>
      </c>
      <c r="R2599">
        <v>23609.93</v>
      </c>
      <c r="S2599">
        <v>23609.93</v>
      </c>
      <c r="T2599">
        <v>0</v>
      </c>
      <c r="U2599">
        <v>0</v>
      </c>
      <c r="V2599">
        <v>23609.93</v>
      </c>
      <c r="W2599">
        <v>23609.93</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row>
    <row r="2600" spans="2:43" x14ac:dyDescent="0.35">
      <c r="B2600" s="65" t="s">
        <v>128</v>
      </c>
      <c r="C2600">
        <v>2014</v>
      </c>
      <c r="D2600">
        <v>2014</v>
      </c>
      <c r="F2600">
        <v>1120</v>
      </c>
      <c r="G2600">
        <v>0</v>
      </c>
      <c r="H2600" t="s">
        <v>518</v>
      </c>
      <c r="I2600">
        <v>1</v>
      </c>
      <c r="J2600">
        <v>253</v>
      </c>
      <c r="K2600" t="s">
        <v>66</v>
      </c>
      <c r="L2600">
        <v>-384149.01</v>
      </c>
      <c r="M2600">
        <v>-384149.01</v>
      </c>
      <c r="N2600">
        <v>0</v>
      </c>
      <c r="O2600">
        <v>0</v>
      </c>
      <c r="P2600">
        <v>-384149.01</v>
      </c>
      <c r="Q2600">
        <v>-384149.01</v>
      </c>
      <c r="R2600">
        <v>-79231.81</v>
      </c>
      <c r="S2600">
        <v>-79231.81</v>
      </c>
      <c r="T2600">
        <v>0</v>
      </c>
      <c r="U2600">
        <v>0</v>
      </c>
      <c r="V2600">
        <v>-79231.81</v>
      </c>
      <c r="W2600">
        <v>-79231.81</v>
      </c>
      <c r="X2600">
        <v>-466197.85</v>
      </c>
      <c r="Y2600">
        <v>-405694.93</v>
      </c>
      <c r="Z2600">
        <v>0</v>
      </c>
      <c r="AA2600">
        <v>0</v>
      </c>
      <c r="AB2600">
        <v>-466197.85</v>
      </c>
      <c r="AC2600">
        <v>-405694.93</v>
      </c>
      <c r="AD2600">
        <v>-60502.92</v>
      </c>
      <c r="AE2600">
        <v>0</v>
      </c>
      <c r="AF2600">
        <v>0</v>
      </c>
      <c r="AG2600">
        <v>0</v>
      </c>
      <c r="AH2600">
        <v>0</v>
      </c>
      <c r="AI2600">
        <v>-60502.92</v>
      </c>
      <c r="AJ2600">
        <v>-466197.85</v>
      </c>
      <c r="AK2600">
        <v>0</v>
      </c>
      <c r="AL2600">
        <v>0</v>
      </c>
      <c r="AM2600">
        <v>0</v>
      </c>
      <c r="AN2600">
        <v>0</v>
      </c>
      <c r="AO2600">
        <v>0</v>
      </c>
      <c r="AP2600">
        <v>0</v>
      </c>
      <c r="AQ2600">
        <v>0</v>
      </c>
    </row>
    <row r="2601" spans="2:43" x14ac:dyDescent="0.35">
      <c r="B2601" s="65" t="s">
        <v>128</v>
      </c>
      <c r="C2601">
        <v>2014</v>
      </c>
      <c r="D2601">
        <v>2014</v>
      </c>
      <c r="F2601">
        <v>1120</v>
      </c>
      <c r="G2601">
        <v>0</v>
      </c>
      <c r="H2601" t="s">
        <v>518</v>
      </c>
      <c r="I2601">
        <v>1</v>
      </c>
      <c r="J2601">
        <v>254</v>
      </c>
      <c r="K2601" t="s">
        <v>66</v>
      </c>
      <c r="L2601">
        <v>-69550.460000000006</v>
      </c>
      <c r="M2601">
        <v>-69550.460000000006</v>
      </c>
      <c r="N2601">
        <v>0</v>
      </c>
      <c r="O2601">
        <v>0</v>
      </c>
      <c r="P2601">
        <v>-69550.460000000006</v>
      </c>
      <c r="Q2601">
        <v>-69550.460000000006</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3898.4</v>
      </c>
      <c r="AN2601">
        <v>0</v>
      </c>
      <c r="AO2601">
        <v>0</v>
      </c>
      <c r="AP2601">
        <v>0</v>
      </c>
      <c r="AQ2601">
        <v>3898.4</v>
      </c>
    </row>
    <row r="2602" spans="2:43" x14ac:dyDescent="0.35">
      <c r="B2602" s="65" t="s">
        <v>128</v>
      </c>
      <c r="C2602">
        <v>2014</v>
      </c>
      <c r="D2602">
        <v>2014</v>
      </c>
      <c r="F2602">
        <v>1120</v>
      </c>
      <c r="G2602">
        <v>0</v>
      </c>
      <c r="H2602" t="s">
        <v>518</v>
      </c>
      <c r="I2602">
        <v>1</v>
      </c>
      <c r="J2602">
        <v>256</v>
      </c>
      <c r="K2602" t="s">
        <v>66</v>
      </c>
      <c r="L2602">
        <v>-306.45999999999998</v>
      </c>
      <c r="M2602">
        <v>-306.45999999999998</v>
      </c>
      <c r="N2602">
        <v>0</v>
      </c>
      <c r="O2602">
        <v>0</v>
      </c>
      <c r="P2602">
        <v>-306.45999999999998</v>
      </c>
      <c r="Q2602">
        <v>-306.45999999999998</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row>
    <row r="2603" spans="2:43" x14ac:dyDescent="0.35">
      <c r="B2603" s="65" t="s">
        <v>128</v>
      </c>
      <c r="C2603">
        <v>2014</v>
      </c>
      <c r="D2603">
        <v>2014</v>
      </c>
      <c r="F2603">
        <v>1120</v>
      </c>
      <c r="G2603">
        <v>0</v>
      </c>
      <c r="H2603" t="s">
        <v>518</v>
      </c>
      <c r="I2603">
        <v>1</v>
      </c>
      <c r="J2603">
        <v>257</v>
      </c>
      <c r="K2603" t="s">
        <v>66</v>
      </c>
      <c r="L2603">
        <v>1607.46</v>
      </c>
      <c r="M2603">
        <v>1607.46</v>
      </c>
      <c r="N2603">
        <v>0</v>
      </c>
      <c r="O2603">
        <v>0</v>
      </c>
      <c r="P2603">
        <v>1607.46</v>
      </c>
      <c r="Q2603">
        <v>1607.46</v>
      </c>
      <c r="R2603">
        <v>6342</v>
      </c>
      <c r="S2603">
        <v>6342</v>
      </c>
      <c r="T2603">
        <v>0</v>
      </c>
      <c r="U2603">
        <v>0</v>
      </c>
      <c r="V2603">
        <v>6342</v>
      </c>
      <c r="W2603">
        <v>6342</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row>
    <row r="2604" spans="2:43" x14ac:dyDescent="0.35">
      <c r="B2604" s="65" t="s">
        <v>128</v>
      </c>
      <c r="C2604">
        <v>2014</v>
      </c>
      <c r="D2604">
        <v>2014</v>
      </c>
      <c r="F2604">
        <v>1120</v>
      </c>
      <c r="G2604">
        <v>0</v>
      </c>
      <c r="H2604" t="s">
        <v>518</v>
      </c>
      <c r="I2604">
        <v>1</v>
      </c>
      <c r="J2604">
        <v>260</v>
      </c>
      <c r="K2604" t="s">
        <v>66</v>
      </c>
      <c r="L2604">
        <v>-16585</v>
      </c>
      <c r="M2604">
        <v>-16585</v>
      </c>
      <c r="N2604">
        <v>0</v>
      </c>
      <c r="O2604">
        <v>0</v>
      </c>
      <c r="P2604">
        <v>-16585</v>
      </c>
      <c r="Q2604">
        <v>-16585</v>
      </c>
      <c r="R2604">
        <v>-16612.87</v>
      </c>
      <c r="S2604">
        <v>-16612.87</v>
      </c>
      <c r="T2604">
        <v>0</v>
      </c>
      <c r="U2604">
        <v>0</v>
      </c>
      <c r="V2604">
        <v>-16612.87</v>
      </c>
      <c r="W2604">
        <v>-16612.87</v>
      </c>
      <c r="X2604">
        <v>0</v>
      </c>
      <c r="Y2604">
        <v>0</v>
      </c>
      <c r="Z2604">
        <v>0</v>
      </c>
      <c r="AA2604">
        <v>0</v>
      </c>
      <c r="AB2604">
        <v>0</v>
      </c>
      <c r="AC2604">
        <v>0</v>
      </c>
      <c r="AD2604">
        <v>0</v>
      </c>
      <c r="AE2604">
        <v>0</v>
      </c>
      <c r="AF2604">
        <v>0</v>
      </c>
      <c r="AG2604">
        <v>0</v>
      </c>
      <c r="AH2604">
        <v>0</v>
      </c>
      <c r="AI2604">
        <v>0</v>
      </c>
      <c r="AJ2604">
        <v>0</v>
      </c>
      <c r="AK2604">
        <v>0</v>
      </c>
      <c r="AL2604">
        <v>0</v>
      </c>
      <c r="AM2604">
        <v>16585</v>
      </c>
      <c r="AN2604">
        <v>0</v>
      </c>
      <c r="AO2604">
        <v>0</v>
      </c>
      <c r="AP2604">
        <v>0</v>
      </c>
      <c r="AQ2604">
        <v>16585</v>
      </c>
    </row>
    <row r="2605" spans="2:43" x14ac:dyDescent="0.35">
      <c r="B2605" s="65" t="s">
        <v>128</v>
      </c>
      <c r="C2605">
        <v>2014</v>
      </c>
      <c r="D2605">
        <v>2014</v>
      </c>
      <c r="F2605">
        <v>1120</v>
      </c>
      <c r="G2605">
        <v>0</v>
      </c>
      <c r="H2605" t="s">
        <v>518</v>
      </c>
      <c r="I2605">
        <v>1</v>
      </c>
      <c r="J2605">
        <v>310</v>
      </c>
      <c r="K2605" t="s">
        <v>66</v>
      </c>
      <c r="L2605">
        <v>0</v>
      </c>
      <c r="M2605">
        <v>0</v>
      </c>
      <c r="N2605">
        <v>0</v>
      </c>
      <c r="O2605">
        <v>0</v>
      </c>
      <c r="P2605">
        <v>0</v>
      </c>
      <c r="Q2605">
        <v>0</v>
      </c>
      <c r="R2605">
        <v>121052.58</v>
      </c>
      <c r="S2605">
        <v>121052.58</v>
      </c>
      <c r="T2605">
        <v>0</v>
      </c>
      <c r="U2605">
        <v>0</v>
      </c>
      <c r="V2605">
        <v>121052.58</v>
      </c>
      <c r="W2605">
        <v>121052.58</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row>
    <row r="2606" spans="2:43" x14ac:dyDescent="0.35">
      <c r="B2606" s="65" t="s">
        <v>128</v>
      </c>
      <c r="C2606">
        <v>2014</v>
      </c>
      <c r="D2606">
        <v>2014</v>
      </c>
      <c r="F2606">
        <v>1120</v>
      </c>
      <c r="G2606">
        <v>0</v>
      </c>
      <c r="H2606" t="s">
        <v>518</v>
      </c>
      <c r="I2606">
        <v>1</v>
      </c>
      <c r="J2606">
        <v>920</v>
      </c>
      <c r="K2606" t="s">
        <v>66</v>
      </c>
      <c r="L2606">
        <v>0</v>
      </c>
      <c r="M2606">
        <v>0</v>
      </c>
      <c r="N2606">
        <v>0</v>
      </c>
      <c r="O2606">
        <v>0</v>
      </c>
      <c r="P2606">
        <v>0</v>
      </c>
      <c r="Q2606">
        <v>0</v>
      </c>
      <c r="R2606">
        <v>-42142.239999999998</v>
      </c>
      <c r="S2606">
        <v>-42142.239999999998</v>
      </c>
      <c r="T2606">
        <v>0</v>
      </c>
      <c r="U2606">
        <v>0</v>
      </c>
      <c r="V2606">
        <v>-42142.239999999998</v>
      </c>
      <c r="W2606">
        <v>-42142.239999999998</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row>
    <row r="2607" spans="2:43" x14ac:dyDescent="0.35">
      <c r="B2607" s="65" t="s">
        <v>128</v>
      </c>
      <c r="C2607">
        <v>2015</v>
      </c>
      <c r="D2607">
        <v>2015</v>
      </c>
      <c r="F2607">
        <v>1120</v>
      </c>
      <c r="G2607">
        <v>0</v>
      </c>
      <c r="H2607" t="s">
        <v>518</v>
      </c>
      <c r="I2607">
        <v>1</v>
      </c>
      <c r="J2607">
        <v>111</v>
      </c>
      <c r="K2607" t="s">
        <v>66</v>
      </c>
      <c r="L2607">
        <v>0</v>
      </c>
      <c r="M2607">
        <v>0</v>
      </c>
      <c r="N2607">
        <v>0</v>
      </c>
      <c r="O2607">
        <v>0</v>
      </c>
      <c r="P2607">
        <v>0</v>
      </c>
      <c r="Q2607">
        <v>0</v>
      </c>
      <c r="R2607">
        <v>0</v>
      </c>
      <c r="S2607">
        <v>-533.49</v>
      </c>
      <c r="T2607">
        <v>0</v>
      </c>
      <c r="U2607">
        <v>-43.03</v>
      </c>
      <c r="V2607">
        <v>0</v>
      </c>
      <c r="W2607">
        <v>-576.52</v>
      </c>
      <c r="X2607">
        <v>0</v>
      </c>
      <c r="Y2607">
        <v>0</v>
      </c>
      <c r="Z2607">
        <v>0</v>
      </c>
      <c r="AA2607">
        <v>0</v>
      </c>
      <c r="AB2607">
        <v>0</v>
      </c>
      <c r="AC2607">
        <v>0</v>
      </c>
      <c r="AD2607">
        <v>533.49</v>
      </c>
      <c r="AE2607">
        <v>0</v>
      </c>
      <c r="AF2607">
        <v>0</v>
      </c>
      <c r="AG2607">
        <v>0</v>
      </c>
      <c r="AH2607">
        <v>0</v>
      </c>
      <c r="AI2607">
        <v>533.49</v>
      </c>
      <c r="AJ2607">
        <v>0</v>
      </c>
      <c r="AK2607">
        <v>533.49</v>
      </c>
      <c r="AL2607">
        <v>-43.03</v>
      </c>
      <c r="AM2607">
        <v>0</v>
      </c>
      <c r="AN2607">
        <v>576.52</v>
      </c>
      <c r="AO2607">
        <v>0</v>
      </c>
      <c r="AP2607">
        <v>941.04</v>
      </c>
      <c r="AQ2607">
        <v>1517.56</v>
      </c>
    </row>
    <row r="2608" spans="2:43" x14ac:dyDescent="0.35">
      <c r="B2608" s="65" t="s">
        <v>128</v>
      </c>
      <c r="C2608">
        <v>2015</v>
      </c>
      <c r="D2608">
        <v>2015</v>
      </c>
      <c r="F2608">
        <v>1120</v>
      </c>
      <c r="G2608">
        <v>0</v>
      </c>
      <c r="H2608" t="s">
        <v>518</v>
      </c>
      <c r="I2608">
        <v>1</v>
      </c>
      <c r="J2608">
        <v>115</v>
      </c>
      <c r="K2608" t="s">
        <v>66</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-284.33</v>
      </c>
      <c r="AH2608">
        <v>0</v>
      </c>
      <c r="AI2608">
        <v>-284.33</v>
      </c>
      <c r="AJ2608">
        <v>0</v>
      </c>
      <c r="AK2608">
        <v>-284.33</v>
      </c>
      <c r="AL2608">
        <v>-284.33</v>
      </c>
      <c r="AM2608">
        <v>0</v>
      </c>
      <c r="AN2608">
        <v>0</v>
      </c>
      <c r="AO2608">
        <v>0</v>
      </c>
      <c r="AP2608">
        <v>0</v>
      </c>
      <c r="AQ2608">
        <v>0</v>
      </c>
    </row>
    <row r="2609" spans="2:43" x14ac:dyDescent="0.35">
      <c r="B2609" s="65" t="s">
        <v>128</v>
      </c>
      <c r="C2609">
        <v>2015</v>
      </c>
      <c r="D2609">
        <v>2015</v>
      </c>
      <c r="F2609">
        <v>1120</v>
      </c>
      <c r="G2609">
        <v>0</v>
      </c>
      <c r="H2609" t="s">
        <v>518</v>
      </c>
      <c r="I2609">
        <v>1</v>
      </c>
      <c r="J2609">
        <v>121</v>
      </c>
      <c r="K2609" t="s">
        <v>66</v>
      </c>
      <c r="L2609">
        <v>-2722.87</v>
      </c>
      <c r="M2609">
        <v>-2722.87</v>
      </c>
      <c r="N2609">
        <v>0</v>
      </c>
      <c r="O2609">
        <v>0</v>
      </c>
      <c r="P2609">
        <v>-2722.87</v>
      </c>
      <c r="Q2609">
        <v>-2722.87</v>
      </c>
      <c r="R2609">
        <v>0</v>
      </c>
      <c r="S2609">
        <v>0</v>
      </c>
      <c r="T2609">
        <v>0</v>
      </c>
      <c r="U2609">
        <v>0</v>
      </c>
      <c r="V2609">
        <v>0</v>
      </c>
      <c r="W2609">
        <v>0</v>
      </c>
      <c r="X2609">
        <v>-36662.83</v>
      </c>
      <c r="Y2609">
        <v>-36662.83</v>
      </c>
      <c r="Z2609">
        <v>0</v>
      </c>
      <c r="AA2609">
        <v>0</v>
      </c>
      <c r="AB2609">
        <v>-36662.83</v>
      </c>
      <c r="AC2609">
        <v>-36662.83</v>
      </c>
      <c r="AD2609">
        <v>0</v>
      </c>
      <c r="AE2609">
        <v>0</v>
      </c>
      <c r="AF2609">
        <v>0</v>
      </c>
      <c r="AG2609">
        <v>-1000.24</v>
      </c>
      <c r="AH2609">
        <v>0</v>
      </c>
      <c r="AI2609">
        <v>-1000.24</v>
      </c>
      <c r="AJ2609">
        <v>-36662.83</v>
      </c>
      <c r="AK2609">
        <v>-1000.24</v>
      </c>
      <c r="AL2609">
        <v>-1000.24</v>
      </c>
      <c r="AM2609">
        <v>2722.82</v>
      </c>
      <c r="AN2609">
        <v>0</v>
      </c>
      <c r="AO2609">
        <v>0</v>
      </c>
      <c r="AP2609">
        <v>219.34</v>
      </c>
      <c r="AQ2609">
        <v>2942.16</v>
      </c>
    </row>
    <row r="2610" spans="2:43" x14ac:dyDescent="0.35">
      <c r="B2610" s="65" t="s">
        <v>128</v>
      </c>
      <c r="C2610">
        <v>2015</v>
      </c>
      <c r="D2610">
        <v>2015</v>
      </c>
      <c r="F2610">
        <v>1120</v>
      </c>
      <c r="G2610">
        <v>0</v>
      </c>
      <c r="H2610" t="s">
        <v>518</v>
      </c>
      <c r="I2610">
        <v>1</v>
      </c>
      <c r="J2610">
        <v>210</v>
      </c>
      <c r="K2610" t="s">
        <v>66</v>
      </c>
      <c r="L2610">
        <v>-2372.34</v>
      </c>
      <c r="M2610">
        <v>-2372.34</v>
      </c>
      <c r="N2610">
        <v>0</v>
      </c>
      <c r="O2610">
        <v>-155.52000000000001</v>
      </c>
      <c r="P2610">
        <v>-2372.34</v>
      </c>
      <c r="Q2610">
        <v>-2527.86</v>
      </c>
      <c r="R2610">
        <v>0</v>
      </c>
      <c r="S2610">
        <v>35.549999999999997</v>
      </c>
      <c r="T2610">
        <v>0</v>
      </c>
      <c r="U2610">
        <v>-122.62</v>
      </c>
      <c r="V2610">
        <v>0</v>
      </c>
      <c r="W2610">
        <v>-87.07</v>
      </c>
      <c r="X2610">
        <v>0</v>
      </c>
      <c r="Y2610">
        <v>0</v>
      </c>
      <c r="Z2610">
        <v>0</v>
      </c>
      <c r="AA2610">
        <v>0</v>
      </c>
      <c r="AB2610">
        <v>0</v>
      </c>
      <c r="AC2610">
        <v>0</v>
      </c>
      <c r="AD2610">
        <v>-35.549999999999997</v>
      </c>
      <c r="AE2610">
        <v>0</v>
      </c>
      <c r="AF2610">
        <v>0</v>
      </c>
      <c r="AG2610">
        <v>0</v>
      </c>
      <c r="AH2610">
        <v>0</v>
      </c>
      <c r="AI2610">
        <v>-35.549999999999997</v>
      </c>
      <c r="AJ2610">
        <v>0</v>
      </c>
      <c r="AK2610">
        <v>-35.549999999999997</v>
      </c>
      <c r="AL2610">
        <v>-278.14</v>
      </c>
      <c r="AM2610">
        <v>843.2</v>
      </c>
      <c r="AN2610">
        <v>87.07</v>
      </c>
      <c r="AO2610">
        <v>0</v>
      </c>
      <c r="AP2610">
        <v>0</v>
      </c>
      <c r="AQ2610">
        <v>930.27</v>
      </c>
    </row>
    <row r="2611" spans="2:43" x14ac:dyDescent="0.35">
      <c r="B2611" s="65" t="s">
        <v>128</v>
      </c>
      <c r="C2611">
        <v>2015</v>
      </c>
      <c r="D2611">
        <v>2015</v>
      </c>
      <c r="F2611">
        <v>1120</v>
      </c>
      <c r="G2611">
        <v>0</v>
      </c>
      <c r="H2611" t="s">
        <v>518</v>
      </c>
      <c r="I2611">
        <v>1</v>
      </c>
      <c r="J2611">
        <v>220</v>
      </c>
      <c r="K2611" t="s">
        <v>66</v>
      </c>
      <c r="L2611">
        <v>-6875.1</v>
      </c>
      <c r="M2611">
        <v>5204.2</v>
      </c>
      <c r="N2611">
        <v>0</v>
      </c>
      <c r="O2611">
        <v>-12079.3</v>
      </c>
      <c r="P2611">
        <v>-6875.1</v>
      </c>
      <c r="Q2611">
        <v>-6875.1</v>
      </c>
      <c r="R2611">
        <v>0</v>
      </c>
      <c r="S2611">
        <v>0</v>
      </c>
      <c r="T2611">
        <v>0</v>
      </c>
      <c r="U2611">
        <v>0</v>
      </c>
      <c r="V2611">
        <v>0</v>
      </c>
      <c r="W2611">
        <v>0</v>
      </c>
      <c r="X2611">
        <v>0</v>
      </c>
      <c r="Y2611">
        <v>0</v>
      </c>
      <c r="Z2611">
        <v>0</v>
      </c>
      <c r="AA2611">
        <v>0</v>
      </c>
      <c r="AB2611">
        <v>0</v>
      </c>
      <c r="AC2611">
        <v>0</v>
      </c>
      <c r="AD2611">
        <v>-12079.3</v>
      </c>
      <c r="AE2611">
        <v>0</v>
      </c>
      <c r="AF2611">
        <v>0</v>
      </c>
      <c r="AG2611">
        <v>0</v>
      </c>
      <c r="AH2611">
        <v>0</v>
      </c>
      <c r="AI2611">
        <v>-12079.3</v>
      </c>
      <c r="AJ2611">
        <v>0</v>
      </c>
      <c r="AK2611">
        <v>-12079.3</v>
      </c>
      <c r="AL2611">
        <v>-12079.3</v>
      </c>
      <c r="AM2611">
        <v>6875.1</v>
      </c>
      <c r="AN2611">
        <v>0</v>
      </c>
      <c r="AO2611">
        <v>0</v>
      </c>
      <c r="AP2611">
        <v>5201.6899999999996</v>
      </c>
      <c r="AQ2611">
        <v>12076.79</v>
      </c>
    </row>
    <row r="2612" spans="2:43" x14ac:dyDescent="0.35">
      <c r="B2612" s="65" t="s">
        <v>128</v>
      </c>
      <c r="C2612">
        <v>2015</v>
      </c>
      <c r="D2612">
        <v>2015</v>
      </c>
      <c r="F2612">
        <v>1120</v>
      </c>
      <c r="G2612">
        <v>0</v>
      </c>
      <c r="H2612" t="s">
        <v>518</v>
      </c>
      <c r="I2612">
        <v>1</v>
      </c>
      <c r="J2612">
        <v>231</v>
      </c>
      <c r="K2612" t="s">
        <v>66</v>
      </c>
      <c r="L2612">
        <v>-49406.26</v>
      </c>
      <c r="M2612">
        <v>-49406.26</v>
      </c>
      <c r="N2612">
        <v>0</v>
      </c>
      <c r="O2612">
        <v>0</v>
      </c>
      <c r="P2612">
        <v>-49406.26</v>
      </c>
      <c r="Q2612">
        <v>-49406.26</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row>
    <row r="2613" spans="2:43" x14ac:dyDescent="0.35">
      <c r="B2613" s="65" t="s">
        <v>128</v>
      </c>
      <c r="C2613">
        <v>2015</v>
      </c>
      <c r="D2613">
        <v>2015</v>
      </c>
      <c r="F2613">
        <v>1120</v>
      </c>
      <c r="G2613">
        <v>0</v>
      </c>
      <c r="H2613" t="s">
        <v>518</v>
      </c>
      <c r="I2613">
        <v>1</v>
      </c>
      <c r="J2613">
        <v>233</v>
      </c>
      <c r="K2613" t="s">
        <v>66</v>
      </c>
      <c r="L2613">
        <v>-5481.44</v>
      </c>
      <c r="M2613">
        <v>-5481.44</v>
      </c>
      <c r="N2613">
        <v>0</v>
      </c>
      <c r="O2613">
        <v>0</v>
      </c>
      <c r="P2613">
        <v>-5481.44</v>
      </c>
      <c r="Q2613">
        <v>-5481.44</v>
      </c>
      <c r="R2613">
        <v>0</v>
      </c>
      <c r="S2613">
        <v>0</v>
      </c>
      <c r="T2613">
        <v>0</v>
      </c>
      <c r="U2613">
        <v>0</v>
      </c>
      <c r="V2613">
        <v>0</v>
      </c>
      <c r="W2613">
        <v>0</v>
      </c>
      <c r="X2613">
        <v>-13682.15</v>
      </c>
      <c r="Y2613">
        <v>-13682.15</v>
      </c>
      <c r="Z2613">
        <v>0</v>
      </c>
      <c r="AA2613">
        <v>0</v>
      </c>
      <c r="AB2613">
        <v>-13682.15</v>
      </c>
      <c r="AC2613">
        <v>-13682.15</v>
      </c>
      <c r="AD2613">
        <v>0</v>
      </c>
      <c r="AE2613">
        <v>0</v>
      </c>
      <c r="AF2613">
        <v>0</v>
      </c>
      <c r="AG2613">
        <v>0</v>
      </c>
      <c r="AH2613">
        <v>0</v>
      </c>
      <c r="AI2613">
        <v>0</v>
      </c>
      <c r="AJ2613">
        <v>-13682.15</v>
      </c>
      <c r="AK2613">
        <v>0</v>
      </c>
      <c r="AL2613">
        <v>0</v>
      </c>
      <c r="AM2613">
        <v>0</v>
      </c>
      <c r="AN2613">
        <v>0</v>
      </c>
      <c r="AO2613">
        <v>0</v>
      </c>
      <c r="AP2613">
        <v>0</v>
      </c>
      <c r="AQ2613">
        <v>0</v>
      </c>
    </row>
    <row r="2614" spans="2:43" x14ac:dyDescent="0.35">
      <c r="B2614" s="65" t="s">
        <v>128</v>
      </c>
      <c r="C2614">
        <v>2015</v>
      </c>
      <c r="D2614">
        <v>2015</v>
      </c>
      <c r="F2614">
        <v>1120</v>
      </c>
      <c r="G2614">
        <v>0</v>
      </c>
      <c r="H2614" t="s">
        <v>518</v>
      </c>
      <c r="I2614">
        <v>1</v>
      </c>
      <c r="J2614">
        <v>252</v>
      </c>
      <c r="K2614" t="s">
        <v>66</v>
      </c>
      <c r="L2614">
        <v>-5000</v>
      </c>
      <c r="M2614">
        <v>-5000</v>
      </c>
      <c r="N2614">
        <v>0</v>
      </c>
      <c r="O2614">
        <v>0</v>
      </c>
      <c r="P2614">
        <v>-5000</v>
      </c>
      <c r="Q2614">
        <v>-5000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5000</v>
      </c>
      <c r="AN2614">
        <v>0</v>
      </c>
      <c r="AO2614">
        <v>0</v>
      </c>
      <c r="AP2614">
        <v>0</v>
      </c>
      <c r="AQ2614">
        <v>5000</v>
      </c>
    </row>
    <row r="2615" spans="2:43" x14ac:dyDescent="0.35">
      <c r="B2615" s="65" t="s">
        <v>128</v>
      </c>
      <c r="C2615">
        <v>2015</v>
      </c>
      <c r="D2615">
        <v>2015</v>
      </c>
      <c r="F2615">
        <v>1120</v>
      </c>
      <c r="G2615">
        <v>0</v>
      </c>
      <c r="H2615" t="s">
        <v>518</v>
      </c>
      <c r="I2615">
        <v>1</v>
      </c>
      <c r="J2615">
        <v>253</v>
      </c>
      <c r="K2615" t="s">
        <v>66</v>
      </c>
      <c r="L2615">
        <v>-503635.14</v>
      </c>
      <c r="M2615">
        <v>-173184.21</v>
      </c>
      <c r="N2615">
        <v>0</v>
      </c>
      <c r="O2615">
        <v>-86606.07</v>
      </c>
      <c r="P2615">
        <v>-503635.14</v>
      </c>
      <c r="Q2615">
        <v>-259790.28</v>
      </c>
      <c r="R2615">
        <v>0</v>
      </c>
      <c r="S2615">
        <v>0</v>
      </c>
      <c r="T2615">
        <v>0</v>
      </c>
      <c r="U2615">
        <v>0</v>
      </c>
      <c r="V2615">
        <v>0</v>
      </c>
      <c r="W2615">
        <v>0</v>
      </c>
      <c r="X2615">
        <v>-1062259.52</v>
      </c>
      <c r="Y2615">
        <v>-615032.22</v>
      </c>
      <c r="Z2615">
        <v>0</v>
      </c>
      <c r="AA2615">
        <v>0</v>
      </c>
      <c r="AB2615">
        <v>-1062259.52</v>
      </c>
      <c r="AC2615">
        <v>-615032.22</v>
      </c>
      <c r="AD2615">
        <v>-777678.23</v>
      </c>
      <c r="AE2615">
        <v>0</v>
      </c>
      <c r="AF2615">
        <v>0</v>
      </c>
      <c r="AG2615">
        <v>0</v>
      </c>
      <c r="AH2615">
        <v>0</v>
      </c>
      <c r="AI2615">
        <v>-777678.23</v>
      </c>
      <c r="AJ2615">
        <v>-1062259.52</v>
      </c>
      <c r="AK2615">
        <v>-330450.93</v>
      </c>
      <c r="AL2615">
        <v>-86606.07</v>
      </c>
      <c r="AM2615">
        <v>0</v>
      </c>
      <c r="AN2615">
        <v>0</v>
      </c>
      <c r="AO2615">
        <v>0</v>
      </c>
      <c r="AP2615">
        <v>0</v>
      </c>
      <c r="AQ2615">
        <v>0</v>
      </c>
    </row>
    <row r="2616" spans="2:43" x14ac:dyDescent="0.35">
      <c r="B2616" s="65" t="s">
        <v>128</v>
      </c>
      <c r="C2616">
        <v>2015</v>
      </c>
      <c r="D2616">
        <v>2015</v>
      </c>
      <c r="F2616">
        <v>1120</v>
      </c>
      <c r="G2616">
        <v>0</v>
      </c>
      <c r="H2616" t="s">
        <v>518</v>
      </c>
      <c r="I2616">
        <v>1</v>
      </c>
      <c r="J2616">
        <v>254</v>
      </c>
      <c r="K2616" t="s">
        <v>66</v>
      </c>
      <c r="L2616">
        <v>-57089.55</v>
      </c>
      <c r="M2616">
        <v>-57089.55</v>
      </c>
      <c r="N2616">
        <v>0</v>
      </c>
      <c r="O2616">
        <v>0</v>
      </c>
      <c r="P2616">
        <v>-57089.55</v>
      </c>
      <c r="Q2616">
        <v>-57089.55</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row>
    <row r="2617" spans="2:43" x14ac:dyDescent="0.35">
      <c r="B2617" s="65" t="s">
        <v>128</v>
      </c>
      <c r="C2617">
        <v>2015</v>
      </c>
      <c r="D2617">
        <v>2015</v>
      </c>
      <c r="F2617">
        <v>1120</v>
      </c>
      <c r="G2617">
        <v>0</v>
      </c>
      <c r="H2617" t="s">
        <v>518</v>
      </c>
      <c r="I2617">
        <v>1</v>
      </c>
      <c r="J2617">
        <v>256</v>
      </c>
      <c r="K2617" t="s">
        <v>66</v>
      </c>
      <c r="L2617">
        <v>-3543.3</v>
      </c>
      <c r="M2617">
        <v>-3543.3</v>
      </c>
      <c r="N2617">
        <v>0</v>
      </c>
      <c r="O2617">
        <v>0</v>
      </c>
      <c r="P2617">
        <v>-3543.3</v>
      </c>
      <c r="Q2617">
        <v>-3543.3</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row>
    <row r="2618" spans="2:43" x14ac:dyDescent="0.35">
      <c r="B2618" s="65" t="s">
        <v>128</v>
      </c>
      <c r="C2618">
        <v>2015</v>
      </c>
      <c r="D2618">
        <v>2015</v>
      </c>
      <c r="F2618">
        <v>1120</v>
      </c>
      <c r="G2618">
        <v>0</v>
      </c>
      <c r="H2618" t="s">
        <v>518</v>
      </c>
      <c r="I2618">
        <v>1</v>
      </c>
      <c r="J2618">
        <v>257</v>
      </c>
      <c r="K2618" t="s">
        <v>66</v>
      </c>
      <c r="L2618">
        <v>-180178.02</v>
      </c>
      <c r="M2618">
        <v>-4877.67</v>
      </c>
      <c r="N2618">
        <v>0</v>
      </c>
      <c r="O2618">
        <v>-5144.13</v>
      </c>
      <c r="P2618">
        <v>-180178.02</v>
      </c>
      <c r="Q2618">
        <v>-10021.799999999999</v>
      </c>
      <c r="R2618">
        <v>0</v>
      </c>
      <c r="S2618">
        <v>0</v>
      </c>
      <c r="T2618">
        <v>0</v>
      </c>
      <c r="U2618">
        <v>0</v>
      </c>
      <c r="V2618">
        <v>0</v>
      </c>
      <c r="W2618">
        <v>0</v>
      </c>
      <c r="X2618">
        <v>0</v>
      </c>
      <c r="Y2618">
        <v>0</v>
      </c>
      <c r="Z2618">
        <v>0</v>
      </c>
      <c r="AA2618">
        <v>0</v>
      </c>
      <c r="AB2618">
        <v>0</v>
      </c>
      <c r="AC2618">
        <v>0</v>
      </c>
      <c r="AD2618">
        <v>-175300.35</v>
      </c>
      <c r="AE2618">
        <v>0</v>
      </c>
      <c r="AF2618">
        <v>0</v>
      </c>
      <c r="AG2618">
        <v>0</v>
      </c>
      <c r="AH2618">
        <v>0</v>
      </c>
      <c r="AI2618">
        <v>-175300.35</v>
      </c>
      <c r="AJ2618">
        <v>0</v>
      </c>
      <c r="AK2618">
        <v>-175300.35</v>
      </c>
      <c r="AL2618">
        <v>-5144.13</v>
      </c>
      <c r="AM2618">
        <v>7300</v>
      </c>
      <c r="AN2618">
        <v>0</v>
      </c>
      <c r="AO2618">
        <v>0</v>
      </c>
      <c r="AP2618">
        <v>0</v>
      </c>
      <c r="AQ2618">
        <v>7300</v>
      </c>
    </row>
    <row r="2619" spans="2:43" x14ac:dyDescent="0.35">
      <c r="B2619" s="65" t="s">
        <v>128</v>
      </c>
      <c r="C2619">
        <v>2015</v>
      </c>
      <c r="D2619">
        <v>2015</v>
      </c>
      <c r="F2619">
        <v>1120</v>
      </c>
      <c r="G2619">
        <v>0</v>
      </c>
      <c r="H2619" t="s">
        <v>518</v>
      </c>
      <c r="I2619">
        <v>1</v>
      </c>
      <c r="J2619">
        <v>310</v>
      </c>
      <c r="K2619" t="s">
        <v>66</v>
      </c>
      <c r="L2619">
        <v>-106168.98</v>
      </c>
      <c r="M2619">
        <v>-86188.99</v>
      </c>
      <c r="N2619">
        <v>0</v>
      </c>
      <c r="O2619">
        <v>0</v>
      </c>
      <c r="P2619">
        <v>-106168.98</v>
      </c>
      <c r="Q2619">
        <v>-86188.99</v>
      </c>
      <c r="R2619">
        <v>0</v>
      </c>
      <c r="S2619">
        <v>0</v>
      </c>
      <c r="T2619">
        <v>0</v>
      </c>
      <c r="U2619">
        <v>0</v>
      </c>
      <c r="V2619">
        <v>0</v>
      </c>
      <c r="W2619">
        <v>0</v>
      </c>
      <c r="X2619">
        <v>0</v>
      </c>
      <c r="Y2619">
        <v>0</v>
      </c>
      <c r="Z2619">
        <v>0</v>
      </c>
      <c r="AA2619">
        <v>0</v>
      </c>
      <c r="AB2619">
        <v>0</v>
      </c>
      <c r="AC2619">
        <v>0</v>
      </c>
      <c r="AD2619">
        <v>-20424.87</v>
      </c>
      <c r="AE2619">
        <v>0</v>
      </c>
      <c r="AF2619">
        <v>0</v>
      </c>
      <c r="AG2619">
        <v>0</v>
      </c>
      <c r="AH2619">
        <v>0</v>
      </c>
      <c r="AI2619">
        <v>-20424.87</v>
      </c>
      <c r="AJ2619">
        <v>0</v>
      </c>
      <c r="AK2619">
        <v>-20424.87</v>
      </c>
      <c r="AL2619">
        <v>-444.88</v>
      </c>
      <c r="AM2619">
        <v>0</v>
      </c>
      <c r="AN2619">
        <v>0</v>
      </c>
      <c r="AO2619">
        <v>0</v>
      </c>
      <c r="AP2619">
        <v>444.88</v>
      </c>
      <c r="AQ2619">
        <v>444.88</v>
      </c>
    </row>
    <row r="2620" spans="2:43" x14ac:dyDescent="0.35">
      <c r="B2620" s="65" t="s">
        <v>128</v>
      </c>
      <c r="C2620">
        <v>2016</v>
      </c>
      <c r="D2620">
        <v>2016</v>
      </c>
      <c r="F2620">
        <v>1120</v>
      </c>
      <c r="G2620">
        <v>0</v>
      </c>
      <c r="H2620" t="s">
        <v>518</v>
      </c>
      <c r="I2620">
        <v>1</v>
      </c>
      <c r="J2620">
        <v>0</v>
      </c>
      <c r="K2620" t="s">
        <v>66</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2915.63</v>
      </c>
      <c r="AE2620">
        <v>0</v>
      </c>
      <c r="AF2620">
        <v>0</v>
      </c>
      <c r="AG2620">
        <v>-2915.63</v>
      </c>
      <c r="AH2620">
        <v>0</v>
      </c>
      <c r="AI2620">
        <v>0</v>
      </c>
      <c r="AJ2620">
        <v>0</v>
      </c>
      <c r="AK2620">
        <v>0</v>
      </c>
      <c r="AL2620">
        <v>0</v>
      </c>
      <c r="AM2620">
        <v>0</v>
      </c>
      <c r="AN2620">
        <v>0</v>
      </c>
      <c r="AO2620">
        <v>0</v>
      </c>
      <c r="AP2620">
        <v>0</v>
      </c>
      <c r="AQ2620">
        <v>0</v>
      </c>
    </row>
    <row r="2621" spans="2:43" x14ac:dyDescent="0.35">
      <c r="B2621" s="65" t="s">
        <v>128</v>
      </c>
      <c r="C2621">
        <v>2016</v>
      </c>
      <c r="D2621">
        <v>2016</v>
      </c>
      <c r="F2621">
        <v>1120</v>
      </c>
      <c r="G2621">
        <v>0</v>
      </c>
      <c r="H2621" t="s">
        <v>518</v>
      </c>
      <c r="I2621">
        <v>1</v>
      </c>
      <c r="J2621">
        <v>111</v>
      </c>
      <c r="K2621" t="s">
        <v>66</v>
      </c>
      <c r="L2621">
        <v>0</v>
      </c>
      <c r="M2621">
        <v>0</v>
      </c>
      <c r="N2621">
        <v>0</v>
      </c>
      <c r="O2621">
        <v>0</v>
      </c>
      <c r="P2621">
        <v>0</v>
      </c>
      <c r="Q2621">
        <v>0</v>
      </c>
      <c r="R2621">
        <v>-1976015.06</v>
      </c>
      <c r="S2621">
        <v>-1585.95</v>
      </c>
      <c r="T2621">
        <v>0</v>
      </c>
      <c r="U2621">
        <v>-1150.75</v>
      </c>
      <c r="V2621">
        <v>-1976015.06</v>
      </c>
      <c r="W2621">
        <v>-2736.7</v>
      </c>
      <c r="X2621">
        <v>0</v>
      </c>
      <c r="Y2621">
        <v>0</v>
      </c>
      <c r="Z2621">
        <v>0</v>
      </c>
      <c r="AA2621">
        <v>0</v>
      </c>
      <c r="AB2621">
        <v>0</v>
      </c>
      <c r="AC2621">
        <v>0</v>
      </c>
      <c r="AD2621">
        <v>-2017531.98</v>
      </c>
      <c r="AE2621">
        <v>0</v>
      </c>
      <c r="AF2621">
        <v>0</v>
      </c>
      <c r="AG2621">
        <v>-4145.29</v>
      </c>
      <c r="AH2621">
        <v>0</v>
      </c>
      <c r="AI2621">
        <v>-2021677.27</v>
      </c>
      <c r="AJ2621">
        <v>0</v>
      </c>
      <c r="AK2621">
        <v>-2021677.27</v>
      </c>
      <c r="AL2621">
        <v>-48398.91</v>
      </c>
      <c r="AM2621">
        <v>0</v>
      </c>
      <c r="AN2621">
        <v>2736.7</v>
      </c>
      <c r="AO2621">
        <v>0</v>
      </c>
      <c r="AP2621">
        <v>21915.34</v>
      </c>
      <c r="AQ2621">
        <v>24652.04</v>
      </c>
    </row>
    <row r="2622" spans="2:43" x14ac:dyDescent="0.35">
      <c r="B2622" s="65" t="s">
        <v>128</v>
      </c>
      <c r="C2622">
        <v>2016</v>
      </c>
      <c r="D2622">
        <v>2016</v>
      </c>
      <c r="F2622">
        <v>1120</v>
      </c>
      <c r="G2622">
        <v>0</v>
      </c>
      <c r="H2622" t="s">
        <v>518</v>
      </c>
      <c r="I2622">
        <v>1</v>
      </c>
      <c r="J2622">
        <v>113</v>
      </c>
      <c r="K2622" t="s">
        <v>66</v>
      </c>
      <c r="L2622">
        <v>0</v>
      </c>
      <c r="M2622">
        <v>0</v>
      </c>
      <c r="N2622">
        <v>0</v>
      </c>
      <c r="O2622">
        <v>0</v>
      </c>
      <c r="P2622">
        <v>0</v>
      </c>
      <c r="Q2622">
        <v>0</v>
      </c>
      <c r="R2622">
        <v>-49485.38</v>
      </c>
      <c r="S2622">
        <v>0</v>
      </c>
      <c r="T2622">
        <v>0</v>
      </c>
      <c r="U2622">
        <v>0</v>
      </c>
      <c r="V2622">
        <v>-49485.38</v>
      </c>
      <c r="W2622">
        <v>0</v>
      </c>
      <c r="X2622">
        <v>0</v>
      </c>
      <c r="Y2622">
        <v>0</v>
      </c>
      <c r="Z2622">
        <v>0</v>
      </c>
      <c r="AA2622">
        <v>0</v>
      </c>
      <c r="AB2622">
        <v>0</v>
      </c>
      <c r="AC2622">
        <v>0</v>
      </c>
      <c r="AD2622">
        <v>-52649.599999999999</v>
      </c>
      <c r="AE2622">
        <v>0</v>
      </c>
      <c r="AF2622">
        <v>0</v>
      </c>
      <c r="AG2622">
        <v>-19.21</v>
      </c>
      <c r="AH2622">
        <v>0</v>
      </c>
      <c r="AI2622">
        <v>-52668.81</v>
      </c>
      <c r="AJ2622">
        <v>0</v>
      </c>
      <c r="AK2622">
        <v>-52668.81</v>
      </c>
      <c r="AL2622">
        <v>-3183.43</v>
      </c>
      <c r="AM2622">
        <v>0</v>
      </c>
      <c r="AN2622">
        <v>0</v>
      </c>
      <c r="AO2622">
        <v>0</v>
      </c>
      <c r="AP2622">
        <v>1674.4</v>
      </c>
      <c r="AQ2622">
        <v>1674.4</v>
      </c>
    </row>
    <row r="2623" spans="2:43" x14ac:dyDescent="0.35">
      <c r="B2623" s="65" t="s">
        <v>128</v>
      </c>
      <c r="C2623">
        <v>2016</v>
      </c>
      <c r="D2623">
        <v>2016</v>
      </c>
      <c r="F2623">
        <v>1120</v>
      </c>
      <c r="G2623">
        <v>0</v>
      </c>
      <c r="H2623" t="s">
        <v>518</v>
      </c>
      <c r="I2623">
        <v>1</v>
      </c>
      <c r="J2623">
        <v>115</v>
      </c>
      <c r="K2623" t="s">
        <v>66</v>
      </c>
      <c r="L2623">
        <v>0</v>
      </c>
      <c r="M2623">
        <v>0</v>
      </c>
      <c r="N2623">
        <v>0</v>
      </c>
      <c r="O2623">
        <v>0</v>
      </c>
      <c r="P2623">
        <v>0</v>
      </c>
      <c r="Q2623">
        <v>0</v>
      </c>
      <c r="R2623">
        <v>-304.70999999999998</v>
      </c>
      <c r="S2623">
        <v>0</v>
      </c>
      <c r="T2623">
        <v>0</v>
      </c>
      <c r="U2623">
        <v>0</v>
      </c>
      <c r="V2623">
        <v>-304.70999999999998</v>
      </c>
      <c r="W2623">
        <v>0</v>
      </c>
      <c r="X2623">
        <v>0</v>
      </c>
      <c r="Y2623">
        <v>0</v>
      </c>
      <c r="Z2623">
        <v>0</v>
      </c>
      <c r="AA2623">
        <v>0</v>
      </c>
      <c r="AB2623">
        <v>0</v>
      </c>
      <c r="AC2623">
        <v>0</v>
      </c>
      <c r="AD2623">
        <v>0</v>
      </c>
      <c r="AE2623">
        <v>0</v>
      </c>
      <c r="AF2623">
        <v>0</v>
      </c>
      <c r="AG2623">
        <v>0</v>
      </c>
      <c r="AH2623">
        <v>0</v>
      </c>
      <c r="AI2623">
        <v>0</v>
      </c>
      <c r="AJ2623">
        <v>0</v>
      </c>
      <c r="AK2623">
        <v>0</v>
      </c>
      <c r="AL2623">
        <v>304.70999999999998</v>
      </c>
      <c r="AM2623">
        <v>0</v>
      </c>
      <c r="AN2623">
        <v>0</v>
      </c>
      <c r="AO2623">
        <v>0</v>
      </c>
      <c r="AP2623">
        <v>0</v>
      </c>
      <c r="AQ2623">
        <v>0</v>
      </c>
    </row>
    <row r="2624" spans="2:43" x14ac:dyDescent="0.35">
      <c r="B2624" s="65" t="s">
        <v>128</v>
      </c>
      <c r="C2624">
        <v>2016</v>
      </c>
      <c r="D2624">
        <v>2016</v>
      </c>
      <c r="F2624">
        <v>1120</v>
      </c>
      <c r="G2624">
        <v>0</v>
      </c>
      <c r="H2624" t="s">
        <v>518</v>
      </c>
      <c r="I2624">
        <v>1</v>
      </c>
      <c r="J2624">
        <v>118</v>
      </c>
      <c r="K2624" t="s">
        <v>66</v>
      </c>
      <c r="L2624">
        <v>0</v>
      </c>
      <c r="M2624">
        <v>0</v>
      </c>
      <c r="N2624">
        <v>0</v>
      </c>
      <c r="O2624">
        <v>0</v>
      </c>
      <c r="P2624">
        <v>0</v>
      </c>
      <c r="Q2624">
        <v>0</v>
      </c>
      <c r="R2624">
        <v>-5408</v>
      </c>
      <c r="S2624">
        <v>0</v>
      </c>
      <c r="T2624">
        <v>0</v>
      </c>
      <c r="U2624">
        <v>0</v>
      </c>
      <c r="V2624">
        <v>-5408</v>
      </c>
      <c r="W2624">
        <v>0</v>
      </c>
      <c r="X2624">
        <v>0</v>
      </c>
      <c r="Y2624">
        <v>0</v>
      </c>
      <c r="Z2624">
        <v>0</v>
      </c>
      <c r="AA2624">
        <v>0</v>
      </c>
      <c r="AB2624">
        <v>0</v>
      </c>
      <c r="AC2624">
        <v>0</v>
      </c>
      <c r="AD2624">
        <v>-5408</v>
      </c>
      <c r="AE2624">
        <v>0</v>
      </c>
      <c r="AF2624">
        <v>0</v>
      </c>
      <c r="AG2624">
        <v>0</v>
      </c>
      <c r="AH2624">
        <v>0</v>
      </c>
      <c r="AI2624">
        <v>-5408</v>
      </c>
      <c r="AJ2624">
        <v>0</v>
      </c>
      <c r="AK2624">
        <v>-5408</v>
      </c>
      <c r="AL2624">
        <v>0</v>
      </c>
      <c r="AM2624">
        <v>0</v>
      </c>
      <c r="AN2624">
        <v>0</v>
      </c>
      <c r="AO2624">
        <v>0</v>
      </c>
      <c r="AP2624">
        <v>0</v>
      </c>
      <c r="AQ2624">
        <v>0</v>
      </c>
    </row>
    <row r="2625" spans="2:43" x14ac:dyDescent="0.35">
      <c r="B2625" s="65" t="s">
        <v>128</v>
      </c>
      <c r="C2625">
        <v>2016</v>
      </c>
      <c r="D2625">
        <v>2016</v>
      </c>
      <c r="F2625">
        <v>1120</v>
      </c>
      <c r="G2625">
        <v>0</v>
      </c>
      <c r="H2625" t="s">
        <v>518</v>
      </c>
      <c r="I2625">
        <v>1</v>
      </c>
      <c r="J2625">
        <v>121</v>
      </c>
      <c r="K2625" t="s">
        <v>66</v>
      </c>
      <c r="L2625">
        <v>-110625.46</v>
      </c>
      <c r="M2625">
        <v>-88160.25</v>
      </c>
      <c r="N2625">
        <v>0</v>
      </c>
      <c r="O2625">
        <v>-29.77</v>
      </c>
      <c r="P2625">
        <v>-110625.46</v>
      </c>
      <c r="Q2625">
        <v>-88190.02</v>
      </c>
      <c r="R2625">
        <v>-650550.93000000005</v>
      </c>
      <c r="S2625">
        <v>0</v>
      </c>
      <c r="T2625">
        <v>0</v>
      </c>
      <c r="U2625">
        <v>0</v>
      </c>
      <c r="V2625">
        <v>-650550.93000000005</v>
      </c>
      <c r="W2625">
        <v>0</v>
      </c>
      <c r="X2625">
        <v>-168414.09</v>
      </c>
      <c r="Y2625">
        <v>-44098.55</v>
      </c>
      <c r="Z2625">
        <v>0</v>
      </c>
      <c r="AA2625">
        <v>0</v>
      </c>
      <c r="AB2625">
        <v>-168414.09</v>
      </c>
      <c r="AC2625">
        <v>-44098.55</v>
      </c>
      <c r="AD2625">
        <v>-756423.62</v>
      </c>
      <c r="AE2625">
        <v>0</v>
      </c>
      <c r="AF2625">
        <v>0</v>
      </c>
      <c r="AG2625">
        <v>-5472.53</v>
      </c>
      <c r="AH2625">
        <v>0</v>
      </c>
      <c r="AI2625">
        <v>-761896.15</v>
      </c>
      <c r="AJ2625">
        <v>-168414.09</v>
      </c>
      <c r="AK2625">
        <v>-637580.61</v>
      </c>
      <c r="AL2625">
        <v>35405.760000000002</v>
      </c>
      <c r="AM2625">
        <v>14720.98</v>
      </c>
      <c r="AN2625">
        <v>0</v>
      </c>
      <c r="AO2625">
        <v>0</v>
      </c>
      <c r="AP2625">
        <v>362.12</v>
      </c>
      <c r="AQ2625">
        <v>15083.1</v>
      </c>
    </row>
    <row r="2626" spans="2:43" x14ac:dyDescent="0.35">
      <c r="B2626" s="65" t="s">
        <v>128</v>
      </c>
      <c r="C2626">
        <v>2016</v>
      </c>
      <c r="D2626">
        <v>2016</v>
      </c>
      <c r="F2626">
        <v>1120</v>
      </c>
      <c r="G2626">
        <v>0</v>
      </c>
      <c r="H2626" t="s">
        <v>518</v>
      </c>
      <c r="I2626">
        <v>1</v>
      </c>
      <c r="J2626">
        <v>210</v>
      </c>
      <c r="K2626" t="s">
        <v>66</v>
      </c>
      <c r="L2626">
        <v>-124453.45</v>
      </c>
      <c r="M2626">
        <v>-22406.42</v>
      </c>
      <c r="N2626">
        <v>0</v>
      </c>
      <c r="O2626">
        <v>-42842.080000000002</v>
      </c>
      <c r="P2626">
        <v>-124453.45</v>
      </c>
      <c r="Q2626">
        <v>-65248.5</v>
      </c>
      <c r="R2626">
        <v>0</v>
      </c>
      <c r="S2626">
        <v>8026.64</v>
      </c>
      <c r="T2626">
        <v>0</v>
      </c>
      <c r="U2626">
        <v>-8026.64</v>
      </c>
      <c r="V2626">
        <v>0</v>
      </c>
      <c r="W2626">
        <v>0</v>
      </c>
      <c r="X2626">
        <v>0</v>
      </c>
      <c r="Y2626">
        <v>0</v>
      </c>
      <c r="Z2626">
        <v>0</v>
      </c>
      <c r="AA2626">
        <v>0</v>
      </c>
      <c r="AB2626">
        <v>0</v>
      </c>
      <c r="AC2626">
        <v>0</v>
      </c>
      <c r="AD2626">
        <v>-110064.05</v>
      </c>
      <c r="AE2626">
        <v>0</v>
      </c>
      <c r="AF2626">
        <v>0</v>
      </c>
      <c r="AG2626">
        <v>0</v>
      </c>
      <c r="AH2626">
        <v>0</v>
      </c>
      <c r="AI2626">
        <v>-110064.05</v>
      </c>
      <c r="AJ2626">
        <v>0</v>
      </c>
      <c r="AK2626">
        <v>-110064.05</v>
      </c>
      <c r="AL2626">
        <v>-50859.1</v>
      </c>
      <c r="AM2626">
        <v>59274.7</v>
      </c>
      <c r="AN2626">
        <v>0</v>
      </c>
      <c r="AO2626">
        <v>0</v>
      </c>
      <c r="AP2626">
        <v>2009.16</v>
      </c>
      <c r="AQ2626">
        <v>61283.86</v>
      </c>
    </row>
    <row r="2627" spans="2:43" x14ac:dyDescent="0.35">
      <c r="B2627" s="65" t="s">
        <v>128</v>
      </c>
      <c r="C2627">
        <v>2016</v>
      </c>
      <c r="D2627">
        <v>2016</v>
      </c>
      <c r="F2627">
        <v>1120</v>
      </c>
      <c r="G2627">
        <v>0</v>
      </c>
      <c r="H2627" t="s">
        <v>518</v>
      </c>
      <c r="I2627">
        <v>1</v>
      </c>
      <c r="J2627">
        <v>220</v>
      </c>
      <c r="K2627" t="s">
        <v>66</v>
      </c>
      <c r="L2627">
        <v>-51411.89</v>
      </c>
      <c r="M2627">
        <v>-13330.94</v>
      </c>
      <c r="N2627">
        <v>0</v>
      </c>
      <c r="O2627">
        <v>-3206.11</v>
      </c>
      <c r="P2627">
        <v>-51411.89</v>
      </c>
      <c r="Q2627">
        <v>-16537.05</v>
      </c>
      <c r="R2627">
        <v>0</v>
      </c>
      <c r="S2627">
        <v>0</v>
      </c>
      <c r="T2627">
        <v>0</v>
      </c>
      <c r="U2627">
        <v>0</v>
      </c>
      <c r="V2627">
        <v>0</v>
      </c>
      <c r="W2627">
        <v>0</v>
      </c>
      <c r="X2627">
        <v>0</v>
      </c>
      <c r="Y2627">
        <v>0</v>
      </c>
      <c r="Z2627">
        <v>0</v>
      </c>
      <c r="AA2627">
        <v>0</v>
      </c>
      <c r="AB2627">
        <v>0</v>
      </c>
      <c r="AC2627">
        <v>0</v>
      </c>
      <c r="AD2627">
        <v>-38080.949999999997</v>
      </c>
      <c r="AE2627">
        <v>0</v>
      </c>
      <c r="AF2627">
        <v>0</v>
      </c>
      <c r="AG2627">
        <v>0</v>
      </c>
      <c r="AH2627">
        <v>0</v>
      </c>
      <c r="AI2627">
        <v>-38080.949999999997</v>
      </c>
      <c r="AJ2627">
        <v>0</v>
      </c>
      <c r="AK2627">
        <v>-38080.949999999997</v>
      </c>
      <c r="AL2627">
        <v>-3206.11</v>
      </c>
      <c r="AM2627">
        <v>12551.85</v>
      </c>
      <c r="AN2627">
        <v>0</v>
      </c>
      <c r="AO2627">
        <v>0</v>
      </c>
      <c r="AP2627">
        <v>0</v>
      </c>
      <c r="AQ2627">
        <v>12551.85</v>
      </c>
    </row>
    <row r="2628" spans="2:43" x14ac:dyDescent="0.35">
      <c r="B2628" s="65" t="s">
        <v>128</v>
      </c>
      <c r="C2628">
        <v>2016</v>
      </c>
      <c r="D2628">
        <v>2016</v>
      </c>
      <c r="F2628">
        <v>1120</v>
      </c>
      <c r="G2628">
        <v>0</v>
      </c>
      <c r="H2628" t="s">
        <v>518</v>
      </c>
      <c r="I2628">
        <v>1</v>
      </c>
      <c r="J2628">
        <v>231</v>
      </c>
      <c r="K2628" t="s">
        <v>66</v>
      </c>
      <c r="L2628">
        <v>-35271.19</v>
      </c>
      <c r="M2628">
        <v>-99418.92</v>
      </c>
      <c r="N2628">
        <v>0</v>
      </c>
      <c r="O2628">
        <v>-28131.46</v>
      </c>
      <c r="P2628">
        <v>-35271.19</v>
      </c>
      <c r="Q2628">
        <v>-127550.38</v>
      </c>
      <c r="R2628">
        <v>0</v>
      </c>
      <c r="S2628">
        <v>0</v>
      </c>
      <c r="T2628">
        <v>0</v>
      </c>
      <c r="U2628">
        <v>0</v>
      </c>
      <c r="V2628">
        <v>0</v>
      </c>
      <c r="W2628">
        <v>0</v>
      </c>
      <c r="X2628">
        <v>0</v>
      </c>
      <c r="Y2628">
        <v>0</v>
      </c>
      <c r="Z2628">
        <v>0</v>
      </c>
      <c r="AA2628">
        <v>0</v>
      </c>
      <c r="AB2628">
        <v>0</v>
      </c>
      <c r="AC2628">
        <v>0</v>
      </c>
      <c r="AD2628">
        <v>-54903.19</v>
      </c>
      <c r="AE2628">
        <v>0</v>
      </c>
      <c r="AF2628">
        <v>0</v>
      </c>
      <c r="AG2628">
        <v>-2198.4</v>
      </c>
      <c r="AH2628">
        <v>0</v>
      </c>
      <c r="AI2628">
        <v>-57101.59</v>
      </c>
      <c r="AJ2628">
        <v>0</v>
      </c>
      <c r="AK2628">
        <v>-57101.59</v>
      </c>
      <c r="AL2628">
        <v>-149380.78</v>
      </c>
      <c r="AM2628">
        <v>3627.97</v>
      </c>
      <c r="AN2628">
        <v>0</v>
      </c>
      <c r="AO2628">
        <v>0</v>
      </c>
      <c r="AP2628">
        <v>121249.32</v>
      </c>
      <c r="AQ2628">
        <v>124877.29</v>
      </c>
    </row>
    <row r="2629" spans="2:43" x14ac:dyDescent="0.35">
      <c r="B2629" s="65" t="s">
        <v>128</v>
      </c>
      <c r="C2629">
        <v>2016</v>
      </c>
      <c r="D2629">
        <v>2016</v>
      </c>
      <c r="F2629">
        <v>1120</v>
      </c>
      <c r="G2629">
        <v>0</v>
      </c>
      <c r="H2629" t="s">
        <v>518</v>
      </c>
      <c r="I2629">
        <v>1</v>
      </c>
      <c r="J2629">
        <v>231</v>
      </c>
      <c r="K2629" t="s">
        <v>457</v>
      </c>
      <c r="L2629">
        <v>-13131.46</v>
      </c>
      <c r="M2629">
        <v>0</v>
      </c>
      <c r="N2629">
        <v>0</v>
      </c>
      <c r="O2629">
        <v>-13131.46</v>
      </c>
      <c r="P2629">
        <v>-13131.46</v>
      </c>
      <c r="Q2629">
        <v>-13131.46</v>
      </c>
      <c r="R2629">
        <v>0</v>
      </c>
      <c r="S2629">
        <v>0</v>
      </c>
      <c r="T2629">
        <v>0</v>
      </c>
      <c r="U2629">
        <v>0</v>
      </c>
      <c r="V2629">
        <v>0</v>
      </c>
      <c r="W2629">
        <v>0</v>
      </c>
      <c r="X2629">
        <v>0</v>
      </c>
      <c r="Y2629">
        <v>0</v>
      </c>
      <c r="Z2629">
        <v>0</v>
      </c>
      <c r="AA2629">
        <v>0</v>
      </c>
      <c r="AB2629">
        <v>0</v>
      </c>
      <c r="AC2629">
        <v>0</v>
      </c>
      <c r="AD2629">
        <v>-13131.46</v>
      </c>
      <c r="AE2629">
        <v>0</v>
      </c>
      <c r="AF2629">
        <v>0</v>
      </c>
      <c r="AG2629">
        <v>0</v>
      </c>
      <c r="AH2629">
        <v>0</v>
      </c>
      <c r="AI2629">
        <v>-13131.46</v>
      </c>
      <c r="AJ2629">
        <v>0</v>
      </c>
      <c r="AK2629">
        <v>-13131.46</v>
      </c>
      <c r="AL2629">
        <v>-13131.46</v>
      </c>
      <c r="AM2629">
        <v>13131.46</v>
      </c>
      <c r="AN2629">
        <v>0</v>
      </c>
      <c r="AO2629">
        <v>0</v>
      </c>
      <c r="AP2629">
        <v>0</v>
      </c>
      <c r="AQ2629">
        <v>13131.46</v>
      </c>
    </row>
    <row r="2630" spans="2:43" x14ac:dyDescent="0.35">
      <c r="B2630" s="65" t="s">
        <v>128</v>
      </c>
      <c r="C2630">
        <v>2016</v>
      </c>
      <c r="D2630">
        <v>2016</v>
      </c>
      <c r="F2630">
        <v>1120</v>
      </c>
      <c r="G2630">
        <v>0</v>
      </c>
      <c r="H2630" t="s">
        <v>518</v>
      </c>
      <c r="I2630">
        <v>1</v>
      </c>
      <c r="J2630">
        <v>233</v>
      </c>
      <c r="K2630" t="s">
        <v>66</v>
      </c>
      <c r="L2630">
        <v>-327346.55</v>
      </c>
      <c r="M2630">
        <v>-24095.26</v>
      </c>
      <c r="N2630">
        <v>0</v>
      </c>
      <c r="O2630">
        <v>0</v>
      </c>
      <c r="P2630">
        <v>-327346.55</v>
      </c>
      <c r="Q2630">
        <v>-24095.26</v>
      </c>
      <c r="R2630">
        <v>-763.37</v>
      </c>
      <c r="S2630">
        <v>-531.19000000000005</v>
      </c>
      <c r="T2630">
        <v>0</v>
      </c>
      <c r="U2630">
        <v>-212.25</v>
      </c>
      <c r="V2630">
        <v>-763.37</v>
      </c>
      <c r="W2630">
        <v>-743.44</v>
      </c>
      <c r="X2630">
        <v>-14981.35</v>
      </c>
      <c r="Y2630">
        <v>-13619.7</v>
      </c>
      <c r="Z2630">
        <v>0</v>
      </c>
      <c r="AA2630">
        <v>0</v>
      </c>
      <c r="AB2630">
        <v>-14981.35</v>
      </c>
      <c r="AC2630">
        <v>-13619.7</v>
      </c>
      <c r="AD2630">
        <v>-304845.12</v>
      </c>
      <c r="AE2630">
        <v>0</v>
      </c>
      <c r="AF2630">
        <v>0</v>
      </c>
      <c r="AG2630">
        <v>0</v>
      </c>
      <c r="AH2630">
        <v>0</v>
      </c>
      <c r="AI2630">
        <v>-304845.12</v>
      </c>
      <c r="AJ2630">
        <v>-14981.35</v>
      </c>
      <c r="AK2630">
        <v>-303483.46999999997</v>
      </c>
      <c r="AL2630">
        <v>-212.25</v>
      </c>
      <c r="AM2630">
        <v>740.2</v>
      </c>
      <c r="AN2630">
        <v>743.44</v>
      </c>
      <c r="AO2630">
        <v>0</v>
      </c>
      <c r="AP2630">
        <v>0</v>
      </c>
      <c r="AQ2630">
        <v>1483.64</v>
      </c>
    </row>
    <row r="2631" spans="2:43" x14ac:dyDescent="0.35">
      <c r="B2631" s="65" t="s">
        <v>128</v>
      </c>
      <c r="C2631">
        <v>2016</v>
      </c>
      <c r="D2631">
        <v>2016</v>
      </c>
      <c r="F2631">
        <v>1120</v>
      </c>
      <c r="G2631">
        <v>0</v>
      </c>
      <c r="H2631" t="s">
        <v>518</v>
      </c>
      <c r="I2631">
        <v>1</v>
      </c>
      <c r="J2631">
        <v>240</v>
      </c>
      <c r="K2631" t="s">
        <v>66</v>
      </c>
      <c r="L2631">
        <v>0</v>
      </c>
      <c r="M2631">
        <v>13855</v>
      </c>
      <c r="N2631">
        <v>0</v>
      </c>
      <c r="O2631">
        <v>0</v>
      </c>
      <c r="P2631">
        <v>0</v>
      </c>
      <c r="Q2631">
        <v>13855</v>
      </c>
      <c r="R2631">
        <v>0</v>
      </c>
      <c r="S2631">
        <v>34980</v>
      </c>
      <c r="T2631">
        <v>0</v>
      </c>
      <c r="U2631">
        <v>-34980</v>
      </c>
      <c r="V2631">
        <v>0</v>
      </c>
      <c r="W2631">
        <v>0</v>
      </c>
      <c r="X2631">
        <v>0</v>
      </c>
      <c r="Y2631">
        <v>0</v>
      </c>
      <c r="Z2631">
        <v>0</v>
      </c>
      <c r="AA2631">
        <v>0</v>
      </c>
      <c r="AB2631">
        <v>0</v>
      </c>
      <c r="AC2631">
        <v>0</v>
      </c>
      <c r="AD2631">
        <v>-48835</v>
      </c>
      <c r="AE2631">
        <v>0</v>
      </c>
      <c r="AF2631">
        <v>0</v>
      </c>
      <c r="AG2631">
        <v>0</v>
      </c>
      <c r="AH2631">
        <v>0</v>
      </c>
      <c r="AI2631">
        <v>-48835</v>
      </c>
      <c r="AJ2631">
        <v>0</v>
      </c>
      <c r="AK2631">
        <v>-48835</v>
      </c>
      <c r="AL2631">
        <v>-34980</v>
      </c>
      <c r="AM2631">
        <v>0</v>
      </c>
      <c r="AN2631">
        <v>0</v>
      </c>
      <c r="AO2631">
        <v>0</v>
      </c>
      <c r="AP2631">
        <v>0</v>
      </c>
      <c r="AQ2631">
        <v>0</v>
      </c>
    </row>
    <row r="2632" spans="2:43" x14ac:dyDescent="0.35">
      <c r="B2632" s="65" t="s">
        <v>128</v>
      </c>
      <c r="C2632">
        <v>2016</v>
      </c>
      <c r="D2632">
        <v>2016</v>
      </c>
      <c r="F2632">
        <v>1120</v>
      </c>
      <c r="G2632">
        <v>0</v>
      </c>
      <c r="H2632" t="s">
        <v>518</v>
      </c>
      <c r="I2632">
        <v>1</v>
      </c>
      <c r="J2632">
        <v>252</v>
      </c>
      <c r="K2632" t="s">
        <v>66</v>
      </c>
      <c r="L2632">
        <v>-442272.38</v>
      </c>
      <c r="M2632">
        <v>-204278.5</v>
      </c>
      <c r="N2632">
        <v>0</v>
      </c>
      <c r="O2632">
        <v>-6000</v>
      </c>
      <c r="P2632">
        <v>-442272.38</v>
      </c>
      <c r="Q2632">
        <v>-210278.5</v>
      </c>
      <c r="R2632">
        <v>-4500.01</v>
      </c>
      <c r="S2632">
        <v>4078.09</v>
      </c>
      <c r="T2632">
        <v>0</v>
      </c>
      <c r="U2632">
        <v>-5089</v>
      </c>
      <c r="V2632">
        <v>-4500.01</v>
      </c>
      <c r="W2632">
        <v>-1010.91</v>
      </c>
      <c r="X2632">
        <v>0</v>
      </c>
      <c r="Y2632">
        <v>0</v>
      </c>
      <c r="Z2632">
        <v>0</v>
      </c>
      <c r="AA2632">
        <v>0</v>
      </c>
      <c r="AB2632">
        <v>0</v>
      </c>
      <c r="AC2632">
        <v>0</v>
      </c>
      <c r="AD2632">
        <v>-246571.98</v>
      </c>
      <c r="AE2632">
        <v>0</v>
      </c>
      <c r="AF2632">
        <v>0</v>
      </c>
      <c r="AG2632">
        <v>0</v>
      </c>
      <c r="AH2632">
        <v>0</v>
      </c>
      <c r="AI2632">
        <v>-246571.98</v>
      </c>
      <c r="AJ2632">
        <v>0</v>
      </c>
      <c r="AK2632">
        <v>-246571.98</v>
      </c>
      <c r="AL2632">
        <v>-11089</v>
      </c>
      <c r="AM2632">
        <v>1159</v>
      </c>
      <c r="AN2632">
        <v>1010.91</v>
      </c>
      <c r="AO2632">
        <v>0</v>
      </c>
      <c r="AP2632">
        <v>0</v>
      </c>
      <c r="AQ2632">
        <v>2169.91</v>
      </c>
    </row>
    <row r="2633" spans="2:43" x14ac:dyDescent="0.35">
      <c r="B2633" s="65" t="s">
        <v>128</v>
      </c>
      <c r="C2633">
        <v>2016</v>
      </c>
      <c r="D2633">
        <v>2016</v>
      </c>
      <c r="F2633">
        <v>1120</v>
      </c>
      <c r="G2633">
        <v>0</v>
      </c>
      <c r="H2633" t="s">
        <v>518</v>
      </c>
      <c r="I2633">
        <v>1</v>
      </c>
      <c r="J2633">
        <v>253</v>
      </c>
      <c r="K2633" t="s">
        <v>66</v>
      </c>
      <c r="L2633">
        <v>-1139055.76</v>
      </c>
      <c r="M2633">
        <v>-544586.12</v>
      </c>
      <c r="N2633">
        <v>0</v>
      </c>
      <c r="O2633">
        <v>-104277.25</v>
      </c>
      <c r="P2633">
        <v>-1139055.76</v>
      </c>
      <c r="Q2633">
        <v>-648863.37</v>
      </c>
      <c r="R2633">
        <v>-60060</v>
      </c>
      <c r="S2633">
        <v>122.86</v>
      </c>
      <c r="T2633">
        <v>0</v>
      </c>
      <c r="U2633">
        <v>-122.86</v>
      </c>
      <c r="V2633">
        <v>-60060</v>
      </c>
      <c r="W2633">
        <v>0</v>
      </c>
      <c r="X2633">
        <v>-2636479.63</v>
      </c>
      <c r="Y2633">
        <v>-620688.23</v>
      </c>
      <c r="Z2633">
        <v>0</v>
      </c>
      <c r="AA2633">
        <v>0</v>
      </c>
      <c r="AB2633">
        <v>-2636479.63</v>
      </c>
      <c r="AC2633">
        <v>-620688.23</v>
      </c>
      <c r="AD2633">
        <v>-2670562.4700000002</v>
      </c>
      <c r="AE2633">
        <v>0</v>
      </c>
      <c r="AF2633">
        <v>0</v>
      </c>
      <c r="AG2633">
        <v>0</v>
      </c>
      <c r="AH2633">
        <v>0</v>
      </c>
      <c r="AI2633">
        <v>-2670562.4700000002</v>
      </c>
      <c r="AJ2633">
        <v>-2636479.63</v>
      </c>
      <c r="AK2633">
        <v>-654771.06999999995</v>
      </c>
      <c r="AL2633">
        <v>-104518.68</v>
      </c>
      <c r="AM2633">
        <v>20000</v>
      </c>
      <c r="AN2633">
        <v>0</v>
      </c>
      <c r="AO2633">
        <v>0</v>
      </c>
      <c r="AP2633">
        <v>118.57</v>
      </c>
      <c r="AQ2633">
        <v>20118.57</v>
      </c>
    </row>
    <row r="2634" spans="2:43" x14ac:dyDescent="0.35">
      <c r="B2634" s="65" t="s">
        <v>128</v>
      </c>
      <c r="C2634">
        <v>2016</v>
      </c>
      <c r="D2634">
        <v>2016</v>
      </c>
      <c r="F2634">
        <v>1120</v>
      </c>
      <c r="G2634">
        <v>0</v>
      </c>
      <c r="H2634" t="s">
        <v>518</v>
      </c>
      <c r="I2634">
        <v>1</v>
      </c>
      <c r="J2634">
        <v>253</v>
      </c>
      <c r="K2634" t="s">
        <v>457</v>
      </c>
      <c r="L2634">
        <v>0</v>
      </c>
      <c r="M2634">
        <v>0</v>
      </c>
      <c r="N2634">
        <v>0</v>
      </c>
      <c r="O2634">
        <v>-3650.9</v>
      </c>
      <c r="P2634">
        <v>0</v>
      </c>
      <c r="Q2634">
        <v>-3650.9</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-3650.9</v>
      </c>
      <c r="AM2634">
        <v>3650.9</v>
      </c>
      <c r="AN2634">
        <v>0</v>
      </c>
      <c r="AO2634">
        <v>0</v>
      </c>
      <c r="AP2634">
        <v>0</v>
      </c>
      <c r="AQ2634">
        <v>3650.9</v>
      </c>
    </row>
    <row r="2635" spans="2:43" x14ac:dyDescent="0.35">
      <c r="B2635" s="65" t="s">
        <v>128</v>
      </c>
      <c r="C2635">
        <v>2016</v>
      </c>
      <c r="D2635">
        <v>2016</v>
      </c>
      <c r="F2635">
        <v>1120</v>
      </c>
      <c r="G2635">
        <v>0</v>
      </c>
      <c r="H2635" t="s">
        <v>518</v>
      </c>
      <c r="I2635">
        <v>1</v>
      </c>
      <c r="J2635">
        <v>254</v>
      </c>
      <c r="K2635" t="s">
        <v>66</v>
      </c>
      <c r="L2635">
        <v>-213946.27</v>
      </c>
      <c r="M2635">
        <v>-43189.38</v>
      </c>
      <c r="N2635">
        <v>0</v>
      </c>
      <c r="O2635">
        <v>0</v>
      </c>
      <c r="P2635">
        <v>-213946.27</v>
      </c>
      <c r="Q2635">
        <v>-43189.38</v>
      </c>
      <c r="R2635">
        <v>0</v>
      </c>
      <c r="S2635">
        <v>0</v>
      </c>
      <c r="T2635">
        <v>0</v>
      </c>
      <c r="U2635">
        <v>0</v>
      </c>
      <c r="V2635">
        <v>0</v>
      </c>
      <c r="W2635">
        <v>0</v>
      </c>
      <c r="X2635">
        <v>0</v>
      </c>
      <c r="Y2635">
        <v>0</v>
      </c>
      <c r="Z2635">
        <v>0</v>
      </c>
      <c r="AA2635">
        <v>0</v>
      </c>
      <c r="AB2635">
        <v>0</v>
      </c>
      <c r="AC2635">
        <v>0</v>
      </c>
      <c r="AD2635">
        <v>-170756.89</v>
      </c>
      <c r="AE2635">
        <v>0</v>
      </c>
      <c r="AF2635">
        <v>0</v>
      </c>
      <c r="AG2635">
        <v>0</v>
      </c>
      <c r="AH2635">
        <v>0</v>
      </c>
      <c r="AI2635">
        <v>-170756.89</v>
      </c>
      <c r="AJ2635">
        <v>0</v>
      </c>
      <c r="AK2635">
        <v>-170756.89</v>
      </c>
      <c r="AL2635">
        <v>0</v>
      </c>
      <c r="AM2635">
        <v>0</v>
      </c>
      <c r="AN2635">
        <v>0</v>
      </c>
      <c r="AO2635">
        <v>0</v>
      </c>
      <c r="AP2635">
        <v>0</v>
      </c>
      <c r="AQ2635">
        <v>0</v>
      </c>
    </row>
    <row r="2636" spans="2:43" x14ac:dyDescent="0.35">
      <c r="B2636" s="65" t="s">
        <v>128</v>
      </c>
      <c r="C2636">
        <v>2016</v>
      </c>
      <c r="D2636">
        <v>2016</v>
      </c>
      <c r="F2636">
        <v>1120</v>
      </c>
      <c r="G2636">
        <v>0</v>
      </c>
      <c r="H2636" t="s">
        <v>518</v>
      </c>
      <c r="I2636">
        <v>1</v>
      </c>
      <c r="J2636">
        <v>256</v>
      </c>
      <c r="K2636" t="s">
        <v>66</v>
      </c>
      <c r="L2636">
        <v>-8107.17</v>
      </c>
      <c r="M2636">
        <v>-4931.71</v>
      </c>
      <c r="N2636">
        <v>0</v>
      </c>
      <c r="O2636">
        <v>0</v>
      </c>
      <c r="P2636">
        <v>-8107.17</v>
      </c>
      <c r="Q2636">
        <v>-4931.71</v>
      </c>
      <c r="R2636">
        <v>0</v>
      </c>
      <c r="S2636">
        <v>0</v>
      </c>
      <c r="T2636">
        <v>0</v>
      </c>
      <c r="U2636">
        <v>0</v>
      </c>
      <c r="V2636">
        <v>0</v>
      </c>
      <c r="W2636">
        <v>0</v>
      </c>
      <c r="X2636">
        <v>0</v>
      </c>
      <c r="Y2636">
        <v>0</v>
      </c>
      <c r="Z2636">
        <v>0</v>
      </c>
      <c r="AA2636">
        <v>0</v>
      </c>
      <c r="AB2636">
        <v>0</v>
      </c>
      <c r="AC2636">
        <v>0</v>
      </c>
      <c r="AD2636">
        <v>-3175.46</v>
      </c>
      <c r="AE2636">
        <v>0</v>
      </c>
      <c r="AF2636">
        <v>0</v>
      </c>
      <c r="AG2636">
        <v>0</v>
      </c>
      <c r="AH2636">
        <v>0</v>
      </c>
      <c r="AI2636">
        <v>-3175.46</v>
      </c>
      <c r="AJ2636">
        <v>0</v>
      </c>
      <c r="AK2636">
        <v>-3175.46</v>
      </c>
      <c r="AL2636">
        <v>0</v>
      </c>
      <c r="AM2636">
        <v>0</v>
      </c>
      <c r="AN2636">
        <v>0</v>
      </c>
      <c r="AO2636">
        <v>0</v>
      </c>
      <c r="AP2636">
        <v>0</v>
      </c>
      <c r="AQ2636">
        <v>0</v>
      </c>
    </row>
    <row r="2637" spans="2:43" x14ac:dyDescent="0.35">
      <c r="B2637" s="65" t="s">
        <v>128</v>
      </c>
      <c r="C2637">
        <v>2016</v>
      </c>
      <c r="D2637">
        <v>2016</v>
      </c>
      <c r="F2637">
        <v>1120</v>
      </c>
      <c r="G2637">
        <v>0</v>
      </c>
      <c r="H2637" t="s">
        <v>518</v>
      </c>
      <c r="I2637">
        <v>1</v>
      </c>
      <c r="J2637">
        <v>257</v>
      </c>
      <c r="K2637" t="s">
        <v>66</v>
      </c>
      <c r="L2637">
        <v>-4584341.84</v>
      </c>
      <c r="M2637">
        <v>-1016380.01</v>
      </c>
      <c r="N2637">
        <v>0</v>
      </c>
      <c r="O2637">
        <v>-1887.56</v>
      </c>
      <c r="P2637">
        <v>-4584341.84</v>
      </c>
      <c r="Q2637">
        <v>-1018267.57</v>
      </c>
      <c r="R2637">
        <v>0</v>
      </c>
      <c r="S2637">
        <v>0</v>
      </c>
      <c r="T2637">
        <v>0</v>
      </c>
      <c r="U2637">
        <v>0</v>
      </c>
      <c r="V2637">
        <v>0</v>
      </c>
      <c r="W2637">
        <v>0</v>
      </c>
      <c r="X2637">
        <v>0</v>
      </c>
      <c r="Y2637">
        <v>0</v>
      </c>
      <c r="Z2637">
        <v>0</v>
      </c>
      <c r="AA2637">
        <v>0</v>
      </c>
      <c r="AB2637">
        <v>0</v>
      </c>
      <c r="AC2637">
        <v>0</v>
      </c>
      <c r="AD2637">
        <v>-3567417.53</v>
      </c>
      <c r="AE2637">
        <v>0</v>
      </c>
      <c r="AF2637">
        <v>0</v>
      </c>
      <c r="AG2637">
        <v>0</v>
      </c>
      <c r="AH2637">
        <v>0</v>
      </c>
      <c r="AI2637">
        <v>-3567417.53</v>
      </c>
      <c r="AJ2637">
        <v>0</v>
      </c>
      <c r="AK2637">
        <v>-3567417.53</v>
      </c>
      <c r="AL2637">
        <v>-1343.26</v>
      </c>
      <c r="AM2637">
        <v>12785.94</v>
      </c>
      <c r="AN2637">
        <v>0</v>
      </c>
      <c r="AO2637">
        <v>0</v>
      </c>
      <c r="AP2637">
        <v>0</v>
      </c>
      <c r="AQ2637">
        <v>12785.94</v>
      </c>
    </row>
    <row r="2638" spans="2:43" x14ac:dyDescent="0.35">
      <c r="B2638" s="65" t="s">
        <v>128</v>
      </c>
      <c r="C2638">
        <v>2016</v>
      </c>
      <c r="D2638">
        <v>2016</v>
      </c>
      <c r="F2638">
        <v>1120</v>
      </c>
      <c r="G2638">
        <v>0</v>
      </c>
      <c r="H2638" t="s">
        <v>518</v>
      </c>
      <c r="I2638">
        <v>1</v>
      </c>
      <c r="J2638">
        <v>260</v>
      </c>
      <c r="K2638" t="s">
        <v>66</v>
      </c>
      <c r="L2638">
        <v>-307.05</v>
      </c>
      <c r="M2638">
        <v>-307.05</v>
      </c>
      <c r="N2638">
        <v>0</v>
      </c>
      <c r="O2638">
        <v>0</v>
      </c>
      <c r="P2638">
        <v>-307.05</v>
      </c>
      <c r="Q2638">
        <v>-307.05</v>
      </c>
      <c r="R2638">
        <v>-22.17</v>
      </c>
      <c r="S2638">
        <v>-4459.2</v>
      </c>
      <c r="T2638">
        <v>0</v>
      </c>
      <c r="U2638">
        <v>-1691.17</v>
      </c>
      <c r="V2638">
        <v>-22.17</v>
      </c>
      <c r="W2638">
        <v>-6150.37</v>
      </c>
      <c r="X2638">
        <v>0</v>
      </c>
      <c r="Y2638">
        <v>0</v>
      </c>
      <c r="Z2638">
        <v>0</v>
      </c>
      <c r="AA2638">
        <v>0</v>
      </c>
      <c r="AB2638">
        <v>0</v>
      </c>
      <c r="AC2638">
        <v>0</v>
      </c>
      <c r="AD2638">
        <v>4437.03</v>
      </c>
      <c r="AE2638">
        <v>0</v>
      </c>
      <c r="AF2638">
        <v>0</v>
      </c>
      <c r="AG2638">
        <v>0</v>
      </c>
      <c r="AH2638">
        <v>0</v>
      </c>
      <c r="AI2638">
        <v>4437.03</v>
      </c>
      <c r="AJ2638">
        <v>0</v>
      </c>
      <c r="AK2638">
        <v>4437.03</v>
      </c>
      <c r="AL2638">
        <v>-1691.17</v>
      </c>
      <c r="AM2638">
        <v>307.05</v>
      </c>
      <c r="AN2638">
        <v>6150.37</v>
      </c>
      <c r="AO2638">
        <v>0</v>
      </c>
      <c r="AP2638">
        <v>0</v>
      </c>
      <c r="AQ2638">
        <v>6457.42</v>
      </c>
    </row>
    <row r="2639" spans="2:43" x14ac:dyDescent="0.35">
      <c r="B2639" s="65" t="s">
        <v>128</v>
      </c>
      <c r="C2639">
        <v>2016</v>
      </c>
      <c r="D2639">
        <v>2016</v>
      </c>
      <c r="F2639">
        <v>1120</v>
      </c>
      <c r="G2639">
        <v>0</v>
      </c>
      <c r="H2639" t="s">
        <v>518</v>
      </c>
      <c r="I2639">
        <v>1</v>
      </c>
      <c r="J2639">
        <v>310</v>
      </c>
      <c r="K2639" t="s">
        <v>66</v>
      </c>
      <c r="L2639">
        <v>-92500.62</v>
      </c>
      <c r="M2639">
        <v>-70797.119999999995</v>
      </c>
      <c r="N2639">
        <v>0</v>
      </c>
      <c r="O2639">
        <v>0</v>
      </c>
      <c r="P2639">
        <v>-92500.62</v>
      </c>
      <c r="Q2639">
        <v>-70797.119999999995</v>
      </c>
      <c r="R2639">
        <v>0</v>
      </c>
      <c r="S2639">
        <v>470.56</v>
      </c>
      <c r="T2639">
        <v>0</v>
      </c>
      <c r="U2639">
        <v>-743.44</v>
      </c>
      <c r="V2639">
        <v>0</v>
      </c>
      <c r="W2639">
        <v>-272.88</v>
      </c>
      <c r="X2639">
        <v>-6606.13</v>
      </c>
      <c r="Y2639">
        <v>-6606.13</v>
      </c>
      <c r="Z2639">
        <v>0</v>
      </c>
      <c r="AA2639">
        <v>0</v>
      </c>
      <c r="AB2639">
        <v>-6606.13</v>
      </c>
      <c r="AC2639">
        <v>-6606.13</v>
      </c>
      <c r="AD2639">
        <v>-22174.06</v>
      </c>
      <c r="AE2639">
        <v>0</v>
      </c>
      <c r="AF2639">
        <v>0</v>
      </c>
      <c r="AG2639">
        <v>0</v>
      </c>
      <c r="AH2639">
        <v>0</v>
      </c>
      <c r="AI2639">
        <v>-22174.06</v>
      </c>
      <c r="AJ2639">
        <v>-6606.13</v>
      </c>
      <c r="AK2639">
        <v>-22174.06</v>
      </c>
      <c r="AL2639">
        <v>-743.44</v>
      </c>
      <c r="AM2639">
        <v>0</v>
      </c>
      <c r="AN2639">
        <v>272.88</v>
      </c>
      <c r="AO2639">
        <v>0</v>
      </c>
      <c r="AP2639">
        <v>0</v>
      </c>
      <c r="AQ2639">
        <v>272.88</v>
      </c>
    </row>
    <row r="2640" spans="2:43" x14ac:dyDescent="0.35">
      <c r="B2640" s="65" t="s">
        <v>128</v>
      </c>
      <c r="C2640">
        <v>2016</v>
      </c>
      <c r="D2640">
        <v>2016</v>
      </c>
      <c r="F2640">
        <v>1120</v>
      </c>
      <c r="G2640">
        <v>0</v>
      </c>
      <c r="H2640" t="s">
        <v>518</v>
      </c>
      <c r="I2640">
        <v>1</v>
      </c>
      <c r="J2640">
        <v>420</v>
      </c>
      <c r="K2640" t="s">
        <v>66</v>
      </c>
      <c r="L2640">
        <v>0</v>
      </c>
      <c r="M2640">
        <v>0</v>
      </c>
      <c r="N2640">
        <v>0</v>
      </c>
      <c r="O2640">
        <v>0</v>
      </c>
      <c r="P2640">
        <v>0</v>
      </c>
      <c r="Q2640">
        <v>0</v>
      </c>
      <c r="R2640">
        <v>0</v>
      </c>
      <c r="S2640">
        <v>51957.04</v>
      </c>
      <c r="T2640">
        <v>0</v>
      </c>
      <c r="U2640">
        <v>-51957.04</v>
      </c>
      <c r="V2640">
        <v>0</v>
      </c>
      <c r="W2640">
        <v>0</v>
      </c>
      <c r="X2640">
        <v>0</v>
      </c>
      <c r="Y2640">
        <v>0</v>
      </c>
      <c r="Z2640">
        <v>0</v>
      </c>
      <c r="AA2640">
        <v>0</v>
      </c>
      <c r="AB2640">
        <v>0</v>
      </c>
      <c r="AC2640">
        <v>0</v>
      </c>
      <c r="AD2640">
        <v>-51957.04</v>
      </c>
      <c r="AE2640">
        <v>0</v>
      </c>
      <c r="AF2640">
        <v>0</v>
      </c>
      <c r="AG2640">
        <v>0</v>
      </c>
      <c r="AH2640">
        <v>0</v>
      </c>
      <c r="AI2640">
        <v>-51957.04</v>
      </c>
      <c r="AJ2640">
        <v>0</v>
      </c>
      <c r="AK2640">
        <v>-51957.04</v>
      </c>
      <c r="AL2640">
        <v>-51957.04</v>
      </c>
      <c r="AM2640">
        <v>0</v>
      </c>
      <c r="AN2640">
        <v>0</v>
      </c>
      <c r="AO2640">
        <v>0</v>
      </c>
      <c r="AP2640">
        <v>0</v>
      </c>
      <c r="AQ2640">
        <v>0</v>
      </c>
    </row>
    <row r="2641" spans="2:43" x14ac:dyDescent="0.35">
      <c r="B2641" s="65" t="s">
        <v>128</v>
      </c>
      <c r="C2641">
        <v>2016</v>
      </c>
      <c r="D2641">
        <v>2016</v>
      </c>
      <c r="F2641">
        <v>1120</v>
      </c>
      <c r="G2641">
        <v>0</v>
      </c>
      <c r="H2641" t="s">
        <v>518</v>
      </c>
      <c r="I2641">
        <v>1</v>
      </c>
      <c r="J2641">
        <v>920</v>
      </c>
      <c r="K2641" t="s">
        <v>66</v>
      </c>
      <c r="L2641">
        <v>0</v>
      </c>
      <c r="M2641">
        <v>0</v>
      </c>
      <c r="N2641">
        <v>0</v>
      </c>
      <c r="O2641">
        <v>0</v>
      </c>
      <c r="P2641">
        <v>0</v>
      </c>
      <c r="Q2641">
        <v>0</v>
      </c>
      <c r="R2641">
        <v>0</v>
      </c>
      <c r="S2641">
        <v>-109.98</v>
      </c>
      <c r="T2641">
        <v>0</v>
      </c>
      <c r="U2641">
        <v>-299</v>
      </c>
      <c r="V2641">
        <v>0</v>
      </c>
      <c r="W2641">
        <v>-408.98</v>
      </c>
      <c r="X2641">
        <v>0</v>
      </c>
      <c r="Y2641">
        <v>0</v>
      </c>
      <c r="Z2641">
        <v>0</v>
      </c>
      <c r="AA2641">
        <v>0</v>
      </c>
      <c r="AB2641">
        <v>0</v>
      </c>
      <c r="AC2641">
        <v>0</v>
      </c>
      <c r="AD2641">
        <v>109.98</v>
      </c>
      <c r="AE2641">
        <v>0</v>
      </c>
      <c r="AF2641">
        <v>0</v>
      </c>
      <c r="AG2641">
        <v>0</v>
      </c>
      <c r="AH2641">
        <v>0</v>
      </c>
      <c r="AI2641">
        <v>109.98</v>
      </c>
      <c r="AJ2641">
        <v>0</v>
      </c>
      <c r="AK2641">
        <v>109.98</v>
      </c>
      <c r="AL2641">
        <v>-299</v>
      </c>
      <c r="AM2641">
        <v>0</v>
      </c>
      <c r="AN2641">
        <v>408.98</v>
      </c>
      <c r="AO2641">
        <v>0</v>
      </c>
      <c r="AP2641">
        <v>0</v>
      </c>
      <c r="AQ2641">
        <v>408.98</v>
      </c>
    </row>
    <row r="2642" spans="2:43" x14ac:dyDescent="0.35">
      <c r="B2642" s="65" t="s">
        <v>128</v>
      </c>
      <c r="C2642">
        <v>2016</v>
      </c>
      <c r="D2642">
        <v>2016</v>
      </c>
      <c r="F2642">
        <v>1120</v>
      </c>
      <c r="G2642">
        <v>0</v>
      </c>
      <c r="H2642" t="s">
        <v>614</v>
      </c>
      <c r="I2642">
        <v>2</v>
      </c>
      <c r="J2642">
        <v>111</v>
      </c>
      <c r="K2642" t="s">
        <v>66</v>
      </c>
      <c r="L2642">
        <v>0</v>
      </c>
      <c r="M2642">
        <v>0</v>
      </c>
      <c r="N2642">
        <v>0</v>
      </c>
      <c r="O2642">
        <v>0</v>
      </c>
      <c r="P2642">
        <v>0</v>
      </c>
      <c r="Q2642">
        <v>0</v>
      </c>
      <c r="R2642">
        <v>-136976.19</v>
      </c>
      <c r="S2642">
        <v>0</v>
      </c>
      <c r="T2642">
        <v>0</v>
      </c>
      <c r="U2642">
        <v>0</v>
      </c>
      <c r="V2642">
        <v>-136976.19</v>
      </c>
      <c r="W2642">
        <v>0</v>
      </c>
      <c r="X2642">
        <v>0</v>
      </c>
      <c r="Y2642">
        <v>0</v>
      </c>
      <c r="Z2642">
        <v>0</v>
      </c>
      <c r="AA2642">
        <v>0</v>
      </c>
      <c r="AB2642">
        <v>0</v>
      </c>
      <c r="AC2642">
        <v>0</v>
      </c>
      <c r="AD2642">
        <v>-137330.68</v>
      </c>
      <c r="AE2642">
        <v>0</v>
      </c>
      <c r="AF2642">
        <v>0</v>
      </c>
      <c r="AG2642">
        <v>-334.88</v>
      </c>
      <c r="AH2642">
        <v>0</v>
      </c>
      <c r="AI2642">
        <v>-137665.56</v>
      </c>
      <c r="AJ2642">
        <v>0</v>
      </c>
      <c r="AK2642">
        <v>-137665.56</v>
      </c>
      <c r="AL2642">
        <v>-689.37</v>
      </c>
      <c r="AM2642">
        <v>0</v>
      </c>
      <c r="AN2642">
        <v>0</v>
      </c>
      <c r="AO2642">
        <v>0</v>
      </c>
      <c r="AP2642">
        <v>360.48</v>
      </c>
      <c r="AQ2642">
        <v>360.48</v>
      </c>
    </row>
    <row r="2643" spans="2:43" x14ac:dyDescent="0.35">
      <c r="B2643" s="65" t="s">
        <v>128</v>
      </c>
      <c r="C2643">
        <v>2016</v>
      </c>
      <c r="D2643">
        <v>2016</v>
      </c>
      <c r="F2643">
        <v>1120</v>
      </c>
      <c r="G2643">
        <v>0</v>
      </c>
      <c r="H2643" t="s">
        <v>614</v>
      </c>
      <c r="I2643">
        <v>2</v>
      </c>
      <c r="J2643">
        <v>115</v>
      </c>
      <c r="K2643" t="s">
        <v>66</v>
      </c>
      <c r="L2643">
        <v>0</v>
      </c>
      <c r="M2643">
        <v>0</v>
      </c>
      <c r="N2643">
        <v>0</v>
      </c>
      <c r="O2643">
        <v>0</v>
      </c>
      <c r="P2643">
        <v>0</v>
      </c>
      <c r="Q2643">
        <v>0</v>
      </c>
      <c r="R2643">
        <v>-3486.75</v>
      </c>
      <c r="S2643">
        <v>0</v>
      </c>
      <c r="T2643">
        <v>0</v>
      </c>
      <c r="U2643">
        <v>0</v>
      </c>
      <c r="V2643">
        <v>-3486.75</v>
      </c>
      <c r="W2643">
        <v>0</v>
      </c>
      <c r="X2643">
        <v>0</v>
      </c>
      <c r="Y2643">
        <v>0</v>
      </c>
      <c r="Z2643">
        <v>0</v>
      </c>
      <c r="AA2643">
        <v>0</v>
      </c>
      <c r="AB2643">
        <v>0</v>
      </c>
      <c r="AC2643">
        <v>0</v>
      </c>
      <c r="AD2643">
        <v>-3633.32</v>
      </c>
      <c r="AE2643">
        <v>0</v>
      </c>
      <c r="AF2643">
        <v>0</v>
      </c>
      <c r="AG2643">
        <v>0</v>
      </c>
      <c r="AH2643">
        <v>0</v>
      </c>
      <c r="AI2643">
        <v>-3633.32</v>
      </c>
      <c r="AJ2643">
        <v>0</v>
      </c>
      <c r="AK2643">
        <v>-3633.32</v>
      </c>
      <c r="AL2643">
        <v>-146.57</v>
      </c>
      <c r="AM2643">
        <v>0</v>
      </c>
      <c r="AN2643">
        <v>0</v>
      </c>
      <c r="AO2643">
        <v>0</v>
      </c>
      <c r="AP2643">
        <v>0</v>
      </c>
      <c r="AQ2643">
        <v>0</v>
      </c>
    </row>
    <row r="2644" spans="2:43" x14ac:dyDescent="0.35">
      <c r="B2644" s="65" t="s">
        <v>128</v>
      </c>
      <c r="C2644">
        <v>2016</v>
      </c>
      <c r="D2644">
        <v>2016</v>
      </c>
      <c r="F2644">
        <v>1120</v>
      </c>
      <c r="G2644">
        <v>0</v>
      </c>
      <c r="H2644" t="s">
        <v>614</v>
      </c>
      <c r="I2644">
        <v>2</v>
      </c>
      <c r="J2644">
        <v>121</v>
      </c>
      <c r="K2644" t="s">
        <v>66</v>
      </c>
      <c r="L2644">
        <v>0</v>
      </c>
      <c r="M2644">
        <v>0</v>
      </c>
      <c r="N2644">
        <v>0</v>
      </c>
      <c r="O2644">
        <v>0</v>
      </c>
      <c r="P2644">
        <v>0</v>
      </c>
      <c r="Q2644">
        <v>0</v>
      </c>
      <c r="R2644">
        <v>-45152.639999999999</v>
      </c>
      <c r="S2644">
        <v>0</v>
      </c>
      <c r="T2644">
        <v>0</v>
      </c>
      <c r="U2644">
        <v>0</v>
      </c>
      <c r="V2644">
        <v>-45152.639999999999</v>
      </c>
      <c r="W2644">
        <v>0</v>
      </c>
      <c r="X2644">
        <v>0</v>
      </c>
      <c r="Y2644">
        <v>0</v>
      </c>
      <c r="Z2644">
        <v>0</v>
      </c>
      <c r="AA2644">
        <v>0</v>
      </c>
      <c r="AB2644">
        <v>0</v>
      </c>
      <c r="AC2644">
        <v>0</v>
      </c>
      <c r="AD2644">
        <v>-42512.89</v>
      </c>
      <c r="AE2644">
        <v>0</v>
      </c>
      <c r="AF2644">
        <v>0</v>
      </c>
      <c r="AG2644">
        <v>-25.62</v>
      </c>
      <c r="AH2644">
        <v>0</v>
      </c>
      <c r="AI2644">
        <v>-42538.51</v>
      </c>
      <c r="AJ2644">
        <v>0</v>
      </c>
      <c r="AK2644">
        <v>-42538.51</v>
      </c>
      <c r="AL2644">
        <v>2614.13</v>
      </c>
      <c r="AM2644">
        <v>0</v>
      </c>
      <c r="AN2644">
        <v>0</v>
      </c>
      <c r="AO2644">
        <v>0</v>
      </c>
      <c r="AP2644">
        <v>0</v>
      </c>
      <c r="AQ2644">
        <v>0</v>
      </c>
    </row>
    <row r="2645" spans="2:43" x14ac:dyDescent="0.35">
      <c r="B2645" s="65" t="s">
        <v>128</v>
      </c>
      <c r="C2645">
        <v>2016</v>
      </c>
      <c r="D2645">
        <v>2016</v>
      </c>
      <c r="F2645">
        <v>1120</v>
      </c>
      <c r="G2645">
        <v>0</v>
      </c>
      <c r="H2645" t="s">
        <v>614</v>
      </c>
      <c r="I2645">
        <v>2</v>
      </c>
      <c r="J2645">
        <v>210</v>
      </c>
      <c r="K2645" t="s">
        <v>66</v>
      </c>
      <c r="L2645">
        <v>-10125.290000000001</v>
      </c>
      <c r="M2645">
        <v>-624.82000000000005</v>
      </c>
      <c r="N2645">
        <v>0</v>
      </c>
      <c r="O2645">
        <v>-4365.95</v>
      </c>
      <c r="P2645">
        <v>-10125.290000000001</v>
      </c>
      <c r="Q2645">
        <v>-4990.7700000000004</v>
      </c>
      <c r="R2645">
        <v>0</v>
      </c>
      <c r="S2645">
        <v>782.87</v>
      </c>
      <c r="T2645">
        <v>0</v>
      </c>
      <c r="U2645">
        <v>-782.87</v>
      </c>
      <c r="V2645">
        <v>0</v>
      </c>
      <c r="W2645">
        <v>0</v>
      </c>
      <c r="X2645">
        <v>0</v>
      </c>
      <c r="Y2645">
        <v>0</v>
      </c>
      <c r="Z2645">
        <v>0</v>
      </c>
      <c r="AA2645">
        <v>0</v>
      </c>
      <c r="AB2645">
        <v>0</v>
      </c>
      <c r="AC2645">
        <v>0</v>
      </c>
      <c r="AD2645">
        <v>-10283.34</v>
      </c>
      <c r="AE2645">
        <v>0</v>
      </c>
      <c r="AF2645">
        <v>0</v>
      </c>
      <c r="AG2645">
        <v>0</v>
      </c>
      <c r="AH2645">
        <v>0</v>
      </c>
      <c r="AI2645">
        <v>-10283.34</v>
      </c>
      <c r="AJ2645">
        <v>0</v>
      </c>
      <c r="AK2645">
        <v>-10283.34</v>
      </c>
      <c r="AL2645">
        <v>-5148.82</v>
      </c>
      <c r="AM2645">
        <v>4990.7700000000004</v>
      </c>
      <c r="AN2645">
        <v>0</v>
      </c>
      <c r="AO2645">
        <v>0</v>
      </c>
      <c r="AP2645">
        <v>0</v>
      </c>
      <c r="AQ2645">
        <v>4990.7700000000004</v>
      </c>
    </row>
    <row r="2646" spans="2:43" x14ac:dyDescent="0.35">
      <c r="B2646" s="65" t="s">
        <v>128</v>
      </c>
      <c r="C2646">
        <v>2016</v>
      </c>
      <c r="D2646">
        <v>2016</v>
      </c>
      <c r="F2646">
        <v>1120</v>
      </c>
      <c r="G2646">
        <v>0</v>
      </c>
      <c r="H2646" t="s">
        <v>614</v>
      </c>
      <c r="I2646">
        <v>2</v>
      </c>
      <c r="J2646">
        <v>252</v>
      </c>
      <c r="K2646" t="s">
        <v>66</v>
      </c>
      <c r="L2646">
        <v>-16516</v>
      </c>
      <c r="M2646">
        <v>-1</v>
      </c>
      <c r="N2646">
        <v>0</v>
      </c>
      <c r="O2646">
        <v>0</v>
      </c>
      <c r="P2646">
        <v>-16516</v>
      </c>
      <c r="Q2646">
        <v>-1</v>
      </c>
      <c r="R2646">
        <v>0</v>
      </c>
      <c r="S2646">
        <v>0</v>
      </c>
      <c r="T2646">
        <v>0</v>
      </c>
      <c r="U2646">
        <v>0</v>
      </c>
      <c r="V2646">
        <v>0</v>
      </c>
      <c r="W2646">
        <v>0</v>
      </c>
      <c r="X2646">
        <v>0</v>
      </c>
      <c r="Y2646">
        <v>0</v>
      </c>
      <c r="Z2646">
        <v>0</v>
      </c>
      <c r="AA2646">
        <v>0</v>
      </c>
      <c r="AB2646">
        <v>0</v>
      </c>
      <c r="AC2646">
        <v>0</v>
      </c>
      <c r="AD2646">
        <v>-16515</v>
      </c>
      <c r="AE2646">
        <v>0</v>
      </c>
      <c r="AF2646">
        <v>0</v>
      </c>
      <c r="AG2646">
        <v>0</v>
      </c>
      <c r="AH2646">
        <v>0</v>
      </c>
      <c r="AI2646">
        <v>-16515</v>
      </c>
      <c r="AJ2646">
        <v>0</v>
      </c>
      <c r="AK2646">
        <v>-16515</v>
      </c>
      <c r="AL2646">
        <v>0</v>
      </c>
      <c r="AM2646">
        <v>0</v>
      </c>
      <c r="AN2646">
        <v>0</v>
      </c>
      <c r="AO2646">
        <v>0</v>
      </c>
      <c r="AP2646">
        <v>0</v>
      </c>
      <c r="AQ2646">
        <v>0</v>
      </c>
    </row>
    <row r="2647" spans="2:43" x14ac:dyDescent="0.35">
      <c r="B2647" s="65" t="s">
        <v>128</v>
      </c>
      <c r="C2647">
        <v>2016</v>
      </c>
      <c r="D2647">
        <v>2016</v>
      </c>
      <c r="F2647">
        <v>1120</v>
      </c>
      <c r="G2647">
        <v>0</v>
      </c>
      <c r="H2647" t="s">
        <v>614</v>
      </c>
      <c r="I2647">
        <v>2</v>
      </c>
      <c r="J2647">
        <v>253</v>
      </c>
      <c r="K2647" t="s">
        <v>66</v>
      </c>
      <c r="L2647">
        <v>-144497</v>
      </c>
      <c r="M2647">
        <v>-118835.36</v>
      </c>
      <c r="N2647">
        <v>0</v>
      </c>
      <c r="O2647">
        <v>0</v>
      </c>
      <c r="P2647">
        <v>-144497</v>
      </c>
      <c r="Q2647">
        <v>-118835.36</v>
      </c>
      <c r="R2647">
        <v>0</v>
      </c>
      <c r="S2647">
        <v>0</v>
      </c>
      <c r="T2647">
        <v>0</v>
      </c>
      <c r="U2647">
        <v>0</v>
      </c>
      <c r="V2647">
        <v>0</v>
      </c>
      <c r="W2647">
        <v>0</v>
      </c>
      <c r="X2647">
        <v>-35315.51</v>
      </c>
      <c r="Y2647">
        <v>-8237.0400000000009</v>
      </c>
      <c r="Z2647">
        <v>0</v>
      </c>
      <c r="AA2647">
        <v>0</v>
      </c>
      <c r="AB2647">
        <v>-35315.51</v>
      </c>
      <c r="AC2647">
        <v>-8237.0400000000009</v>
      </c>
      <c r="AD2647">
        <v>-52740.11</v>
      </c>
      <c r="AE2647">
        <v>0</v>
      </c>
      <c r="AF2647">
        <v>0</v>
      </c>
      <c r="AG2647">
        <v>0</v>
      </c>
      <c r="AH2647">
        <v>0</v>
      </c>
      <c r="AI2647">
        <v>-52740.11</v>
      </c>
      <c r="AJ2647">
        <v>-35315.51</v>
      </c>
      <c r="AK2647">
        <v>-25661.64</v>
      </c>
      <c r="AL2647">
        <v>0</v>
      </c>
      <c r="AM2647">
        <v>0</v>
      </c>
      <c r="AN2647">
        <v>0</v>
      </c>
      <c r="AO2647">
        <v>0</v>
      </c>
      <c r="AP2647">
        <v>0</v>
      </c>
      <c r="AQ2647">
        <v>0</v>
      </c>
    </row>
    <row r="2648" spans="2:43" x14ac:dyDescent="0.35">
      <c r="B2648" s="65" t="s">
        <v>128</v>
      </c>
      <c r="C2648">
        <v>2016</v>
      </c>
      <c r="D2648">
        <v>2016</v>
      </c>
      <c r="F2648">
        <v>1120</v>
      </c>
      <c r="G2648">
        <v>0</v>
      </c>
      <c r="H2648" t="s">
        <v>614</v>
      </c>
      <c r="I2648">
        <v>2</v>
      </c>
      <c r="J2648">
        <v>260</v>
      </c>
      <c r="K2648" t="s">
        <v>66</v>
      </c>
      <c r="L2648">
        <v>0</v>
      </c>
      <c r="M2648">
        <v>0</v>
      </c>
      <c r="N2648">
        <v>0</v>
      </c>
      <c r="O2648">
        <v>0</v>
      </c>
      <c r="P2648">
        <v>0</v>
      </c>
      <c r="Q2648">
        <v>0</v>
      </c>
      <c r="R2648">
        <v>0</v>
      </c>
      <c r="S2648">
        <v>-1175.68</v>
      </c>
      <c r="T2648">
        <v>0</v>
      </c>
      <c r="U2648">
        <v>0</v>
      </c>
      <c r="V2648">
        <v>0</v>
      </c>
      <c r="W2648">
        <v>-1175.68</v>
      </c>
      <c r="X2648">
        <v>0</v>
      </c>
      <c r="Y2648">
        <v>0</v>
      </c>
      <c r="Z2648">
        <v>0</v>
      </c>
      <c r="AA2648">
        <v>0</v>
      </c>
      <c r="AB2648">
        <v>0</v>
      </c>
      <c r="AC2648">
        <v>0</v>
      </c>
      <c r="AD2648">
        <v>1175.68</v>
      </c>
      <c r="AE2648">
        <v>0</v>
      </c>
      <c r="AF2648">
        <v>0</v>
      </c>
      <c r="AG2648">
        <v>0</v>
      </c>
      <c r="AH2648">
        <v>0</v>
      </c>
      <c r="AI2648">
        <v>1175.68</v>
      </c>
      <c r="AJ2648">
        <v>0</v>
      </c>
      <c r="AK2648">
        <v>1175.68</v>
      </c>
      <c r="AL2648">
        <v>0</v>
      </c>
      <c r="AM2648">
        <v>0</v>
      </c>
      <c r="AN2648">
        <v>1175.68</v>
      </c>
      <c r="AO2648">
        <v>0</v>
      </c>
      <c r="AP2648">
        <v>0</v>
      </c>
      <c r="AQ2648">
        <v>1175.68</v>
      </c>
    </row>
    <row r="2649" spans="2:43" x14ac:dyDescent="0.35">
      <c r="B2649" s="65" t="s">
        <v>128</v>
      </c>
      <c r="C2649">
        <v>2016</v>
      </c>
      <c r="D2649">
        <v>2016</v>
      </c>
      <c r="F2649">
        <v>1120</v>
      </c>
      <c r="G2649">
        <v>0</v>
      </c>
      <c r="H2649" t="s">
        <v>615</v>
      </c>
      <c r="I2649">
        <v>3</v>
      </c>
      <c r="J2649">
        <v>253</v>
      </c>
      <c r="K2649" t="s">
        <v>66</v>
      </c>
      <c r="L2649">
        <v>-222820</v>
      </c>
      <c r="M2649">
        <v>18480.07</v>
      </c>
      <c r="N2649">
        <v>0</v>
      </c>
      <c r="O2649">
        <v>0</v>
      </c>
      <c r="P2649">
        <v>-222820</v>
      </c>
      <c r="Q2649">
        <v>18480.07</v>
      </c>
      <c r="R2649">
        <v>0</v>
      </c>
      <c r="S2649">
        <v>0</v>
      </c>
      <c r="T2649">
        <v>0</v>
      </c>
      <c r="U2649">
        <v>0</v>
      </c>
      <c r="V2649">
        <v>0</v>
      </c>
      <c r="W2649">
        <v>0</v>
      </c>
      <c r="X2649">
        <v>-277180</v>
      </c>
      <c r="Y2649">
        <v>-247454.57</v>
      </c>
      <c r="Z2649">
        <v>0</v>
      </c>
      <c r="AA2649">
        <v>0</v>
      </c>
      <c r="AB2649">
        <v>-277180</v>
      </c>
      <c r="AC2649">
        <v>-247454.57</v>
      </c>
      <c r="AD2649">
        <v>-271025.5</v>
      </c>
      <c r="AE2649">
        <v>0</v>
      </c>
      <c r="AF2649">
        <v>0</v>
      </c>
      <c r="AG2649">
        <v>0</v>
      </c>
      <c r="AH2649">
        <v>0</v>
      </c>
      <c r="AI2649">
        <v>-271025.5</v>
      </c>
      <c r="AJ2649">
        <v>-277180</v>
      </c>
      <c r="AK2649">
        <v>-241300.07</v>
      </c>
      <c r="AL2649">
        <v>0</v>
      </c>
      <c r="AM2649">
        <v>0</v>
      </c>
      <c r="AN2649">
        <v>0</v>
      </c>
      <c r="AO2649">
        <v>0</v>
      </c>
      <c r="AP2649">
        <v>0</v>
      </c>
      <c r="AQ2649">
        <v>0</v>
      </c>
    </row>
    <row r="2650" spans="2:43" x14ac:dyDescent="0.35">
      <c r="B2650" s="65" t="s">
        <v>128</v>
      </c>
      <c r="C2650">
        <v>2017</v>
      </c>
      <c r="D2650">
        <v>2017</v>
      </c>
      <c r="F2650">
        <v>1120</v>
      </c>
      <c r="G2650">
        <v>0</v>
      </c>
      <c r="H2650" t="s">
        <v>518</v>
      </c>
      <c r="I2650">
        <v>1</v>
      </c>
      <c r="J2650">
        <v>111</v>
      </c>
      <c r="K2650" t="s">
        <v>66</v>
      </c>
      <c r="L2650">
        <v>0</v>
      </c>
      <c r="M2650">
        <v>0</v>
      </c>
      <c r="N2650">
        <v>0</v>
      </c>
      <c r="O2650">
        <v>0</v>
      </c>
      <c r="P2650">
        <v>0</v>
      </c>
      <c r="Q2650">
        <v>0</v>
      </c>
      <c r="R2650">
        <v>0</v>
      </c>
      <c r="S2650">
        <v>-3251321.4</v>
      </c>
      <c r="T2650">
        <v>0</v>
      </c>
      <c r="U2650">
        <v>0</v>
      </c>
      <c r="V2650">
        <v>0</v>
      </c>
      <c r="W2650">
        <v>-3251321.4</v>
      </c>
      <c r="X2650">
        <v>0</v>
      </c>
      <c r="Y2650">
        <v>0</v>
      </c>
      <c r="Z2650">
        <v>0</v>
      </c>
      <c r="AA2650">
        <v>0</v>
      </c>
      <c r="AB2650">
        <v>0</v>
      </c>
      <c r="AC2650">
        <v>0</v>
      </c>
      <c r="AD2650">
        <v>-38929086.57</v>
      </c>
      <c r="AE2650">
        <v>0</v>
      </c>
      <c r="AF2650">
        <v>0</v>
      </c>
      <c r="AG2650">
        <v>0</v>
      </c>
      <c r="AH2650">
        <v>0</v>
      </c>
      <c r="AI2650">
        <v>-38929086.57</v>
      </c>
      <c r="AJ2650">
        <v>0</v>
      </c>
      <c r="AK2650">
        <v>-38929086.57</v>
      </c>
      <c r="AL2650">
        <v>-42180407.969999999</v>
      </c>
      <c r="AM2650">
        <v>0</v>
      </c>
      <c r="AN2650">
        <v>0</v>
      </c>
      <c r="AO2650">
        <v>0</v>
      </c>
      <c r="AP2650">
        <v>0</v>
      </c>
      <c r="AQ2650">
        <v>0</v>
      </c>
    </row>
    <row r="2651" spans="2:43" x14ac:dyDescent="0.35">
      <c r="B2651" s="65" t="s">
        <v>128</v>
      </c>
      <c r="C2651">
        <v>2017</v>
      </c>
      <c r="D2651">
        <v>2017</v>
      </c>
      <c r="F2651">
        <v>1120</v>
      </c>
      <c r="G2651">
        <v>0</v>
      </c>
      <c r="H2651" t="s">
        <v>518</v>
      </c>
      <c r="I2651">
        <v>1</v>
      </c>
      <c r="J2651">
        <v>113</v>
      </c>
      <c r="K2651" t="s">
        <v>66</v>
      </c>
      <c r="L2651">
        <v>0</v>
      </c>
      <c r="M2651">
        <v>0</v>
      </c>
      <c r="N2651">
        <v>0</v>
      </c>
      <c r="O2651">
        <v>0</v>
      </c>
      <c r="P2651">
        <v>0</v>
      </c>
      <c r="Q2651">
        <v>0</v>
      </c>
      <c r="R2651">
        <v>0</v>
      </c>
      <c r="S2651">
        <v>-79580.960000000006</v>
      </c>
      <c r="T2651">
        <v>0</v>
      </c>
      <c r="U2651">
        <v>0</v>
      </c>
      <c r="V2651">
        <v>0</v>
      </c>
      <c r="W2651">
        <v>-79580.960000000006</v>
      </c>
      <c r="X2651">
        <v>0</v>
      </c>
      <c r="Y2651">
        <v>0</v>
      </c>
      <c r="Z2651">
        <v>0</v>
      </c>
      <c r="AA2651">
        <v>0</v>
      </c>
      <c r="AB2651">
        <v>0</v>
      </c>
      <c r="AC2651">
        <v>0</v>
      </c>
      <c r="AD2651">
        <v>-1109697.1200000001</v>
      </c>
      <c r="AE2651">
        <v>0</v>
      </c>
      <c r="AF2651">
        <v>0</v>
      </c>
      <c r="AG2651">
        <v>0</v>
      </c>
      <c r="AH2651">
        <v>0</v>
      </c>
      <c r="AI2651">
        <v>-1109697.1200000001</v>
      </c>
      <c r="AJ2651">
        <v>0</v>
      </c>
      <c r="AK2651">
        <v>-1109697.1200000001</v>
      </c>
      <c r="AL2651">
        <v>-1189278.08</v>
      </c>
      <c r="AM2651">
        <v>0</v>
      </c>
      <c r="AN2651">
        <v>0</v>
      </c>
      <c r="AO2651">
        <v>0</v>
      </c>
      <c r="AP2651">
        <v>0</v>
      </c>
      <c r="AQ2651">
        <v>0</v>
      </c>
    </row>
    <row r="2652" spans="2:43" x14ac:dyDescent="0.35">
      <c r="B2652" s="65" t="s">
        <v>128</v>
      </c>
      <c r="C2652">
        <v>2017</v>
      </c>
      <c r="D2652">
        <v>2017</v>
      </c>
      <c r="F2652">
        <v>1120</v>
      </c>
      <c r="G2652">
        <v>0</v>
      </c>
      <c r="H2652" t="s">
        <v>518</v>
      </c>
      <c r="I2652">
        <v>1</v>
      </c>
      <c r="J2652">
        <v>115</v>
      </c>
      <c r="K2652" t="s">
        <v>66</v>
      </c>
      <c r="L2652">
        <v>0</v>
      </c>
      <c r="M2652">
        <v>0</v>
      </c>
      <c r="N2652">
        <v>0</v>
      </c>
      <c r="O2652">
        <v>0</v>
      </c>
      <c r="P2652">
        <v>0</v>
      </c>
      <c r="Q2652">
        <v>0</v>
      </c>
      <c r="R2652">
        <v>0</v>
      </c>
      <c r="S2652">
        <v>-7389.98</v>
      </c>
      <c r="T2652">
        <v>0</v>
      </c>
      <c r="U2652">
        <v>0</v>
      </c>
      <c r="V2652">
        <v>0</v>
      </c>
      <c r="W2652">
        <v>-7389.98</v>
      </c>
      <c r="X2652">
        <v>0</v>
      </c>
      <c r="Y2652">
        <v>0</v>
      </c>
      <c r="Z2652">
        <v>0</v>
      </c>
      <c r="AA2652">
        <v>0</v>
      </c>
      <c r="AB2652">
        <v>0</v>
      </c>
      <c r="AC2652">
        <v>0</v>
      </c>
      <c r="AD2652">
        <v>-326719.08</v>
      </c>
      <c r="AE2652">
        <v>0</v>
      </c>
      <c r="AF2652">
        <v>0</v>
      </c>
      <c r="AG2652">
        <v>0</v>
      </c>
      <c r="AH2652">
        <v>0</v>
      </c>
      <c r="AI2652">
        <v>-326719.08</v>
      </c>
      <c r="AJ2652">
        <v>0</v>
      </c>
      <c r="AK2652">
        <v>-326719.08</v>
      </c>
      <c r="AL2652">
        <v>-334109.06</v>
      </c>
      <c r="AM2652">
        <v>0</v>
      </c>
      <c r="AN2652">
        <v>0</v>
      </c>
      <c r="AO2652">
        <v>0</v>
      </c>
      <c r="AP2652">
        <v>0</v>
      </c>
      <c r="AQ2652">
        <v>0</v>
      </c>
    </row>
    <row r="2653" spans="2:43" x14ac:dyDescent="0.35">
      <c r="B2653" s="65" t="s">
        <v>128</v>
      </c>
      <c r="C2653">
        <v>2017</v>
      </c>
      <c r="D2653">
        <v>2017</v>
      </c>
      <c r="F2653">
        <v>1120</v>
      </c>
      <c r="G2653">
        <v>0</v>
      </c>
      <c r="H2653" t="s">
        <v>518</v>
      </c>
      <c r="I2653">
        <v>1</v>
      </c>
      <c r="J2653">
        <v>118</v>
      </c>
      <c r="K2653" t="s">
        <v>66</v>
      </c>
      <c r="L2653">
        <v>0</v>
      </c>
      <c r="M2653">
        <v>0</v>
      </c>
      <c r="N2653">
        <v>0</v>
      </c>
      <c r="O2653">
        <v>0</v>
      </c>
      <c r="P2653">
        <v>0</v>
      </c>
      <c r="Q2653">
        <v>0</v>
      </c>
      <c r="R2653">
        <v>0</v>
      </c>
      <c r="S2653">
        <v>-5671.2</v>
      </c>
      <c r="T2653">
        <v>0</v>
      </c>
      <c r="U2653">
        <v>0</v>
      </c>
      <c r="V2653">
        <v>0</v>
      </c>
      <c r="W2653">
        <v>-5671.2</v>
      </c>
      <c r="X2653">
        <v>0</v>
      </c>
      <c r="Y2653">
        <v>0</v>
      </c>
      <c r="Z2653">
        <v>0</v>
      </c>
      <c r="AA2653">
        <v>0</v>
      </c>
      <c r="AB2653">
        <v>0</v>
      </c>
      <c r="AC2653">
        <v>0</v>
      </c>
      <c r="AD2653">
        <v>-72041.039999999994</v>
      </c>
      <c r="AE2653">
        <v>0</v>
      </c>
      <c r="AF2653">
        <v>0</v>
      </c>
      <c r="AG2653">
        <v>0</v>
      </c>
      <c r="AH2653">
        <v>0</v>
      </c>
      <c r="AI2653">
        <v>-72041.039999999994</v>
      </c>
      <c r="AJ2653">
        <v>0</v>
      </c>
      <c r="AK2653">
        <v>-72041.039999999994</v>
      </c>
      <c r="AL2653">
        <v>-77712.240000000005</v>
      </c>
      <c r="AM2653">
        <v>0</v>
      </c>
      <c r="AN2653">
        <v>0</v>
      </c>
      <c r="AO2653">
        <v>0</v>
      </c>
      <c r="AP2653">
        <v>0</v>
      </c>
      <c r="AQ2653">
        <v>0</v>
      </c>
    </row>
    <row r="2654" spans="2:43" x14ac:dyDescent="0.35">
      <c r="B2654" s="65" t="s">
        <v>128</v>
      </c>
      <c r="C2654">
        <v>2017</v>
      </c>
      <c r="D2654">
        <v>2017</v>
      </c>
      <c r="F2654">
        <v>1120</v>
      </c>
      <c r="G2654">
        <v>0</v>
      </c>
      <c r="H2654" t="s">
        <v>518</v>
      </c>
      <c r="I2654">
        <v>1</v>
      </c>
      <c r="J2654">
        <v>121</v>
      </c>
      <c r="K2654" t="s">
        <v>66</v>
      </c>
      <c r="L2654">
        <v>0</v>
      </c>
      <c r="M2654">
        <v>-303281.58</v>
      </c>
      <c r="N2654">
        <v>0</v>
      </c>
      <c r="O2654">
        <v>0</v>
      </c>
      <c r="P2654">
        <v>0</v>
      </c>
      <c r="Q2654">
        <v>-303281.58</v>
      </c>
      <c r="R2654">
        <v>0</v>
      </c>
      <c r="S2654">
        <v>-1038617.44</v>
      </c>
      <c r="T2654">
        <v>0</v>
      </c>
      <c r="U2654">
        <v>0</v>
      </c>
      <c r="V2654">
        <v>0</v>
      </c>
      <c r="W2654">
        <v>-1038617.44</v>
      </c>
      <c r="X2654">
        <v>0</v>
      </c>
      <c r="Y2654">
        <v>-53029.39</v>
      </c>
      <c r="Z2654">
        <v>0</v>
      </c>
      <c r="AA2654">
        <v>0</v>
      </c>
      <c r="AB2654">
        <v>0</v>
      </c>
      <c r="AC2654">
        <v>-53029.39</v>
      </c>
      <c r="AD2654">
        <v>-12656398.119999999</v>
      </c>
      <c r="AE2654">
        <v>0</v>
      </c>
      <c r="AF2654">
        <v>0</v>
      </c>
      <c r="AG2654">
        <v>0</v>
      </c>
      <c r="AH2654">
        <v>0</v>
      </c>
      <c r="AI2654">
        <v>-12656398.119999999</v>
      </c>
      <c r="AJ2654">
        <v>0</v>
      </c>
      <c r="AK2654">
        <v>-12709427.51</v>
      </c>
      <c r="AL2654">
        <v>-14051326.529999999</v>
      </c>
      <c r="AM2654">
        <v>0</v>
      </c>
      <c r="AN2654">
        <v>0</v>
      </c>
      <c r="AO2654">
        <v>0</v>
      </c>
      <c r="AP2654">
        <v>0</v>
      </c>
      <c r="AQ2654">
        <v>0</v>
      </c>
    </row>
    <row r="2655" spans="2:43" x14ac:dyDescent="0.35">
      <c r="B2655" s="65" t="s">
        <v>128</v>
      </c>
      <c r="C2655">
        <v>2017</v>
      </c>
      <c r="D2655">
        <v>2017</v>
      </c>
      <c r="F2655">
        <v>1120</v>
      </c>
      <c r="G2655">
        <v>0</v>
      </c>
      <c r="H2655" t="s">
        <v>518</v>
      </c>
      <c r="I2655">
        <v>1</v>
      </c>
      <c r="J2655">
        <v>210</v>
      </c>
      <c r="K2655" t="s">
        <v>66</v>
      </c>
      <c r="L2655">
        <v>0</v>
      </c>
      <c r="M2655">
        <v>-188410.97</v>
      </c>
      <c r="N2655">
        <v>0</v>
      </c>
      <c r="O2655">
        <v>0</v>
      </c>
      <c r="P2655">
        <v>0</v>
      </c>
      <c r="Q2655">
        <v>-188410.97</v>
      </c>
      <c r="R2655">
        <v>0</v>
      </c>
      <c r="S2655">
        <v>-8511.61</v>
      </c>
      <c r="T2655">
        <v>0</v>
      </c>
      <c r="U2655">
        <v>0</v>
      </c>
      <c r="V2655">
        <v>0</v>
      </c>
      <c r="W2655">
        <v>-8511.61</v>
      </c>
      <c r="X2655">
        <v>0</v>
      </c>
      <c r="Y2655">
        <v>0</v>
      </c>
      <c r="Z2655">
        <v>0</v>
      </c>
      <c r="AA2655">
        <v>0</v>
      </c>
      <c r="AB2655">
        <v>0</v>
      </c>
      <c r="AC2655">
        <v>0</v>
      </c>
      <c r="AD2655">
        <v>-739948.26</v>
      </c>
      <c r="AE2655">
        <v>0</v>
      </c>
      <c r="AF2655">
        <v>0</v>
      </c>
      <c r="AG2655">
        <v>0</v>
      </c>
      <c r="AH2655">
        <v>0</v>
      </c>
      <c r="AI2655">
        <v>-739948.26</v>
      </c>
      <c r="AJ2655">
        <v>0</v>
      </c>
      <c r="AK2655">
        <v>-739948.26</v>
      </c>
      <c r="AL2655">
        <v>-936870.84</v>
      </c>
      <c r="AM2655">
        <v>0</v>
      </c>
      <c r="AN2655">
        <v>0</v>
      </c>
      <c r="AO2655">
        <v>0</v>
      </c>
      <c r="AP2655">
        <v>0</v>
      </c>
      <c r="AQ2655">
        <v>0</v>
      </c>
    </row>
    <row r="2656" spans="2:43" x14ac:dyDescent="0.35">
      <c r="B2656" s="65" t="s">
        <v>128</v>
      </c>
      <c r="C2656">
        <v>2017</v>
      </c>
      <c r="D2656">
        <v>2017</v>
      </c>
      <c r="F2656">
        <v>1120</v>
      </c>
      <c r="G2656">
        <v>0</v>
      </c>
      <c r="H2656" t="s">
        <v>518</v>
      </c>
      <c r="I2656">
        <v>1</v>
      </c>
      <c r="J2656">
        <v>220</v>
      </c>
      <c r="K2656" t="s">
        <v>66</v>
      </c>
      <c r="L2656">
        <v>0</v>
      </c>
      <c r="M2656">
        <v>-10636.19</v>
      </c>
      <c r="N2656">
        <v>0</v>
      </c>
      <c r="O2656">
        <v>0</v>
      </c>
      <c r="P2656">
        <v>0</v>
      </c>
      <c r="Q2656">
        <v>-10636.19</v>
      </c>
      <c r="R2656">
        <v>0</v>
      </c>
      <c r="S2656">
        <v>0</v>
      </c>
      <c r="T2656">
        <v>0</v>
      </c>
      <c r="U2656">
        <v>0</v>
      </c>
      <c r="V2656">
        <v>0</v>
      </c>
      <c r="W2656">
        <v>0</v>
      </c>
      <c r="X2656">
        <v>0</v>
      </c>
      <c r="Y2656">
        <v>0</v>
      </c>
      <c r="Z2656">
        <v>0</v>
      </c>
      <c r="AA2656">
        <v>0</v>
      </c>
      <c r="AB2656">
        <v>0</v>
      </c>
      <c r="AC2656">
        <v>0</v>
      </c>
      <c r="AD2656">
        <v>-23655.48</v>
      </c>
      <c r="AE2656">
        <v>0</v>
      </c>
      <c r="AF2656">
        <v>0</v>
      </c>
      <c r="AG2656">
        <v>0</v>
      </c>
      <c r="AH2656">
        <v>0</v>
      </c>
      <c r="AI2656">
        <v>-23655.48</v>
      </c>
      <c r="AJ2656">
        <v>0</v>
      </c>
      <c r="AK2656">
        <v>-23655.48</v>
      </c>
      <c r="AL2656">
        <v>-34291.67</v>
      </c>
      <c r="AM2656">
        <v>0</v>
      </c>
      <c r="AN2656">
        <v>0</v>
      </c>
      <c r="AO2656">
        <v>0</v>
      </c>
      <c r="AP2656">
        <v>0</v>
      </c>
      <c r="AQ2656">
        <v>0</v>
      </c>
    </row>
    <row r="2657" spans="1:43" x14ac:dyDescent="0.35">
      <c r="B2657" s="65" t="s">
        <v>128</v>
      </c>
      <c r="C2657">
        <v>2017</v>
      </c>
      <c r="D2657">
        <v>2017</v>
      </c>
      <c r="F2657">
        <v>1120</v>
      </c>
      <c r="G2657">
        <v>0</v>
      </c>
      <c r="H2657" t="s">
        <v>518</v>
      </c>
      <c r="I2657">
        <v>1</v>
      </c>
      <c r="J2657">
        <v>231</v>
      </c>
      <c r="K2657" t="s">
        <v>66</v>
      </c>
      <c r="L2657">
        <v>0</v>
      </c>
      <c r="M2657">
        <v>732721.5</v>
      </c>
      <c r="N2657">
        <v>0</v>
      </c>
      <c r="O2657">
        <v>0</v>
      </c>
      <c r="P2657">
        <v>0</v>
      </c>
      <c r="Q2657">
        <v>732721.5</v>
      </c>
      <c r="R2657">
        <v>0</v>
      </c>
      <c r="S2657">
        <v>0</v>
      </c>
      <c r="T2657">
        <v>0</v>
      </c>
      <c r="U2657">
        <v>0</v>
      </c>
      <c r="V2657">
        <v>0</v>
      </c>
      <c r="W2657">
        <v>0</v>
      </c>
      <c r="X2657">
        <v>0</v>
      </c>
      <c r="Y2657">
        <v>0</v>
      </c>
      <c r="Z2657">
        <v>0</v>
      </c>
      <c r="AA2657">
        <v>0</v>
      </c>
      <c r="AB2657">
        <v>0</v>
      </c>
      <c r="AC2657">
        <v>0</v>
      </c>
      <c r="AD2657">
        <v>-5470021.5</v>
      </c>
      <c r="AE2657">
        <v>0</v>
      </c>
      <c r="AF2657">
        <v>0</v>
      </c>
      <c r="AG2657">
        <v>0</v>
      </c>
      <c r="AH2657">
        <v>0</v>
      </c>
      <c r="AI2657">
        <v>-5470021.5</v>
      </c>
      <c r="AJ2657">
        <v>0</v>
      </c>
      <c r="AK2657">
        <v>-5470021.5</v>
      </c>
      <c r="AL2657">
        <v>-4737300</v>
      </c>
      <c r="AM2657">
        <v>0</v>
      </c>
      <c r="AN2657">
        <v>0</v>
      </c>
      <c r="AO2657">
        <v>0</v>
      </c>
      <c r="AP2657">
        <v>0</v>
      </c>
      <c r="AQ2657">
        <v>0</v>
      </c>
    </row>
    <row r="2658" spans="1:43" x14ac:dyDescent="0.35">
      <c r="B2658" s="65" t="s">
        <v>128</v>
      </c>
      <c r="C2658">
        <v>2017</v>
      </c>
      <c r="D2658">
        <v>2017</v>
      </c>
      <c r="F2658">
        <v>1120</v>
      </c>
      <c r="G2658">
        <v>0</v>
      </c>
      <c r="H2658" t="s">
        <v>518</v>
      </c>
      <c r="I2658">
        <v>1</v>
      </c>
      <c r="J2658">
        <v>232</v>
      </c>
      <c r="K2658" t="s">
        <v>66</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-297080.53999999998</v>
      </c>
      <c r="AE2658">
        <v>0</v>
      </c>
      <c r="AF2658">
        <v>0</v>
      </c>
      <c r="AG2658">
        <v>0</v>
      </c>
      <c r="AH2658">
        <v>0</v>
      </c>
      <c r="AI2658">
        <v>-297080.53999999998</v>
      </c>
      <c r="AJ2658">
        <v>0</v>
      </c>
      <c r="AK2658">
        <v>-297080.53999999998</v>
      </c>
      <c r="AL2658">
        <v>-297080.53999999998</v>
      </c>
      <c r="AM2658">
        <v>0</v>
      </c>
      <c r="AN2658">
        <v>0</v>
      </c>
      <c r="AO2658">
        <v>0</v>
      </c>
      <c r="AP2658">
        <v>0</v>
      </c>
      <c r="AQ2658">
        <v>0</v>
      </c>
    </row>
    <row r="2659" spans="1:43" x14ac:dyDescent="0.35">
      <c r="B2659" s="65" t="s">
        <v>128</v>
      </c>
      <c r="C2659">
        <v>2017</v>
      </c>
      <c r="D2659">
        <v>2017</v>
      </c>
      <c r="F2659">
        <v>1120</v>
      </c>
      <c r="G2659">
        <v>0</v>
      </c>
      <c r="H2659" t="s">
        <v>518</v>
      </c>
      <c r="I2659">
        <v>1</v>
      </c>
      <c r="J2659">
        <v>233</v>
      </c>
      <c r="K2659" t="s">
        <v>66</v>
      </c>
      <c r="L2659">
        <v>0</v>
      </c>
      <c r="M2659">
        <v>-237687.36</v>
      </c>
      <c r="N2659">
        <v>0</v>
      </c>
      <c r="O2659">
        <v>0</v>
      </c>
      <c r="P2659">
        <v>0</v>
      </c>
      <c r="Q2659">
        <v>-237687.36</v>
      </c>
      <c r="R2659">
        <v>0</v>
      </c>
      <c r="S2659">
        <v>0</v>
      </c>
      <c r="T2659">
        <v>0</v>
      </c>
      <c r="U2659">
        <v>0</v>
      </c>
      <c r="V2659">
        <v>0</v>
      </c>
      <c r="W2659">
        <v>0</v>
      </c>
      <c r="X2659">
        <v>0</v>
      </c>
      <c r="Y2659">
        <v>-5845.86</v>
      </c>
      <c r="Z2659">
        <v>0</v>
      </c>
      <c r="AA2659">
        <v>0</v>
      </c>
      <c r="AB2659">
        <v>0</v>
      </c>
      <c r="AC2659">
        <v>-5845.86</v>
      </c>
      <c r="AD2659">
        <v>-512121.17</v>
      </c>
      <c r="AE2659">
        <v>0</v>
      </c>
      <c r="AF2659">
        <v>0</v>
      </c>
      <c r="AG2659">
        <v>0</v>
      </c>
      <c r="AH2659">
        <v>0</v>
      </c>
      <c r="AI2659">
        <v>-512121.17</v>
      </c>
      <c r="AJ2659">
        <v>0</v>
      </c>
      <c r="AK2659">
        <v>-517967.03</v>
      </c>
      <c r="AL2659">
        <v>-755654.39</v>
      </c>
      <c r="AM2659">
        <v>0</v>
      </c>
      <c r="AN2659">
        <v>0</v>
      </c>
      <c r="AO2659">
        <v>0</v>
      </c>
      <c r="AP2659">
        <v>0</v>
      </c>
      <c r="AQ2659">
        <v>0</v>
      </c>
    </row>
    <row r="2660" spans="1:43" x14ac:dyDescent="0.35">
      <c r="B2660" s="65" t="s">
        <v>128</v>
      </c>
      <c r="C2660">
        <v>2017</v>
      </c>
      <c r="D2660">
        <v>2017</v>
      </c>
      <c r="F2660">
        <v>1120</v>
      </c>
      <c r="G2660">
        <v>0</v>
      </c>
      <c r="H2660" t="s">
        <v>518</v>
      </c>
      <c r="I2660">
        <v>1</v>
      </c>
      <c r="J2660">
        <v>240</v>
      </c>
      <c r="K2660" t="s">
        <v>66</v>
      </c>
      <c r="L2660">
        <v>0</v>
      </c>
      <c r="M2660">
        <v>3180</v>
      </c>
      <c r="N2660">
        <v>0</v>
      </c>
      <c r="O2660">
        <v>0</v>
      </c>
      <c r="P2660">
        <v>0</v>
      </c>
      <c r="Q2660">
        <v>3180</v>
      </c>
      <c r="R2660">
        <v>0</v>
      </c>
      <c r="S2660">
        <v>0</v>
      </c>
      <c r="T2660">
        <v>0</v>
      </c>
      <c r="U2660">
        <v>0</v>
      </c>
      <c r="V2660">
        <v>0</v>
      </c>
      <c r="W2660">
        <v>0</v>
      </c>
      <c r="X2660">
        <v>0</v>
      </c>
      <c r="Y2660">
        <v>0</v>
      </c>
      <c r="Z2660">
        <v>0</v>
      </c>
      <c r="AA2660">
        <v>0</v>
      </c>
      <c r="AB2660">
        <v>0</v>
      </c>
      <c r="AC2660">
        <v>0</v>
      </c>
      <c r="AD2660">
        <v>-53169.15</v>
      </c>
      <c r="AE2660">
        <v>0</v>
      </c>
      <c r="AF2660">
        <v>0</v>
      </c>
      <c r="AG2660">
        <v>0</v>
      </c>
      <c r="AH2660">
        <v>0</v>
      </c>
      <c r="AI2660">
        <v>-53169.15</v>
      </c>
      <c r="AJ2660">
        <v>0</v>
      </c>
      <c r="AK2660">
        <v>-53169.15</v>
      </c>
      <c r="AL2660">
        <v>-49989.15</v>
      </c>
      <c r="AM2660">
        <v>0</v>
      </c>
      <c r="AN2660">
        <v>0</v>
      </c>
      <c r="AO2660">
        <v>0</v>
      </c>
      <c r="AP2660">
        <v>0</v>
      </c>
      <c r="AQ2660">
        <v>0</v>
      </c>
    </row>
    <row r="2661" spans="1:43" x14ac:dyDescent="0.35">
      <c r="B2661" s="65" t="s">
        <v>128</v>
      </c>
      <c r="C2661">
        <v>2017</v>
      </c>
      <c r="D2661">
        <v>2017</v>
      </c>
      <c r="F2661">
        <v>1120</v>
      </c>
      <c r="G2661">
        <v>0</v>
      </c>
      <c r="H2661" t="s">
        <v>518</v>
      </c>
      <c r="I2661">
        <v>1</v>
      </c>
      <c r="J2661">
        <v>252</v>
      </c>
      <c r="K2661" t="s">
        <v>66</v>
      </c>
      <c r="L2661">
        <v>0</v>
      </c>
      <c r="M2661">
        <v>-54443</v>
      </c>
      <c r="N2661">
        <v>0</v>
      </c>
      <c r="O2661">
        <v>0</v>
      </c>
      <c r="P2661">
        <v>0</v>
      </c>
      <c r="Q2661">
        <v>-54443</v>
      </c>
      <c r="R2661">
        <v>0</v>
      </c>
      <c r="S2661">
        <v>0</v>
      </c>
      <c r="T2661">
        <v>0</v>
      </c>
      <c r="U2661">
        <v>0</v>
      </c>
      <c r="V2661">
        <v>0</v>
      </c>
      <c r="W2661">
        <v>0</v>
      </c>
      <c r="X2661">
        <v>0</v>
      </c>
      <c r="Y2661">
        <v>0</v>
      </c>
      <c r="Z2661">
        <v>0</v>
      </c>
      <c r="AA2661">
        <v>0</v>
      </c>
      <c r="AB2661">
        <v>0</v>
      </c>
      <c r="AC2661">
        <v>0</v>
      </c>
      <c r="AD2661">
        <v>-170245.51</v>
      </c>
      <c r="AE2661">
        <v>0</v>
      </c>
      <c r="AF2661">
        <v>0</v>
      </c>
      <c r="AG2661">
        <v>0</v>
      </c>
      <c r="AH2661">
        <v>0</v>
      </c>
      <c r="AI2661">
        <v>-170245.51</v>
      </c>
      <c r="AJ2661">
        <v>0</v>
      </c>
      <c r="AK2661">
        <v>-170245.51</v>
      </c>
      <c r="AL2661">
        <v>-224688.51</v>
      </c>
      <c r="AM2661">
        <v>0</v>
      </c>
      <c r="AN2661">
        <v>0</v>
      </c>
      <c r="AO2661">
        <v>0</v>
      </c>
      <c r="AP2661">
        <v>0</v>
      </c>
      <c r="AQ2661">
        <v>0</v>
      </c>
    </row>
    <row r="2662" spans="1:43" x14ac:dyDescent="0.35">
      <c r="B2662" s="65" t="s">
        <v>128</v>
      </c>
      <c r="C2662">
        <v>2017</v>
      </c>
      <c r="D2662">
        <v>2017</v>
      </c>
      <c r="F2662">
        <v>1120</v>
      </c>
      <c r="G2662">
        <v>0</v>
      </c>
      <c r="H2662" t="s">
        <v>518</v>
      </c>
      <c r="I2662">
        <v>1</v>
      </c>
      <c r="J2662">
        <v>253</v>
      </c>
      <c r="K2662" t="s">
        <v>66</v>
      </c>
      <c r="L2662">
        <v>0</v>
      </c>
      <c r="M2662">
        <v>-2635890.15</v>
      </c>
      <c r="N2662">
        <v>0</v>
      </c>
      <c r="O2662">
        <v>0</v>
      </c>
      <c r="P2662">
        <v>0</v>
      </c>
      <c r="Q2662">
        <v>-2635890.15</v>
      </c>
      <c r="R2662">
        <v>0</v>
      </c>
      <c r="S2662">
        <v>0</v>
      </c>
      <c r="T2662">
        <v>0</v>
      </c>
      <c r="U2662">
        <v>0</v>
      </c>
      <c r="V2662">
        <v>0</v>
      </c>
      <c r="W2662">
        <v>0</v>
      </c>
      <c r="X2662">
        <v>0</v>
      </c>
      <c r="Y2662">
        <v>-1526622.86</v>
      </c>
      <c r="Z2662">
        <v>0</v>
      </c>
      <c r="AA2662">
        <v>0</v>
      </c>
      <c r="AB2662">
        <v>0</v>
      </c>
      <c r="AC2662">
        <v>-1526622.86</v>
      </c>
      <c r="AD2662">
        <v>-6847481.7999999998</v>
      </c>
      <c r="AE2662">
        <v>0</v>
      </c>
      <c r="AF2662">
        <v>0</v>
      </c>
      <c r="AG2662">
        <v>0</v>
      </c>
      <c r="AH2662">
        <v>0</v>
      </c>
      <c r="AI2662">
        <v>-6847481.7999999998</v>
      </c>
      <c r="AJ2662">
        <v>0</v>
      </c>
      <c r="AK2662">
        <v>-8374104.6600000001</v>
      </c>
      <c r="AL2662">
        <v>-11009994.810000001</v>
      </c>
      <c r="AM2662">
        <v>0</v>
      </c>
      <c r="AN2662">
        <v>0</v>
      </c>
      <c r="AO2662">
        <v>0</v>
      </c>
      <c r="AP2662">
        <v>0</v>
      </c>
      <c r="AQ2662">
        <v>0</v>
      </c>
    </row>
    <row r="2663" spans="1:43" x14ac:dyDescent="0.35">
      <c r="B2663" s="65" t="s">
        <v>128</v>
      </c>
      <c r="C2663">
        <v>2017</v>
      </c>
      <c r="D2663">
        <v>2017</v>
      </c>
      <c r="F2663">
        <v>1120</v>
      </c>
      <c r="G2663">
        <v>0</v>
      </c>
      <c r="H2663" t="s">
        <v>518</v>
      </c>
      <c r="I2663">
        <v>1</v>
      </c>
      <c r="J2663">
        <v>254</v>
      </c>
      <c r="K2663" t="s">
        <v>66</v>
      </c>
      <c r="L2663">
        <v>0</v>
      </c>
      <c r="M2663">
        <v>-5608.56</v>
      </c>
      <c r="N2663">
        <v>0</v>
      </c>
      <c r="O2663">
        <v>0</v>
      </c>
      <c r="P2663">
        <v>0</v>
      </c>
      <c r="Q2663">
        <v>-5608.56</v>
      </c>
      <c r="R2663">
        <v>0</v>
      </c>
      <c r="S2663">
        <v>0</v>
      </c>
      <c r="T2663">
        <v>0</v>
      </c>
      <c r="U2663">
        <v>0</v>
      </c>
      <c r="V2663">
        <v>0</v>
      </c>
      <c r="W2663">
        <v>0</v>
      </c>
      <c r="X2663">
        <v>0</v>
      </c>
      <c r="Y2663">
        <v>0</v>
      </c>
      <c r="Z2663">
        <v>0</v>
      </c>
      <c r="AA2663">
        <v>0</v>
      </c>
      <c r="AB2663">
        <v>0</v>
      </c>
      <c r="AC2663">
        <v>0</v>
      </c>
      <c r="AD2663">
        <v>-11334.77</v>
      </c>
      <c r="AE2663">
        <v>0</v>
      </c>
      <c r="AF2663">
        <v>0</v>
      </c>
      <c r="AG2663">
        <v>0</v>
      </c>
      <c r="AH2663">
        <v>0</v>
      </c>
      <c r="AI2663">
        <v>-11334.77</v>
      </c>
      <c r="AJ2663">
        <v>0</v>
      </c>
      <c r="AK2663">
        <v>-11334.77</v>
      </c>
      <c r="AL2663">
        <v>-16943.330000000002</v>
      </c>
      <c r="AM2663">
        <v>0</v>
      </c>
      <c r="AN2663">
        <v>0</v>
      </c>
      <c r="AO2663">
        <v>0</v>
      </c>
      <c r="AP2663">
        <v>0</v>
      </c>
      <c r="AQ2663">
        <v>0</v>
      </c>
    </row>
    <row r="2664" spans="1:43" x14ac:dyDescent="0.35">
      <c r="B2664" s="65" t="s">
        <v>128</v>
      </c>
      <c r="C2664">
        <v>2017</v>
      </c>
      <c r="D2664">
        <v>2017</v>
      </c>
      <c r="F2664">
        <v>1120</v>
      </c>
      <c r="G2664">
        <v>0</v>
      </c>
      <c r="H2664" t="s">
        <v>518</v>
      </c>
      <c r="I2664">
        <v>1</v>
      </c>
      <c r="J2664">
        <v>256</v>
      </c>
      <c r="K2664" t="s">
        <v>66</v>
      </c>
      <c r="L2664">
        <v>0</v>
      </c>
      <c r="M2664">
        <v>-32999.67</v>
      </c>
      <c r="N2664">
        <v>0</v>
      </c>
      <c r="O2664">
        <v>0</v>
      </c>
      <c r="P2664">
        <v>0</v>
      </c>
      <c r="Q2664">
        <v>-32999.67</v>
      </c>
      <c r="R2664">
        <v>0</v>
      </c>
      <c r="S2664">
        <v>0</v>
      </c>
      <c r="T2664">
        <v>0</v>
      </c>
      <c r="U2664">
        <v>0</v>
      </c>
      <c r="V2664">
        <v>0</v>
      </c>
      <c r="W2664">
        <v>0</v>
      </c>
      <c r="X2664">
        <v>0</v>
      </c>
      <c r="Y2664">
        <v>0</v>
      </c>
      <c r="Z2664">
        <v>0</v>
      </c>
      <c r="AA2664">
        <v>0</v>
      </c>
      <c r="AB2664">
        <v>0</v>
      </c>
      <c r="AC2664">
        <v>0</v>
      </c>
      <c r="AD2664">
        <v>-27410.1</v>
      </c>
      <c r="AE2664">
        <v>0</v>
      </c>
      <c r="AF2664">
        <v>0</v>
      </c>
      <c r="AG2664">
        <v>0</v>
      </c>
      <c r="AH2664">
        <v>0</v>
      </c>
      <c r="AI2664">
        <v>-27410.1</v>
      </c>
      <c r="AJ2664">
        <v>0</v>
      </c>
      <c r="AK2664">
        <v>-27410.1</v>
      </c>
      <c r="AL2664">
        <v>-60409.77</v>
      </c>
      <c r="AM2664">
        <v>0</v>
      </c>
      <c r="AN2664">
        <v>0</v>
      </c>
      <c r="AO2664">
        <v>0</v>
      </c>
      <c r="AP2664">
        <v>0</v>
      </c>
      <c r="AQ2664">
        <v>0</v>
      </c>
    </row>
    <row r="2665" spans="1:43" x14ac:dyDescent="0.35">
      <c r="B2665" s="65" t="s">
        <v>128</v>
      </c>
      <c r="C2665">
        <v>2017</v>
      </c>
      <c r="D2665">
        <v>2017</v>
      </c>
      <c r="F2665">
        <v>1120</v>
      </c>
      <c r="G2665">
        <v>0</v>
      </c>
      <c r="H2665" t="s">
        <v>518</v>
      </c>
      <c r="I2665">
        <v>1</v>
      </c>
      <c r="J2665">
        <v>257</v>
      </c>
      <c r="K2665" t="s">
        <v>66</v>
      </c>
      <c r="L2665">
        <v>0</v>
      </c>
      <c r="M2665">
        <v>-11364.49</v>
      </c>
      <c r="N2665">
        <v>0</v>
      </c>
      <c r="O2665">
        <v>0</v>
      </c>
      <c r="P2665">
        <v>0</v>
      </c>
      <c r="Q2665">
        <v>-11364.49</v>
      </c>
      <c r="R2665">
        <v>0</v>
      </c>
      <c r="S2665">
        <v>0</v>
      </c>
      <c r="T2665">
        <v>0</v>
      </c>
      <c r="U2665">
        <v>0</v>
      </c>
      <c r="V2665">
        <v>0</v>
      </c>
      <c r="W2665">
        <v>0</v>
      </c>
      <c r="X2665">
        <v>0</v>
      </c>
      <c r="Y2665">
        <v>0</v>
      </c>
      <c r="Z2665">
        <v>0</v>
      </c>
      <c r="AA2665">
        <v>0</v>
      </c>
      <c r="AB2665">
        <v>0</v>
      </c>
      <c r="AC2665">
        <v>0</v>
      </c>
      <c r="AD2665">
        <v>-2135.5100000000002</v>
      </c>
      <c r="AE2665">
        <v>0</v>
      </c>
      <c r="AF2665">
        <v>0</v>
      </c>
      <c r="AG2665">
        <v>0</v>
      </c>
      <c r="AH2665">
        <v>0</v>
      </c>
      <c r="AI2665">
        <v>-2135.5100000000002</v>
      </c>
      <c r="AJ2665">
        <v>0</v>
      </c>
      <c r="AK2665">
        <v>-2135.5100000000002</v>
      </c>
      <c r="AL2665">
        <v>-13500</v>
      </c>
      <c r="AM2665">
        <v>0</v>
      </c>
      <c r="AN2665">
        <v>0</v>
      </c>
      <c r="AO2665">
        <v>0</v>
      </c>
      <c r="AP2665">
        <v>0</v>
      </c>
      <c r="AQ2665">
        <v>0</v>
      </c>
    </row>
    <row r="2666" spans="1:43" x14ac:dyDescent="0.35">
      <c r="B2666" s="65" t="s">
        <v>128</v>
      </c>
      <c r="C2666">
        <v>2017</v>
      </c>
      <c r="D2666">
        <v>2017</v>
      </c>
      <c r="F2666">
        <v>1120</v>
      </c>
      <c r="G2666">
        <v>0</v>
      </c>
      <c r="H2666" t="s">
        <v>518</v>
      </c>
      <c r="I2666">
        <v>1</v>
      </c>
      <c r="J2666">
        <v>260</v>
      </c>
      <c r="K2666" t="s">
        <v>66</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-71904.740000000005</v>
      </c>
      <c r="AE2666">
        <v>0</v>
      </c>
      <c r="AF2666">
        <v>0</v>
      </c>
      <c r="AG2666">
        <v>0</v>
      </c>
      <c r="AH2666">
        <v>0</v>
      </c>
      <c r="AI2666">
        <v>-71904.740000000005</v>
      </c>
      <c r="AJ2666">
        <v>0</v>
      </c>
      <c r="AK2666">
        <v>-71904.740000000005</v>
      </c>
      <c r="AL2666">
        <v>-71904.740000000005</v>
      </c>
      <c r="AM2666">
        <v>0</v>
      </c>
      <c r="AN2666">
        <v>0</v>
      </c>
      <c r="AO2666">
        <v>0</v>
      </c>
      <c r="AP2666">
        <v>0</v>
      </c>
      <c r="AQ2666">
        <v>0</v>
      </c>
    </row>
    <row r="2667" spans="1:43" x14ac:dyDescent="0.35">
      <c r="B2667" s="65" t="s">
        <v>128</v>
      </c>
      <c r="C2667">
        <v>2017</v>
      </c>
      <c r="D2667">
        <v>2017</v>
      </c>
      <c r="F2667">
        <v>1120</v>
      </c>
      <c r="G2667">
        <v>0</v>
      </c>
      <c r="H2667" t="s">
        <v>518</v>
      </c>
      <c r="I2667">
        <v>1</v>
      </c>
      <c r="J2667">
        <v>310</v>
      </c>
      <c r="K2667" t="s">
        <v>66</v>
      </c>
      <c r="L2667">
        <v>0</v>
      </c>
      <c r="M2667">
        <v>-10971.8</v>
      </c>
      <c r="N2667">
        <v>0</v>
      </c>
      <c r="O2667">
        <v>0</v>
      </c>
      <c r="P2667">
        <v>0</v>
      </c>
      <c r="Q2667">
        <v>-10971.8</v>
      </c>
      <c r="R2667">
        <v>0</v>
      </c>
      <c r="S2667">
        <v>-4882.5</v>
      </c>
      <c r="T2667">
        <v>0</v>
      </c>
      <c r="U2667">
        <v>0</v>
      </c>
      <c r="V2667">
        <v>0</v>
      </c>
      <c r="W2667">
        <v>-4882.5</v>
      </c>
      <c r="X2667">
        <v>0</v>
      </c>
      <c r="Y2667">
        <v>0</v>
      </c>
      <c r="Z2667">
        <v>0</v>
      </c>
      <c r="AA2667">
        <v>0</v>
      </c>
      <c r="AB2667">
        <v>0</v>
      </c>
      <c r="AC2667">
        <v>0</v>
      </c>
      <c r="AD2667">
        <v>-134890.95000000001</v>
      </c>
      <c r="AE2667">
        <v>0</v>
      </c>
      <c r="AF2667">
        <v>0</v>
      </c>
      <c r="AG2667">
        <v>0</v>
      </c>
      <c r="AH2667">
        <v>0</v>
      </c>
      <c r="AI2667">
        <v>-134890.95000000001</v>
      </c>
      <c r="AJ2667">
        <v>0</v>
      </c>
      <c r="AK2667">
        <v>-134890.95000000001</v>
      </c>
      <c r="AL2667">
        <v>-150745.25</v>
      </c>
      <c r="AM2667">
        <v>0</v>
      </c>
      <c r="AN2667">
        <v>0</v>
      </c>
      <c r="AO2667">
        <v>0</v>
      </c>
      <c r="AP2667">
        <v>0</v>
      </c>
      <c r="AQ2667">
        <v>0</v>
      </c>
    </row>
    <row r="2668" spans="1:43" x14ac:dyDescent="0.35">
      <c r="B2668" s="65" t="s">
        <v>128</v>
      </c>
      <c r="C2668">
        <v>2017</v>
      </c>
      <c r="D2668">
        <v>2017</v>
      </c>
      <c r="F2668">
        <v>1120</v>
      </c>
      <c r="G2668">
        <v>0</v>
      </c>
      <c r="H2668" t="s">
        <v>518</v>
      </c>
      <c r="I2668">
        <v>1</v>
      </c>
      <c r="J2668">
        <v>420</v>
      </c>
      <c r="K2668" t="s">
        <v>66</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-94715.25</v>
      </c>
      <c r="AE2668">
        <v>0</v>
      </c>
      <c r="AF2668">
        <v>0</v>
      </c>
      <c r="AG2668">
        <v>0</v>
      </c>
      <c r="AH2668">
        <v>0</v>
      </c>
      <c r="AI2668">
        <v>-94715.25</v>
      </c>
      <c r="AJ2668">
        <v>0</v>
      </c>
      <c r="AK2668">
        <v>-94715.25</v>
      </c>
      <c r="AL2668">
        <v>-94715.25</v>
      </c>
      <c r="AM2668">
        <v>0</v>
      </c>
      <c r="AN2668">
        <v>0</v>
      </c>
      <c r="AO2668">
        <v>0</v>
      </c>
      <c r="AP2668">
        <v>0</v>
      </c>
      <c r="AQ2668">
        <v>0</v>
      </c>
    </row>
    <row r="2669" spans="1:43" x14ac:dyDescent="0.35">
      <c r="B2669" s="65" t="s">
        <v>128</v>
      </c>
      <c r="C2669">
        <v>2017</v>
      </c>
      <c r="D2669">
        <v>2017</v>
      </c>
      <c r="F2669">
        <v>1120</v>
      </c>
      <c r="G2669">
        <v>0</v>
      </c>
      <c r="H2669" t="s">
        <v>518</v>
      </c>
      <c r="I2669">
        <v>1</v>
      </c>
      <c r="J2669">
        <v>920</v>
      </c>
      <c r="K2669" t="s">
        <v>66</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-850</v>
      </c>
      <c r="AE2669">
        <v>0</v>
      </c>
      <c r="AF2669">
        <v>0</v>
      </c>
      <c r="AG2669">
        <v>0</v>
      </c>
      <c r="AH2669">
        <v>0</v>
      </c>
      <c r="AI2669">
        <v>-850</v>
      </c>
      <c r="AJ2669">
        <v>0</v>
      </c>
      <c r="AK2669">
        <v>-850</v>
      </c>
      <c r="AL2669">
        <v>-850</v>
      </c>
      <c r="AM2669">
        <v>0</v>
      </c>
      <c r="AN2669">
        <v>0</v>
      </c>
      <c r="AO2669">
        <v>0</v>
      </c>
      <c r="AP2669">
        <v>0</v>
      </c>
      <c r="AQ2669">
        <v>0</v>
      </c>
    </row>
    <row r="2670" spans="1:43" x14ac:dyDescent="0.35">
      <c r="B2670" s="65" t="s">
        <v>128</v>
      </c>
      <c r="C2670">
        <v>2017</v>
      </c>
      <c r="D2670">
        <v>2017</v>
      </c>
      <c r="F2670">
        <v>1142</v>
      </c>
      <c r="G2670">
        <v>0</v>
      </c>
      <c r="H2670" t="s">
        <v>459</v>
      </c>
      <c r="I2670">
        <v>0</v>
      </c>
      <c r="J2670">
        <v>0</v>
      </c>
      <c r="K2670" t="s">
        <v>460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row>
    <row r="2671" spans="1:43" x14ac:dyDescent="0.35">
      <c r="A2671" s="65" t="s">
        <v>128</v>
      </c>
      <c r="B2671" s="65" t="s">
        <v>128</v>
      </c>
      <c r="E2671" t="s">
        <v>129</v>
      </c>
      <c r="F2671">
        <v>598</v>
      </c>
      <c r="G2671">
        <v>11</v>
      </c>
      <c r="H2671" t="s">
        <v>459</v>
      </c>
      <c r="I2671">
        <v>0</v>
      </c>
      <c r="J2671">
        <v>0</v>
      </c>
      <c r="K2671" t="s">
        <v>460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row>
    <row r="2672" spans="1:43" x14ac:dyDescent="0.35">
      <c r="A2672" s="65" t="s">
        <v>128</v>
      </c>
      <c r="B2672" s="65" t="s">
        <v>128</v>
      </c>
      <c r="E2672" t="s">
        <v>129</v>
      </c>
      <c r="F2672">
        <v>641</v>
      </c>
      <c r="G2672">
        <v>11</v>
      </c>
      <c r="H2672" t="s">
        <v>459</v>
      </c>
      <c r="I2672">
        <v>0</v>
      </c>
      <c r="J2672">
        <v>0</v>
      </c>
      <c r="K2672" t="s">
        <v>460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row>
    <row r="2673" spans="1:43" x14ac:dyDescent="0.35">
      <c r="A2673" s="65" t="s">
        <v>128</v>
      </c>
      <c r="B2673" s="65" t="s">
        <v>128</v>
      </c>
      <c r="E2673" t="s">
        <v>129</v>
      </c>
      <c r="F2673">
        <v>8058</v>
      </c>
      <c r="G2673">
        <v>11</v>
      </c>
      <c r="H2673" t="s">
        <v>616</v>
      </c>
      <c r="I2673">
        <v>27</v>
      </c>
      <c r="J2673">
        <v>410</v>
      </c>
      <c r="K2673" t="s">
        <v>66</v>
      </c>
      <c r="L2673">
        <v>-686480</v>
      </c>
      <c r="M2673">
        <v>-682998</v>
      </c>
      <c r="N2673">
        <v>0</v>
      </c>
      <c r="O2673">
        <v>0</v>
      </c>
      <c r="P2673">
        <v>-686480</v>
      </c>
      <c r="Q2673">
        <v>-682998</v>
      </c>
      <c r="R2673">
        <v>0</v>
      </c>
      <c r="S2673">
        <v>0</v>
      </c>
      <c r="T2673">
        <v>0</v>
      </c>
      <c r="U2673">
        <v>0</v>
      </c>
      <c r="V2673">
        <v>0</v>
      </c>
      <c r="W2673">
        <v>0</v>
      </c>
      <c r="X2673">
        <v>0</v>
      </c>
      <c r="Y2673">
        <v>0</v>
      </c>
      <c r="Z2673">
        <v>0</v>
      </c>
      <c r="AA2673">
        <v>0</v>
      </c>
      <c r="AB2673">
        <v>0</v>
      </c>
      <c r="AC2673">
        <v>0</v>
      </c>
      <c r="AD2673">
        <v>-3482</v>
      </c>
      <c r="AE2673">
        <v>0</v>
      </c>
      <c r="AF2673">
        <v>0</v>
      </c>
      <c r="AG2673">
        <v>0</v>
      </c>
      <c r="AH2673">
        <v>0</v>
      </c>
      <c r="AI2673">
        <v>-3482</v>
      </c>
      <c r="AJ2673">
        <v>0</v>
      </c>
      <c r="AK2673">
        <v>-3482</v>
      </c>
      <c r="AL2673">
        <v>0</v>
      </c>
      <c r="AM2673">
        <v>0</v>
      </c>
      <c r="AN2673">
        <v>0</v>
      </c>
      <c r="AO2673">
        <v>0</v>
      </c>
      <c r="AP2673">
        <v>0</v>
      </c>
      <c r="AQ2673">
        <v>0</v>
      </c>
    </row>
    <row r="2674" spans="1:43" x14ac:dyDescent="0.35">
      <c r="A2674" s="65" t="s">
        <v>128</v>
      </c>
      <c r="B2674" s="65" t="s">
        <v>128</v>
      </c>
      <c r="E2674" t="s">
        <v>129</v>
      </c>
      <c r="F2674">
        <v>8083</v>
      </c>
      <c r="G2674">
        <v>11</v>
      </c>
      <c r="H2674" t="s">
        <v>617</v>
      </c>
      <c r="I2674">
        <v>58</v>
      </c>
      <c r="J2674">
        <v>252</v>
      </c>
      <c r="K2674" t="s">
        <v>66</v>
      </c>
      <c r="L2674">
        <v>-1524250</v>
      </c>
      <c r="M2674">
        <v>-1524250</v>
      </c>
      <c r="N2674">
        <v>0</v>
      </c>
      <c r="O2674">
        <v>0</v>
      </c>
      <c r="P2674">
        <v>-1524250</v>
      </c>
      <c r="Q2674">
        <v>-1524250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row>
    <row r="2675" spans="1:43" x14ac:dyDescent="0.35">
      <c r="A2675" s="65" t="s">
        <v>128</v>
      </c>
      <c r="B2675" s="65" t="s">
        <v>128</v>
      </c>
      <c r="E2675" t="s">
        <v>129</v>
      </c>
      <c r="F2675">
        <v>8083</v>
      </c>
      <c r="G2675">
        <v>11</v>
      </c>
      <c r="H2675" t="s">
        <v>617</v>
      </c>
      <c r="I2675">
        <v>58</v>
      </c>
      <c r="J2675">
        <v>410</v>
      </c>
      <c r="K2675" t="s">
        <v>66</v>
      </c>
      <c r="L2675">
        <v>-37629057.770000003</v>
      </c>
      <c r="M2675">
        <v>-34560961.770000003</v>
      </c>
      <c r="N2675">
        <v>0</v>
      </c>
      <c r="O2675">
        <v>0</v>
      </c>
      <c r="P2675">
        <v>-37629057.770000003</v>
      </c>
      <c r="Q2675">
        <v>-34560961.770000003</v>
      </c>
      <c r="R2675">
        <v>0</v>
      </c>
      <c r="S2675">
        <v>0</v>
      </c>
      <c r="T2675">
        <v>0</v>
      </c>
      <c r="U2675">
        <v>0</v>
      </c>
      <c r="V2675">
        <v>0</v>
      </c>
      <c r="W2675">
        <v>0</v>
      </c>
      <c r="X2675">
        <v>0</v>
      </c>
      <c r="Y2675">
        <v>0</v>
      </c>
      <c r="Z2675">
        <v>0</v>
      </c>
      <c r="AA2675">
        <v>0</v>
      </c>
      <c r="AB2675">
        <v>0</v>
      </c>
      <c r="AC2675">
        <v>0</v>
      </c>
      <c r="AD2675">
        <v>-3306693</v>
      </c>
      <c r="AE2675">
        <v>0</v>
      </c>
      <c r="AF2675">
        <v>0</v>
      </c>
      <c r="AG2675">
        <v>0</v>
      </c>
      <c r="AH2675">
        <v>0</v>
      </c>
      <c r="AI2675">
        <v>-3306693</v>
      </c>
      <c r="AJ2675">
        <v>0</v>
      </c>
      <c r="AK2675">
        <v>-3306693</v>
      </c>
      <c r="AL2675">
        <v>-238597</v>
      </c>
      <c r="AM2675">
        <v>0</v>
      </c>
      <c r="AN2675">
        <v>0</v>
      </c>
      <c r="AO2675">
        <v>0</v>
      </c>
      <c r="AP2675">
        <v>0</v>
      </c>
      <c r="AQ2675">
        <v>0</v>
      </c>
    </row>
    <row r="2676" spans="1:43" x14ac:dyDescent="0.35">
      <c r="A2676" s="65" t="s">
        <v>128</v>
      </c>
      <c r="B2676" s="65" t="s">
        <v>128</v>
      </c>
      <c r="C2676">
        <v>2010</v>
      </c>
      <c r="D2676">
        <v>2012</v>
      </c>
      <c r="F2676">
        <v>143</v>
      </c>
      <c r="G2676">
        <v>11</v>
      </c>
      <c r="H2676" t="s">
        <v>530</v>
      </c>
      <c r="I2676">
        <v>1</v>
      </c>
      <c r="J2676">
        <v>0</v>
      </c>
      <c r="K2676" t="s">
        <v>66</v>
      </c>
      <c r="L2676">
        <v>1468778.98</v>
      </c>
      <c r="M2676">
        <v>1468778.98</v>
      </c>
      <c r="N2676">
        <v>0</v>
      </c>
      <c r="O2676">
        <v>0</v>
      </c>
      <c r="P2676">
        <v>1468778.98</v>
      </c>
      <c r="Q2676">
        <v>1468778.98</v>
      </c>
      <c r="R2676">
        <v>-1468778.98</v>
      </c>
      <c r="S2676">
        <v>-1468778.98</v>
      </c>
      <c r="T2676">
        <v>0</v>
      </c>
      <c r="U2676">
        <v>0</v>
      </c>
      <c r="V2676">
        <v>-1468778.98</v>
      </c>
      <c r="W2676">
        <v>-1468778.98</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row>
    <row r="2677" spans="1:43" x14ac:dyDescent="0.35">
      <c r="A2677" s="65" t="s">
        <v>128</v>
      </c>
      <c r="B2677" s="65" t="s">
        <v>128</v>
      </c>
      <c r="C2677">
        <v>2010</v>
      </c>
      <c r="D2677">
        <v>2012</v>
      </c>
      <c r="F2677">
        <v>143</v>
      </c>
      <c r="G2677">
        <v>11</v>
      </c>
      <c r="H2677" t="s">
        <v>530</v>
      </c>
      <c r="I2677">
        <v>1</v>
      </c>
      <c r="J2677">
        <v>252</v>
      </c>
      <c r="K2677" t="s">
        <v>66</v>
      </c>
      <c r="L2677">
        <v>-251449.22</v>
      </c>
      <c r="M2677">
        <v>-251449.22</v>
      </c>
      <c r="N2677">
        <v>0</v>
      </c>
      <c r="O2677">
        <v>0</v>
      </c>
      <c r="P2677">
        <v>-251449.22</v>
      </c>
      <c r="Q2677">
        <v>-251449.22</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row>
    <row r="2678" spans="1:43" x14ac:dyDescent="0.35">
      <c r="A2678" s="65" t="s">
        <v>128</v>
      </c>
      <c r="B2678" s="65" t="s">
        <v>128</v>
      </c>
      <c r="C2678">
        <v>2010</v>
      </c>
      <c r="D2678">
        <v>2012</v>
      </c>
      <c r="F2678">
        <v>143</v>
      </c>
      <c r="G2678">
        <v>11</v>
      </c>
      <c r="H2678" t="s">
        <v>530</v>
      </c>
      <c r="I2678">
        <v>1</v>
      </c>
      <c r="J2678">
        <v>410</v>
      </c>
      <c r="K2678" t="s">
        <v>66</v>
      </c>
      <c r="L2678">
        <v>-16582940.640000001</v>
      </c>
      <c r="M2678">
        <v>-6207765.3399999999</v>
      </c>
      <c r="N2678">
        <v>0</v>
      </c>
      <c r="O2678">
        <v>0</v>
      </c>
      <c r="P2678">
        <v>-16582940.640000001</v>
      </c>
      <c r="Q2678">
        <v>-6207765.3399999999</v>
      </c>
      <c r="R2678">
        <v>305110</v>
      </c>
      <c r="S2678">
        <v>83876</v>
      </c>
      <c r="T2678">
        <v>0</v>
      </c>
      <c r="U2678">
        <v>0</v>
      </c>
      <c r="V2678">
        <v>305110</v>
      </c>
      <c r="W2678">
        <v>83876</v>
      </c>
      <c r="X2678">
        <v>0</v>
      </c>
      <c r="Y2678">
        <v>0</v>
      </c>
      <c r="Z2678">
        <v>0</v>
      </c>
      <c r="AA2678">
        <v>0</v>
      </c>
      <c r="AB2678">
        <v>0</v>
      </c>
      <c r="AC2678">
        <v>0</v>
      </c>
      <c r="AD2678">
        <v>-10153941.300000001</v>
      </c>
      <c r="AE2678">
        <v>0</v>
      </c>
      <c r="AF2678">
        <v>0</v>
      </c>
      <c r="AG2678">
        <v>0</v>
      </c>
      <c r="AH2678">
        <v>0</v>
      </c>
      <c r="AI2678">
        <v>-10153941.300000001</v>
      </c>
      <c r="AJ2678">
        <v>0</v>
      </c>
      <c r="AK2678">
        <v>-10153941.300000001</v>
      </c>
      <c r="AL2678">
        <v>0</v>
      </c>
      <c r="AM2678">
        <v>0</v>
      </c>
      <c r="AN2678">
        <v>0</v>
      </c>
      <c r="AO2678">
        <v>0</v>
      </c>
      <c r="AP2678">
        <v>0</v>
      </c>
      <c r="AQ2678">
        <v>0</v>
      </c>
    </row>
    <row r="2679" spans="1:43" x14ac:dyDescent="0.35">
      <c r="A2679" s="65" t="s">
        <v>128</v>
      </c>
      <c r="B2679" s="65" t="s">
        <v>128</v>
      </c>
      <c r="C2679">
        <v>2011</v>
      </c>
      <c r="D2679">
        <v>2013</v>
      </c>
      <c r="F2679">
        <v>143</v>
      </c>
      <c r="G2679">
        <v>11</v>
      </c>
      <c r="H2679" t="s">
        <v>530</v>
      </c>
      <c r="I2679">
        <v>1</v>
      </c>
      <c r="J2679">
        <v>0</v>
      </c>
      <c r="K2679" t="s">
        <v>66</v>
      </c>
      <c r="L2679">
        <v>5609608.9900000002</v>
      </c>
      <c r="M2679">
        <v>5609608.9900000002</v>
      </c>
      <c r="N2679">
        <v>0</v>
      </c>
      <c r="O2679">
        <v>0</v>
      </c>
      <c r="P2679">
        <v>5609608.9900000002</v>
      </c>
      <c r="Q2679">
        <v>5609608.9900000002</v>
      </c>
      <c r="R2679">
        <v>-5609608.9900000002</v>
      </c>
      <c r="S2679">
        <v>-5609608.9900000002</v>
      </c>
      <c r="T2679">
        <v>0</v>
      </c>
      <c r="U2679">
        <v>0</v>
      </c>
      <c r="V2679">
        <v>-5609608.9900000002</v>
      </c>
      <c r="W2679">
        <v>-5609608.9900000002</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row>
    <row r="2680" spans="1:43" x14ac:dyDescent="0.35">
      <c r="A2680" s="65" t="s">
        <v>128</v>
      </c>
      <c r="B2680" s="65" t="s">
        <v>128</v>
      </c>
      <c r="C2680">
        <v>2011</v>
      </c>
      <c r="D2680">
        <v>2013</v>
      </c>
      <c r="F2680">
        <v>143</v>
      </c>
      <c r="G2680">
        <v>11</v>
      </c>
      <c r="H2680" t="s">
        <v>530</v>
      </c>
      <c r="I2680">
        <v>1</v>
      </c>
      <c r="J2680">
        <v>252</v>
      </c>
      <c r="K2680" t="s">
        <v>66</v>
      </c>
      <c r="L2680">
        <v>-322134.84000000003</v>
      </c>
      <c r="M2680">
        <v>-322134.84000000003</v>
      </c>
      <c r="N2680">
        <v>0</v>
      </c>
      <c r="O2680">
        <v>0</v>
      </c>
      <c r="P2680">
        <v>-322134.84000000003</v>
      </c>
      <c r="Q2680">
        <v>-322134.84000000003</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row>
    <row r="2681" spans="1:43" x14ac:dyDescent="0.35">
      <c r="A2681" s="65" t="s">
        <v>128</v>
      </c>
      <c r="B2681" s="65" t="s">
        <v>128</v>
      </c>
      <c r="C2681">
        <v>2011</v>
      </c>
      <c r="D2681">
        <v>2013</v>
      </c>
      <c r="F2681">
        <v>143</v>
      </c>
      <c r="G2681">
        <v>11</v>
      </c>
      <c r="H2681" t="s">
        <v>530</v>
      </c>
      <c r="I2681">
        <v>1</v>
      </c>
      <c r="J2681">
        <v>410</v>
      </c>
      <c r="K2681" t="s">
        <v>66</v>
      </c>
      <c r="L2681">
        <v>-14253676</v>
      </c>
      <c r="M2681">
        <v>-10319622</v>
      </c>
      <c r="N2681">
        <v>0</v>
      </c>
      <c r="O2681">
        <v>0</v>
      </c>
      <c r="P2681">
        <v>-14253676</v>
      </c>
      <c r="Q2681">
        <v>-10319622</v>
      </c>
      <c r="R2681">
        <v>2596738</v>
      </c>
      <c r="S2681">
        <v>4501790</v>
      </c>
      <c r="T2681">
        <v>0</v>
      </c>
      <c r="U2681">
        <v>0</v>
      </c>
      <c r="V2681">
        <v>2596738</v>
      </c>
      <c r="W2681">
        <v>4501790</v>
      </c>
      <c r="X2681">
        <v>0</v>
      </c>
      <c r="Y2681">
        <v>0</v>
      </c>
      <c r="Z2681">
        <v>0</v>
      </c>
      <c r="AA2681">
        <v>0</v>
      </c>
      <c r="AB2681">
        <v>0</v>
      </c>
      <c r="AC2681">
        <v>0</v>
      </c>
      <c r="AD2681">
        <v>-5839106</v>
      </c>
      <c r="AE2681">
        <v>0</v>
      </c>
      <c r="AF2681">
        <v>0</v>
      </c>
      <c r="AG2681">
        <v>0</v>
      </c>
      <c r="AH2681">
        <v>0</v>
      </c>
      <c r="AI2681">
        <v>-5839106</v>
      </c>
      <c r="AJ2681">
        <v>0</v>
      </c>
      <c r="AK2681">
        <v>-5839106</v>
      </c>
      <c r="AL2681">
        <v>0</v>
      </c>
      <c r="AM2681">
        <v>0</v>
      </c>
      <c r="AN2681">
        <v>0</v>
      </c>
      <c r="AO2681">
        <v>0</v>
      </c>
      <c r="AP2681">
        <v>0</v>
      </c>
      <c r="AQ2681">
        <v>0</v>
      </c>
    </row>
    <row r="2682" spans="1:43" x14ac:dyDescent="0.35">
      <c r="A2682" s="65" t="s">
        <v>128</v>
      </c>
      <c r="B2682" s="65" t="s">
        <v>128</v>
      </c>
      <c r="C2682">
        <v>2012</v>
      </c>
      <c r="D2682">
        <v>2013</v>
      </c>
      <c r="F2682">
        <v>143</v>
      </c>
      <c r="G2682">
        <v>11</v>
      </c>
      <c r="H2682" t="s">
        <v>530</v>
      </c>
      <c r="I2682">
        <v>1</v>
      </c>
      <c r="J2682">
        <v>0</v>
      </c>
      <c r="K2682" t="s">
        <v>66</v>
      </c>
      <c r="L2682">
        <v>1474399</v>
      </c>
      <c r="M2682">
        <v>1474399</v>
      </c>
      <c r="N2682">
        <v>0</v>
      </c>
      <c r="O2682">
        <v>0</v>
      </c>
      <c r="P2682">
        <v>1474399</v>
      </c>
      <c r="Q2682">
        <v>1474399</v>
      </c>
      <c r="R2682">
        <v>-1474399</v>
      </c>
      <c r="S2682">
        <v>-1474399</v>
      </c>
      <c r="T2682">
        <v>0</v>
      </c>
      <c r="U2682">
        <v>0</v>
      </c>
      <c r="V2682">
        <v>-1474399</v>
      </c>
      <c r="W2682">
        <v>-1474399</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row>
    <row r="2683" spans="1:43" x14ac:dyDescent="0.35">
      <c r="A2683" s="65" t="s">
        <v>128</v>
      </c>
      <c r="B2683" s="65" t="s">
        <v>128</v>
      </c>
      <c r="C2683">
        <v>2012</v>
      </c>
      <c r="D2683">
        <v>2013</v>
      </c>
      <c r="F2683">
        <v>143</v>
      </c>
      <c r="G2683">
        <v>11</v>
      </c>
      <c r="H2683" t="s">
        <v>530</v>
      </c>
      <c r="I2683">
        <v>1</v>
      </c>
      <c r="J2683">
        <v>252</v>
      </c>
      <c r="K2683" t="s">
        <v>66</v>
      </c>
      <c r="L2683">
        <v>-820976.89</v>
      </c>
      <c r="M2683">
        <v>-865054.5</v>
      </c>
      <c r="N2683">
        <v>0</v>
      </c>
      <c r="O2683">
        <v>0</v>
      </c>
      <c r="P2683">
        <v>-820976.89</v>
      </c>
      <c r="Q2683">
        <v>-865054.5</v>
      </c>
      <c r="R2683">
        <v>0</v>
      </c>
      <c r="S2683">
        <v>0</v>
      </c>
      <c r="T2683">
        <v>0</v>
      </c>
      <c r="U2683">
        <v>0</v>
      </c>
      <c r="V2683">
        <v>0</v>
      </c>
      <c r="W2683">
        <v>0</v>
      </c>
      <c r="X2683">
        <v>0</v>
      </c>
      <c r="Y2683">
        <v>0</v>
      </c>
      <c r="Z2683">
        <v>0</v>
      </c>
      <c r="AA2683">
        <v>0</v>
      </c>
      <c r="AB2683">
        <v>0</v>
      </c>
      <c r="AC2683">
        <v>0</v>
      </c>
      <c r="AD2683">
        <v>44077.61</v>
      </c>
      <c r="AE2683">
        <v>0</v>
      </c>
      <c r="AF2683">
        <v>0</v>
      </c>
      <c r="AG2683">
        <v>0</v>
      </c>
      <c r="AH2683">
        <v>0</v>
      </c>
      <c r="AI2683">
        <v>44077.61</v>
      </c>
      <c r="AJ2683">
        <v>0</v>
      </c>
      <c r="AK2683">
        <v>44077.61</v>
      </c>
      <c r="AL2683">
        <v>0</v>
      </c>
      <c r="AM2683">
        <v>0</v>
      </c>
      <c r="AN2683">
        <v>0</v>
      </c>
      <c r="AO2683">
        <v>0</v>
      </c>
      <c r="AP2683">
        <v>0</v>
      </c>
      <c r="AQ2683">
        <v>0</v>
      </c>
    </row>
    <row r="2684" spans="1:43" x14ac:dyDescent="0.35">
      <c r="A2684" s="65" t="s">
        <v>128</v>
      </c>
      <c r="B2684" s="65" t="s">
        <v>128</v>
      </c>
      <c r="C2684">
        <v>2012</v>
      </c>
      <c r="D2684">
        <v>2013</v>
      </c>
      <c r="F2684">
        <v>143</v>
      </c>
      <c r="G2684">
        <v>11</v>
      </c>
      <c r="H2684" t="s">
        <v>530</v>
      </c>
      <c r="I2684">
        <v>1</v>
      </c>
      <c r="J2684">
        <v>410</v>
      </c>
      <c r="K2684" t="s">
        <v>66</v>
      </c>
      <c r="L2684">
        <v>-56362309</v>
      </c>
      <c r="M2684">
        <v>-38389686.969999999</v>
      </c>
      <c r="N2684">
        <v>0</v>
      </c>
      <c r="O2684">
        <v>0</v>
      </c>
      <c r="P2684">
        <v>-56362309</v>
      </c>
      <c r="Q2684">
        <v>-38389686.969999999</v>
      </c>
      <c r="R2684">
        <v>458007</v>
      </c>
      <c r="S2684">
        <v>-35406.03</v>
      </c>
      <c r="T2684">
        <v>0</v>
      </c>
      <c r="U2684">
        <v>0</v>
      </c>
      <c r="V2684">
        <v>458007</v>
      </c>
      <c r="W2684">
        <v>-35406.03</v>
      </c>
      <c r="X2684">
        <v>0</v>
      </c>
      <c r="Y2684">
        <v>0</v>
      </c>
      <c r="Z2684">
        <v>0</v>
      </c>
      <c r="AA2684">
        <v>0</v>
      </c>
      <c r="AB2684">
        <v>0</v>
      </c>
      <c r="AC2684">
        <v>0</v>
      </c>
      <c r="AD2684">
        <v>-17479209</v>
      </c>
      <c r="AE2684">
        <v>0</v>
      </c>
      <c r="AF2684">
        <v>0</v>
      </c>
      <c r="AG2684">
        <v>0</v>
      </c>
      <c r="AH2684">
        <v>0</v>
      </c>
      <c r="AI2684">
        <v>-17479209</v>
      </c>
      <c r="AJ2684">
        <v>0</v>
      </c>
      <c r="AK2684">
        <v>-17479209</v>
      </c>
      <c r="AL2684">
        <v>0</v>
      </c>
      <c r="AM2684">
        <v>0</v>
      </c>
      <c r="AN2684">
        <v>0</v>
      </c>
      <c r="AO2684">
        <v>0</v>
      </c>
      <c r="AP2684">
        <v>0</v>
      </c>
      <c r="AQ2684">
        <v>0</v>
      </c>
    </row>
    <row r="2685" spans="1:43" x14ac:dyDescent="0.35">
      <c r="A2685" s="65" t="s">
        <v>128</v>
      </c>
      <c r="B2685" s="65" t="s">
        <v>128</v>
      </c>
      <c r="C2685">
        <v>2013</v>
      </c>
      <c r="D2685">
        <v>2014</v>
      </c>
      <c r="F2685">
        <v>143</v>
      </c>
      <c r="G2685">
        <v>11</v>
      </c>
      <c r="H2685" t="s">
        <v>530</v>
      </c>
      <c r="I2685">
        <v>1</v>
      </c>
      <c r="J2685">
        <v>0</v>
      </c>
      <c r="K2685" t="s">
        <v>66</v>
      </c>
      <c r="L2685">
        <v>4493406</v>
      </c>
      <c r="M2685">
        <v>4493406</v>
      </c>
      <c r="N2685">
        <v>0</v>
      </c>
      <c r="O2685">
        <v>0</v>
      </c>
      <c r="P2685">
        <v>4493406</v>
      </c>
      <c r="Q2685">
        <v>4493406</v>
      </c>
      <c r="R2685">
        <v>-4493406</v>
      </c>
      <c r="S2685">
        <v>-4493406</v>
      </c>
      <c r="T2685">
        <v>0</v>
      </c>
      <c r="U2685">
        <v>0</v>
      </c>
      <c r="V2685">
        <v>-4493406</v>
      </c>
      <c r="W2685">
        <v>-4493406</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row>
    <row r="2686" spans="1:43" x14ac:dyDescent="0.35">
      <c r="A2686" s="65" t="s">
        <v>128</v>
      </c>
      <c r="B2686" s="65" t="s">
        <v>128</v>
      </c>
      <c r="C2686">
        <v>2013</v>
      </c>
      <c r="D2686">
        <v>2014</v>
      </c>
      <c r="F2686">
        <v>143</v>
      </c>
      <c r="G2686">
        <v>11</v>
      </c>
      <c r="H2686" t="s">
        <v>530</v>
      </c>
      <c r="I2686">
        <v>1</v>
      </c>
      <c r="J2686">
        <v>252</v>
      </c>
      <c r="K2686" t="s">
        <v>66</v>
      </c>
      <c r="L2686">
        <v>-418991.48</v>
      </c>
      <c r="M2686">
        <v>-306573.36</v>
      </c>
      <c r="N2686">
        <v>0</v>
      </c>
      <c r="O2686">
        <v>0</v>
      </c>
      <c r="P2686">
        <v>-418991.48</v>
      </c>
      <c r="Q2686">
        <v>-306573.36</v>
      </c>
      <c r="R2686">
        <v>0</v>
      </c>
      <c r="S2686">
        <v>0</v>
      </c>
      <c r="T2686">
        <v>0</v>
      </c>
      <c r="U2686">
        <v>0</v>
      </c>
      <c r="V2686">
        <v>0</v>
      </c>
      <c r="W2686">
        <v>0</v>
      </c>
      <c r="X2686">
        <v>0</v>
      </c>
      <c r="Y2686">
        <v>0</v>
      </c>
      <c r="Z2686">
        <v>0</v>
      </c>
      <c r="AA2686">
        <v>0</v>
      </c>
      <c r="AB2686">
        <v>0</v>
      </c>
      <c r="AC2686">
        <v>0</v>
      </c>
      <c r="AD2686">
        <v>-112418.12</v>
      </c>
      <c r="AE2686">
        <v>0</v>
      </c>
      <c r="AF2686">
        <v>0</v>
      </c>
      <c r="AG2686">
        <v>0</v>
      </c>
      <c r="AH2686">
        <v>0</v>
      </c>
      <c r="AI2686">
        <v>-112418.12</v>
      </c>
      <c r="AJ2686">
        <v>0</v>
      </c>
      <c r="AK2686">
        <v>-112418.12</v>
      </c>
      <c r="AL2686">
        <v>0</v>
      </c>
      <c r="AM2686">
        <v>0</v>
      </c>
      <c r="AN2686">
        <v>0</v>
      </c>
      <c r="AO2686">
        <v>0</v>
      </c>
      <c r="AP2686">
        <v>0</v>
      </c>
      <c r="AQ2686">
        <v>0</v>
      </c>
    </row>
    <row r="2687" spans="1:43" x14ac:dyDescent="0.35">
      <c r="A2687" s="65" t="s">
        <v>128</v>
      </c>
      <c r="B2687" s="65" t="s">
        <v>128</v>
      </c>
      <c r="C2687">
        <v>2013</v>
      </c>
      <c r="D2687">
        <v>2014</v>
      </c>
      <c r="F2687">
        <v>143</v>
      </c>
      <c r="G2687">
        <v>11</v>
      </c>
      <c r="H2687" t="s">
        <v>530</v>
      </c>
      <c r="I2687">
        <v>1</v>
      </c>
      <c r="J2687">
        <v>410</v>
      </c>
      <c r="K2687" t="s">
        <v>66</v>
      </c>
      <c r="L2687">
        <v>-42927823</v>
      </c>
      <c r="M2687">
        <v>-28575698</v>
      </c>
      <c r="N2687">
        <v>0</v>
      </c>
      <c r="O2687">
        <v>0</v>
      </c>
      <c r="P2687">
        <v>-42927823</v>
      </c>
      <c r="Q2687">
        <v>-28575698</v>
      </c>
      <c r="R2687">
        <v>-267576</v>
      </c>
      <c r="S2687">
        <v>1169797</v>
      </c>
      <c r="T2687">
        <v>0</v>
      </c>
      <c r="U2687">
        <v>0</v>
      </c>
      <c r="V2687">
        <v>-267576</v>
      </c>
      <c r="W2687">
        <v>1169797</v>
      </c>
      <c r="X2687">
        <v>0</v>
      </c>
      <c r="Y2687">
        <v>0</v>
      </c>
      <c r="Z2687">
        <v>0</v>
      </c>
      <c r="AA2687">
        <v>0</v>
      </c>
      <c r="AB2687">
        <v>0</v>
      </c>
      <c r="AC2687">
        <v>0</v>
      </c>
      <c r="AD2687">
        <v>-15789498</v>
      </c>
      <c r="AE2687">
        <v>0</v>
      </c>
      <c r="AF2687">
        <v>0</v>
      </c>
      <c r="AG2687">
        <v>0</v>
      </c>
      <c r="AH2687">
        <v>0</v>
      </c>
      <c r="AI2687">
        <v>-15789498</v>
      </c>
      <c r="AJ2687">
        <v>0</v>
      </c>
      <c r="AK2687">
        <v>-15789498</v>
      </c>
      <c r="AL2687">
        <v>0</v>
      </c>
      <c r="AM2687">
        <v>0</v>
      </c>
      <c r="AN2687">
        <v>0</v>
      </c>
      <c r="AO2687">
        <v>0</v>
      </c>
      <c r="AP2687">
        <v>0</v>
      </c>
      <c r="AQ2687">
        <v>0</v>
      </c>
    </row>
    <row r="2688" spans="1:43" x14ac:dyDescent="0.35">
      <c r="A2688" s="65" t="s">
        <v>128</v>
      </c>
      <c r="B2688" s="65" t="s">
        <v>128</v>
      </c>
      <c r="C2688">
        <v>2014</v>
      </c>
      <c r="D2688">
        <v>2016</v>
      </c>
      <c r="F2688">
        <v>143</v>
      </c>
      <c r="G2688">
        <v>11</v>
      </c>
      <c r="H2688" t="s">
        <v>530</v>
      </c>
      <c r="I2688">
        <v>1</v>
      </c>
      <c r="J2688">
        <v>210</v>
      </c>
      <c r="K2688" t="s">
        <v>66</v>
      </c>
      <c r="L2688">
        <v>-7675.05</v>
      </c>
      <c r="M2688">
        <v>-502.68</v>
      </c>
      <c r="N2688">
        <v>0</v>
      </c>
      <c r="O2688">
        <v>-374.59</v>
      </c>
      <c r="P2688">
        <v>-7675.05</v>
      </c>
      <c r="Q2688">
        <v>-877.27</v>
      </c>
      <c r="R2688">
        <v>0</v>
      </c>
      <c r="S2688">
        <v>278.67</v>
      </c>
      <c r="T2688">
        <v>0</v>
      </c>
      <c r="U2688">
        <v>-278.67</v>
      </c>
      <c r="V2688">
        <v>0</v>
      </c>
      <c r="W2688">
        <v>0</v>
      </c>
      <c r="X2688">
        <v>0</v>
      </c>
      <c r="Y2688">
        <v>0</v>
      </c>
      <c r="Z2688">
        <v>0</v>
      </c>
      <c r="AA2688">
        <v>0</v>
      </c>
      <c r="AB2688">
        <v>0</v>
      </c>
      <c r="AC2688">
        <v>0</v>
      </c>
      <c r="AD2688">
        <v>-7466.14</v>
      </c>
      <c r="AE2688">
        <v>0</v>
      </c>
      <c r="AF2688">
        <v>0</v>
      </c>
      <c r="AG2688">
        <v>0</v>
      </c>
      <c r="AH2688">
        <v>0</v>
      </c>
      <c r="AI2688">
        <v>-7466.14</v>
      </c>
      <c r="AJ2688">
        <v>0</v>
      </c>
      <c r="AK2688">
        <v>-7466.14</v>
      </c>
      <c r="AL2688">
        <v>-668.36</v>
      </c>
      <c r="AM2688">
        <v>294.33</v>
      </c>
      <c r="AN2688">
        <v>0</v>
      </c>
      <c r="AO2688">
        <v>0</v>
      </c>
      <c r="AP2688">
        <v>0</v>
      </c>
      <c r="AQ2688">
        <v>294.33</v>
      </c>
    </row>
    <row r="2689" spans="1:43" x14ac:dyDescent="0.35">
      <c r="A2689" s="65" t="s">
        <v>128</v>
      </c>
      <c r="B2689" s="65" t="s">
        <v>128</v>
      </c>
      <c r="C2689">
        <v>2014</v>
      </c>
      <c r="D2689">
        <v>2016</v>
      </c>
      <c r="F2689">
        <v>143</v>
      </c>
      <c r="G2689">
        <v>11</v>
      </c>
      <c r="H2689" t="s">
        <v>530</v>
      </c>
      <c r="I2689">
        <v>1</v>
      </c>
      <c r="J2689">
        <v>252</v>
      </c>
      <c r="K2689" t="s">
        <v>66</v>
      </c>
      <c r="L2689">
        <v>-4163647.62</v>
      </c>
      <c r="M2689">
        <v>-2811870.57</v>
      </c>
      <c r="N2689">
        <v>0</v>
      </c>
      <c r="O2689">
        <v>0</v>
      </c>
      <c r="P2689">
        <v>-4163647.62</v>
      </c>
      <c r="Q2689">
        <v>-2811870.57</v>
      </c>
      <c r="R2689">
        <v>-124891.87</v>
      </c>
      <c r="S2689">
        <v>0</v>
      </c>
      <c r="T2689">
        <v>0</v>
      </c>
      <c r="U2689">
        <v>0</v>
      </c>
      <c r="V2689">
        <v>-124891.87</v>
      </c>
      <c r="W2689">
        <v>0</v>
      </c>
      <c r="X2689">
        <v>0</v>
      </c>
      <c r="Y2689">
        <v>0</v>
      </c>
      <c r="Z2689">
        <v>0</v>
      </c>
      <c r="AA2689">
        <v>0</v>
      </c>
      <c r="AB2689">
        <v>0</v>
      </c>
      <c r="AC2689">
        <v>0</v>
      </c>
      <c r="AD2689">
        <v>-1476670</v>
      </c>
      <c r="AE2689">
        <v>0</v>
      </c>
      <c r="AF2689">
        <v>0</v>
      </c>
      <c r="AG2689">
        <v>0</v>
      </c>
      <c r="AH2689">
        <v>0</v>
      </c>
      <c r="AI2689">
        <v>-1476670</v>
      </c>
      <c r="AJ2689">
        <v>0</v>
      </c>
      <c r="AK2689">
        <v>-1476670</v>
      </c>
      <c r="AL2689">
        <v>-1.08</v>
      </c>
      <c r="AM2689">
        <v>0</v>
      </c>
      <c r="AN2689">
        <v>0</v>
      </c>
      <c r="AO2689">
        <v>0</v>
      </c>
      <c r="AP2689">
        <v>0</v>
      </c>
      <c r="AQ2689">
        <v>0</v>
      </c>
    </row>
    <row r="2690" spans="1:43" x14ac:dyDescent="0.35">
      <c r="A2690" s="65" t="s">
        <v>128</v>
      </c>
      <c r="B2690" s="65" t="s">
        <v>128</v>
      </c>
      <c r="C2690">
        <v>2014</v>
      </c>
      <c r="D2690">
        <v>2016</v>
      </c>
      <c r="F2690">
        <v>143</v>
      </c>
      <c r="G2690">
        <v>11</v>
      </c>
      <c r="H2690" t="s">
        <v>530</v>
      </c>
      <c r="I2690">
        <v>1</v>
      </c>
      <c r="J2690">
        <v>410</v>
      </c>
      <c r="K2690" t="s">
        <v>66</v>
      </c>
      <c r="L2690">
        <v>-154060322</v>
      </c>
      <c r="M2690">
        <v>-115978183</v>
      </c>
      <c r="N2690">
        <v>0</v>
      </c>
      <c r="O2690">
        <v>0</v>
      </c>
      <c r="P2690">
        <v>-154060322</v>
      </c>
      <c r="Q2690">
        <v>-115978183</v>
      </c>
      <c r="R2690">
        <v>-1558976</v>
      </c>
      <c r="S2690">
        <v>-4634303</v>
      </c>
      <c r="T2690">
        <v>0</v>
      </c>
      <c r="U2690">
        <v>0</v>
      </c>
      <c r="V2690">
        <v>-1558976</v>
      </c>
      <c r="W2690">
        <v>-4634303</v>
      </c>
      <c r="X2690">
        <v>0</v>
      </c>
      <c r="Y2690">
        <v>0</v>
      </c>
      <c r="Z2690">
        <v>0</v>
      </c>
      <c r="AA2690">
        <v>0</v>
      </c>
      <c r="AB2690">
        <v>0</v>
      </c>
      <c r="AC2690">
        <v>0</v>
      </c>
      <c r="AD2690">
        <v>-35006812</v>
      </c>
      <c r="AE2690">
        <v>0</v>
      </c>
      <c r="AF2690">
        <v>0</v>
      </c>
      <c r="AG2690">
        <v>0</v>
      </c>
      <c r="AH2690">
        <v>0</v>
      </c>
      <c r="AI2690">
        <v>-35006812</v>
      </c>
      <c r="AJ2690">
        <v>0</v>
      </c>
      <c r="AK2690">
        <v>-35006812</v>
      </c>
      <c r="AL2690">
        <v>0</v>
      </c>
      <c r="AM2690">
        <v>0</v>
      </c>
      <c r="AN2690">
        <v>0</v>
      </c>
      <c r="AO2690">
        <v>0</v>
      </c>
      <c r="AP2690">
        <v>0</v>
      </c>
      <c r="AQ2690">
        <v>0</v>
      </c>
    </row>
    <row r="2691" spans="1:43" x14ac:dyDescent="0.35">
      <c r="A2691" s="65" t="s">
        <v>128</v>
      </c>
      <c r="B2691" s="65" t="s">
        <v>128</v>
      </c>
      <c r="C2691">
        <v>2015</v>
      </c>
      <c r="D2691">
        <v>2017</v>
      </c>
      <c r="F2691">
        <v>143</v>
      </c>
      <c r="G2691">
        <v>11</v>
      </c>
      <c r="H2691" t="s">
        <v>530</v>
      </c>
      <c r="I2691">
        <v>1</v>
      </c>
      <c r="J2691">
        <v>210</v>
      </c>
      <c r="K2691" t="s">
        <v>66</v>
      </c>
      <c r="L2691">
        <v>0</v>
      </c>
      <c r="M2691">
        <v>-5253.17</v>
      </c>
      <c r="N2691">
        <v>0</v>
      </c>
      <c r="O2691">
        <v>0</v>
      </c>
      <c r="P2691">
        <v>0</v>
      </c>
      <c r="Q2691">
        <v>-5253.17</v>
      </c>
      <c r="R2691">
        <v>0</v>
      </c>
      <c r="S2691">
        <v>0</v>
      </c>
      <c r="T2691">
        <v>0</v>
      </c>
      <c r="U2691">
        <v>0</v>
      </c>
      <c r="V2691">
        <v>0</v>
      </c>
      <c r="W2691">
        <v>0</v>
      </c>
      <c r="X2691">
        <v>0</v>
      </c>
      <c r="Y2691">
        <v>0</v>
      </c>
      <c r="Z2691">
        <v>0</v>
      </c>
      <c r="AA2691">
        <v>0</v>
      </c>
      <c r="AB2691">
        <v>0</v>
      </c>
      <c r="AC2691">
        <v>0</v>
      </c>
      <c r="AD2691">
        <v>-33144.49</v>
      </c>
      <c r="AE2691">
        <v>0</v>
      </c>
      <c r="AF2691">
        <v>0</v>
      </c>
      <c r="AG2691">
        <v>0</v>
      </c>
      <c r="AH2691">
        <v>0</v>
      </c>
      <c r="AI2691">
        <v>-33144.49</v>
      </c>
      <c r="AJ2691">
        <v>0</v>
      </c>
      <c r="AK2691">
        <v>-33144.49</v>
      </c>
      <c r="AL2691">
        <v>-38397.660000000003</v>
      </c>
      <c r="AM2691">
        <v>0</v>
      </c>
      <c r="AN2691">
        <v>0</v>
      </c>
      <c r="AO2691">
        <v>0</v>
      </c>
      <c r="AP2691">
        <v>0</v>
      </c>
      <c r="AQ2691">
        <v>0</v>
      </c>
    </row>
    <row r="2692" spans="1:43" x14ac:dyDescent="0.35">
      <c r="A2692" s="65" t="s">
        <v>128</v>
      </c>
      <c r="B2692" s="65" t="s">
        <v>128</v>
      </c>
      <c r="C2692">
        <v>2015</v>
      </c>
      <c r="D2692">
        <v>2017</v>
      </c>
      <c r="F2692">
        <v>143</v>
      </c>
      <c r="G2692">
        <v>11</v>
      </c>
      <c r="H2692" t="s">
        <v>530</v>
      </c>
      <c r="I2692">
        <v>1</v>
      </c>
      <c r="J2692">
        <v>252</v>
      </c>
      <c r="K2692" t="s">
        <v>66</v>
      </c>
      <c r="L2692">
        <v>-1603410</v>
      </c>
      <c r="M2692">
        <v>-3451034.6</v>
      </c>
      <c r="N2692">
        <v>0</v>
      </c>
      <c r="O2692">
        <v>0</v>
      </c>
      <c r="P2692">
        <v>-1603410</v>
      </c>
      <c r="Q2692">
        <v>-3451034.6</v>
      </c>
      <c r="R2692">
        <v>0</v>
      </c>
      <c r="S2692">
        <v>0</v>
      </c>
      <c r="T2692">
        <v>0</v>
      </c>
      <c r="U2692">
        <v>0</v>
      </c>
      <c r="V2692">
        <v>0</v>
      </c>
      <c r="W2692">
        <v>0</v>
      </c>
      <c r="X2692">
        <v>0</v>
      </c>
      <c r="Y2692">
        <v>0</v>
      </c>
      <c r="Z2692">
        <v>0</v>
      </c>
      <c r="AA2692">
        <v>0</v>
      </c>
      <c r="AB2692">
        <v>0</v>
      </c>
      <c r="AC2692">
        <v>0</v>
      </c>
      <c r="AD2692">
        <v>-314429.40000000002</v>
      </c>
      <c r="AE2692">
        <v>0</v>
      </c>
      <c r="AF2692">
        <v>0</v>
      </c>
      <c r="AG2692">
        <v>0</v>
      </c>
      <c r="AH2692">
        <v>0</v>
      </c>
      <c r="AI2692">
        <v>-314429.40000000002</v>
      </c>
      <c r="AJ2692">
        <v>0</v>
      </c>
      <c r="AK2692">
        <v>-314429.40000000002</v>
      </c>
      <c r="AL2692">
        <v>-2162054</v>
      </c>
      <c r="AM2692">
        <v>0</v>
      </c>
      <c r="AN2692">
        <v>0</v>
      </c>
      <c r="AO2692">
        <v>0</v>
      </c>
      <c r="AP2692">
        <v>0</v>
      </c>
      <c r="AQ2692">
        <v>0</v>
      </c>
    </row>
    <row r="2693" spans="1:43" x14ac:dyDescent="0.35">
      <c r="A2693" s="65" t="s">
        <v>128</v>
      </c>
      <c r="B2693" s="65" t="s">
        <v>128</v>
      </c>
      <c r="C2693">
        <v>2015</v>
      </c>
      <c r="D2693">
        <v>2017</v>
      </c>
      <c r="F2693">
        <v>143</v>
      </c>
      <c r="G2693">
        <v>11</v>
      </c>
      <c r="H2693" t="s">
        <v>530</v>
      </c>
      <c r="I2693">
        <v>1</v>
      </c>
      <c r="J2693">
        <v>410</v>
      </c>
      <c r="K2693" t="s">
        <v>66</v>
      </c>
      <c r="L2693">
        <v>-27642260</v>
      </c>
      <c r="M2693">
        <v>-83888886</v>
      </c>
      <c r="N2693">
        <v>0</v>
      </c>
      <c r="O2693">
        <v>0</v>
      </c>
      <c r="P2693">
        <v>-27642260</v>
      </c>
      <c r="Q2693">
        <v>-83888886</v>
      </c>
      <c r="R2693">
        <v>0</v>
      </c>
      <c r="S2693">
        <v>-181965</v>
      </c>
      <c r="T2693">
        <v>0</v>
      </c>
      <c r="U2693">
        <v>0</v>
      </c>
      <c r="V2693">
        <v>0</v>
      </c>
      <c r="W2693">
        <v>-181965</v>
      </c>
      <c r="X2693">
        <v>0</v>
      </c>
      <c r="Y2693">
        <v>0</v>
      </c>
      <c r="Z2693">
        <v>0</v>
      </c>
      <c r="AA2693">
        <v>0</v>
      </c>
      <c r="AB2693">
        <v>0</v>
      </c>
      <c r="AC2693">
        <v>0</v>
      </c>
      <c r="AD2693">
        <v>-2771409</v>
      </c>
      <c r="AE2693">
        <v>0</v>
      </c>
      <c r="AF2693">
        <v>0</v>
      </c>
      <c r="AG2693">
        <v>0</v>
      </c>
      <c r="AH2693">
        <v>0</v>
      </c>
      <c r="AI2693">
        <v>-2771409</v>
      </c>
      <c r="AJ2693">
        <v>0</v>
      </c>
      <c r="AK2693">
        <v>-2771409</v>
      </c>
      <c r="AL2693">
        <v>-59200000</v>
      </c>
      <c r="AM2693">
        <v>0</v>
      </c>
      <c r="AN2693">
        <v>0</v>
      </c>
      <c r="AO2693">
        <v>0</v>
      </c>
      <c r="AP2693">
        <v>0</v>
      </c>
      <c r="AQ2693">
        <v>0</v>
      </c>
    </row>
    <row r="2694" spans="1:43" x14ac:dyDescent="0.35">
      <c r="A2694" s="65" t="s">
        <v>128</v>
      </c>
      <c r="B2694" s="65" t="s">
        <v>128</v>
      </c>
      <c r="C2694">
        <v>2016</v>
      </c>
      <c r="D2694">
        <v>2019</v>
      </c>
      <c r="F2694">
        <v>143</v>
      </c>
      <c r="G2694">
        <v>11</v>
      </c>
      <c r="H2694" t="s">
        <v>530</v>
      </c>
      <c r="I2694">
        <v>1</v>
      </c>
      <c r="J2694">
        <v>410</v>
      </c>
      <c r="K2694" t="s">
        <v>66</v>
      </c>
      <c r="L2694">
        <v>0</v>
      </c>
      <c r="M2694">
        <v>-13324000</v>
      </c>
      <c r="N2694">
        <v>0</v>
      </c>
      <c r="O2694">
        <v>0</v>
      </c>
      <c r="P2694">
        <v>0</v>
      </c>
      <c r="Q2694">
        <v>-13324000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-13324000</v>
      </c>
      <c r="AM2694">
        <v>0</v>
      </c>
      <c r="AN2694">
        <v>0</v>
      </c>
      <c r="AO2694">
        <v>0</v>
      </c>
      <c r="AP2694">
        <v>0</v>
      </c>
      <c r="AQ2694">
        <v>0</v>
      </c>
    </row>
    <row r="2695" spans="1:43" x14ac:dyDescent="0.35">
      <c r="B2695" s="65" t="s">
        <v>128</v>
      </c>
      <c r="E2695" t="s">
        <v>129</v>
      </c>
      <c r="F2695">
        <v>1710</v>
      </c>
      <c r="G2695">
        <v>0</v>
      </c>
      <c r="H2695" t="s">
        <v>618</v>
      </c>
      <c r="I2695">
        <v>801</v>
      </c>
      <c r="J2695">
        <v>0</v>
      </c>
      <c r="K2695" t="s">
        <v>457</v>
      </c>
      <c r="L2695">
        <v>-128.47</v>
      </c>
      <c r="M2695">
        <v>0</v>
      </c>
      <c r="N2695">
        <v>0</v>
      </c>
      <c r="O2695">
        <v>0</v>
      </c>
      <c r="P2695">
        <v>-128.47</v>
      </c>
      <c r="Q2695">
        <v>0</v>
      </c>
      <c r="R2695">
        <v>0</v>
      </c>
      <c r="S2695">
        <v>0</v>
      </c>
      <c r="T2695">
        <v>0</v>
      </c>
      <c r="U2695">
        <v>0</v>
      </c>
      <c r="V2695">
        <v>0</v>
      </c>
      <c r="W2695">
        <v>0</v>
      </c>
      <c r="X2695">
        <v>0</v>
      </c>
      <c r="Y2695">
        <v>0</v>
      </c>
      <c r="Z2695">
        <v>0</v>
      </c>
      <c r="AA2695">
        <v>0</v>
      </c>
      <c r="AB2695">
        <v>0</v>
      </c>
      <c r="AC2695">
        <v>0</v>
      </c>
      <c r="AD2695">
        <v>388165.44</v>
      </c>
      <c r="AE2695">
        <v>0</v>
      </c>
      <c r="AF2695">
        <v>0</v>
      </c>
      <c r="AG2695">
        <v>0</v>
      </c>
      <c r="AH2695">
        <v>0</v>
      </c>
      <c r="AI2695">
        <v>388165.44</v>
      </c>
      <c r="AJ2695">
        <v>0</v>
      </c>
      <c r="AK2695">
        <v>388165.44</v>
      </c>
      <c r="AL2695">
        <v>388293.91</v>
      </c>
      <c r="AM2695">
        <v>0</v>
      </c>
      <c r="AN2695">
        <v>0</v>
      </c>
      <c r="AO2695">
        <v>0</v>
      </c>
      <c r="AP2695">
        <v>0</v>
      </c>
      <c r="AQ2695">
        <v>0</v>
      </c>
    </row>
    <row r="2696" spans="1:43" x14ac:dyDescent="0.35">
      <c r="B2696" s="65" t="s">
        <v>128</v>
      </c>
      <c r="E2696" t="s">
        <v>129</v>
      </c>
      <c r="F2696">
        <v>1710</v>
      </c>
      <c r="G2696">
        <v>0</v>
      </c>
      <c r="H2696" t="s">
        <v>618</v>
      </c>
      <c r="I2696">
        <v>801</v>
      </c>
      <c r="J2696">
        <v>111</v>
      </c>
      <c r="K2696" t="s">
        <v>457</v>
      </c>
      <c r="L2696">
        <v>-15241</v>
      </c>
      <c r="M2696">
        <v>-15241</v>
      </c>
      <c r="N2696">
        <v>0</v>
      </c>
      <c r="O2696">
        <v>0</v>
      </c>
      <c r="P2696">
        <v>-15241</v>
      </c>
      <c r="Q2696">
        <v>-15241</v>
      </c>
      <c r="R2696">
        <v>-906659.91</v>
      </c>
      <c r="S2696">
        <v>8361.91</v>
      </c>
      <c r="T2696">
        <v>0</v>
      </c>
      <c r="U2696">
        <v>-2.2000000000000002</v>
      </c>
      <c r="V2696">
        <v>-906659.91</v>
      </c>
      <c r="W2696">
        <v>8359.7099999999991</v>
      </c>
      <c r="X2696">
        <v>0</v>
      </c>
      <c r="Y2696">
        <v>0</v>
      </c>
      <c r="Z2696">
        <v>0</v>
      </c>
      <c r="AA2696">
        <v>0</v>
      </c>
      <c r="AB2696">
        <v>0</v>
      </c>
      <c r="AC2696">
        <v>0</v>
      </c>
      <c r="AD2696">
        <v>-17788821.460000001</v>
      </c>
      <c r="AE2696">
        <v>0</v>
      </c>
      <c r="AF2696">
        <v>0</v>
      </c>
      <c r="AG2696">
        <v>-1685.66</v>
      </c>
      <c r="AH2696">
        <v>0</v>
      </c>
      <c r="AI2696">
        <v>-17790507.120000001</v>
      </c>
      <c r="AJ2696">
        <v>0</v>
      </c>
      <c r="AK2696">
        <v>-17790507.120000001</v>
      </c>
      <c r="AL2696">
        <v>-16875487.5</v>
      </c>
      <c r="AM2696">
        <v>0</v>
      </c>
      <c r="AN2696">
        <v>-8359.7099999999991</v>
      </c>
      <c r="AO2696">
        <v>0</v>
      </c>
      <c r="AP2696">
        <v>738.27</v>
      </c>
      <c r="AQ2696">
        <v>-7621.44</v>
      </c>
    </row>
    <row r="2697" spans="1:43" x14ac:dyDescent="0.35">
      <c r="B2697" s="65" t="s">
        <v>128</v>
      </c>
      <c r="E2697" t="s">
        <v>129</v>
      </c>
      <c r="F2697">
        <v>1710</v>
      </c>
      <c r="G2697">
        <v>0</v>
      </c>
      <c r="H2697" t="s">
        <v>618</v>
      </c>
      <c r="I2697">
        <v>801</v>
      </c>
      <c r="J2697">
        <v>113</v>
      </c>
      <c r="K2697" t="s">
        <v>457</v>
      </c>
      <c r="L2697">
        <v>0</v>
      </c>
      <c r="M2697">
        <v>0</v>
      </c>
      <c r="N2697">
        <v>0</v>
      </c>
      <c r="O2697">
        <v>0</v>
      </c>
      <c r="P2697">
        <v>0</v>
      </c>
      <c r="Q2697">
        <v>0</v>
      </c>
      <c r="R2697">
        <v>-5114.3999999999996</v>
      </c>
      <c r="S2697">
        <v>0</v>
      </c>
      <c r="T2697">
        <v>0</v>
      </c>
      <c r="U2697">
        <v>0</v>
      </c>
      <c r="V2697">
        <v>-5114.3999999999996</v>
      </c>
      <c r="W2697">
        <v>0</v>
      </c>
      <c r="X2697">
        <v>0</v>
      </c>
      <c r="Y2697">
        <v>0</v>
      </c>
      <c r="Z2697">
        <v>0</v>
      </c>
      <c r="AA2697">
        <v>0</v>
      </c>
      <c r="AB2697">
        <v>0</v>
      </c>
      <c r="AC2697">
        <v>0</v>
      </c>
      <c r="AD2697">
        <v>-101571.23</v>
      </c>
      <c r="AE2697">
        <v>0</v>
      </c>
      <c r="AF2697">
        <v>0</v>
      </c>
      <c r="AG2697">
        <v>0</v>
      </c>
      <c r="AH2697">
        <v>0</v>
      </c>
      <c r="AI2697">
        <v>-101571.23</v>
      </c>
      <c r="AJ2697">
        <v>0</v>
      </c>
      <c r="AK2697">
        <v>-101571.23</v>
      </c>
      <c r="AL2697">
        <v>-96456.83</v>
      </c>
      <c r="AM2697">
        <v>0</v>
      </c>
      <c r="AN2697">
        <v>0</v>
      </c>
      <c r="AO2697">
        <v>0</v>
      </c>
      <c r="AP2697">
        <v>0</v>
      </c>
      <c r="AQ2697">
        <v>0</v>
      </c>
    </row>
    <row r="2698" spans="1:43" x14ac:dyDescent="0.35">
      <c r="B2698" s="65" t="s">
        <v>128</v>
      </c>
      <c r="E2698" t="s">
        <v>129</v>
      </c>
      <c r="F2698">
        <v>1710</v>
      </c>
      <c r="G2698">
        <v>0</v>
      </c>
      <c r="H2698" t="s">
        <v>618</v>
      </c>
      <c r="I2698">
        <v>801</v>
      </c>
      <c r="J2698">
        <v>115</v>
      </c>
      <c r="K2698" t="s">
        <v>457</v>
      </c>
      <c r="L2698">
        <v>0</v>
      </c>
      <c r="M2698">
        <v>0</v>
      </c>
      <c r="N2698">
        <v>0</v>
      </c>
      <c r="O2698">
        <v>0</v>
      </c>
      <c r="P2698">
        <v>0</v>
      </c>
      <c r="Q2698">
        <v>0</v>
      </c>
      <c r="R2698">
        <v>-72475.899999999994</v>
      </c>
      <c r="S2698">
        <v>-32367.17</v>
      </c>
      <c r="T2698">
        <v>0</v>
      </c>
      <c r="U2698">
        <v>0</v>
      </c>
      <c r="V2698">
        <v>-72475.899999999994</v>
      </c>
      <c r="W2698">
        <v>-32367.17</v>
      </c>
      <c r="X2698">
        <v>0</v>
      </c>
      <c r="Y2698">
        <v>0</v>
      </c>
      <c r="Z2698">
        <v>0</v>
      </c>
      <c r="AA2698">
        <v>0</v>
      </c>
      <c r="AB2698">
        <v>0</v>
      </c>
      <c r="AC2698">
        <v>0</v>
      </c>
      <c r="AD2698">
        <v>-629866.32999999996</v>
      </c>
      <c r="AE2698">
        <v>0</v>
      </c>
      <c r="AF2698">
        <v>0</v>
      </c>
      <c r="AG2698">
        <v>0</v>
      </c>
      <c r="AH2698">
        <v>0</v>
      </c>
      <c r="AI2698">
        <v>-629866.32999999996</v>
      </c>
      <c r="AJ2698">
        <v>0</v>
      </c>
      <c r="AK2698">
        <v>-629866.32999999996</v>
      </c>
      <c r="AL2698">
        <v>-589757.6</v>
      </c>
      <c r="AM2698">
        <v>0</v>
      </c>
      <c r="AN2698">
        <v>32367.17</v>
      </c>
      <c r="AO2698">
        <v>0</v>
      </c>
      <c r="AP2698">
        <v>0</v>
      </c>
      <c r="AQ2698">
        <v>32367.17</v>
      </c>
    </row>
    <row r="2699" spans="1:43" x14ac:dyDescent="0.35">
      <c r="B2699" s="65" t="s">
        <v>128</v>
      </c>
      <c r="E2699" t="s">
        <v>129</v>
      </c>
      <c r="F2699">
        <v>1710</v>
      </c>
      <c r="G2699">
        <v>0</v>
      </c>
      <c r="H2699" t="s">
        <v>618</v>
      </c>
      <c r="I2699">
        <v>801</v>
      </c>
      <c r="J2699">
        <v>121</v>
      </c>
      <c r="K2699" t="s">
        <v>457</v>
      </c>
      <c r="L2699">
        <v>0</v>
      </c>
      <c r="M2699">
        <v>0</v>
      </c>
      <c r="N2699">
        <v>0</v>
      </c>
      <c r="O2699">
        <v>0</v>
      </c>
      <c r="P2699">
        <v>0</v>
      </c>
      <c r="Q2699">
        <v>0</v>
      </c>
      <c r="R2699">
        <v>-335963.94</v>
      </c>
      <c r="S2699">
        <v>-23693.74</v>
      </c>
      <c r="T2699">
        <v>0</v>
      </c>
      <c r="U2699">
        <v>0</v>
      </c>
      <c r="V2699">
        <v>-335963.94</v>
      </c>
      <c r="W2699">
        <v>-23693.74</v>
      </c>
      <c r="X2699">
        <v>0</v>
      </c>
      <c r="Y2699">
        <v>0</v>
      </c>
      <c r="Z2699">
        <v>0</v>
      </c>
      <c r="AA2699">
        <v>0</v>
      </c>
      <c r="AB2699">
        <v>0</v>
      </c>
      <c r="AC2699">
        <v>0</v>
      </c>
      <c r="AD2699">
        <v>-6049105.1299999999</v>
      </c>
      <c r="AE2699">
        <v>0</v>
      </c>
      <c r="AF2699">
        <v>0</v>
      </c>
      <c r="AG2699">
        <v>-687.63</v>
      </c>
      <c r="AH2699">
        <v>0</v>
      </c>
      <c r="AI2699">
        <v>-6049792.7599999998</v>
      </c>
      <c r="AJ2699">
        <v>0</v>
      </c>
      <c r="AK2699">
        <v>-6049792.7599999998</v>
      </c>
      <c r="AL2699">
        <v>-5737522.5599999996</v>
      </c>
      <c r="AM2699">
        <v>0</v>
      </c>
      <c r="AN2699">
        <v>23693.74</v>
      </c>
      <c r="AO2699">
        <v>0</v>
      </c>
      <c r="AP2699">
        <v>0</v>
      </c>
      <c r="AQ2699">
        <v>23693.74</v>
      </c>
    </row>
    <row r="2700" spans="1:43" x14ac:dyDescent="0.35">
      <c r="B2700" s="65" t="s">
        <v>128</v>
      </c>
      <c r="E2700" t="s">
        <v>129</v>
      </c>
      <c r="F2700">
        <v>1710</v>
      </c>
      <c r="G2700">
        <v>0</v>
      </c>
      <c r="H2700" t="s">
        <v>618</v>
      </c>
      <c r="I2700">
        <v>801</v>
      </c>
      <c r="J2700">
        <v>210</v>
      </c>
      <c r="K2700" t="s">
        <v>457</v>
      </c>
      <c r="L2700">
        <v>-54311.86</v>
      </c>
      <c r="M2700">
        <v>-89683.47</v>
      </c>
      <c r="N2700">
        <v>0</v>
      </c>
      <c r="O2700">
        <v>-1935.43</v>
      </c>
      <c r="P2700">
        <v>-54311.86</v>
      </c>
      <c r="Q2700">
        <v>-91618.9</v>
      </c>
      <c r="R2700">
        <v>-3881.58</v>
      </c>
      <c r="S2700">
        <v>-666.88</v>
      </c>
      <c r="T2700">
        <v>0</v>
      </c>
      <c r="U2700">
        <v>-1424.41</v>
      </c>
      <c r="V2700">
        <v>-3881.58</v>
      </c>
      <c r="W2700">
        <v>-2091.29</v>
      </c>
      <c r="X2700">
        <v>0</v>
      </c>
      <c r="Y2700">
        <v>0</v>
      </c>
      <c r="Z2700">
        <v>0</v>
      </c>
      <c r="AA2700">
        <v>0</v>
      </c>
      <c r="AB2700">
        <v>0</v>
      </c>
      <c r="AC2700">
        <v>0</v>
      </c>
      <c r="AD2700">
        <v>-434133.83</v>
      </c>
      <c r="AE2700">
        <v>0</v>
      </c>
      <c r="AF2700">
        <v>0</v>
      </c>
      <c r="AG2700">
        <v>0</v>
      </c>
      <c r="AH2700">
        <v>0</v>
      </c>
      <c r="AI2700">
        <v>-434133.83</v>
      </c>
      <c r="AJ2700">
        <v>0</v>
      </c>
      <c r="AK2700">
        <v>-434133.83</v>
      </c>
      <c r="AL2700">
        <v>-469650.58</v>
      </c>
      <c r="AM2700">
        <v>26868.39</v>
      </c>
      <c r="AN2700">
        <v>0</v>
      </c>
      <c r="AO2700">
        <v>0</v>
      </c>
      <c r="AP2700">
        <v>0</v>
      </c>
      <c r="AQ2700">
        <v>26868.39</v>
      </c>
    </row>
    <row r="2701" spans="1:43" x14ac:dyDescent="0.35">
      <c r="B2701" s="65" t="s">
        <v>128</v>
      </c>
      <c r="E2701" t="s">
        <v>129</v>
      </c>
      <c r="F2701">
        <v>1710</v>
      </c>
      <c r="G2701">
        <v>0</v>
      </c>
      <c r="H2701" t="s">
        <v>618</v>
      </c>
      <c r="I2701">
        <v>801</v>
      </c>
      <c r="J2701">
        <v>220</v>
      </c>
      <c r="K2701" t="s">
        <v>457</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-2359.2600000000002</v>
      </c>
      <c r="AE2701">
        <v>0</v>
      </c>
      <c r="AF2701">
        <v>0</v>
      </c>
      <c r="AG2701">
        <v>0</v>
      </c>
      <c r="AH2701">
        <v>0</v>
      </c>
      <c r="AI2701">
        <v>-2359.2600000000002</v>
      </c>
      <c r="AJ2701">
        <v>0</v>
      </c>
      <c r="AK2701">
        <v>-2359.2600000000002</v>
      </c>
      <c r="AL2701">
        <v>-2359.2600000000002</v>
      </c>
      <c r="AM2701">
        <v>0</v>
      </c>
      <c r="AN2701">
        <v>0</v>
      </c>
      <c r="AO2701">
        <v>0</v>
      </c>
      <c r="AP2701">
        <v>0</v>
      </c>
      <c r="AQ2701">
        <v>0</v>
      </c>
    </row>
    <row r="2702" spans="1:43" x14ac:dyDescent="0.35">
      <c r="B2702" s="65" t="s">
        <v>128</v>
      </c>
      <c r="E2702" t="s">
        <v>129</v>
      </c>
      <c r="F2702">
        <v>1710</v>
      </c>
      <c r="G2702">
        <v>0</v>
      </c>
      <c r="H2702" t="s">
        <v>618</v>
      </c>
      <c r="I2702">
        <v>801</v>
      </c>
      <c r="J2702">
        <v>231</v>
      </c>
      <c r="K2702" t="s">
        <v>457</v>
      </c>
      <c r="L2702">
        <v>-667687.63</v>
      </c>
      <c r="M2702">
        <v>-1028367.95</v>
      </c>
      <c r="N2702">
        <v>0</v>
      </c>
      <c r="O2702">
        <v>0</v>
      </c>
      <c r="P2702">
        <v>-667687.63</v>
      </c>
      <c r="Q2702">
        <v>-1028367.95</v>
      </c>
      <c r="R2702">
        <v>-162669.42000000001</v>
      </c>
      <c r="S2702">
        <v>28209.91</v>
      </c>
      <c r="T2702">
        <v>0</v>
      </c>
      <c r="U2702">
        <v>-28209.91</v>
      </c>
      <c r="V2702">
        <v>-162669.42000000001</v>
      </c>
      <c r="W2702">
        <v>0</v>
      </c>
      <c r="X2702">
        <v>0</v>
      </c>
      <c r="Y2702">
        <v>0</v>
      </c>
      <c r="Z2702">
        <v>0</v>
      </c>
      <c r="AA2702">
        <v>0</v>
      </c>
      <c r="AB2702">
        <v>0</v>
      </c>
      <c r="AC2702">
        <v>0</v>
      </c>
      <c r="AD2702">
        <v>-1260635.01</v>
      </c>
      <c r="AE2702">
        <v>0</v>
      </c>
      <c r="AF2702">
        <v>0</v>
      </c>
      <c r="AG2702">
        <v>0</v>
      </c>
      <c r="AH2702">
        <v>0</v>
      </c>
      <c r="AI2702">
        <v>-1260635.01</v>
      </c>
      <c r="AJ2702">
        <v>0</v>
      </c>
      <c r="AK2702">
        <v>-1260635.01</v>
      </c>
      <c r="AL2702">
        <v>-1458645.91</v>
      </c>
      <c r="AM2702">
        <v>0</v>
      </c>
      <c r="AN2702">
        <v>0</v>
      </c>
      <c r="AO2702">
        <v>0</v>
      </c>
      <c r="AP2702">
        <v>0</v>
      </c>
      <c r="AQ2702">
        <v>0</v>
      </c>
    </row>
    <row r="2703" spans="1:43" x14ac:dyDescent="0.35">
      <c r="B2703" s="65" t="s">
        <v>128</v>
      </c>
      <c r="E2703" t="s">
        <v>129</v>
      </c>
      <c r="F2703">
        <v>1710</v>
      </c>
      <c r="G2703">
        <v>0</v>
      </c>
      <c r="H2703" t="s">
        <v>618</v>
      </c>
      <c r="I2703">
        <v>801</v>
      </c>
      <c r="J2703">
        <v>232</v>
      </c>
      <c r="K2703" t="s">
        <v>457</v>
      </c>
      <c r="L2703">
        <v>-2227411.0099999998</v>
      </c>
      <c r="M2703">
        <v>-2168400.31</v>
      </c>
      <c r="N2703">
        <v>0</v>
      </c>
      <c r="O2703">
        <v>0</v>
      </c>
      <c r="P2703">
        <v>-2227411.0099999998</v>
      </c>
      <c r="Q2703">
        <v>-2168400.31</v>
      </c>
      <c r="R2703">
        <v>-807232.08</v>
      </c>
      <c r="S2703">
        <v>422.9</v>
      </c>
      <c r="T2703">
        <v>0</v>
      </c>
      <c r="U2703">
        <v>-422.9</v>
      </c>
      <c r="V2703">
        <v>-807232.08</v>
      </c>
      <c r="W2703">
        <v>0</v>
      </c>
      <c r="X2703">
        <v>0</v>
      </c>
      <c r="Y2703">
        <v>0</v>
      </c>
      <c r="Z2703">
        <v>0</v>
      </c>
      <c r="AA2703">
        <v>0</v>
      </c>
      <c r="AB2703">
        <v>0</v>
      </c>
      <c r="AC2703">
        <v>0</v>
      </c>
      <c r="AD2703">
        <v>-7594318.6500000004</v>
      </c>
      <c r="AE2703">
        <v>0</v>
      </c>
      <c r="AF2703">
        <v>0</v>
      </c>
      <c r="AG2703">
        <v>0</v>
      </c>
      <c r="AH2703">
        <v>0</v>
      </c>
      <c r="AI2703">
        <v>-7594318.6500000004</v>
      </c>
      <c r="AJ2703">
        <v>0</v>
      </c>
      <c r="AK2703">
        <v>-7594318.6500000004</v>
      </c>
      <c r="AL2703">
        <v>-6728075.8700000001</v>
      </c>
      <c r="AM2703">
        <v>3120.66</v>
      </c>
      <c r="AN2703">
        <v>0</v>
      </c>
      <c r="AO2703">
        <v>0</v>
      </c>
      <c r="AP2703">
        <v>0</v>
      </c>
      <c r="AQ2703">
        <v>3120.66</v>
      </c>
    </row>
    <row r="2704" spans="1:43" x14ac:dyDescent="0.35">
      <c r="B2704" s="65" t="s">
        <v>128</v>
      </c>
      <c r="E2704" t="s">
        <v>129</v>
      </c>
      <c r="F2704">
        <v>1710</v>
      </c>
      <c r="G2704">
        <v>0</v>
      </c>
      <c r="H2704" t="s">
        <v>618</v>
      </c>
      <c r="I2704">
        <v>801</v>
      </c>
      <c r="J2704">
        <v>233</v>
      </c>
      <c r="K2704" t="s">
        <v>457</v>
      </c>
      <c r="L2704">
        <v>-2376059.83</v>
      </c>
      <c r="M2704">
        <v>-2469486.12</v>
      </c>
      <c r="N2704">
        <v>0</v>
      </c>
      <c r="O2704">
        <v>0</v>
      </c>
      <c r="P2704">
        <v>-2376059.83</v>
      </c>
      <c r="Q2704">
        <v>-2469486.12</v>
      </c>
      <c r="R2704">
        <v>-950633.5</v>
      </c>
      <c r="S2704">
        <v>-7.28</v>
      </c>
      <c r="T2704">
        <v>0</v>
      </c>
      <c r="U2704">
        <v>0</v>
      </c>
      <c r="V2704">
        <v>-950633.5</v>
      </c>
      <c r="W2704">
        <v>-7.28</v>
      </c>
      <c r="X2704">
        <v>0</v>
      </c>
      <c r="Y2704">
        <v>0</v>
      </c>
      <c r="Z2704">
        <v>0</v>
      </c>
      <c r="AA2704">
        <v>0</v>
      </c>
      <c r="AB2704">
        <v>0</v>
      </c>
      <c r="AC2704">
        <v>0</v>
      </c>
      <c r="AD2704">
        <v>-5736871.7800000003</v>
      </c>
      <c r="AE2704">
        <v>0</v>
      </c>
      <c r="AF2704">
        <v>0</v>
      </c>
      <c r="AG2704">
        <v>0</v>
      </c>
      <c r="AH2704">
        <v>0</v>
      </c>
      <c r="AI2704">
        <v>-5736871.7800000003</v>
      </c>
      <c r="AJ2704">
        <v>0</v>
      </c>
      <c r="AK2704">
        <v>-5736871.7800000003</v>
      </c>
      <c r="AL2704">
        <v>-4879671.8499999996</v>
      </c>
      <c r="AM2704">
        <v>1319.02</v>
      </c>
      <c r="AN2704">
        <v>0</v>
      </c>
      <c r="AO2704">
        <v>0</v>
      </c>
      <c r="AP2704">
        <v>0</v>
      </c>
      <c r="AQ2704">
        <v>1319.02</v>
      </c>
    </row>
    <row r="2705" spans="2:43" x14ac:dyDescent="0.35">
      <c r="B2705" s="65" t="s">
        <v>128</v>
      </c>
      <c r="E2705" t="s">
        <v>129</v>
      </c>
      <c r="F2705">
        <v>1710</v>
      </c>
      <c r="G2705">
        <v>0</v>
      </c>
      <c r="H2705" t="s">
        <v>618</v>
      </c>
      <c r="I2705">
        <v>801</v>
      </c>
      <c r="J2705">
        <v>240</v>
      </c>
      <c r="K2705" t="s">
        <v>457</v>
      </c>
      <c r="L2705">
        <v>-199517.82</v>
      </c>
      <c r="M2705">
        <v>-180697.16</v>
      </c>
      <c r="N2705">
        <v>0</v>
      </c>
      <c r="O2705">
        <v>0</v>
      </c>
      <c r="P2705">
        <v>-199517.82</v>
      </c>
      <c r="Q2705">
        <v>-180697.16</v>
      </c>
      <c r="R2705">
        <v>-57617.31</v>
      </c>
      <c r="S2705">
        <v>-128.47</v>
      </c>
      <c r="T2705">
        <v>0</v>
      </c>
      <c r="U2705">
        <v>0</v>
      </c>
      <c r="V2705">
        <v>-57617.31</v>
      </c>
      <c r="W2705">
        <v>-128.47</v>
      </c>
      <c r="X2705">
        <v>0</v>
      </c>
      <c r="Y2705">
        <v>0</v>
      </c>
      <c r="Z2705">
        <v>0</v>
      </c>
      <c r="AA2705">
        <v>0</v>
      </c>
      <c r="AB2705">
        <v>0</v>
      </c>
      <c r="AC2705">
        <v>0</v>
      </c>
      <c r="AD2705">
        <v>-355497.37</v>
      </c>
      <c r="AE2705">
        <v>0</v>
      </c>
      <c r="AF2705">
        <v>0</v>
      </c>
      <c r="AG2705">
        <v>0</v>
      </c>
      <c r="AH2705">
        <v>0</v>
      </c>
      <c r="AI2705">
        <v>-355497.37</v>
      </c>
      <c r="AJ2705">
        <v>0</v>
      </c>
      <c r="AK2705">
        <v>-355497.37</v>
      </c>
      <c r="AL2705">
        <v>-279187.87</v>
      </c>
      <c r="AM2705">
        <v>36319.14</v>
      </c>
      <c r="AN2705">
        <v>128.47</v>
      </c>
      <c r="AO2705">
        <v>0</v>
      </c>
      <c r="AP2705">
        <v>0</v>
      </c>
      <c r="AQ2705">
        <v>36447.61</v>
      </c>
    </row>
    <row r="2706" spans="2:43" x14ac:dyDescent="0.35">
      <c r="B2706" s="65" t="s">
        <v>128</v>
      </c>
      <c r="E2706" t="s">
        <v>129</v>
      </c>
      <c r="F2706">
        <v>1710</v>
      </c>
      <c r="G2706">
        <v>0</v>
      </c>
      <c r="H2706" t="s">
        <v>618</v>
      </c>
      <c r="I2706">
        <v>801</v>
      </c>
      <c r="J2706">
        <v>251</v>
      </c>
      <c r="K2706" t="s">
        <v>457</v>
      </c>
      <c r="L2706">
        <v>-748238.96</v>
      </c>
      <c r="M2706">
        <v>-547611.21</v>
      </c>
      <c r="N2706">
        <v>0</v>
      </c>
      <c r="O2706">
        <v>0</v>
      </c>
      <c r="P2706">
        <v>-748238.96</v>
      </c>
      <c r="Q2706">
        <v>-547611.21</v>
      </c>
      <c r="R2706">
        <v>-98581.98</v>
      </c>
      <c r="S2706">
        <v>14.16</v>
      </c>
      <c r="T2706">
        <v>0</v>
      </c>
      <c r="U2706">
        <v>0</v>
      </c>
      <c r="V2706">
        <v>-98581.98</v>
      </c>
      <c r="W2706">
        <v>14.16</v>
      </c>
      <c r="X2706">
        <v>-615.83000000000004</v>
      </c>
      <c r="Y2706">
        <v>-615.83000000000004</v>
      </c>
      <c r="Z2706">
        <v>0</v>
      </c>
      <c r="AA2706">
        <v>0</v>
      </c>
      <c r="AB2706">
        <v>-615.83000000000004</v>
      </c>
      <c r="AC2706">
        <v>-615.83000000000004</v>
      </c>
      <c r="AD2706">
        <v>-1435739.48</v>
      </c>
      <c r="AE2706">
        <v>0</v>
      </c>
      <c r="AF2706">
        <v>0</v>
      </c>
      <c r="AG2706">
        <v>0</v>
      </c>
      <c r="AH2706">
        <v>0</v>
      </c>
      <c r="AI2706">
        <v>-1435739.48</v>
      </c>
      <c r="AJ2706">
        <v>-615.83000000000004</v>
      </c>
      <c r="AK2706">
        <v>-1435739.48</v>
      </c>
      <c r="AL2706">
        <v>-1136515.5900000001</v>
      </c>
      <c r="AM2706">
        <v>141767.48000000001</v>
      </c>
      <c r="AN2706">
        <v>-14.16</v>
      </c>
      <c r="AO2706">
        <v>0</v>
      </c>
      <c r="AP2706">
        <v>0</v>
      </c>
      <c r="AQ2706">
        <v>141753.32</v>
      </c>
    </row>
    <row r="2707" spans="2:43" x14ac:dyDescent="0.35">
      <c r="B2707" s="65" t="s">
        <v>128</v>
      </c>
      <c r="E2707" t="s">
        <v>129</v>
      </c>
      <c r="F2707">
        <v>1710</v>
      </c>
      <c r="G2707">
        <v>0</v>
      </c>
      <c r="H2707" t="s">
        <v>618</v>
      </c>
      <c r="I2707">
        <v>801</v>
      </c>
      <c r="J2707">
        <v>252</v>
      </c>
      <c r="K2707" t="s">
        <v>66</v>
      </c>
      <c r="L2707">
        <v>-277385.13</v>
      </c>
      <c r="M2707">
        <v>-51910.87</v>
      </c>
      <c r="N2707">
        <v>0</v>
      </c>
      <c r="O2707">
        <v>0</v>
      </c>
      <c r="P2707">
        <v>-277385.13</v>
      </c>
      <c r="Q2707">
        <v>-51910.87</v>
      </c>
      <c r="R2707">
        <v>0</v>
      </c>
      <c r="S2707">
        <v>0</v>
      </c>
      <c r="T2707">
        <v>0</v>
      </c>
      <c r="U2707">
        <v>0</v>
      </c>
      <c r="V2707">
        <v>0</v>
      </c>
      <c r="W2707">
        <v>0</v>
      </c>
      <c r="X2707">
        <v>0</v>
      </c>
      <c r="Y2707">
        <v>0</v>
      </c>
      <c r="Z2707">
        <v>0</v>
      </c>
      <c r="AA2707">
        <v>0</v>
      </c>
      <c r="AB2707">
        <v>0</v>
      </c>
      <c r="AC2707">
        <v>0</v>
      </c>
      <c r="AD2707">
        <v>-225474.26</v>
      </c>
      <c r="AE2707">
        <v>0</v>
      </c>
      <c r="AF2707">
        <v>0</v>
      </c>
      <c r="AG2707">
        <v>0</v>
      </c>
      <c r="AH2707">
        <v>0</v>
      </c>
      <c r="AI2707">
        <v>-225474.26</v>
      </c>
      <c r="AJ2707">
        <v>0</v>
      </c>
      <c r="AK2707">
        <v>-225474.26</v>
      </c>
      <c r="AL2707">
        <v>0</v>
      </c>
      <c r="AM2707">
        <v>0</v>
      </c>
      <c r="AN2707">
        <v>0</v>
      </c>
      <c r="AO2707">
        <v>0</v>
      </c>
      <c r="AP2707">
        <v>0</v>
      </c>
      <c r="AQ2707">
        <v>0</v>
      </c>
    </row>
    <row r="2708" spans="2:43" x14ac:dyDescent="0.35">
      <c r="B2708" s="65" t="s">
        <v>128</v>
      </c>
      <c r="E2708" t="s">
        <v>129</v>
      </c>
      <c r="F2708">
        <v>1710</v>
      </c>
      <c r="G2708">
        <v>0</v>
      </c>
      <c r="H2708" t="s">
        <v>618</v>
      </c>
      <c r="I2708">
        <v>801</v>
      </c>
      <c r="J2708">
        <v>252</v>
      </c>
      <c r="K2708" t="s">
        <v>457</v>
      </c>
      <c r="L2708">
        <v>-480245.51</v>
      </c>
      <c r="M2708">
        <v>-182266.27</v>
      </c>
      <c r="N2708">
        <v>0</v>
      </c>
      <c r="O2708">
        <v>0</v>
      </c>
      <c r="P2708">
        <v>-480245.51</v>
      </c>
      <c r="Q2708">
        <v>-182266.27</v>
      </c>
      <c r="R2708">
        <v>-13850.72</v>
      </c>
      <c r="S2708">
        <v>4.3600000000000003</v>
      </c>
      <c r="T2708">
        <v>0</v>
      </c>
      <c r="U2708">
        <v>0</v>
      </c>
      <c r="V2708">
        <v>-13850.72</v>
      </c>
      <c r="W2708">
        <v>4.3600000000000003</v>
      </c>
      <c r="X2708">
        <v>0</v>
      </c>
      <c r="Y2708">
        <v>0</v>
      </c>
      <c r="Z2708">
        <v>0</v>
      </c>
      <c r="AA2708">
        <v>0</v>
      </c>
      <c r="AB2708">
        <v>0</v>
      </c>
      <c r="AC2708">
        <v>0</v>
      </c>
      <c r="AD2708">
        <v>-682089.76</v>
      </c>
      <c r="AE2708">
        <v>0</v>
      </c>
      <c r="AF2708">
        <v>0</v>
      </c>
      <c r="AG2708">
        <v>0</v>
      </c>
      <c r="AH2708">
        <v>0</v>
      </c>
      <c r="AI2708">
        <v>-682089.76</v>
      </c>
      <c r="AJ2708">
        <v>0</v>
      </c>
      <c r="AK2708">
        <v>-682089.76</v>
      </c>
      <c r="AL2708">
        <v>-370255.44</v>
      </c>
      <c r="AM2708">
        <v>0</v>
      </c>
      <c r="AN2708">
        <v>-4.3600000000000003</v>
      </c>
      <c r="AO2708">
        <v>0</v>
      </c>
      <c r="AP2708">
        <v>0</v>
      </c>
      <c r="AQ2708">
        <v>-4.3600000000000003</v>
      </c>
    </row>
    <row r="2709" spans="2:43" x14ac:dyDescent="0.35">
      <c r="B2709" s="65" t="s">
        <v>128</v>
      </c>
      <c r="E2709" t="s">
        <v>129</v>
      </c>
      <c r="F2709">
        <v>1710</v>
      </c>
      <c r="G2709">
        <v>0</v>
      </c>
      <c r="H2709" t="s">
        <v>618</v>
      </c>
      <c r="I2709">
        <v>801</v>
      </c>
      <c r="J2709">
        <v>253</v>
      </c>
      <c r="K2709" t="s">
        <v>457</v>
      </c>
      <c r="L2709">
        <v>-1128039.51</v>
      </c>
      <c r="M2709">
        <v>-1152976.67</v>
      </c>
      <c r="N2709">
        <v>0</v>
      </c>
      <c r="O2709">
        <v>-33310.31</v>
      </c>
      <c r="P2709">
        <v>-1128039.51</v>
      </c>
      <c r="Q2709">
        <v>-1186286.98</v>
      </c>
      <c r="R2709">
        <v>-235940.74</v>
      </c>
      <c r="S2709">
        <v>0</v>
      </c>
      <c r="T2709">
        <v>0</v>
      </c>
      <c r="U2709">
        <v>0</v>
      </c>
      <c r="V2709">
        <v>-235940.74</v>
      </c>
      <c r="W2709">
        <v>0</v>
      </c>
      <c r="X2709">
        <v>-1595103.04</v>
      </c>
      <c r="Y2709">
        <v>-999353.66</v>
      </c>
      <c r="Z2709">
        <v>0</v>
      </c>
      <c r="AA2709">
        <v>0</v>
      </c>
      <c r="AB2709">
        <v>-1595103.04</v>
      </c>
      <c r="AC2709">
        <v>-999353.66</v>
      </c>
      <c r="AD2709">
        <v>-3831500.89</v>
      </c>
      <c r="AE2709">
        <v>0</v>
      </c>
      <c r="AF2709">
        <v>0</v>
      </c>
      <c r="AG2709">
        <v>0</v>
      </c>
      <c r="AH2709">
        <v>0</v>
      </c>
      <c r="AI2709">
        <v>-3831500.89</v>
      </c>
      <c r="AJ2709">
        <v>-1595103.04</v>
      </c>
      <c r="AK2709">
        <v>-3235751.51</v>
      </c>
      <c r="AL2709">
        <v>-3058058.24</v>
      </c>
      <c r="AM2709">
        <v>72001.98</v>
      </c>
      <c r="AN2709">
        <v>0</v>
      </c>
      <c r="AO2709">
        <v>0</v>
      </c>
      <c r="AP2709">
        <v>0</v>
      </c>
      <c r="AQ2709">
        <v>72001.98</v>
      </c>
    </row>
    <row r="2710" spans="2:43" x14ac:dyDescent="0.35">
      <c r="B2710" s="65" t="s">
        <v>128</v>
      </c>
      <c r="E2710" t="s">
        <v>129</v>
      </c>
      <c r="F2710">
        <v>1710</v>
      </c>
      <c r="G2710">
        <v>0</v>
      </c>
      <c r="H2710" t="s">
        <v>618</v>
      </c>
      <c r="I2710">
        <v>801</v>
      </c>
      <c r="J2710">
        <v>254</v>
      </c>
      <c r="K2710" t="s">
        <v>66</v>
      </c>
      <c r="L2710">
        <v>-8827.5</v>
      </c>
      <c r="M2710">
        <v>-8827.5</v>
      </c>
      <c r="N2710">
        <v>0</v>
      </c>
      <c r="O2710">
        <v>0</v>
      </c>
      <c r="P2710">
        <v>-8827.5</v>
      </c>
      <c r="Q2710">
        <v>-8827.5</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row>
    <row r="2711" spans="2:43" x14ac:dyDescent="0.35">
      <c r="B2711" s="65" t="s">
        <v>128</v>
      </c>
      <c r="E2711" t="s">
        <v>129</v>
      </c>
      <c r="F2711">
        <v>1710</v>
      </c>
      <c r="G2711">
        <v>0</v>
      </c>
      <c r="H2711" t="s">
        <v>618</v>
      </c>
      <c r="I2711">
        <v>801</v>
      </c>
      <c r="J2711">
        <v>254</v>
      </c>
      <c r="K2711" t="s">
        <v>457</v>
      </c>
      <c r="L2711">
        <v>-75110839.049999997</v>
      </c>
      <c r="M2711">
        <v>-62249516.07</v>
      </c>
      <c r="N2711">
        <v>0</v>
      </c>
      <c r="O2711">
        <v>-99870.9</v>
      </c>
      <c r="P2711">
        <v>-75110839.049999997</v>
      </c>
      <c r="Q2711">
        <v>-62349386.969999999</v>
      </c>
      <c r="R2711">
        <v>-8143689.3399999999</v>
      </c>
      <c r="S2711">
        <v>-1818299.03</v>
      </c>
      <c r="T2711">
        <v>0</v>
      </c>
      <c r="U2711">
        <v>-18.2</v>
      </c>
      <c r="V2711">
        <v>-8143689.3399999999</v>
      </c>
      <c r="W2711">
        <v>-1818317.23</v>
      </c>
      <c r="X2711">
        <v>0</v>
      </c>
      <c r="Y2711">
        <v>0</v>
      </c>
      <c r="Z2711">
        <v>0</v>
      </c>
      <c r="AA2711">
        <v>0</v>
      </c>
      <c r="AB2711">
        <v>0</v>
      </c>
      <c r="AC2711">
        <v>0</v>
      </c>
      <c r="AD2711">
        <v>-163296251.22</v>
      </c>
      <c r="AE2711">
        <v>0</v>
      </c>
      <c r="AF2711">
        <v>0</v>
      </c>
      <c r="AG2711">
        <v>0</v>
      </c>
      <c r="AH2711">
        <v>0</v>
      </c>
      <c r="AI2711">
        <v>-163296251.22</v>
      </c>
      <c r="AJ2711">
        <v>0</v>
      </c>
      <c r="AK2711">
        <v>-163296251.22</v>
      </c>
      <c r="AL2711">
        <v>-144209427.03</v>
      </c>
      <c r="AM2711">
        <v>4686915.6900000004</v>
      </c>
      <c r="AN2711">
        <v>0</v>
      </c>
      <c r="AO2711">
        <v>0</v>
      </c>
      <c r="AP2711">
        <v>0</v>
      </c>
      <c r="AQ2711">
        <v>4686915.6900000004</v>
      </c>
    </row>
    <row r="2712" spans="2:43" x14ac:dyDescent="0.35">
      <c r="B2712" s="65" t="s">
        <v>128</v>
      </c>
      <c r="E2712" t="s">
        <v>129</v>
      </c>
      <c r="F2712">
        <v>1710</v>
      </c>
      <c r="G2712">
        <v>0</v>
      </c>
      <c r="H2712" t="s">
        <v>618</v>
      </c>
      <c r="I2712">
        <v>801</v>
      </c>
      <c r="J2712">
        <v>256</v>
      </c>
      <c r="K2712" t="s">
        <v>457</v>
      </c>
      <c r="L2712">
        <v>-25886.76</v>
      </c>
      <c r="M2712">
        <v>-9178.42</v>
      </c>
      <c r="N2712">
        <v>0</v>
      </c>
      <c r="O2712">
        <v>0</v>
      </c>
      <c r="P2712">
        <v>-25886.76</v>
      </c>
      <c r="Q2712">
        <v>-9178.42</v>
      </c>
      <c r="R2712">
        <v>-911.4</v>
      </c>
      <c r="S2712">
        <v>-911.4</v>
      </c>
      <c r="T2712">
        <v>0</v>
      </c>
      <c r="U2712">
        <v>0</v>
      </c>
      <c r="V2712">
        <v>-911.4</v>
      </c>
      <c r="W2712">
        <v>-911.4</v>
      </c>
      <c r="X2712">
        <v>0</v>
      </c>
      <c r="Y2712">
        <v>0</v>
      </c>
      <c r="Z2712">
        <v>0</v>
      </c>
      <c r="AA2712">
        <v>0</v>
      </c>
      <c r="AB2712">
        <v>0</v>
      </c>
      <c r="AC2712">
        <v>0</v>
      </c>
      <c r="AD2712">
        <v>-28792</v>
      </c>
      <c r="AE2712">
        <v>0</v>
      </c>
      <c r="AF2712">
        <v>0</v>
      </c>
      <c r="AG2712">
        <v>0</v>
      </c>
      <c r="AH2712">
        <v>0</v>
      </c>
      <c r="AI2712">
        <v>-28792</v>
      </c>
      <c r="AJ2712">
        <v>0</v>
      </c>
      <c r="AK2712">
        <v>-28792</v>
      </c>
      <c r="AL2712">
        <v>-12083.66</v>
      </c>
      <c r="AM2712">
        <v>1157.6600000000001</v>
      </c>
      <c r="AN2712">
        <v>911.4</v>
      </c>
      <c r="AO2712">
        <v>0</v>
      </c>
      <c r="AP2712">
        <v>0</v>
      </c>
      <c r="AQ2712">
        <v>2069.06</v>
      </c>
    </row>
    <row r="2713" spans="2:43" x14ac:dyDescent="0.35">
      <c r="B2713" s="65" t="s">
        <v>128</v>
      </c>
      <c r="E2713" t="s">
        <v>129</v>
      </c>
      <c r="F2713">
        <v>1710</v>
      </c>
      <c r="G2713">
        <v>0</v>
      </c>
      <c r="H2713" t="s">
        <v>618</v>
      </c>
      <c r="I2713">
        <v>801</v>
      </c>
      <c r="J2713">
        <v>257</v>
      </c>
      <c r="K2713" t="s">
        <v>457</v>
      </c>
      <c r="L2713">
        <v>-2710547.57</v>
      </c>
      <c r="M2713">
        <v>-1537069.65</v>
      </c>
      <c r="N2713">
        <v>0</v>
      </c>
      <c r="O2713">
        <v>0</v>
      </c>
      <c r="P2713">
        <v>-2710547.57</v>
      </c>
      <c r="Q2713">
        <v>-1537069.65</v>
      </c>
      <c r="R2713">
        <v>-843763.08</v>
      </c>
      <c r="S2713">
        <v>677.57</v>
      </c>
      <c r="T2713">
        <v>0</v>
      </c>
      <c r="U2713">
        <v>-677.57</v>
      </c>
      <c r="V2713">
        <v>-843763.08</v>
      </c>
      <c r="W2713">
        <v>0</v>
      </c>
      <c r="X2713">
        <v>-18000</v>
      </c>
      <c r="Y2713">
        <v>-18000</v>
      </c>
      <c r="Z2713">
        <v>0</v>
      </c>
      <c r="AA2713">
        <v>0</v>
      </c>
      <c r="AB2713">
        <v>-18000</v>
      </c>
      <c r="AC2713">
        <v>-18000</v>
      </c>
      <c r="AD2713">
        <v>-2916515.15</v>
      </c>
      <c r="AE2713">
        <v>0</v>
      </c>
      <c r="AF2713">
        <v>0</v>
      </c>
      <c r="AG2713">
        <v>0</v>
      </c>
      <c r="AH2713">
        <v>0</v>
      </c>
      <c r="AI2713">
        <v>-2916515.15</v>
      </c>
      <c r="AJ2713">
        <v>-18000</v>
      </c>
      <c r="AK2713">
        <v>-2916515.15</v>
      </c>
      <c r="AL2713">
        <v>-899274.15</v>
      </c>
      <c r="AM2713">
        <v>42625.78</v>
      </c>
      <c r="AN2713">
        <v>0</v>
      </c>
      <c r="AO2713">
        <v>0</v>
      </c>
      <c r="AP2713">
        <v>0</v>
      </c>
      <c r="AQ2713">
        <v>42625.78</v>
      </c>
    </row>
    <row r="2714" spans="2:43" x14ac:dyDescent="0.35">
      <c r="B2714" s="65" t="s">
        <v>128</v>
      </c>
      <c r="E2714" t="s">
        <v>129</v>
      </c>
      <c r="F2714">
        <v>1710</v>
      </c>
      <c r="G2714">
        <v>0</v>
      </c>
      <c r="H2714" t="s">
        <v>618</v>
      </c>
      <c r="I2714">
        <v>801</v>
      </c>
      <c r="J2714">
        <v>260</v>
      </c>
      <c r="K2714" t="s">
        <v>457</v>
      </c>
      <c r="L2714">
        <v>-6957571.2000000002</v>
      </c>
      <c r="M2714">
        <v>-2942220.69</v>
      </c>
      <c r="N2714">
        <v>0</v>
      </c>
      <c r="O2714">
        <v>48.75</v>
      </c>
      <c r="P2714">
        <v>-6957571.2000000002</v>
      </c>
      <c r="Q2714">
        <v>-2942171.94</v>
      </c>
      <c r="R2714">
        <v>-456671.63</v>
      </c>
      <c r="S2714">
        <v>-452739.27</v>
      </c>
      <c r="T2714">
        <v>0</v>
      </c>
      <c r="U2714">
        <v>-1653.58</v>
      </c>
      <c r="V2714">
        <v>-456671.63</v>
      </c>
      <c r="W2714">
        <v>-454392.85</v>
      </c>
      <c r="X2714">
        <v>0</v>
      </c>
      <c r="Y2714">
        <v>0</v>
      </c>
      <c r="Z2714">
        <v>0</v>
      </c>
      <c r="AA2714">
        <v>0</v>
      </c>
      <c r="AB2714">
        <v>0</v>
      </c>
      <c r="AC2714">
        <v>0</v>
      </c>
      <c r="AD2714">
        <v>-13601373.189999999</v>
      </c>
      <c r="AE2714">
        <v>0</v>
      </c>
      <c r="AF2714">
        <v>0</v>
      </c>
      <c r="AG2714">
        <v>0</v>
      </c>
      <c r="AH2714">
        <v>0</v>
      </c>
      <c r="AI2714">
        <v>-13601373.189999999</v>
      </c>
      <c r="AJ2714">
        <v>0</v>
      </c>
      <c r="AK2714">
        <v>-13601373.189999999</v>
      </c>
      <c r="AL2714">
        <v>-9583695.1500000004</v>
      </c>
      <c r="AM2714">
        <v>461204.84</v>
      </c>
      <c r="AN2714">
        <v>4175.91</v>
      </c>
      <c r="AO2714">
        <v>0</v>
      </c>
      <c r="AP2714">
        <v>0</v>
      </c>
      <c r="AQ2714">
        <v>465380.75</v>
      </c>
    </row>
    <row r="2715" spans="2:43" x14ac:dyDescent="0.35">
      <c r="B2715" s="65" t="s">
        <v>128</v>
      </c>
      <c r="E2715" t="s">
        <v>129</v>
      </c>
      <c r="F2715">
        <v>1710</v>
      </c>
      <c r="G2715">
        <v>0</v>
      </c>
      <c r="H2715" t="s">
        <v>618</v>
      </c>
      <c r="I2715">
        <v>801</v>
      </c>
      <c r="J2715">
        <v>310</v>
      </c>
      <c r="K2715" t="s">
        <v>457</v>
      </c>
      <c r="L2715">
        <v>-796586.06</v>
      </c>
      <c r="M2715">
        <v>-753131.75</v>
      </c>
      <c r="N2715">
        <v>0</v>
      </c>
      <c r="O2715">
        <v>0</v>
      </c>
      <c r="P2715">
        <v>-796586.06</v>
      </c>
      <c r="Q2715">
        <v>-753131.75</v>
      </c>
      <c r="R2715">
        <v>-183286.18</v>
      </c>
      <c r="S2715">
        <v>-15768.07</v>
      </c>
      <c r="T2715">
        <v>0</v>
      </c>
      <c r="U2715">
        <v>-6.7</v>
      </c>
      <c r="V2715">
        <v>-183286.18</v>
      </c>
      <c r="W2715">
        <v>-15774.77</v>
      </c>
      <c r="X2715">
        <v>-114542.39999999999</v>
      </c>
      <c r="Y2715">
        <v>0</v>
      </c>
      <c r="Z2715">
        <v>0</v>
      </c>
      <c r="AA2715">
        <v>0</v>
      </c>
      <c r="AB2715">
        <v>-114542.39999999999</v>
      </c>
      <c r="AC2715">
        <v>0</v>
      </c>
      <c r="AD2715">
        <v>-1146250.81</v>
      </c>
      <c r="AE2715">
        <v>0</v>
      </c>
      <c r="AF2715">
        <v>0</v>
      </c>
      <c r="AG2715">
        <v>0</v>
      </c>
      <c r="AH2715">
        <v>0</v>
      </c>
      <c r="AI2715">
        <v>-1146250.81</v>
      </c>
      <c r="AJ2715">
        <v>-114542.39999999999</v>
      </c>
      <c r="AK2715">
        <v>-1031708.41</v>
      </c>
      <c r="AL2715">
        <v>-820742.69</v>
      </c>
      <c r="AM2715">
        <v>14274.26</v>
      </c>
      <c r="AN2715">
        <v>0</v>
      </c>
      <c r="AO2715">
        <v>0</v>
      </c>
      <c r="AP2715">
        <v>0</v>
      </c>
      <c r="AQ2715">
        <v>14274.26</v>
      </c>
    </row>
    <row r="2716" spans="2:43" x14ac:dyDescent="0.35">
      <c r="B2716" s="65" t="s">
        <v>128</v>
      </c>
      <c r="E2716" t="s">
        <v>129</v>
      </c>
      <c r="F2716">
        <v>1710</v>
      </c>
      <c r="G2716">
        <v>0</v>
      </c>
      <c r="H2716" t="s">
        <v>618</v>
      </c>
      <c r="I2716">
        <v>801</v>
      </c>
      <c r="J2716">
        <v>320</v>
      </c>
      <c r="K2716" t="s">
        <v>457</v>
      </c>
      <c r="L2716">
        <v>-50000</v>
      </c>
      <c r="M2716">
        <v>0</v>
      </c>
      <c r="N2716">
        <v>0</v>
      </c>
      <c r="O2716">
        <v>0</v>
      </c>
      <c r="P2716">
        <v>-50000</v>
      </c>
      <c r="Q2716">
        <v>0</v>
      </c>
      <c r="R2716">
        <v>0</v>
      </c>
      <c r="S2716">
        <v>0</v>
      </c>
      <c r="T2716">
        <v>0</v>
      </c>
      <c r="U2716">
        <v>0</v>
      </c>
      <c r="V2716">
        <v>0</v>
      </c>
      <c r="W2716">
        <v>0</v>
      </c>
      <c r="X2716">
        <v>0</v>
      </c>
      <c r="Y2716">
        <v>0</v>
      </c>
      <c r="Z2716">
        <v>0</v>
      </c>
      <c r="AA2716">
        <v>0</v>
      </c>
      <c r="AB2716">
        <v>0</v>
      </c>
      <c r="AC2716">
        <v>0</v>
      </c>
      <c r="AD2716">
        <v>-58932.74</v>
      </c>
      <c r="AE2716">
        <v>0</v>
      </c>
      <c r="AF2716">
        <v>0</v>
      </c>
      <c r="AG2716">
        <v>0</v>
      </c>
      <c r="AH2716">
        <v>0</v>
      </c>
      <c r="AI2716">
        <v>-58932.74</v>
      </c>
      <c r="AJ2716">
        <v>0</v>
      </c>
      <c r="AK2716">
        <v>-58932.74</v>
      </c>
      <c r="AL2716">
        <v>-8932.74</v>
      </c>
      <c r="AM2716">
        <v>0</v>
      </c>
      <c r="AN2716">
        <v>0</v>
      </c>
      <c r="AO2716">
        <v>0</v>
      </c>
      <c r="AP2716">
        <v>0</v>
      </c>
      <c r="AQ2716">
        <v>0</v>
      </c>
    </row>
    <row r="2717" spans="2:43" x14ac:dyDescent="0.35">
      <c r="B2717" s="65" t="s">
        <v>128</v>
      </c>
      <c r="E2717" t="s">
        <v>129</v>
      </c>
      <c r="F2717">
        <v>1710</v>
      </c>
      <c r="G2717">
        <v>0</v>
      </c>
      <c r="H2717" t="s">
        <v>618</v>
      </c>
      <c r="I2717">
        <v>801</v>
      </c>
      <c r="J2717">
        <v>420</v>
      </c>
      <c r="K2717" t="s">
        <v>457</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-3000</v>
      </c>
      <c r="AE2717">
        <v>0</v>
      </c>
      <c r="AF2717">
        <v>0</v>
      </c>
      <c r="AG2717">
        <v>0</v>
      </c>
      <c r="AH2717">
        <v>0</v>
      </c>
      <c r="AI2717">
        <v>-3000</v>
      </c>
      <c r="AJ2717">
        <v>0</v>
      </c>
      <c r="AK2717">
        <v>-3000</v>
      </c>
      <c r="AL2717">
        <v>-3000</v>
      </c>
      <c r="AM2717">
        <v>0</v>
      </c>
      <c r="AN2717">
        <v>0</v>
      </c>
      <c r="AO2717">
        <v>0</v>
      </c>
      <c r="AP2717">
        <v>0</v>
      </c>
      <c r="AQ2717">
        <v>0</v>
      </c>
    </row>
    <row r="2718" spans="2:43" x14ac:dyDescent="0.35">
      <c r="B2718" s="65" t="s">
        <v>128</v>
      </c>
      <c r="E2718" t="s">
        <v>129</v>
      </c>
      <c r="F2718">
        <v>1711</v>
      </c>
      <c r="G2718">
        <v>0</v>
      </c>
      <c r="H2718" t="s">
        <v>619</v>
      </c>
      <c r="I2718">
        <v>1</v>
      </c>
      <c r="J2718">
        <v>410</v>
      </c>
      <c r="K2718" t="s">
        <v>66</v>
      </c>
      <c r="L2718">
        <v>-23069758.949999999</v>
      </c>
      <c r="M2718">
        <v>-113358615.84999999</v>
      </c>
      <c r="N2718">
        <v>0</v>
      </c>
      <c r="O2718">
        <v>0</v>
      </c>
      <c r="P2718">
        <v>-23069758.949999999</v>
      </c>
      <c r="Q2718">
        <v>-113358615.84999999</v>
      </c>
      <c r="R2718">
        <v>-494019.09</v>
      </c>
      <c r="S2718">
        <v>-24474406.989999998</v>
      </c>
      <c r="T2718">
        <v>0</v>
      </c>
      <c r="U2718">
        <v>0</v>
      </c>
      <c r="V2718">
        <v>-494019.09</v>
      </c>
      <c r="W2718">
        <v>-24474406.989999998</v>
      </c>
      <c r="X2718">
        <v>0</v>
      </c>
      <c r="Y2718">
        <v>0</v>
      </c>
      <c r="Z2718">
        <v>0</v>
      </c>
      <c r="AA2718">
        <v>0</v>
      </c>
      <c r="AB2718">
        <v>0</v>
      </c>
      <c r="AC2718">
        <v>0</v>
      </c>
      <c r="AD2718">
        <v>-182212793.99000001</v>
      </c>
      <c r="AE2718">
        <v>0</v>
      </c>
      <c r="AF2718">
        <v>0</v>
      </c>
      <c r="AG2718">
        <v>0</v>
      </c>
      <c r="AH2718">
        <v>0</v>
      </c>
      <c r="AI2718">
        <v>-182212793.99000001</v>
      </c>
      <c r="AJ2718">
        <v>0</v>
      </c>
      <c r="AK2718">
        <v>-182212793.99000001</v>
      </c>
      <c r="AL2718">
        <v>-296482038.79000002</v>
      </c>
      <c r="AM2718">
        <v>4888572.0599999996</v>
      </c>
      <c r="AN2718">
        <v>0</v>
      </c>
      <c r="AO2718">
        <v>0</v>
      </c>
      <c r="AP2718">
        <v>0</v>
      </c>
      <c r="AQ2718">
        <v>4888572.0599999996</v>
      </c>
    </row>
    <row r="2719" spans="2:43" x14ac:dyDescent="0.35">
      <c r="B2719" s="65" t="s">
        <v>128</v>
      </c>
      <c r="E2719" t="s">
        <v>129</v>
      </c>
      <c r="F2719">
        <v>1750</v>
      </c>
      <c r="G2719">
        <v>0</v>
      </c>
      <c r="H2719" t="s">
        <v>620</v>
      </c>
      <c r="I2719">
        <v>1</v>
      </c>
      <c r="J2719">
        <v>233</v>
      </c>
      <c r="K2719" t="s">
        <v>66</v>
      </c>
      <c r="L2719">
        <v>-180</v>
      </c>
      <c r="M2719">
        <v>-180</v>
      </c>
      <c r="N2719">
        <v>0</v>
      </c>
      <c r="O2719">
        <v>0</v>
      </c>
      <c r="P2719">
        <v>-180</v>
      </c>
      <c r="Q2719">
        <v>-180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row>
    <row r="2720" spans="2:43" x14ac:dyDescent="0.35">
      <c r="B2720" s="65" t="s">
        <v>128</v>
      </c>
      <c r="E2720" t="s">
        <v>129</v>
      </c>
      <c r="F2720">
        <v>1750</v>
      </c>
      <c r="G2720">
        <v>0</v>
      </c>
      <c r="H2720" t="s">
        <v>620</v>
      </c>
      <c r="I2720">
        <v>1</v>
      </c>
      <c r="J2720">
        <v>252</v>
      </c>
      <c r="K2720" t="s">
        <v>66</v>
      </c>
      <c r="L2720">
        <v>-262310.40000000002</v>
      </c>
      <c r="M2720">
        <v>-301427.44</v>
      </c>
      <c r="N2720">
        <v>0</v>
      </c>
      <c r="O2720">
        <v>0</v>
      </c>
      <c r="P2720">
        <v>-262310.40000000002</v>
      </c>
      <c r="Q2720">
        <v>-301427.44</v>
      </c>
      <c r="R2720">
        <v>-425</v>
      </c>
      <c r="S2720">
        <v>425</v>
      </c>
      <c r="T2720">
        <v>0</v>
      </c>
      <c r="U2720">
        <v>-425</v>
      </c>
      <c r="V2720">
        <v>-425</v>
      </c>
      <c r="W2720">
        <v>0</v>
      </c>
      <c r="X2720">
        <v>-20504.75</v>
      </c>
      <c r="Y2720">
        <v>-20504.75</v>
      </c>
      <c r="Z2720">
        <v>0</v>
      </c>
      <c r="AA2720">
        <v>0</v>
      </c>
      <c r="AB2720">
        <v>-20504.75</v>
      </c>
      <c r="AC2720">
        <v>-20504.75</v>
      </c>
      <c r="AD2720">
        <v>-184532.23</v>
      </c>
      <c r="AE2720">
        <v>0</v>
      </c>
      <c r="AF2720">
        <v>0</v>
      </c>
      <c r="AG2720">
        <v>0</v>
      </c>
      <c r="AH2720">
        <v>0</v>
      </c>
      <c r="AI2720">
        <v>-184532.23</v>
      </c>
      <c r="AJ2720">
        <v>-20504.75</v>
      </c>
      <c r="AK2720">
        <v>-184532.23</v>
      </c>
      <c r="AL2720">
        <v>-223224.27</v>
      </c>
      <c r="AM2720">
        <v>93704.15</v>
      </c>
      <c r="AN2720">
        <v>0</v>
      </c>
      <c r="AO2720">
        <v>0</v>
      </c>
      <c r="AP2720">
        <v>0</v>
      </c>
      <c r="AQ2720">
        <v>93704.15</v>
      </c>
    </row>
    <row r="2721" spans="2:43" x14ac:dyDescent="0.35">
      <c r="B2721" s="65" t="s">
        <v>128</v>
      </c>
      <c r="E2721" t="s">
        <v>129</v>
      </c>
      <c r="F2721">
        <v>1750</v>
      </c>
      <c r="G2721">
        <v>0</v>
      </c>
      <c r="H2721" t="s">
        <v>620</v>
      </c>
      <c r="I2721">
        <v>1</v>
      </c>
      <c r="J2721">
        <v>254</v>
      </c>
      <c r="K2721" t="s">
        <v>66</v>
      </c>
      <c r="L2721">
        <v>-2675540.4900000002</v>
      </c>
      <c r="M2721">
        <v>-2072875.22</v>
      </c>
      <c r="N2721">
        <v>0</v>
      </c>
      <c r="O2721">
        <v>0</v>
      </c>
      <c r="P2721">
        <v>-2675540.4900000002</v>
      </c>
      <c r="Q2721">
        <v>-2072875.22</v>
      </c>
      <c r="R2721">
        <v>-88602.66</v>
      </c>
      <c r="S2721">
        <v>-1663.78</v>
      </c>
      <c r="T2721">
        <v>0</v>
      </c>
      <c r="U2721">
        <v>-981.22</v>
      </c>
      <c r="V2721">
        <v>-88602.66</v>
      </c>
      <c r="W2721">
        <v>-2645</v>
      </c>
      <c r="X2721">
        <v>0</v>
      </c>
      <c r="Y2721">
        <v>0</v>
      </c>
      <c r="Z2721">
        <v>0</v>
      </c>
      <c r="AA2721">
        <v>0</v>
      </c>
      <c r="AB2721">
        <v>0</v>
      </c>
      <c r="AC2721">
        <v>0</v>
      </c>
      <c r="AD2721">
        <v>-2788417.43</v>
      </c>
      <c r="AE2721">
        <v>0</v>
      </c>
      <c r="AF2721">
        <v>0</v>
      </c>
      <c r="AG2721">
        <v>0</v>
      </c>
      <c r="AH2721">
        <v>0</v>
      </c>
      <c r="AI2721">
        <v>-2788417.43</v>
      </c>
      <c r="AJ2721">
        <v>0</v>
      </c>
      <c r="AK2721">
        <v>-2788417.43</v>
      </c>
      <c r="AL2721">
        <v>-2099794.5</v>
      </c>
      <c r="AM2721">
        <v>844491.53</v>
      </c>
      <c r="AN2721">
        <v>2645</v>
      </c>
      <c r="AO2721">
        <v>0</v>
      </c>
      <c r="AP2721">
        <v>0</v>
      </c>
      <c r="AQ2721">
        <v>847136.53</v>
      </c>
    </row>
    <row r="2722" spans="2:43" x14ac:dyDescent="0.35">
      <c r="B2722" s="65" t="s">
        <v>128</v>
      </c>
      <c r="E2722" t="s">
        <v>129</v>
      </c>
      <c r="F2722">
        <v>1750</v>
      </c>
      <c r="G2722">
        <v>0</v>
      </c>
      <c r="H2722" t="s">
        <v>620</v>
      </c>
      <c r="I2722">
        <v>1</v>
      </c>
      <c r="J2722">
        <v>260</v>
      </c>
      <c r="K2722" t="s">
        <v>66</v>
      </c>
      <c r="L2722">
        <v>-25738.799999999999</v>
      </c>
      <c r="M2722">
        <v>-12083.11</v>
      </c>
      <c r="N2722">
        <v>0</v>
      </c>
      <c r="O2722">
        <v>0</v>
      </c>
      <c r="P2722">
        <v>-25738.799999999999</v>
      </c>
      <c r="Q2722">
        <v>-12083.11</v>
      </c>
      <c r="R2722">
        <v>-10922.26</v>
      </c>
      <c r="S2722">
        <v>-3288.72</v>
      </c>
      <c r="T2722">
        <v>0</v>
      </c>
      <c r="U2722">
        <v>0</v>
      </c>
      <c r="V2722">
        <v>-10922.26</v>
      </c>
      <c r="W2722">
        <v>-3288.72</v>
      </c>
      <c r="X2722">
        <v>0</v>
      </c>
      <c r="Y2722">
        <v>0</v>
      </c>
      <c r="Z2722">
        <v>0</v>
      </c>
      <c r="AA2722">
        <v>0</v>
      </c>
      <c r="AB2722">
        <v>0</v>
      </c>
      <c r="AC2722">
        <v>0</v>
      </c>
      <c r="AD2722">
        <v>-214764.78</v>
      </c>
      <c r="AE2722">
        <v>0</v>
      </c>
      <c r="AF2722">
        <v>0</v>
      </c>
      <c r="AG2722">
        <v>0</v>
      </c>
      <c r="AH2722">
        <v>0</v>
      </c>
      <c r="AI2722">
        <v>-214764.78</v>
      </c>
      <c r="AJ2722">
        <v>0</v>
      </c>
      <c r="AK2722">
        <v>-214764.78</v>
      </c>
      <c r="AL2722">
        <v>-193475.55</v>
      </c>
      <c r="AM2722">
        <v>6007.67</v>
      </c>
      <c r="AN2722">
        <v>3288.72</v>
      </c>
      <c r="AO2722">
        <v>0</v>
      </c>
      <c r="AP2722">
        <v>0</v>
      </c>
      <c r="AQ2722">
        <v>9296.39</v>
      </c>
    </row>
    <row r="2723" spans="2:43" x14ac:dyDescent="0.35">
      <c r="B2723" s="65" t="s">
        <v>128</v>
      </c>
      <c r="E2723" t="s">
        <v>129</v>
      </c>
      <c r="F2723">
        <v>1750</v>
      </c>
      <c r="G2723">
        <v>0</v>
      </c>
      <c r="H2723" t="s">
        <v>620</v>
      </c>
      <c r="I2723">
        <v>1</v>
      </c>
      <c r="J2723">
        <v>310</v>
      </c>
      <c r="K2723" t="s">
        <v>66</v>
      </c>
      <c r="L2723">
        <v>-5.43</v>
      </c>
      <c r="M2723">
        <v>-5.43</v>
      </c>
      <c r="N2723">
        <v>0</v>
      </c>
      <c r="O2723">
        <v>0</v>
      </c>
      <c r="P2723">
        <v>-5.43</v>
      </c>
      <c r="Q2723">
        <v>-5.43</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row>
    <row r="2724" spans="2:43" x14ac:dyDescent="0.35">
      <c r="B2724" s="65" t="s">
        <v>128</v>
      </c>
      <c r="E2724" t="s">
        <v>129</v>
      </c>
      <c r="F2724">
        <v>1750</v>
      </c>
      <c r="G2724">
        <v>0</v>
      </c>
      <c r="H2724" t="s">
        <v>620</v>
      </c>
      <c r="I2724">
        <v>1</v>
      </c>
      <c r="J2724">
        <v>320</v>
      </c>
      <c r="K2724" t="s">
        <v>66</v>
      </c>
      <c r="L2724">
        <v>-5598981.29</v>
      </c>
      <c r="M2724">
        <v>-1458138.42</v>
      </c>
      <c r="N2724">
        <v>0</v>
      </c>
      <c r="O2724">
        <v>0</v>
      </c>
      <c r="P2724">
        <v>-5598981.29</v>
      </c>
      <c r="Q2724">
        <v>-1458138.42</v>
      </c>
      <c r="R2724">
        <v>-165730.68</v>
      </c>
      <c r="S2724">
        <v>-21441.61</v>
      </c>
      <c r="T2724">
        <v>0</v>
      </c>
      <c r="U2724">
        <v>-25.39</v>
      </c>
      <c r="V2724">
        <v>-165730.68</v>
      </c>
      <c r="W2724">
        <v>-21467</v>
      </c>
      <c r="X2724">
        <v>0</v>
      </c>
      <c r="Y2724">
        <v>0</v>
      </c>
      <c r="Z2724">
        <v>0</v>
      </c>
      <c r="AA2724">
        <v>0</v>
      </c>
      <c r="AB2724">
        <v>0</v>
      </c>
      <c r="AC2724">
        <v>0</v>
      </c>
      <c r="AD2724">
        <v>-4523849.7699999996</v>
      </c>
      <c r="AE2724">
        <v>0</v>
      </c>
      <c r="AF2724">
        <v>0</v>
      </c>
      <c r="AG2724">
        <v>0</v>
      </c>
      <c r="AH2724">
        <v>0</v>
      </c>
      <c r="AI2724">
        <v>-4523849.7699999996</v>
      </c>
      <c r="AJ2724">
        <v>0</v>
      </c>
      <c r="AK2724">
        <v>-4523849.7699999996</v>
      </c>
      <c r="AL2724">
        <v>-238743.22</v>
      </c>
      <c r="AM2724">
        <v>61568.68</v>
      </c>
      <c r="AN2724">
        <v>0</v>
      </c>
      <c r="AO2724">
        <v>0</v>
      </c>
      <c r="AP2724">
        <v>0</v>
      </c>
      <c r="AQ2724">
        <v>61568.68</v>
      </c>
    </row>
    <row r="2725" spans="2:43" x14ac:dyDescent="0.35">
      <c r="B2725" s="65" t="s">
        <v>128</v>
      </c>
      <c r="E2725" t="s">
        <v>129</v>
      </c>
      <c r="F2725">
        <v>1750</v>
      </c>
      <c r="G2725">
        <v>0</v>
      </c>
      <c r="H2725" t="s">
        <v>621</v>
      </c>
      <c r="I2725">
        <v>2</v>
      </c>
      <c r="J2725">
        <v>220</v>
      </c>
      <c r="K2725" t="s">
        <v>66</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-4573.33</v>
      </c>
      <c r="AE2725">
        <v>0</v>
      </c>
      <c r="AF2725">
        <v>0</v>
      </c>
      <c r="AG2725">
        <v>0</v>
      </c>
      <c r="AH2725">
        <v>0</v>
      </c>
      <c r="AI2725">
        <v>-4573.33</v>
      </c>
      <c r="AJ2725">
        <v>0</v>
      </c>
      <c r="AK2725">
        <v>-4573.33</v>
      </c>
      <c r="AL2725">
        <v>-4573.33</v>
      </c>
      <c r="AM2725">
        <v>0</v>
      </c>
      <c r="AN2725">
        <v>0</v>
      </c>
      <c r="AO2725">
        <v>0</v>
      </c>
      <c r="AP2725">
        <v>0</v>
      </c>
      <c r="AQ2725">
        <v>0</v>
      </c>
    </row>
    <row r="2726" spans="2:43" x14ac:dyDescent="0.35">
      <c r="B2726" s="65" t="s">
        <v>128</v>
      </c>
      <c r="E2726" t="s">
        <v>129</v>
      </c>
      <c r="F2726">
        <v>1750</v>
      </c>
      <c r="G2726">
        <v>0</v>
      </c>
      <c r="H2726" t="s">
        <v>621</v>
      </c>
      <c r="I2726">
        <v>2</v>
      </c>
      <c r="J2726">
        <v>240</v>
      </c>
      <c r="K2726" t="s">
        <v>66</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-268.07</v>
      </c>
      <c r="AE2726">
        <v>0</v>
      </c>
      <c r="AF2726">
        <v>0</v>
      </c>
      <c r="AG2726">
        <v>0</v>
      </c>
      <c r="AH2726">
        <v>0</v>
      </c>
      <c r="AI2726">
        <v>-268.07</v>
      </c>
      <c r="AJ2726">
        <v>0</v>
      </c>
      <c r="AK2726">
        <v>-268.07</v>
      </c>
      <c r="AL2726">
        <v>-268.07</v>
      </c>
      <c r="AM2726">
        <v>0</v>
      </c>
      <c r="AN2726">
        <v>0</v>
      </c>
      <c r="AO2726">
        <v>0</v>
      </c>
      <c r="AP2726">
        <v>0</v>
      </c>
      <c r="AQ2726">
        <v>0</v>
      </c>
    </row>
    <row r="2727" spans="2:43" x14ac:dyDescent="0.35">
      <c r="B2727" s="65" t="s">
        <v>128</v>
      </c>
      <c r="E2727" t="s">
        <v>129</v>
      </c>
      <c r="F2727">
        <v>1750</v>
      </c>
      <c r="G2727">
        <v>0</v>
      </c>
      <c r="H2727" t="s">
        <v>621</v>
      </c>
      <c r="I2727">
        <v>2</v>
      </c>
      <c r="J2727">
        <v>251</v>
      </c>
      <c r="K2727" t="s">
        <v>66</v>
      </c>
      <c r="L2727">
        <v>-1461412.42</v>
      </c>
      <c r="M2727">
        <v>-163186.74</v>
      </c>
      <c r="N2727">
        <v>0</v>
      </c>
      <c r="O2727">
        <v>0</v>
      </c>
      <c r="P2727">
        <v>-1461412.42</v>
      </c>
      <c r="Q2727">
        <v>-163186.74</v>
      </c>
      <c r="R2727">
        <v>-172871.74</v>
      </c>
      <c r="S2727">
        <v>0</v>
      </c>
      <c r="T2727">
        <v>0</v>
      </c>
      <c r="U2727">
        <v>0</v>
      </c>
      <c r="V2727">
        <v>-172871.74</v>
      </c>
      <c r="W2727">
        <v>0</v>
      </c>
      <c r="X2727">
        <v>0</v>
      </c>
      <c r="Y2727">
        <v>0</v>
      </c>
      <c r="Z2727">
        <v>0</v>
      </c>
      <c r="AA2727">
        <v>0</v>
      </c>
      <c r="AB2727">
        <v>0</v>
      </c>
      <c r="AC2727">
        <v>0</v>
      </c>
      <c r="AD2727">
        <v>-1518447.02</v>
      </c>
      <c r="AE2727">
        <v>0</v>
      </c>
      <c r="AF2727">
        <v>0</v>
      </c>
      <c r="AG2727">
        <v>0</v>
      </c>
      <c r="AH2727">
        <v>0</v>
      </c>
      <c r="AI2727">
        <v>-1518447.02</v>
      </c>
      <c r="AJ2727">
        <v>0</v>
      </c>
      <c r="AK2727">
        <v>-1518447.02</v>
      </c>
      <c r="AL2727">
        <v>-47349.599999999999</v>
      </c>
      <c r="AM2727">
        <v>36000</v>
      </c>
      <c r="AN2727">
        <v>0</v>
      </c>
      <c r="AO2727">
        <v>0</v>
      </c>
      <c r="AP2727">
        <v>0</v>
      </c>
      <c r="AQ2727">
        <v>36000</v>
      </c>
    </row>
    <row r="2728" spans="2:43" x14ac:dyDescent="0.35">
      <c r="B2728" s="65" t="s">
        <v>128</v>
      </c>
      <c r="E2728" t="s">
        <v>129</v>
      </c>
      <c r="F2728">
        <v>1750</v>
      </c>
      <c r="G2728">
        <v>0</v>
      </c>
      <c r="H2728" t="s">
        <v>621</v>
      </c>
      <c r="I2728">
        <v>2</v>
      </c>
      <c r="J2728">
        <v>252</v>
      </c>
      <c r="K2728" t="s">
        <v>66</v>
      </c>
      <c r="L2728">
        <v>-270040.61</v>
      </c>
      <c r="M2728">
        <v>-436371.43</v>
      </c>
      <c r="N2728">
        <v>0</v>
      </c>
      <c r="O2728">
        <v>0</v>
      </c>
      <c r="P2728">
        <v>-270040.61</v>
      </c>
      <c r="Q2728">
        <v>-436371.43</v>
      </c>
      <c r="R2728">
        <v>0</v>
      </c>
      <c r="S2728">
        <v>27.79</v>
      </c>
      <c r="T2728">
        <v>0</v>
      </c>
      <c r="U2728">
        <v>-27.79</v>
      </c>
      <c r="V2728">
        <v>0</v>
      </c>
      <c r="W2728">
        <v>0</v>
      </c>
      <c r="X2728">
        <v>0</v>
      </c>
      <c r="Y2728">
        <v>0</v>
      </c>
      <c r="Z2728">
        <v>0</v>
      </c>
      <c r="AA2728">
        <v>0</v>
      </c>
      <c r="AB2728">
        <v>0</v>
      </c>
      <c r="AC2728">
        <v>0</v>
      </c>
      <c r="AD2728">
        <v>-539633.18000000005</v>
      </c>
      <c r="AE2728">
        <v>0</v>
      </c>
      <c r="AF2728">
        <v>0</v>
      </c>
      <c r="AG2728">
        <v>0</v>
      </c>
      <c r="AH2728">
        <v>0</v>
      </c>
      <c r="AI2728">
        <v>-539633.18000000005</v>
      </c>
      <c r="AJ2728">
        <v>0</v>
      </c>
      <c r="AK2728">
        <v>-539633.18000000005</v>
      </c>
      <c r="AL2728">
        <v>-705964</v>
      </c>
      <c r="AM2728">
        <v>0</v>
      </c>
      <c r="AN2728">
        <v>0</v>
      </c>
      <c r="AO2728">
        <v>0</v>
      </c>
      <c r="AP2728">
        <v>0</v>
      </c>
      <c r="AQ2728">
        <v>0</v>
      </c>
    </row>
    <row r="2729" spans="2:43" x14ac:dyDescent="0.35">
      <c r="B2729" s="65" t="s">
        <v>128</v>
      </c>
      <c r="E2729" t="s">
        <v>129</v>
      </c>
      <c r="F2729">
        <v>1750</v>
      </c>
      <c r="G2729">
        <v>0</v>
      </c>
      <c r="H2729" t="s">
        <v>621</v>
      </c>
      <c r="I2729">
        <v>2</v>
      </c>
      <c r="J2729">
        <v>254</v>
      </c>
      <c r="K2729" t="s">
        <v>66</v>
      </c>
      <c r="L2729">
        <v>-4538996.1900000004</v>
      </c>
      <c r="M2729">
        <v>-2087904.28</v>
      </c>
      <c r="N2729">
        <v>0</v>
      </c>
      <c r="O2729">
        <v>0</v>
      </c>
      <c r="P2729">
        <v>-4538996.1900000004</v>
      </c>
      <c r="Q2729">
        <v>-2087904.28</v>
      </c>
      <c r="R2729">
        <v>-341838.9</v>
      </c>
      <c r="S2729">
        <v>0</v>
      </c>
      <c r="T2729">
        <v>0</v>
      </c>
      <c r="U2729">
        <v>0</v>
      </c>
      <c r="V2729">
        <v>-341838.9</v>
      </c>
      <c r="W2729">
        <v>0</v>
      </c>
      <c r="X2729">
        <v>0</v>
      </c>
      <c r="Y2729">
        <v>0</v>
      </c>
      <c r="Z2729">
        <v>0</v>
      </c>
      <c r="AA2729">
        <v>0</v>
      </c>
      <c r="AB2729">
        <v>0</v>
      </c>
      <c r="AC2729">
        <v>0</v>
      </c>
      <c r="AD2729">
        <v>-5924836.0599999996</v>
      </c>
      <c r="AE2729">
        <v>0</v>
      </c>
      <c r="AF2729">
        <v>0</v>
      </c>
      <c r="AG2729">
        <v>0</v>
      </c>
      <c r="AH2729">
        <v>0</v>
      </c>
      <c r="AI2729">
        <v>-5924836.0599999996</v>
      </c>
      <c r="AJ2729">
        <v>0</v>
      </c>
      <c r="AK2729">
        <v>-5924836.0599999996</v>
      </c>
      <c r="AL2729">
        <v>-3131905.25</v>
      </c>
      <c r="AM2729">
        <v>49566</v>
      </c>
      <c r="AN2729">
        <v>0</v>
      </c>
      <c r="AO2729">
        <v>0</v>
      </c>
      <c r="AP2729">
        <v>0</v>
      </c>
      <c r="AQ2729">
        <v>49566</v>
      </c>
    </row>
    <row r="2730" spans="2:43" x14ac:dyDescent="0.35">
      <c r="B2730" s="65" t="s">
        <v>128</v>
      </c>
      <c r="E2730" t="s">
        <v>129</v>
      </c>
      <c r="F2730">
        <v>1750</v>
      </c>
      <c r="G2730">
        <v>0</v>
      </c>
      <c r="H2730" t="s">
        <v>621</v>
      </c>
      <c r="I2730">
        <v>2</v>
      </c>
      <c r="J2730">
        <v>257</v>
      </c>
      <c r="K2730" t="s">
        <v>66</v>
      </c>
      <c r="L2730">
        <v>-8491598.1300000008</v>
      </c>
      <c r="M2730">
        <v>-2640701.63</v>
      </c>
      <c r="N2730">
        <v>0</v>
      </c>
      <c r="O2730">
        <v>0</v>
      </c>
      <c r="P2730">
        <v>-8491598.1300000008</v>
      </c>
      <c r="Q2730">
        <v>-2640701.63</v>
      </c>
      <c r="R2730">
        <v>-143805.45000000001</v>
      </c>
      <c r="S2730">
        <v>59.24</v>
      </c>
      <c r="T2730">
        <v>0</v>
      </c>
      <c r="U2730">
        <v>-72.510000000000005</v>
      </c>
      <c r="V2730">
        <v>-143805.45000000001</v>
      </c>
      <c r="W2730">
        <v>-13.27</v>
      </c>
      <c r="X2730">
        <v>0</v>
      </c>
      <c r="Y2730">
        <v>0</v>
      </c>
      <c r="Z2730">
        <v>0</v>
      </c>
      <c r="AA2730">
        <v>0</v>
      </c>
      <c r="AB2730">
        <v>0</v>
      </c>
      <c r="AC2730">
        <v>0</v>
      </c>
      <c r="AD2730">
        <v>-11194954.369999999</v>
      </c>
      <c r="AE2730">
        <v>0</v>
      </c>
      <c r="AF2730">
        <v>0</v>
      </c>
      <c r="AG2730">
        <v>0</v>
      </c>
      <c r="AH2730">
        <v>0</v>
      </c>
      <c r="AI2730">
        <v>-11194954.369999999</v>
      </c>
      <c r="AJ2730">
        <v>0</v>
      </c>
      <c r="AK2730">
        <v>-11194954.369999999</v>
      </c>
      <c r="AL2730">
        <v>-5200265.6900000004</v>
      </c>
      <c r="AM2730">
        <v>219847.78</v>
      </c>
      <c r="AN2730">
        <v>0</v>
      </c>
      <c r="AO2730">
        <v>0</v>
      </c>
      <c r="AP2730">
        <v>0</v>
      </c>
      <c r="AQ2730">
        <v>219847.78</v>
      </c>
    </row>
    <row r="2731" spans="2:43" x14ac:dyDescent="0.35">
      <c r="B2731" s="65" t="s">
        <v>128</v>
      </c>
      <c r="E2731" t="s">
        <v>129</v>
      </c>
      <c r="F2731">
        <v>1750</v>
      </c>
      <c r="G2731">
        <v>0</v>
      </c>
      <c r="H2731" t="s">
        <v>621</v>
      </c>
      <c r="I2731">
        <v>2</v>
      </c>
      <c r="J2731">
        <v>260</v>
      </c>
      <c r="K2731" t="s">
        <v>66</v>
      </c>
      <c r="L2731">
        <v>-409021.94</v>
      </c>
      <c r="M2731">
        <v>-5032005.8099999996</v>
      </c>
      <c r="N2731">
        <v>0</v>
      </c>
      <c r="O2731">
        <v>0</v>
      </c>
      <c r="P2731">
        <v>-409021.94</v>
      </c>
      <c r="Q2731">
        <v>-5032005.8099999996</v>
      </c>
      <c r="R2731">
        <v>-256689.73</v>
      </c>
      <c r="S2731">
        <v>-3911.7</v>
      </c>
      <c r="T2731">
        <v>0</v>
      </c>
      <c r="U2731">
        <v>-1.48</v>
      </c>
      <c r="V2731">
        <v>-256689.73</v>
      </c>
      <c r="W2731">
        <v>-3913.18</v>
      </c>
      <c r="X2731">
        <v>0</v>
      </c>
      <c r="Y2731">
        <v>0</v>
      </c>
      <c r="Z2731">
        <v>0</v>
      </c>
      <c r="AA2731">
        <v>0</v>
      </c>
      <c r="AB2731">
        <v>0</v>
      </c>
      <c r="AC2731">
        <v>0</v>
      </c>
      <c r="AD2731">
        <v>-1805556.25</v>
      </c>
      <c r="AE2731">
        <v>0</v>
      </c>
      <c r="AF2731">
        <v>0</v>
      </c>
      <c r="AG2731">
        <v>0</v>
      </c>
      <c r="AH2731">
        <v>0</v>
      </c>
      <c r="AI2731">
        <v>-1805556.25</v>
      </c>
      <c r="AJ2731">
        <v>0</v>
      </c>
      <c r="AK2731">
        <v>-1805556.25</v>
      </c>
      <c r="AL2731">
        <v>-6175763.5700000003</v>
      </c>
      <c r="AM2731">
        <v>18164.04</v>
      </c>
      <c r="AN2731">
        <v>0</v>
      </c>
      <c r="AO2731">
        <v>0</v>
      </c>
      <c r="AP2731">
        <v>0</v>
      </c>
      <c r="AQ2731">
        <v>18164.04</v>
      </c>
    </row>
    <row r="2732" spans="2:43" x14ac:dyDescent="0.35">
      <c r="B2732" s="65" t="s">
        <v>128</v>
      </c>
      <c r="E2732" t="s">
        <v>129</v>
      </c>
      <c r="F2732">
        <v>1750</v>
      </c>
      <c r="G2732">
        <v>0</v>
      </c>
      <c r="H2732" t="s">
        <v>622</v>
      </c>
      <c r="I2732">
        <v>3</v>
      </c>
      <c r="J2732">
        <v>111</v>
      </c>
      <c r="K2732" t="s">
        <v>66</v>
      </c>
      <c r="L2732">
        <v>0</v>
      </c>
      <c r="M2732">
        <v>0</v>
      </c>
      <c r="N2732">
        <v>0</v>
      </c>
      <c r="O2732">
        <v>0</v>
      </c>
      <c r="P2732">
        <v>0</v>
      </c>
      <c r="Q2732">
        <v>0</v>
      </c>
      <c r="R2732">
        <v>0</v>
      </c>
      <c r="S2732">
        <v>478.89</v>
      </c>
      <c r="T2732">
        <v>0</v>
      </c>
      <c r="U2732">
        <v>-478.89</v>
      </c>
      <c r="V2732">
        <v>0</v>
      </c>
      <c r="W2732">
        <v>0</v>
      </c>
      <c r="X2732">
        <v>0</v>
      </c>
      <c r="Y2732">
        <v>0</v>
      </c>
      <c r="Z2732">
        <v>0</v>
      </c>
      <c r="AA2732">
        <v>0</v>
      </c>
      <c r="AB2732">
        <v>0</v>
      </c>
      <c r="AC2732">
        <v>0</v>
      </c>
      <c r="AD2732">
        <v>-478.89</v>
      </c>
      <c r="AE2732">
        <v>0</v>
      </c>
      <c r="AF2732">
        <v>0</v>
      </c>
      <c r="AG2732">
        <v>0</v>
      </c>
      <c r="AH2732">
        <v>0</v>
      </c>
      <c r="AI2732">
        <v>-478.89</v>
      </c>
      <c r="AJ2732">
        <v>0</v>
      </c>
      <c r="AK2732">
        <v>-478.89</v>
      </c>
      <c r="AL2732">
        <v>-478.89</v>
      </c>
      <c r="AM2732">
        <v>0</v>
      </c>
      <c r="AN2732">
        <v>0</v>
      </c>
      <c r="AO2732">
        <v>0</v>
      </c>
      <c r="AP2732">
        <v>0</v>
      </c>
      <c r="AQ2732">
        <v>0</v>
      </c>
    </row>
    <row r="2733" spans="2:43" x14ac:dyDescent="0.35">
      <c r="B2733" s="65" t="s">
        <v>128</v>
      </c>
      <c r="E2733" t="s">
        <v>129</v>
      </c>
      <c r="F2733">
        <v>1750</v>
      </c>
      <c r="G2733">
        <v>0</v>
      </c>
      <c r="H2733" t="s">
        <v>622</v>
      </c>
      <c r="I2733">
        <v>3</v>
      </c>
      <c r="J2733">
        <v>210</v>
      </c>
      <c r="K2733" t="s">
        <v>66</v>
      </c>
      <c r="L2733">
        <v>-23889.52</v>
      </c>
      <c r="M2733">
        <v>-23889.52</v>
      </c>
      <c r="N2733">
        <v>0</v>
      </c>
      <c r="O2733">
        <v>0</v>
      </c>
      <c r="P2733">
        <v>-23889.52</v>
      </c>
      <c r="Q2733">
        <v>-23889.52</v>
      </c>
      <c r="R2733">
        <v>116</v>
      </c>
      <c r="S2733">
        <v>116</v>
      </c>
      <c r="T2733">
        <v>0</v>
      </c>
      <c r="U2733">
        <v>0</v>
      </c>
      <c r="V2733">
        <v>116</v>
      </c>
      <c r="W2733">
        <v>116</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row>
    <row r="2734" spans="2:43" x14ac:dyDescent="0.35">
      <c r="B2734" s="65" t="s">
        <v>128</v>
      </c>
      <c r="E2734" t="s">
        <v>129</v>
      </c>
      <c r="F2734">
        <v>1750</v>
      </c>
      <c r="G2734">
        <v>0</v>
      </c>
      <c r="H2734" t="s">
        <v>622</v>
      </c>
      <c r="I2734">
        <v>3</v>
      </c>
      <c r="J2734">
        <v>252</v>
      </c>
      <c r="K2734" t="s">
        <v>66</v>
      </c>
      <c r="L2734">
        <v>0</v>
      </c>
      <c r="M2734">
        <v>0</v>
      </c>
      <c r="N2734">
        <v>0</v>
      </c>
      <c r="O2734">
        <v>0</v>
      </c>
      <c r="P2734">
        <v>0</v>
      </c>
      <c r="Q2734">
        <v>0</v>
      </c>
      <c r="R2734">
        <v>1015115.11</v>
      </c>
      <c r="S2734">
        <v>1015115.11</v>
      </c>
      <c r="T2734">
        <v>0</v>
      </c>
      <c r="U2734">
        <v>0</v>
      </c>
      <c r="V2734">
        <v>1015115.11</v>
      </c>
      <c r="W2734">
        <v>1015115.11</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row>
    <row r="2735" spans="2:43" x14ac:dyDescent="0.35">
      <c r="B2735" s="65" t="s">
        <v>128</v>
      </c>
      <c r="E2735" t="s">
        <v>129</v>
      </c>
      <c r="F2735">
        <v>1750</v>
      </c>
      <c r="G2735">
        <v>0</v>
      </c>
      <c r="H2735" t="s">
        <v>622</v>
      </c>
      <c r="I2735">
        <v>3</v>
      </c>
      <c r="J2735">
        <v>253</v>
      </c>
      <c r="K2735" t="s">
        <v>66</v>
      </c>
      <c r="L2735">
        <v>-393812.75</v>
      </c>
      <c r="M2735">
        <v>-59750.66</v>
      </c>
      <c r="N2735">
        <v>0</v>
      </c>
      <c r="O2735">
        <v>0</v>
      </c>
      <c r="P2735">
        <v>-393812.75</v>
      </c>
      <c r="Q2735">
        <v>-59750.66</v>
      </c>
      <c r="R2735">
        <v>637068.18999999994</v>
      </c>
      <c r="S2735">
        <v>637068.18999999994</v>
      </c>
      <c r="T2735">
        <v>0</v>
      </c>
      <c r="U2735">
        <v>0</v>
      </c>
      <c r="V2735">
        <v>637068.18999999994</v>
      </c>
      <c r="W2735">
        <v>637068.18999999994</v>
      </c>
      <c r="X2735">
        <v>-443450.31</v>
      </c>
      <c r="Y2735">
        <v>-319.88</v>
      </c>
      <c r="Z2735">
        <v>0</v>
      </c>
      <c r="AA2735">
        <v>0</v>
      </c>
      <c r="AB2735">
        <v>-443450.31</v>
      </c>
      <c r="AC2735">
        <v>-319.88</v>
      </c>
      <c r="AD2735">
        <v>-777192.52</v>
      </c>
      <c r="AE2735">
        <v>0</v>
      </c>
      <c r="AF2735">
        <v>0</v>
      </c>
      <c r="AG2735">
        <v>0</v>
      </c>
      <c r="AH2735">
        <v>0</v>
      </c>
      <c r="AI2735">
        <v>-777192.52</v>
      </c>
      <c r="AJ2735">
        <v>-443450.31</v>
      </c>
      <c r="AK2735">
        <v>-334062.09000000003</v>
      </c>
      <c r="AL2735">
        <v>0</v>
      </c>
      <c r="AM2735">
        <v>26672.67</v>
      </c>
      <c r="AN2735">
        <v>0</v>
      </c>
      <c r="AO2735">
        <v>0</v>
      </c>
      <c r="AP2735">
        <v>0</v>
      </c>
      <c r="AQ2735">
        <v>26672.67</v>
      </c>
    </row>
    <row r="2736" spans="2:43" x14ac:dyDescent="0.35">
      <c r="B2736" s="65" t="s">
        <v>128</v>
      </c>
      <c r="E2736" t="s">
        <v>129</v>
      </c>
      <c r="F2736">
        <v>1750</v>
      </c>
      <c r="G2736">
        <v>0</v>
      </c>
      <c r="H2736" t="s">
        <v>622</v>
      </c>
      <c r="I2736">
        <v>3</v>
      </c>
      <c r="J2736">
        <v>254</v>
      </c>
      <c r="K2736" t="s">
        <v>66</v>
      </c>
      <c r="L2736">
        <v>0</v>
      </c>
      <c r="M2736">
        <v>0</v>
      </c>
      <c r="N2736">
        <v>0</v>
      </c>
      <c r="O2736">
        <v>0</v>
      </c>
      <c r="P2736">
        <v>0</v>
      </c>
      <c r="Q2736">
        <v>0</v>
      </c>
      <c r="R2736">
        <v>26.31</v>
      </c>
      <c r="S2736">
        <v>26.31</v>
      </c>
      <c r="T2736">
        <v>0</v>
      </c>
      <c r="U2736">
        <v>0</v>
      </c>
      <c r="V2736">
        <v>26.31</v>
      </c>
      <c r="W2736">
        <v>26.31</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row>
    <row r="2737" spans="2:43" x14ac:dyDescent="0.35">
      <c r="B2737" s="65" t="s">
        <v>128</v>
      </c>
      <c r="E2737" t="s">
        <v>129</v>
      </c>
      <c r="F2737">
        <v>1750</v>
      </c>
      <c r="G2737">
        <v>0</v>
      </c>
      <c r="H2737" t="s">
        <v>622</v>
      </c>
      <c r="I2737">
        <v>3</v>
      </c>
      <c r="J2737">
        <v>255</v>
      </c>
      <c r="K2737" t="s">
        <v>66</v>
      </c>
      <c r="L2737">
        <v>-4340.49</v>
      </c>
      <c r="M2737">
        <v>-4340.49</v>
      </c>
      <c r="N2737">
        <v>0</v>
      </c>
      <c r="O2737">
        <v>0</v>
      </c>
      <c r="P2737">
        <v>-4340.49</v>
      </c>
      <c r="Q2737">
        <v>-4340.49</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4340.49</v>
      </c>
      <c r="AN2737">
        <v>0</v>
      </c>
      <c r="AO2737">
        <v>0</v>
      </c>
      <c r="AP2737">
        <v>0</v>
      </c>
      <c r="AQ2737">
        <v>4340.49</v>
      </c>
    </row>
    <row r="2738" spans="2:43" x14ac:dyDescent="0.35">
      <c r="B2738" s="65" t="s">
        <v>128</v>
      </c>
      <c r="E2738" t="s">
        <v>129</v>
      </c>
      <c r="F2738">
        <v>1750</v>
      </c>
      <c r="G2738">
        <v>0</v>
      </c>
      <c r="H2738" t="s">
        <v>622</v>
      </c>
      <c r="I2738">
        <v>3</v>
      </c>
      <c r="J2738">
        <v>257</v>
      </c>
      <c r="K2738" t="s">
        <v>66</v>
      </c>
      <c r="L2738">
        <v>0</v>
      </c>
      <c r="M2738">
        <v>0</v>
      </c>
      <c r="N2738">
        <v>0</v>
      </c>
      <c r="O2738">
        <v>0</v>
      </c>
      <c r="P2738">
        <v>0</v>
      </c>
      <c r="Q2738">
        <v>0</v>
      </c>
      <c r="R2738">
        <v>-1812.78</v>
      </c>
      <c r="S2738">
        <v>-1812.78</v>
      </c>
      <c r="T2738">
        <v>0</v>
      </c>
      <c r="U2738">
        <v>0</v>
      </c>
      <c r="V2738">
        <v>-1812.78</v>
      </c>
      <c r="W2738">
        <v>-1812.78</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row>
    <row r="2739" spans="2:43" x14ac:dyDescent="0.35">
      <c r="B2739" s="65" t="s">
        <v>128</v>
      </c>
      <c r="E2739" t="s">
        <v>129</v>
      </c>
      <c r="F2739">
        <v>1750</v>
      </c>
      <c r="G2739">
        <v>0</v>
      </c>
      <c r="H2739" t="s">
        <v>622</v>
      </c>
      <c r="I2739">
        <v>3</v>
      </c>
      <c r="J2739">
        <v>320</v>
      </c>
      <c r="K2739" t="s">
        <v>66</v>
      </c>
      <c r="L2739">
        <v>1656.9</v>
      </c>
      <c r="M2739">
        <v>1656.9</v>
      </c>
      <c r="N2739">
        <v>0</v>
      </c>
      <c r="O2739">
        <v>0</v>
      </c>
      <c r="P2739">
        <v>1656.9</v>
      </c>
      <c r="Q2739">
        <v>1656.9</v>
      </c>
      <c r="R2739">
        <v>3.85</v>
      </c>
      <c r="S2739">
        <v>3.85</v>
      </c>
      <c r="T2739">
        <v>0</v>
      </c>
      <c r="U2739">
        <v>0</v>
      </c>
      <c r="V2739">
        <v>3.85</v>
      </c>
      <c r="W2739">
        <v>3.85</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row>
    <row r="2740" spans="2:43" x14ac:dyDescent="0.35">
      <c r="B2740" s="65" t="s">
        <v>128</v>
      </c>
      <c r="E2740" t="s">
        <v>129</v>
      </c>
      <c r="F2740">
        <v>1750</v>
      </c>
      <c r="G2740">
        <v>0</v>
      </c>
      <c r="H2740" t="s">
        <v>623</v>
      </c>
      <c r="I2740">
        <v>4</v>
      </c>
      <c r="J2740">
        <v>210</v>
      </c>
      <c r="K2740" t="s">
        <v>66</v>
      </c>
      <c r="L2740">
        <v>0</v>
      </c>
      <c r="M2740">
        <v>-1389.79</v>
      </c>
      <c r="N2740">
        <v>0</v>
      </c>
      <c r="O2740">
        <v>0</v>
      </c>
      <c r="P2740">
        <v>0</v>
      </c>
      <c r="Q2740">
        <v>-1389.79</v>
      </c>
      <c r="R2740">
        <v>0</v>
      </c>
      <c r="S2740">
        <v>45.3</v>
      </c>
      <c r="T2740">
        <v>0</v>
      </c>
      <c r="U2740">
        <v>-45.3</v>
      </c>
      <c r="V2740">
        <v>0</v>
      </c>
      <c r="W2740">
        <v>0</v>
      </c>
      <c r="X2740">
        <v>0</v>
      </c>
      <c r="Y2740">
        <v>0</v>
      </c>
      <c r="Z2740">
        <v>0</v>
      </c>
      <c r="AA2740">
        <v>0</v>
      </c>
      <c r="AB2740">
        <v>0</v>
      </c>
      <c r="AC2740">
        <v>0</v>
      </c>
      <c r="AD2740">
        <v>-15821.34</v>
      </c>
      <c r="AE2740">
        <v>0</v>
      </c>
      <c r="AF2740">
        <v>0</v>
      </c>
      <c r="AG2740">
        <v>0</v>
      </c>
      <c r="AH2740">
        <v>0</v>
      </c>
      <c r="AI2740">
        <v>-15821.34</v>
      </c>
      <c r="AJ2740">
        <v>0</v>
      </c>
      <c r="AK2740">
        <v>-15821.34</v>
      </c>
      <c r="AL2740">
        <v>-17211.13</v>
      </c>
      <c r="AM2740">
        <v>0</v>
      </c>
      <c r="AN2740">
        <v>0</v>
      </c>
      <c r="AO2740">
        <v>0</v>
      </c>
      <c r="AP2740">
        <v>0</v>
      </c>
      <c r="AQ2740">
        <v>0</v>
      </c>
    </row>
    <row r="2741" spans="2:43" x14ac:dyDescent="0.35">
      <c r="B2741" s="65" t="s">
        <v>128</v>
      </c>
      <c r="E2741" t="s">
        <v>129</v>
      </c>
      <c r="F2741">
        <v>1750</v>
      </c>
      <c r="G2741">
        <v>0</v>
      </c>
      <c r="H2741" t="s">
        <v>623</v>
      </c>
      <c r="I2741">
        <v>4</v>
      </c>
      <c r="J2741">
        <v>253</v>
      </c>
      <c r="K2741" t="s">
        <v>66</v>
      </c>
      <c r="L2741">
        <v>-2926327.49</v>
      </c>
      <c r="M2741">
        <v>-939040.28</v>
      </c>
      <c r="N2741">
        <v>0</v>
      </c>
      <c r="O2741">
        <v>0</v>
      </c>
      <c r="P2741">
        <v>-2926327.49</v>
      </c>
      <c r="Q2741">
        <v>-939040.28</v>
      </c>
      <c r="R2741">
        <v>-654040.64</v>
      </c>
      <c r="S2741">
        <v>-643992.59</v>
      </c>
      <c r="T2741">
        <v>0</v>
      </c>
      <c r="U2741">
        <v>-10.15</v>
      </c>
      <c r="V2741">
        <v>-654040.64</v>
      </c>
      <c r="W2741">
        <v>-644002.74</v>
      </c>
      <c r="X2741">
        <v>0</v>
      </c>
      <c r="Y2741">
        <v>0</v>
      </c>
      <c r="Z2741">
        <v>0</v>
      </c>
      <c r="AA2741">
        <v>0</v>
      </c>
      <c r="AB2741">
        <v>0</v>
      </c>
      <c r="AC2741">
        <v>0</v>
      </c>
      <c r="AD2741">
        <v>-2526370.9700000002</v>
      </c>
      <c r="AE2741">
        <v>0</v>
      </c>
      <c r="AF2741">
        <v>0</v>
      </c>
      <c r="AG2741">
        <v>0</v>
      </c>
      <c r="AH2741">
        <v>0</v>
      </c>
      <c r="AI2741">
        <v>-2526370.9700000002</v>
      </c>
      <c r="AJ2741">
        <v>0</v>
      </c>
      <c r="AK2741">
        <v>-2526370.9700000002</v>
      </c>
      <c r="AL2741">
        <v>-529045.86</v>
      </c>
      <c r="AM2741">
        <v>8497.5</v>
      </c>
      <c r="AN2741">
        <v>0</v>
      </c>
      <c r="AO2741">
        <v>0</v>
      </c>
      <c r="AP2741">
        <v>0</v>
      </c>
      <c r="AQ2741">
        <v>8497.5</v>
      </c>
    </row>
    <row r="2742" spans="2:43" x14ac:dyDescent="0.35">
      <c r="B2742" s="65" t="s">
        <v>128</v>
      </c>
      <c r="E2742" t="s">
        <v>129</v>
      </c>
      <c r="F2742">
        <v>1750</v>
      </c>
      <c r="G2742">
        <v>0</v>
      </c>
      <c r="H2742" t="s">
        <v>623</v>
      </c>
      <c r="I2742">
        <v>4</v>
      </c>
      <c r="J2742">
        <v>410</v>
      </c>
      <c r="K2742" t="s">
        <v>66</v>
      </c>
      <c r="L2742">
        <v>0</v>
      </c>
      <c r="M2742">
        <v>-2282405</v>
      </c>
      <c r="N2742">
        <v>0</v>
      </c>
      <c r="O2742">
        <v>0</v>
      </c>
      <c r="P2742">
        <v>0</v>
      </c>
      <c r="Q2742">
        <v>-2282405</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-2282405</v>
      </c>
      <c r="AM2742">
        <v>0</v>
      </c>
      <c r="AN2742">
        <v>0</v>
      </c>
      <c r="AO2742">
        <v>0</v>
      </c>
      <c r="AP2742">
        <v>0</v>
      </c>
      <c r="AQ2742">
        <v>0</v>
      </c>
    </row>
    <row r="2743" spans="2:43" x14ac:dyDescent="0.35">
      <c r="B2743" s="65" t="s">
        <v>128</v>
      </c>
      <c r="E2743" t="s">
        <v>129</v>
      </c>
      <c r="F2743">
        <v>1750</v>
      </c>
      <c r="G2743">
        <v>0</v>
      </c>
      <c r="H2743" t="s">
        <v>624</v>
      </c>
      <c r="I2743">
        <v>801</v>
      </c>
      <c r="J2743">
        <v>111</v>
      </c>
      <c r="K2743" t="s">
        <v>457</v>
      </c>
      <c r="L2743">
        <v>0</v>
      </c>
      <c r="M2743">
        <v>-478.89</v>
      </c>
      <c r="N2743">
        <v>0</v>
      </c>
      <c r="O2743">
        <v>0</v>
      </c>
      <c r="P2743">
        <v>0</v>
      </c>
      <c r="Q2743">
        <v>-478.89</v>
      </c>
      <c r="R2743">
        <v>11955.96</v>
      </c>
      <c r="S2743">
        <v>11955.96</v>
      </c>
      <c r="T2743">
        <v>0</v>
      </c>
      <c r="U2743">
        <v>0</v>
      </c>
      <c r="V2743">
        <v>11955.96</v>
      </c>
      <c r="W2743">
        <v>11955.96</v>
      </c>
      <c r="X2743">
        <v>0</v>
      </c>
      <c r="Y2743">
        <v>0</v>
      </c>
      <c r="Z2743">
        <v>0</v>
      </c>
      <c r="AA2743">
        <v>0</v>
      </c>
      <c r="AB2743">
        <v>0</v>
      </c>
      <c r="AC2743">
        <v>0</v>
      </c>
      <c r="AD2743">
        <v>-111081.61</v>
      </c>
      <c r="AE2743">
        <v>0</v>
      </c>
      <c r="AF2743">
        <v>0</v>
      </c>
      <c r="AG2743">
        <v>0</v>
      </c>
      <c r="AH2743">
        <v>0</v>
      </c>
      <c r="AI2743">
        <v>-111081.61</v>
      </c>
      <c r="AJ2743">
        <v>0</v>
      </c>
      <c r="AK2743">
        <v>-111081.61</v>
      </c>
      <c r="AL2743">
        <v>-111560.5</v>
      </c>
      <c r="AM2743">
        <v>0</v>
      </c>
      <c r="AN2743">
        <v>478.89</v>
      </c>
      <c r="AO2743">
        <v>0</v>
      </c>
      <c r="AP2743">
        <v>0</v>
      </c>
      <c r="AQ2743">
        <v>478.89</v>
      </c>
    </row>
    <row r="2744" spans="2:43" x14ac:dyDescent="0.35">
      <c r="B2744" s="65" t="s">
        <v>128</v>
      </c>
      <c r="E2744" t="s">
        <v>129</v>
      </c>
      <c r="F2744">
        <v>1750</v>
      </c>
      <c r="G2744">
        <v>0</v>
      </c>
      <c r="H2744" t="s">
        <v>624</v>
      </c>
      <c r="I2744">
        <v>801</v>
      </c>
      <c r="J2744">
        <v>121</v>
      </c>
      <c r="K2744" t="s">
        <v>457</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-18759.36</v>
      </c>
      <c r="AE2744">
        <v>0</v>
      </c>
      <c r="AF2744">
        <v>0</v>
      </c>
      <c r="AG2744">
        <v>0</v>
      </c>
      <c r="AH2744">
        <v>0</v>
      </c>
      <c r="AI2744">
        <v>-18759.36</v>
      </c>
      <c r="AJ2744">
        <v>0</v>
      </c>
      <c r="AK2744">
        <v>-18759.36</v>
      </c>
      <c r="AL2744">
        <v>-18759.36</v>
      </c>
      <c r="AM2744">
        <v>0</v>
      </c>
      <c r="AN2744">
        <v>0</v>
      </c>
      <c r="AO2744">
        <v>0</v>
      </c>
      <c r="AP2744">
        <v>0</v>
      </c>
      <c r="AQ2744">
        <v>0</v>
      </c>
    </row>
    <row r="2745" spans="2:43" x14ac:dyDescent="0.35">
      <c r="B2745" s="65" t="s">
        <v>128</v>
      </c>
      <c r="E2745" t="s">
        <v>129</v>
      </c>
      <c r="F2745">
        <v>1750</v>
      </c>
      <c r="G2745">
        <v>0</v>
      </c>
      <c r="H2745" t="s">
        <v>624</v>
      </c>
      <c r="I2745">
        <v>801</v>
      </c>
      <c r="J2745">
        <v>210</v>
      </c>
      <c r="K2745" t="s">
        <v>457</v>
      </c>
      <c r="L2745">
        <v>-7498.55</v>
      </c>
      <c r="M2745">
        <v>-9549.35</v>
      </c>
      <c r="N2745">
        <v>0</v>
      </c>
      <c r="O2745">
        <v>-1467.5</v>
      </c>
      <c r="P2745">
        <v>-7498.55</v>
      </c>
      <c r="Q2745">
        <v>-11016.85</v>
      </c>
      <c r="R2745">
        <v>-116</v>
      </c>
      <c r="S2745">
        <v>-116</v>
      </c>
      <c r="T2745">
        <v>0</v>
      </c>
      <c r="U2745">
        <v>0</v>
      </c>
      <c r="V2745">
        <v>-116</v>
      </c>
      <c r="W2745">
        <v>-116</v>
      </c>
      <c r="X2745">
        <v>0</v>
      </c>
      <c r="Y2745">
        <v>0</v>
      </c>
      <c r="Z2745">
        <v>0</v>
      </c>
      <c r="AA2745">
        <v>0</v>
      </c>
      <c r="AB2745">
        <v>0</v>
      </c>
      <c r="AC2745">
        <v>0</v>
      </c>
      <c r="AD2745">
        <v>-9989.4</v>
      </c>
      <c r="AE2745">
        <v>0</v>
      </c>
      <c r="AF2745">
        <v>0</v>
      </c>
      <c r="AG2745">
        <v>0</v>
      </c>
      <c r="AH2745">
        <v>0</v>
      </c>
      <c r="AI2745">
        <v>-9989.4</v>
      </c>
      <c r="AJ2745">
        <v>0</v>
      </c>
      <c r="AK2745">
        <v>-9989.4</v>
      </c>
      <c r="AL2745">
        <v>-13507.7</v>
      </c>
      <c r="AM2745">
        <v>3760.69</v>
      </c>
      <c r="AN2745">
        <v>0</v>
      </c>
      <c r="AO2745">
        <v>0</v>
      </c>
      <c r="AP2745">
        <v>0</v>
      </c>
      <c r="AQ2745">
        <v>3760.69</v>
      </c>
    </row>
    <row r="2746" spans="2:43" x14ac:dyDescent="0.35">
      <c r="B2746" s="65" t="s">
        <v>128</v>
      </c>
      <c r="E2746" t="s">
        <v>129</v>
      </c>
      <c r="F2746">
        <v>1750</v>
      </c>
      <c r="G2746">
        <v>0</v>
      </c>
      <c r="H2746" t="s">
        <v>624</v>
      </c>
      <c r="I2746">
        <v>801</v>
      </c>
      <c r="J2746">
        <v>231</v>
      </c>
      <c r="K2746" t="s">
        <v>457</v>
      </c>
      <c r="L2746">
        <v>-33324</v>
      </c>
      <c r="M2746">
        <v>-33324</v>
      </c>
      <c r="N2746">
        <v>0</v>
      </c>
      <c r="O2746">
        <v>0</v>
      </c>
      <c r="P2746">
        <v>-33324</v>
      </c>
      <c r="Q2746">
        <v>-33324</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row>
    <row r="2747" spans="2:43" x14ac:dyDescent="0.35">
      <c r="B2747" s="65" t="s">
        <v>128</v>
      </c>
      <c r="E2747" t="s">
        <v>129</v>
      </c>
      <c r="F2747">
        <v>1750</v>
      </c>
      <c r="G2747">
        <v>0</v>
      </c>
      <c r="H2747" t="s">
        <v>624</v>
      </c>
      <c r="I2747">
        <v>801</v>
      </c>
      <c r="J2747">
        <v>233</v>
      </c>
      <c r="K2747" t="s">
        <v>457</v>
      </c>
      <c r="L2747">
        <v>-818.06</v>
      </c>
      <c r="M2747">
        <v>-818.06</v>
      </c>
      <c r="N2747">
        <v>0</v>
      </c>
      <c r="O2747">
        <v>0</v>
      </c>
      <c r="P2747">
        <v>-818.06</v>
      </c>
      <c r="Q2747">
        <v>-818.06</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row>
    <row r="2748" spans="2:43" x14ac:dyDescent="0.35">
      <c r="B2748" s="65" t="s">
        <v>128</v>
      </c>
      <c r="E2748" t="s">
        <v>129</v>
      </c>
      <c r="F2748">
        <v>1750</v>
      </c>
      <c r="G2748">
        <v>0</v>
      </c>
      <c r="H2748" t="s">
        <v>624</v>
      </c>
      <c r="I2748">
        <v>801</v>
      </c>
      <c r="J2748">
        <v>251</v>
      </c>
      <c r="K2748" t="s">
        <v>457</v>
      </c>
      <c r="L2748">
        <v>-5000</v>
      </c>
      <c r="M2748">
        <v>-79921</v>
      </c>
      <c r="N2748">
        <v>0</v>
      </c>
      <c r="O2748">
        <v>0</v>
      </c>
      <c r="P2748">
        <v>-5000</v>
      </c>
      <c r="Q2748">
        <v>-79921</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-74921</v>
      </c>
      <c r="AM2748">
        <v>0</v>
      </c>
      <c r="AN2748">
        <v>0</v>
      </c>
      <c r="AO2748">
        <v>0</v>
      </c>
      <c r="AP2748">
        <v>0</v>
      </c>
      <c r="AQ2748">
        <v>0</v>
      </c>
    </row>
    <row r="2749" spans="2:43" x14ac:dyDescent="0.35">
      <c r="B2749" s="65" t="s">
        <v>128</v>
      </c>
      <c r="E2749" t="s">
        <v>129</v>
      </c>
      <c r="F2749">
        <v>1750</v>
      </c>
      <c r="G2749">
        <v>0</v>
      </c>
      <c r="H2749" t="s">
        <v>624</v>
      </c>
      <c r="I2749">
        <v>801</v>
      </c>
      <c r="J2749">
        <v>252</v>
      </c>
      <c r="K2749" t="s">
        <v>457</v>
      </c>
      <c r="L2749">
        <v>-659929.93999999994</v>
      </c>
      <c r="M2749">
        <v>-237595.58</v>
      </c>
      <c r="N2749">
        <v>0</v>
      </c>
      <c r="O2749">
        <v>0</v>
      </c>
      <c r="P2749">
        <v>-659929.93999999994</v>
      </c>
      <c r="Q2749">
        <v>-237595.58</v>
      </c>
      <c r="R2749">
        <v>-1025615.11</v>
      </c>
      <c r="S2749">
        <v>-1001330.9</v>
      </c>
      <c r="T2749">
        <v>0</v>
      </c>
      <c r="U2749">
        <v>-29.13</v>
      </c>
      <c r="V2749">
        <v>-1025615.11</v>
      </c>
      <c r="W2749">
        <v>-1001360.03</v>
      </c>
      <c r="X2749">
        <v>0</v>
      </c>
      <c r="Y2749">
        <v>0</v>
      </c>
      <c r="Z2749">
        <v>0</v>
      </c>
      <c r="AA2749">
        <v>0</v>
      </c>
      <c r="AB2749">
        <v>0</v>
      </c>
      <c r="AC2749">
        <v>0</v>
      </c>
      <c r="AD2749">
        <v>-600950.30000000005</v>
      </c>
      <c r="AE2749">
        <v>0</v>
      </c>
      <c r="AF2749">
        <v>0</v>
      </c>
      <c r="AG2749">
        <v>0</v>
      </c>
      <c r="AH2749">
        <v>0</v>
      </c>
      <c r="AI2749">
        <v>-600950.30000000005</v>
      </c>
      <c r="AJ2749">
        <v>0</v>
      </c>
      <c r="AK2749">
        <v>-600950.30000000005</v>
      </c>
      <c r="AL2749">
        <v>-154360.85999999999</v>
      </c>
      <c r="AM2749">
        <v>30505.360000000001</v>
      </c>
      <c r="AN2749">
        <v>-5.08</v>
      </c>
      <c r="AO2749">
        <v>0</v>
      </c>
      <c r="AP2749">
        <v>0</v>
      </c>
      <c r="AQ2749">
        <v>30500.28</v>
      </c>
    </row>
    <row r="2750" spans="2:43" x14ac:dyDescent="0.35">
      <c r="B2750" s="65" t="s">
        <v>128</v>
      </c>
      <c r="E2750" t="s">
        <v>129</v>
      </c>
      <c r="F2750">
        <v>1750</v>
      </c>
      <c r="G2750">
        <v>0</v>
      </c>
      <c r="H2750" t="s">
        <v>624</v>
      </c>
      <c r="I2750">
        <v>801</v>
      </c>
      <c r="J2750">
        <v>253</v>
      </c>
      <c r="K2750" t="s">
        <v>457</v>
      </c>
      <c r="L2750">
        <v>-362073.47</v>
      </c>
      <c r="M2750">
        <v>-347656.15</v>
      </c>
      <c r="N2750">
        <v>0</v>
      </c>
      <c r="O2750">
        <v>0</v>
      </c>
      <c r="P2750">
        <v>-362073.47</v>
      </c>
      <c r="Q2750">
        <v>-347656.15</v>
      </c>
      <c r="R2750">
        <v>1946.34</v>
      </c>
      <c r="S2750">
        <v>1946.34</v>
      </c>
      <c r="T2750">
        <v>0</v>
      </c>
      <c r="U2750">
        <v>0</v>
      </c>
      <c r="V2750">
        <v>1946.34</v>
      </c>
      <c r="W2750">
        <v>1946.34</v>
      </c>
      <c r="X2750">
        <v>0</v>
      </c>
      <c r="Y2750">
        <v>0</v>
      </c>
      <c r="Z2750">
        <v>0</v>
      </c>
      <c r="AA2750">
        <v>0</v>
      </c>
      <c r="AB2750">
        <v>0</v>
      </c>
      <c r="AC2750">
        <v>0</v>
      </c>
      <c r="AD2750">
        <v>-14417.32</v>
      </c>
      <c r="AE2750">
        <v>0</v>
      </c>
      <c r="AF2750">
        <v>0</v>
      </c>
      <c r="AG2750">
        <v>0</v>
      </c>
      <c r="AH2750">
        <v>0</v>
      </c>
      <c r="AI2750">
        <v>-14417.32</v>
      </c>
      <c r="AJ2750">
        <v>0</v>
      </c>
      <c r="AK2750">
        <v>-14417.32</v>
      </c>
      <c r="AL2750">
        <v>0</v>
      </c>
      <c r="AM2750">
        <v>30926.71</v>
      </c>
      <c r="AN2750">
        <v>0</v>
      </c>
      <c r="AO2750">
        <v>0</v>
      </c>
      <c r="AP2750">
        <v>0</v>
      </c>
      <c r="AQ2750">
        <v>30926.71</v>
      </c>
    </row>
    <row r="2751" spans="2:43" x14ac:dyDescent="0.35">
      <c r="B2751" s="65" t="s">
        <v>128</v>
      </c>
      <c r="E2751" t="s">
        <v>129</v>
      </c>
      <c r="F2751">
        <v>1750</v>
      </c>
      <c r="G2751">
        <v>0</v>
      </c>
      <c r="H2751" t="s">
        <v>624</v>
      </c>
      <c r="I2751">
        <v>801</v>
      </c>
      <c r="J2751">
        <v>254</v>
      </c>
      <c r="K2751" t="s">
        <v>457</v>
      </c>
      <c r="L2751">
        <v>-177786.16</v>
      </c>
      <c r="M2751">
        <v>-102474.69</v>
      </c>
      <c r="N2751">
        <v>0</v>
      </c>
      <c r="O2751">
        <v>0</v>
      </c>
      <c r="P2751">
        <v>-177786.16</v>
      </c>
      <c r="Q2751">
        <v>-102474.69</v>
      </c>
      <c r="R2751">
        <v>-1850</v>
      </c>
      <c r="S2751">
        <v>-1850</v>
      </c>
      <c r="T2751">
        <v>0</v>
      </c>
      <c r="U2751">
        <v>0</v>
      </c>
      <c r="V2751">
        <v>-1850</v>
      </c>
      <c r="W2751">
        <v>-1850</v>
      </c>
      <c r="X2751">
        <v>0</v>
      </c>
      <c r="Y2751">
        <v>0</v>
      </c>
      <c r="Z2751">
        <v>0</v>
      </c>
      <c r="AA2751">
        <v>0</v>
      </c>
      <c r="AB2751">
        <v>0</v>
      </c>
      <c r="AC2751">
        <v>0</v>
      </c>
      <c r="AD2751">
        <v>-257659.77</v>
      </c>
      <c r="AE2751">
        <v>0</v>
      </c>
      <c r="AF2751">
        <v>0</v>
      </c>
      <c r="AG2751">
        <v>0</v>
      </c>
      <c r="AH2751">
        <v>0</v>
      </c>
      <c r="AI2751">
        <v>-257659.77</v>
      </c>
      <c r="AJ2751">
        <v>0</v>
      </c>
      <c r="AK2751">
        <v>-257659.77</v>
      </c>
      <c r="AL2751">
        <v>-182348.3</v>
      </c>
      <c r="AM2751">
        <v>0</v>
      </c>
      <c r="AN2751">
        <v>1850</v>
      </c>
      <c r="AO2751">
        <v>0</v>
      </c>
      <c r="AP2751">
        <v>0</v>
      </c>
      <c r="AQ2751">
        <v>1850</v>
      </c>
    </row>
    <row r="2752" spans="2:43" x14ac:dyDescent="0.35">
      <c r="B2752" s="65" t="s">
        <v>128</v>
      </c>
      <c r="E2752" t="s">
        <v>129</v>
      </c>
      <c r="F2752">
        <v>1750</v>
      </c>
      <c r="G2752">
        <v>0</v>
      </c>
      <c r="H2752" t="s">
        <v>624</v>
      </c>
      <c r="I2752">
        <v>801</v>
      </c>
      <c r="J2752">
        <v>255</v>
      </c>
      <c r="K2752" t="s">
        <v>457</v>
      </c>
      <c r="L2752">
        <v>-272.82</v>
      </c>
      <c r="M2752">
        <v>-272.82</v>
      </c>
      <c r="N2752">
        <v>0</v>
      </c>
      <c r="O2752">
        <v>0</v>
      </c>
      <c r="P2752">
        <v>-272.82</v>
      </c>
      <c r="Q2752">
        <v>-272.82</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272.82</v>
      </c>
      <c r="AN2752">
        <v>0</v>
      </c>
      <c r="AO2752">
        <v>0</v>
      </c>
      <c r="AP2752">
        <v>0</v>
      </c>
      <c r="AQ2752">
        <v>272.82</v>
      </c>
    </row>
    <row r="2753" spans="2:43" x14ac:dyDescent="0.35">
      <c r="B2753" s="65" t="s">
        <v>128</v>
      </c>
      <c r="E2753" t="s">
        <v>129</v>
      </c>
      <c r="F2753">
        <v>1750</v>
      </c>
      <c r="G2753">
        <v>0</v>
      </c>
      <c r="H2753" t="s">
        <v>624</v>
      </c>
      <c r="I2753">
        <v>801</v>
      </c>
      <c r="J2753">
        <v>256</v>
      </c>
      <c r="K2753" t="s">
        <v>457</v>
      </c>
      <c r="L2753">
        <v>-4623.75</v>
      </c>
      <c r="M2753">
        <v>-4623.75</v>
      </c>
      <c r="N2753">
        <v>0</v>
      </c>
      <c r="O2753">
        <v>0</v>
      </c>
      <c r="P2753">
        <v>-4623.75</v>
      </c>
      <c r="Q2753">
        <v>-4623.75</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row>
    <row r="2754" spans="2:43" x14ac:dyDescent="0.35">
      <c r="B2754" s="65" t="s">
        <v>128</v>
      </c>
      <c r="E2754" t="s">
        <v>129</v>
      </c>
      <c r="F2754">
        <v>1750</v>
      </c>
      <c r="G2754">
        <v>0</v>
      </c>
      <c r="H2754" t="s">
        <v>624</v>
      </c>
      <c r="I2754">
        <v>801</v>
      </c>
      <c r="J2754">
        <v>257</v>
      </c>
      <c r="K2754" t="s">
        <v>457</v>
      </c>
      <c r="L2754">
        <v>-3000</v>
      </c>
      <c r="M2754">
        <v>-3000</v>
      </c>
      <c r="N2754">
        <v>0</v>
      </c>
      <c r="O2754">
        <v>0</v>
      </c>
      <c r="P2754">
        <v>-3000</v>
      </c>
      <c r="Q2754">
        <v>-3000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row>
    <row r="2755" spans="2:43" x14ac:dyDescent="0.35">
      <c r="B2755" s="65" t="s">
        <v>128</v>
      </c>
      <c r="E2755" t="s">
        <v>129</v>
      </c>
      <c r="F2755">
        <v>1750</v>
      </c>
      <c r="G2755">
        <v>0</v>
      </c>
      <c r="H2755" t="s">
        <v>624</v>
      </c>
      <c r="I2755">
        <v>801</v>
      </c>
      <c r="J2755">
        <v>260</v>
      </c>
      <c r="K2755" t="s">
        <v>457</v>
      </c>
      <c r="L2755">
        <v>-12.38</v>
      </c>
      <c r="M2755">
        <v>-12.38</v>
      </c>
      <c r="N2755">
        <v>0</v>
      </c>
      <c r="O2755">
        <v>0</v>
      </c>
      <c r="P2755">
        <v>-12.38</v>
      </c>
      <c r="Q2755">
        <v>-12.38</v>
      </c>
      <c r="R2755">
        <v>0</v>
      </c>
      <c r="S2755">
        <v>0</v>
      </c>
      <c r="T2755">
        <v>0</v>
      </c>
      <c r="U2755">
        <v>0</v>
      </c>
      <c r="V2755">
        <v>0</v>
      </c>
      <c r="W2755">
        <v>0</v>
      </c>
      <c r="X2755">
        <v>0</v>
      </c>
      <c r="Y2755">
        <v>0</v>
      </c>
      <c r="Z2755">
        <v>0</v>
      </c>
      <c r="AA2755">
        <v>0</v>
      </c>
      <c r="AB2755">
        <v>0</v>
      </c>
      <c r="AC2755">
        <v>0</v>
      </c>
      <c r="AD2755">
        <v>-5773.04</v>
      </c>
      <c r="AE2755">
        <v>0</v>
      </c>
      <c r="AF2755">
        <v>0</v>
      </c>
      <c r="AG2755">
        <v>0</v>
      </c>
      <c r="AH2755">
        <v>0</v>
      </c>
      <c r="AI2755">
        <v>-5773.04</v>
      </c>
      <c r="AJ2755">
        <v>0</v>
      </c>
      <c r="AK2755">
        <v>-5773.04</v>
      </c>
      <c r="AL2755">
        <v>-5773.04</v>
      </c>
      <c r="AM2755">
        <v>12.38</v>
      </c>
      <c r="AN2755">
        <v>0</v>
      </c>
      <c r="AO2755">
        <v>0</v>
      </c>
      <c r="AP2755">
        <v>0</v>
      </c>
      <c r="AQ2755">
        <v>12.38</v>
      </c>
    </row>
    <row r="2756" spans="2:43" x14ac:dyDescent="0.35">
      <c r="B2756" s="65" t="s">
        <v>128</v>
      </c>
      <c r="E2756" t="s">
        <v>129</v>
      </c>
      <c r="F2756">
        <v>1750</v>
      </c>
      <c r="G2756">
        <v>0</v>
      </c>
      <c r="H2756" t="s">
        <v>624</v>
      </c>
      <c r="I2756">
        <v>801</v>
      </c>
      <c r="J2756">
        <v>410</v>
      </c>
      <c r="K2756" t="s">
        <v>457</v>
      </c>
      <c r="L2756">
        <v>-15771.84</v>
      </c>
      <c r="M2756">
        <v>-15771.84</v>
      </c>
      <c r="N2756">
        <v>0</v>
      </c>
      <c r="O2756">
        <v>0</v>
      </c>
      <c r="P2756">
        <v>-15771.84</v>
      </c>
      <c r="Q2756">
        <v>-15771.84</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15771.84</v>
      </c>
      <c r="AN2756">
        <v>0</v>
      </c>
      <c r="AO2756">
        <v>0</v>
      </c>
      <c r="AP2756">
        <v>0</v>
      </c>
      <c r="AQ2756">
        <v>15771.84</v>
      </c>
    </row>
    <row r="2757" spans="2:43" x14ac:dyDescent="0.35">
      <c r="B2757" s="65" t="s">
        <v>128</v>
      </c>
      <c r="E2757" t="s">
        <v>129</v>
      </c>
      <c r="F2757">
        <v>1750</v>
      </c>
      <c r="G2757">
        <v>0</v>
      </c>
      <c r="H2757" t="s">
        <v>624</v>
      </c>
      <c r="I2757">
        <v>801</v>
      </c>
      <c r="J2757">
        <v>440</v>
      </c>
      <c r="K2757" t="s">
        <v>457</v>
      </c>
      <c r="L2757">
        <v>-46702.71</v>
      </c>
      <c r="M2757">
        <v>-40511.71</v>
      </c>
      <c r="N2757">
        <v>0</v>
      </c>
      <c r="O2757">
        <v>0</v>
      </c>
      <c r="P2757">
        <v>-46702.71</v>
      </c>
      <c r="Q2757">
        <v>-40511.71</v>
      </c>
      <c r="R2757">
        <v>-183</v>
      </c>
      <c r="S2757">
        <v>19131</v>
      </c>
      <c r="T2757">
        <v>0</v>
      </c>
      <c r="U2757">
        <v>-3674</v>
      </c>
      <c r="V2757">
        <v>-183</v>
      </c>
      <c r="W2757">
        <v>15457</v>
      </c>
      <c r="X2757">
        <v>0</v>
      </c>
      <c r="Y2757">
        <v>0</v>
      </c>
      <c r="Z2757">
        <v>0</v>
      </c>
      <c r="AA2757">
        <v>0</v>
      </c>
      <c r="AB2757">
        <v>0</v>
      </c>
      <c r="AC2757">
        <v>0</v>
      </c>
      <c r="AD2757">
        <v>-24384</v>
      </c>
      <c r="AE2757">
        <v>0</v>
      </c>
      <c r="AF2757">
        <v>0</v>
      </c>
      <c r="AG2757">
        <v>0</v>
      </c>
      <c r="AH2757">
        <v>0</v>
      </c>
      <c r="AI2757">
        <v>-24384</v>
      </c>
      <c r="AJ2757">
        <v>0</v>
      </c>
      <c r="AK2757">
        <v>-24384</v>
      </c>
      <c r="AL2757">
        <v>-2553</v>
      </c>
      <c r="AM2757">
        <v>16187</v>
      </c>
      <c r="AN2757">
        <v>-15457</v>
      </c>
      <c r="AO2757">
        <v>0</v>
      </c>
      <c r="AP2757">
        <v>0</v>
      </c>
      <c r="AQ2757">
        <v>730</v>
      </c>
    </row>
    <row r="2758" spans="2:43" x14ac:dyDescent="0.35">
      <c r="B2758" s="65" t="s">
        <v>128</v>
      </c>
      <c r="E2758" t="s">
        <v>129</v>
      </c>
      <c r="F2758">
        <v>1752</v>
      </c>
      <c r="G2758">
        <v>0</v>
      </c>
      <c r="H2758" t="s">
        <v>625</v>
      </c>
      <c r="I2758">
        <v>702</v>
      </c>
      <c r="J2758">
        <v>0</v>
      </c>
      <c r="K2758" t="s">
        <v>66</v>
      </c>
      <c r="L2758">
        <v>14294379</v>
      </c>
      <c r="M2758">
        <v>0</v>
      </c>
      <c r="N2758">
        <v>0</v>
      </c>
      <c r="O2758">
        <v>0</v>
      </c>
      <c r="P2758">
        <v>14294379</v>
      </c>
      <c r="Q2758">
        <v>0</v>
      </c>
      <c r="R2758">
        <v>0</v>
      </c>
      <c r="S2758">
        <v>0</v>
      </c>
      <c r="T2758">
        <v>0</v>
      </c>
      <c r="U2758">
        <v>0</v>
      </c>
      <c r="V2758">
        <v>0</v>
      </c>
      <c r="W2758">
        <v>0</v>
      </c>
      <c r="X2758">
        <v>0</v>
      </c>
      <c r="Y2758">
        <v>0</v>
      </c>
      <c r="Z2758">
        <v>0</v>
      </c>
      <c r="AA2758">
        <v>0</v>
      </c>
      <c r="AB2758">
        <v>0</v>
      </c>
      <c r="AC2758">
        <v>0</v>
      </c>
      <c r="AD2758">
        <v>-15993600</v>
      </c>
      <c r="AE2758">
        <v>0</v>
      </c>
      <c r="AF2758">
        <v>0</v>
      </c>
      <c r="AG2758">
        <v>0</v>
      </c>
      <c r="AH2758">
        <v>0</v>
      </c>
      <c r="AI2758">
        <v>-15993600</v>
      </c>
      <c r="AJ2758">
        <v>0</v>
      </c>
      <c r="AK2758">
        <v>-15993600</v>
      </c>
      <c r="AL2758">
        <v>-30287979</v>
      </c>
      <c r="AM2758">
        <v>0</v>
      </c>
      <c r="AN2758">
        <v>0</v>
      </c>
      <c r="AO2758">
        <v>0</v>
      </c>
      <c r="AP2758">
        <v>0</v>
      </c>
      <c r="AQ2758">
        <v>0</v>
      </c>
    </row>
    <row r="2759" spans="2:43" x14ac:dyDescent="0.35">
      <c r="B2759" s="65" t="s">
        <v>128</v>
      </c>
      <c r="E2759" t="s">
        <v>129</v>
      </c>
      <c r="F2759">
        <v>1752</v>
      </c>
      <c r="G2759">
        <v>0</v>
      </c>
      <c r="H2759" t="s">
        <v>625</v>
      </c>
      <c r="I2759">
        <v>702</v>
      </c>
      <c r="J2759">
        <v>410</v>
      </c>
      <c r="K2759" t="s">
        <v>66</v>
      </c>
      <c r="L2759">
        <v>-30318208</v>
      </c>
      <c r="M2759">
        <v>-42093187.609999999</v>
      </c>
      <c r="N2759">
        <v>0</v>
      </c>
      <c r="O2759">
        <v>0</v>
      </c>
      <c r="P2759">
        <v>-30318208</v>
      </c>
      <c r="Q2759">
        <v>-42093187.609999999</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-11774979.609999999</v>
      </c>
      <c r="AM2759">
        <v>0</v>
      </c>
      <c r="AN2759">
        <v>0</v>
      </c>
      <c r="AO2759">
        <v>0</v>
      </c>
      <c r="AP2759">
        <v>0</v>
      </c>
      <c r="AQ2759">
        <v>0</v>
      </c>
    </row>
    <row r="2760" spans="2:43" x14ac:dyDescent="0.35">
      <c r="B2760" s="65" t="s">
        <v>128</v>
      </c>
      <c r="E2760" t="s">
        <v>129</v>
      </c>
      <c r="F2760">
        <v>1752</v>
      </c>
      <c r="G2760">
        <v>0</v>
      </c>
      <c r="H2760" t="s">
        <v>625</v>
      </c>
      <c r="I2760">
        <v>702</v>
      </c>
      <c r="J2760">
        <v>940</v>
      </c>
      <c r="K2760" t="s">
        <v>66</v>
      </c>
      <c r="L2760">
        <v>15993600</v>
      </c>
      <c r="M2760">
        <v>0</v>
      </c>
      <c r="N2760">
        <v>0</v>
      </c>
      <c r="O2760">
        <v>0</v>
      </c>
      <c r="P2760">
        <v>15993600</v>
      </c>
      <c r="Q2760">
        <v>0</v>
      </c>
      <c r="R2760">
        <v>0</v>
      </c>
      <c r="S2760">
        <v>0</v>
      </c>
      <c r="T2760">
        <v>0</v>
      </c>
      <c r="U2760">
        <v>0</v>
      </c>
      <c r="V2760">
        <v>0</v>
      </c>
      <c r="W2760">
        <v>0</v>
      </c>
      <c r="X2760">
        <v>0</v>
      </c>
      <c r="Y2760">
        <v>0</v>
      </c>
      <c r="Z2760">
        <v>0</v>
      </c>
      <c r="AA2760">
        <v>0</v>
      </c>
      <c r="AB2760">
        <v>0</v>
      </c>
      <c r="AC2760">
        <v>0</v>
      </c>
      <c r="AD2760">
        <v>15993600</v>
      </c>
      <c r="AE2760">
        <v>0</v>
      </c>
      <c r="AF2760">
        <v>0</v>
      </c>
      <c r="AG2760">
        <v>0</v>
      </c>
      <c r="AH2760">
        <v>0</v>
      </c>
      <c r="AI2760">
        <v>15993600</v>
      </c>
      <c r="AJ2760">
        <v>0</v>
      </c>
      <c r="AK2760">
        <v>15993600</v>
      </c>
      <c r="AL2760">
        <v>0</v>
      </c>
      <c r="AM2760">
        <v>0</v>
      </c>
      <c r="AN2760">
        <v>0</v>
      </c>
      <c r="AO2760">
        <v>0</v>
      </c>
      <c r="AP2760">
        <v>0</v>
      </c>
      <c r="AQ2760">
        <v>0</v>
      </c>
    </row>
    <row r="2761" spans="2:43" x14ac:dyDescent="0.35">
      <c r="B2761" s="65" t="s">
        <v>128</v>
      </c>
      <c r="E2761" t="s">
        <v>129</v>
      </c>
      <c r="F2761">
        <v>1768</v>
      </c>
      <c r="G2761">
        <v>0</v>
      </c>
      <c r="H2761" t="s">
        <v>626</v>
      </c>
      <c r="I2761">
        <v>1</v>
      </c>
      <c r="J2761">
        <v>111</v>
      </c>
      <c r="K2761" t="s">
        <v>66</v>
      </c>
      <c r="L2761">
        <v>0</v>
      </c>
      <c r="M2761">
        <v>0</v>
      </c>
      <c r="N2761">
        <v>0</v>
      </c>
      <c r="O2761">
        <v>0</v>
      </c>
      <c r="P2761">
        <v>0</v>
      </c>
      <c r="Q2761">
        <v>0</v>
      </c>
      <c r="R2761">
        <v>-35039.93</v>
      </c>
      <c r="S2761">
        <v>0</v>
      </c>
      <c r="T2761">
        <v>0</v>
      </c>
      <c r="U2761">
        <v>0</v>
      </c>
      <c r="V2761">
        <v>-35039.93</v>
      </c>
      <c r="W2761">
        <v>0</v>
      </c>
      <c r="X2761">
        <v>0</v>
      </c>
      <c r="Y2761">
        <v>0</v>
      </c>
      <c r="Z2761">
        <v>0</v>
      </c>
      <c r="AA2761">
        <v>0</v>
      </c>
      <c r="AB2761">
        <v>0</v>
      </c>
      <c r="AC2761">
        <v>0</v>
      </c>
      <c r="AD2761">
        <v>-616500.46</v>
      </c>
      <c r="AE2761">
        <v>0</v>
      </c>
      <c r="AF2761">
        <v>0</v>
      </c>
      <c r="AG2761">
        <v>0</v>
      </c>
      <c r="AH2761">
        <v>0</v>
      </c>
      <c r="AI2761">
        <v>-616500.46</v>
      </c>
      <c r="AJ2761">
        <v>0</v>
      </c>
      <c r="AK2761">
        <v>-616500.46</v>
      </c>
      <c r="AL2761">
        <v>-581460.53</v>
      </c>
      <c r="AM2761">
        <v>0</v>
      </c>
      <c r="AN2761">
        <v>0</v>
      </c>
      <c r="AO2761">
        <v>0</v>
      </c>
      <c r="AP2761">
        <v>0</v>
      </c>
      <c r="AQ2761">
        <v>0</v>
      </c>
    </row>
    <row r="2762" spans="2:43" x14ac:dyDescent="0.35">
      <c r="B2762" s="65" t="s">
        <v>128</v>
      </c>
      <c r="E2762" t="s">
        <v>129</v>
      </c>
      <c r="F2762">
        <v>1768</v>
      </c>
      <c r="G2762">
        <v>0</v>
      </c>
      <c r="H2762" t="s">
        <v>626</v>
      </c>
      <c r="I2762">
        <v>1</v>
      </c>
      <c r="J2762">
        <v>115</v>
      </c>
      <c r="K2762" t="s">
        <v>66</v>
      </c>
      <c r="L2762">
        <v>0</v>
      </c>
      <c r="M2762">
        <v>0</v>
      </c>
      <c r="N2762">
        <v>0</v>
      </c>
      <c r="O2762">
        <v>0</v>
      </c>
      <c r="P2762">
        <v>0</v>
      </c>
      <c r="Q2762">
        <v>0</v>
      </c>
      <c r="R2762">
        <v>-691.09</v>
      </c>
      <c r="S2762">
        <v>0</v>
      </c>
      <c r="T2762">
        <v>0</v>
      </c>
      <c r="U2762">
        <v>0</v>
      </c>
      <c r="V2762">
        <v>-691.09</v>
      </c>
      <c r="W2762">
        <v>0</v>
      </c>
      <c r="X2762">
        <v>0</v>
      </c>
      <c r="Y2762">
        <v>0</v>
      </c>
      <c r="Z2762">
        <v>0</v>
      </c>
      <c r="AA2762">
        <v>0</v>
      </c>
      <c r="AB2762">
        <v>0</v>
      </c>
      <c r="AC2762">
        <v>0</v>
      </c>
      <c r="AD2762">
        <v>-4898.28</v>
      </c>
      <c r="AE2762">
        <v>0</v>
      </c>
      <c r="AF2762">
        <v>0</v>
      </c>
      <c r="AG2762">
        <v>0</v>
      </c>
      <c r="AH2762">
        <v>0</v>
      </c>
      <c r="AI2762">
        <v>-4898.28</v>
      </c>
      <c r="AJ2762">
        <v>0</v>
      </c>
      <c r="AK2762">
        <v>-4898.28</v>
      </c>
      <c r="AL2762">
        <v>-4207.1899999999996</v>
      </c>
      <c r="AM2762">
        <v>0</v>
      </c>
      <c r="AN2762">
        <v>0</v>
      </c>
      <c r="AO2762">
        <v>0</v>
      </c>
      <c r="AP2762">
        <v>0</v>
      </c>
      <c r="AQ2762">
        <v>0</v>
      </c>
    </row>
    <row r="2763" spans="2:43" x14ac:dyDescent="0.35">
      <c r="B2763" s="65" t="s">
        <v>128</v>
      </c>
      <c r="E2763" t="s">
        <v>129</v>
      </c>
      <c r="F2763">
        <v>1768</v>
      </c>
      <c r="G2763">
        <v>0</v>
      </c>
      <c r="H2763" t="s">
        <v>626</v>
      </c>
      <c r="I2763">
        <v>1</v>
      </c>
      <c r="J2763">
        <v>121</v>
      </c>
      <c r="K2763" t="s">
        <v>66</v>
      </c>
      <c r="L2763">
        <v>0</v>
      </c>
      <c r="M2763">
        <v>0</v>
      </c>
      <c r="N2763">
        <v>0</v>
      </c>
      <c r="O2763">
        <v>0</v>
      </c>
      <c r="P2763">
        <v>0</v>
      </c>
      <c r="Q2763">
        <v>0</v>
      </c>
      <c r="R2763">
        <v>-12797.52</v>
      </c>
      <c r="S2763">
        <v>0</v>
      </c>
      <c r="T2763">
        <v>0</v>
      </c>
      <c r="U2763">
        <v>0</v>
      </c>
      <c r="V2763">
        <v>-12797.52</v>
      </c>
      <c r="W2763">
        <v>0</v>
      </c>
      <c r="X2763">
        <v>0</v>
      </c>
      <c r="Y2763">
        <v>0</v>
      </c>
      <c r="Z2763">
        <v>0</v>
      </c>
      <c r="AA2763">
        <v>0</v>
      </c>
      <c r="AB2763">
        <v>0</v>
      </c>
      <c r="AC2763">
        <v>0</v>
      </c>
      <c r="AD2763">
        <v>-208103.17</v>
      </c>
      <c r="AE2763">
        <v>0</v>
      </c>
      <c r="AF2763">
        <v>0</v>
      </c>
      <c r="AG2763">
        <v>0</v>
      </c>
      <c r="AH2763">
        <v>0</v>
      </c>
      <c r="AI2763">
        <v>-208103.17</v>
      </c>
      <c r="AJ2763">
        <v>0</v>
      </c>
      <c r="AK2763">
        <v>-208103.17</v>
      </c>
      <c r="AL2763">
        <v>-195305.65</v>
      </c>
      <c r="AM2763">
        <v>0</v>
      </c>
      <c r="AN2763">
        <v>0</v>
      </c>
      <c r="AO2763">
        <v>0</v>
      </c>
      <c r="AP2763">
        <v>0</v>
      </c>
      <c r="AQ2763">
        <v>0</v>
      </c>
    </row>
    <row r="2764" spans="2:43" x14ac:dyDescent="0.35">
      <c r="B2764" s="65" t="s">
        <v>128</v>
      </c>
      <c r="E2764" t="s">
        <v>129</v>
      </c>
      <c r="F2764">
        <v>1768</v>
      </c>
      <c r="G2764">
        <v>0</v>
      </c>
      <c r="H2764" t="s">
        <v>626</v>
      </c>
      <c r="I2764">
        <v>1</v>
      </c>
      <c r="J2764">
        <v>210</v>
      </c>
      <c r="K2764" t="s">
        <v>66</v>
      </c>
      <c r="L2764">
        <v>0.01</v>
      </c>
      <c r="M2764">
        <v>250.66</v>
      </c>
      <c r="N2764">
        <v>0</v>
      </c>
      <c r="O2764">
        <v>-250.65</v>
      </c>
      <c r="P2764">
        <v>0.01</v>
      </c>
      <c r="Q2764">
        <v>0.01</v>
      </c>
      <c r="R2764">
        <v>0</v>
      </c>
      <c r="S2764">
        <v>15.1</v>
      </c>
      <c r="T2764">
        <v>0</v>
      </c>
      <c r="U2764">
        <v>-15.1</v>
      </c>
      <c r="V2764">
        <v>0</v>
      </c>
      <c r="W2764">
        <v>0</v>
      </c>
      <c r="X2764">
        <v>0</v>
      </c>
      <c r="Y2764">
        <v>0</v>
      </c>
      <c r="Z2764">
        <v>0</v>
      </c>
      <c r="AA2764">
        <v>0</v>
      </c>
      <c r="AB2764">
        <v>0</v>
      </c>
      <c r="AC2764">
        <v>0</v>
      </c>
      <c r="AD2764">
        <v>-3496.65</v>
      </c>
      <c r="AE2764">
        <v>0</v>
      </c>
      <c r="AF2764">
        <v>0</v>
      </c>
      <c r="AG2764">
        <v>0</v>
      </c>
      <c r="AH2764">
        <v>0</v>
      </c>
      <c r="AI2764">
        <v>-3496.65</v>
      </c>
      <c r="AJ2764">
        <v>0</v>
      </c>
      <c r="AK2764">
        <v>-3496.65</v>
      </c>
      <c r="AL2764">
        <v>-3496.65</v>
      </c>
      <c r="AM2764">
        <v>0</v>
      </c>
      <c r="AN2764">
        <v>0</v>
      </c>
      <c r="AO2764">
        <v>0</v>
      </c>
      <c r="AP2764">
        <v>15.1</v>
      </c>
      <c r="AQ2764">
        <v>15.1</v>
      </c>
    </row>
    <row r="2765" spans="2:43" x14ac:dyDescent="0.35">
      <c r="B2765" s="65" t="s">
        <v>128</v>
      </c>
      <c r="E2765" t="s">
        <v>129</v>
      </c>
      <c r="F2765">
        <v>1768</v>
      </c>
      <c r="G2765">
        <v>0</v>
      </c>
      <c r="H2765" t="s">
        <v>626</v>
      </c>
      <c r="I2765">
        <v>1</v>
      </c>
      <c r="J2765">
        <v>231</v>
      </c>
      <c r="K2765" t="s">
        <v>66</v>
      </c>
      <c r="L2765">
        <v>-41861</v>
      </c>
      <c r="M2765">
        <v>-52967</v>
      </c>
      <c r="N2765">
        <v>0</v>
      </c>
      <c r="O2765">
        <v>0</v>
      </c>
      <c r="P2765">
        <v>-41861</v>
      </c>
      <c r="Q2765">
        <v>-52967</v>
      </c>
      <c r="R2765">
        <v>0</v>
      </c>
      <c r="S2765">
        <v>-66325</v>
      </c>
      <c r="T2765">
        <v>0</v>
      </c>
      <c r="U2765">
        <v>0</v>
      </c>
      <c r="V2765">
        <v>0</v>
      </c>
      <c r="W2765">
        <v>-66325</v>
      </c>
      <c r="X2765">
        <v>0</v>
      </c>
      <c r="Y2765">
        <v>0</v>
      </c>
      <c r="Z2765">
        <v>0</v>
      </c>
      <c r="AA2765">
        <v>0</v>
      </c>
      <c r="AB2765">
        <v>0</v>
      </c>
      <c r="AC2765">
        <v>0</v>
      </c>
      <c r="AD2765">
        <v>-33163</v>
      </c>
      <c r="AE2765">
        <v>0</v>
      </c>
      <c r="AF2765">
        <v>0</v>
      </c>
      <c r="AG2765">
        <v>0</v>
      </c>
      <c r="AH2765">
        <v>0</v>
      </c>
      <c r="AI2765">
        <v>-33163</v>
      </c>
      <c r="AJ2765">
        <v>0</v>
      </c>
      <c r="AK2765">
        <v>-33163</v>
      </c>
      <c r="AL2765">
        <v>-110594</v>
      </c>
      <c r="AM2765">
        <v>0</v>
      </c>
      <c r="AN2765">
        <v>0</v>
      </c>
      <c r="AO2765">
        <v>0</v>
      </c>
      <c r="AP2765">
        <v>0</v>
      </c>
      <c r="AQ2765">
        <v>0</v>
      </c>
    </row>
    <row r="2766" spans="2:43" x14ac:dyDescent="0.35">
      <c r="B2766" s="65" t="s">
        <v>128</v>
      </c>
      <c r="E2766" t="s">
        <v>129</v>
      </c>
      <c r="F2766">
        <v>1768</v>
      </c>
      <c r="G2766">
        <v>0</v>
      </c>
      <c r="H2766" t="s">
        <v>626</v>
      </c>
      <c r="I2766">
        <v>1</v>
      </c>
      <c r="J2766">
        <v>251</v>
      </c>
      <c r="K2766" t="s">
        <v>66</v>
      </c>
      <c r="L2766">
        <v>-93202.17</v>
      </c>
      <c r="M2766">
        <v>-93202.17</v>
      </c>
      <c r="N2766">
        <v>0</v>
      </c>
      <c r="O2766">
        <v>0</v>
      </c>
      <c r="P2766">
        <v>-93202.17</v>
      </c>
      <c r="Q2766">
        <v>-93202.17</v>
      </c>
      <c r="R2766">
        <v>0</v>
      </c>
      <c r="S2766">
        <v>0</v>
      </c>
      <c r="T2766">
        <v>0</v>
      </c>
      <c r="U2766">
        <v>0</v>
      </c>
      <c r="V2766">
        <v>0</v>
      </c>
      <c r="W2766">
        <v>0</v>
      </c>
      <c r="X2766">
        <v>-102.85</v>
      </c>
      <c r="Y2766">
        <v>-102.85</v>
      </c>
      <c r="Z2766">
        <v>0</v>
      </c>
      <c r="AA2766">
        <v>0</v>
      </c>
      <c r="AB2766">
        <v>-102.85</v>
      </c>
      <c r="AC2766">
        <v>-102.85</v>
      </c>
      <c r="AD2766">
        <v>0</v>
      </c>
      <c r="AE2766">
        <v>0</v>
      </c>
      <c r="AF2766">
        <v>0</v>
      </c>
      <c r="AG2766">
        <v>0</v>
      </c>
      <c r="AH2766">
        <v>0</v>
      </c>
      <c r="AI2766">
        <v>0</v>
      </c>
      <c r="AJ2766">
        <v>-102.85</v>
      </c>
      <c r="AK2766">
        <v>0</v>
      </c>
      <c r="AL2766">
        <v>0</v>
      </c>
      <c r="AM2766">
        <v>0</v>
      </c>
      <c r="AN2766">
        <v>0</v>
      </c>
      <c r="AO2766">
        <v>0</v>
      </c>
      <c r="AP2766">
        <v>0</v>
      </c>
      <c r="AQ2766">
        <v>0</v>
      </c>
    </row>
    <row r="2767" spans="2:43" x14ac:dyDescent="0.35">
      <c r="B2767" s="65" t="s">
        <v>128</v>
      </c>
      <c r="E2767" t="s">
        <v>129</v>
      </c>
      <c r="F2767">
        <v>1768</v>
      </c>
      <c r="G2767">
        <v>0</v>
      </c>
      <c r="H2767" t="s">
        <v>626</v>
      </c>
      <c r="I2767">
        <v>1</v>
      </c>
      <c r="J2767">
        <v>253</v>
      </c>
      <c r="K2767" t="s">
        <v>66</v>
      </c>
      <c r="L2767">
        <v>-121169.17</v>
      </c>
      <c r="M2767">
        <v>-234761.28</v>
      </c>
      <c r="N2767">
        <v>0</v>
      </c>
      <c r="O2767">
        <v>0</v>
      </c>
      <c r="P2767">
        <v>-121169.17</v>
      </c>
      <c r="Q2767">
        <v>-234761.28</v>
      </c>
      <c r="R2767">
        <v>0</v>
      </c>
      <c r="S2767">
        <v>0</v>
      </c>
      <c r="T2767">
        <v>0</v>
      </c>
      <c r="U2767">
        <v>0</v>
      </c>
      <c r="V2767">
        <v>0</v>
      </c>
      <c r="W2767">
        <v>0</v>
      </c>
      <c r="X2767">
        <v>-360972.39</v>
      </c>
      <c r="Y2767">
        <v>-259541.1</v>
      </c>
      <c r="Z2767">
        <v>0</v>
      </c>
      <c r="AA2767">
        <v>0</v>
      </c>
      <c r="AB2767">
        <v>-360972.39</v>
      </c>
      <c r="AC2767">
        <v>-259541.1</v>
      </c>
      <c r="AD2767">
        <v>-123632.18</v>
      </c>
      <c r="AE2767">
        <v>0</v>
      </c>
      <c r="AF2767">
        <v>0</v>
      </c>
      <c r="AG2767">
        <v>0</v>
      </c>
      <c r="AH2767">
        <v>0</v>
      </c>
      <c r="AI2767">
        <v>-123632.18</v>
      </c>
      <c r="AJ2767">
        <v>-360972.39</v>
      </c>
      <c r="AK2767">
        <v>-22200.89</v>
      </c>
      <c r="AL2767">
        <v>-135793</v>
      </c>
      <c r="AM2767">
        <v>162629.53</v>
      </c>
      <c r="AN2767">
        <v>0</v>
      </c>
      <c r="AO2767">
        <v>0</v>
      </c>
      <c r="AP2767">
        <v>0</v>
      </c>
      <c r="AQ2767">
        <v>162629.53</v>
      </c>
    </row>
    <row r="2768" spans="2:43" x14ac:dyDescent="0.35">
      <c r="B2768" s="65" t="s">
        <v>128</v>
      </c>
      <c r="E2768" t="s">
        <v>129</v>
      </c>
      <c r="F2768">
        <v>1768</v>
      </c>
      <c r="G2768">
        <v>0</v>
      </c>
      <c r="H2768" t="s">
        <v>626</v>
      </c>
      <c r="I2768">
        <v>1</v>
      </c>
      <c r="J2768">
        <v>254</v>
      </c>
      <c r="K2768" t="s">
        <v>66</v>
      </c>
      <c r="L2768">
        <v>-1281661.56</v>
      </c>
      <c r="M2768">
        <v>-2981339.79</v>
      </c>
      <c r="N2768">
        <v>0</v>
      </c>
      <c r="O2768">
        <v>0</v>
      </c>
      <c r="P2768">
        <v>-1281661.56</v>
      </c>
      <c r="Q2768">
        <v>-2981339.79</v>
      </c>
      <c r="R2768">
        <v>0</v>
      </c>
      <c r="S2768">
        <v>0</v>
      </c>
      <c r="T2768">
        <v>0</v>
      </c>
      <c r="U2768">
        <v>0</v>
      </c>
      <c r="V2768">
        <v>0</v>
      </c>
      <c r="W2768">
        <v>0</v>
      </c>
      <c r="X2768">
        <v>0</v>
      </c>
      <c r="Y2768">
        <v>0</v>
      </c>
      <c r="Z2768">
        <v>0</v>
      </c>
      <c r="AA2768">
        <v>0</v>
      </c>
      <c r="AB2768">
        <v>0</v>
      </c>
      <c r="AC2768">
        <v>0</v>
      </c>
      <c r="AD2768">
        <v>-1295999.3500000001</v>
      </c>
      <c r="AE2768">
        <v>0</v>
      </c>
      <c r="AF2768">
        <v>0</v>
      </c>
      <c r="AG2768">
        <v>0</v>
      </c>
      <c r="AH2768">
        <v>0</v>
      </c>
      <c r="AI2768">
        <v>-1295999.3500000001</v>
      </c>
      <c r="AJ2768">
        <v>0</v>
      </c>
      <c r="AK2768">
        <v>-1295999.3500000001</v>
      </c>
      <c r="AL2768">
        <v>-2995677.58</v>
      </c>
      <c r="AM2768">
        <v>0.86</v>
      </c>
      <c r="AN2768">
        <v>0</v>
      </c>
      <c r="AO2768">
        <v>0</v>
      </c>
      <c r="AP2768">
        <v>0</v>
      </c>
      <c r="AQ2768">
        <v>0.86</v>
      </c>
    </row>
    <row r="2769" spans="2:43" x14ac:dyDescent="0.35">
      <c r="B2769" s="65" t="s">
        <v>128</v>
      </c>
      <c r="E2769" t="s">
        <v>129</v>
      </c>
      <c r="F2769">
        <v>1768</v>
      </c>
      <c r="G2769">
        <v>0</v>
      </c>
      <c r="H2769" t="s">
        <v>626</v>
      </c>
      <c r="I2769">
        <v>1</v>
      </c>
      <c r="J2769">
        <v>255</v>
      </c>
      <c r="K2769" t="s">
        <v>66</v>
      </c>
      <c r="L2769">
        <v>-305.64999999999998</v>
      </c>
      <c r="M2769">
        <v>-305.64999999999998</v>
      </c>
      <c r="N2769">
        <v>0</v>
      </c>
      <c r="O2769">
        <v>0</v>
      </c>
      <c r="P2769">
        <v>-305.64999999999998</v>
      </c>
      <c r="Q2769">
        <v>-305.64999999999998</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row>
    <row r="2770" spans="2:43" x14ac:dyDescent="0.35">
      <c r="B2770" s="65" t="s">
        <v>128</v>
      </c>
      <c r="E2770" t="s">
        <v>129</v>
      </c>
      <c r="F2770">
        <v>1768</v>
      </c>
      <c r="G2770">
        <v>0</v>
      </c>
      <c r="H2770" t="s">
        <v>627</v>
      </c>
      <c r="I2770">
        <v>2</v>
      </c>
      <c r="J2770">
        <v>232</v>
      </c>
      <c r="K2770" t="s">
        <v>66</v>
      </c>
      <c r="L2770">
        <v>-108871.07</v>
      </c>
      <c r="M2770">
        <v>-324126.14</v>
      </c>
      <c r="N2770">
        <v>0</v>
      </c>
      <c r="O2770">
        <v>0</v>
      </c>
      <c r="P2770">
        <v>-108871.07</v>
      </c>
      <c r="Q2770">
        <v>-324126.14</v>
      </c>
      <c r="R2770">
        <v>-9491.02</v>
      </c>
      <c r="S2770">
        <v>0</v>
      </c>
      <c r="T2770">
        <v>0</v>
      </c>
      <c r="U2770">
        <v>0</v>
      </c>
      <c r="V2770">
        <v>-9491.02</v>
      </c>
      <c r="W2770">
        <v>0</v>
      </c>
      <c r="X2770">
        <v>0</v>
      </c>
      <c r="Y2770">
        <v>0</v>
      </c>
      <c r="Z2770">
        <v>0</v>
      </c>
      <c r="AA2770">
        <v>0</v>
      </c>
      <c r="AB2770">
        <v>0</v>
      </c>
      <c r="AC2770">
        <v>0</v>
      </c>
      <c r="AD2770">
        <v>-264774.23</v>
      </c>
      <c r="AE2770">
        <v>0</v>
      </c>
      <c r="AF2770">
        <v>0</v>
      </c>
      <c r="AG2770">
        <v>0</v>
      </c>
      <c r="AH2770">
        <v>0</v>
      </c>
      <c r="AI2770">
        <v>-264774.23</v>
      </c>
      <c r="AJ2770">
        <v>0</v>
      </c>
      <c r="AK2770">
        <v>-264774.23</v>
      </c>
      <c r="AL2770">
        <v>-470538.28</v>
      </c>
      <c r="AM2770">
        <v>0</v>
      </c>
      <c r="AN2770">
        <v>0</v>
      </c>
      <c r="AO2770">
        <v>0</v>
      </c>
      <c r="AP2770">
        <v>0</v>
      </c>
      <c r="AQ2770">
        <v>0</v>
      </c>
    </row>
    <row r="2771" spans="2:43" x14ac:dyDescent="0.35">
      <c r="B2771" s="65" t="s">
        <v>128</v>
      </c>
      <c r="E2771" t="s">
        <v>129</v>
      </c>
      <c r="F2771">
        <v>1768</v>
      </c>
      <c r="G2771">
        <v>0</v>
      </c>
      <c r="H2771" t="s">
        <v>627</v>
      </c>
      <c r="I2771">
        <v>2</v>
      </c>
      <c r="J2771">
        <v>233</v>
      </c>
      <c r="K2771" t="s">
        <v>66</v>
      </c>
      <c r="L2771">
        <v>-573.15</v>
      </c>
      <c r="M2771">
        <v>-573.15</v>
      </c>
      <c r="N2771">
        <v>0</v>
      </c>
      <c r="O2771">
        <v>0</v>
      </c>
      <c r="P2771">
        <v>-573.15</v>
      </c>
      <c r="Q2771">
        <v>-573.15</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row>
    <row r="2772" spans="2:43" x14ac:dyDescent="0.35">
      <c r="B2772" s="65" t="s">
        <v>128</v>
      </c>
      <c r="E2772" t="s">
        <v>129</v>
      </c>
      <c r="F2772">
        <v>1768</v>
      </c>
      <c r="G2772">
        <v>0</v>
      </c>
      <c r="H2772" t="s">
        <v>627</v>
      </c>
      <c r="I2772">
        <v>2</v>
      </c>
      <c r="J2772">
        <v>251</v>
      </c>
      <c r="K2772" t="s">
        <v>66</v>
      </c>
      <c r="L2772">
        <v>-370842.74</v>
      </c>
      <c r="M2772">
        <v>-987407.34</v>
      </c>
      <c r="N2772">
        <v>0</v>
      </c>
      <c r="O2772">
        <v>0</v>
      </c>
      <c r="P2772">
        <v>-370842.74</v>
      </c>
      <c r="Q2772">
        <v>-987407.34</v>
      </c>
      <c r="R2772">
        <v>-428625.18</v>
      </c>
      <c r="S2772">
        <v>10.09</v>
      </c>
      <c r="T2772">
        <v>0</v>
      </c>
      <c r="U2772">
        <v>-10.09</v>
      </c>
      <c r="V2772">
        <v>-428625.18</v>
      </c>
      <c r="W2772">
        <v>0</v>
      </c>
      <c r="X2772">
        <v>-11099.73</v>
      </c>
      <c r="Y2772">
        <v>-10666.85</v>
      </c>
      <c r="Z2772">
        <v>0</v>
      </c>
      <c r="AA2772">
        <v>0</v>
      </c>
      <c r="AB2772">
        <v>-11099.73</v>
      </c>
      <c r="AC2772">
        <v>-10666.85</v>
      </c>
      <c r="AD2772">
        <v>-1744019.74</v>
      </c>
      <c r="AE2772">
        <v>0</v>
      </c>
      <c r="AF2772">
        <v>0</v>
      </c>
      <c r="AG2772">
        <v>0</v>
      </c>
      <c r="AH2772">
        <v>0</v>
      </c>
      <c r="AI2772">
        <v>-1744019.74</v>
      </c>
      <c r="AJ2772">
        <v>-11099.73</v>
      </c>
      <c r="AK2772">
        <v>-1743586.86</v>
      </c>
      <c r="AL2772">
        <v>-1931526.28</v>
      </c>
      <c r="AM2772">
        <v>10697.85</v>
      </c>
      <c r="AN2772">
        <v>0</v>
      </c>
      <c r="AO2772">
        <v>0</v>
      </c>
      <c r="AP2772">
        <v>0</v>
      </c>
      <c r="AQ2772">
        <v>10697.85</v>
      </c>
    </row>
    <row r="2773" spans="2:43" x14ac:dyDescent="0.35">
      <c r="B2773" s="65" t="s">
        <v>128</v>
      </c>
      <c r="E2773" t="s">
        <v>129</v>
      </c>
      <c r="F2773">
        <v>1770</v>
      </c>
      <c r="G2773">
        <v>0</v>
      </c>
      <c r="H2773" t="s">
        <v>628</v>
      </c>
      <c r="I2773">
        <v>1</v>
      </c>
      <c r="J2773">
        <v>111</v>
      </c>
      <c r="K2773" t="s">
        <v>66</v>
      </c>
      <c r="L2773">
        <v>0</v>
      </c>
      <c r="M2773">
        <v>0</v>
      </c>
      <c r="N2773">
        <v>0</v>
      </c>
      <c r="O2773">
        <v>0</v>
      </c>
      <c r="P2773">
        <v>0</v>
      </c>
      <c r="Q2773">
        <v>0</v>
      </c>
      <c r="R2773">
        <v>-5785.61</v>
      </c>
      <c r="S2773">
        <v>0</v>
      </c>
      <c r="T2773">
        <v>0</v>
      </c>
      <c r="U2773">
        <v>0</v>
      </c>
      <c r="V2773">
        <v>-5785.61</v>
      </c>
      <c r="W2773">
        <v>0</v>
      </c>
      <c r="X2773">
        <v>0</v>
      </c>
      <c r="Y2773">
        <v>0</v>
      </c>
      <c r="Z2773">
        <v>0</v>
      </c>
      <c r="AA2773">
        <v>0</v>
      </c>
      <c r="AB2773">
        <v>0</v>
      </c>
      <c r="AC2773">
        <v>0</v>
      </c>
      <c r="AD2773">
        <v>-5785.64</v>
      </c>
      <c r="AE2773">
        <v>0</v>
      </c>
      <c r="AF2773">
        <v>0</v>
      </c>
      <c r="AG2773">
        <v>0</v>
      </c>
      <c r="AH2773">
        <v>0</v>
      </c>
      <c r="AI2773">
        <v>-5785.64</v>
      </c>
      <c r="AJ2773">
        <v>0</v>
      </c>
      <c r="AK2773">
        <v>-5785.64</v>
      </c>
      <c r="AL2773">
        <v>-0.03</v>
      </c>
      <c r="AM2773">
        <v>0</v>
      </c>
      <c r="AN2773">
        <v>0</v>
      </c>
      <c r="AO2773">
        <v>0</v>
      </c>
      <c r="AP2773">
        <v>0</v>
      </c>
      <c r="AQ2773">
        <v>0</v>
      </c>
    </row>
    <row r="2774" spans="2:43" x14ac:dyDescent="0.35">
      <c r="B2774" s="65" t="s">
        <v>128</v>
      </c>
      <c r="E2774" t="s">
        <v>129</v>
      </c>
      <c r="F2774">
        <v>1770</v>
      </c>
      <c r="G2774">
        <v>0</v>
      </c>
      <c r="H2774" t="s">
        <v>628</v>
      </c>
      <c r="I2774">
        <v>1</v>
      </c>
      <c r="J2774">
        <v>121</v>
      </c>
      <c r="K2774" t="s">
        <v>66</v>
      </c>
      <c r="L2774">
        <v>0</v>
      </c>
      <c r="M2774">
        <v>0</v>
      </c>
      <c r="N2774">
        <v>0</v>
      </c>
      <c r="O2774">
        <v>0</v>
      </c>
      <c r="P2774">
        <v>0</v>
      </c>
      <c r="Q2774">
        <v>0</v>
      </c>
      <c r="R2774">
        <v>-1778.05</v>
      </c>
      <c r="S2774">
        <v>0</v>
      </c>
      <c r="T2774">
        <v>0</v>
      </c>
      <c r="U2774">
        <v>0</v>
      </c>
      <c r="V2774">
        <v>-1778.05</v>
      </c>
      <c r="W2774">
        <v>0</v>
      </c>
      <c r="X2774">
        <v>0</v>
      </c>
      <c r="Y2774">
        <v>0</v>
      </c>
      <c r="Z2774">
        <v>0</v>
      </c>
      <c r="AA2774">
        <v>0</v>
      </c>
      <c r="AB2774">
        <v>0</v>
      </c>
      <c r="AC2774">
        <v>0</v>
      </c>
      <c r="AD2774">
        <v>-1706.3</v>
      </c>
      <c r="AE2774">
        <v>0</v>
      </c>
      <c r="AF2774">
        <v>0</v>
      </c>
      <c r="AG2774">
        <v>0</v>
      </c>
      <c r="AH2774">
        <v>0</v>
      </c>
      <c r="AI2774">
        <v>-1706.3</v>
      </c>
      <c r="AJ2774">
        <v>0</v>
      </c>
      <c r="AK2774">
        <v>-1706.3</v>
      </c>
      <c r="AL2774">
        <v>71.75</v>
      </c>
      <c r="AM2774">
        <v>0</v>
      </c>
      <c r="AN2774">
        <v>0</v>
      </c>
      <c r="AO2774">
        <v>0</v>
      </c>
      <c r="AP2774">
        <v>0</v>
      </c>
      <c r="AQ2774">
        <v>0</v>
      </c>
    </row>
    <row r="2775" spans="2:43" x14ac:dyDescent="0.35">
      <c r="B2775" s="65" t="s">
        <v>128</v>
      </c>
      <c r="E2775" t="s">
        <v>129</v>
      </c>
      <c r="F2775">
        <v>1770</v>
      </c>
      <c r="G2775">
        <v>0</v>
      </c>
      <c r="H2775" t="s">
        <v>628</v>
      </c>
      <c r="I2775">
        <v>1</v>
      </c>
      <c r="J2775">
        <v>210</v>
      </c>
      <c r="K2775" t="s">
        <v>66</v>
      </c>
      <c r="L2775">
        <v>-1554.56</v>
      </c>
      <c r="M2775">
        <v>69.27</v>
      </c>
      <c r="N2775">
        <v>0</v>
      </c>
      <c r="O2775">
        <v>-1623.83</v>
      </c>
      <c r="P2775">
        <v>-1554.56</v>
      </c>
      <c r="Q2775">
        <v>-1554.56</v>
      </c>
      <c r="R2775">
        <v>0</v>
      </c>
      <c r="S2775">
        <v>30.2</v>
      </c>
      <c r="T2775">
        <v>0</v>
      </c>
      <c r="U2775">
        <v>-30.2</v>
      </c>
      <c r="V2775">
        <v>0</v>
      </c>
      <c r="W2775">
        <v>0</v>
      </c>
      <c r="X2775">
        <v>0</v>
      </c>
      <c r="Y2775">
        <v>0</v>
      </c>
      <c r="Z2775">
        <v>0</v>
      </c>
      <c r="AA2775">
        <v>0</v>
      </c>
      <c r="AB2775">
        <v>0</v>
      </c>
      <c r="AC2775">
        <v>0</v>
      </c>
      <c r="AD2775">
        <v>-6231.25</v>
      </c>
      <c r="AE2775">
        <v>0</v>
      </c>
      <c r="AF2775">
        <v>0</v>
      </c>
      <c r="AG2775">
        <v>0</v>
      </c>
      <c r="AH2775">
        <v>0</v>
      </c>
      <c r="AI2775">
        <v>-6231.25</v>
      </c>
      <c r="AJ2775">
        <v>0</v>
      </c>
      <c r="AK2775">
        <v>-6231.25</v>
      </c>
      <c r="AL2775">
        <v>-6231.25</v>
      </c>
      <c r="AM2775">
        <v>1554.56</v>
      </c>
      <c r="AN2775">
        <v>0</v>
      </c>
      <c r="AO2775">
        <v>0</v>
      </c>
      <c r="AP2775">
        <v>0</v>
      </c>
      <c r="AQ2775">
        <v>1554.56</v>
      </c>
    </row>
    <row r="2776" spans="2:43" x14ac:dyDescent="0.35">
      <c r="B2776" s="65" t="s">
        <v>128</v>
      </c>
      <c r="E2776" t="s">
        <v>129</v>
      </c>
      <c r="F2776">
        <v>1770</v>
      </c>
      <c r="G2776">
        <v>0</v>
      </c>
      <c r="H2776" t="s">
        <v>628</v>
      </c>
      <c r="I2776">
        <v>1</v>
      </c>
      <c r="J2776">
        <v>410</v>
      </c>
      <c r="K2776" t="s">
        <v>66</v>
      </c>
      <c r="L2776">
        <v>-5315816.3</v>
      </c>
      <c r="M2776">
        <v>-2756756.79</v>
      </c>
      <c r="N2776">
        <v>0</v>
      </c>
      <c r="O2776">
        <v>0</v>
      </c>
      <c r="P2776">
        <v>-5315816.3</v>
      </c>
      <c r="Q2776">
        <v>-2756756.79</v>
      </c>
      <c r="R2776">
        <v>0</v>
      </c>
      <c r="S2776">
        <v>0</v>
      </c>
      <c r="T2776">
        <v>0</v>
      </c>
      <c r="U2776">
        <v>0</v>
      </c>
      <c r="V2776">
        <v>0</v>
      </c>
      <c r="W2776">
        <v>0</v>
      </c>
      <c r="X2776">
        <v>0</v>
      </c>
      <c r="Y2776">
        <v>0</v>
      </c>
      <c r="Z2776">
        <v>0</v>
      </c>
      <c r="AA2776">
        <v>0</v>
      </c>
      <c r="AB2776">
        <v>0</v>
      </c>
      <c r="AC2776">
        <v>0</v>
      </c>
      <c r="AD2776">
        <v>-2559059.5099999998</v>
      </c>
      <c r="AE2776">
        <v>0</v>
      </c>
      <c r="AF2776">
        <v>0</v>
      </c>
      <c r="AG2776">
        <v>0</v>
      </c>
      <c r="AH2776">
        <v>0</v>
      </c>
      <c r="AI2776">
        <v>-2559059.5099999998</v>
      </c>
      <c r="AJ2776">
        <v>0</v>
      </c>
      <c r="AK2776">
        <v>-2559059.5099999998</v>
      </c>
      <c r="AL2776">
        <v>0</v>
      </c>
      <c r="AM2776">
        <v>0</v>
      </c>
      <c r="AN2776">
        <v>0</v>
      </c>
      <c r="AO2776">
        <v>0</v>
      </c>
      <c r="AP2776">
        <v>0</v>
      </c>
      <c r="AQ2776">
        <v>0</v>
      </c>
    </row>
    <row r="2777" spans="2:43" x14ac:dyDescent="0.35">
      <c r="B2777" s="65" t="s">
        <v>128</v>
      </c>
      <c r="E2777" t="s">
        <v>129</v>
      </c>
      <c r="F2777">
        <v>4302</v>
      </c>
      <c r="G2777">
        <v>0</v>
      </c>
      <c r="H2777" t="s">
        <v>629</v>
      </c>
      <c r="I2777">
        <v>1</v>
      </c>
      <c r="J2777">
        <v>251</v>
      </c>
      <c r="K2777" t="s">
        <v>66</v>
      </c>
      <c r="L2777">
        <v>-100000</v>
      </c>
      <c r="M2777">
        <v>-100000</v>
      </c>
      <c r="N2777">
        <v>0</v>
      </c>
      <c r="O2777">
        <v>0</v>
      </c>
      <c r="P2777">
        <v>-100000</v>
      </c>
      <c r="Q2777">
        <v>-100000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row>
    <row r="2778" spans="2:43" x14ac:dyDescent="0.35">
      <c r="B2778" s="65" t="s">
        <v>128</v>
      </c>
      <c r="E2778" t="s">
        <v>129</v>
      </c>
      <c r="F2778">
        <v>4303</v>
      </c>
      <c r="G2778">
        <v>0</v>
      </c>
      <c r="H2778" t="s">
        <v>630</v>
      </c>
      <c r="I2778">
        <v>801</v>
      </c>
      <c r="J2778">
        <v>111</v>
      </c>
      <c r="K2778" t="s">
        <v>457</v>
      </c>
      <c r="L2778">
        <v>0</v>
      </c>
      <c r="M2778">
        <v>0</v>
      </c>
      <c r="N2778">
        <v>0</v>
      </c>
      <c r="O2778">
        <v>0</v>
      </c>
      <c r="P2778">
        <v>0</v>
      </c>
      <c r="Q2778">
        <v>0</v>
      </c>
      <c r="R2778">
        <v>-23939.919999999998</v>
      </c>
      <c r="S2778">
        <v>-23939.919999999998</v>
      </c>
      <c r="T2778">
        <v>0</v>
      </c>
      <c r="U2778">
        <v>0</v>
      </c>
      <c r="V2778">
        <v>-23939.919999999998</v>
      </c>
      <c r="W2778">
        <v>-23939.919999999998</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row>
    <row r="2779" spans="2:43" x14ac:dyDescent="0.35">
      <c r="B2779" s="65" t="s">
        <v>128</v>
      </c>
      <c r="E2779" t="s">
        <v>129</v>
      </c>
      <c r="F2779">
        <v>4303</v>
      </c>
      <c r="G2779">
        <v>0</v>
      </c>
      <c r="H2779" t="s">
        <v>630</v>
      </c>
      <c r="I2779">
        <v>801</v>
      </c>
      <c r="J2779">
        <v>210</v>
      </c>
      <c r="K2779" t="s">
        <v>457</v>
      </c>
      <c r="L2779">
        <v>-158.53</v>
      </c>
      <c r="M2779">
        <v>491.85</v>
      </c>
      <c r="N2779">
        <v>0</v>
      </c>
      <c r="O2779">
        <v>-2420.6</v>
      </c>
      <c r="P2779">
        <v>-158.53</v>
      </c>
      <c r="Q2779">
        <v>-1928.75</v>
      </c>
      <c r="R2779">
        <v>0</v>
      </c>
      <c r="S2779">
        <v>15.1</v>
      </c>
      <c r="T2779">
        <v>0</v>
      </c>
      <c r="U2779">
        <v>-4998.95</v>
      </c>
      <c r="V2779">
        <v>0</v>
      </c>
      <c r="W2779">
        <v>-4983.8500000000004</v>
      </c>
      <c r="X2779">
        <v>0</v>
      </c>
      <c r="Y2779">
        <v>0</v>
      </c>
      <c r="Z2779">
        <v>0</v>
      </c>
      <c r="AA2779">
        <v>0</v>
      </c>
      <c r="AB2779">
        <v>0</v>
      </c>
      <c r="AC2779">
        <v>0</v>
      </c>
      <c r="AD2779">
        <v>-15075.57</v>
      </c>
      <c r="AE2779">
        <v>0</v>
      </c>
      <c r="AF2779">
        <v>0</v>
      </c>
      <c r="AG2779">
        <v>0</v>
      </c>
      <c r="AH2779">
        <v>0</v>
      </c>
      <c r="AI2779">
        <v>-15075.57</v>
      </c>
      <c r="AJ2779">
        <v>0</v>
      </c>
      <c r="AK2779">
        <v>-15075.57</v>
      </c>
      <c r="AL2779">
        <v>-21829.64</v>
      </c>
      <c r="AM2779">
        <v>0</v>
      </c>
      <c r="AN2779">
        <v>4983.8500000000004</v>
      </c>
      <c r="AO2779">
        <v>0</v>
      </c>
      <c r="AP2779">
        <v>0</v>
      </c>
      <c r="AQ2779">
        <v>4983.8500000000004</v>
      </c>
    </row>
    <row r="2780" spans="2:43" x14ac:dyDescent="0.35">
      <c r="B2780" s="65" t="s">
        <v>128</v>
      </c>
      <c r="E2780" t="s">
        <v>129</v>
      </c>
      <c r="F2780">
        <v>4303</v>
      </c>
      <c r="G2780">
        <v>0</v>
      </c>
      <c r="H2780" t="s">
        <v>630</v>
      </c>
      <c r="I2780">
        <v>801</v>
      </c>
      <c r="J2780">
        <v>220</v>
      </c>
      <c r="K2780" t="s">
        <v>457</v>
      </c>
      <c r="L2780">
        <v>-2703</v>
      </c>
      <c r="M2780">
        <v>-2703</v>
      </c>
      <c r="N2780">
        <v>0</v>
      </c>
      <c r="O2780">
        <v>0</v>
      </c>
      <c r="P2780">
        <v>-2703</v>
      </c>
      <c r="Q2780">
        <v>-2703</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2700</v>
      </c>
      <c r="AN2780">
        <v>0</v>
      </c>
      <c r="AO2780">
        <v>0</v>
      </c>
      <c r="AP2780">
        <v>0</v>
      </c>
      <c r="AQ2780">
        <v>2700</v>
      </c>
    </row>
    <row r="2781" spans="2:43" x14ac:dyDescent="0.35">
      <c r="B2781" s="65" t="s">
        <v>128</v>
      </c>
      <c r="E2781" t="s">
        <v>129</v>
      </c>
      <c r="F2781">
        <v>4303</v>
      </c>
      <c r="G2781">
        <v>0</v>
      </c>
      <c r="H2781" t="s">
        <v>630</v>
      </c>
      <c r="I2781">
        <v>801</v>
      </c>
      <c r="J2781">
        <v>233</v>
      </c>
      <c r="K2781" t="s">
        <v>457</v>
      </c>
      <c r="L2781">
        <v>-26657.39</v>
      </c>
      <c r="M2781">
        <v>-26657.39</v>
      </c>
      <c r="N2781">
        <v>0</v>
      </c>
      <c r="O2781">
        <v>0</v>
      </c>
      <c r="P2781">
        <v>-26657.39</v>
      </c>
      <c r="Q2781">
        <v>-26657.39</v>
      </c>
      <c r="R2781">
        <v>0</v>
      </c>
      <c r="S2781">
        <v>-107.63</v>
      </c>
      <c r="T2781">
        <v>0</v>
      </c>
      <c r="U2781">
        <v>0</v>
      </c>
      <c r="V2781">
        <v>0</v>
      </c>
      <c r="W2781">
        <v>-107.63</v>
      </c>
      <c r="X2781">
        <v>0</v>
      </c>
      <c r="Y2781">
        <v>0</v>
      </c>
      <c r="Z2781">
        <v>0</v>
      </c>
      <c r="AA2781">
        <v>0</v>
      </c>
      <c r="AB2781">
        <v>0</v>
      </c>
      <c r="AC2781">
        <v>0</v>
      </c>
      <c r="AD2781">
        <v>107.63</v>
      </c>
      <c r="AE2781">
        <v>0</v>
      </c>
      <c r="AF2781">
        <v>0</v>
      </c>
      <c r="AG2781">
        <v>0</v>
      </c>
      <c r="AH2781">
        <v>0</v>
      </c>
      <c r="AI2781">
        <v>107.63</v>
      </c>
      <c r="AJ2781">
        <v>0</v>
      </c>
      <c r="AK2781">
        <v>107.63</v>
      </c>
      <c r="AL2781">
        <v>0</v>
      </c>
      <c r="AM2781">
        <v>8937.5</v>
      </c>
      <c r="AN2781">
        <v>107.63</v>
      </c>
      <c r="AO2781">
        <v>0</v>
      </c>
      <c r="AP2781">
        <v>0</v>
      </c>
      <c r="AQ2781">
        <v>9045.1299999999992</v>
      </c>
    </row>
    <row r="2782" spans="2:43" x14ac:dyDescent="0.35">
      <c r="B2782" s="65" t="s">
        <v>128</v>
      </c>
      <c r="E2782" t="s">
        <v>129</v>
      </c>
      <c r="F2782">
        <v>4303</v>
      </c>
      <c r="G2782">
        <v>0</v>
      </c>
      <c r="H2782" t="s">
        <v>630</v>
      </c>
      <c r="I2782">
        <v>801</v>
      </c>
      <c r="J2782">
        <v>251</v>
      </c>
      <c r="K2782" t="s">
        <v>457</v>
      </c>
      <c r="L2782">
        <v>-1328910.19</v>
      </c>
      <c r="M2782">
        <v>-1016406.05</v>
      </c>
      <c r="N2782">
        <v>0</v>
      </c>
      <c r="O2782">
        <v>0</v>
      </c>
      <c r="P2782">
        <v>-1328910.19</v>
      </c>
      <c r="Q2782">
        <v>-1016406.05</v>
      </c>
      <c r="R2782">
        <v>-53572.25</v>
      </c>
      <c r="S2782">
        <v>-1657.22</v>
      </c>
      <c r="T2782">
        <v>0</v>
      </c>
      <c r="U2782">
        <v>-59.58</v>
      </c>
      <c r="V2782">
        <v>-53572.25</v>
      </c>
      <c r="W2782">
        <v>-1716.8</v>
      </c>
      <c r="X2782">
        <v>-595000</v>
      </c>
      <c r="Y2782">
        <v>-502615.6</v>
      </c>
      <c r="Z2782">
        <v>0</v>
      </c>
      <c r="AA2782">
        <v>0</v>
      </c>
      <c r="AB2782">
        <v>-595000</v>
      </c>
      <c r="AC2782">
        <v>-502615.6</v>
      </c>
      <c r="AD2782">
        <v>-456803.57</v>
      </c>
      <c r="AE2782">
        <v>0</v>
      </c>
      <c r="AF2782">
        <v>0</v>
      </c>
      <c r="AG2782">
        <v>0</v>
      </c>
      <c r="AH2782">
        <v>0</v>
      </c>
      <c r="AI2782">
        <v>-456803.57</v>
      </c>
      <c r="AJ2782">
        <v>-595000</v>
      </c>
      <c r="AK2782">
        <v>-364419.17</v>
      </c>
      <c r="AL2782">
        <v>-59.58</v>
      </c>
      <c r="AM2782">
        <v>0</v>
      </c>
      <c r="AN2782">
        <v>0</v>
      </c>
      <c r="AO2782">
        <v>0</v>
      </c>
      <c r="AP2782">
        <v>0</v>
      </c>
      <c r="AQ2782">
        <v>0</v>
      </c>
    </row>
    <row r="2783" spans="2:43" x14ac:dyDescent="0.35">
      <c r="B2783" s="65" t="s">
        <v>128</v>
      </c>
      <c r="E2783" t="s">
        <v>129</v>
      </c>
      <c r="F2783">
        <v>4303</v>
      </c>
      <c r="G2783">
        <v>0</v>
      </c>
      <c r="H2783" t="s">
        <v>630</v>
      </c>
      <c r="I2783">
        <v>801</v>
      </c>
      <c r="J2783">
        <v>252</v>
      </c>
      <c r="K2783" t="s">
        <v>457</v>
      </c>
      <c r="L2783">
        <v>-982414</v>
      </c>
      <c r="M2783">
        <v>-924519.11</v>
      </c>
      <c r="N2783">
        <v>0</v>
      </c>
      <c r="O2783">
        <v>-14827</v>
      </c>
      <c r="P2783">
        <v>-982414</v>
      </c>
      <c r="Q2783">
        <v>-939346.11</v>
      </c>
      <c r="R2783">
        <v>0</v>
      </c>
      <c r="S2783">
        <v>10.53</v>
      </c>
      <c r="T2783">
        <v>0</v>
      </c>
      <c r="U2783">
        <v>-10.53</v>
      </c>
      <c r="V2783">
        <v>0</v>
      </c>
      <c r="W2783">
        <v>0</v>
      </c>
      <c r="X2783">
        <v>0</v>
      </c>
      <c r="Y2783">
        <v>0</v>
      </c>
      <c r="Z2783">
        <v>0</v>
      </c>
      <c r="AA2783">
        <v>0</v>
      </c>
      <c r="AB2783">
        <v>0</v>
      </c>
      <c r="AC2783">
        <v>0</v>
      </c>
      <c r="AD2783">
        <v>-2180619.52</v>
      </c>
      <c r="AE2783">
        <v>0</v>
      </c>
      <c r="AF2783">
        <v>0</v>
      </c>
      <c r="AG2783">
        <v>0</v>
      </c>
      <c r="AH2783">
        <v>0</v>
      </c>
      <c r="AI2783">
        <v>-2180619.52</v>
      </c>
      <c r="AJ2783">
        <v>0</v>
      </c>
      <c r="AK2783">
        <v>-2180619.52</v>
      </c>
      <c r="AL2783">
        <v>-2137551.63</v>
      </c>
      <c r="AM2783">
        <v>458300</v>
      </c>
      <c r="AN2783">
        <v>0</v>
      </c>
      <c r="AO2783">
        <v>0</v>
      </c>
      <c r="AP2783">
        <v>0</v>
      </c>
      <c r="AQ2783">
        <v>458300</v>
      </c>
    </row>
    <row r="2784" spans="2:43" x14ac:dyDescent="0.35">
      <c r="B2784" s="65" t="s">
        <v>128</v>
      </c>
      <c r="E2784" t="s">
        <v>129</v>
      </c>
      <c r="F2784">
        <v>4303</v>
      </c>
      <c r="G2784">
        <v>0</v>
      </c>
      <c r="H2784" t="s">
        <v>630</v>
      </c>
      <c r="I2784">
        <v>801</v>
      </c>
      <c r="J2784">
        <v>253</v>
      </c>
      <c r="K2784" t="s">
        <v>457</v>
      </c>
      <c r="L2784">
        <v>-512549.62</v>
      </c>
      <c r="M2784">
        <v>-464521.36</v>
      </c>
      <c r="N2784">
        <v>0</v>
      </c>
      <c r="O2784">
        <v>0</v>
      </c>
      <c r="P2784">
        <v>-512549.62</v>
      </c>
      <c r="Q2784">
        <v>-464521.36</v>
      </c>
      <c r="R2784">
        <v>605.82000000000005</v>
      </c>
      <c r="S2784">
        <v>605.82000000000005</v>
      </c>
      <c r="T2784">
        <v>0</v>
      </c>
      <c r="U2784">
        <v>0</v>
      </c>
      <c r="V2784">
        <v>605.82000000000005</v>
      </c>
      <c r="W2784">
        <v>605.82000000000005</v>
      </c>
      <c r="X2784">
        <v>0</v>
      </c>
      <c r="Y2784">
        <v>0</v>
      </c>
      <c r="Z2784">
        <v>0</v>
      </c>
      <c r="AA2784">
        <v>0</v>
      </c>
      <c r="AB2784">
        <v>0</v>
      </c>
      <c r="AC2784">
        <v>0</v>
      </c>
      <c r="AD2784">
        <v>-48028.26</v>
      </c>
      <c r="AE2784">
        <v>0</v>
      </c>
      <c r="AF2784">
        <v>0</v>
      </c>
      <c r="AG2784">
        <v>0</v>
      </c>
      <c r="AH2784">
        <v>0</v>
      </c>
      <c r="AI2784">
        <v>-48028.26</v>
      </c>
      <c r="AJ2784">
        <v>0</v>
      </c>
      <c r="AK2784">
        <v>-48028.26</v>
      </c>
      <c r="AL2784">
        <v>0</v>
      </c>
      <c r="AM2784">
        <v>0</v>
      </c>
      <c r="AN2784">
        <v>0</v>
      </c>
      <c r="AO2784">
        <v>0</v>
      </c>
      <c r="AP2784">
        <v>0</v>
      </c>
      <c r="AQ2784">
        <v>0</v>
      </c>
    </row>
    <row r="2785" spans="2:43" x14ac:dyDescent="0.35">
      <c r="B2785" s="65" t="s">
        <v>128</v>
      </c>
      <c r="E2785" t="s">
        <v>129</v>
      </c>
      <c r="F2785">
        <v>4303</v>
      </c>
      <c r="G2785">
        <v>0</v>
      </c>
      <c r="H2785" t="s">
        <v>630</v>
      </c>
      <c r="I2785">
        <v>801</v>
      </c>
      <c r="J2785">
        <v>254</v>
      </c>
      <c r="K2785" t="s">
        <v>457</v>
      </c>
      <c r="L2785">
        <v>453347.48</v>
      </c>
      <c r="M2785">
        <v>-3611856.82</v>
      </c>
      <c r="N2785">
        <v>0</v>
      </c>
      <c r="O2785">
        <v>0</v>
      </c>
      <c r="P2785">
        <v>453347.48</v>
      </c>
      <c r="Q2785">
        <v>-3611856.82</v>
      </c>
      <c r="R2785">
        <v>-16627.05</v>
      </c>
      <c r="S2785">
        <v>-34899.89</v>
      </c>
      <c r="T2785">
        <v>0</v>
      </c>
      <c r="U2785">
        <v>0</v>
      </c>
      <c r="V2785">
        <v>-16627.05</v>
      </c>
      <c r="W2785">
        <v>-34899.89</v>
      </c>
      <c r="X2785">
        <v>0</v>
      </c>
      <c r="Y2785">
        <v>0</v>
      </c>
      <c r="Z2785">
        <v>0</v>
      </c>
      <c r="AA2785">
        <v>0</v>
      </c>
      <c r="AB2785">
        <v>0</v>
      </c>
      <c r="AC2785">
        <v>0</v>
      </c>
      <c r="AD2785">
        <v>-531465.82999999996</v>
      </c>
      <c r="AE2785">
        <v>0</v>
      </c>
      <c r="AF2785">
        <v>0</v>
      </c>
      <c r="AG2785">
        <v>0</v>
      </c>
      <c r="AH2785">
        <v>0</v>
      </c>
      <c r="AI2785">
        <v>-531465.82999999996</v>
      </c>
      <c r="AJ2785">
        <v>0</v>
      </c>
      <c r="AK2785">
        <v>-531465.82999999996</v>
      </c>
      <c r="AL2785">
        <v>-4614942.97</v>
      </c>
      <c r="AM2785">
        <v>68658.3</v>
      </c>
      <c r="AN2785">
        <v>7360.36</v>
      </c>
      <c r="AO2785">
        <v>0</v>
      </c>
      <c r="AP2785">
        <v>0</v>
      </c>
      <c r="AQ2785">
        <v>76018.66</v>
      </c>
    </row>
    <row r="2786" spans="2:43" x14ac:dyDescent="0.35">
      <c r="B2786" s="65" t="s">
        <v>128</v>
      </c>
      <c r="E2786" t="s">
        <v>129</v>
      </c>
      <c r="F2786">
        <v>4303</v>
      </c>
      <c r="G2786">
        <v>0</v>
      </c>
      <c r="H2786" t="s">
        <v>630</v>
      </c>
      <c r="I2786">
        <v>801</v>
      </c>
      <c r="J2786">
        <v>257</v>
      </c>
      <c r="K2786" t="s">
        <v>457</v>
      </c>
      <c r="L2786">
        <v>-218749.96</v>
      </c>
      <c r="M2786">
        <v>-76915.009999999995</v>
      </c>
      <c r="N2786">
        <v>0</v>
      </c>
      <c r="O2786">
        <v>0</v>
      </c>
      <c r="P2786">
        <v>-218749.96</v>
      </c>
      <c r="Q2786">
        <v>-76915.009999999995</v>
      </c>
      <c r="R2786">
        <v>0</v>
      </c>
      <c r="S2786">
        <v>14.73</v>
      </c>
      <c r="T2786">
        <v>0</v>
      </c>
      <c r="U2786">
        <v>-14.73</v>
      </c>
      <c r="V2786">
        <v>0</v>
      </c>
      <c r="W2786">
        <v>0</v>
      </c>
      <c r="X2786">
        <v>0</v>
      </c>
      <c r="Y2786">
        <v>0</v>
      </c>
      <c r="Z2786">
        <v>0</v>
      </c>
      <c r="AA2786">
        <v>0</v>
      </c>
      <c r="AB2786">
        <v>0</v>
      </c>
      <c r="AC2786">
        <v>0</v>
      </c>
      <c r="AD2786">
        <v>-324571.68</v>
      </c>
      <c r="AE2786">
        <v>0</v>
      </c>
      <c r="AF2786">
        <v>0</v>
      </c>
      <c r="AG2786">
        <v>0</v>
      </c>
      <c r="AH2786">
        <v>0</v>
      </c>
      <c r="AI2786">
        <v>-324571.68</v>
      </c>
      <c r="AJ2786">
        <v>0</v>
      </c>
      <c r="AK2786">
        <v>-324571.68</v>
      </c>
      <c r="AL2786">
        <v>-182736.73</v>
      </c>
      <c r="AM2786">
        <v>24073.96</v>
      </c>
      <c r="AN2786">
        <v>0</v>
      </c>
      <c r="AO2786">
        <v>0</v>
      </c>
      <c r="AP2786">
        <v>0</v>
      </c>
      <c r="AQ2786">
        <v>24073.96</v>
      </c>
    </row>
    <row r="2787" spans="2:43" x14ac:dyDescent="0.35">
      <c r="B2787" s="65" t="s">
        <v>128</v>
      </c>
      <c r="E2787" t="s">
        <v>129</v>
      </c>
      <c r="F2787">
        <v>4303</v>
      </c>
      <c r="G2787">
        <v>0</v>
      </c>
      <c r="H2787" t="s">
        <v>630</v>
      </c>
      <c r="I2787">
        <v>801</v>
      </c>
      <c r="J2787">
        <v>260</v>
      </c>
      <c r="K2787" t="s">
        <v>457</v>
      </c>
      <c r="L2787">
        <v>-344839.97</v>
      </c>
      <c r="M2787">
        <v>-246804.79</v>
      </c>
      <c r="N2787">
        <v>0</v>
      </c>
      <c r="O2787">
        <v>0</v>
      </c>
      <c r="P2787">
        <v>-344839.97</v>
      </c>
      <c r="Q2787">
        <v>-246804.79</v>
      </c>
      <c r="R2787">
        <v>-497</v>
      </c>
      <c r="S2787">
        <v>7.92</v>
      </c>
      <c r="T2787">
        <v>0</v>
      </c>
      <c r="U2787">
        <v>-7.92</v>
      </c>
      <c r="V2787">
        <v>-497</v>
      </c>
      <c r="W2787">
        <v>0</v>
      </c>
      <c r="X2787">
        <v>0</v>
      </c>
      <c r="Y2787">
        <v>0</v>
      </c>
      <c r="Z2787">
        <v>0</v>
      </c>
      <c r="AA2787">
        <v>0</v>
      </c>
      <c r="AB2787">
        <v>0</v>
      </c>
      <c r="AC2787">
        <v>0</v>
      </c>
      <c r="AD2787">
        <v>-114541.69</v>
      </c>
      <c r="AE2787">
        <v>0</v>
      </c>
      <c r="AF2787">
        <v>0</v>
      </c>
      <c r="AG2787">
        <v>0</v>
      </c>
      <c r="AH2787">
        <v>0</v>
      </c>
      <c r="AI2787">
        <v>-114541.69</v>
      </c>
      <c r="AJ2787">
        <v>0</v>
      </c>
      <c r="AK2787">
        <v>-114541.69</v>
      </c>
      <c r="AL2787">
        <v>-16009.51</v>
      </c>
      <c r="AM2787">
        <v>167119.26</v>
      </c>
      <c r="AN2787">
        <v>0</v>
      </c>
      <c r="AO2787">
        <v>0</v>
      </c>
      <c r="AP2787">
        <v>0</v>
      </c>
      <c r="AQ2787">
        <v>167119.26</v>
      </c>
    </row>
    <row r="2788" spans="2:43" x14ac:dyDescent="0.35">
      <c r="B2788" s="65" t="s">
        <v>128</v>
      </c>
      <c r="E2788" t="s">
        <v>129</v>
      </c>
      <c r="F2788">
        <v>4303</v>
      </c>
      <c r="G2788">
        <v>0</v>
      </c>
      <c r="H2788" t="s">
        <v>630</v>
      </c>
      <c r="I2788">
        <v>801</v>
      </c>
      <c r="J2788">
        <v>310</v>
      </c>
      <c r="K2788" t="s">
        <v>457</v>
      </c>
      <c r="L2788">
        <v>-190000</v>
      </c>
      <c r="M2788">
        <v>0</v>
      </c>
      <c r="N2788">
        <v>0</v>
      </c>
      <c r="O2788">
        <v>0</v>
      </c>
      <c r="P2788">
        <v>-190000</v>
      </c>
      <c r="Q2788">
        <v>0</v>
      </c>
      <c r="R2788">
        <v>0</v>
      </c>
      <c r="S2788">
        <v>0</v>
      </c>
      <c r="T2788">
        <v>0</v>
      </c>
      <c r="U2788">
        <v>0</v>
      </c>
      <c r="V2788">
        <v>0</v>
      </c>
      <c r="W2788">
        <v>0</v>
      </c>
      <c r="X2788">
        <v>0</v>
      </c>
      <c r="Y2788">
        <v>0</v>
      </c>
      <c r="Z2788">
        <v>0</v>
      </c>
      <c r="AA2788">
        <v>0</v>
      </c>
      <c r="AB2788">
        <v>0</v>
      </c>
      <c r="AC2788">
        <v>0</v>
      </c>
      <c r="AD2788">
        <v>-190000</v>
      </c>
      <c r="AE2788">
        <v>0</v>
      </c>
      <c r="AF2788">
        <v>0</v>
      </c>
      <c r="AG2788">
        <v>0</v>
      </c>
      <c r="AH2788">
        <v>0</v>
      </c>
      <c r="AI2788">
        <v>-190000</v>
      </c>
      <c r="AJ2788">
        <v>0</v>
      </c>
      <c r="AK2788">
        <v>-190000</v>
      </c>
      <c r="AL2788">
        <v>0</v>
      </c>
      <c r="AM2788">
        <v>0</v>
      </c>
      <c r="AN2788">
        <v>0</v>
      </c>
      <c r="AO2788">
        <v>0</v>
      </c>
      <c r="AP2788">
        <v>0</v>
      </c>
      <c r="AQ2788">
        <v>0</v>
      </c>
    </row>
    <row r="2789" spans="2:43" x14ac:dyDescent="0.35">
      <c r="B2789" s="65" t="s">
        <v>128</v>
      </c>
      <c r="E2789" t="s">
        <v>129</v>
      </c>
      <c r="F2789">
        <v>4303</v>
      </c>
      <c r="G2789">
        <v>0</v>
      </c>
      <c r="H2789" t="s">
        <v>630</v>
      </c>
      <c r="I2789">
        <v>801</v>
      </c>
      <c r="J2789">
        <v>320</v>
      </c>
      <c r="K2789" t="s">
        <v>457</v>
      </c>
      <c r="L2789">
        <v>0</v>
      </c>
      <c r="M2789">
        <v>0</v>
      </c>
      <c r="N2789">
        <v>0</v>
      </c>
      <c r="O2789">
        <v>0</v>
      </c>
      <c r="P2789">
        <v>0</v>
      </c>
      <c r="Q2789">
        <v>0</v>
      </c>
      <c r="R2789">
        <v>20.350000000000001</v>
      </c>
      <c r="S2789">
        <v>20.350000000000001</v>
      </c>
      <c r="T2789">
        <v>0</v>
      </c>
      <c r="U2789">
        <v>0</v>
      </c>
      <c r="V2789">
        <v>20.350000000000001</v>
      </c>
      <c r="W2789">
        <v>20.350000000000001</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row>
    <row r="2790" spans="2:43" x14ac:dyDescent="0.35">
      <c r="B2790" s="65" t="s">
        <v>128</v>
      </c>
      <c r="E2790" t="s">
        <v>129</v>
      </c>
      <c r="F2790">
        <v>4303</v>
      </c>
      <c r="G2790">
        <v>0</v>
      </c>
      <c r="H2790" t="s">
        <v>630</v>
      </c>
      <c r="I2790">
        <v>801</v>
      </c>
      <c r="J2790">
        <v>410</v>
      </c>
      <c r="K2790" t="s">
        <v>457</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-720000</v>
      </c>
      <c r="AE2790">
        <v>0</v>
      </c>
      <c r="AF2790">
        <v>0</v>
      </c>
      <c r="AG2790">
        <v>0</v>
      </c>
      <c r="AH2790">
        <v>0</v>
      </c>
      <c r="AI2790">
        <v>-720000</v>
      </c>
      <c r="AJ2790">
        <v>0</v>
      </c>
      <c r="AK2790">
        <v>-720000</v>
      </c>
      <c r="AL2790">
        <v>-720000</v>
      </c>
      <c r="AM2790">
        <v>0</v>
      </c>
      <c r="AN2790">
        <v>0</v>
      </c>
      <c r="AO2790">
        <v>0</v>
      </c>
      <c r="AP2790">
        <v>0</v>
      </c>
      <c r="AQ2790">
        <v>0</v>
      </c>
    </row>
    <row r="2791" spans="2:43" x14ac:dyDescent="0.35">
      <c r="B2791" s="65" t="s">
        <v>128</v>
      </c>
      <c r="E2791" t="s">
        <v>129</v>
      </c>
      <c r="F2791">
        <v>4304</v>
      </c>
      <c r="G2791">
        <v>0</v>
      </c>
      <c r="H2791" t="s">
        <v>631</v>
      </c>
      <c r="I2791">
        <v>715</v>
      </c>
      <c r="J2791">
        <v>210</v>
      </c>
      <c r="K2791" t="s">
        <v>66</v>
      </c>
      <c r="L2791">
        <v>0</v>
      </c>
      <c r="M2791">
        <v>0</v>
      </c>
      <c r="N2791">
        <v>0</v>
      </c>
      <c r="O2791">
        <v>0</v>
      </c>
      <c r="P2791">
        <v>0</v>
      </c>
      <c r="Q2791">
        <v>0</v>
      </c>
      <c r="R2791">
        <v>5439.16</v>
      </c>
      <c r="S2791">
        <v>5439.16</v>
      </c>
      <c r="T2791">
        <v>0</v>
      </c>
      <c r="U2791">
        <v>0</v>
      </c>
      <c r="V2791">
        <v>5439.16</v>
      </c>
      <c r="W2791">
        <v>5439.16</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row>
    <row r="2792" spans="2:43" x14ac:dyDescent="0.35">
      <c r="B2792" s="65" t="s">
        <v>128</v>
      </c>
      <c r="E2792" t="s">
        <v>129</v>
      </c>
      <c r="F2792">
        <v>4304</v>
      </c>
      <c r="G2792">
        <v>0</v>
      </c>
      <c r="H2792" t="s">
        <v>631</v>
      </c>
      <c r="I2792">
        <v>715</v>
      </c>
      <c r="J2792">
        <v>251</v>
      </c>
      <c r="K2792" t="s">
        <v>66</v>
      </c>
      <c r="L2792">
        <v>-874.23</v>
      </c>
      <c r="M2792">
        <v>-874.23</v>
      </c>
      <c r="N2792">
        <v>0</v>
      </c>
      <c r="O2792">
        <v>0</v>
      </c>
      <c r="P2792">
        <v>-874.23</v>
      </c>
      <c r="Q2792">
        <v>-874.23</v>
      </c>
      <c r="R2792">
        <v>50788.36</v>
      </c>
      <c r="S2792">
        <v>50788.36</v>
      </c>
      <c r="T2792">
        <v>0</v>
      </c>
      <c r="U2792">
        <v>0</v>
      </c>
      <c r="V2792">
        <v>50788.36</v>
      </c>
      <c r="W2792">
        <v>50788.36</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row>
    <row r="2793" spans="2:43" x14ac:dyDescent="0.35">
      <c r="B2793" s="65" t="s">
        <v>128</v>
      </c>
      <c r="E2793" t="s">
        <v>129</v>
      </c>
      <c r="F2793">
        <v>4304</v>
      </c>
      <c r="G2793">
        <v>0</v>
      </c>
      <c r="H2793" t="s">
        <v>631</v>
      </c>
      <c r="I2793">
        <v>715</v>
      </c>
      <c r="J2793">
        <v>252</v>
      </c>
      <c r="K2793" t="s">
        <v>66</v>
      </c>
      <c r="L2793">
        <v>0</v>
      </c>
      <c r="M2793">
        <v>0</v>
      </c>
      <c r="N2793">
        <v>0</v>
      </c>
      <c r="O2793">
        <v>0</v>
      </c>
      <c r="P2793">
        <v>0</v>
      </c>
      <c r="Q2793">
        <v>0</v>
      </c>
      <c r="R2793">
        <v>22188</v>
      </c>
      <c r="S2793">
        <v>22188</v>
      </c>
      <c r="T2793">
        <v>0</v>
      </c>
      <c r="U2793">
        <v>0</v>
      </c>
      <c r="V2793">
        <v>22188</v>
      </c>
      <c r="W2793">
        <v>22188</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row>
    <row r="2794" spans="2:43" x14ac:dyDescent="0.35">
      <c r="B2794" s="65" t="s">
        <v>128</v>
      </c>
      <c r="E2794" t="s">
        <v>129</v>
      </c>
      <c r="F2794">
        <v>4304</v>
      </c>
      <c r="G2794">
        <v>0</v>
      </c>
      <c r="H2794" t="s">
        <v>631</v>
      </c>
      <c r="I2794">
        <v>715</v>
      </c>
      <c r="J2794">
        <v>253</v>
      </c>
      <c r="K2794" t="s">
        <v>66</v>
      </c>
      <c r="L2794">
        <v>-33368.400000000001</v>
      </c>
      <c r="M2794">
        <v>-33368.400000000001</v>
      </c>
      <c r="N2794">
        <v>0</v>
      </c>
      <c r="O2794">
        <v>0</v>
      </c>
      <c r="P2794">
        <v>-33368.400000000001</v>
      </c>
      <c r="Q2794">
        <v>-33368.400000000001</v>
      </c>
      <c r="R2794">
        <v>417629.88</v>
      </c>
      <c r="S2794">
        <v>417629.88</v>
      </c>
      <c r="T2794">
        <v>0</v>
      </c>
      <c r="U2794">
        <v>0</v>
      </c>
      <c r="V2794">
        <v>417629.88</v>
      </c>
      <c r="W2794">
        <v>417629.88</v>
      </c>
      <c r="X2794">
        <v>0</v>
      </c>
      <c r="Y2794">
        <v>0</v>
      </c>
      <c r="Z2794">
        <v>0</v>
      </c>
      <c r="AA2794">
        <v>0</v>
      </c>
      <c r="AB2794">
        <v>0</v>
      </c>
      <c r="AC2794">
        <v>0</v>
      </c>
      <c r="AD2794">
        <v>0</v>
      </c>
      <c r="AE2794">
        <v>0</v>
      </c>
      <c r="AF2794">
        <v>0</v>
      </c>
      <c r="AG2794">
        <v>0</v>
      </c>
      <c r="AH2794">
        <v>0</v>
      </c>
      <c r="AI2794">
        <v>0</v>
      </c>
      <c r="AJ2794">
        <v>0</v>
      </c>
      <c r="AK2794">
        <v>0</v>
      </c>
      <c r="AL2794">
        <v>0</v>
      </c>
      <c r="AM2794">
        <v>32388.400000000001</v>
      </c>
      <c r="AN2794">
        <v>0</v>
      </c>
      <c r="AO2794">
        <v>0</v>
      </c>
      <c r="AP2794">
        <v>0</v>
      </c>
      <c r="AQ2794">
        <v>32388.400000000001</v>
      </c>
    </row>
    <row r="2795" spans="2:43" x14ac:dyDescent="0.35">
      <c r="B2795" s="65" t="s">
        <v>128</v>
      </c>
      <c r="E2795" t="s">
        <v>129</v>
      </c>
      <c r="F2795">
        <v>4304</v>
      </c>
      <c r="G2795">
        <v>0</v>
      </c>
      <c r="H2795" t="s">
        <v>631</v>
      </c>
      <c r="I2795">
        <v>715</v>
      </c>
      <c r="J2795">
        <v>254</v>
      </c>
      <c r="K2795" t="s">
        <v>66</v>
      </c>
      <c r="L2795">
        <v>-3264.39</v>
      </c>
      <c r="M2795">
        <v>-3264.39</v>
      </c>
      <c r="N2795">
        <v>0</v>
      </c>
      <c r="O2795">
        <v>0</v>
      </c>
      <c r="P2795">
        <v>-3264.39</v>
      </c>
      <c r="Q2795">
        <v>-3264.39</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row>
    <row r="2796" spans="2:43" x14ac:dyDescent="0.35">
      <c r="B2796" s="65" t="s">
        <v>128</v>
      </c>
      <c r="E2796" t="s">
        <v>129</v>
      </c>
      <c r="F2796">
        <v>5560</v>
      </c>
      <c r="G2796">
        <v>0</v>
      </c>
      <c r="H2796" t="s">
        <v>632</v>
      </c>
      <c r="I2796">
        <v>1</v>
      </c>
      <c r="J2796">
        <v>253</v>
      </c>
      <c r="K2796" t="s">
        <v>66</v>
      </c>
      <c r="L2796">
        <v>-1565.38</v>
      </c>
      <c r="M2796">
        <v>-5794.06</v>
      </c>
      <c r="N2796">
        <v>0</v>
      </c>
      <c r="O2796">
        <v>0</v>
      </c>
      <c r="P2796">
        <v>-1565.38</v>
      </c>
      <c r="Q2796">
        <v>-5794.06</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-4228.68</v>
      </c>
      <c r="AM2796">
        <v>1565.38</v>
      </c>
      <c r="AN2796">
        <v>0</v>
      </c>
      <c r="AO2796">
        <v>0</v>
      </c>
      <c r="AP2796">
        <v>0</v>
      </c>
      <c r="AQ2796">
        <v>1565.38</v>
      </c>
    </row>
    <row r="2797" spans="2:43" x14ac:dyDescent="0.35">
      <c r="B2797" s="65" t="s">
        <v>128</v>
      </c>
      <c r="E2797" t="s">
        <v>129</v>
      </c>
      <c r="F2797">
        <v>5560</v>
      </c>
      <c r="G2797">
        <v>0</v>
      </c>
      <c r="H2797" t="s">
        <v>632</v>
      </c>
      <c r="I2797">
        <v>1</v>
      </c>
      <c r="J2797">
        <v>320</v>
      </c>
      <c r="K2797" t="s">
        <v>66</v>
      </c>
      <c r="L2797">
        <v>-779670.95</v>
      </c>
      <c r="M2797">
        <v>-779670.95</v>
      </c>
      <c r="N2797">
        <v>0</v>
      </c>
      <c r="O2797">
        <v>0</v>
      </c>
      <c r="P2797">
        <v>-779670.95</v>
      </c>
      <c r="Q2797">
        <v>-779670.95</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row>
    <row r="2798" spans="2:43" x14ac:dyDescent="0.35">
      <c r="B2798" s="65" t="s">
        <v>128</v>
      </c>
      <c r="E2798" t="s">
        <v>129</v>
      </c>
      <c r="F2798">
        <v>5560</v>
      </c>
      <c r="G2798">
        <v>0</v>
      </c>
      <c r="H2798" t="s">
        <v>633</v>
      </c>
      <c r="I2798">
        <v>801</v>
      </c>
      <c r="J2798">
        <v>210</v>
      </c>
      <c r="K2798" t="s">
        <v>457</v>
      </c>
      <c r="L2798">
        <v>4508.99</v>
      </c>
      <c r="M2798">
        <v>4508.99</v>
      </c>
      <c r="N2798">
        <v>0</v>
      </c>
      <c r="O2798">
        <v>0</v>
      </c>
      <c r="P2798">
        <v>4508.99</v>
      </c>
      <c r="Q2798">
        <v>4508.99</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row>
    <row r="2799" spans="2:43" x14ac:dyDescent="0.35">
      <c r="B2799" s="65" t="s">
        <v>128</v>
      </c>
      <c r="E2799" t="s">
        <v>129</v>
      </c>
      <c r="F2799">
        <v>5560</v>
      </c>
      <c r="G2799">
        <v>0</v>
      </c>
      <c r="H2799" t="s">
        <v>633</v>
      </c>
      <c r="I2799">
        <v>801</v>
      </c>
      <c r="J2799">
        <v>251</v>
      </c>
      <c r="K2799" t="s">
        <v>457</v>
      </c>
      <c r="L2799">
        <v>19280.88</v>
      </c>
      <c r="M2799">
        <v>19280.88</v>
      </c>
      <c r="N2799">
        <v>0</v>
      </c>
      <c r="O2799">
        <v>0</v>
      </c>
      <c r="P2799">
        <v>19280.88</v>
      </c>
      <c r="Q2799">
        <v>19280.88</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row>
    <row r="2800" spans="2:43" x14ac:dyDescent="0.35">
      <c r="B2800" s="65" t="s">
        <v>128</v>
      </c>
      <c r="E2800" t="s">
        <v>129</v>
      </c>
      <c r="F2800">
        <v>5560</v>
      </c>
      <c r="G2800">
        <v>0</v>
      </c>
      <c r="H2800" t="s">
        <v>633</v>
      </c>
      <c r="I2800">
        <v>801</v>
      </c>
      <c r="J2800">
        <v>253</v>
      </c>
      <c r="K2800" t="s">
        <v>457</v>
      </c>
      <c r="L2800">
        <v>0</v>
      </c>
      <c r="M2800">
        <v>0</v>
      </c>
      <c r="N2800">
        <v>0</v>
      </c>
      <c r="O2800">
        <v>0</v>
      </c>
      <c r="P2800">
        <v>0</v>
      </c>
      <c r="Q2800">
        <v>0</v>
      </c>
      <c r="R2800">
        <v>2.77</v>
      </c>
      <c r="S2800">
        <v>2.77</v>
      </c>
      <c r="T2800">
        <v>0</v>
      </c>
      <c r="U2800">
        <v>0</v>
      </c>
      <c r="V2800">
        <v>2.77</v>
      </c>
      <c r="W2800">
        <v>2.77</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row>
    <row r="2801" spans="2:43" x14ac:dyDescent="0.35">
      <c r="B2801" s="65" t="s">
        <v>128</v>
      </c>
      <c r="E2801" t="s">
        <v>129</v>
      </c>
      <c r="F2801">
        <v>8503</v>
      </c>
      <c r="G2801">
        <v>0</v>
      </c>
      <c r="H2801" t="s">
        <v>634</v>
      </c>
      <c r="I2801">
        <v>2</v>
      </c>
      <c r="J2801">
        <v>210</v>
      </c>
      <c r="K2801" t="s">
        <v>66</v>
      </c>
      <c r="L2801">
        <v>-14285.75</v>
      </c>
      <c r="M2801">
        <v>-15485.1</v>
      </c>
      <c r="N2801">
        <v>0</v>
      </c>
      <c r="O2801">
        <v>-907.4</v>
      </c>
      <c r="P2801">
        <v>-14285.75</v>
      </c>
      <c r="Q2801">
        <v>-16392.5</v>
      </c>
      <c r="R2801">
        <v>0</v>
      </c>
      <c r="S2801">
        <v>0</v>
      </c>
      <c r="T2801">
        <v>0</v>
      </c>
      <c r="U2801">
        <v>0</v>
      </c>
      <c r="V2801">
        <v>0</v>
      </c>
      <c r="W2801">
        <v>0</v>
      </c>
      <c r="X2801">
        <v>0</v>
      </c>
      <c r="Y2801">
        <v>0</v>
      </c>
      <c r="Z2801">
        <v>0</v>
      </c>
      <c r="AA2801">
        <v>0</v>
      </c>
      <c r="AB2801">
        <v>0</v>
      </c>
      <c r="AC2801">
        <v>0</v>
      </c>
      <c r="AD2801">
        <v>-75096.160000000003</v>
      </c>
      <c r="AE2801">
        <v>0</v>
      </c>
      <c r="AF2801">
        <v>0</v>
      </c>
      <c r="AG2801">
        <v>0</v>
      </c>
      <c r="AH2801">
        <v>0</v>
      </c>
      <c r="AI2801">
        <v>-75096.160000000003</v>
      </c>
      <c r="AJ2801">
        <v>0</v>
      </c>
      <c r="AK2801">
        <v>-75096.160000000003</v>
      </c>
      <c r="AL2801">
        <v>-77202.91</v>
      </c>
      <c r="AM2801">
        <v>580.17999999999995</v>
      </c>
      <c r="AN2801">
        <v>0</v>
      </c>
      <c r="AO2801">
        <v>0</v>
      </c>
      <c r="AP2801">
        <v>0</v>
      </c>
      <c r="AQ2801">
        <v>580.17999999999995</v>
      </c>
    </row>
    <row r="2802" spans="2:43" x14ac:dyDescent="0.35">
      <c r="B2802" s="65" t="s">
        <v>128</v>
      </c>
      <c r="E2802" t="s">
        <v>129</v>
      </c>
      <c r="F2802">
        <v>8503</v>
      </c>
      <c r="G2802">
        <v>0</v>
      </c>
      <c r="H2802" t="s">
        <v>634</v>
      </c>
      <c r="I2802">
        <v>2</v>
      </c>
      <c r="J2802">
        <v>220</v>
      </c>
      <c r="K2802" t="s">
        <v>66</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-25927.5</v>
      </c>
      <c r="AE2802">
        <v>0</v>
      </c>
      <c r="AF2802">
        <v>0</v>
      </c>
      <c r="AG2802">
        <v>0</v>
      </c>
      <c r="AH2802">
        <v>0</v>
      </c>
      <c r="AI2802">
        <v>-25927.5</v>
      </c>
      <c r="AJ2802">
        <v>0</v>
      </c>
      <c r="AK2802">
        <v>-25927.5</v>
      </c>
      <c r="AL2802">
        <v>-25927.5</v>
      </c>
      <c r="AM2802">
        <v>0</v>
      </c>
      <c r="AN2802">
        <v>0</v>
      </c>
      <c r="AO2802">
        <v>0</v>
      </c>
      <c r="AP2802">
        <v>0</v>
      </c>
      <c r="AQ2802">
        <v>0</v>
      </c>
    </row>
    <row r="2803" spans="2:43" x14ac:dyDescent="0.35">
      <c r="B2803" s="65" t="s">
        <v>128</v>
      </c>
      <c r="E2803" t="s">
        <v>129</v>
      </c>
      <c r="F2803">
        <v>8503</v>
      </c>
      <c r="G2803">
        <v>0</v>
      </c>
      <c r="H2803" t="s">
        <v>634</v>
      </c>
      <c r="I2803">
        <v>2</v>
      </c>
      <c r="J2803">
        <v>240</v>
      </c>
      <c r="K2803" t="s">
        <v>66</v>
      </c>
      <c r="L2803">
        <v>-3</v>
      </c>
      <c r="M2803">
        <v>-3</v>
      </c>
      <c r="N2803">
        <v>0</v>
      </c>
      <c r="O2803">
        <v>0</v>
      </c>
      <c r="P2803">
        <v>-3</v>
      </c>
      <c r="Q2803">
        <v>-3</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3</v>
      </c>
      <c r="AN2803">
        <v>0</v>
      </c>
      <c r="AO2803">
        <v>0</v>
      </c>
      <c r="AP2803">
        <v>0</v>
      </c>
      <c r="AQ2803">
        <v>3</v>
      </c>
    </row>
    <row r="2804" spans="2:43" x14ac:dyDescent="0.35">
      <c r="B2804" s="65" t="s">
        <v>128</v>
      </c>
      <c r="E2804" t="s">
        <v>129</v>
      </c>
      <c r="F2804">
        <v>8503</v>
      </c>
      <c r="G2804">
        <v>0</v>
      </c>
      <c r="H2804" t="s">
        <v>634</v>
      </c>
      <c r="I2804">
        <v>2</v>
      </c>
      <c r="J2804">
        <v>252</v>
      </c>
      <c r="K2804" t="s">
        <v>66</v>
      </c>
      <c r="L2804">
        <v>-130915.52</v>
      </c>
      <c r="M2804">
        <v>-37838.480000000003</v>
      </c>
      <c r="N2804">
        <v>0</v>
      </c>
      <c r="O2804">
        <v>-35751.379999999997</v>
      </c>
      <c r="P2804">
        <v>-130915.52</v>
      </c>
      <c r="Q2804">
        <v>-73589.86</v>
      </c>
      <c r="R2804">
        <v>-2372.71</v>
      </c>
      <c r="S2804">
        <v>0</v>
      </c>
      <c r="T2804">
        <v>0</v>
      </c>
      <c r="U2804">
        <v>0</v>
      </c>
      <c r="V2804">
        <v>-2372.71</v>
      </c>
      <c r="W2804">
        <v>0</v>
      </c>
      <c r="X2804">
        <v>0</v>
      </c>
      <c r="Y2804">
        <v>0</v>
      </c>
      <c r="Z2804">
        <v>0</v>
      </c>
      <c r="AA2804">
        <v>0</v>
      </c>
      <c r="AB2804">
        <v>0</v>
      </c>
      <c r="AC2804">
        <v>0</v>
      </c>
      <c r="AD2804">
        <v>-253062.93</v>
      </c>
      <c r="AE2804">
        <v>0</v>
      </c>
      <c r="AF2804">
        <v>0</v>
      </c>
      <c r="AG2804">
        <v>0</v>
      </c>
      <c r="AH2804">
        <v>0</v>
      </c>
      <c r="AI2804">
        <v>-253062.93</v>
      </c>
      <c r="AJ2804">
        <v>0</v>
      </c>
      <c r="AK2804">
        <v>-253062.93</v>
      </c>
      <c r="AL2804">
        <v>-193364.56</v>
      </c>
      <c r="AM2804">
        <v>21641.94</v>
      </c>
      <c r="AN2804">
        <v>0</v>
      </c>
      <c r="AO2804">
        <v>0</v>
      </c>
      <c r="AP2804">
        <v>0</v>
      </c>
      <c r="AQ2804">
        <v>21641.94</v>
      </c>
    </row>
    <row r="2805" spans="2:43" x14ac:dyDescent="0.35">
      <c r="B2805" s="65" t="s">
        <v>128</v>
      </c>
      <c r="E2805" t="s">
        <v>129</v>
      </c>
      <c r="F2805">
        <v>8503</v>
      </c>
      <c r="G2805">
        <v>0</v>
      </c>
      <c r="H2805" t="s">
        <v>634</v>
      </c>
      <c r="I2805">
        <v>2</v>
      </c>
      <c r="J2805">
        <v>253</v>
      </c>
      <c r="K2805" t="s">
        <v>66</v>
      </c>
      <c r="L2805">
        <v>-466</v>
      </c>
      <c r="M2805">
        <v>-466</v>
      </c>
      <c r="N2805">
        <v>0</v>
      </c>
      <c r="O2805">
        <v>0</v>
      </c>
      <c r="P2805">
        <v>-466</v>
      </c>
      <c r="Q2805">
        <v>-466</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row>
    <row r="2806" spans="2:43" x14ac:dyDescent="0.35">
      <c r="B2806" s="65" t="s">
        <v>128</v>
      </c>
      <c r="E2806" t="s">
        <v>129</v>
      </c>
      <c r="F2806">
        <v>8503</v>
      </c>
      <c r="G2806">
        <v>0</v>
      </c>
      <c r="H2806" t="s">
        <v>634</v>
      </c>
      <c r="I2806">
        <v>2</v>
      </c>
      <c r="J2806">
        <v>254</v>
      </c>
      <c r="K2806" t="s">
        <v>66</v>
      </c>
      <c r="L2806">
        <v>-450</v>
      </c>
      <c r="M2806">
        <v>-317291.40000000002</v>
      </c>
      <c r="N2806">
        <v>0</v>
      </c>
      <c r="O2806">
        <v>0</v>
      </c>
      <c r="P2806">
        <v>-450</v>
      </c>
      <c r="Q2806">
        <v>-317291.40000000002</v>
      </c>
      <c r="R2806">
        <v>0</v>
      </c>
      <c r="S2806">
        <v>0</v>
      </c>
      <c r="T2806">
        <v>0</v>
      </c>
      <c r="U2806">
        <v>0</v>
      </c>
      <c r="V2806">
        <v>0</v>
      </c>
      <c r="W2806">
        <v>0</v>
      </c>
      <c r="X2806">
        <v>0</v>
      </c>
      <c r="Y2806">
        <v>0</v>
      </c>
      <c r="Z2806">
        <v>0</v>
      </c>
      <c r="AA2806">
        <v>0</v>
      </c>
      <c r="AB2806">
        <v>0</v>
      </c>
      <c r="AC2806">
        <v>0</v>
      </c>
      <c r="AD2806">
        <v>-196</v>
      </c>
      <c r="AE2806">
        <v>0</v>
      </c>
      <c r="AF2806">
        <v>0</v>
      </c>
      <c r="AG2806">
        <v>0</v>
      </c>
      <c r="AH2806">
        <v>0</v>
      </c>
      <c r="AI2806">
        <v>-196</v>
      </c>
      <c r="AJ2806">
        <v>0</v>
      </c>
      <c r="AK2806">
        <v>-196</v>
      </c>
      <c r="AL2806">
        <v>-317037.40000000002</v>
      </c>
      <c r="AM2806">
        <v>0</v>
      </c>
      <c r="AN2806">
        <v>0</v>
      </c>
      <c r="AO2806">
        <v>0</v>
      </c>
      <c r="AP2806">
        <v>0</v>
      </c>
      <c r="AQ2806">
        <v>0</v>
      </c>
    </row>
    <row r="2807" spans="2:43" x14ac:dyDescent="0.35">
      <c r="B2807" s="65" t="s">
        <v>128</v>
      </c>
      <c r="E2807" t="s">
        <v>129</v>
      </c>
      <c r="F2807">
        <v>8503</v>
      </c>
      <c r="G2807">
        <v>0</v>
      </c>
      <c r="H2807" t="s">
        <v>634</v>
      </c>
      <c r="I2807">
        <v>2</v>
      </c>
      <c r="J2807">
        <v>256</v>
      </c>
      <c r="K2807" t="s">
        <v>66</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-125</v>
      </c>
      <c r="AE2807">
        <v>0</v>
      </c>
      <c r="AF2807">
        <v>0</v>
      </c>
      <c r="AG2807">
        <v>0</v>
      </c>
      <c r="AH2807">
        <v>0</v>
      </c>
      <c r="AI2807">
        <v>-125</v>
      </c>
      <c r="AJ2807">
        <v>0</v>
      </c>
      <c r="AK2807">
        <v>-125</v>
      </c>
      <c r="AL2807">
        <v>-125</v>
      </c>
      <c r="AM2807">
        <v>0</v>
      </c>
      <c r="AN2807">
        <v>0</v>
      </c>
      <c r="AO2807">
        <v>0</v>
      </c>
      <c r="AP2807">
        <v>0</v>
      </c>
      <c r="AQ2807">
        <v>0</v>
      </c>
    </row>
    <row r="2808" spans="2:43" x14ac:dyDescent="0.35">
      <c r="B2808" s="65" t="s">
        <v>128</v>
      </c>
      <c r="E2808" t="s">
        <v>129</v>
      </c>
      <c r="F2808">
        <v>8503</v>
      </c>
      <c r="G2808">
        <v>0</v>
      </c>
      <c r="H2808" t="s">
        <v>634</v>
      </c>
      <c r="I2808">
        <v>2</v>
      </c>
      <c r="J2808">
        <v>260</v>
      </c>
      <c r="K2808" t="s">
        <v>66</v>
      </c>
      <c r="L2808">
        <v>-2507.96</v>
      </c>
      <c r="M2808">
        <v>-43498.96</v>
      </c>
      <c r="N2808">
        <v>0</v>
      </c>
      <c r="O2808">
        <v>0</v>
      </c>
      <c r="P2808">
        <v>-2507.96</v>
      </c>
      <c r="Q2808">
        <v>-43498.96</v>
      </c>
      <c r="R2808">
        <v>-9732.8799999999992</v>
      </c>
      <c r="S2808">
        <v>0</v>
      </c>
      <c r="T2808">
        <v>0</v>
      </c>
      <c r="U2808">
        <v>0</v>
      </c>
      <c r="V2808">
        <v>-9732.8799999999992</v>
      </c>
      <c r="W2808">
        <v>0</v>
      </c>
      <c r="X2808">
        <v>0</v>
      </c>
      <c r="Y2808">
        <v>0</v>
      </c>
      <c r="Z2808">
        <v>0</v>
      </c>
      <c r="AA2808">
        <v>0</v>
      </c>
      <c r="AB2808">
        <v>0</v>
      </c>
      <c r="AC2808">
        <v>0</v>
      </c>
      <c r="AD2808">
        <v>-67419.990000000005</v>
      </c>
      <c r="AE2808">
        <v>0</v>
      </c>
      <c r="AF2808">
        <v>0</v>
      </c>
      <c r="AG2808">
        <v>0</v>
      </c>
      <c r="AH2808">
        <v>0</v>
      </c>
      <c r="AI2808">
        <v>-67419.990000000005</v>
      </c>
      <c r="AJ2808">
        <v>0</v>
      </c>
      <c r="AK2808">
        <v>-67419.990000000005</v>
      </c>
      <c r="AL2808">
        <v>-98678.11</v>
      </c>
      <c r="AM2808">
        <v>747.46</v>
      </c>
      <c r="AN2808">
        <v>0</v>
      </c>
      <c r="AO2808">
        <v>0</v>
      </c>
      <c r="AP2808">
        <v>0</v>
      </c>
      <c r="AQ2808">
        <v>747.46</v>
      </c>
    </row>
    <row r="2809" spans="2:43" x14ac:dyDescent="0.35">
      <c r="B2809" s="65" t="s">
        <v>128</v>
      </c>
      <c r="E2809" t="s">
        <v>129</v>
      </c>
      <c r="F2809">
        <v>8503</v>
      </c>
      <c r="G2809">
        <v>0</v>
      </c>
      <c r="H2809" t="s">
        <v>634</v>
      </c>
      <c r="I2809">
        <v>2</v>
      </c>
      <c r="J2809">
        <v>310</v>
      </c>
      <c r="K2809" t="s">
        <v>66</v>
      </c>
      <c r="L2809">
        <v>-397369.37</v>
      </c>
      <c r="M2809">
        <v>-43.37</v>
      </c>
      <c r="N2809">
        <v>0</v>
      </c>
      <c r="O2809">
        <v>0</v>
      </c>
      <c r="P2809">
        <v>-397369.37</v>
      </c>
      <c r="Q2809">
        <v>-43.37</v>
      </c>
      <c r="R2809">
        <v>-79.81</v>
      </c>
      <c r="S2809">
        <v>0</v>
      </c>
      <c r="T2809">
        <v>0</v>
      </c>
      <c r="U2809">
        <v>0</v>
      </c>
      <c r="V2809">
        <v>-79.81</v>
      </c>
      <c r="W2809">
        <v>0</v>
      </c>
      <c r="X2809">
        <v>0</v>
      </c>
      <c r="Y2809">
        <v>0</v>
      </c>
      <c r="Z2809">
        <v>0</v>
      </c>
      <c r="AA2809">
        <v>0</v>
      </c>
      <c r="AB2809">
        <v>0</v>
      </c>
      <c r="AC2809">
        <v>0</v>
      </c>
      <c r="AD2809">
        <v>-375985.1</v>
      </c>
      <c r="AE2809">
        <v>0</v>
      </c>
      <c r="AF2809">
        <v>0</v>
      </c>
      <c r="AG2809">
        <v>0</v>
      </c>
      <c r="AH2809">
        <v>0</v>
      </c>
      <c r="AI2809">
        <v>-375985.1</v>
      </c>
      <c r="AJ2809">
        <v>0</v>
      </c>
      <c r="AK2809">
        <v>-375985.1</v>
      </c>
      <c r="AL2809">
        <v>21420.71</v>
      </c>
      <c r="AM2809">
        <v>42.48</v>
      </c>
      <c r="AN2809">
        <v>0</v>
      </c>
      <c r="AO2809">
        <v>0</v>
      </c>
      <c r="AP2809">
        <v>0</v>
      </c>
      <c r="AQ2809">
        <v>42.48</v>
      </c>
    </row>
    <row r="2810" spans="2:43" x14ac:dyDescent="0.35">
      <c r="B2810" s="65" t="s">
        <v>128</v>
      </c>
      <c r="E2810" t="s">
        <v>129</v>
      </c>
      <c r="F2810">
        <v>8503</v>
      </c>
      <c r="G2810">
        <v>0</v>
      </c>
      <c r="H2810" t="s">
        <v>634</v>
      </c>
      <c r="I2810">
        <v>2</v>
      </c>
      <c r="J2810">
        <v>320</v>
      </c>
      <c r="K2810" t="s">
        <v>66</v>
      </c>
      <c r="L2810">
        <v>-7257.5</v>
      </c>
      <c r="M2810">
        <v>-7257.5</v>
      </c>
      <c r="N2810">
        <v>0</v>
      </c>
      <c r="O2810">
        <v>0</v>
      </c>
      <c r="P2810">
        <v>-7257.5</v>
      </c>
      <c r="Q2810">
        <v>-7257.5</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row>
    <row r="2811" spans="2:43" x14ac:dyDescent="0.35">
      <c r="B2811" s="65" t="s">
        <v>128</v>
      </c>
      <c r="E2811" t="s">
        <v>129</v>
      </c>
      <c r="F2811">
        <v>8547</v>
      </c>
      <c r="G2811">
        <v>0</v>
      </c>
      <c r="H2811" t="s">
        <v>635</v>
      </c>
      <c r="I2811">
        <v>1</v>
      </c>
      <c r="J2811">
        <v>253</v>
      </c>
      <c r="K2811" t="s">
        <v>66</v>
      </c>
      <c r="L2811">
        <v>-1446520</v>
      </c>
      <c r="M2811">
        <v>0</v>
      </c>
      <c r="N2811">
        <v>0</v>
      </c>
      <c r="O2811">
        <v>0</v>
      </c>
      <c r="P2811">
        <v>-1446520</v>
      </c>
      <c r="Q2811">
        <v>0</v>
      </c>
      <c r="R2811">
        <v>0</v>
      </c>
      <c r="S2811">
        <v>0</v>
      </c>
      <c r="T2811">
        <v>0</v>
      </c>
      <c r="U2811">
        <v>0</v>
      </c>
      <c r="V2811">
        <v>0</v>
      </c>
      <c r="W2811">
        <v>0</v>
      </c>
      <c r="X2811">
        <v>0</v>
      </c>
      <c r="Y2811">
        <v>0</v>
      </c>
      <c r="Z2811">
        <v>0</v>
      </c>
      <c r="AA2811">
        <v>0</v>
      </c>
      <c r="AB2811">
        <v>0</v>
      </c>
      <c r="AC2811">
        <v>0</v>
      </c>
      <c r="AD2811">
        <v>-1607909.46</v>
      </c>
      <c r="AE2811">
        <v>0</v>
      </c>
      <c r="AF2811">
        <v>0</v>
      </c>
      <c r="AG2811">
        <v>0</v>
      </c>
      <c r="AH2811">
        <v>0</v>
      </c>
      <c r="AI2811">
        <v>-1607909.46</v>
      </c>
      <c r="AJ2811">
        <v>0</v>
      </c>
      <c r="AK2811">
        <v>-1607909.46</v>
      </c>
      <c r="AL2811">
        <v>-161389.46</v>
      </c>
      <c r="AM2811">
        <v>0</v>
      </c>
      <c r="AN2811">
        <v>0</v>
      </c>
      <c r="AO2811">
        <v>0</v>
      </c>
      <c r="AP2811">
        <v>0</v>
      </c>
      <c r="AQ2811">
        <v>0</v>
      </c>
    </row>
    <row r="2812" spans="2:43" x14ac:dyDescent="0.35">
      <c r="B2812" s="65" t="s">
        <v>128</v>
      </c>
      <c r="C2812">
        <v>2012</v>
      </c>
      <c r="D2812">
        <v>2012</v>
      </c>
      <c r="F2812">
        <v>1750</v>
      </c>
      <c r="G2812">
        <v>0</v>
      </c>
      <c r="H2812" t="s">
        <v>620</v>
      </c>
      <c r="I2812">
        <v>1</v>
      </c>
      <c r="J2812">
        <v>210</v>
      </c>
      <c r="K2812" t="s">
        <v>66</v>
      </c>
      <c r="L2812">
        <v>-17991.5</v>
      </c>
      <c r="M2812">
        <v>-17991.5</v>
      </c>
      <c r="N2812">
        <v>0</v>
      </c>
      <c r="O2812">
        <v>0</v>
      </c>
      <c r="P2812">
        <v>-17991.5</v>
      </c>
      <c r="Q2812">
        <v>-17991.5</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row>
    <row r="2813" spans="2:43" x14ac:dyDescent="0.35">
      <c r="B2813" s="65" t="s">
        <v>128</v>
      </c>
      <c r="C2813">
        <v>2012</v>
      </c>
      <c r="D2813">
        <v>2012</v>
      </c>
      <c r="F2813">
        <v>1750</v>
      </c>
      <c r="G2813">
        <v>0</v>
      </c>
      <c r="H2813" t="s">
        <v>620</v>
      </c>
      <c r="I2813">
        <v>1</v>
      </c>
      <c r="J2813">
        <v>233</v>
      </c>
      <c r="K2813" t="s">
        <v>66</v>
      </c>
      <c r="L2813">
        <v>-17585.2</v>
      </c>
      <c r="M2813">
        <v>-17585.2</v>
      </c>
      <c r="N2813">
        <v>0</v>
      </c>
      <c r="O2813">
        <v>0</v>
      </c>
      <c r="P2813">
        <v>-17585.2</v>
      </c>
      <c r="Q2813">
        <v>-17585.2</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row>
    <row r="2814" spans="2:43" x14ac:dyDescent="0.35">
      <c r="B2814" s="65" t="s">
        <v>128</v>
      </c>
      <c r="C2814">
        <v>2012</v>
      </c>
      <c r="D2814">
        <v>2012</v>
      </c>
      <c r="F2814">
        <v>1750</v>
      </c>
      <c r="G2814">
        <v>0</v>
      </c>
      <c r="H2814" t="s">
        <v>620</v>
      </c>
      <c r="I2814">
        <v>1</v>
      </c>
      <c r="J2814">
        <v>252</v>
      </c>
      <c r="K2814" t="s">
        <v>66</v>
      </c>
      <c r="L2814">
        <v>-405260.79</v>
      </c>
      <c r="M2814">
        <v>-374060.79</v>
      </c>
      <c r="N2814">
        <v>0</v>
      </c>
      <c r="O2814">
        <v>-6200</v>
      </c>
      <c r="P2814">
        <v>-405260.79</v>
      </c>
      <c r="Q2814">
        <v>-380260.79</v>
      </c>
      <c r="R2814">
        <v>0</v>
      </c>
      <c r="S2814">
        <v>0</v>
      </c>
      <c r="T2814">
        <v>0</v>
      </c>
      <c r="U2814">
        <v>0</v>
      </c>
      <c r="V2814">
        <v>0</v>
      </c>
      <c r="W2814">
        <v>0</v>
      </c>
      <c r="X2814">
        <v>0</v>
      </c>
      <c r="Y2814">
        <v>0</v>
      </c>
      <c r="Z2814">
        <v>0</v>
      </c>
      <c r="AA2814">
        <v>0</v>
      </c>
      <c r="AB2814">
        <v>0</v>
      </c>
      <c r="AC2814">
        <v>0</v>
      </c>
      <c r="AD2814">
        <v>-31200</v>
      </c>
      <c r="AE2814">
        <v>0</v>
      </c>
      <c r="AF2814">
        <v>0</v>
      </c>
      <c r="AG2814">
        <v>0</v>
      </c>
      <c r="AH2814">
        <v>0</v>
      </c>
      <c r="AI2814">
        <v>-31200</v>
      </c>
      <c r="AJ2814">
        <v>0</v>
      </c>
      <c r="AK2814">
        <v>-31200</v>
      </c>
      <c r="AL2814">
        <v>-6200</v>
      </c>
      <c r="AM2814">
        <v>5884.08</v>
      </c>
      <c r="AN2814">
        <v>0</v>
      </c>
      <c r="AO2814">
        <v>0</v>
      </c>
      <c r="AP2814">
        <v>0</v>
      </c>
      <c r="AQ2814">
        <v>5884.08</v>
      </c>
    </row>
    <row r="2815" spans="2:43" x14ac:dyDescent="0.35">
      <c r="B2815" s="65" t="s">
        <v>128</v>
      </c>
      <c r="C2815">
        <v>2012</v>
      </c>
      <c r="D2815">
        <v>2012</v>
      </c>
      <c r="F2815">
        <v>1750</v>
      </c>
      <c r="G2815">
        <v>0</v>
      </c>
      <c r="H2815" t="s">
        <v>620</v>
      </c>
      <c r="I2815">
        <v>1</v>
      </c>
      <c r="J2815">
        <v>253</v>
      </c>
      <c r="K2815" t="s">
        <v>66</v>
      </c>
      <c r="L2815">
        <v>-1658.09</v>
      </c>
      <c r="M2815">
        <v>-1658.09</v>
      </c>
      <c r="N2815">
        <v>0</v>
      </c>
      <c r="O2815">
        <v>0</v>
      </c>
      <c r="P2815">
        <v>-1658.09</v>
      </c>
      <c r="Q2815">
        <v>-1658.09</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1658.09</v>
      </c>
      <c r="AN2815">
        <v>0</v>
      </c>
      <c r="AO2815">
        <v>0</v>
      </c>
      <c r="AP2815">
        <v>0</v>
      </c>
      <c r="AQ2815">
        <v>1658.09</v>
      </c>
    </row>
    <row r="2816" spans="2:43" x14ac:dyDescent="0.35">
      <c r="B2816" s="65" t="s">
        <v>128</v>
      </c>
      <c r="C2816">
        <v>2012</v>
      </c>
      <c r="D2816">
        <v>2012</v>
      </c>
      <c r="F2816">
        <v>1750</v>
      </c>
      <c r="G2816">
        <v>0</v>
      </c>
      <c r="H2816" t="s">
        <v>620</v>
      </c>
      <c r="I2816">
        <v>1</v>
      </c>
      <c r="J2816">
        <v>254</v>
      </c>
      <c r="K2816" t="s">
        <v>66</v>
      </c>
      <c r="L2816">
        <v>-6004</v>
      </c>
      <c r="M2816">
        <v>-6004</v>
      </c>
      <c r="N2816">
        <v>0</v>
      </c>
      <c r="O2816">
        <v>0</v>
      </c>
      <c r="P2816">
        <v>-6004</v>
      </c>
      <c r="Q2816">
        <v>-6004</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6000</v>
      </c>
      <c r="AN2816">
        <v>0</v>
      </c>
      <c r="AO2816">
        <v>0</v>
      </c>
      <c r="AP2816">
        <v>0</v>
      </c>
      <c r="AQ2816">
        <v>6000</v>
      </c>
    </row>
    <row r="2817" spans="2:43" x14ac:dyDescent="0.35">
      <c r="B2817" s="65" t="s">
        <v>128</v>
      </c>
      <c r="C2817">
        <v>2012</v>
      </c>
      <c r="D2817">
        <v>2012</v>
      </c>
      <c r="F2817">
        <v>1750</v>
      </c>
      <c r="G2817">
        <v>0</v>
      </c>
      <c r="H2817" t="s">
        <v>620</v>
      </c>
      <c r="I2817">
        <v>1</v>
      </c>
      <c r="J2817">
        <v>256</v>
      </c>
      <c r="K2817" t="s">
        <v>66</v>
      </c>
      <c r="L2817">
        <v>-24385.360000000001</v>
      </c>
      <c r="M2817">
        <v>-24385.360000000001</v>
      </c>
      <c r="N2817">
        <v>0</v>
      </c>
      <c r="O2817">
        <v>0</v>
      </c>
      <c r="P2817">
        <v>-24385.360000000001</v>
      </c>
      <c r="Q2817">
        <v>-24385.360000000001</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8960.2099999999991</v>
      </c>
      <c r="AN2817">
        <v>0</v>
      </c>
      <c r="AO2817">
        <v>0</v>
      </c>
      <c r="AP2817">
        <v>0</v>
      </c>
      <c r="AQ2817">
        <v>8960.2099999999991</v>
      </c>
    </row>
    <row r="2818" spans="2:43" x14ac:dyDescent="0.35">
      <c r="B2818" s="65" t="s">
        <v>128</v>
      </c>
      <c r="C2818">
        <v>2012</v>
      </c>
      <c r="D2818">
        <v>2012</v>
      </c>
      <c r="F2818">
        <v>1750</v>
      </c>
      <c r="G2818">
        <v>0</v>
      </c>
      <c r="H2818" t="s">
        <v>620</v>
      </c>
      <c r="I2818">
        <v>1</v>
      </c>
      <c r="J2818">
        <v>260</v>
      </c>
      <c r="K2818" t="s">
        <v>66</v>
      </c>
      <c r="L2818">
        <v>-10047.379999999999</v>
      </c>
      <c r="M2818">
        <v>-10047.379999999999</v>
      </c>
      <c r="N2818">
        <v>0</v>
      </c>
      <c r="O2818">
        <v>0</v>
      </c>
      <c r="P2818">
        <v>-10047.379999999999</v>
      </c>
      <c r="Q2818">
        <v>-10047.379999999999</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4455.7299999999996</v>
      </c>
      <c r="AN2818">
        <v>0</v>
      </c>
      <c r="AO2818">
        <v>0</v>
      </c>
      <c r="AP2818">
        <v>0</v>
      </c>
      <c r="AQ2818">
        <v>4455.7299999999996</v>
      </c>
    </row>
    <row r="2819" spans="2:43" x14ac:dyDescent="0.35">
      <c r="B2819" s="65" t="s">
        <v>128</v>
      </c>
      <c r="C2819">
        <v>2012</v>
      </c>
      <c r="D2819">
        <v>2012</v>
      </c>
      <c r="F2819">
        <v>1750</v>
      </c>
      <c r="G2819">
        <v>0</v>
      </c>
      <c r="H2819" t="s">
        <v>620</v>
      </c>
      <c r="I2819">
        <v>1</v>
      </c>
      <c r="J2819">
        <v>310</v>
      </c>
      <c r="K2819" t="s">
        <v>66</v>
      </c>
      <c r="L2819">
        <v>-1260.5</v>
      </c>
      <c r="M2819">
        <v>-1260.5</v>
      </c>
      <c r="N2819">
        <v>0</v>
      </c>
      <c r="O2819">
        <v>0</v>
      </c>
      <c r="P2819">
        <v>-1260.5</v>
      </c>
      <c r="Q2819">
        <v>-1260.5</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row>
    <row r="2820" spans="2:43" x14ac:dyDescent="0.35">
      <c r="B2820" s="65" t="s">
        <v>128</v>
      </c>
      <c r="C2820">
        <v>2012</v>
      </c>
      <c r="D2820">
        <v>2012</v>
      </c>
      <c r="F2820">
        <v>1750</v>
      </c>
      <c r="G2820">
        <v>0</v>
      </c>
      <c r="H2820" t="s">
        <v>620</v>
      </c>
      <c r="I2820">
        <v>1</v>
      </c>
      <c r="J2820">
        <v>420</v>
      </c>
      <c r="K2820" t="s">
        <v>66</v>
      </c>
      <c r="L2820">
        <v>0</v>
      </c>
      <c r="M2820">
        <v>0</v>
      </c>
      <c r="N2820">
        <v>0</v>
      </c>
      <c r="O2820">
        <v>0</v>
      </c>
      <c r="P2820">
        <v>0</v>
      </c>
      <c r="Q2820">
        <v>0</v>
      </c>
      <c r="R2820">
        <v>0</v>
      </c>
      <c r="S2820">
        <v>58656</v>
      </c>
      <c r="T2820">
        <v>0</v>
      </c>
      <c r="U2820">
        <v>-58656</v>
      </c>
      <c r="V2820">
        <v>0</v>
      </c>
      <c r="W2820">
        <v>0</v>
      </c>
      <c r="X2820">
        <v>0</v>
      </c>
      <c r="Y2820">
        <v>0</v>
      </c>
      <c r="Z2820">
        <v>0</v>
      </c>
      <c r="AA2820">
        <v>0</v>
      </c>
      <c r="AB2820">
        <v>0</v>
      </c>
      <c r="AC2820">
        <v>0</v>
      </c>
      <c r="AD2820">
        <v>-58656</v>
      </c>
      <c r="AE2820">
        <v>0</v>
      </c>
      <c r="AF2820">
        <v>0</v>
      </c>
      <c r="AG2820">
        <v>0</v>
      </c>
      <c r="AH2820">
        <v>0</v>
      </c>
      <c r="AI2820">
        <v>-58656</v>
      </c>
      <c r="AJ2820">
        <v>0</v>
      </c>
      <c r="AK2820">
        <v>-58656</v>
      </c>
      <c r="AL2820">
        <v>-58656</v>
      </c>
      <c r="AM2820">
        <v>0</v>
      </c>
      <c r="AN2820">
        <v>0</v>
      </c>
      <c r="AO2820">
        <v>0</v>
      </c>
      <c r="AP2820">
        <v>0</v>
      </c>
      <c r="AQ2820">
        <v>0</v>
      </c>
    </row>
    <row r="2821" spans="2:43" x14ac:dyDescent="0.35">
      <c r="B2821" s="65" t="s">
        <v>128</v>
      </c>
      <c r="C2821">
        <v>2012</v>
      </c>
      <c r="D2821">
        <v>2012</v>
      </c>
      <c r="F2821">
        <v>1750</v>
      </c>
      <c r="G2821">
        <v>0</v>
      </c>
      <c r="H2821" t="s">
        <v>622</v>
      </c>
      <c r="I2821">
        <v>3</v>
      </c>
      <c r="J2821">
        <v>115</v>
      </c>
      <c r="K2821" t="s">
        <v>66</v>
      </c>
      <c r="L2821">
        <v>0</v>
      </c>
      <c r="M2821">
        <v>0</v>
      </c>
      <c r="N2821">
        <v>0</v>
      </c>
      <c r="O2821">
        <v>0</v>
      </c>
      <c r="P2821">
        <v>0</v>
      </c>
      <c r="Q2821">
        <v>0</v>
      </c>
      <c r="R2821">
        <v>0</v>
      </c>
      <c r="S2821">
        <v>0</v>
      </c>
      <c r="T2821">
        <v>0</v>
      </c>
      <c r="U2821">
        <v>0</v>
      </c>
      <c r="V2821">
        <v>0</v>
      </c>
      <c r="W2821">
        <v>0</v>
      </c>
      <c r="X2821">
        <v>-823</v>
      </c>
      <c r="Y2821">
        <v>0</v>
      </c>
      <c r="Z2821">
        <v>0</v>
      </c>
      <c r="AA2821">
        <v>0</v>
      </c>
      <c r="AB2821">
        <v>-823</v>
      </c>
      <c r="AC2821">
        <v>0</v>
      </c>
      <c r="AD2821">
        <v>-823</v>
      </c>
      <c r="AE2821">
        <v>0</v>
      </c>
      <c r="AF2821">
        <v>0</v>
      </c>
      <c r="AG2821">
        <v>0</v>
      </c>
      <c r="AH2821">
        <v>0</v>
      </c>
      <c r="AI2821">
        <v>-823</v>
      </c>
      <c r="AJ2821">
        <v>-823</v>
      </c>
      <c r="AK2821">
        <v>0</v>
      </c>
      <c r="AL2821">
        <v>0</v>
      </c>
      <c r="AM2821">
        <v>0</v>
      </c>
      <c r="AN2821">
        <v>0</v>
      </c>
      <c r="AO2821">
        <v>0</v>
      </c>
      <c r="AP2821">
        <v>0</v>
      </c>
      <c r="AQ2821">
        <v>0</v>
      </c>
    </row>
    <row r="2822" spans="2:43" x14ac:dyDescent="0.35">
      <c r="B2822" s="65" t="s">
        <v>128</v>
      </c>
      <c r="C2822">
        <v>2012</v>
      </c>
      <c r="D2822">
        <v>2012</v>
      </c>
      <c r="F2822">
        <v>1750</v>
      </c>
      <c r="G2822">
        <v>0</v>
      </c>
      <c r="H2822" t="s">
        <v>622</v>
      </c>
      <c r="I2822">
        <v>3</v>
      </c>
      <c r="J2822">
        <v>252</v>
      </c>
      <c r="K2822" t="s">
        <v>66</v>
      </c>
      <c r="L2822">
        <v>6094.19</v>
      </c>
      <c r="M2822">
        <v>-994.79</v>
      </c>
      <c r="N2822">
        <v>0</v>
      </c>
      <c r="O2822">
        <v>0</v>
      </c>
      <c r="P2822">
        <v>6094.19</v>
      </c>
      <c r="Q2822">
        <v>-994.79</v>
      </c>
      <c r="R2822">
        <v>-14859.87</v>
      </c>
      <c r="S2822">
        <v>0</v>
      </c>
      <c r="T2822">
        <v>0</v>
      </c>
      <c r="U2822">
        <v>0</v>
      </c>
      <c r="V2822">
        <v>-14859.87</v>
      </c>
      <c r="W2822">
        <v>0</v>
      </c>
      <c r="X2822">
        <v>0</v>
      </c>
      <c r="Y2822">
        <v>0</v>
      </c>
      <c r="Z2822">
        <v>0</v>
      </c>
      <c r="AA2822">
        <v>0</v>
      </c>
      <c r="AB2822">
        <v>0</v>
      </c>
      <c r="AC2822">
        <v>0</v>
      </c>
      <c r="AD2822">
        <v>-7770.89</v>
      </c>
      <c r="AE2822">
        <v>0</v>
      </c>
      <c r="AF2822">
        <v>0</v>
      </c>
      <c r="AG2822">
        <v>0</v>
      </c>
      <c r="AH2822">
        <v>0</v>
      </c>
      <c r="AI2822">
        <v>-7770.89</v>
      </c>
      <c r="AJ2822">
        <v>0</v>
      </c>
      <c r="AK2822">
        <v>-7770.89</v>
      </c>
      <c r="AL2822">
        <v>0</v>
      </c>
      <c r="AM2822">
        <v>60.05</v>
      </c>
      <c r="AN2822">
        <v>0</v>
      </c>
      <c r="AO2822">
        <v>0</v>
      </c>
      <c r="AP2822">
        <v>0</v>
      </c>
      <c r="AQ2822">
        <v>60.05</v>
      </c>
    </row>
    <row r="2823" spans="2:43" x14ac:dyDescent="0.35">
      <c r="B2823" s="65" t="s">
        <v>128</v>
      </c>
      <c r="C2823">
        <v>2012</v>
      </c>
      <c r="D2823">
        <v>2012</v>
      </c>
      <c r="F2823">
        <v>1750</v>
      </c>
      <c r="G2823">
        <v>0</v>
      </c>
      <c r="H2823" t="s">
        <v>622</v>
      </c>
      <c r="I2823">
        <v>3</v>
      </c>
      <c r="J2823">
        <v>253</v>
      </c>
      <c r="K2823" t="s">
        <v>66</v>
      </c>
      <c r="L2823">
        <v>-222273.62</v>
      </c>
      <c r="M2823">
        <v>-234906.56</v>
      </c>
      <c r="N2823">
        <v>0</v>
      </c>
      <c r="O2823">
        <v>0</v>
      </c>
      <c r="P2823">
        <v>-222273.62</v>
      </c>
      <c r="Q2823">
        <v>-234906.56</v>
      </c>
      <c r="R2823">
        <v>0</v>
      </c>
      <c r="S2823">
        <v>1.84</v>
      </c>
      <c r="T2823">
        <v>0</v>
      </c>
      <c r="U2823">
        <v>-1.84</v>
      </c>
      <c r="V2823">
        <v>0</v>
      </c>
      <c r="W2823">
        <v>0</v>
      </c>
      <c r="X2823">
        <v>-56346.53</v>
      </c>
      <c r="Y2823">
        <v>-40760.53</v>
      </c>
      <c r="Z2823">
        <v>0</v>
      </c>
      <c r="AA2823">
        <v>0</v>
      </c>
      <c r="AB2823">
        <v>-56346.53</v>
      </c>
      <c r="AC2823">
        <v>-40760.53</v>
      </c>
      <c r="AD2823">
        <v>-2954.9</v>
      </c>
      <c r="AE2823">
        <v>0</v>
      </c>
      <c r="AF2823">
        <v>0</v>
      </c>
      <c r="AG2823">
        <v>0</v>
      </c>
      <c r="AH2823">
        <v>0</v>
      </c>
      <c r="AI2823">
        <v>-2954.9</v>
      </c>
      <c r="AJ2823">
        <v>-56346.53</v>
      </c>
      <c r="AK2823">
        <v>12631.1</v>
      </c>
      <c r="AL2823">
        <v>-1.84</v>
      </c>
      <c r="AM2823">
        <v>123807.45</v>
      </c>
      <c r="AN2823">
        <v>0</v>
      </c>
      <c r="AO2823">
        <v>0</v>
      </c>
      <c r="AP2823">
        <v>0</v>
      </c>
      <c r="AQ2823">
        <v>123807.45</v>
      </c>
    </row>
    <row r="2824" spans="2:43" x14ac:dyDescent="0.35">
      <c r="B2824" s="65" t="s">
        <v>128</v>
      </c>
      <c r="C2824">
        <v>2012</v>
      </c>
      <c r="D2824">
        <v>2012</v>
      </c>
      <c r="F2824">
        <v>1750</v>
      </c>
      <c r="G2824">
        <v>0</v>
      </c>
      <c r="H2824" t="s">
        <v>622</v>
      </c>
      <c r="I2824">
        <v>3</v>
      </c>
      <c r="J2824">
        <v>254</v>
      </c>
      <c r="K2824" t="s">
        <v>66</v>
      </c>
      <c r="L2824">
        <v>-36798.51</v>
      </c>
      <c r="M2824">
        <v>-36798.51</v>
      </c>
      <c r="N2824">
        <v>0</v>
      </c>
      <c r="O2824">
        <v>0</v>
      </c>
      <c r="P2824">
        <v>-36798.51</v>
      </c>
      <c r="Q2824">
        <v>-36798.51</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36798.51</v>
      </c>
      <c r="AN2824">
        <v>0</v>
      </c>
      <c r="AO2824">
        <v>0</v>
      </c>
      <c r="AP2824">
        <v>0</v>
      </c>
      <c r="AQ2824">
        <v>36798.51</v>
      </c>
    </row>
    <row r="2825" spans="2:43" x14ac:dyDescent="0.35">
      <c r="B2825" s="65" t="s">
        <v>128</v>
      </c>
      <c r="C2825">
        <v>2012</v>
      </c>
      <c r="D2825">
        <v>2012</v>
      </c>
      <c r="F2825">
        <v>1750</v>
      </c>
      <c r="G2825">
        <v>0</v>
      </c>
      <c r="H2825" t="s">
        <v>622</v>
      </c>
      <c r="I2825">
        <v>3</v>
      </c>
      <c r="J2825">
        <v>256</v>
      </c>
      <c r="K2825" t="s">
        <v>66</v>
      </c>
      <c r="L2825">
        <v>-635.95000000000005</v>
      </c>
      <c r="M2825">
        <v>-635.95000000000005</v>
      </c>
      <c r="N2825">
        <v>0</v>
      </c>
      <c r="O2825">
        <v>0</v>
      </c>
      <c r="P2825">
        <v>-635.95000000000005</v>
      </c>
      <c r="Q2825">
        <v>-635.95000000000005</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row>
    <row r="2826" spans="2:43" x14ac:dyDescent="0.35">
      <c r="B2826" s="65" t="s">
        <v>128</v>
      </c>
      <c r="C2826">
        <v>2012</v>
      </c>
      <c r="D2826">
        <v>2012</v>
      </c>
      <c r="F2826">
        <v>1750</v>
      </c>
      <c r="G2826">
        <v>0</v>
      </c>
      <c r="H2826" t="s">
        <v>622</v>
      </c>
      <c r="I2826">
        <v>3</v>
      </c>
      <c r="J2826">
        <v>257</v>
      </c>
      <c r="K2826" t="s">
        <v>66</v>
      </c>
      <c r="L2826">
        <v>-1133066.25</v>
      </c>
      <c r="M2826">
        <v>-820788.49</v>
      </c>
      <c r="N2826">
        <v>0</v>
      </c>
      <c r="O2826">
        <v>0</v>
      </c>
      <c r="P2826">
        <v>-1133066.25</v>
      </c>
      <c r="Q2826">
        <v>-820788.49</v>
      </c>
      <c r="R2826">
        <v>-427158.29</v>
      </c>
      <c r="S2826">
        <v>698.43</v>
      </c>
      <c r="T2826">
        <v>0</v>
      </c>
      <c r="U2826">
        <v>-698.43</v>
      </c>
      <c r="V2826">
        <v>-427158.29</v>
      </c>
      <c r="W2826">
        <v>0</v>
      </c>
      <c r="X2826">
        <v>-254.75</v>
      </c>
      <c r="Y2826">
        <v>0</v>
      </c>
      <c r="Z2826">
        <v>0</v>
      </c>
      <c r="AA2826">
        <v>0</v>
      </c>
      <c r="AB2826">
        <v>-254.75</v>
      </c>
      <c r="AC2826">
        <v>0</v>
      </c>
      <c r="AD2826">
        <v>-740389.23</v>
      </c>
      <c r="AE2826">
        <v>0</v>
      </c>
      <c r="AF2826">
        <v>0</v>
      </c>
      <c r="AG2826">
        <v>0</v>
      </c>
      <c r="AH2826">
        <v>0</v>
      </c>
      <c r="AI2826">
        <v>-740389.23</v>
      </c>
      <c r="AJ2826">
        <v>-254.75</v>
      </c>
      <c r="AK2826">
        <v>-740134.48</v>
      </c>
      <c r="AL2826">
        <v>-698.43</v>
      </c>
      <c r="AM2826">
        <v>5663.11</v>
      </c>
      <c r="AN2826">
        <v>0</v>
      </c>
      <c r="AO2826">
        <v>0</v>
      </c>
      <c r="AP2826">
        <v>0</v>
      </c>
      <c r="AQ2826">
        <v>5663.11</v>
      </c>
    </row>
    <row r="2827" spans="2:43" x14ac:dyDescent="0.35">
      <c r="B2827" s="65" t="s">
        <v>128</v>
      </c>
      <c r="C2827">
        <v>2012</v>
      </c>
      <c r="D2827">
        <v>2012</v>
      </c>
      <c r="F2827">
        <v>1750</v>
      </c>
      <c r="G2827">
        <v>0</v>
      </c>
      <c r="H2827" t="s">
        <v>622</v>
      </c>
      <c r="I2827">
        <v>3</v>
      </c>
      <c r="J2827">
        <v>260</v>
      </c>
      <c r="K2827" t="s">
        <v>66</v>
      </c>
      <c r="L2827">
        <v>-3208.58</v>
      </c>
      <c r="M2827">
        <v>-3208.58</v>
      </c>
      <c r="N2827">
        <v>0</v>
      </c>
      <c r="O2827">
        <v>0</v>
      </c>
      <c r="P2827">
        <v>-3208.58</v>
      </c>
      <c r="Q2827">
        <v>-3208.58</v>
      </c>
      <c r="R2827">
        <v>0</v>
      </c>
      <c r="S2827">
        <v>0</v>
      </c>
      <c r="T2827">
        <v>0</v>
      </c>
      <c r="U2827">
        <v>0</v>
      </c>
      <c r="V2827">
        <v>0</v>
      </c>
      <c r="W2827">
        <v>0</v>
      </c>
      <c r="X2827">
        <v>-445.2</v>
      </c>
      <c r="Y2827">
        <v>-445.2</v>
      </c>
      <c r="Z2827">
        <v>0</v>
      </c>
      <c r="AA2827">
        <v>0</v>
      </c>
      <c r="AB2827">
        <v>-445.2</v>
      </c>
      <c r="AC2827">
        <v>-445.2</v>
      </c>
      <c r="AD2827">
        <v>0</v>
      </c>
      <c r="AE2827">
        <v>0</v>
      </c>
      <c r="AF2827">
        <v>0</v>
      </c>
      <c r="AG2827">
        <v>0</v>
      </c>
      <c r="AH2827">
        <v>0</v>
      </c>
      <c r="AI2827">
        <v>0</v>
      </c>
      <c r="AJ2827">
        <v>-445.2</v>
      </c>
      <c r="AK2827">
        <v>0</v>
      </c>
      <c r="AL2827">
        <v>0</v>
      </c>
      <c r="AM2827">
        <v>1.39</v>
      </c>
      <c r="AN2827">
        <v>0</v>
      </c>
      <c r="AO2827">
        <v>0</v>
      </c>
      <c r="AP2827">
        <v>0</v>
      </c>
      <c r="AQ2827">
        <v>1.39</v>
      </c>
    </row>
    <row r="2828" spans="2:43" x14ac:dyDescent="0.35">
      <c r="B2828" s="65" t="s">
        <v>128</v>
      </c>
      <c r="C2828">
        <v>2012</v>
      </c>
      <c r="D2828">
        <v>2012</v>
      </c>
      <c r="F2828">
        <v>1750</v>
      </c>
      <c r="G2828">
        <v>0</v>
      </c>
      <c r="H2828" t="s">
        <v>622</v>
      </c>
      <c r="I2828">
        <v>3</v>
      </c>
      <c r="J2828">
        <v>310</v>
      </c>
      <c r="K2828" t="s">
        <v>66</v>
      </c>
      <c r="L2828">
        <v>-469147.46</v>
      </c>
      <c r="M2828">
        <v>-469147.46</v>
      </c>
      <c r="N2828">
        <v>0</v>
      </c>
      <c r="O2828">
        <v>0</v>
      </c>
      <c r="P2828">
        <v>-469147.46</v>
      </c>
      <c r="Q2828">
        <v>-469147.46</v>
      </c>
      <c r="R2828">
        <v>431848.1</v>
      </c>
      <c r="S2828">
        <v>426020.1</v>
      </c>
      <c r="T2828">
        <v>0</v>
      </c>
      <c r="U2828">
        <v>0</v>
      </c>
      <c r="V2828">
        <v>431848.1</v>
      </c>
      <c r="W2828">
        <v>426020.1</v>
      </c>
      <c r="X2828">
        <v>0</v>
      </c>
      <c r="Y2828">
        <v>0</v>
      </c>
      <c r="Z2828">
        <v>0</v>
      </c>
      <c r="AA2828">
        <v>0</v>
      </c>
      <c r="AB2828">
        <v>0</v>
      </c>
      <c r="AC2828">
        <v>0</v>
      </c>
      <c r="AD2828">
        <v>5828</v>
      </c>
      <c r="AE2828">
        <v>0</v>
      </c>
      <c r="AF2828">
        <v>0</v>
      </c>
      <c r="AG2828">
        <v>0</v>
      </c>
      <c r="AH2828">
        <v>0</v>
      </c>
      <c r="AI2828">
        <v>5828</v>
      </c>
      <c r="AJ2828">
        <v>0</v>
      </c>
      <c r="AK2828">
        <v>5828</v>
      </c>
      <c r="AL2828">
        <v>0</v>
      </c>
      <c r="AM2828">
        <v>37299.360000000001</v>
      </c>
      <c r="AN2828">
        <v>5828</v>
      </c>
      <c r="AO2828">
        <v>0</v>
      </c>
      <c r="AP2828">
        <v>0</v>
      </c>
      <c r="AQ2828">
        <v>43127.360000000001</v>
      </c>
    </row>
    <row r="2829" spans="2:43" x14ac:dyDescent="0.35">
      <c r="B2829" s="65" t="s">
        <v>128</v>
      </c>
      <c r="C2829">
        <v>2012</v>
      </c>
      <c r="D2829">
        <v>2012</v>
      </c>
      <c r="F2829">
        <v>1750</v>
      </c>
      <c r="G2829">
        <v>0</v>
      </c>
      <c r="H2829" t="s">
        <v>624</v>
      </c>
      <c r="I2829">
        <v>801</v>
      </c>
      <c r="J2829">
        <v>252</v>
      </c>
      <c r="K2829" t="s">
        <v>457</v>
      </c>
      <c r="L2829">
        <v>-22962.3</v>
      </c>
      <c r="M2829">
        <v>-22962.3</v>
      </c>
      <c r="N2829">
        <v>0</v>
      </c>
      <c r="O2829">
        <v>0</v>
      </c>
      <c r="P2829">
        <v>-22962.3</v>
      </c>
      <c r="Q2829">
        <v>-22962.3</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row>
    <row r="2830" spans="2:43" x14ac:dyDescent="0.35">
      <c r="B2830" s="65" t="s">
        <v>128</v>
      </c>
      <c r="C2830">
        <v>2012</v>
      </c>
      <c r="D2830">
        <v>2012</v>
      </c>
      <c r="F2830">
        <v>1750</v>
      </c>
      <c r="G2830">
        <v>0</v>
      </c>
      <c r="H2830" t="s">
        <v>624</v>
      </c>
      <c r="I2830">
        <v>801</v>
      </c>
      <c r="J2830">
        <v>253</v>
      </c>
      <c r="K2830" t="s">
        <v>457</v>
      </c>
      <c r="L2830">
        <v>-340942.75</v>
      </c>
      <c r="M2830">
        <v>-340942.75</v>
      </c>
      <c r="N2830">
        <v>0</v>
      </c>
      <c r="O2830">
        <v>0</v>
      </c>
      <c r="P2830">
        <v>-340942.75</v>
      </c>
      <c r="Q2830">
        <v>-340942.75</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109608.36</v>
      </c>
      <c r="AN2830">
        <v>0</v>
      </c>
      <c r="AO2830">
        <v>0</v>
      </c>
      <c r="AP2830">
        <v>0</v>
      </c>
      <c r="AQ2830">
        <v>109608.36</v>
      </c>
    </row>
    <row r="2831" spans="2:43" x14ac:dyDescent="0.35">
      <c r="B2831" s="65" t="s">
        <v>128</v>
      </c>
      <c r="C2831">
        <v>2012</v>
      </c>
      <c r="D2831">
        <v>2012</v>
      </c>
      <c r="F2831">
        <v>1750</v>
      </c>
      <c r="G2831">
        <v>0</v>
      </c>
      <c r="H2831" t="s">
        <v>624</v>
      </c>
      <c r="I2831">
        <v>801</v>
      </c>
      <c r="J2831">
        <v>257</v>
      </c>
      <c r="K2831" t="s">
        <v>457</v>
      </c>
      <c r="L2831">
        <v>-13013.72</v>
      </c>
      <c r="M2831">
        <v>-13013.72</v>
      </c>
      <c r="N2831">
        <v>0</v>
      </c>
      <c r="O2831">
        <v>0</v>
      </c>
      <c r="P2831">
        <v>-13013.72</v>
      </c>
      <c r="Q2831">
        <v>-13013.72</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row>
    <row r="2832" spans="2:43" x14ac:dyDescent="0.35">
      <c r="B2832" s="65" t="s">
        <v>128</v>
      </c>
      <c r="C2832">
        <v>2012</v>
      </c>
      <c r="D2832">
        <v>2012</v>
      </c>
      <c r="F2832">
        <v>1750</v>
      </c>
      <c r="G2832">
        <v>0</v>
      </c>
      <c r="H2832" t="s">
        <v>624</v>
      </c>
      <c r="I2832">
        <v>801</v>
      </c>
      <c r="J2832">
        <v>260</v>
      </c>
      <c r="K2832" t="s">
        <v>457</v>
      </c>
      <c r="L2832">
        <v>-1805.41</v>
      </c>
      <c r="M2832">
        <v>-1805.41</v>
      </c>
      <c r="N2832">
        <v>0</v>
      </c>
      <c r="O2832">
        <v>0</v>
      </c>
      <c r="P2832">
        <v>-1805.41</v>
      </c>
      <c r="Q2832">
        <v>-1805.41</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row>
    <row r="2833" spans="2:43" x14ac:dyDescent="0.35">
      <c r="B2833" s="65" t="s">
        <v>128</v>
      </c>
      <c r="C2833">
        <v>2013</v>
      </c>
      <c r="D2833">
        <v>2013</v>
      </c>
      <c r="F2833">
        <v>1710</v>
      </c>
      <c r="G2833">
        <v>0</v>
      </c>
      <c r="H2833" t="s">
        <v>618</v>
      </c>
      <c r="I2833">
        <v>801</v>
      </c>
      <c r="J2833">
        <v>260</v>
      </c>
      <c r="K2833" t="s">
        <v>457</v>
      </c>
      <c r="L2833">
        <v>-30975.49</v>
      </c>
      <c r="M2833">
        <v>-30975.49</v>
      </c>
      <c r="N2833">
        <v>0</v>
      </c>
      <c r="O2833">
        <v>0</v>
      </c>
      <c r="P2833">
        <v>-30975.49</v>
      </c>
      <c r="Q2833">
        <v>-30975.49</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19853.22</v>
      </c>
      <c r="AN2833">
        <v>0</v>
      </c>
      <c r="AO2833">
        <v>0</v>
      </c>
      <c r="AP2833">
        <v>0</v>
      </c>
      <c r="AQ2833">
        <v>19853.22</v>
      </c>
    </row>
    <row r="2834" spans="2:43" x14ac:dyDescent="0.35">
      <c r="B2834" s="65" t="s">
        <v>128</v>
      </c>
      <c r="C2834">
        <v>2013</v>
      </c>
      <c r="D2834">
        <v>2013</v>
      </c>
      <c r="F2834">
        <v>1750</v>
      </c>
      <c r="G2834">
        <v>0</v>
      </c>
      <c r="H2834" t="s">
        <v>620</v>
      </c>
      <c r="I2834">
        <v>1</v>
      </c>
      <c r="J2834">
        <v>121</v>
      </c>
      <c r="K2834" t="s">
        <v>66</v>
      </c>
      <c r="L2834">
        <v>-823.4</v>
      </c>
      <c r="M2834">
        <v>-823.4</v>
      </c>
      <c r="N2834">
        <v>0</v>
      </c>
      <c r="O2834">
        <v>0</v>
      </c>
      <c r="P2834">
        <v>-823.4</v>
      </c>
      <c r="Q2834">
        <v>-823.4</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row>
    <row r="2835" spans="2:43" x14ac:dyDescent="0.35">
      <c r="B2835" s="65" t="s">
        <v>128</v>
      </c>
      <c r="C2835">
        <v>2013</v>
      </c>
      <c r="D2835">
        <v>2013</v>
      </c>
      <c r="F2835">
        <v>1750</v>
      </c>
      <c r="G2835">
        <v>0</v>
      </c>
      <c r="H2835" t="s">
        <v>620</v>
      </c>
      <c r="I2835">
        <v>1</v>
      </c>
      <c r="J2835">
        <v>220</v>
      </c>
      <c r="K2835" t="s">
        <v>66</v>
      </c>
      <c r="L2835">
        <v>-6.72</v>
      </c>
      <c r="M2835">
        <v>-6.72</v>
      </c>
      <c r="N2835">
        <v>0</v>
      </c>
      <c r="O2835">
        <v>0</v>
      </c>
      <c r="P2835">
        <v>-6.72</v>
      </c>
      <c r="Q2835">
        <v>-6.72</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6.72</v>
      </c>
      <c r="AN2835">
        <v>0</v>
      </c>
      <c r="AO2835">
        <v>0</v>
      </c>
      <c r="AP2835">
        <v>0</v>
      </c>
      <c r="AQ2835">
        <v>6.72</v>
      </c>
    </row>
    <row r="2836" spans="2:43" x14ac:dyDescent="0.35">
      <c r="B2836" s="65" t="s">
        <v>128</v>
      </c>
      <c r="C2836">
        <v>2013</v>
      </c>
      <c r="D2836">
        <v>2013</v>
      </c>
      <c r="F2836">
        <v>1750</v>
      </c>
      <c r="G2836">
        <v>0</v>
      </c>
      <c r="H2836" t="s">
        <v>620</v>
      </c>
      <c r="I2836">
        <v>1</v>
      </c>
      <c r="J2836">
        <v>233</v>
      </c>
      <c r="K2836" t="s">
        <v>66</v>
      </c>
      <c r="L2836">
        <v>-6223.68</v>
      </c>
      <c r="M2836">
        <v>-6223.68</v>
      </c>
      <c r="N2836">
        <v>0</v>
      </c>
      <c r="O2836">
        <v>0</v>
      </c>
      <c r="P2836">
        <v>-6223.68</v>
      </c>
      <c r="Q2836">
        <v>-6223.68</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6223.68</v>
      </c>
      <c r="AN2836">
        <v>0</v>
      </c>
      <c r="AO2836">
        <v>0</v>
      </c>
      <c r="AP2836">
        <v>0</v>
      </c>
      <c r="AQ2836">
        <v>6223.68</v>
      </c>
    </row>
    <row r="2837" spans="2:43" x14ac:dyDescent="0.35">
      <c r="B2837" s="65" t="s">
        <v>128</v>
      </c>
      <c r="C2837">
        <v>2013</v>
      </c>
      <c r="D2837">
        <v>2013</v>
      </c>
      <c r="F2837">
        <v>1750</v>
      </c>
      <c r="G2837">
        <v>0</v>
      </c>
      <c r="H2837" t="s">
        <v>620</v>
      </c>
      <c r="I2837">
        <v>1</v>
      </c>
      <c r="J2837">
        <v>252</v>
      </c>
      <c r="K2837" t="s">
        <v>66</v>
      </c>
      <c r="L2837">
        <v>-66262.33</v>
      </c>
      <c r="M2837">
        <v>-49562.33</v>
      </c>
      <c r="N2837">
        <v>0</v>
      </c>
      <c r="O2837">
        <v>0</v>
      </c>
      <c r="P2837">
        <v>-66262.33</v>
      </c>
      <c r="Q2837">
        <v>-49562.33</v>
      </c>
      <c r="R2837">
        <v>0</v>
      </c>
      <c r="S2837">
        <v>0</v>
      </c>
      <c r="T2837">
        <v>0</v>
      </c>
      <c r="U2837">
        <v>0</v>
      </c>
      <c r="V2837">
        <v>0</v>
      </c>
      <c r="W2837">
        <v>0</v>
      </c>
      <c r="X2837">
        <v>0</v>
      </c>
      <c r="Y2837">
        <v>0</v>
      </c>
      <c r="Z2837">
        <v>0</v>
      </c>
      <c r="AA2837">
        <v>0</v>
      </c>
      <c r="AB2837">
        <v>0</v>
      </c>
      <c r="AC2837">
        <v>0</v>
      </c>
      <c r="AD2837">
        <v>-16700</v>
      </c>
      <c r="AE2837">
        <v>0</v>
      </c>
      <c r="AF2837">
        <v>0</v>
      </c>
      <c r="AG2837">
        <v>0</v>
      </c>
      <c r="AH2837">
        <v>0</v>
      </c>
      <c r="AI2837">
        <v>-16700</v>
      </c>
      <c r="AJ2837">
        <v>0</v>
      </c>
      <c r="AK2837">
        <v>-16700</v>
      </c>
      <c r="AL2837">
        <v>0</v>
      </c>
      <c r="AM2837">
        <v>16572.71</v>
      </c>
      <c r="AN2837">
        <v>0</v>
      </c>
      <c r="AO2837">
        <v>0</v>
      </c>
      <c r="AP2837">
        <v>0</v>
      </c>
      <c r="AQ2837">
        <v>16572.71</v>
      </c>
    </row>
    <row r="2838" spans="2:43" x14ac:dyDescent="0.35">
      <c r="B2838" s="65" t="s">
        <v>128</v>
      </c>
      <c r="C2838">
        <v>2013</v>
      </c>
      <c r="D2838">
        <v>2013</v>
      </c>
      <c r="F2838">
        <v>1750</v>
      </c>
      <c r="G2838">
        <v>0</v>
      </c>
      <c r="H2838" t="s">
        <v>620</v>
      </c>
      <c r="I2838">
        <v>1</v>
      </c>
      <c r="J2838">
        <v>253</v>
      </c>
      <c r="K2838" t="s">
        <v>66</v>
      </c>
      <c r="L2838">
        <v>-361.9</v>
      </c>
      <c r="M2838">
        <v>-361.9</v>
      </c>
      <c r="N2838">
        <v>0</v>
      </c>
      <c r="O2838">
        <v>0</v>
      </c>
      <c r="P2838">
        <v>-361.9</v>
      </c>
      <c r="Q2838">
        <v>-361.9</v>
      </c>
      <c r="R2838">
        <v>0</v>
      </c>
      <c r="S2838">
        <v>0</v>
      </c>
      <c r="T2838">
        <v>0</v>
      </c>
      <c r="U2838">
        <v>0</v>
      </c>
      <c r="V2838">
        <v>0</v>
      </c>
      <c r="W2838">
        <v>0</v>
      </c>
      <c r="X2838">
        <v>0</v>
      </c>
      <c r="Y2838">
        <v>-320.73</v>
      </c>
      <c r="Z2838">
        <v>0</v>
      </c>
      <c r="AA2838">
        <v>0</v>
      </c>
      <c r="AB2838">
        <v>0</v>
      </c>
      <c r="AC2838">
        <v>-320.73</v>
      </c>
      <c r="AD2838">
        <v>320.73</v>
      </c>
      <c r="AE2838">
        <v>0</v>
      </c>
      <c r="AF2838">
        <v>0</v>
      </c>
      <c r="AG2838">
        <v>0</v>
      </c>
      <c r="AH2838">
        <v>0</v>
      </c>
      <c r="AI2838">
        <v>320.73</v>
      </c>
      <c r="AJ2838">
        <v>0</v>
      </c>
      <c r="AK2838">
        <v>0</v>
      </c>
      <c r="AL2838">
        <v>0</v>
      </c>
      <c r="AM2838">
        <v>361.9</v>
      </c>
      <c r="AN2838">
        <v>0</v>
      </c>
      <c r="AO2838">
        <v>0</v>
      </c>
      <c r="AP2838">
        <v>0</v>
      </c>
      <c r="AQ2838">
        <v>361.9</v>
      </c>
    </row>
    <row r="2839" spans="2:43" x14ac:dyDescent="0.35">
      <c r="B2839" s="65" t="s">
        <v>128</v>
      </c>
      <c r="C2839">
        <v>2013</v>
      </c>
      <c r="D2839">
        <v>2013</v>
      </c>
      <c r="F2839">
        <v>1750</v>
      </c>
      <c r="G2839">
        <v>0</v>
      </c>
      <c r="H2839" t="s">
        <v>620</v>
      </c>
      <c r="I2839">
        <v>1</v>
      </c>
      <c r="J2839">
        <v>254</v>
      </c>
      <c r="K2839" t="s">
        <v>66</v>
      </c>
      <c r="L2839">
        <v>-14284.62</v>
      </c>
      <c r="M2839">
        <v>-14284.62</v>
      </c>
      <c r="N2839">
        <v>0</v>
      </c>
      <c r="O2839">
        <v>0</v>
      </c>
      <c r="P2839">
        <v>-14284.62</v>
      </c>
      <c r="Q2839">
        <v>-14284.62</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row>
    <row r="2840" spans="2:43" x14ac:dyDescent="0.35">
      <c r="B2840" s="65" t="s">
        <v>128</v>
      </c>
      <c r="C2840">
        <v>2013</v>
      </c>
      <c r="D2840">
        <v>2013</v>
      </c>
      <c r="F2840">
        <v>1750</v>
      </c>
      <c r="G2840">
        <v>0</v>
      </c>
      <c r="H2840" t="s">
        <v>620</v>
      </c>
      <c r="I2840">
        <v>1</v>
      </c>
      <c r="J2840">
        <v>256</v>
      </c>
      <c r="K2840" t="s">
        <v>66</v>
      </c>
      <c r="L2840">
        <v>-24619.53</v>
      </c>
      <c r="M2840">
        <v>-24619.53</v>
      </c>
      <c r="N2840">
        <v>0</v>
      </c>
      <c r="O2840">
        <v>0</v>
      </c>
      <c r="P2840">
        <v>-24619.53</v>
      </c>
      <c r="Q2840">
        <v>-24619.53</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row>
    <row r="2841" spans="2:43" x14ac:dyDescent="0.35">
      <c r="B2841" s="65" t="s">
        <v>128</v>
      </c>
      <c r="C2841">
        <v>2013</v>
      </c>
      <c r="D2841">
        <v>2013</v>
      </c>
      <c r="F2841">
        <v>1750</v>
      </c>
      <c r="G2841">
        <v>0</v>
      </c>
      <c r="H2841" t="s">
        <v>620</v>
      </c>
      <c r="I2841">
        <v>1</v>
      </c>
      <c r="J2841">
        <v>260</v>
      </c>
      <c r="K2841" t="s">
        <v>66</v>
      </c>
      <c r="L2841">
        <v>-25240.98</v>
      </c>
      <c r="M2841">
        <v>-24009.31</v>
      </c>
      <c r="N2841">
        <v>0</v>
      </c>
      <c r="O2841">
        <v>0</v>
      </c>
      <c r="P2841">
        <v>-25240.98</v>
      </c>
      <c r="Q2841">
        <v>-24009.31</v>
      </c>
      <c r="R2841">
        <v>0</v>
      </c>
      <c r="S2841">
        <v>1.66</v>
      </c>
      <c r="T2841">
        <v>0</v>
      </c>
      <c r="U2841">
        <v>-1.66</v>
      </c>
      <c r="V2841">
        <v>0</v>
      </c>
      <c r="W2841">
        <v>0</v>
      </c>
      <c r="X2841">
        <v>0</v>
      </c>
      <c r="Y2841">
        <v>0</v>
      </c>
      <c r="Z2841">
        <v>0</v>
      </c>
      <c r="AA2841">
        <v>0</v>
      </c>
      <c r="AB2841">
        <v>0</v>
      </c>
      <c r="AC2841">
        <v>0</v>
      </c>
      <c r="AD2841">
        <v>-1233.33</v>
      </c>
      <c r="AE2841">
        <v>0</v>
      </c>
      <c r="AF2841">
        <v>0</v>
      </c>
      <c r="AG2841">
        <v>0</v>
      </c>
      <c r="AH2841">
        <v>0</v>
      </c>
      <c r="AI2841">
        <v>-1233.33</v>
      </c>
      <c r="AJ2841">
        <v>0</v>
      </c>
      <c r="AK2841">
        <v>-1233.33</v>
      </c>
      <c r="AL2841">
        <v>-1.66</v>
      </c>
      <c r="AM2841">
        <v>13619.93</v>
      </c>
      <c r="AN2841">
        <v>0</v>
      </c>
      <c r="AO2841">
        <v>0</v>
      </c>
      <c r="AP2841">
        <v>0</v>
      </c>
      <c r="AQ2841">
        <v>13619.93</v>
      </c>
    </row>
    <row r="2842" spans="2:43" x14ac:dyDescent="0.35">
      <c r="B2842" s="65" t="s">
        <v>128</v>
      </c>
      <c r="C2842">
        <v>2013</v>
      </c>
      <c r="D2842">
        <v>2013</v>
      </c>
      <c r="F2842">
        <v>1750</v>
      </c>
      <c r="G2842">
        <v>0</v>
      </c>
      <c r="H2842" t="s">
        <v>620</v>
      </c>
      <c r="I2842">
        <v>1</v>
      </c>
      <c r="J2842">
        <v>310</v>
      </c>
      <c r="K2842" t="s">
        <v>66</v>
      </c>
      <c r="L2842">
        <v>-881.17</v>
      </c>
      <c r="M2842">
        <v>-881.17</v>
      </c>
      <c r="N2842">
        <v>0</v>
      </c>
      <c r="O2842">
        <v>0</v>
      </c>
      <c r="P2842">
        <v>-881.17</v>
      </c>
      <c r="Q2842">
        <v>-881.17</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881.17</v>
      </c>
      <c r="AN2842">
        <v>0</v>
      </c>
      <c r="AO2842">
        <v>0</v>
      </c>
      <c r="AP2842">
        <v>0</v>
      </c>
      <c r="AQ2842">
        <v>881.17</v>
      </c>
    </row>
    <row r="2843" spans="2:43" x14ac:dyDescent="0.35">
      <c r="B2843" s="65" t="s">
        <v>128</v>
      </c>
      <c r="C2843">
        <v>2013</v>
      </c>
      <c r="D2843">
        <v>2013</v>
      </c>
      <c r="F2843">
        <v>1750</v>
      </c>
      <c r="G2843">
        <v>0</v>
      </c>
      <c r="H2843" t="s">
        <v>620</v>
      </c>
      <c r="I2843">
        <v>1</v>
      </c>
      <c r="J2843">
        <v>420</v>
      </c>
      <c r="K2843" t="s">
        <v>66</v>
      </c>
      <c r="L2843">
        <v>0</v>
      </c>
      <c r="M2843">
        <v>0</v>
      </c>
      <c r="N2843">
        <v>0</v>
      </c>
      <c r="O2843">
        <v>0</v>
      </c>
      <c r="P2843">
        <v>0</v>
      </c>
      <c r="Q2843">
        <v>0</v>
      </c>
      <c r="R2843">
        <v>0</v>
      </c>
      <c r="S2843">
        <v>58881.599999999999</v>
      </c>
      <c r="T2843">
        <v>0</v>
      </c>
      <c r="U2843">
        <v>-58881.599999999999</v>
      </c>
      <c r="V2843">
        <v>0</v>
      </c>
      <c r="W2843">
        <v>0</v>
      </c>
      <c r="X2843">
        <v>0</v>
      </c>
      <c r="Y2843">
        <v>0</v>
      </c>
      <c r="Z2843">
        <v>0</v>
      </c>
      <c r="AA2843">
        <v>0</v>
      </c>
      <c r="AB2843">
        <v>0</v>
      </c>
      <c r="AC2843">
        <v>0</v>
      </c>
      <c r="AD2843">
        <v>-58881.599999999999</v>
      </c>
      <c r="AE2843">
        <v>0</v>
      </c>
      <c r="AF2843">
        <v>0</v>
      </c>
      <c r="AG2843">
        <v>0</v>
      </c>
      <c r="AH2843">
        <v>0</v>
      </c>
      <c r="AI2843">
        <v>-58881.599999999999</v>
      </c>
      <c r="AJ2843">
        <v>0</v>
      </c>
      <c r="AK2843">
        <v>-58881.599999999999</v>
      </c>
      <c r="AL2843">
        <v>-58881.599999999999</v>
      </c>
      <c r="AM2843">
        <v>0</v>
      </c>
      <c r="AN2843">
        <v>0</v>
      </c>
      <c r="AO2843">
        <v>0</v>
      </c>
      <c r="AP2843">
        <v>0</v>
      </c>
      <c r="AQ2843">
        <v>0</v>
      </c>
    </row>
    <row r="2844" spans="2:43" x14ac:dyDescent="0.35">
      <c r="B2844" s="65" t="s">
        <v>128</v>
      </c>
      <c r="C2844">
        <v>2013</v>
      </c>
      <c r="D2844">
        <v>2013</v>
      </c>
      <c r="F2844">
        <v>1750</v>
      </c>
      <c r="G2844">
        <v>0</v>
      </c>
      <c r="H2844" t="s">
        <v>622</v>
      </c>
      <c r="I2844">
        <v>3</v>
      </c>
      <c r="J2844">
        <v>111</v>
      </c>
      <c r="K2844" t="s">
        <v>66</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68.64</v>
      </c>
      <c r="AQ2844">
        <v>68.64</v>
      </c>
    </row>
    <row r="2845" spans="2:43" x14ac:dyDescent="0.35">
      <c r="B2845" s="65" t="s">
        <v>128</v>
      </c>
      <c r="C2845">
        <v>2013</v>
      </c>
      <c r="D2845">
        <v>2013</v>
      </c>
      <c r="F2845">
        <v>1750</v>
      </c>
      <c r="G2845">
        <v>0</v>
      </c>
      <c r="H2845" t="s">
        <v>622</v>
      </c>
      <c r="I2845">
        <v>3</v>
      </c>
      <c r="J2845">
        <v>210</v>
      </c>
      <c r="K2845" t="s">
        <v>66</v>
      </c>
      <c r="L2845">
        <v>-12243.6</v>
      </c>
      <c r="M2845">
        <v>-12243.6</v>
      </c>
      <c r="N2845">
        <v>0</v>
      </c>
      <c r="O2845">
        <v>0</v>
      </c>
      <c r="P2845">
        <v>-12243.6</v>
      </c>
      <c r="Q2845">
        <v>-12243.6</v>
      </c>
      <c r="R2845">
        <v>37.5</v>
      </c>
      <c r="S2845">
        <v>37.5</v>
      </c>
      <c r="T2845">
        <v>0</v>
      </c>
      <c r="U2845">
        <v>0</v>
      </c>
      <c r="V2845">
        <v>37.5</v>
      </c>
      <c r="W2845">
        <v>37.5</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row>
    <row r="2846" spans="2:43" x14ac:dyDescent="0.35">
      <c r="B2846" s="65" t="s">
        <v>128</v>
      </c>
      <c r="C2846">
        <v>2013</v>
      </c>
      <c r="D2846">
        <v>2013</v>
      </c>
      <c r="F2846">
        <v>1750</v>
      </c>
      <c r="G2846">
        <v>0</v>
      </c>
      <c r="H2846" t="s">
        <v>622</v>
      </c>
      <c r="I2846">
        <v>3</v>
      </c>
      <c r="J2846">
        <v>233</v>
      </c>
      <c r="K2846" t="s">
        <v>66</v>
      </c>
      <c r="L2846">
        <v>-5595.89</v>
      </c>
      <c r="M2846">
        <v>-5595.89</v>
      </c>
      <c r="N2846">
        <v>0</v>
      </c>
      <c r="O2846">
        <v>0</v>
      </c>
      <c r="P2846">
        <v>-5595.89</v>
      </c>
      <c r="Q2846">
        <v>-5595.89</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5590.27</v>
      </c>
      <c r="AN2846">
        <v>0</v>
      </c>
      <c r="AO2846">
        <v>0</v>
      </c>
      <c r="AP2846">
        <v>0</v>
      </c>
      <c r="AQ2846">
        <v>5590.27</v>
      </c>
    </row>
    <row r="2847" spans="2:43" x14ac:dyDescent="0.35">
      <c r="B2847" s="65" t="s">
        <v>128</v>
      </c>
      <c r="C2847">
        <v>2013</v>
      </c>
      <c r="D2847">
        <v>2013</v>
      </c>
      <c r="F2847">
        <v>1750</v>
      </c>
      <c r="G2847">
        <v>0</v>
      </c>
      <c r="H2847" t="s">
        <v>622</v>
      </c>
      <c r="I2847">
        <v>3</v>
      </c>
      <c r="J2847">
        <v>252</v>
      </c>
      <c r="K2847" t="s">
        <v>66</v>
      </c>
      <c r="L2847">
        <v>-219624.46</v>
      </c>
      <c r="M2847">
        <v>-159372.46</v>
      </c>
      <c r="N2847">
        <v>0</v>
      </c>
      <c r="O2847">
        <v>0</v>
      </c>
      <c r="P2847">
        <v>-219624.46</v>
      </c>
      <c r="Q2847">
        <v>-159372.46</v>
      </c>
      <c r="R2847">
        <v>0</v>
      </c>
      <c r="S2847">
        <v>0</v>
      </c>
      <c r="T2847">
        <v>0</v>
      </c>
      <c r="U2847">
        <v>0</v>
      </c>
      <c r="V2847">
        <v>0</v>
      </c>
      <c r="W2847">
        <v>0</v>
      </c>
      <c r="X2847">
        <v>0</v>
      </c>
      <c r="Y2847">
        <v>0</v>
      </c>
      <c r="Z2847">
        <v>0</v>
      </c>
      <c r="AA2847">
        <v>0</v>
      </c>
      <c r="AB2847">
        <v>0</v>
      </c>
      <c r="AC2847">
        <v>0</v>
      </c>
      <c r="AD2847">
        <v>-60252</v>
      </c>
      <c r="AE2847">
        <v>0</v>
      </c>
      <c r="AF2847">
        <v>0</v>
      </c>
      <c r="AG2847">
        <v>0</v>
      </c>
      <c r="AH2847">
        <v>0</v>
      </c>
      <c r="AI2847">
        <v>-60252</v>
      </c>
      <c r="AJ2847">
        <v>0</v>
      </c>
      <c r="AK2847">
        <v>-60252</v>
      </c>
      <c r="AL2847">
        <v>0</v>
      </c>
      <c r="AM2847">
        <v>6785.07</v>
      </c>
      <c r="AN2847">
        <v>0</v>
      </c>
      <c r="AO2847">
        <v>0</v>
      </c>
      <c r="AP2847">
        <v>0</v>
      </c>
      <c r="AQ2847">
        <v>6785.07</v>
      </c>
    </row>
    <row r="2848" spans="2:43" x14ac:dyDescent="0.35">
      <c r="B2848" s="65" t="s">
        <v>128</v>
      </c>
      <c r="C2848">
        <v>2013</v>
      </c>
      <c r="D2848">
        <v>2013</v>
      </c>
      <c r="F2848">
        <v>1750</v>
      </c>
      <c r="G2848">
        <v>0</v>
      </c>
      <c r="H2848" t="s">
        <v>622</v>
      </c>
      <c r="I2848">
        <v>3</v>
      </c>
      <c r="J2848">
        <v>253</v>
      </c>
      <c r="K2848" t="s">
        <v>66</v>
      </c>
      <c r="L2848">
        <v>-1028887.34</v>
      </c>
      <c r="M2848">
        <v>-1028887.34</v>
      </c>
      <c r="N2848">
        <v>0</v>
      </c>
      <c r="O2848">
        <v>0</v>
      </c>
      <c r="P2848">
        <v>-1028887.34</v>
      </c>
      <c r="Q2848">
        <v>-1028887.34</v>
      </c>
      <c r="R2848">
        <v>0</v>
      </c>
      <c r="S2848">
        <v>0</v>
      </c>
      <c r="T2848">
        <v>0</v>
      </c>
      <c r="U2848">
        <v>0</v>
      </c>
      <c r="V2848">
        <v>0</v>
      </c>
      <c r="W2848">
        <v>0</v>
      </c>
      <c r="X2848">
        <v>-5518.88</v>
      </c>
      <c r="Y2848">
        <v>-5518.88</v>
      </c>
      <c r="Z2848">
        <v>0</v>
      </c>
      <c r="AA2848">
        <v>0</v>
      </c>
      <c r="AB2848">
        <v>-5518.88</v>
      </c>
      <c r="AC2848">
        <v>-5518.88</v>
      </c>
      <c r="AD2848">
        <v>0</v>
      </c>
      <c r="AE2848">
        <v>0</v>
      </c>
      <c r="AF2848">
        <v>0</v>
      </c>
      <c r="AG2848">
        <v>0</v>
      </c>
      <c r="AH2848">
        <v>0</v>
      </c>
      <c r="AI2848">
        <v>0</v>
      </c>
      <c r="AJ2848">
        <v>-5518.88</v>
      </c>
      <c r="AK2848">
        <v>0</v>
      </c>
      <c r="AL2848">
        <v>0</v>
      </c>
      <c r="AM2848">
        <v>914208</v>
      </c>
      <c r="AN2848">
        <v>0</v>
      </c>
      <c r="AO2848">
        <v>0</v>
      </c>
      <c r="AP2848">
        <v>0</v>
      </c>
      <c r="AQ2848">
        <v>914208</v>
      </c>
    </row>
    <row r="2849" spans="2:43" x14ac:dyDescent="0.35">
      <c r="B2849" s="65" t="s">
        <v>128</v>
      </c>
      <c r="C2849">
        <v>2013</v>
      </c>
      <c r="D2849">
        <v>2013</v>
      </c>
      <c r="F2849">
        <v>1750</v>
      </c>
      <c r="G2849">
        <v>0</v>
      </c>
      <c r="H2849" t="s">
        <v>622</v>
      </c>
      <c r="I2849">
        <v>3</v>
      </c>
      <c r="J2849">
        <v>254</v>
      </c>
      <c r="K2849" t="s">
        <v>66</v>
      </c>
      <c r="L2849">
        <v>0</v>
      </c>
      <c r="M2849">
        <v>0</v>
      </c>
      <c r="N2849">
        <v>0</v>
      </c>
      <c r="O2849">
        <v>0</v>
      </c>
      <c r="P2849">
        <v>0</v>
      </c>
      <c r="Q2849">
        <v>0</v>
      </c>
      <c r="R2849">
        <v>-4.16</v>
      </c>
      <c r="S2849">
        <v>-4.16</v>
      </c>
      <c r="T2849">
        <v>0</v>
      </c>
      <c r="U2849">
        <v>0</v>
      </c>
      <c r="V2849">
        <v>-4.16</v>
      </c>
      <c r="W2849">
        <v>-4.16</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row>
    <row r="2850" spans="2:43" x14ac:dyDescent="0.35">
      <c r="B2850" s="65" t="s">
        <v>128</v>
      </c>
      <c r="C2850">
        <v>2013</v>
      </c>
      <c r="D2850">
        <v>2013</v>
      </c>
      <c r="F2850">
        <v>1750</v>
      </c>
      <c r="G2850">
        <v>0</v>
      </c>
      <c r="H2850" t="s">
        <v>622</v>
      </c>
      <c r="I2850">
        <v>3</v>
      </c>
      <c r="J2850">
        <v>256</v>
      </c>
      <c r="K2850" t="s">
        <v>66</v>
      </c>
      <c r="L2850">
        <v>-4679.6000000000004</v>
      </c>
      <c r="M2850">
        <v>-4679.6000000000004</v>
      </c>
      <c r="N2850">
        <v>0</v>
      </c>
      <c r="O2850">
        <v>0</v>
      </c>
      <c r="P2850">
        <v>-4679.6000000000004</v>
      </c>
      <c r="Q2850">
        <v>-4679.6000000000004</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row>
    <row r="2851" spans="2:43" x14ac:dyDescent="0.35">
      <c r="B2851" s="65" t="s">
        <v>128</v>
      </c>
      <c r="C2851">
        <v>2013</v>
      </c>
      <c r="D2851">
        <v>2013</v>
      </c>
      <c r="F2851">
        <v>1750</v>
      </c>
      <c r="G2851">
        <v>0</v>
      </c>
      <c r="H2851" t="s">
        <v>622</v>
      </c>
      <c r="I2851">
        <v>3</v>
      </c>
      <c r="J2851">
        <v>257</v>
      </c>
      <c r="K2851" t="s">
        <v>66</v>
      </c>
      <c r="L2851">
        <v>-429375.75</v>
      </c>
      <c r="M2851">
        <v>-429375.75</v>
      </c>
      <c r="N2851">
        <v>0</v>
      </c>
      <c r="O2851">
        <v>0</v>
      </c>
      <c r="P2851">
        <v>-429375.75</v>
      </c>
      <c r="Q2851">
        <v>-429375.75</v>
      </c>
      <c r="R2851">
        <v>0</v>
      </c>
      <c r="S2851">
        <v>0</v>
      </c>
      <c r="T2851">
        <v>0</v>
      </c>
      <c r="U2851">
        <v>0</v>
      </c>
      <c r="V2851">
        <v>0</v>
      </c>
      <c r="W2851">
        <v>0</v>
      </c>
      <c r="X2851">
        <v>-2.2000000000000002</v>
      </c>
      <c r="Y2851">
        <v>-2.2000000000000002</v>
      </c>
      <c r="Z2851">
        <v>0</v>
      </c>
      <c r="AA2851">
        <v>0</v>
      </c>
      <c r="AB2851">
        <v>-2.2000000000000002</v>
      </c>
      <c r="AC2851">
        <v>-2.2000000000000002</v>
      </c>
      <c r="AD2851">
        <v>0</v>
      </c>
      <c r="AE2851">
        <v>0</v>
      </c>
      <c r="AF2851">
        <v>0</v>
      </c>
      <c r="AG2851">
        <v>0</v>
      </c>
      <c r="AH2851">
        <v>0</v>
      </c>
      <c r="AI2851">
        <v>0</v>
      </c>
      <c r="AJ2851">
        <v>-2.2000000000000002</v>
      </c>
      <c r="AK2851">
        <v>0</v>
      </c>
      <c r="AL2851">
        <v>0</v>
      </c>
      <c r="AM2851">
        <v>0</v>
      </c>
      <c r="AN2851">
        <v>0</v>
      </c>
      <c r="AO2851">
        <v>0</v>
      </c>
      <c r="AP2851">
        <v>0</v>
      </c>
      <c r="AQ2851">
        <v>0</v>
      </c>
    </row>
    <row r="2852" spans="2:43" x14ac:dyDescent="0.35">
      <c r="B2852" s="65" t="s">
        <v>128</v>
      </c>
      <c r="C2852">
        <v>2013</v>
      </c>
      <c r="D2852">
        <v>2013</v>
      </c>
      <c r="F2852">
        <v>1750</v>
      </c>
      <c r="G2852">
        <v>0</v>
      </c>
      <c r="H2852" t="s">
        <v>622</v>
      </c>
      <c r="I2852">
        <v>3</v>
      </c>
      <c r="J2852">
        <v>260</v>
      </c>
      <c r="K2852" t="s">
        <v>66</v>
      </c>
      <c r="L2852">
        <v>-26558.44</v>
      </c>
      <c r="M2852">
        <v>-26558.44</v>
      </c>
      <c r="N2852">
        <v>0</v>
      </c>
      <c r="O2852">
        <v>0</v>
      </c>
      <c r="P2852">
        <v>-26558.44</v>
      </c>
      <c r="Q2852">
        <v>-26558.44</v>
      </c>
      <c r="R2852">
        <v>-8.4</v>
      </c>
      <c r="S2852">
        <v>-8.4</v>
      </c>
      <c r="T2852">
        <v>0</v>
      </c>
      <c r="U2852">
        <v>0</v>
      </c>
      <c r="V2852">
        <v>-8.4</v>
      </c>
      <c r="W2852">
        <v>-8.4</v>
      </c>
      <c r="X2852">
        <v>-48</v>
      </c>
      <c r="Y2852">
        <v>-48</v>
      </c>
      <c r="Z2852">
        <v>0</v>
      </c>
      <c r="AA2852">
        <v>0</v>
      </c>
      <c r="AB2852">
        <v>-48</v>
      </c>
      <c r="AC2852">
        <v>-48</v>
      </c>
      <c r="AD2852">
        <v>0</v>
      </c>
      <c r="AE2852">
        <v>0</v>
      </c>
      <c r="AF2852">
        <v>0</v>
      </c>
      <c r="AG2852">
        <v>0</v>
      </c>
      <c r="AH2852">
        <v>0</v>
      </c>
      <c r="AI2852">
        <v>0</v>
      </c>
      <c r="AJ2852">
        <v>-48</v>
      </c>
      <c r="AK2852">
        <v>0</v>
      </c>
      <c r="AL2852">
        <v>0</v>
      </c>
      <c r="AM2852">
        <v>6837.8</v>
      </c>
      <c r="AN2852">
        <v>0</v>
      </c>
      <c r="AO2852">
        <v>0</v>
      </c>
      <c r="AP2852">
        <v>0</v>
      </c>
      <c r="AQ2852">
        <v>6837.8</v>
      </c>
    </row>
    <row r="2853" spans="2:43" x14ac:dyDescent="0.35">
      <c r="B2853" s="65" t="s">
        <v>128</v>
      </c>
      <c r="C2853">
        <v>2013</v>
      </c>
      <c r="D2853">
        <v>2013</v>
      </c>
      <c r="F2853">
        <v>1750</v>
      </c>
      <c r="G2853">
        <v>0</v>
      </c>
      <c r="H2853" t="s">
        <v>622</v>
      </c>
      <c r="I2853">
        <v>3</v>
      </c>
      <c r="J2853">
        <v>310</v>
      </c>
      <c r="K2853" t="s">
        <v>66</v>
      </c>
      <c r="L2853">
        <v>181419.96</v>
      </c>
      <c r="M2853">
        <v>181419.96</v>
      </c>
      <c r="N2853">
        <v>0</v>
      </c>
      <c r="O2853">
        <v>0</v>
      </c>
      <c r="P2853">
        <v>181419.96</v>
      </c>
      <c r="Q2853">
        <v>181419.96</v>
      </c>
      <c r="R2853">
        <v>-197535.35</v>
      </c>
      <c r="S2853">
        <v>-197535.35</v>
      </c>
      <c r="T2853">
        <v>0</v>
      </c>
      <c r="U2853">
        <v>0</v>
      </c>
      <c r="V2853">
        <v>-197535.35</v>
      </c>
      <c r="W2853">
        <v>-197535.35</v>
      </c>
      <c r="X2853">
        <v>0</v>
      </c>
      <c r="Y2853">
        <v>0</v>
      </c>
      <c r="Z2853">
        <v>0</v>
      </c>
      <c r="AA2853">
        <v>0</v>
      </c>
      <c r="AB2853">
        <v>0</v>
      </c>
      <c r="AC2853">
        <v>0</v>
      </c>
      <c r="AD2853">
        <v>0</v>
      </c>
      <c r="AE2853">
        <v>0</v>
      </c>
      <c r="AF2853">
        <v>0</v>
      </c>
      <c r="AG2853">
        <v>0</v>
      </c>
      <c r="AH2853">
        <v>0</v>
      </c>
      <c r="AI2853">
        <v>0</v>
      </c>
      <c r="AJ2853">
        <v>0</v>
      </c>
      <c r="AK2853">
        <v>0</v>
      </c>
      <c r="AL2853">
        <v>0</v>
      </c>
      <c r="AM2853">
        <v>12965.23</v>
      </c>
      <c r="AN2853">
        <v>0</v>
      </c>
      <c r="AO2853">
        <v>0</v>
      </c>
      <c r="AP2853">
        <v>0</v>
      </c>
      <c r="AQ2853">
        <v>12965.23</v>
      </c>
    </row>
    <row r="2854" spans="2:43" x14ac:dyDescent="0.35">
      <c r="B2854" s="65" t="s">
        <v>128</v>
      </c>
      <c r="C2854">
        <v>2013</v>
      </c>
      <c r="D2854">
        <v>2013</v>
      </c>
      <c r="F2854">
        <v>1750</v>
      </c>
      <c r="G2854">
        <v>0</v>
      </c>
      <c r="H2854" t="s">
        <v>624</v>
      </c>
      <c r="I2854">
        <v>801</v>
      </c>
      <c r="J2854">
        <v>252</v>
      </c>
      <c r="K2854" t="s">
        <v>457</v>
      </c>
      <c r="L2854">
        <v>0</v>
      </c>
      <c r="M2854">
        <v>0</v>
      </c>
      <c r="N2854">
        <v>0</v>
      </c>
      <c r="O2854">
        <v>0</v>
      </c>
      <c r="P2854">
        <v>0</v>
      </c>
      <c r="Q2854">
        <v>0</v>
      </c>
      <c r="R2854">
        <v>0</v>
      </c>
      <c r="S2854">
        <v>0</v>
      </c>
      <c r="T2854">
        <v>0</v>
      </c>
      <c r="U2854">
        <v>0</v>
      </c>
      <c r="V2854">
        <v>0</v>
      </c>
      <c r="W2854">
        <v>0</v>
      </c>
      <c r="X2854">
        <v>-147.46</v>
      </c>
      <c r="Y2854">
        <v>-147.46</v>
      </c>
      <c r="Z2854">
        <v>0</v>
      </c>
      <c r="AA2854">
        <v>0</v>
      </c>
      <c r="AB2854">
        <v>-147.46</v>
      </c>
      <c r="AC2854">
        <v>-147.46</v>
      </c>
      <c r="AD2854">
        <v>0</v>
      </c>
      <c r="AE2854">
        <v>0</v>
      </c>
      <c r="AF2854">
        <v>0</v>
      </c>
      <c r="AG2854">
        <v>0</v>
      </c>
      <c r="AH2854">
        <v>0</v>
      </c>
      <c r="AI2854">
        <v>0</v>
      </c>
      <c r="AJ2854">
        <v>-147.46</v>
      </c>
      <c r="AK2854">
        <v>0</v>
      </c>
      <c r="AL2854">
        <v>0</v>
      </c>
      <c r="AM2854">
        <v>0</v>
      </c>
      <c r="AN2854">
        <v>0</v>
      </c>
      <c r="AO2854">
        <v>0</v>
      </c>
      <c r="AP2854">
        <v>0</v>
      </c>
      <c r="AQ2854">
        <v>0</v>
      </c>
    </row>
    <row r="2855" spans="2:43" x14ac:dyDescent="0.35">
      <c r="B2855" s="65" t="s">
        <v>128</v>
      </c>
      <c r="C2855">
        <v>2013</v>
      </c>
      <c r="D2855">
        <v>2013</v>
      </c>
      <c r="F2855">
        <v>1750</v>
      </c>
      <c r="G2855">
        <v>0</v>
      </c>
      <c r="H2855" t="s">
        <v>624</v>
      </c>
      <c r="I2855">
        <v>801</v>
      </c>
      <c r="J2855">
        <v>253</v>
      </c>
      <c r="K2855" t="s">
        <v>457</v>
      </c>
      <c r="L2855">
        <v>-317024.63</v>
      </c>
      <c r="M2855">
        <v>-9351.6299999999992</v>
      </c>
      <c r="N2855">
        <v>0</v>
      </c>
      <c r="O2855">
        <v>0</v>
      </c>
      <c r="P2855">
        <v>-317024.63</v>
      </c>
      <c r="Q2855">
        <v>-9351.6299999999992</v>
      </c>
      <c r="R2855">
        <v>-95609.54</v>
      </c>
      <c r="S2855">
        <v>0</v>
      </c>
      <c r="T2855">
        <v>0</v>
      </c>
      <c r="U2855">
        <v>0</v>
      </c>
      <c r="V2855">
        <v>-95609.54</v>
      </c>
      <c r="W2855">
        <v>0</v>
      </c>
      <c r="X2855">
        <v>-50556.14</v>
      </c>
      <c r="Y2855">
        <v>-50556.14</v>
      </c>
      <c r="Z2855">
        <v>0</v>
      </c>
      <c r="AA2855">
        <v>0</v>
      </c>
      <c r="AB2855">
        <v>-50556.14</v>
      </c>
      <c r="AC2855">
        <v>-50556.14</v>
      </c>
      <c r="AD2855">
        <v>-403282.54</v>
      </c>
      <c r="AE2855">
        <v>0</v>
      </c>
      <c r="AF2855">
        <v>0</v>
      </c>
      <c r="AG2855">
        <v>0</v>
      </c>
      <c r="AH2855">
        <v>0</v>
      </c>
      <c r="AI2855">
        <v>-403282.54</v>
      </c>
      <c r="AJ2855">
        <v>-50556.14</v>
      </c>
      <c r="AK2855">
        <v>-403282.54</v>
      </c>
      <c r="AL2855">
        <v>0</v>
      </c>
      <c r="AM2855">
        <v>0</v>
      </c>
      <c r="AN2855">
        <v>0</v>
      </c>
      <c r="AO2855">
        <v>0</v>
      </c>
      <c r="AP2855">
        <v>0</v>
      </c>
      <c r="AQ2855">
        <v>0</v>
      </c>
    </row>
    <row r="2856" spans="2:43" x14ac:dyDescent="0.35">
      <c r="B2856" s="65" t="s">
        <v>128</v>
      </c>
      <c r="C2856">
        <v>2013</v>
      </c>
      <c r="D2856">
        <v>2013</v>
      </c>
      <c r="F2856">
        <v>1750</v>
      </c>
      <c r="G2856">
        <v>0</v>
      </c>
      <c r="H2856" t="s">
        <v>624</v>
      </c>
      <c r="I2856">
        <v>801</v>
      </c>
      <c r="J2856">
        <v>257</v>
      </c>
      <c r="K2856" t="s">
        <v>457</v>
      </c>
      <c r="L2856">
        <v>-6500</v>
      </c>
      <c r="M2856">
        <v>-6500</v>
      </c>
      <c r="N2856">
        <v>0</v>
      </c>
      <c r="O2856">
        <v>0</v>
      </c>
      <c r="P2856">
        <v>-6500</v>
      </c>
      <c r="Q2856">
        <v>-6500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row>
    <row r="2857" spans="2:43" x14ac:dyDescent="0.35">
      <c r="B2857" s="65" t="s">
        <v>128</v>
      </c>
      <c r="C2857">
        <v>2014</v>
      </c>
      <c r="D2857">
        <v>2014</v>
      </c>
      <c r="F2857">
        <v>1710</v>
      </c>
      <c r="G2857">
        <v>0</v>
      </c>
      <c r="H2857" t="s">
        <v>618</v>
      </c>
      <c r="I2857">
        <v>801</v>
      </c>
      <c r="J2857">
        <v>254</v>
      </c>
      <c r="K2857" t="s">
        <v>457</v>
      </c>
      <c r="L2857">
        <v>-5385.92</v>
      </c>
      <c r="M2857">
        <v>-5385.92</v>
      </c>
      <c r="N2857">
        <v>0</v>
      </c>
      <c r="O2857">
        <v>0</v>
      </c>
      <c r="P2857">
        <v>-5385.92</v>
      </c>
      <c r="Q2857">
        <v>-5385.92</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5385.92</v>
      </c>
      <c r="AN2857">
        <v>0</v>
      </c>
      <c r="AO2857">
        <v>0</v>
      </c>
      <c r="AP2857">
        <v>0</v>
      </c>
      <c r="AQ2857">
        <v>5385.92</v>
      </c>
    </row>
    <row r="2858" spans="2:43" x14ac:dyDescent="0.35">
      <c r="B2858" s="65" t="s">
        <v>128</v>
      </c>
      <c r="C2858">
        <v>2014</v>
      </c>
      <c r="D2858">
        <v>2014</v>
      </c>
      <c r="F2858">
        <v>1750</v>
      </c>
      <c r="G2858">
        <v>0</v>
      </c>
      <c r="H2858" t="s">
        <v>620</v>
      </c>
      <c r="I2858">
        <v>1</v>
      </c>
      <c r="J2858">
        <v>111</v>
      </c>
      <c r="K2858" t="s">
        <v>66</v>
      </c>
      <c r="L2858">
        <v>0</v>
      </c>
      <c r="M2858">
        <v>0</v>
      </c>
      <c r="N2858">
        <v>0</v>
      </c>
      <c r="O2858">
        <v>0</v>
      </c>
      <c r="P2858">
        <v>0</v>
      </c>
      <c r="Q2858">
        <v>0</v>
      </c>
      <c r="R2858">
        <v>0</v>
      </c>
      <c r="S2858">
        <v>-3593.44</v>
      </c>
      <c r="T2858">
        <v>0</v>
      </c>
      <c r="U2858">
        <v>3593.44</v>
      </c>
      <c r="V2858">
        <v>0</v>
      </c>
      <c r="W2858">
        <v>0</v>
      </c>
      <c r="X2858">
        <v>0</v>
      </c>
      <c r="Y2858">
        <v>0</v>
      </c>
      <c r="Z2858">
        <v>0</v>
      </c>
      <c r="AA2858">
        <v>0</v>
      </c>
      <c r="AB2858">
        <v>0</v>
      </c>
      <c r="AC2858">
        <v>0</v>
      </c>
      <c r="AD2858">
        <v>3593.44</v>
      </c>
      <c r="AE2858">
        <v>0</v>
      </c>
      <c r="AF2858">
        <v>0</v>
      </c>
      <c r="AG2858">
        <v>0</v>
      </c>
      <c r="AH2858">
        <v>0</v>
      </c>
      <c r="AI2858">
        <v>3593.44</v>
      </c>
      <c r="AJ2858">
        <v>0</v>
      </c>
      <c r="AK2858">
        <v>3593.44</v>
      </c>
      <c r="AL2858">
        <v>3593.44</v>
      </c>
      <c r="AM2858">
        <v>0</v>
      </c>
      <c r="AN2858">
        <v>0</v>
      </c>
      <c r="AO2858">
        <v>0</v>
      </c>
      <c r="AP2858">
        <v>0</v>
      </c>
      <c r="AQ2858">
        <v>0</v>
      </c>
    </row>
    <row r="2859" spans="2:43" x14ac:dyDescent="0.35">
      <c r="B2859" s="65" t="s">
        <v>128</v>
      </c>
      <c r="C2859">
        <v>2014</v>
      </c>
      <c r="D2859">
        <v>2014</v>
      </c>
      <c r="F2859">
        <v>1750</v>
      </c>
      <c r="G2859">
        <v>0</v>
      </c>
      <c r="H2859" t="s">
        <v>620</v>
      </c>
      <c r="I2859">
        <v>1</v>
      </c>
      <c r="J2859">
        <v>210</v>
      </c>
      <c r="K2859" t="s">
        <v>66</v>
      </c>
      <c r="L2859">
        <v>-206426.88</v>
      </c>
      <c r="M2859">
        <v>-206426.88</v>
      </c>
      <c r="N2859">
        <v>0</v>
      </c>
      <c r="O2859">
        <v>0</v>
      </c>
      <c r="P2859">
        <v>-206426.88</v>
      </c>
      <c r="Q2859">
        <v>-206426.88</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row>
    <row r="2860" spans="2:43" x14ac:dyDescent="0.35">
      <c r="B2860" s="65" t="s">
        <v>128</v>
      </c>
      <c r="C2860">
        <v>2014</v>
      </c>
      <c r="D2860">
        <v>2014</v>
      </c>
      <c r="F2860">
        <v>1750</v>
      </c>
      <c r="G2860">
        <v>0</v>
      </c>
      <c r="H2860" t="s">
        <v>620</v>
      </c>
      <c r="I2860">
        <v>1</v>
      </c>
      <c r="J2860">
        <v>233</v>
      </c>
      <c r="K2860" t="s">
        <v>66</v>
      </c>
      <c r="L2860">
        <v>-82140.77</v>
      </c>
      <c r="M2860">
        <v>-82140.77</v>
      </c>
      <c r="N2860">
        <v>0</v>
      </c>
      <c r="O2860">
        <v>0</v>
      </c>
      <c r="P2860">
        <v>-82140.77</v>
      </c>
      <c r="Q2860">
        <v>-82140.77</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1948.33</v>
      </c>
      <c r="AN2860">
        <v>0</v>
      </c>
      <c r="AO2860">
        <v>0</v>
      </c>
      <c r="AP2860">
        <v>0</v>
      </c>
      <c r="AQ2860">
        <v>1948.33</v>
      </c>
    </row>
    <row r="2861" spans="2:43" x14ac:dyDescent="0.35">
      <c r="B2861" s="65" t="s">
        <v>128</v>
      </c>
      <c r="C2861">
        <v>2014</v>
      </c>
      <c r="D2861">
        <v>2014</v>
      </c>
      <c r="F2861">
        <v>1750</v>
      </c>
      <c r="G2861">
        <v>0</v>
      </c>
      <c r="H2861" t="s">
        <v>620</v>
      </c>
      <c r="I2861">
        <v>1</v>
      </c>
      <c r="J2861">
        <v>252</v>
      </c>
      <c r="K2861" t="s">
        <v>66</v>
      </c>
      <c r="L2861">
        <v>-125295.59</v>
      </c>
      <c r="M2861">
        <v>-81598.7</v>
      </c>
      <c r="N2861">
        <v>0</v>
      </c>
      <c r="O2861">
        <v>0</v>
      </c>
      <c r="P2861">
        <v>-125295.59</v>
      </c>
      <c r="Q2861">
        <v>-81598.7</v>
      </c>
      <c r="R2861">
        <v>-12902.09</v>
      </c>
      <c r="S2861">
        <v>1.44</v>
      </c>
      <c r="T2861">
        <v>0</v>
      </c>
      <c r="U2861">
        <v>-1.44</v>
      </c>
      <c r="V2861">
        <v>-12902.09</v>
      </c>
      <c r="W2861">
        <v>0</v>
      </c>
      <c r="X2861">
        <v>0</v>
      </c>
      <c r="Y2861">
        <v>0</v>
      </c>
      <c r="Z2861">
        <v>0</v>
      </c>
      <c r="AA2861">
        <v>0</v>
      </c>
      <c r="AB2861">
        <v>0</v>
      </c>
      <c r="AC2861">
        <v>0</v>
      </c>
      <c r="AD2861">
        <v>-56605.52</v>
      </c>
      <c r="AE2861">
        <v>0</v>
      </c>
      <c r="AF2861">
        <v>0</v>
      </c>
      <c r="AG2861">
        <v>0</v>
      </c>
      <c r="AH2861">
        <v>0</v>
      </c>
      <c r="AI2861">
        <v>-56605.52</v>
      </c>
      <c r="AJ2861">
        <v>0</v>
      </c>
      <c r="AK2861">
        <v>-56605.52</v>
      </c>
      <c r="AL2861">
        <v>-6.54</v>
      </c>
      <c r="AM2861">
        <v>23653.37</v>
      </c>
      <c r="AN2861">
        <v>0</v>
      </c>
      <c r="AO2861">
        <v>0</v>
      </c>
      <c r="AP2861">
        <v>0</v>
      </c>
      <c r="AQ2861">
        <v>23653.37</v>
      </c>
    </row>
    <row r="2862" spans="2:43" x14ac:dyDescent="0.35">
      <c r="B2862" s="65" t="s">
        <v>128</v>
      </c>
      <c r="C2862">
        <v>2014</v>
      </c>
      <c r="D2862">
        <v>2014</v>
      </c>
      <c r="F2862">
        <v>1750</v>
      </c>
      <c r="G2862">
        <v>0</v>
      </c>
      <c r="H2862" t="s">
        <v>620</v>
      </c>
      <c r="I2862">
        <v>1</v>
      </c>
      <c r="J2862">
        <v>253</v>
      </c>
      <c r="K2862" t="s">
        <v>66</v>
      </c>
      <c r="L2862">
        <v>-259916.95</v>
      </c>
      <c r="M2862">
        <v>-206605.75</v>
      </c>
      <c r="N2862">
        <v>0</v>
      </c>
      <c r="O2862">
        <v>0</v>
      </c>
      <c r="P2862">
        <v>-259916.95</v>
      </c>
      <c r="Q2862">
        <v>-206605.75</v>
      </c>
      <c r="R2862">
        <v>0</v>
      </c>
      <c r="S2862">
        <v>0</v>
      </c>
      <c r="T2862">
        <v>0</v>
      </c>
      <c r="U2862">
        <v>0</v>
      </c>
      <c r="V2862">
        <v>0</v>
      </c>
      <c r="W2862">
        <v>0</v>
      </c>
      <c r="X2862">
        <v>-784365.4</v>
      </c>
      <c r="Y2862">
        <v>-30931.11</v>
      </c>
      <c r="Z2862">
        <v>0</v>
      </c>
      <c r="AA2862">
        <v>0</v>
      </c>
      <c r="AB2862">
        <v>-784365.4</v>
      </c>
      <c r="AC2862">
        <v>-30931.11</v>
      </c>
      <c r="AD2862">
        <v>-806745.49</v>
      </c>
      <c r="AE2862">
        <v>0</v>
      </c>
      <c r="AF2862">
        <v>0</v>
      </c>
      <c r="AG2862">
        <v>0</v>
      </c>
      <c r="AH2862">
        <v>0</v>
      </c>
      <c r="AI2862">
        <v>-806745.49</v>
      </c>
      <c r="AJ2862">
        <v>-784365.4</v>
      </c>
      <c r="AK2862">
        <v>-53311.199999999997</v>
      </c>
      <c r="AL2862">
        <v>0</v>
      </c>
      <c r="AM2862">
        <v>4273.91</v>
      </c>
      <c r="AN2862">
        <v>0</v>
      </c>
      <c r="AO2862">
        <v>0</v>
      </c>
      <c r="AP2862">
        <v>0</v>
      </c>
      <c r="AQ2862">
        <v>4273.91</v>
      </c>
    </row>
    <row r="2863" spans="2:43" x14ac:dyDescent="0.35">
      <c r="B2863" s="65" t="s">
        <v>128</v>
      </c>
      <c r="C2863">
        <v>2014</v>
      </c>
      <c r="D2863">
        <v>2014</v>
      </c>
      <c r="F2863">
        <v>1750</v>
      </c>
      <c r="G2863">
        <v>0</v>
      </c>
      <c r="H2863" t="s">
        <v>620</v>
      </c>
      <c r="I2863">
        <v>1</v>
      </c>
      <c r="J2863">
        <v>254</v>
      </c>
      <c r="K2863" t="s">
        <v>66</v>
      </c>
      <c r="L2863">
        <v>-17319.37</v>
      </c>
      <c r="M2863">
        <v>-17319.37</v>
      </c>
      <c r="N2863">
        <v>0</v>
      </c>
      <c r="O2863">
        <v>0</v>
      </c>
      <c r="P2863">
        <v>-17319.37</v>
      </c>
      <c r="Q2863">
        <v>-17319.37</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17319.37</v>
      </c>
      <c r="AN2863">
        <v>0</v>
      </c>
      <c r="AO2863">
        <v>0</v>
      </c>
      <c r="AP2863">
        <v>0</v>
      </c>
      <c r="AQ2863">
        <v>17319.37</v>
      </c>
    </row>
    <row r="2864" spans="2:43" x14ac:dyDescent="0.35">
      <c r="B2864" s="65" t="s">
        <v>128</v>
      </c>
      <c r="C2864">
        <v>2014</v>
      </c>
      <c r="D2864">
        <v>2014</v>
      </c>
      <c r="F2864">
        <v>1750</v>
      </c>
      <c r="G2864">
        <v>0</v>
      </c>
      <c r="H2864" t="s">
        <v>620</v>
      </c>
      <c r="I2864">
        <v>1</v>
      </c>
      <c r="J2864">
        <v>256</v>
      </c>
      <c r="K2864" t="s">
        <v>66</v>
      </c>
      <c r="L2864">
        <v>-375</v>
      </c>
      <c r="M2864">
        <v>-375</v>
      </c>
      <c r="N2864">
        <v>0</v>
      </c>
      <c r="O2864">
        <v>0</v>
      </c>
      <c r="P2864">
        <v>-375</v>
      </c>
      <c r="Q2864">
        <v>-375</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375</v>
      </c>
      <c r="AN2864">
        <v>0</v>
      </c>
      <c r="AO2864">
        <v>0</v>
      </c>
      <c r="AP2864">
        <v>0</v>
      </c>
      <c r="AQ2864">
        <v>375</v>
      </c>
    </row>
    <row r="2865" spans="2:43" x14ac:dyDescent="0.35">
      <c r="B2865" s="65" t="s">
        <v>128</v>
      </c>
      <c r="C2865">
        <v>2014</v>
      </c>
      <c r="D2865">
        <v>2014</v>
      </c>
      <c r="F2865">
        <v>1750</v>
      </c>
      <c r="G2865">
        <v>0</v>
      </c>
      <c r="H2865" t="s">
        <v>620</v>
      </c>
      <c r="I2865">
        <v>1</v>
      </c>
      <c r="J2865">
        <v>257</v>
      </c>
      <c r="K2865" t="s">
        <v>66</v>
      </c>
      <c r="L2865">
        <v>-9538.56</v>
      </c>
      <c r="M2865">
        <v>-9538.56</v>
      </c>
      <c r="N2865">
        <v>0</v>
      </c>
      <c r="O2865">
        <v>0</v>
      </c>
      <c r="P2865">
        <v>-9538.56</v>
      </c>
      <c r="Q2865">
        <v>-9538.56</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5400</v>
      </c>
      <c r="AN2865">
        <v>0</v>
      </c>
      <c r="AO2865">
        <v>0</v>
      </c>
      <c r="AP2865">
        <v>0</v>
      </c>
      <c r="AQ2865">
        <v>5400</v>
      </c>
    </row>
    <row r="2866" spans="2:43" x14ac:dyDescent="0.35">
      <c r="B2866" s="65" t="s">
        <v>128</v>
      </c>
      <c r="C2866">
        <v>2014</v>
      </c>
      <c r="D2866">
        <v>2014</v>
      </c>
      <c r="F2866">
        <v>1750</v>
      </c>
      <c r="G2866">
        <v>0</v>
      </c>
      <c r="H2866" t="s">
        <v>620</v>
      </c>
      <c r="I2866">
        <v>1</v>
      </c>
      <c r="J2866">
        <v>260</v>
      </c>
      <c r="K2866" t="s">
        <v>66</v>
      </c>
      <c r="L2866">
        <v>-72722.820000000007</v>
      </c>
      <c r="M2866">
        <v>-72716.179999999993</v>
      </c>
      <c r="N2866">
        <v>0</v>
      </c>
      <c r="O2866">
        <v>0</v>
      </c>
      <c r="P2866">
        <v>-72722.820000000007</v>
      </c>
      <c r="Q2866">
        <v>-72716.179999999993</v>
      </c>
      <c r="R2866">
        <v>0</v>
      </c>
      <c r="S2866">
        <v>0</v>
      </c>
      <c r="T2866">
        <v>0</v>
      </c>
      <c r="U2866">
        <v>0</v>
      </c>
      <c r="V2866">
        <v>0</v>
      </c>
      <c r="W2866">
        <v>0</v>
      </c>
      <c r="X2866">
        <v>0</v>
      </c>
      <c r="Y2866">
        <v>0</v>
      </c>
      <c r="Z2866">
        <v>0</v>
      </c>
      <c r="AA2866">
        <v>0</v>
      </c>
      <c r="AB2866">
        <v>0</v>
      </c>
      <c r="AC2866">
        <v>0</v>
      </c>
      <c r="AD2866">
        <v>-6.64</v>
      </c>
      <c r="AE2866">
        <v>0</v>
      </c>
      <c r="AF2866">
        <v>0</v>
      </c>
      <c r="AG2866">
        <v>0</v>
      </c>
      <c r="AH2866">
        <v>0</v>
      </c>
      <c r="AI2866">
        <v>-6.64</v>
      </c>
      <c r="AJ2866">
        <v>0</v>
      </c>
      <c r="AK2866">
        <v>-6.64</v>
      </c>
      <c r="AL2866">
        <v>0</v>
      </c>
      <c r="AM2866">
        <v>67730.17</v>
      </c>
      <c r="AN2866">
        <v>0</v>
      </c>
      <c r="AO2866">
        <v>0</v>
      </c>
      <c r="AP2866">
        <v>0</v>
      </c>
      <c r="AQ2866">
        <v>67730.17</v>
      </c>
    </row>
    <row r="2867" spans="2:43" x14ac:dyDescent="0.35">
      <c r="B2867" s="65" t="s">
        <v>128</v>
      </c>
      <c r="C2867">
        <v>2014</v>
      </c>
      <c r="D2867">
        <v>2014</v>
      </c>
      <c r="F2867">
        <v>1750</v>
      </c>
      <c r="G2867">
        <v>0</v>
      </c>
      <c r="H2867" t="s">
        <v>620</v>
      </c>
      <c r="I2867">
        <v>1</v>
      </c>
      <c r="J2867">
        <v>310</v>
      </c>
      <c r="K2867" t="s">
        <v>66</v>
      </c>
      <c r="L2867">
        <v>-517.42999999999995</v>
      </c>
      <c r="M2867">
        <v>-517.42999999999995</v>
      </c>
      <c r="N2867">
        <v>0</v>
      </c>
      <c r="O2867">
        <v>0</v>
      </c>
      <c r="P2867">
        <v>-517.42999999999995</v>
      </c>
      <c r="Q2867">
        <v>-517.42999999999995</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517.42999999999995</v>
      </c>
      <c r="AN2867">
        <v>0</v>
      </c>
      <c r="AO2867">
        <v>0</v>
      </c>
      <c r="AP2867">
        <v>0</v>
      </c>
      <c r="AQ2867">
        <v>517.42999999999995</v>
      </c>
    </row>
    <row r="2868" spans="2:43" x14ac:dyDescent="0.35">
      <c r="B2868" s="65" t="s">
        <v>128</v>
      </c>
      <c r="C2868">
        <v>2014</v>
      </c>
      <c r="D2868">
        <v>2014</v>
      </c>
      <c r="F2868">
        <v>1750</v>
      </c>
      <c r="G2868">
        <v>0</v>
      </c>
      <c r="H2868" t="s">
        <v>620</v>
      </c>
      <c r="I2868">
        <v>1</v>
      </c>
      <c r="J2868">
        <v>420</v>
      </c>
      <c r="K2868" t="s">
        <v>66</v>
      </c>
      <c r="L2868">
        <v>0</v>
      </c>
      <c r="M2868">
        <v>0</v>
      </c>
      <c r="N2868">
        <v>0</v>
      </c>
      <c r="O2868">
        <v>0</v>
      </c>
      <c r="P2868">
        <v>0</v>
      </c>
      <c r="Q2868">
        <v>0</v>
      </c>
      <c r="R2868">
        <v>0</v>
      </c>
      <c r="S2868">
        <v>59318.400000000001</v>
      </c>
      <c r="T2868">
        <v>0</v>
      </c>
      <c r="U2868">
        <v>-59318.400000000001</v>
      </c>
      <c r="V2868">
        <v>0</v>
      </c>
      <c r="W2868">
        <v>0</v>
      </c>
      <c r="X2868">
        <v>0</v>
      </c>
      <c r="Y2868">
        <v>0</v>
      </c>
      <c r="Z2868">
        <v>0</v>
      </c>
      <c r="AA2868">
        <v>0</v>
      </c>
      <c r="AB2868">
        <v>0</v>
      </c>
      <c r="AC2868">
        <v>0</v>
      </c>
      <c r="AD2868">
        <v>-59318.400000000001</v>
      </c>
      <c r="AE2868">
        <v>0</v>
      </c>
      <c r="AF2868">
        <v>0</v>
      </c>
      <c r="AG2868">
        <v>0</v>
      </c>
      <c r="AH2868">
        <v>0</v>
      </c>
      <c r="AI2868">
        <v>-59318.400000000001</v>
      </c>
      <c r="AJ2868">
        <v>0</v>
      </c>
      <c r="AK2868">
        <v>-59318.400000000001</v>
      </c>
      <c r="AL2868">
        <v>-59318.400000000001</v>
      </c>
      <c r="AM2868">
        <v>0</v>
      </c>
      <c r="AN2868">
        <v>0</v>
      </c>
      <c r="AO2868">
        <v>0</v>
      </c>
      <c r="AP2868">
        <v>0</v>
      </c>
      <c r="AQ2868">
        <v>0</v>
      </c>
    </row>
    <row r="2869" spans="2:43" x14ac:dyDescent="0.35">
      <c r="B2869" s="65" t="s">
        <v>128</v>
      </c>
      <c r="C2869">
        <v>2014</v>
      </c>
      <c r="D2869">
        <v>2014</v>
      </c>
      <c r="F2869">
        <v>1750</v>
      </c>
      <c r="G2869">
        <v>0</v>
      </c>
      <c r="H2869" t="s">
        <v>622</v>
      </c>
      <c r="I2869">
        <v>3</v>
      </c>
      <c r="J2869">
        <v>111</v>
      </c>
      <c r="K2869" t="s">
        <v>66</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-108.8</v>
      </c>
      <c r="AH2869">
        <v>0</v>
      </c>
      <c r="AI2869">
        <v>-108.8</v>
      </c>
      <c r="AJ2869">
        <v>0</v>
      </c>
      <c r="AK2869">
        <v>-108.8</v>
      </c>
      <c r="AL2869">
        <v>-108.8</v>
      </c>
      <c r="AM2869">
        <v>0</v>
      </c>
      <c r="AN2869">
        <v>0</v>
      </c>
      <c r="AO2869">
        <v>0</v>
      </c>
      <c r="AP2869">
        <v>0</v>
      </c>
      <c r="AQ2869">
        <v>0</v>
      </c>
    </row>
    <row r="2870" spans="2:43" x14ac:dyDescent="0.35">
      <c r="B2870" s="65" t="s">
        <v>128</v>
      </c>
      <c r="C2870">
        <v>2014</v>
      </c>
      <c r="D2870">
        <v>2014</v>
      </c>
      <c r="F2870">
        <v>1750</v>
      </c>
      <c r="G2870">
        <v>0</v>
      </c>
      <c r="H2870" t="s">
        <v>622</v>
      </c>
      <c r="I2870">
        <v>3</v>
      </c>
      <c r="J2870">
        <v>121</v>
      </c>
      <c r="K2870" t="s">
        <v>66</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-7071.98</v>
      </c>
      <c r="AH2870">
        <v>0</v>
      </c>
      <c r="AI2870">
        <v>-7071.98</v>
      </c>
      <c r="AJ2870">
        <v>0</v>
      </c>
      <c r="AK2870">
        <v>-7071.98</v>
      </c>
      <c r="AL2870">
        <v>-7071.98</v>
      </c>
      <c r="AM2870">
        <v>0</v>
      </c>
      <c r="AN2870">
        <v>0</v>
      </c>
      <c r="AO2870">
        <v>0</v>
      </c>
      <c r="AP2870">
        <v>0</v>
      </c>
      <c r="AQ2870">
        <v>0</v>
      </c>
    </row>
    <row r="2871" spans="2:43" x14ac:dyDescent="0.35">
      <c r="B2871" s="65" t="s">
        <v>128</v>
      </c>
      <c r="C2871">
        <v>2014</v>
      </c>
      <c r="D2871">
        <v>2014</v>
      </c>
      <c r="F2871">
        <v>1750</v>
      </c>
      <c r="G2871">
        <v>0</v>
      </c>
      <c r="H2871" t="s">
        <v>622</v>
      </c>
      <c r="I2871">
        <v>3</v>
      </c>
      <c r="J2871">
        <v>210</v>
      </c>
      <c r="K2871" t="s">
        <v>66</v>
      </c>
      <c r="L2871">
        <v>-14657.37</v>
      </c>
      <c r="M2871">
        <v>-14657.37</v>
      </c>
      <c r="N2871">
        <v>0</v>
      </c>
      <c r="O2871">
        <v>0</v>
      </c>
      <c r="P2871">
        <v>-14657.37</v>
      </c>
      <c r="Q2871">
        <v>-14657.37</v>
      </c>
      <c r="R2871">
        <v>0</v>
      </c>
      <c r="S2871">
        <v>15.1</v>
      </c>
      <c r="T2871">
        <v>0</v>
      </c>
      <c r="U2871">
        <v>-15.1</v>
      </c>
      <c r="V2871">
        <v>0</v>
      </c>
      <c r="W2871">
        <v>0</v>
      </c>
      <c r="X2871">
        <v>0</v>
      </c>
      <c r="Y2871">
        <v>0</v>
      </c>
      <c r="Z2871">
        <v>0</v>
      </c>
      <c r="AA2871">
        <v>0</v>
      </c>
      <c r="AB2871">
        <v>0</v>
      </c>
      <c r="AC2871">
        <v>0</v>
      </c>
      <c r="AD2871">
        <v>-15.1</v>
      </c>
      <c r="AE2871">
        <v>0</v>
      </c>
      <c r="AF2871">
        <v>0</v>
      </c>
      <c r="AG2871">
        <v>0</v>
      </c>
      <c r="AH2871">
        <v>0</v>
      </c>
      <c r="AI2871">
        <v>-15.1</v>
      </c>
      <c r="AJ2871">
        <v>0</v>
      </c>
      <c r="AK2871">
        <v>-15.1</v>
      </c>
      <c r="AL2871">
        <v>-15.1</v>
      </c>
      <c r="AM2871">
        <v>2075.36</v>
      </c>
      <c r="AN2871">
        <v>0</v>
      </c>
      <c r="AO2871">
        <v>0</v>
      </c>
      <c r="AP2871">
        <v>0</v>
      </c>
      <c r="AQ2871">
        <v>2075.36</v>
      </c>
    </row>
    <row r="2872" spans="2:43" x14ac:dyDescent="0.35">
      <c r="B2872" s="65" t="s">
        <v>128</v>
      </c>
      <c r="C2872">
        <v>2014</v>
      </c>
      <c r="D2872">
        <v>2014</v>
      </c>
      <c r="F2872">
        <v>1750</v>
      </c>
      <c r="G2872">
        <v>0</v>
      </c>
      <c r="H2872" t="s">
        <v>622</v>
      </c>
      <c r="I2872">
        <v>3</v>
      </c>
      <c r="J2872">
        <v>231</v>
      </c>
      <c r="K2872" t="s">
        <v>66</v>
      </c>
      <c r="L2872">
        <v>-17269.7</v>
      </c>
      <c r="M2872">
        <v>-17269.7</v>
      </c>
      <c r="N2872">
        <v>0</v>
      </c>
      <c r="O2872">
        <v>0</v>
      </c>
      <c r="P2872">
        <v>-17269.7</v>
      </c>
      <c r="Q2872">
        <v>-17269.7</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row>
    <row r="2873" spans="2:43" x14ac:dyDescent="0.35">
      <c r="B2873" s="65" t="s">
        <v>128</v>
      </c>
      <c r="C2873">
        <v>2014</v>
      </c>
      <c r="D2873">
        <v>2014</v>
      </c>
      <c r="F2873">
        <v>1750</v>
      </c>
      <c r="G2873">
        <v>0</v>
      </c>
      <c r="H2873" t="s">
        <v>622</v>
      </c>
      <c r="I2873">
        <v>3</v>
      </c>
      <c r="J2873">
        <v>233</v>
      </c>
      <c r="K2873" t="s">
        <v>66</v>
      </c>
      <c r="L2873">
        <v>-3441.96</v>
      </c>
      <c r="M2873">
        <v>-3441.96</v>
      </c>
      <c r="N2873">
        <v>0</v>
      </c>
      <c r="O2873">
        <v>0</v>
      </c>
      <c r="P2873">
        <v>-3441.96</v>
      </c>
      <c r="Q2873">
        <v>-3441.96</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row>
    <row r="2874" spans="2:43" x14ac:dyDescent="0.35">
      <c r="B2874" s="65" t="s">
        <v>128</v>
      </c>
      <c r="C2874">
        <v>2014</v>
      </c>
      <c r="D2874">
        <v>2014</v>
      </c>
      <c r="F2874">
        <v>1750</v>
      </c>
      <c r="G2874">
        <v>0</v>
      </c>
      <c r="H2874" t="s">
        <v>622</v>
      </c>
      <c r="I2874">
        <v>3</v>
      </c>
      <c r="J2874">
        <v>251</v>
      </c>
      <c r="K2874" t="s">
        <v>66</v>
      </c>
      <c r="L2874">
        <v>-549607.12</v>
      </c>
      <c r="M2874">
        <v>-512581.58</v>
      </c>
      <c r="N2874">
        <v>0</v>
      </c>
      <c r="O2874">
        <v>-34696.82</v>
      </c>
      <c r="P2874">
        <v>-549607.12</v>
      </c>
      <c r="Q2874">
        <v>-547278.4</v>
      </c>
      <c r="R2874">
        <v>0</v>
      </c>
      <c r="S2874">
        <v>-6321</v>
      </c>
      <c r="T2874">
        <v>0</v>
      </c>
      <c r="U2874">
        <v>0</v>
      </c>
      <c r="V2874">
        <v>0</v>
      </c>
      <c r="W2874">
        <v>-6321</v>
      </c>
      <c r="X2874">
        <v>0</v>
      </c>
      <c r="Y2874">
        <v>0</v>
      </c>
      <c r="Z2874">
        <v>0</v>
      </c>
      <c r="AA2874">
        <v>0</v>
      </c>
      <c r="AB2874">
        <v>0</v>
      </c>
      <c r="AC2874">
        <v>0</v>
      </c>
      <c r="AD2874">
        <v>-30704.54</v>
      </c>
      <c r="AE2874">
        <v>0</v>
      </c>
      <c r="AF2874">
        <v>0</v>
      </c>
      <c r="AG2874">
        <v>0</v>
      </c>
      <c r="AH2874">
        <v>0</v>
      </c>
      <c r="AI2874">
        <v>-30704.54</v>
      </c>
      <c r="AJ2874">
        <v>0</v>
      </c>
      <c r="AK2874">
        <v>-30704.54</v>
      </c>
      <c r="AL2874">
        <v>-34696.82</v>
      </c>
      <c r="AM2874">
        <v>51481.7</v>
      </c>
      <c r="AN2874">
        <v>0</v>
      </c>
      <c r="AO2874">
        <v>0</v>
      </c>
      <c r="AP2874">
        <v>0</v>
      </c>
      <c r="AQ2874">
        <v>51481.7</v>
      </c>
    </row>
    <row r="2875" spans="2:43" x14ac:dyDescent="0.35">
      <c r="B2875" s="65" t="s">
        <v>128</v>
      </c>
      <c r="C2875">
        <v>2014</v>
      </c>
      <c r="D2875">
        <v>2014</v>
      </c>
      <c r="F2875">
        <v>1750</v>
      </c>
      <c r="G2875">
        <v>0</v>
      </c>
      <c r="H2875" t="s">
        <v>622</v>
      </c>
      <c r="I2875">
        <v>3</v>
      </c>
      <c r="J2875">
        <v>252</v>
      </c>
      <c r="K2875" t="s">
        <v>66</v>
      </c>
      <c r="L2875">
        <v>-22306.41</v>
      </c>
      <c r="M2875">
        <v>-21004.41</v>
      </c>
      <c r="N2875">
        <v>0</v>
      </c>
      <c r="O2875">
        <v>0</v>
      </c>
      <c r="P2875">
        <v>-22306.41</v>
      </c>
      <c r="Q2875">
        <v>-21004.41</v>
      </c>
      <c r="R2875">
        <v>0</v>
      </c>
      <c r="S2875">
        <v>3.2</v>
      </c>
      <c r="T2875">
        <v>0</v>
      </c>
      <c r="U2875">
        <v>-3.2</v>
      </c>
      <c r="V2875">
        <v>0</v>
      </c>
      <c r="W2875">
        <v>0</v>
      </c>
      <c r="X2875">
        <v>0</v>
      </c>
      <c r="Y2875">
        <v>0</v>
      </c>
      <c r="Z2875">
        <v>0</v>
      </c>
      <c r="AA2875">
        <v>0</v>
      </c>
      <c r="AB2875">
        <v>0</v>
      </c>
      <c r="AC2875">
        <v>0</v>
      </c>
      <c r="AD2875">
        <v>-1305.2</v>
      </c>
      <c r="AE2875">
        <v>0</v>
      </c>
      <c r="AF2875">
        <v>0</v>
      </c>
      <c r="AG2875">
        <v>0</v>
      </c>
      <c r="AH2875">
        <v>0</v>
      </c>
      <c r="AI2875">
        <v>-1305.2</v>
      </c>
      <c r="AJ2875">
        <v>0</v>
      </c>
      <c r="AK2875">
        <v>-1305.2</v>
      </c>
      <c r="AL2875">
        <v>-3.2</v>
      </c>
      <c r="AM2875">
        <v>19226</v>
      </c>
      <c r="AN2875">
        <v>0</v>
      </c>
      <c r="AO2875">
        <v>0</v>
      </c>
      <c r="AP2875">
        <v>0</v>
      </c>
      <c r="AQ2875">
        <v>19226</v>
      </c>
    </row>
    <row r="2876" spans="2:43" x14ac:dyDescent="0.35">
      <c r="B2876" s="65" t="s">
        <v>128</v>
      </c>
      <c r="C2876">
        <v>2014</v>
      </c>
      <c r="D2876">
        <v>2014</v>
      </c>
      <c r="F2876">
        <v>1750</v>
      </c>
      <c r="G2876">
        <v>0</v>
      </c>
      <c r="H2876" t="s">
        <v>622</v>
      </c>
      <c r="I2876">
        <v>3</v>
      </c>
      <c r="J2876">
        <v>253</v>
      </c>
      <c r="K2876" t="s">
        <v>66</v>
      </c>
      <c r="L2876">
        <v>-567808.49</v>
      </c>
      <c r="M2876">
        <v>-369446.43</v>
      </c>
      <c r="N2876">
        <v>0</v>
      </c>
      <c r="O2876">
        <v>0</v>
      </c>
      <c r="P2876">
        <v>-567808.49</v>
      </c>
      <c r="Q2876">
        <v>-369446.43</v>
      </c>
      <c r="R2876">
        <v>-5499.9</v>
      </c>
      <c r="S2876">
        <v>1.32</v>
      </c>
      <c r="T2876">
        <v>0</v>
      </c>
      <c r="U2876">
        <v>-1.32</v>
      </c>
      <c r="V2876">
        <v>-5499.9</v>
      </c>
      <c r="W2876">
        <v>0</v>
      </c>
      <c r="X2876">
        <v>-192717.22</v>
      </c>
      <c r="Y2876">
        <v>-190681.07</v>
      </c>
      <c r="Z2876">
        <v>0</v>
      </c>
      <c r="AA2876">
        <v>0</v>
      </c>
      <c r="AB2876">
        <v>-192717.22</v>
      </c>
      <c r="AC2876">
        <v>-190681.07</v>
      </c>
      <c r="AD2876">
        <v>-205899.43</v>
      </c>
      <c r="AE2876">
        <v>0</v>
      </c>
      <c r="AF2876">
        <v>0</v>
      </c>
      <c r="AG2876">
        <v>0</v>
      </c>
      <c r="AH2876">
        <v>0</v>
      </c>
      <c r="AI2876">
        <v>-205899.43</v>
      </c>
      <c r="AJ2876">
        <v>-192717.22</v>
      </c>
      <c r="AK2876">
        <v>-203863.28</v>
      </c>
      <c r="AL2876">
        <v>-1.32</v>
      </c>
      <c r="AM2876">
        <v>82902.3</v>
      </c>
      <c r="AN2876">
        <v>0</v>
      </c>
      <c r="AO2876">
        <v>0</v>
      </c>
      <c r="AP2876">
        <v>0</v>
      </c>
      <c r="AQ2876">
        <v>82902.3</v>
      </c>
    </row>
    <row r="2877" spans="2:43" x14ac:dyDescent="0.35">
      <c r="B2877" s="65" t="s">
        <v>128</v>
      </c>
      <c r="C2877">
        <v>2014</v>
      </c>
      <c r="D2877">
        <v>2014</v>
      </c>
      <c r="F2877">
        <v>1750</v>
      </c>
      <c r="G2877">
        <v>0</v>
      </c>
      <c r="H2877" t="s">
        <v>622</v>
      </c>
      <c r="I2877">
        <v>3</v>
      </c>
      <c r="J2877">
        <v>256</v>
      </c>
      <c r="K2877" t="s">
        <v>66</v>
      </c>
      <c r="L2877">
        <v>-3196.93</v>
      </c>
      <c r="M2877">
        <v>-3196.93</v>
      </c>
      <c r="N2877">
        <v>0</v>
      </c>
      <c r="O2877">
        <v>0</v>
      </c>
      <c r="P2877">
        <v>-3196.93</v>
      </c>
      <c r="Q2877">
        <v>-3196.93</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row>
    <row r="2878" spans="2:43" x14ac:dyDescent="0.35">
      <c r="B2878" s="65" t="s">
        <v>128</v>
      </c>
      <c r="C2878">
        <v>2014</v>
      </c>
      <c r="D2878">
        <v>2014</v>
      </c>
      <c r="F2878">
        <v>1750</v>
      </c>
      <c r="G2878">
        <v>0</v>
      </c>
      <c r="H2878" t="s">
        <v>622</v>
      </c>
      <c r="I2878">
        <v>3</v>
      </c>
      <c r="J2878">
        <v>257</v>
      </c>
      <c r="K2878" t="s">
        <v>66</v>
      </c>
      <c r="L2878">
        <v>-711858.11</v>
      </c>
      <c r="M2878">
        <v>-711087.26</v>
      </c>
      <c r="N2878">
        <v>0</v>
      </c>
      <c r="O2878">
        <v>0</v>
      </c>
      <c r="P2878">
        <v>-711858.11</v>
      </c>
      <c r="Q2878">
        <v>-711087.26</v>
      </c>
      <c r="R2878">
        <v>-9229.15</v>
      </c>
      <c r="S2878">
        <v>0</v>
      </c>
      <c r="T2878">
        <v>0</v>
      </c>
      <c r="U2878">
        <v>0</v>
      </c>
      <c r="V2878">
        <v>-9229.15</v>
      </c>
      <c r="W2878">
        <v>0</v>
      </c>
      <c r="X2878">
        <v>0</v>
      </c>
      <c r="Y2878">
        <v>0</v>
      </c>
      <c r="Z2878">
        <v>0</v>
      </c>
      <c r="AA2878">
        <v>0</v>
      </c>
      <c r="AB2878">
        <v>0</v>
      </c>
      <c r="AC2878">
        <v>0</v>
      </c>
      <c r="AD2878">
        <v>-10000</v>
      </c>
      <c r="AE2878">
        <v>0</v>
      </c>
      <c r="AF2878">
        <v>0</v>
      </c>
      <c r="AG2878">
        <v>0</v>
      </c>
      <c r="AH2878">
        <v>0</v>
      </c>
      <c r="AI2878">
        <v>-10000</v>
      </c>
      <c r="AJ2878">
        <v>0</v>
      </c>
      <c r="AK2878">
        <v>-10000</v>
      </c>
      <c r="AL2878">
        <v>0</v>
      </c>
      <c r="AM2878">
        <v>5298.14</v>
      </c>
      <c r="AN2878">
        <v>0</v>
      </c>
      <c r="AO2878">
        <v>0</v>
      </c>
      <c r="AP2878">
        <v>0</v>
      </c>
      <c r="AQ2878">
        <v>5298.14</v>
      </c>
    </row>
    <row r="2879" spans="2:43" x14ac:dyDescent="0.35">
      <c r="B2879" s="65" t="s">
        <v>128</v>
      </c>
      <c r="C2879">
        <v>2014</v>
      </c>
      <c r="D2879">
        <v>2014</v>
      </c>
      <c r="F2879">
        <v>1750</v>
      </c>
      <c r="G2879">
        <v>0</v>
      </c>
      <c r="H2879" t="s">
        <v>622</v>
      </c>
      <c r="I2879">
        <v>3</v>
      </c>
      <c r="J2879">
        <v>260</v>
      </c>
      <c r="K2879" t="s">
        <v>66</v>
      </c>
      <c r="L2879">
        <v>-64871.85</v>
      </c>
      <c r="M2879">
        <v>-61910.42</v>
      </c>
      <c r="N2879">
        <v>0</v>
      </c>
      <c r="O2879">
        <v>0</v>
      </c>
      <c r="P2879">
        <v>-64871.85</v>
      </c>
      <c r="Q2879">
        <v>-61910.42</v>
      </c>
      <c r="R2879">
        <v>0</v>
      </c>
      <c r="S2879">
        <v>0</v>
      </c>
      <c r="T2879">
        <v>0</v>
      </c>
      <c r="U2879">
        <v>0</v>
      </c>
      <c r="V2879">
        <v>0</v>
      </c>
      <c r="W2879">
        <v>0</v>
      </c>
      <c r="X2879">
        <v>0</v>
      </c>
      <c r="Y2879">
        <v>0</v>
      </c>
      <c r="Z2879">
        <v>0</v>
      </c>
      <c r="AA2879">
        <v>0</v>
      </c>
      <c r="AB2879">
        <v>0</v>
      </c>
      <c r="AC2879">
        <v>0</v>
      </c>
      <c r="AD2879">
        <v>-2961.43</v>
      </c>
      <c r="AE2879">
        <v>0</v>
      </c>
      <c r="AF2879">
        <v>0</v>
      </c>
      <c r="AG2879">
        <v>0</v>
      </c>
      <c r="AH2879">
        <v>0</v>
      </c>
      <c r="AI2879">
        <v>-2961.43</v>
      </c>
      <c r="AJ2879">
        <v>0</v>
      </c>
      <c r="AK2879">
        <v>-2961.43</v>
      </c>
      <c r="AL2879">
        <v>0</v>
      </c>
      <c r="AM2879">
        <v>0.8</v>
      </c>
      <c r="AN2879">
        <v>0</v>
      </c>
      <c r="AO2879">
        <v>0</v>
      </c>
      <c r="AP2879">
        <v>0</v>
      </c>
      <c r="AQ2879">
        <v>0.8</v>
      </c>
    </row>
    <row r="2880" spans="2:43" x14ac:dyDescent="0.35">
      <c r="B2880" s="65" t="s">
        <v>128</v>
      </c>
      <c r="C2880">
        <v>2014</v>
      </c>
      <c r="D2880">
        <v>2014</v>
      </c>
      <c r="F2880">
        <v>1750</v>
      </c>
      <c r="G2880">
        <v>0</v>
      </c>
      <c r="H2880" t="s">
        <v>622</v>
      </c>
      <c r="I2880">
        <v>3</v>
      </c>
      <c r="J2880">
        <v>310</v>
      </c>
      <c r="K2880" t="s">
        <v>66</v>
      </c>
      <c r="L2880">
        <v>0</v>
      </c>
      <c r="M2880">
        <v>0</v>
      </c>
      <c r="N2880">
        <v>0</v>
      </c>
      <c r="O2880">
        <v>0</v>
      </c>
      <c r="P2880">
        <v>0</v>
      </c>
      <c r="Q2880">
        <v>0</v>
      </c>
      <c r="R2880">
        <v>0</v>
      </c>
      <c r="S2880">
        <v>0</v>
      </c>
      <c r="T2880">
        <v>0</v>
      </c>
      <c r="U2880">
        <v>0</v>
      </c>
      <c r="V2880">
        <v>0</v>
      </c>
      <c r="W2880">
        <v>0</v>
      </c>
      <c r="X2880">
        <v>-65375</v>
      </c>
      <c r="Y2880">
        <v>-65375</v>
      </c>
      <c r="Z2880">
        <v>0</v>
      </c>
      <c r="AA2880">
        <v>0</v>
      </c>
      <c r="AB2880">
        <v>-65375</v>
      </c>
      <c r="AC2880">
        <v>-65375</v>
      </c>
      <c r="AD2880">
        <v>0</v>
      </c>
      <c r="AE2880">
        <v>0</v>
      </c>
      <c r="AF2880">
        <v>0</v>
      </c>
      <c r="AG2880">
        <v>0</v>
      </c>
      <c r="AH2880">
        <v>0</v>
      </c>
      <c r="AI2880">
        <v>0</v>
      </c>
      <c r="AJ2880">
        <v>-65375</v>
      </c>
      <c r="AK2880">
        <v>0</v>
      </c>
      <c r="AL2880">
        <v>0</v>
      </c>
      <c r="AM2880">
        <v>0</v>
      </c>
      <c r="AN2880">
        <v>0</v>
      </c>
      <c r="AO2880">
        <v>0</v>
      </c>
      <c r="AP2880">
        <v>0</v>
      </c>
      <c r="AQ2880">
        <v>0</v>
      </c>
    </row>
    <row r="2881" spans="2:43" x14ac:dyDescent="0.35">
      <c r="B2881" s="65" t="s">
        <v>128</v>
      </c>
      <c r="C2881">
        <v>2014</v>
      </c>
      <c r="D2881">
        <v>2014</v>
      </c>
      <c r="F2881">
        <v>1750</v>
      </c>
      <c r="G2881">
        <v>0</v>
      </c>
      <c r="H2881" t="s">
        <v>624</v>
      </c>
      <c r="I2881">
        <v>801</v>
      </c>
      <c r="J2881">
        <v>251</v>
      </c>
      <c r="K2881" t="s">
        <v>457</v>
      </c>
      <c r="L2881">
        <v>-389916.75</v>
      </c>
      <c r="M2881">
        <v>-0.01</v>
      </c>
      <c r="N2881">
        <v>0</v>
      </c>
      <c r="O2881">
        <v>0</v>
      </c>
      <c r="P2881">
        <v>-389916.75</v>
      </c>
      <c r="Q2881">
        <v>-0.01</v>
      </c>
      <c r="R2881">
        <v>-14436.99</v>
      </c>
      <c r="S2881">
        <v>0</v>
      </c>
      <c r="T2881">
        <v>0</v>
      </c>
      <c r="U2881">
        <v>0</v>
      </c>
      <c r="V2881">
        <v>-14436.99</v>
      </c>
      <c r="W2881">
        <v>0</v>
      </c>
      <c r="X2881">
        <v>0</v>
      </c>
      <c r="Y2881">
        <v>0</v>
      </c>
      <c r="Z2881">
        <v>0</v>
      </c>
      <c r="AA2881">
        <v>0</v>
      </c>
      <c r="AB2881">
        <v>0</v>
      </c>
      <c r="AC2881">
        <v>0</v>
      </c>
      <c r="AD2881">
        <v>-404353.73</v>
      </c>
      <c r="AE2881">
        <v>0</v>
      </c>
      <c r="AF2881">
        <v>0</v>
      </c>
      <c r="AG2881">
        <v>0</v>
      </c>
      <c r="AH2881">
        <v>0</v>
      </c>
      <c r="AI2881">
        <v>-404353.73</v>
      </c>
      <c r="AJ2881">
        <v>0</v>
      </c>
      <c r="AK2881">
        <v>-404353.73</v>
      </c>
      <c r="AL2881">
        <v>0</v>
      </c>
      <c r="AM2881">
        <v>0</v>
      </c>
      <c r="AN2881">
        <v>0</v>
      </c>
      <c r="AO2881">
        <v>0</v>
      </c>
      <c r="AP2881">
        <v>0</v>
      </c>
      <c r="AQ2881">
        <v>0</v>
      </c>
    </row>
    <row r="2882" spans="2:43" x14ac:dyDescent="0.35">
      <c r="B2882" s="65" t="s">
        <v>128</v>
      </c>
      <c r="C2882">
        <v>2014</v>
      </c>
      <c r="D2882">
        <v>2014</v>
      </c>
      <c r="F2882">
        <v>1750</v>
      </c>
      <c r="G2882">
        <v>0</v>
      </c>
      <c r="H2882" t="s">
        <v>624</v>
      </c>
      <c r="I2882">
        <v>801</v>
      </c>
      <c r="J2882">
        <v>253</v>
      </c>
      <c r="K2882" t="s">
        <v>457</v>
      </c>
      <c r="L2882">
        <v>-5102.5600000000004</v>
      </c>
      <c r="M2882">
        <v>-5407.32</v>
      </c>
      <c r="N2882">
        <v>0</v>
      </c>
      <c r="O2882">
        <v>0</v>
      </c>
      <c r="P2882">
        <v>-5102.5600000000004</v>
      </c>
      <c r="Q2882">
        <v>-5407.32</v>
      </c>
      <c r="R2882">
        <v>0</v>
      </c>
      <c r="S2882">
        <v>0</v>
      </c>
      <c r="T2882">
        <v>0</v>
      </c>
      <c r="U2882">
        <v>0</v>
      </c>
      <c r="V2882">
        <v>0</v>
      </c>
      <c r="W2882">
        <v>0</v>
      </c>
      <c r="X2882">
        <v>0</v>
      </c>
      <c r="Y2882">
        <v>0</v>
      </c>
      <c r="Z2882">
        <v>0</v>
      </c>
      <c r="AA2882">
        <v>0</v>
      </c>
      <c r="AB2882">
        <v>0</v>
      </c>
      <c r="AC2882">
        <v>0</v>
      </c>
      <c r="AD2882">
        <v>304.76</v>
      </c>
      <c r="AE2882">
        <v>0</v>
      </c>
      <c r="AF2882">
        <v>0</v>
      </c>
      <c r="AG2882">
        <v>0</v>
      </c>
      <c r="AH2882">
        <v>0</v>
      </c>
      <c r="AI2882">
        <v>304.76</v>
      </c>
      <c r="AJ2882">
        <v>0</v>
      </c>
      <c r="AK2882">
        <v>304.76</v>
      </c>
      <c r="AL2882">
        <v>0</v>
      </c>
      <c r="AM2882">
        <v>0</v>
      </c>
      <c r="AN2882">
        <v>0</v>
      </c>
      <c r="AO2882">
        <v>0</v>
      </c>
      <c r="AP2882">
        <v>0</v>
      </c>
      <c r="AQ2882">
        <v>0</v>
      </c>
    </row>
    <row r="2883" spans="2:43" x14ac:dyDescent="0.35">
      <c r="B2883" s="65" t="s">
        <v>128</v>
      </c>
      <c r="C2883">
        <v>2014</v>
      </c>
      <c r="D2883">
        <v>2014</v>
      </c>
      <c r="F2883">
        <v>1750</v>
      </c>
      <c r="G2883">
        <v>0</v>
      </c>
      <c r="H2883" t="s">
        <v>624</v>
      </c>
      <c r="I2883">
        <v>801</v>
      </c>
      <c r="J2883">
        <v>257</v>
      </c>
      <c r="K2883" t="s">
        <v>457</v>
      </c>
      <c r="L2883">
        <v>0</v>
      </c>
      <c r="M2883">
        <v>0</v>
      </c>
      <c r="N2883">
        <v>0</v>
      </c>
      <c r="O2883">
        <v>0</v>
      </c>
      <c r="P2883">
        <v>0</v>
      </c>
      <c r="Q2883">
        <v>0</v>
      </c>
      <c r="R2883">
        <v>0</v>
      </c>
      <c r="S2883">
        <v>-3.29</v>
      </c>
      <c r="T2883">
        <v>0</v>
      </c>
      <c r="U2883">
        <v>0</v>
      </c>
      <c r="V2883">
        <v>0</v>
      </c>
      <c r="W2883">
        <v>-3.29</v>
      </c>
      <c r="X2883">
        <v>0</v>
      </c>
      <c r="Y2883">
        <v>0</v>
      </c>
      <c r="Z2883">
        <v>0</v>
      </c>
      <c r="AA2883">
        <v>0</v>
      </c>
      <c r="AB2883">
        <v>0</v>
      </c>
      <c r="AC2883">
        <v>0</v>
      </c>
      <c r="AD2883">
        <v>3.29</v>
      </c>
      <c r="AE2883">
        <v>0</v>
      </c>
      <c r="AF2883">
        <v>0</v>
      </c>
      <c r="AG2883">
        <v>0</v>
      </c>
      <c r="AH2883">
        <v>0</v>
      </c>
      <c r="AI2883">
        <v>3.29</v>
      </c>
      <c r="AJ2883">
        <v>0</v>
      </c>
      <c r="AK2883">
        <v>3.29</v>
      </c>
      <c r="AL2883">
        <v>0</v>
      </c>
      <c r="AM2883">
        <v>0</v>
      </c>
      <c r="AN2883">
        <v>3.29</v>
      </c>
      <c r="AO2883">
        <v>0</v>
      </c>
      <c r="AP2883">
        <v>0</v>
      </c>
      <c r="AQ2883">
        <v>3.29</v>
      </c>
    </row>
    <row r="2884" spans="2:43" x14ac:dyDescent="0.35">
      <c r="B2884" s="65" t="s">
        <v>128</v>
      </c>
      <c r="C2884">
        <v>2014</v>
      </c>
      <c r="D2884">
        <v>2014</v>
      </c>
      <c r="F2884">
        <v>1750</v>
      </c>
      <c r="G2884">
        <v>0</v>
      </c>
      <c r="H2884" t="s">
        <v>624</v>
      </c>
      <c r="I2884">
        <v>801</v>
      </c>
      <c r="J2884">
        <v>260</v>
      </c>
      <c r="K2884" t="s">
        <v>457</v>
      </c>
      <c r="L2884">
        <v>-2985.48</v>
      </c>
      <c r="M2884">
        <v>-2985.48</v>
      </c>
      <c r="N2884">
        <v>0</v>
      </c>
      <c r="O2884">
        <v>0</v>
      </c>
      <c r="P2884">
        <v>-2985.48</v>
      </c>
      <c r="Q2884">
        <v>-2985.48</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2985.48</v>
      </c>
      <c r="AN2884">
        <v>0</v>
      </c>
      <c r="AO2884">
        <v>0</v>
      </c>
      <c r="AP2884">
        <v>0</v>
      </c>
      <c r="AQ2884">
        <v>2985.48</v>
      </c>
    </row>
    <row r="2885" spans="2:43" x14ac:dyDescent="0.35">
      <c r="B2885" s="65" t="s">
        <v>128</v>
      </c>
      <c r="C2885">
        <v>2014</v>
      </c>
      <c r="D2885">
        <v>2015</v>
      </c>
      <c r="F2885">
        <v>1750</v>
      </c>
      <c r="G2885">
        <v>0</v>
      </c>
      <c r="H2885" t="s">
        <v>621</v>
      </c>
      <c r="I2885">
        <v>2</v>
      </c>
      <c r="J2885">
        <v>410</v>
      </c>
      <c r="K2885" t="s">
        <v>66</v>
      </c>
      <c r="L2885">
        <v>-617700</v>
      </c>
      <c r="M2885">
        <v>-349700</v>
      </c>
      <c r="N2885">
        <v>0</v>
      </c>
      <c r="O2885">
        <v>0</v>
      </c>
      <c r="P2885">
        <v>-617700</v>
      </c>
      <c r="Q2885">
        <v>-349700</v>
      </c>
      <c r="R2885">
        <v>-8000</v>
      </c>
      <c r="S2885">
        <v>0</v>
      </c>
      <c r="T2885">
        <v>0</v>
      </c>
      <c r="U2885">
        <v>0</v>
      </c>
      <c r="V2885">
        <v>-8000</v>
      </c>
      <c r="W2885">
        <v>0</v>
      </c>
      <c r="X2885">
        <v>0</v>
      </c>
      <c r="Y2885">
        <v>0</v>
      </c>
      <c r="Z2885">
        <v>0</v>
      </c>
      <c r="AA2885">
        <v>0</v>
      </c>
      <c r="AB2885">
        <v>0</v>
      </c>
      <c r="AC2885">
        <v>0</v>
      </c>
      <c r="AD2885">
        <v>-276000</v>
      </c>
      <c r="AE2885">
        <v>0</v>
      </c>
      <c r="AF2885">
        <v>0</v>
      </c>
      <c r="AG2885">
        <v>0</v>
      </c>
      <c r="AH2885">
        <v>0</v>
      </c>
      <c r="AI2885">
        <v>-276000</v>
      </c>
      <c r="AJ2885">
        <v>0</v>
      </c>
      <c r="AK2885">
        <v>-276000</v>
      </c>
      <c r="AL2885">
        <v>0</v>
      </c>
      <c r="AM2885">
        <v>0</v>
      </c>
      <c r="AN2885">
        <v>0</v>
      </c>
      <c r="AO2885">
        <v>0</v>
      </c>
      <c r="AP2885">
        <v>0</v>
      </c>
      <c r="AQ2885">
        <v>0</v>
      </c>
    </row>
    <row r="2886" spans="2:43" x14ac:dyDescent="0.35">
      <c r="B2886" s="65" t="s">
        <v>128</v>
      </c>
      <c r="C2886">
        <v>2015</v>
      </c>
      <c r="D2886">
        <v>2015</v>
      </c>
      <c r="F2886">
        <v>1710</v>
      </c>
      <c r="G2886">
        <v>0</v>
      </c>
      <c r="H2886" t="s">
        <v>618</v>
      </c>
      <c r="I2886">
        <v>801</v>
      </c>
      <c r="J2886">
        <v>232</v>
      </c>
      <c r="K2886" t="s">
        <v>457</v>
      </c>
      <c r="L2886">
        <v>0</v>
      </c>
      <c r="M2886">
        <v>0</v>
      </c>
      <c r="N2886">
        <v>0</v>
      </c>
      <c r="O2886">
        <v>0</v>
      </c>
      <c r="P2886">
        <v>0</v>
      </c>
      <c r="Q2886">
        <v>0</v>
      </c>
      <c r="R2886">
        <v>0</v>
      </c>
      <c r="S2886">
        <v>-147.43</v>
      </c>
      <c r="T2886">
        <v>0</v>
      </c>
      <c r="U2886">
        <v>0</v>
      </c>
      <c r="V2886">
        <v>0</v>
      </c>
      <c r="W2886">
        <v>-147.43</v>
      </c>
      <c r="X2886">
        <v>0</v>
      </c>
      <c r="Y2886">
        <v>0</v>
      </c>
      <c r="Z2886">
        <v>0</v>
      </c>
      <c r="AA2886">
        <v>0</v>
      </c>
      <c r="AB2886">
        <v>0</v>
      </c>
      <c r="AC2886">
        <v>0</v>
      </c>
      <c r="AD2886">
        <v>147.43</v>
      </c>
      <c r="AE2886">
        <v>0</v>
      </c>
      <c r="AF2886">
        <v>0</v>
      </c>
      <c r="AG2886">
        <v>0</v>
      </c>
      <c r="AH2886">
        <v>0</v>
      </c>
      <c r="AI2886">
        <v>147.43</v>
      </c>
      <c r="AJ2886">
        <v>0</v>
      </c>
      <c r="AK2886">
        <v>147.43</v>
      </c>
      <c r="AL2886">
        <v>0</v>
      </c>
      <c r="AM2886">
        <v>0</v>
      </c>
      <c r="AN2886">
        <v>147.43</v>
      </c>
      <c r="AO2886">
        <v>0</v>
      </c>
      <c r="AP2886">
        <v>0</v>
      </c>
      <c r="AQ2886">
        <v>147.43</v>
      </c>
    </row>
    <row r="2887" spans="2:43" x14ac:dyDescent="0.35">
      <c r="B2887" s="65" t="s">
        <v>128</v>
      </c>
      <c r="C2887">
        <v>2015</v>
      </c>
      <c r="D2887">
        <v>2015</v>
      </c>
      <c r="F2887">
        <v>1710</v>
      </c>
      <c r="G2887">
        <v>0</v>
      </c>
      <c r="H2887" t="s">
        <v>618</v>
      </c>
      <c r="I2887">
        <v>801</v>
      </c>
      <c r="J2887">
        <v>254</v>
      </c>
      <c r="K2887" t="s">
        <v>457</v>
      </c>
      <c r="L2887">
        <v>-1377164.18</v>
      </c>
      <c r="M2887">
        <v>-1367506.71</v>
      </c>
      <c r="N2887">
        <v>0</v>
      </c>
      <c r="O2887">
        <v>0</v>
      </c>
      <c r="P2887">
        <v>-1377164.18</v>
      </c>
      <c r="Q2887">
        <v>-1367506.71</v>
      </c>
      <c r="R2887">
        <v>0</v>
      </c>
      <c r="S2887">
        <v>0</v>
      </c>
      <c r="T2887">
        <v>0</v>
      </c>
      <c r="U2887">
        <v>0</v>
      </c>
      <c r="V2887">
        <v>0</v>
      </c>
      <c r="W2887">
        <v>0</v>
      </c>
      <c r="X2887">
        <v>0</v>
      </c>
      <c r="Y2887">
        <v>0</v>
      </c>
      <c r="Z2887">
        <v>0</v>
      </c>
      <c r="AA2887">
        <v>0</v>
      </c>
      <c r="AB2887">
        <v>0</v>
      </c>
      <c r="AC2887">
        <v>0</v>
      </c>
      <c r="AD2887">
        <v>-9657.4699999999993</v>
      </c>
      <c r="AE2887">
        <v>0</v>
      </c>
      <c r="AF2887">
        <v>0</v>
      </c>
      <c r="AG2887">
        <v>0</v>
      </c>
      <c r="AH2887">
        <v>0</v>
      </c>
      <c r="AI2887">
        <v>-9657.4699999999993</v>
      </c>
      <c r="AJ2887">
        <v>0</v>
      </c>
      <c r="AK2887">
        <v>-9657.4699999999993</v>
      </c>
      <c r="AL2887">
        <v>0</v>
      </c>
      <c r="AM2887">
        <v>1366953.13</v>
      </c>
      <c r="AN2887">
        <v>0</v>
      </c>
      <c r="AO2887">
        <v>0</v>
      </c>
      <c r="AP2887">
        <v>0</v>
      </c>
      <c r="AQ2887">
        <v>1366953.13</v>
      </c>
    </row>
    <row r="2888" spans="2:43" x14ac:dyDescent="0.35">
      <c r="B2888" s="65" t="s">
        <v>128</v>
      </c>
      <c r="C2888">
        <v>2015</v>
      </c>
      <c r="D2888">
        <v>2015</v>
      </c>
      <c r="F2888">
        <v>1710</v>
      </c>
      <c r="G2888">
        <v>0</v>
      </c>
      <c r="H2888" t="s">
        <v>618</v>
      </c>
      <c r="I2888">
        <v>801</v>
      </c>
      <c r="J2888">
        <v>310</v>
      </c>
      <c r="K2888" t="s">
        <v>457</v>
      </c>
      <c r="L2888">
        <v>-630000</v>
      </c>
      <c r="M2888">
        <v>-592577.93999999994</v>
      </c>
      <c r="N2888">
        <v>0</v>
      </c>
      <c r="O2888">
        <v>0</v>
      </c>
      <c r="P2888">
        <v>-630000</v>
      </c>
      <c r="Q2888">
        <v>-592577.93999999994</v>
      </c>
      <c r="R2888">
        <v>0</v>
      </c>
      <c r="S2888">
        <v>0</v>
      </c>
      <c r="T2888">
        <v>0</v>
      </c>
      <c r="U2888">
        <v>0</v>
      </c>
      <c r="V2888">
        <v>0</v>
      </c>
      <c r="W2888">
        <v>0</v>
      </c>
      <c r="X2888">
        <v>0</v>
      </c>
      <c r="Y2888">
        <v>0</v>
      </c>
      <c r="Z2888">
        <v>0</v>
      </c>
      <c r="AA2888">
        <v>0</v>
      </c>
      <c r="AB2888">
        <v>0</v>
      </c>
      <c r="AC2888">
        <v>0</v>
      </c>
      <c r="AD2888">
        <v>-37422.06</v>
      </c>
      <c r="AE2888">
        <v>0</v>
      </c>
      <c r="AF2888">
        <v>0</v>
      </c>
      <c r="AG2888">
        <v>0</v>
      </c>
      <c r="AH2888">
        <v>0</v>
      </c>
      <c r="AI2888">
        <v>-37422.06</v>
      </c>
      <c r="AJ2888">
        <v>0</v>
      </c>
      <c r="AK2888">
        <v>-37422.06</v>
      </c>
      <c r="AL2888">
        <v>0</v>
      </c>
      <c r="AM2888">
        <v>0</v>
      </c>
      <c r="AN2888">
        <v>0</v>
      </c>
      <c r="AO2888">
        <v>0</v>
      </c>
      <c r="AP2888">
        <v>0</v>
      </c>
      <c r="AQ2888">
        <v>0</v>
      </c>
    </row>
    <row r="2889" spans="2:43" x14ac:dyDescent="0.35">
      <c r="B2889" s="65" t="s">
        <v>128</v>
      </c>
      <c r="C2889">
        <v>2015</v>
      </c>
      <c r="D2889">
        <v>2015</v>
      </c>
      <c r="F2889">
        <v>1750</v>
      </c>
      <c r="G2889">
        <v>0</v>
      </c>
      <c r="H2889" t="s">
        <v>620</v>
      </c>
      <c r="I2889">
        <v>1</v>
      </c>
      <c r="J2889">
        <v>111</v>
      </c>
      <c r="K2889" t="s">
        <v>66</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329.06</v>
      </c>
      <c r="AQ2889">
        <v>329.06</v>
      </c>
    </row>
    <row r="2890" spans="2:43" x14ac:dyDescent="0.35">
      <c r="B2890" s="65" t="s">
        <v>128</v>
      </c>
      <c r="C2890">
        <v>2015</v>
      </c>
      <c r="D2890">
        <v>2015</v>
      </c>
      <c r="F2890">
        <v>1750</v>
      </c>
      <c r="G2890">
        <v>0</v>
      </c>
      <c r="H2890" t="s">
        <v>620</v>
      </c>
      <c r="I2890">
        <v>1</v>
      </c>
      <c r="J2890">
        <v>121</v>
      </c>
      <c r="K2890" t="s">
        <v>66</v>
      </c>
      <c r="L2890">
        <v>-0.14000000000000001</v>
      </c>
      <c r="M2890">
        <v>-0.14000000000000001</v>
      </c>
      <c r="N2890">
        <v>0</v>
      </c>
      <c r="O2890">
        <v>0</v>
      </c>
      <c r="P2890">
        <v>-0.14000000000000001</v>
      </c>
      <c r="Q2890">
        <v>-0.14000000000000001</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0.14000000000000001</v>
      </c>
      <c r="AN2890">
        <v>0</v>
      </c>
      <c r="AO2890">
        <v>0</v>
      </c>
      <c r="AP2890">
        <v>35.89</v>
      </c>
      <c r="AQ2890">
        <v>36.03</v>
      </c>
    </row>
    <row r="2891" spans="2:43" x14ac:dyDescent="0.35">
      <c r="B2891" s="65" t="s">
        <v>128</v>
      </c>
      <c r="C2891">
        <v>2015</v>
      </c>
      <c r="D2891">
        <v>2015</v>
      </c>
      <c r="F2891">
        <v>1750</v>
      </c>
      <c r="G2891">
        <v>0</v>
      </c>
      <c r="H2891" t="s">
        <v>620</v>
      </c>
      <c r="I2891">
        <v>1</v>
      </c>
      <c r="J2891">
        <v>210</v>
      </c>
      <c r="K2891" t="s">
        <v>66</v>
      </c>
      <c r="L2891">
        <v>-282220.34999999998</v>
      </c>
      <c r="M2891">
        <v>-281440.39</v>
      </c>
      <c r="N2891">
        <v>0</v>
      </c>
      <c r="O2891">
        <v>0</v>
      </c>
      <c r="P2891">
        <v>-282220.34999999998</v>
      </c>
      <c r="Q2891">
        <v>-281440.39</v>
      </c>
      <c r="R2891">
        <v>-824.8</v>
      </c>
      <c r="S2891">
        <v>36676.480000000003</v>
      </c>
      <c r="T2891">
        <v>0</v>
      </c>
      <c r="U2891">
        <v>-38665.019999999997</v>
      </c>
      <c r="V2891">
        <v>-824.8</v>
      </c>
      <c r="W2891">
        <v>-1988.54</v>
      </c>
      <c r="X2891">
        <v>0</v>
      </c>
      <c r="Y2891">
        <v>0</v>
      </c>
      <c r="Z2891">
        <v>0</v>
      </c>
      <c r="AA2891">
        <v>0</v>
      </c>
      <c r="AB2891">
        <v>0</v>
      </c>
      <c r="AC2891">
        <v>0</v>
      </c>
      <c r="AD2891">
        <v>-38281.24</v>
      </c>
      <c r="AE2891">
        <v>0</v>
      </c>
      <c r="AF2891">
        <v>0</v>
      </c>
      <c r="AG2891">
        <v>0</v>
      </c>
      <c r="AH2891">
        <v>0</v>
      </c>
      <c r="AI2891">
        <v>-38281.24</v>
      </c>
      <c r="AJ2891">
        <v>0</v>
      </c>
      <c r="AK2891">
        <v>-38281.24</v>
      </c>
      <c r="AL2891">
        <v>-38665.019999999997</v>
      </c>
      <c r="AM2891">
        <v>44868.639999999999</v>
      </c>
      <c r="AN2891">
        <v>736.8</v>
      </c>
      <c r="AO2891">
        <v>0</v>
      </c>
      <c r="AP2891">
        <v>0</v>
      </c>
      <c r="AQ2891">
        <v>45605.440000000002</v>
      </c>
    </row>
    <row r="2892" spans="2:43" x14ac:dyDescent="0.35">
      <c r="B2892" s="65" t="s">
        <v>128</v>
      </c>
      <c r="C2892">
        <v>2015</v>
      </c>
      <c r="D2892">
        <v>2015</v>
      </c>
      <c r="F2892">
        <v>1750</v>
      </c>
      <c r="G2892">
        <v>0</v>
      </c>
      <c r="H2892" t="s">
        <v>620</v>
      </c>
      <c r="I2892">
        <v>1</v>
      </c>
      <c r="J2892">
        <v>220</v>
      </c>
      <c r="K2892" t="s">
        <v>66</v>
      </c>
      <c r="L2892">
        <v>-6387.39</v>
      </c>
      <c r="M2892">
        <v>-6387.39</v>
      </c>
      <c r="N2892">
        <v>0</v>
      </c>
      <c r="O2892">
        <v>0</v>
      </c>
      <c r="P2892">
        <v>-6387.39</v>
      </c>
      <c r="Q2892">
        <v>-6387.39</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6387.39</v>
      </c>
      <c r="AN2892">
        <v>0</v>
      </c>
      <c r="AO2892">
        <v>0</v>
      </c>
      <c r="AP2892">
        <v>0</v>
      </c>
      <c r="AQ2892">
        <v>6387.39</v>
      </c>
    </row>
    <row r="2893" spans="2:43" x14ac:dyDescent="0.35">
      <c r="B2893" s="65" t="s">
        <v>128</v>
      </c>
      <c r="C2893">
        <v>2015</v>
      </c>
      <c r="D2893">
        <v>2015</v>
      </c>
      <c r="F2893">
        <v>1750</v>
      </c>
      <c r="G2893">
        <v>0</v>
      </c>
      <c r="H2893" t="s">
        <v>620</v>
      </c>
      <c r="I2893">
        <v>1</v>
      </c>
      <c r="J2893">
        <v>233</v>
      </c>
      <c r="K2893" t="s">
        <v>66</v>
      </c>
      <c r="L2893">
        <v>-135781.14000000001</v>
      </c>
      <c r="M2893">
        <v>-135781.14000000001</v>
      </c>
      <c r="N2893">
        <v>0</v>
      </c>
      <c r="O2893">
        <v>0</v>
      </c>
      <c r="P2893">
        <v>-135781.14000000001</v>
      </c>
      <c r="Q2893">
        <v>-135781.14000000001</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row>
    <row r="2894" spans="2:43" x14ac:dyDescent="0.35">
      <c r="B2894" s="65" t="s">
        <v>128</v>
      </c>
      <c r="C2894">
        <v>2015</v>
      </c>
      <c r="D2894">
        <v>2015</v>
      </c>
      <c r="F2894">
        <v>1750</v>
      </c>
      <c r="G2894">
        <v>0</v>
      </c>
      <c r="H2894" t="s">
        <v>620</v>
      </c>
      <c r="I2894">
        <v>1</v>
      </c>
      <c r="J2894">
        <v>240</v>
      </c>
      <c r="K2894" t="s">
        <v>66</v>
      </c>
      <c r="L2894">
        <v>-21.6</v>
      </c>
      <c r="M2894">
        <v>-21.6</v>
      </c>
      <c r="N2894">
        <v>0</v>
      </c>
      <c r="O2894">
        <v>0</v>
      </c>
      <c r="P2894">
        <v>-21.6</v>
      </c>
      <c r="Q2894">
        <v>-21.6</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21.6</v>
      </c>
      <c r="AN2894">
        <v>0</v>
      </c>
      <c r="AO2894">
        <v>0</v>
      </c>
      <c r="AP2894">
        <v>0</v>
      </c>
      <c r="AQ2894">
        <v>21.6</v>
      </c>
    </row>
    <row r="2895" spans="2:43" x14ac:dyDescent="0.35">
      <c r="B2895" s="65" t="s">
        <v>128</v>
      </c>
      <c r="C2895">
        <v>2015</v>
      </c>
      <c r="D2895">
        <v>2015</v>
      </c>
      <c r="F2895">
        <v>1750</v>
      </c>
      <c r="G2895">
        <v>0</v>
      </c>
      <c r="H2895" t="s">
        <v>620</v>
      </c>
      <c r="I2895">
        <v>1</v>
      </c>
      <c r="J2895">
        <v>252</v>
      </c>
      <c r="K2895" t="s">
        <v>66</v>
      </c>
      <c r="L2895">
        <v>-182385.65</v>
      </c>
      <c r="M2895">
        <v>-134886.35</v>
      </c>
      <c r="N2895">
        <v>0</v>
      </c>
      <c r="O2895">
        <v>0</v>
      </c>
      <c r="P2895">
        <v>-182385.65</v>
      </c>
      <c r="Q2895">
        <v>-134886.35</v>
      </c>
      <c r="R2895">
        <v>0</v>
      </c>
      <c r="S2895">
        <v>0</v>
      </c>
      <c r="T2895">
        <v>0</v>
      </c>
      <c r="U2895">
        <v>0</v>
      </c>
      <c r="V2895">
        <v>0</v>
      </c>
      <c r="W2895">
        <v>0</v>
      </c>
      <c r="X2895">
        <v>0</v>
      </c>
      <c r="Y2895">
        <v>0</v>
      </c>
      <c r="Z2895">
        <v>0</v>
      </c>
      <c r="AA2895">
        <v>0</v>
      </c>
      <c r="AB2895">
        <v>0</v>
      </c>
      <c r="AC2895">
        <v>0</v>
      </c>
      <c r="AD2895">
        <v>-47499.3</v>
      </c>
      <c r="AE2895">
        <v>0</v>
      </c>
      <c r="AF2895">
        <v>0</v>
      </c>
      <c r="AG2895">
        <v>0</v>
      </c>
      <c r="AH2895">
        <v>0</v>
      </c>
      <c r="AI2895">
        <v>-47499.3</v>
      </c>
      <c r="AJ2895">
        <v>0</v>
      </c>
      <c r="AK2895">
        <v>-47499.3</v>
      </c>
      <c r="AL2895">
        <v>0</v>
      </c>
      <c r="AM2895">
        <v>45600.26</v>
      </c>
      <c r="AN2895">
        <v>0</v>
      </c>
      <c r="AO2895">
        <v>0</v>
      </c>
      <c r="AP2895">
        <v>0</v>
      </c>
      <c r="AQ2895">
        <v>45600.26</v>
      </c>
    </row>
    <row r="2896" spans="2:43" x14ac:dyDescent="0.35">
      <c r="B2896" s="65" t="s">
        <v>128</v>
      </c>
      <c r="C2896">
        <v>2015</v>
      </c>
      <c r="D2896">
        <v>2015</v>
      </c>
      <c r="F2896">
        <v>1750</v>
      </c>
      <c r="G2896">
        <v>0</v>
      </c>
      <c r="H2896" t="s">
        <v>620</v>
      </c>
      <c r="I2896">
        <v>1</v>
      </c>
      <c r="J2896">
        <v>253</v>
      </c>
      <c r="K2896" t="s">
        <v>66</v>
      </c>
      <c r="L2896">
        <v>-47067.17</v>
      </c>
      <c r="M2896">
        <v>-47067.17</v>
      </c>
      <c r="N2896">
        <v>0</v>
      </c>
      <c r="O2896">
        <v>0</v>
      </c>
      <c r="P2896">
        <v>-47067.17</v>
      </c>
      <c r="Q2896">
        <v>-47067.17</v>
      </c>
      <c r="R2896">
        <v>-58.8</v>
      </c>
      <c r="S2896">
        <v>0</v>
      </c>
      <c r="T2896">
        <v>0</v>
      </c>
      <c r="U2896">
        <v>0</v>
      </c>
      <c r="V2896">
        <v>-58.8</v>
      </c>
      <c r="W2896">
        <v>0</v>
      </c>
      <c r="X2896">
        <v>-37812.22</v>
      </c>
      <c r="Y2896">
        <v>-482.83</v>
      </c>
      <c r="Z2896">
        <v>0</v>
      </c>
      <c r="AA2896">
        <v>0</v>
      </c>
      <c r="AB2896">
        <v>-37812.22</v>
      </c>
      <c r="AC2896">
        <v>-482.83</v>
      </c>
      <c r="AD2896">
        <v>-37388.19</v>
      </c>
      <c r="AE2896">
        <v>0</v>
      </c>
      <c r="AF2896">
        <v>0</v>
      </c>
      <c r="AG2896">
        <v>0</v>
      </c>
      <c r="AH2896">
        <v>0</v>
      </c>
      <c r="AI2896">
        <v>-37388.19</v>
      </c>
      <c r="AJ2896">
        <v>-37812.22</v>
      </c>
      <c r="AK2896">
        <v>-58.8</v>
      </c>
      <c r="AL2896">
        <v>0</v>
      </c>
      <c r="AM2896">
        <v>692.07</v>
      </c>
      <c r="AN2896">
        <v>0</v>
      </c>
      <c r="AO2896">
        <v>0</v>
      </c>
      <c r="AP2896">
        <v>0</v>
      </c>
      <c r="AQ2896">
        <v>692.07</v>
      </c>
    </row>
    <row r="2897" spans="2:43" x14ac:dyDescent="0.35">
      <c r="B2897" s="65" t="s">
        <v>128</v>
      </c>
      <c r="C2897">
        <v>2015</v>
      </c>
      <c r="D2897">
        <v>2015</v>
      </c>
      <c r="F2897">
        <v>1750</v>
      </c>
      <c r="G2897">
        <v>0</v>
      </c>
      <c r="H2897" t="s">
        <v>620</v>
      </c>
      <c r="I2897">
        <v>1</v>
      </c>
      <c r="J2897">
        <v>254</v>
      </c>
      <c r="K2897" t="s">
        <v>66</v>
      </c>
      <c r="L2897">
        <v>-261323.43</v>
      </c>
      <c r="M2897">
        <v>-65570.240000000005</v>
      </c>
      <c r="N2897">
        <v>0</v>
      </c>
      <c r="O2897">
        <v>0</v>
      </c>
      <c r="P2897">
        <v>-261323.43</v>
      </c>
      <c r="Q2897">
        <v>-65570.240000000005</v>
      </c>
      <c r="R2897">
        <v>0</v>
      </c>
      <c r="S2897">
        <v>0</v>
      </c>
      <c r="T2897">
        <v>0</v>
      </c>
      <c r="U2897">
        <v>0</v>
      </c>
      <c r="V2897">
        <v>0</v>
      </c>
      <c r="W2897">
        <v>0</v>
      </c>
      <c r="X2897">
        <v>0</v>
      </c>
      <c r="Y2897">
        <v>0</v>
      </c>
      <c r="Z2897">
        <v>0</v>
      </c>
      <c r="AA2897">
        <v>0</v>
      </c>
      <c r="AB2897">
        <v>0</v>
      </c>
      <c r="AC2897">
        <v>0</v>
      </c>
      <c r="AD2897">
        <v>-195753.19</v>
      </c>
      <c r="AE2897">
        <v>0</v>
      </c>
      <c r="AF2897">
        <v>0</v>
      </c>
      <c r="AG2897">
        <v>0</v>
      </c>
      <c r="AH2897">
        <v>0</v>
      </c>
      <c r="AI2897">
        <v>-195753.19</v>
      </c>
      <c r="AJ2897">
        <v>0</v>
      </c>
      <c r="AK2897">
        <v>-195753.19</v>
      </c>
      <c r="AL2897">
        <v>0</v>
      </c>
      <c r="AM2897">
        <v>14</v>
      </c>
      <c r="AN2897">
        <v>0</v>
      </c>
      <c r="AO2897">
        <v>0</v>
      </c>
      <c r="AP2897">
        <v>0</v>
      </c>
      <c r="AQ2897">
        <v>14</v>
      </c>
    </row>
    <row r="2898" spans="2:43" x14ac:dyDescent="0.35">
      <c r="B2898" s="65" t="s">
        <v>128</v>
      </c>
      <c r="C2898">
        <v>2015</v>
      </c>
      <c r="D2898">
        <v>2015</v>
      </c>
      <c r="F2898">
        <v>1750</v>
      </c>
      <c r="G2898">
        <v>0</v>
      </c>
      <c r="H2898" t="s">
        <v>620</v>
      </c>
      <c r="I2898">
        <v>1</v>
      </c>
      <c r="J2898">
        <v>256</v>
      </c>
      <c r="K2898" t="s">
        <v>66</v>
      </c>
      <c r="L2898">
        <v>-375</v>
      </c>
      <c r="M2898">
        <v>-375</v>
      </c>
      <c r="N2898">
        <v>0</v>
      </c>
      <c r="O2898">
        <v>0</v>
      </c>
      <c r="P2898">
        <v>-375</v>
      </c>
      <c r="Q2898">
        <v>-375</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375</v>
      </c>
      <c r="AN2898">
        <v>0</v>
      </c>
      <c r="AO2898">
        <v>0</v>
      </c>
      <c r="AP2898">
        <v>0</v>
      </c>
      <c r="AQ2898">
        <v>375</v>
      </c>
    </row>
    <row r="2899" spans="2:43" x14ac:dyDescent="0.35">
      <c r="B2899" s="65" t="s">
        <v>128</v>
      </c>
      <c r="C2899">
        <v>2015</v>
      </c>
      <c r="D2899">
        <v>2015</v>
      </c>
      <c r="F2899">
        <v>1750</v>
      </c>
      <c r="G2899">
        <v>0</v>
      </c>
      <c r="H2899" t="s">
        <v>620</v>
      </c>
      <c r="I2899">
        <v>1</v>
      </c>
      <c r="J2899">
        <v>257</v>
      </c>
      <c r="K2899" t="s">
        <v>66</v>
      </c>
      <c r="L2899">
        <v>-2480</v>
      </c>
      <c r="M2899">
        <v>-2480</v>
      </c>
      <c r="N2899">
        <v>0</v>
      </c>
      <c r="O2899">
        <v>0</v>
      </c>
      <c r="P2899">
        <v>-2480</v>
      </c>
      <c r="Q2899">
        <v>-2480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2480</v>
      </c>
      <c r="AN2899">
        <v>0</v>
      </c>
      <c r="AO2899">
        <v>0</v>
      </c>
      <c r="AP2899">
        <v>0</v>
      </c>
      <c r="AQ2899">
        <v>2480</v>
      </c>
    </row>
    <row r="2900" spans="2:43" x14ac:dyDescent="0.35">
      <c r="B2900" s="65" t="s">
        <v>128</v>
      </c>
      <c r="C2900">
        <v>2015</v>
      </c>
      <c r="D2900">
        <v>2015</v>
      </c>
      <c r="F2900">
        <v>1750</v>
      </c>
      <c r="G2900">
        <v>0</v>
      </c>
      <c r="H2900" t="s">
        <v>620</v>
      </c>
      <c r="I2900">
        <v>1</v>
      </c>
      <c r="J2900">
        <v>260</v>
      </c>
      <c r="K2900" t="s">
        <v>66</v>
      </c>
      <c r="L2900">
        <v>-139115.45000000001</v>
      </c>
      <c r="M2900">
        <v>-127402.55</v>
      </c>
      <c r="N2900">
        <v>0</v>
      </c>
      <c r="O2900">
        <v>0</v>
      </c>
      <c r="P2900">
        <v>-139115.45000000001</v>
      </c>
      <c r="Q2900">
        <v>-127402.55</v>
      </c>
      <c r="R2900">
        <v>0</v>
      </c>
      <c r="S2900">
        <v>148.75</v>
      </c>
      <c r="T2900">
        <v>0</v>
      </c>
      <c r="U2900">
        <v>-148.75</v>
      </c>
      <c r="V2900">
        <v>0</v>
      </c>
      <c r="W2900">
        <v>0</v>
      </c>
      <c r="X2900">
        <v>0</v>
      </c>
      <c r="Y2900">
        <v>0</v>
      </c>
      <c r="Z2900">
        <v>0</v>
      </c>
      <c r="AA2900">
        <v>0</v>
      </c>
      <c r="AB2900">
        <v>0</v>
      </c>
      <c r="AC2900">
        <v>0</v>
      </c>
      <c r="AD2900">
        <v>-11861.65</v>
      </c>
      <c r="AE2900">
        <v>0</v>
      </c>
      <c r="AF2900">
        <v>0</v>
      </c>
      <c r="AG2900">
        <v>0</v>
      </c>
      <c r="AH2900">
        <v>0</v>
      </c>
      <c r="AI2900">
        <v>-11861.65</v>
      </c>
      <c r="AJ2900">
        <v>0</v>
      </c>
      <c r="AK2900">
        <v>-11861.65</v>
      </c>
      <c r="AL2900">
        <v>-148.75</v>
      </c>
      <c r="AM2900">
        <v>37763.1</v>
      </c>
      <c r="AN2900">
        <v>0</v>
      </c>
      <c r="AO2900">
        <v>0</v>
      </c>
      <c r="AP2900">
        <v>0</v>
      </c>
      <c r="AQ2900">
        <v>37763.1</v>
      </c>
    </row>
    <row r="2901" spans="2:43" x14ac:dyDescent="0.35">
      <c r="B2901" s="65" t="s">
        <v>128</v>
      </c>
      <c r="C2901">
        <v>2015</v>
      </c>
      <c r="D2901">
        <v>2015</v>
      </c>
      <c r="F2901">
        <v>1750</v>
      </c>
      <c r="G2901">
        <v>0</v>
      </c>
      <c r="H2901" t="s">
        <v>620</v>
      </c>
      <c r="I2901">
        <v>1</v>
      </c>
      <c r="J2901">
        <v>310</v>
      </c>
      <c r="K2901" t="s">
        <v>66</v>
      </c>
      <c r="L2901">
        <v>-3044.77</v>
      </c>
      <c r="M2901">
        <v>-84.77</v>
      </c>
      <c r="N2901">
        <v>0</v>
      </c>
      <c r="O2901">
        <v>0</v>
      </c>
      <c r="P2901">
        <v>-3044.77</v>
      </c>
      <c r="Q2901">
        <v>-84.77</v>
      </c>
      <c r="R2901">
        <v>0</v>
      </c>
      <c r="S2901">
        <v>0</v>
      </c>
      <c r="T2901">
        <v>0</v>
      </c>
      <c r="U2901">
        <v>0</v>
      </c>
      <c r="V2901">
        <v>0</v>
      </c>
      <c r="W2901">
        <v>0</v>
      </c>
      <c r="X2901">
        <v>0</v>
      </c>
      <c r="Y2901">
        <v>0</v>
      </c>
      <c r="Z2901">
        <v>0</v>
      </c>
      <c r="AA2901">
        <v>0</v>
      </c>
      <c r="AB2901">
        <v>0</v>
      </c>
      <c r="AC2901">
        <v>0</v>
      </c>
      <c r="AD2901">
        <v>-2960</v>
      </c>
      <c r="AE2901">
        <v>0</v>
      </c>
      <c r="AF2901">
        <v>0</v>
      </c>
      <c r="AG2901">
        <v>0</v>
      </c>
      <c r="AH2901">
        <v>0</v>
      </c>
      <c r="AI2901">
        <v>-2960</v>
      </c>
      <c r="AJ2901">
        <v>0</v>
      </c>
      <c r="AK2901">
        <v>-2960</v>
      </c>
      <c r="AL2901">
        <v>0</v>
      </c>
      <c r="AM2901">
        <v>0</v>
      </c>
      <c r="AN2901">
        <v>0</v>
      </c>
      <c r="AO2901">
        <v>0</v>
      </c>
      <c r="AP2901">
        <v>0</v>
      </c>
      <c r="AQ2901">
        <v>0</v>
      </c>
    </row>
    <row r="2902" spans="2:43" x14ac:dyDescent="0.35">
      <c r="B2902" s="65" t="s">
        <v>128</v>
      </c>
      <c r="C2902">
        <v>2015</v>
      </c>
      <c r="D2902">
        <v>2015</v>
      </c>
      <c r="F2902">
        <v>1750</v>
      </c>
      <c r="G2902">
        <v>0</v>
      </c>
      <c r="H2902" t="s">
        <v>620</v>
      </c>
      <c r="I2902">
        <v>1</v>
      </c>
      <c r="J2902">
        <v>420</v>
      </c>
      <c r="K2902" t="s">
        <v>66</v>
      </c>
      <c r="L2902">
        <v>0</v>
      </c>
      <c r="M2902">
        <v>0</v>
      </c>
      <c r="N2902">
        <v>0</v>
      </c>
      <c r="O2902">
        <v>0</v>
      </c>
      <c r="P2902">
        <v>0</v>
      </c>
      <c r="Q2902">
        <v>0</v>
      </c>
      <c r="R2902">
        <v>0</v>
      </c>
      <c r="S2902">
        <v>15037.44</v>
      </c>
      <c r="T2902">
        <v>0</v>
      </c>
      <c r="U2902">
        <v>-15037.44</v>
      </c>
      <c r="V2902">
        <v>0</v>
      </c>
      <c r="W2902">
        <v>0</v>
      </c>
      <c r="X2902">
        <v>0</v>
      </c>
      <c r="Y2902">
        <v>0</v>
      </c>
      <c r="Z2902">
        <v>0</v>
      </c>
      <c r="AA2902">
        <v>0</v>
      </c>
      <c r="AB2902">
        <v>0</v>
      </c>
      <c r="AC2902">
        <v>0</v>
      </c>
      <c r="AD2902">
        <v>-15037.44</v>
      </c>
      <c r="AE2902">
        <v>0</v>
      </c>
      <c r="AF2902">
        <v>0</v>
      </c>
      <c r="AG2902">
        <v>0</v>
      </c>
      <c r="AH2902">
        <v>0</v>
      </c>
      <c r="AI2902">
        <v>-15037.44</v>
      </c>
      <c r="AJ2902">
        <v>0</v>
      </c>
      <c r="AK2902">
        <v>-15037.44</v>
      </c>
      <c r="AL2902">
        <v>-15037.44</v>
      </c>
      <c r="AM2902">
        <v>0</v>
      </c>
      <c r="AN2902">
        <v>0</v>
      </c>
      <c r="AO2902">
        <v>0</v>
      </c>
      <c r="AP2902">
        <v>0</v>
      </c>
      <c r="AQ2902">
        <v>0</v>
      </c>
    </row>
    <row r="2903" spans="2:43" x14ac:dyDescent="0.35">
      <c r="B2903" s="65" t="s">
        <v>128</v>
      </c>
      <c r="C2903">
        <v>2015</v>
      </c>
      <c r="D2903">
        <v>2015</v>
      </c>
      <c r="F2903">
        <v>1750</v>
      </c>
      <c r="G2903">
        <v>0</v>
      </c>
      <c r="H2903" t="s">
        <v>622</v>
      </c>
      <c r="I2903">
        <v>3</v>
      </c>
      <c r="J2903">
        <v>111</v>
      </c>
      <c r="K2903" t="s">
        <v>66</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-2363.12</v>
      </c>
      <c r="AH2903">
        <v>0</v>
      </c>
      <c r="AI2903">
        <v>-2363.12</v>
      </c>
      <c r="AJ2903">
        <v>0</v>
      </c>
      <c r="AK2903">
        <v>-2363.12</v>
      </c>
      <c r="AL2903">
        <v>-2363.12</v>
      </c>
      <c r="AM2903">
        <v>0</v>
      </c>
      <c r="AN2903">
        <v>0</v>
      </c>
      <c r="AO2903">
        <v>0</v>
      </c>
      <c r="AP2903">
        <v>0</v>
      </c>
      <c r="AQ2903">
        <v>0</v>
      </c>
    </row>
    <row r="2904" spans="2:43" x14ac:dyDescent="0.35">
      <c r="B2904" s="65" t="s">
        <v>128</v>
      </c>
      <c r="C2904">
        <v>2015</v>
      </c>
      <c r="D2904">
        <v>2015</v>
      </c>
      <c r="F2904">
        <v>1750</v>
      </c>
      <c r="G2904">
        <v>0</v>
      </c>
      <c r="H2904" t="s">
        <v>622</v>
      </c>
      <c r="I2904">
        <v>3</v>
      </c>
      <c r="J2904">
        <v>121</v>
      </c>
      <c r="K2904" t="s">
        <v>66</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-7884.52</v>
      </c>
      <c r="AH2904">
        <v>0</v>
      </c>
      <c r="AI2904">
        <v>-7884.52</v>
      </c>
      <c r="AJ2904">
        <v>0</v>
      </c>
      <c r="AK2904">
        <v>-7884.52</v>
      </c>
      <c r="AL2904">
        <v>-7884.52</v>
      </c>
      <c r="AM2904">
        <v>0</v>
      </c>
      <c r="AN2904">
        <v>0</v>
      </c>
      <c r="AO2904">
        <v>0</v>
      </c>
      <c r="AP2904">
        <v>0</v>
      </c>
      <c r="AQ2904">
        <v>0</v>
      </c>
    </row>
    <row r="2905" spans="2:43" x14ac:dyDescent="0.35">
      <c r="B2905" s="65" t="s">
        <v>128</v>
      </c>
      <c r="C2905">
        <v>2015</v>
      </c>
      <c r="D2905">
        <v>2015</v>
      </c>
      <c r="F2905">
        <v>1750</v>
      </c>
      <c r="G2905">
        <v>0</v>
      </c>
      <c r="H2905" t="s">
        <v>622</v>
      </c>
      <c r="I2905">
        <v>3</v>
      </c>
      <c r="J2905">
        <v>210</v>
      </c>
      <c r="K2905" t="s">
        <v>66</v>
      </c>
      <c r="L2905">
        <v>-12586.25</v>
      </c>
      <c r="M2905">
        <v>-12586.25</v>
      </c>
      <c r="N2905">
        <v>0</v>
      </c>
      <c r="O2905">
        <v>-2074.88</v>
      </c>
      <c r="P2905">
        <v>-12586.25</v>
      </c>
      <c r="Q2905">
        <v>-14661.13</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-2074.88</v>
      </c>
      <c r="AM2905">
        <v>1413.04</v>
      </c>
      <c r="AN2905">
        <v>0</v>
      </c>
      <c r="AO2905">
        <v>0</v>
      </c>
      <c r="AP2905">
        <v>0</v>
      </c>
      <c r="AQ2905">
        <v>1413.04</v>
      </c>
    </row>
    <row r="2906" spans="2:43" x14ac:dyDescent="0.35">
      <c r="B2906" s="65" t="s">
        <v>128</v>
      </c>
      <c r="C2906">
        <v>2015</v>
      </c>
      <c r="D2906">
        <v>2015</v>
      </c>
      <c r="F2906">
        <v>1750</v>
      </c>
      <c r="G2906">
        <v>0</v>
      </c>
      <c r="H2906" t="s">
        <v>622</v>
      </c>
      <c r="I2906">
        <v>3</v>
      </c>
      <c r="J2906">
        <v>232</v>
      </c>
      <c r="K2906" t="s">
        <v>66</v>
      </c>
      <c r="L2906">
        <v>-158.6</v>
      </c>
      <c r="M2906">
        <v>-158.6</v>
      </c>
      <c r="N2906">
        <v>0</v>
      </c>
      <c r="O2906">
        <v>0</v>
      </c>
      <c r="P2906">
        <v>-158.6</v>
      </c>
      <c r="Q2906">
        <v>-158.6</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row>
    <row r="2907" spans="2:43" x14ac:dyDescent="0.35">
      <c r="B2907" s="65" t="s">
        <v>128</v>
      </c>
      <c r="C2907">
        <v>2015</v>
      </c>
      <c r="D2907">
        <v>2015</v>
      </c>
      <c r="F2907">
        <v>1750</v>
      </c>
      <c r="G2907">
        <v>0</v>
      </c>
      <c r="H2907" t="s">
        <v>622</v>
      </c>
      <c r="I2907">
        <v>3</v>
      </c>
      <c r="J2907">
        <v>233</v>
      </c>
      <c r="K2907" t="s">
        <v>66</v>
      </c>
      <c r="L2907">
        <v>-72254.48</v>
      </c>
      <c r="M2907">
        <v>-62906.76</v>
      </c>
      <c r="N2907">
        <v>0</v>
      </c>
      <c r="O2907">
        <v>0</v>
      </c>
      <c r="P2907">
        <v>-72254.48</v>
      </c>
      <c r="Q2907">
        <v>-62906.76</v>
      </c>
      <c r="R2907">
        <v>0</v>
      </c>
      <c r="S2907">
        <v>0</v>
      </c>
      <c r="T2907">
        <v>0</v>
      </c>
      <c r="U2907">
        <v>0</v>
      </c>
      <c r="V2907">
        <v>0</v>
      </c>
      <c r="W2907">
        <v>0</v>
      </c>
      <c r="X2907">
        <v>0</v>
      </c>
      <c r="Y2907">
        <v>0</v>
      </c>
      <c r="Z2907">
        <v>0</v>
      </c>
      <c r="AA2907">
        <v>0</v>
      </c>
      <c r="AB2907">
        <v>0</v>
      </c>
      <c r="AC2907">
        <v>0</v>
      </c>
      <c r="AD2907">
        <v>-9347.7199999999993</v>
      </c>
      <c r="AE2907">
        <v>0</v>
      </c>
      <c r="AF2907">
        <v>0</v>
      </c>
      <c r="AG2907">
        <v>0</v>
      </c>
      <c r="AH2907">
        <v>0</v>
      </c>
      <c r="AI2907">
        <v>-9347.7199999999993</v>
      </c>
      <c r="AJ2907">
        <v>0</v>
      </c>
      <c r="AK2907">
        <v>-9347.7199999999993</v>
      </c>
      <c r="AL2907">
        <v>0</v>
      </c>
      <c r="AM2907">
        <v>0</v>
      </c>
      <c r="AN2907">
        <v>0</v>
      </c>
      <c r="AO2907">
        <v>0</v>
      </c>
      <c r="AP2907">
        <v>0</v>
      </c>
      <c r="AQ2907">
        <v>0</v>
      </c>
    </row>
    <row r="2908" spans="2:43" x14ac:dyDescent="0.35">
      <c r="B2908" s="65" t="s">
        <v>128</v>
      </c>
      <c r="C2908">
        <v>2015</v>
      </c>
      <c r="D2908">
        <v>2015</v>
      </c>
      <c r="F2908">
        <v>1750</v>
      </c>
      <c r="G2908">
        <v>0</v>
      </c>
      <c r="H2908" t="s">
        <v>622</v>
      </c>
      <c r="I2908">
        <v>3</v>
      </c>
      <c r="J2908">
        <v>251</v>
      </c>
      <c r="K2908" t="s">
        <v>66</v>
      </c>
      <c r="L2908">
        <v>-205761.03</v>
      </c>
      <c r="M2908">
        <v>-8124.72</v>
      </c>
      <c r="N2908">
        <v>0</v>
      </c>
      <c r="O2908">
        <v>-2703</v>
      </c>
      <c r="P2908">
        <v>-205761.03</v>
      </c>
      <c r="Q2908">
        <v>-10827.72</v>
      </c>
      <c r="R2908">
        <v>0</v>
      </c>
      <c r="S2908">
        <v>6.27</v>
      </c>
      <c r="T2908">
        <v>0</v>
      </c>
      <c r="U2908">
        <v>-6.27</v>
      </c>
      <c r="V2908">
        <v>0</v>
      </c>
      <c r="W2908">
        <v>0</v>
      </c>
      <c r="X2908">
        <v>0</v>
      </c>
      <c r="Y2908">
        <v>0</v>
      </c>
      <c r="Z2908">
        <v>0</v>
      </c>
      <c r="AA2908">
        <v>0</v>
      </c>
      <c r="AB2908">
        <v>0</v>
      </c>
      <c r="AC2908">
        <v>0</v>
      </c>
      <c r="AD2908">
        <v>-197642.58</v>
      </c>
      <c r="AE2908">
        <v>0</v>
      </c>
      <c r="AF2908">
        <v>0</v>
      </c>
      <c r="AG2908">
        <v>0</v>
      </c>
      <c r="AH2908">
        <v>0</v>
      </c>
      <c r="AI2908">
        <v>-197642.58</v>
      </c>
      <c r="AJ2908">
        <v>0</v>
      </c>
      <c r="AK2908">
        <v>-197642.58</v>
      </c>
      <c r="AL2908">
        <v>-2709.27</v>
      </c>
      <c r="AM2908">
        <v>0</v>
      </c>
      <c r="AN2908">
        <v>0</v>
      </c>
      <c r="AO2908">
        <v>0</v>
      </c>
      <c r="AP2908">
        <v>0</v>
      </c>
      <c r="AQ2908">
        <v>0</v>
      </c>
    </row>
    <row r="2909" spans="2:43" x14ac:dyDescent="0.35">
      <c r="B2909" s="65" t="s">
        <v>128</v>
      </c>
      <c r="C2909">
        <v>2015</v>
      </c>
      <c r="D2909">
        <v>2015</v>
      </c>
      <c r="F2909">
        <v>1750</v>
      </c>
      <c r="G2909">
        <v>0</v>
      </c>
      <c r="H2909" t="s">
        <v>622</v>
      </c>
      <c r="I2909">
        <v>3</v>
      </c>
      <c r="J2909">
        <v>252</v>
      </c>
      <c r="K2909" t="s">
        <v>66</v>
      </c>
      <c r="L2909">
        <v>-119806.38</v>
      </c>
      <c r="M2909">
        <v>-42163.54</v>
      </c>
      <c r="N2909">
        <v>0</v>
      </c>
      <c r="O2909">
        <v>0</v>
      </c>
      <c r="P2909">
        <v>-119806.38</v>
      </c>
      <c r="Q2909">
        <v>-42163.54</v>
      </c>
      <c r="R2909">
        <v>-13615.28</v>
      </c>
      <c r="S2909">
        <v>6.24</v>
      </c>
      <c r="T2909">
        <v>0</v>
      </c>
      <c r="U2909">
        <v>-6.24</v>
      </c>
      <c r="V2909">
        <v>-13615.28</v>
      </c>
      <c r="W2909">
        <v>0</v>
      </c>
      <c r="X2909">
        <v>0</v>
      </c>
      <c r="Y2909">
        <v>0</v>
      </c>
      <c r="Z2909">
        <v>0</v>
      </c>
      <c r="AA2909">
        <v>0</v>
      </c>
      <c r="AB2909">
        <v>0</v>
      </c>
      <c r="AC2909">
        <v>0</v>
      </c>
      <c r="AD2909">
        <v>-91264.36</v>
      </c>
      <c r="AE2909">
        <v>0</v>
      </c>
      <c r="AF2909">
        <v>0</v>
      </c>
      <c r="AG2909">
        <v>0</v>
      </c>
      <c r="AH2909">
        <v>0</v>
      </c>
      <c r="AI2909">
        <v>-91264.36</v>
      </c>
      <c r="AJ2909">
        <v>0</v>
      </c>
      <c r="AK2909">
        <v>-91264.36</v>
      </c>
      <c r="AL2909">
        <v>-6.24</v>
      </c>
      <c r="AM2909">
        <v>0</v>
      </c>
      <c r="AN2909">
        <v>0</v>
      </c>
      <c r="AO2909">
        <v>0</v>
      </c>
      <c r="AP2909">
        <v>0</v>
      </c>
      <c r="AQ2909">
        <v>0</v>
      </c>
    </row>
    <row r="2910" spans="2:43" x14ac:dyDescent="0.35">
      <c r="B2910" s="65" t="s">
        <v>128</v>
      </c>
      <c r="C2910">
        <v>2015</v>
      </c>
      <c r="D2910">
        <v>2015</v>
      </c>
      <c r="F2910">
        <v>1750</v>
      </c>
      <c r="G2910">
        <v>0</v>
      </c>
      <c r="H2910" t="s">
        <v>622</v>
      </c>
      <c r="I2910">
        <v>3</v>
      </c>
      <c r="J2910">
        <v>253</v>
      </c>
      <c r="K2910" t="s">
        <v>66</v>
      </c>
      <c r="L2910">
        <v>-2393981.17</v>
      </c>
      <c r="M2910">
        <v>-1235336.1100000001</v>
      </c>
      <c r="N2910">
        <v>0</v>
      </c>
      <c r="O2910">
        <v>0</v>
      </c>
      <c r="P2910">
        <v>-2393981.17</v>
      </c>
      <c r="Q2910">
        <v>-1235336.1100000001</v>
      </c>
      <c r="R2910">
        <v>-19803.34</v>
      </c>
      <c r="S2910">
        <v>-37496.57</v>
      </c>
      <c r="T2910">
        <v>0</v>
      </c>
      <c r="U2910">
        <v>-3.43</v>
      </c>
      <c r="V2910">
        <v>-19803.34</v>
      </c>
      <c r="W2910">
        <v>-37500</v>
      </c>
      <c r="X2910">
        <v>-89666.05</v>
      </c>
      <c r="Y2910">
        <v>-62854.879999999997</v>
      </c>
      <c r="Z2910">
        <v>0</v>
      </c>
      <c r="AA2910">
        <v>0</v>
      </c>
      <c r="AB2910">
        <v>-89666.05</v>
      </c>
      <c r="AC2910">
        <v>-62854.879999999997</v>
      </c>
      <c r="AD2910">
        <v>-1167763</v>
      </c>
      <c r="AE2910">
        <v>0</v>
      </c>
      <c r="AF2910">
        <v>0</v>
      </c>
      <c r="AG2910">
        <v>0</v>
      </c>
      <c r="AH2910">
        <v>0</v>
      </c>
      <c r="AI2910">
        <v>-1167763</v>
      </c>
      <c r="AJ2910">
        <v>-89666.05</v>
      </c>
      <c r="AK2910">
        <v>-1140951.83</v>
      </c>
      <c r="AL2910">
        <v>-3.43</v>
      </c>
      <c r="AM2910">
        <v>62653</v>
      </c>
      <c r="AN2910">
        <v>0</v>
      </c>
      <c r="AO2910">
        <v>0</v>
      </c>
      <c r="AP2910">
        <v>0</v>
      </c>
      <c r="AQ2910">
        <v>62653</v>
      </c>
    </row>
    <row r="2911" spans="2:43" x14ac:dyDescent="0.35">
      <c r="B2911" s="65" t="s">
        <v>128</v>
      </c>
      <c r="C2911">
        <v>2015</v>
      </c>
      <c r="D2911">
        <v>2015</v>
      </c>
      <c r="F2911">
        <v>1750</v>
      </c>
      <c r="G2911">
        <v>0</v>
      </c>
      <c r="H2911" t="s">
        <v>622</v>
      </c>
      <c r="I2911">
        <v>3</v>
      </c>
      <c r="J2911">
        <v>256</v>
      </c>
      <c r="K2911" t="s">
        <v>66</v>
      </c>
      <c r="L2911">
        <v>-2686.99</v>
      </c>
      <c r="M2911">
        <v>-2686.99</v>
      </c>
      <c r="N2911">
        <v>0</v>
      </c>
      <c r="O2911">
        <v>0</v>
      </c>
      <c r="P2911">
        <v>-2686.99</v>
      </c>
      <c r="Q2911">
        <v>-2686.99</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row>
    <row r="2912" spans="2:43" x14ac:dyDescent="0.35">
      <c r="B2912" s="65" t="s">
        <v>128</v>
      </c>
      <c r="C2912">
        <v>2015</v>
      </c>
      <c r="D2912">
        <v>2015</v>
      </c>
      <c r="F2912">
        <v>1750</v>
      </c>
      <c r="G2912">
        <v>0</v>
      </c>
      <c r="H2912" t="s">
        <v>622</v>
      </c>
      <c r="I2912">
        <v>3</v>
      </c>
      <c r="J2912">
        <v>257</v>
      </c>
      <c r="K2912" t="s">
        <v>66</v>
      </c>
      <c r="L2912">
        <v>-1045146.15</v>
      </c>
      <c r="M2912">
        <v>-282415.26</v>
      </c>
      <c r="N2912">
        <v>0</v>
      </c>
      <c r="O2912">
        <v>0</v>
      </c>
      <c r="P2912">
        <v>-1045146.15</v>
      </c>
      <c r="Q2912">
        <v>-282415.26</v>
      </c>
      <c r="R2912">
        <v>-339380.07</v>
      </c>
      <c r="S2912">
        <v>809.4</v>
      </c>
      <c r="T2912">
        <v>0</v>
      </c>
      <c r="U2912">
        <v>-809.4</v>
      </c>
      <c r="V2912">
        <v>-339380.07</v>
      </c>
      <c r="W2912">
        <v>0</v>
      </c>
      <c r="X2912">
        <v>0</v>
      </c>
      <c r="Y2912">
        <v>0</v>
      </c>
      <c r="Z2912">
        <v>0</v>
      </c>
      <c r="AA2912">
        <v>0</v>
      </c>
      <c r="AB2912">
        <v>0</v>
      </c>
      <c r="AC2912">
        <v>0</v>
      </c>
      <c r="AD2912">
        <v>-1102920.3600000001</v>
      </c>
      <c r="AE2912">
        <v>0</v>
      </c>
      <c r="AF2912">
        <v>0</v>
      </c>
      <c r="AG2912">
        <v>0</v>
      </c>
      <c r="AH2912">
        <v>0</v>
      </c>
      <c r="AI2912">
        <v>-1102920.3600000001</v>
      </c>
      <c r="AJ2912">
        <v>0</v>
      </c>
      <c r="AK2912">
        <v>-1102920.3600000001</v>
      </c>
      <c r="AL2912">
        <v>-809.4</v>
      </c>
      <c r="AM2912">
        <v>0</v>
      </c>
      <c r="AN2912">
        <v>0</v>
      </c>
      <c r="AO2912">
        <v>0</v>
      </c>
      <c r="AP2912">
        <v>0</v>
      </c>
      <c r="AQ2912">
        <v>0</v>
      </c>
    </row>
    <row r="2913" spans="2:43" x14ac:dyDescent="0.35">
      <c r="B2913" s="65" t="s">
        <v>128</v>
      </c>
      <c r="C2913">
        <v>2015</v>
      </c>
      <c r="D2913">
        <v>2015</v>
      </c>
      <c r="F2913">
        <v>1750</v>
      </c>
      <c r="G2913">
        <v>0</v>
      </c>
      <c r="H2913" t="s">
        <v>622</v>
      </c>
      <c r="I2913">
        <v>3</v>
      </c>
      <c r="J2913">
        <v>260</v>
      </c>
      <c r="K2913" t="s">
        <v>66</v>
      </c>
      <c r="L2913">
        <v>-143624.25</v>
      </c>
      <c r="M2913">
        <v>-163338.93</v>
      </c>
      <c r="N2913">
        <v>0</v>
      </c>
      <c r="O2913">
        <v>0</v>
      </c>
      <c r="P2913">
        <v>-143624.25</v>
      </c>
      <c r="Q2913">
        <v>-163338.93</v>
      </c>
      <c r="R2913">
        <v>-21489.84</v>
      </c>
      <c r="S2913">
        <v>0</v>
      </c>
      <c r="T2913">
        <v>0</v>
      </c>
      <c r="U2913">
        <v>0</v>
      </c>
      <c r="V2913">
        <v>-21489.84</v>
      </c>
      <c r="W2913">
        <v>0</v>
      </c>
      <c r="X2913">
        <v>-15488</v>
      </c>
      <c r="Y2913">
        <v>-15488</v>
      </c>
      <c r="Z2913">
        <v>0</v>
      </c>
      <c r="AA2913">
        <v>0</v>
      </c>
      <c r="AB2913">
        <v>-15488</v>
      </c>
      <c r="AC2913">
        <v>-15488</v>
      </c>
      <c r="AD2913">
        <v>-1775.16</v>
      </c>
      <c r="AE2913">
        <v>0</v>
      </c>
      <c r="AF2913">
        <v>0</v>
      </c>
      <c r="AG2913">
        <v>0</v>
      </c>
      <c r="AH2913">
        <v>0</v>
      </c>
      <c r="AI2913">
        <v>-1775.16</v>
      </c>
      <c r="AJ2913">
        <v>-15488</v>
      </c>
      <c r="AK2913">
        <v>-1775.16</v>
      </c>
      <c r="AL2913">
        <v>0</v>
      </c>
      <c r="AM2913">
        <v>0</v>
      </c>
      <c r="AN2913">
        <v>0</v>
      </c>
      <c r="AO2913">
        <v>0</v>
      </c>
      <c r="AP2913">
        <v>0</v>
      </c>
      <c r="AQ2913">
        <v>0</v>
      </c>
    </row>
    <row r="2914" spans="2:43" x14ac:dyDescent="0.35">
      <c r="B2914" s="65" t="s">
        <v>128</v>
      </c>
      <c r="C2914">
        <v>2015</v>
      </c>
      <c r="D2914">
        <v>2015</v>
      </c>
      <c r="F2914">
        <v>1750</v>
      </c>
      <c r="G2914">
        <v>0</v>
      </c>
      <c r="H2914" t="s">
        <v>622</v>
      </c>
      <c r="I2914">
        <v>3</v>
      </c>
      <c r="J2914">
        <v>310</v>
      </c>
      <c r="K2914" t="s">
        <v>66</v>
      </c>
      <c r="L2914">
        <v>-313.38</v>
      </c>
      <c r="M2914">
        <v>-313.38</v>
      </c>
      <c r="N2914">
        <v>0</v>
      </c>
      <c r="O2914">
        <v>0</v>
      </c>
      <c r="P2914">
        <v>-313.38</v>
      </c>
      <c r="Q2914">
        <v>-313.38</v>
      </c>
      <c r="R2914">
        <v>0</v>
      </c>
      <c r="S2914">
        <v>0</v>
      </c>
      <c r="T2914">
        <v>0</v>
      </c>
      <c r="U2914">
        <v>0</v>
      </c>
      <c r="V2914">
        <v>0</v>
      </c>
      <c r="W2914">
        <v>0</v>
      </c>
      <c r="X2914">
        <v>-49716.5</v>
      </c>
      <c r="Y2914">
        <v>-49716.5</v>
      </c>
      <c r="Z2914">
        <v>0</v>
      </c>
      <c r="AA2914">
        <v>0</v>
      </c>
      <c r="AB2914">
        <v>-49716.5</v>
      </c>
      <c r="AC2914">
        <v>-49716.5</v>
      </c>
      <c r="AD2914">
        <v>0</v>
      </c>
      <c r="AE2914">
        <v>0</v>
      </c>
      <c r="AF2914">
        <v>0</v>
      </c>
      <c r="AG2914">
        <v>0</v>
      </c>
      <c r="AH2914">
        <v>0</v>
      </c>
      <c r="AI2914">
        <v>0</v>
      </c>
      <c r="AJ2914">
        <v>-49716.5</v>
      </c>
      <c r="AK2914">
        <v>0</v>
      </c>
      <c r="AL2914">
        <v>0</v>
      </c>
      <c r="AM2914">
        <v>0</v>
      </c>
      <c r="AN2914">
        <v>0</v>
      </c>
      <c r="AO2914">
        <v>0</v>
      </c>
      <c r="AP2914">
        <v>0</v>
      </c>
      <c r="AQ2914">
        <v>0</v>
      </c>
    </row>
    <row r="2915" spans="2:43" x14ac:dyDescent="0.35">
      <c r="B2915" s="65" t="s">
        <v>128</v>
      </c>
      <c r="C2915">
        <v>2015</v>
      </c>
      <c r="D2915">
        <v>2015</v>
      </c>
      <c r="F2915">
        <v>1750</v>
      </c>
      <c r="G2915">
        <v>0</v>
      </c>
      <c r="H2915" t="s">
        <v>624</v>
      </c>
      <c r="I2915">
        <v>801</v>
      </c>
      <c r="J2915">
        <v>121</v>
      </c>
      <c r="K2915" t="s">
        <v>457</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-2247.7199999999998</v>
      </c>
      <c r="AH2915">
        <v>0</v>
      </c>
      <c r="AI2915">
        <v>-2247.7199999999998</v>
      </c>
      <c r="AJ2915">
        <v>0</v>
      </c>
      <c r="AK2915">
        <v>-2247.7199999999998</v>
      </c>
      <c r="AL2915">
        <v>-2247.7199999999998</v>
      </c>
      <c r="AM2915">
        <v>0</v>
      </c>
      <c r="AN2915">
        <v>0</v>
      </c>
      <c r="AO2915">
        <v>0</v>
      </c>
      <c r="AP2915">
        <v>0</v>
      </c>
      <c r="AQ2915">
        <v>0</v>
      </c>
    </row>
    <row r="2916" spans="2:43" x14ac:dyDescent="0.35">
      <c r="B2916" s="65" t="s">
        <v>128</v>
      </c>
      <c r="C2916">
        <v>2015</v>
      </c>
      <c r="D2916">
        <v>2015</v>
      </c>
      <c r="F2916">
        <v>1750</v>
      </c>
      <c r="G2916">
        <v>0</v>
      </c>
      <c r="H2916" t="s">
        <v>624</v>
      </c>
      <c r="I2916">
        <v>801</v>
      </c>
      <c r="J2916">
        <v>210</v>
      </c>
      <c r="K2916" t="s">
        <v>457</v>
      </c>
      <c r="L2916">
        <v>-18844.759999999998</v>
      </c>
      <c r="M2916">
        <v>-18844.759999999998</v>
      </c>
      <c r="N2916">
        <v>0</v>
      </c>
      <c r="O2916">
        <v>0</v>
      </c>
      <c r="P2916">
        <v>-18844.759999999998</v>
      </c>
      <c r="Q2916">
        <v>-18844.759999999998</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row>
    <row r="2917" spans="2:43" x14ac:dyDescent="0.35">
      <c r="B2917" s="65" t="s">
        <v>128</v>
      </c>
      <c r="C2917">
        <v>2015</v>
      </c>
      <c r="D2917">
        <v>2015</v>
      </c>
      <c r="F2917">
        <v>1750</v>
      </c>
      <c r="G2917">
        <v>0</v>
      </c>
      <c r="H2917" t="s">
        <v>624</v>
      </c>
      <c r="I2917">
        <v>801</v>
      </c>
      <c r="J2917">
        <v>251</v>
      </c>
      <c r="K2917" t="s">
        <v>457</v>
      </c>
      <c r="L2917">
        <v>-933778.18</v>
      </c>
      <c r="M2917">
        <v>-221414.76</v>
      </c>
      <c r="N2917">
        <v>0</v>
      </c>
      <c r="O2917">
        <v>0</v>
      </c>
      <c r="P2917">
        <v>-933778.18</v>
      </c>
      <c r="Q2917">
        <v>-221414.76</v>
      </c>
      <c r="R2917">
        <v>-84207.46</v>
      </c>
      <c r="S2917">
        <v>0</v>
      </c>
      <c r="T2917">
        <v>0</v>
      </c>
      <c r="U2917">
        <v>0</v>
      </c>
      <c r="V2917">
        <v>-84207.46</v>
      </c>
      <c r="W2917">
        <v>0</v>
      </c>
      <c r="X2917">
        <v>0</v>
      </c>
      <c r="Y2917">
        <v>0</v>
      </c>
      <c r="Z2917">
        <v>0</v>
      </c>
      <c r="AA2917">
        <v>0</v>
      </c>
      <c r="AB2917">
        <v>0</v>
      </c>
      <c r="AC2917">
        <v>0</v>
      </c>
      <c r="AD2917">
        <v>-796570.88</v>
      </c>
      <c r="AE2917">
        <v>0</v>
      </c>
      <c r="AF2917">
        <v>0</v>
      </c>
      <c r="AG2917">
        <v>0</v>
      </c>
      <c r="AH2917">
        <v>0</v>
      </c>
      <c r="AI2917">
        <v>-796570.88</v>
      </c>
      <c r="AJ2917">
        <v>0</v>
      </c>
      <c r="AK2917">
        <v>-796570.88</v>
      </c>
      <c r="AL2917">
        <v>0</v>
      </c>
      <c r="AM2917">
        <v>0</v>
      </c>
      <c r="AN2917">
        <v>0</v>
      </c>
      <c r="AO2917">
        <v>0</v>
      </c>
      <c r="AP2917">
        <v>0</v>
      </c>
      <c r="AQ2917">
        <v>0</v>
      </c>
    </row>
    <row r="2918" spans="2:43" x14ac:dyDescent="0.35">
      <c r="B2918" s="65" t="s">
        <v>128</v>
      </c>
      <c r="C2918">
        <v>2015</v>
      </c>
      <c r="D2918">
        <v>2015</v>
      </c>
      <c r="F2918">
        <v>1750</v>
      </c>
      <c r="G2918">
        <v>0</v>
      </c>
      <c r="H2918" t="s">
        <v>624</v>
      </c>
      <c r="I2918">
        <v>801</v>
      </c>
      <c r="J2918">
        <v>253</v>
      </c>
      <c r="K2918" t="s">
        <v>457</v>
      </c>
      <c r="L2918">
        <v>-7237.59</v>
      </c>
      <c r="M2918">
        <v>-7012.6</v>
      </c>
      <c r="N2918">
        <v>0</v>
      </c>
      <c r="O2918">
        <v>0</v>
      </c>
      <c r="P2918">
        <v>-7237.59</v>
      </c>
      <c r="Q2918">
        <v>-7012.6</v>
      </c>
      <c r="R2918">
        <v>0</v>
      </c>
      <c r="S2918">
        <v>-253.49</v>
      </c>
      <c r="T2918">
        <v>0</v>
      </c>
      <c r="U2918">
        <v>0</v>
      </c>
      <c r="V2918">
        <v>0</v>
      </c>
      <c r="W2918">
        <v>-253.49</v>
      </c>
      <c r="X2918">
        <v>0</v>
      </c>
      <c r="Y2918">
        <v>0</v>
      </c>
      <c r="Z2918">
        <v>0</v>
      </c>
      <c r="AA2918">
        <v>0</v>
      </c>
      <c r="AB2918">
        <v>0</v>
      </c>
      <c r="AC2918">
        <v>0</v>
      </c>
      <c r="AD2918">
        <v>28.5</v>
      </c>
      <c r="AE2918">
        <v>0</v>
      </c>
      <c r="AF2918">
        <v>0</v>
      </c>
      <c r="AG2918">
        <v>0</v>
      </c>
      <c r="AH2918">
        <v>0</v>
      </c>
      <c r="AI2918">
        <v>28.5</v>
      </c>
      <c r="AJ2918">
        <v>0</v>
      </c>
      <c r="AK2918">
        <v>28.5</v>
      </c>
      <c r="AL2918">
        <v>0</v>
      </c>
      <c r="AM2918">
        <v>0</v>
      </c>
      <c r="AN2918">
        <v>253.49</v>
      </c>
      <c r="AO2918">
        <v>0</v>
      </c>
      <c r="AP2918">
        <v>0</v>
      </c>
      <c r="AQ2918">
        <v>253.49</v>
      </c>
    </row>
    <row r="2919" spans="2:43" x14ac:dyDescent="0.35">
      <c r="B2919" s="65" t="s">
        <v>128</v>
      </c>
      <c r="C2919">
        <v>2015</v>
      </c>
      <c r="D2919">
        <v>2015</v>
      </c>
      <c r="F2919">
        <v>1750</v>
      </c>
      <c r="G2919">
        <v>0</v>
      </c>
      <c r="H2919" t="s">
        <v>624</v>
      </c>
      <c r="I2919">
        <v>801</v>
      </c>
      <c r="J2919">
        <v>257</v>
      </c>
      <c r="K2919" t="s">
        <v>457</v>
      </c>
      <c r="L2919">
        <v>332081.75</v>
      </c>
      <c r="M2919">
        <v>-968.4</v>
      </c>
      <c r="N2919">
        <v>0</v>
      </c>
      <c r="O2919">
        <v>0</v>
      </c>
      <c r="P2919">
        <v>332081.75</v>
      </c>
      <c r="Q2919">
        <v>-968.4</v>
      </c>
      <c r="R2919">
        <v>-339380.07</v>
      </c>
      <c r="S2919">
        <v>9.07</v>
      </c>
      <c r="T2919">
        <v>0</v>
      </c>
      <c r="U2919">
        <v>-9.07</v>
      </c>
      <c r="V2919">
        <v>-339380.07</v>
      </c>
      <c r="W2919">
        <v>0</v>
      </c>
      <c r="X2919">
        <v>0</v>
      </c>
      <c r="Y2919">
        <v>0</v>
      </c>
      <c r="Z2919">
        <v>0</v>
      </c>
      <c r="AA2919">
        <v>0</v>
      </c>
      <c r="AB2919">
        <v>0</v>
      </c>
      <c r="AC2919">
        <v>0</v>
      </c>
      <c r="AD2919">
        <v>-6338.99</v>
      </c>
      <c r="AE2919">
        <v>0</v>
      </c>
      <c r="AF2919">
        <v>0</v>
      </c>
      <c r="AG2919">
        <v>0</v>
      </c>
      <c r="AH2919">
        <v>0</v>
      </c>
      <c r="AI2919">
        <v>-6338.99</v>
      </c>
      <c r="AJ2919">
        <v>0</v>
      </c>
      <c r="AK2919">
        <v>-6338.99</v>
      </c>
      <c r="AL2919">
        <v>-9.07</v>
      </c>
      <c r="AM2919">
        <v>0</v>
      </c>
      <c r="AN2919">
        <v>0</v>
      </c>
      <c r="AO2919">
        <v>0</v>
      </c>
      <c r="AP2919">
        <v>0</v>
      </c>
      <c r="AQ2919">
        <v>0</v>
      </c>
    </row>
    <row r="2920" spans="2:43" x14ac:dyDescent="0.35">
      <c r="B2920" s="65" t="s">
        <v>128</v>
      </c>
      <c r="C2920">
        <v>2015</v>
      </c>
      <c r="D2920">
        <v>2015</v>
      </c>
      <c r="F2920">
        <v>1750</v>
      </c>
      <c r="G2920">
        <v>0</v>
      </c>
      <c r="H2920" t="s">
        <v>624</v>
      </c>
      <c r="I2920">
        <v>801</v>
      </c>
      <c r="J2920">
        <v>260</v>
      </c>
      <c r="K2920" t="s">
        <v>457</v>
      </c>
      <c r="L2920">
        <v>-8258.2099999999991</v>
      </c>
      <c r="M2920">
        <v>0</v>
      </c>
      <c r="N2920">
        <v>0</v>
      </c>
      <c r="O2920">
        <v>0</v>
      </c>
      <c r="P2920">
        <v>-8258.2099999999991</v>
      </c>
      <c r="Q2920">
        <v>0</v>
      </c>
      <c r="R2920">
        <v>0</v>
      </c>
      <c r="S2920">
        <v>2.89</v>
      </c>
      <c r="T2920">
        <v>0</v>
      </c>
      <c r="U2920">
        <v>-2.89</v>
      </c>
      <c r="V2920">
        <v>0</v>
      </c>
      <c r="W2920">
        <v>0</v>
      </c>
      <c r="X2920">
        <v>0</v>
      </c>
      <c r="Y2920">
        <v>0</v>
      </c>
      <c r="Z2920">
        <v>0</v>
      </c>
      <c r="AA2920">
        <v>0</v>
      </c>
      <c r="AB2920">
        <v>0</v>
      </c>
      <c r="AC2920">
        <v>0</v>
      </c>
      <c r="AD2920">
        <v>-8261.1</v>
      </c>
      <c r="AE2920">
        <v>0</v>
      </c>
      <c r="AF2920">
        <v>0</v>
      </c>
      <c r="AG2920">
        <v>0</v>
      </c>
      <c r="AH2920">
        <v>0</v>
      </c>
      <c r="AI2920">
        <v>-8261.1</v>
      </c>
      <c r="AJ2920">
        <v>0</v>
      </c>
      <c r="AK2920">
        <v>-8261.1</v>
      </c>
      <c r="AL2920">
        <v>-2.89</v>
      </c>
      <c r="AM2920">
        <v>0</v>
      </c>
      <c r="AN2920">
        <v>0</v>
      </c>
      <c r="AO2920">
        <v>0</v>
      </c>
      <c r="AP2920">
        <v>0</v>
      </c>
      <c r="AQ2920">
        <v>0</v>
      </c>
    </row>
    <row r="2921" spans="2:43" x14ac:dyDescent="0.35">
      <c r="B2921" s="65" t="s">
        <v>128</v>
      </c>
      <c r="C2921">
        <v>2015</v>
      </c>
      <c r="D2921">
        <v>2016</v>
      </c>
      <c r="F2921">
        <v>1750</v>
      </c>
      <c r="G2921">
        <v>0</v>
      </c>
      <c r="H2921" t="s">
        <v>621</v>
      </c>
      <c r="I2921">
        <v>2</v>
      </c>
      <c r="J2921">
        <v>253</v>
      </c>
      <c r="K2921" t="s">
        <v>66</v>
      </c>
      <c r="L2921">
        <v>-72000</v>
      </c>
      <c r="M2921">
        <v>-68423.06</v>
      </c>
      <c r="N2921">
        <v>0</v>
      </c>
      <c r="O2921">
        <v>0</v>
      </c>
      <c r="P2921">
        <v>-72000</v>
      </c>
      <c r="Q2921">
        <v>-68423.06</v>
      </c>
      <c r="R2921">
        <v>0</v>
      </c>
      <c r="S2921">
        <v>0</v>
      </c>
      <c r="T2921">
        <v>0</v>
      </c>
      <c r="U2921">
        <v>0</v>
      </c>
      <c r="V2921">
        <v>0</v>
      </c>
      <c r="W2921">
        <v>0</v>
      </c>
      <c r="X2921">
        <v>0</v>
      </c>
      <c r="Y2921">
        <v>0</v>
      </c>
      <c r="Z2921">
        <v>0</v>
      </c>
      <c r="AA2921">
        <v>0</v>
      </c>
      <c r="AB2921">
        <v>0</v>
      </c>
      <c r="AC2921">
        <v>0</v>
      </c>
      <c r="AD2921">
        <v>-3576.94</v>
      </c>
      <c r="AE2921">
        <v>0</v>
      </c>
      <c r="AF2921">
        <v>0</v>
      </c>
      <c r="AG2921">
        <v>0</v>
      </c>
      <c r="AH2921">
        <v>0</v>
      </c>
      <c r="AI2921">
        <v>-3576.94</v>
      </c>
      <c r="AJ2921">
        <v>0</v>
      </c>
      <c r="AK2921">
        <v>-3576.94</v>
      </c>
      <c r="AL2921">
        <v>0</v>
      </c>
      <c r="AM2921">
        <v>0</v>
      </c>
      <c r="AN2921">
        <v>0</v>
      </c>
      <c r="AO2921">
        <v>0</v>
      </c>
      <c r="AP2921">
        <v>0</v>
      </c>
      <c r="AQ2921">
        <v>0</v>
      </c>
    </row>
    <row r="2922" spans="2:43" x14ac:dyDescent="0.35">
      <c r="B2922" s="65" t="s">
        <v>128</v>
      </c>
      <c r="C2922">
        <v>2015</v>
      </c>
      <c r="D2922">
        <v>2016</v>
      </c>
      <c r="F2922">
        <v>1750</v>
      </c>
      <c r="G2922">
        <v>0</v>
      </c>
      <c r="H2922" t="s">
        <v>621</v>
      </c>
      <c r="I2922">
        <v>2</v>
      </c>
      <c r="J2922">
        <v>410</v>
      </c>
      <c r="K2922" t="s">
        <v>66</v>
      </c>
      <c r="L2922">
        <v>-2050000</v>
      </c>
      <c r="M2922">
        <v>-1550000</v>
      </c>
      <c r="N2922">
        <v>0</v>
      </c>
      <c r="O2922">
        <v>0</v>
      </c>
      <c r="P2922">
        <v>-2050000</v>
      </c>
      <c r="Q2922">
        <v>-1550000</v>
      </c>
      <c r="R2922">
        <v>-20000</v>
      </c>
      <c r="S2922">
        <v>0</v>
      </c>
      <c r="T2922">
        <v>0</v>
      </c>
      <c r="U2922">
        <v>0</v>
      </c>
      <c r="V2922">
        <v>-20000</v>
      </c>
      <c r="W2922">
        <v>0</v>
      </c>
      <c r="X2922">
        <v>0</v>
      </c>
      <c r="Y2922">
        <v>0</v>
      </c>
      <c r="Z2922">
        <v>0</v>
      </c>
      <c r="AA2922">
        <v>0</v>
      </c>
      <c r="AB2922">
        <v>0</v>
      </c>
      <c r="AC2922">
        <v>0</v>
      </c>
      <c r="AD2922">
        <v>-520000</v>
      </c>
      <c r="AE2922">
        <v>0</v>
      </c>
      <c r="AF2922">
        <v>0</v>
      </c>
      <c r="AG2922">
        <v>0</v>
      </c>
      <c r="AH2922">
        <v>0</v>
      </c>
      <c r="AI2922">
        <v>-520000</v>
      </c>
      <c r="AJ2922">
        <v>0</v>
      </c>
      <c r="AK2922">
        <v>-520000</v>
      </c>
      <c r="AL2922">
        <v>0</v>
      </c>
      <c r="AM2922">
        <v>0</v>
      </c>
      <c r="AN2922">
        <v>0</v>
      </c>
      <c r="AO2922">
        <v>0</v>
      </c>
      <c r="AP2922">
        <v>0</v>
      </c>
      <c r="AQ2922">
        <v>0</v>
      </c>
    </row>
    <row r="2923" spans="2:43" x14ac:dyDescent="0.35">
      <c r="B2923" s="65" t="s">
        <v>128</v>
      </c>
      <c r="C2923">
        <v>2015</v>
      </c>
      <c r="D2923">
        <v>2016</v>
      </c>
      <c r="F2923">
        <v>1750</v>
      </c>
      <c r="G2923">
        <v>0</v>
      </c>
      <c r="H2923" t="s">
        <v>622</v>
      </c>
      <c r="I2923">
        <v>3</v>
      </c>
      <c r="J2923">
        <v>253</v>
      </c>
      <c r="K2923" t="s">
        <v>66</v>
      </c>
      <c r="L2923">
        <v>-197980</v>
      </c>
      <c r="M2923">
        <v>-121657.95</v>
      </c>
      <c r="N2923">
        <v>0</v>
      </c>
      <c r="O2923">
        <v>0</v>
      </c>
      <c r="P2923">
        <v>-197980</v>
      </c>
      <c r="Q2923">
        <v>-121657.95</v>
      </c>
      <c r="R2923">
        <v>0</v>
      </c>
      <c r="S2923">
        <v>0</v>
      </c>
      <c r="T2923">
        <v>0</v>
      </c>
      <c r="U2923">
        <v>0</v>
      </c>
      <c r="V2923">
        <v>0</v>
      </c>
      <c r="W2923">
        <v>0</v>
      </c>
      <c r="X2923">
        <v>0</v>
      </c>
      <c r="Y2923">
        <v>0</v>
      </c>
      <c r="Z2923">
        <v>0</v>
      </c>
      <c r="AA2923">
        <v>0</v>
      </c>
      <c r="AB2923">
        <v>0</v>
      </c>
      <c r="AC2923">
        <v>0</v>
      </c>
      <c r="AD2923">
        <v>-76322.05</v>
      </c>
      <c r="AE2923">
        <v>0</v>
      </c>
      <c r="AF2923">
        <v>0</v>
      </c>
      <c r="AG2923">
        <v>0</v>
      </c>
      <c r="AH2923">
        <v>0</v>
      </c>
      <c r="AI2923">
        <v>-76322.05</v>
      </c>
      <c r="AJ2923">
        <v>0</v>
      </c>
      <c r="AK2923">
        <v>-76322.05</v>
      </c>
      <c r="AL2923">
        <v>0</v>
      </c>
      <c r="AM2923">
        <v>0</v>
      </c>
      <c r="AN2923">
        <v>0</v>
      </c>
      <c r="AO2923">
        <v>0</v>
      </c>
      <c r="AP2923">
        <v>0</v>
      </c>
      <c r="AQ2923">
        <v>0</v>
      </c>
    </row>
    <row r="2924" spans="2:43" x14ac:dyDescent="0.35">
      <c r="B2924" s="65" t="s">
        <v>128</v>
      </c>
      <c r="C2924">
        <v>2016</v>
      </c>
      <c r="D2924">
        <v>2016</v>
      </c>
      <c r="F2924">
        <v>1710</v>
      </c>
      <c r="G2924">
        <v>0</v>
      </c>
      <c r="H2924" t="s">
        <v>618</v>
      </c>
      <c r="I2924">
        <v>801</v>
      </c>
      <c r="J2924">
        <v>111</v>
      </c>
      <c r="K2924" t="s">
        <v>457</v>
      </c>
      <c r="L2924">
        <v>0</v>
      </c>
      <c r="M2924">
        <v>0</v>
      </c>
      <c r="N2924">
        <v>0</v>
      </c>
      <c r="O2924">
        <v>0</v>
      </c>
      <c r="P2924">
        <v>0</v>
      </c>
      <c r="Q2924">
        <v>0</v>
      </c>
      <c r="R2924">
        <v>-38622.1</v>
      </c>
      <c r="S2924">
        <v>-15906.79</v>
      </c>
      <c r="T2924">
        <v>0</v>
      </c>
      <c r="U2924">
        <v>0</v>
      </c>
      <c r="V2924">
        <v>-38622.1</v>
      </c>
      <c r="W2924">
        <v>-15906.79</v>
      </c>
      <c r="X2924">
        <v>0</v>
      </c>
      <c r="Y2924">
        <v>0</v>
      </c>
      <c r="Z2924">
        <v>0</v>
      </c>
      <c r="AA2924">
        <v>0</v>
      </c>
      <c r="AB2924">
        <v>0</v>
      </c>
      <c r="AC2924">
        <v>0</v>
      </c>
      <c r="AD2924">
        <v>-21337.86</v>
      </c>
      <c r="AE2924">
        <v>0</v>
      </c>
      <c r="AF2924">
        <v>0</v>
      </c>
      <c r="AG2924">
        <v>0</v>
      </c>
      <c r="AH2924">
        <v>0</v>
      </c>
      <c r="AI2924">
        <v>-21337.86</v>
      </c>
      <c r="AJ2924">
        <v>0</v>
      </c>
      <c r="AK2924">
        <v>-21337.86</v>
      </c>
      <c r="AL2924">
        <v>1377.45</v>
      </c>
      <c r="AM2924">
        <v>0</v>
      </c>
      <c r="AN2924">
        <v>15906.79</v>
      </c>
      <c r="AO2924">
        <v>0</v>
      </c>
      <c r="AP2924">
        <v>0</v>
      </c>
      <c r="AQ2924">
        <v>15906.79</v>
      </c>
    </row>
    <row r="2925" spans="2:43" x14ac:dyDescent="0.35">
      <c r="B2925" s="65" t="s">
        <v>128</v>
      </c>
      <c r="C2925">
        <v>2016</v>
      </c>
      <c r="D2925">
        <v>2016</v>
      </c>
      <c r="F2925">
        <v>1710</v>
      </c>
      <c r="G2925">
        <v>0</v>
      </c>
      <c r="H2925" t="s">
        <v>618</v>
      </c>
      <c r="I2925">
        <v>801</v>
      </c>
      <c r="J2925">
        <v>121</v>
      </c>
      <c r="K2925" t="s">
        <v>457</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-1377.45</v>
      </c>
      <c r="AE2925">
        <v>0</v>
      </c>
      <c r="AF2925">
        <v>0</v>
      </c>
      <c r="AG2925">
        <v>0</v>
      </c>
      <c r="AH2925">
        <v>0</v>
      </c>
      <c r="AI2925">
        <v>-1377.45</v>
      </c>
      <c r="AJ2925">
        <v>0</v>
      </c>
      <c r="AK2925">
        <v>-1377.45</v>
      </c>
      <c r="AL2925">
        <v>-1377.45</v>
      </c>
      <c r="AM2925">
        <v>0</v>
      </c>
      <c r="AN2925">
        <v>0</v>
      </c>
      <c r="AO2925">
        <v>0</v>
      </c>
      <c r="AP2925">
        <v>0</v>
      </c>
      <c r="AQ2925">
        <v>0</v>
      </c>
    </row>
    <row r="2926" spans="2:43" x14ac:dyDescent="0.35">
      <c r="B2926" s="65" t="s">
        <v>128</v>
      </c>
      <c r="C2926">
        <v>2016</v>
      </c>
      <c r="D2926">
        <v>2016</v>
      </c>
      <c r="F2926">
        <v>1710</v>
      </c>
      <c r="G2926">
        <v>0</v>
      </c>
      <c r="H2926" t="s">
        <v>618</v>
      </c>
      <c r="I2926">
        <v>801</v>
      </c>
      <c r="J2926">
        <v>210</v>
      </c>
      <c r="K2926" t="s">
        <v>457</v>
      </c>
      <c r="L2926">
        <v>-4578.8</v>
      </c>
      <c r="M2926">
        <v>-1578.61</v>
      </c>
      <c r="N2926">
        <v>0</v>
      </c>
      <c r="O2926">
        <v>-139.1</v>
      </c>
      <c r="P2926">
        <v>-4578.8</v>
      </c>
      <c r="Q2926">
        <v>-1717.71</v>
      </c>
      <c r="R2926">
        <v>0</v>
      </c>
      <c r="S2926">
        <v>90.6</v>
      </c>
      <c r="T2926">
        <v>0</v>
      </c>
      <c r="U2926">
        <v>-90.6</v>
      </c>
      <c r="V2926">
        <v>0</v>
      </c>
      <c r="W2926">
        <v>0</v>
      </c>
      <c r="X2926">
        <v>0</v>
      </c>
      <c r="Y2926">
        <v>0</v>
      </c>
      <c r="Z2926">
        <v>0</v>
      </c>
      <c r="AA2926">
        <v>0</v>
      </c>
      <c r="AB2926">
        <v>0</v>
      </c>
      <c r="AC2926">
        <v>0</v>
      </c>
      <c r="AD2926">
        <v>-3090.79</v>
      </c>
      <c r="AE2926">
        <v>0</v>
      </c>
      <c r="AF2926">
        <v>0</v>
      </c>
      <c r="AG2926">
        <v>0</v>
      </c>
      <c r="AH2926">
        <v>0</v>
      </c>
      <c r="AI2926">
        <v>-3090.79</v>
      </c>
      <c r="AJ2926">
        <v>0</v>
      </c>
      <c r="AK2926">
        <v>-3090.79</v>
      </c>
      <c r="AL2926">
        <v>-229.7</v>
      </c>
      <c r="AM2926">
        <v>1717.71</v>
      </c>
      <c r="AN2926">
        <v>0</v>
      </c>
      <c r="AO2926">
        <v>0</v>
      </c>
      <c r="AP2926">
        <v>0</v>
      </c>
      <c r="AQ2926">
        <v>1717.71</v>
      </c>
    </row>
    <row r="2927" spans="2:43" x14ac:dyDescent="0.35">
      <c r="B2927" s="65" t="s">
        <v>128</v>
      </c>
      <c r="C2927">
        <v>2016</v>
      </c>
      <c r="D2927">
        <v>2016</v>
      </c>
      <c r="F2927">
        <v>1710</v>
      </c>
      <c r="G2927">
        <v>0</v>
      </c>
      <c r="H2927" t="s">
        <v>618</v>
      </c>
      <c r="I2927">
        <v>801</v>
      </c>
      <c r="J2927">
        <v>232</v>
      </c>
      <c r="K2927" t="s">
        <v>457</v>
      </c>
      <c r="L2927">
        <v>-730268.83</v>
      </c>
      <c r="M2927">
        <v>-125242.53</v>
      </c>
      <c r="N2927">
        <v>0</v>
      </c>
      <c r="O2927">
        <v>0</v>
      </c>
      <c r="P2927">
        <v>-730268.83</v>
      </c>
      <c r="Q2927">
        <v>-125242.53</v>
      </c>
      <c r="R2927">
        <v>-41207.83</v>
      </c>
      <c r="S2927">
        <v>103.14</v>
      </c>
      <c r="T2927">
        <v>0</v>
      </c>
      <c r="U2927">
        <v>-129.66999999999999</v>
      </c>
      <c r="V2927">
        <v>-41207.83</v>
      </c>
      <c r="W2927">
        <v>-26.53</v>
      </c>
      <c r="X2927">
        <v>0</v>
      </c>
      <c r="Y2927">
        <v>0</v>
      </c>
      <c r="Z2927">
        <v>0</v>
      </c>
      <c r="AA2927">
        <v>0</v>
      </c>
      <c r="AB2927">
        <v>0</v>
      </c>
      <c r="AC2927">
        <v>0</v>
      </c>
      <c r="AD2927">
        <v>-646337.27</v>
      </c>
      <c r="AE2927">
        <v>0</v>
      </c>
      <c r="AF2927">
        <v>0</v>
      </c>
      <c r="AG2927">
        <v>0</v>
      </c>
      <c r="AH2927">
        <v>0</v>
      </c>
      <c r="AI2927">
        <v>-646337.27</v>
      </c>
      <c r="AJ2927">
        <v>0</v>
      </c>
      <c r="AK2927">
        <v>-646337.27</v>
      </c>
      <c r="AL2927">
        <v>-129.66999999999999</v>
      </c>
      <c r="AM2927">
        <v>0</v>
      </c>
      <c r="AN2927">
        <v>26.53</v>
      </c>
      <c r="AO2927">
        <v>0</v>
      </c>
      <c r="AP2927">
        <v>0</v>
      </c>
      <c r="AQ2927">
        <v>26.53</v>
      </c>
    </row>
    <row r="2928" spans="2:43" x14ac:dyDescent="0.35">
      <c r="B2928" s="65" t="s">
        <v>128</v>
      </c>
      <c r="C2928">
        <v>2016</v>
      </c>
      <c r="D2928">
        <v>2016</v>
      </c>
      <c r="F2928">
        <v>1710</v>
      </c>
      <c r="G2928">
        <v>0</v>
      </c>
      <c r="H2928" t="s">
        <v>618</v>
      </c>
      <c r="I2928">
        <v>801</v>
      </c>
      <c r="J2928">
        <v>233</v>
      </c>
      <c r="K2928" t="s">
        <v>457</v>
      </c>
      <c r="L2928">
        <v>24337.9</v>
      </c>
      <c r="M2928">
        <v>0</v>
      </c>
      <c r="N2928">
        <v>0</v>
      </c>
      <c r="O2928">
        <v>0</v>
      </c>
      <c r="P2928">
        <v>24337.9</v>
      </c>
      <c r="Q2928">
        <v>0</v>
      </c>
      <c r="R2928">
        <v>-46114.97</v>
      </c>
      <c r="S2928">
        <v>0</v>
      </c>
      <c r="T2928">
        <v>0</v>
      </c>
      <c r="U2928">
        <v>0</v>
      </c>
      <c r="V2928">
        <v>-46114.97</v>
      </c>
      <c r="W2928">
        <v>0</v>
      </c>
      <c r="X2928">
        <v>0</v>
      </c>
      <c r="Y2928">
        <v>0</v>
      </c>
      <c r="Z2928">
        <v>0</v>
      </c>
      <c r="AA2928">
        <v>0</v>
      </c>
      <c r="AB2928">
        <v>0</v>
      </c>
      <c r="AC2928">
        <v>0</v>
      </c>
      <c r="AD2928">
        <v>-21777.07</v>
      </c>
      <c r="AE2928">
        <v>0</v>
      </c>
      <c r="AF2928">
        <v>0</v>
      </c>
      <c r="AG2928">
        <v>0</v>
      </c>
      <c r="AH2928">
        <v>0</v>
      </c>
      <c r="AI2928">
        <v>-21777.07</v>
      </c>
      <c r="AJ2928">
        <v>0</v>
      </c>
      <c r="AK2928">
        <v>-21777.07</v>
      </c>
      <c r="AL2928">
        <v>0</v>
      </c>
      <c r="AM2928">
        <v>0</v>
      </c>
      <c r="AN2928">
        <v>0</v>
      </c>
      <c r="AO2928">
        <v>0</v>
      </c>
      <c r="AP2928">
        <v>0</v>
      </c>
      <c r="AQ2928">
        <v>0</v>
      </c>
    </row>
    <row r="2929" spans="2:43" x14ac:dyDescent="0.35">
      <c r="B2929" s="65" t="s">
        <v>128</v>
      </c>
      <c r="C2929">
        <v>2016</v>
      </c>
      <c r="D2929">
        <v>2016</v>
      </c>
      <c r="F2929">
        <v>1710</v>
      </c>
      <c r="G2929">
        <v>0</v>
      </c>
      <c r="H2929" t="s">
        <v>618</v>
      </c>
      <c r="I2929">
        <v>801</v>
      </c>
      <c r="J2929">
        <v>253</v>
      </c>
      <c r="K2929" t="s">
        <v>457</v>
      </c>
      <c r="L2929">
        <v>-42911.9</v>
      </c>
      <c r="M2929">
        <v>-42898.85</v>
      </c>
      <c r="N2929">
        <v>0</v>
      </c>
      <c r="O2929">
        <v>0</v>
      </c>
      <c r="P2929">
        <v>-42911.9</v>
      </c>
      <c r="Q2929">
        <v>-42898.85</v>
      </c>
      <c r="R2929">
        <v>0</v>
      </c>
      <c r="S2929">
        <v>0</v>
      </c>
      <c r="T2929">
        <v>0</v>
      </c>
      <c r="U2929">
        <v>0</v>
      </c>
      <c r="V2929">
        <v>0</v>
      </c>
      <c r="W2929">
        <v>0</v>
      </c>
      <c r="X2929">
        <v>0</v>
      </c>
      <c r="Y2929">
        <v>0</v>
      </c>
      <c r="Z2929">
        <v>0</v>
      </c>
      <c r="AA2929">
        <v>0</v>
      </c>
      <c r="AB2929">
        <v>0</v>
      </c>
      <c r="AC2929">
        <v>0</v>
      </c>
      <c r="AD2929">
        <v>-13.05</v>
      </c>
      <c r="AE2929">
        <v>0</v>
      </c>
      <c r="AF2929">
        <v>0</v>
      </c>
      <c r="AG2929">
        <v>0</v>
      </c>
      <c r="AH2929">
        <v>0</v>
      </c>
      <c r="AI2929">
        <v>-13.05</v>
      </c>
      <c r="AJ2929">
        <v>0</v>
      </c>
      <c r="AK2929">
        <v>-13.05</v>
      </c>
      <c r="AL2929">
        <v>0</v>
      </c>
      <c r="AM2929">
        <v>1000</v>
      </c>
      <c r="AN2929">
        <v>0</v>
      </c>
      <c r="AO2929">
        <v>0</v>
      </c>
      <c r="AP2929">
        <v>0</v>
      </c>
      <c r="AQ2929">
        <v>1000</v>
      </c>
    </row>
    <row r="2930" spans="2:43" x14ac:dyDescent="0.35">
      <c r="B2930" s="65" t="s">
        <v>128</v>
      </c>
      <c r="C2930">
        <v>2016</v>
      </c>
      <c r="D2930">
        <v>2016</v>
      </c>
      <c r="F2930">
        <v>1710</v>
      </c>
      <c r="G2930">
        <v>0</v>
      </c>
      <c r="H2930" t="s">
        <v>618</v>
      </c>
      <c r="I2930">
        <v>801</v>
      </c>
      <c r="J2930">
        <v>254</v>
      </c>
      <c r="K2930" t="s">
        <v>457</v>
      </c>
      <c r="L2930">
        <v>-6292092.7199999997</v>
      </c>
      <c r="M2930">
        <v>-1137681.6000000001</v>
      </c>
      <c r="N2930">
        <v>0</v>
      </c>
      <c r="O2930">
        <v>0</v>
      </c>
      <c r="P2930">
        <v>-6292092.7199999997</v>
      </c>
      <c r="Q2930">
        <v>-1137681.6000000001</v>
      </c>
      <c r="R2930">
        <v>-883268.35</v>
      </c>
      <c r="S2930">
        <v>0</v>
      </c>
      <c r="T2930">
        <v>0</v>
      </c>
      <c r="U2930">
        <v>0</v>
      </c>
      <c r="V2930">
        <v>-883268.35</v>
      </c>
      <c r="W2930">
        <v>0</v>
      </c>
      <c r="X2930">
        <v>0</v>
      </c>
      <c r="Y2930">
        <v>0</v>
      </c>
      <c r="Z2930">
        <v>0</v>
      </c>
      <c r="AA2930">
        <v>0</v>
      </c>
      <c r="AB2930">
        <v>0</v>
      </c>
      <c r="AC2930">
        <v>0</v>
      </c>
      <c r="AD2930">
        <v>-6037679.4699999997</v>
      </c>
      <c r="AE2930">
        <v>0</v>
      </c>
      <c r="AF2930">
        <v>0</v>
      </c>
      <c r="AG2930">
        <v>0</v>
      </c>
      <c r="AH2930">
        <v>0</v>
      </c>
      <c r="AI2930">
        <v>-6037679.4699999997</v>
      </c>
      <c r="AJ2930">
        <v>0</v>
      </c>
      <c r="AK2930">
        <v>-6037679.4699999997</v>
      </c>
      <c r="AL2930">
        <v>0</v>
      </c>
      <c r="AM2930">
        <v>426551.91</v>
      </c>
      <c r="AN2930">
        <v>0</v>
      </c>
      <c r="AO2930">
        <v>0</v>
      </c>
      <c r="AP2930">
        <v>0</v>
      </c>
      <c r="AQ2930">
        <v>426551.91</v>
      </c>
    </row>
    <row r="2931" spans="2:43" x14ac:dyDescent="0.35">
      <c r="B2931" s="65" t="s">
        <v>128</v>
      </c>
      <c r="C2931">
        <v>2016</v>
      </c>
      <c r="D2931">
        <v>2016</v>
      </c>
      <c r="F2931">
        <v>1710</v>
      </c>
      <c r="G2931">
        <v>0</v>
      </c>
      <c r="H2931" t="s">
        <v>618</v>
      </c>
      <c r="I2931">
        <v>801</v>
      </c>
      <c r="J2931">
        <v>257</v>
      </c>
      <c r="K2931" t="s">
        <v>457</v>
      </c>
      <c r="L2931">
        <v>-6499.67</v>
      </c>
      <c r="M2931">
        <v>-10440</v>
      </c>
      <c r="N2931">
        <v>0</v>
      </c>
      <c r="O2931">
        <v>0</v>
      </c>
      <c r="P2931">
        <v>-6499.67</v>
      </c>
      <c r="Q2931">
        <v>-10440</v>
      </c>
      <c r="R2931">
        <v>-3940.33</v>
      </c>
      <c r="S2931">
        <v>0</v>
      </c>
      <c r="T2931">
        <v>0</v>
      </c>
      <c r="U2931">
        <v>0</v>
      </c>
      <c r="V2931">
        <v>-3940.33</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row>
    <row r="2932" spans="2:43" x14ac:dyDescent="0.35">
      <c r="B2932" s="65" t="s">
        <v>128</v>
      </c>
      <c r="C2932">
        <v>2016</v>
      </c>
      <c r="D2932">
        <v>2016</v>
      </c>
      <c r="F2932">
        <v>1750</v>
      </c>
      <c r="G2932">
        <v>0</v>
      </c>
      <c r="H2932" t="s">
        <v>620</v>
      </c>
      <c r="I2932">
        <v>1</v>
      </c>
      <c r="J2932">
        <v>111</v>
      </c>
      <c r="K2932" t="s">
        <v>66</v>
      </c>
      <c r="L2932">
        <v>0</v>
      </c>
      <c r="M2932">
        <v>0</v>
      </c>
      <c r="N2932">
        <v>0</v>
      </c>
      <c r="O2932">
        <v>0</v>
      </c>
      <c r="P2932">
        <v>0</v>
      </c>
      <c r="Q2932">
        <v>0</v>
      </c>
      <c r="R2932">
        <v>-679523.03</v>
      </c>
      <c r="S2932">
        <v>-1977.48</v>
      </c>
      <c r="T2932">
        <v>0</v>
      </c>
      <c r="U2932">
        <v>0</v>
      </c>
      <c r="V2932">
        <v>-679523.03</v>
      </c>
      <c r="W2932">
        <v>-1977.48</v>
      </c>
      <c r="X2932">
        <v>0</v>
      </c>
      <c r="Y2932">
        <v>0</v>
      </c>
      <c r="Z2932">
        <v>0</v>
      </c>
      <c r="AA2932">
        <v>0</v>
      </c>
      <c r="AB2932">
        <v>0</v>
      </c>
      <c r="AC2932">
        <v>0</v>
      </c>
      <c r="AD2932">
        <v>-678878.18</v>
      </c>
      <c r="AE2932">
        <v>0</v>
      </c>
      <c r="AF2932">
        <v>0</v>
      </c>
      <c r="AG2932">
        <v>-2688.27</v>
      </c>
      <c r="AH2932">
        <v>0</v>
      </c>
      <c r="AI2932">
        <v>-681566.45</v>
      </c>
      <c r="AJ2932">
        <v>0</v>
      </c>
      <c r="AK2932">
        <v>-681566.45</v>
      </c>
      <c r="AL2932">
        <v>-4020.9</v>
      </c>
      <c r="AM2932">
        <v>0</v>
      </c>
      <c r="AN2932">
        <v>1977.48</v>
      </c>
      <c r="AO2932">
        <v>0</v>
      </c>
      <c r="AP2932">
        <v>0</v>
      </c>
      <c r="AQ2932">
        <v>1977.48</v>
      </c>
    </row>
    <row r="2933" spans="2:43" x14ac:dyDescent="0.35">
      <c r="B2933" s="65" t="s">
        <v>128</v>
      </c>
      <c r="C2933">
        <v>2016</v>
      </c>
      <c r="D2933">
        <v>2016</v>
      </c>
      <c r="F2933">
        <v>1750</v>
      </c>
      <c r="G2933">
        <v>0</v>
      </c>
      <c r="H2933" t="s">
        <v>620</v>
      </c>
      <c r="I2933">
        <v>1</v>
      </c>
      <c r="J2933">
        <v>113</v>
      </c>
      <c r="K2933" t="s">
        <v>66</v>
      </c>
      <c r="L2933">
        <v>0</v>
      </c>
      <c r="M2933">
        <v>0</v>
      </c>
      <c r="N2933">
        <v>0</v>
      </c>
      <c r="O2933">
        <v>0</v>
      </c>
      <c r="P2933">
        <v>0</v>
      </c>
      <c r="Q2933">
        <v>0</v>
      </c>
      <c r="R2933">
        <v>-260990.73</v>
      </c>
      <c r="S2933">
        <v>-1257.44</v>
      </c>
      <c r="T2933">
        <v>0</v>
      </c>
      <c r="U2933">
        <v>0</v>
      </c>
      <c r="V2933">
        <v>-260990.73</v>
      </c>
      <c r="W2933">
        <v>-1257.44</v>
      </c>
      <c r="X2933">
        <v>0</v>
      </c>
      <c r="Y2933">
        <v>0</v>
      </c>
      <c r="Z2933">
        <v>0</v>
      </c>
      <c r="AA2933">
        <v>0</v>
      </c>
      <c r="AB2933">
        <v>0</v>
      </c>
      <c r="AC2933">
        <v>0</v>
      </c>
      <c r="AD2933">
        <v>-259733.29</v>
      </c>
      <c r="AE2933">
        <v>0</v>
      </c>
      <c r="AF2933">
        <v>0</v>
      </c>
      <c r="AG2933">
        <v>-1594.68</v>
      </c>
      <c r="AH2933">
        <v>0</v>
      </c>
      <c r="AI2933">
        <v>-261327.97</v>
      </c>
      <c r="AJ2933">
        <v>0</v>
      </c>
      <c r="AK2933">
        <v>-261327.97</v>
      </c>
      <c r="AL2933">
        <v>-1594.68</v>
      </c>
      <c r="AM2933">
        <v>0</v>
      </c>
      <c r="AN2933">
        <v>1257.44</v>
      </c>
      <c r="AO2933">
        <v>0</v>
      </c>
      <c r="AP2933">
        <v>0</v>
      </c>
      <c r="AQ2933">
        <v>1257.44</v>
      </c>
    </row>
    <row r="2934" spans="2:43" x14ac:dyDescent="0.35">
      <c r="B2934" s="65" t="s">
        <v>128</v>
      </c>
      <c r="C2934">
        <v>2016</v>
      </c>
      <c r="D2934">
        <v>2016</v>
      </c>
      <c r="F2934">
        <v>1750</v>
      </c>
      <c r="G2934">
        <v>0</v>
      </c>
      <c r="H2934" t="s">
        <v>620</v>
      </c>
      <c r="I2934">
        <v>1</v>
      </c>
      <c r="J2934">
        <v>115</v>
      </c>
      <c r="K2934" t="s">
        <v>66</v>
      </c>
      <c r="L2934">
        <v>0</v>
      </c>
      <c r="M2934">
        <v>0</v>
      </c>
      <c r="N2934">
        <v>0</v>
      </c>
      <c r="O2934">
        <v>0</v>
      </c>
      <c r="P2934">
        <v>0</v>
      </c>
      <c r="Q2934">
        <v>0</v>
      </c>
      <c r="R2934">
        <v>-30667.74</v>
      </c>
      <c r="S2934">
        <v>15.87</v>
      </c>
      <c r="T2934">
        <v>0</v>
      </c>
      <c r="U2934">
        <v>0</v>
      </c>
      <c r="V2934">
        <v>-30667.74</v>
      </c>
      <c r="W2934">
        <v>15.87</v>
      </c>
      <c r="X2934">
        <v>0</v>
      </c>
      <c r="Y2934">
        <v>0</v>
      </c>
      <c r="Z2934">
        <v>0</v>
      </c>
      <c r="AA2934">
        <v>0</v>
      </c>
      <c r="AB2934">
        <v>0</v>
      </c>
      <c r="AC2934">
        <v>0</v>
      </c>
      <c r="AD2934">
        <v>-30683.61</v>
      </c>
      <c r="AE2934">
        <v>0</v>
      </c>
      <c r="AF2934">
        <v>0</v>
      </c>
      <c r="AG2934">
        <v>-10067.77</v>
      </c>
      <c r="AH2934">
        <v>0</v>
      </c>
      <c r="AI2934">
        <v>-40751.379999999997</v>
      </c>
      <c r="AJ2934">
        <v>0</v>
      </c>
      <c r="AK2934">
        <v>-40751.379999999997</v>
      </c>
      <c r="AL2934">
        <v>-10067.77</v>
      </c>
      <c r="AM2934">
        <v>0</v>
      </c>
      <c r="AN2934">
        <v>-15.87</v>
      </c>
      <c r="AO2934">
        <v>0</v>
      </c>
      <c r="AP2934">
        <v>0</v>
      </c>
      <c r="AQ2934">
        <v>-15.87</v>
      </c>
    </row>
    <row r="2935" spans="2:43" x14ac:dyDescent="0.35">
      <c r="B2935" s="65" t="s">
        <v>128</v>
      </c>
      <c r="C2935">
        <v>2016</v>
      </c>
      <c r="D2935">
        <v>2016</v>
      </c>
      <c r="F2935">
        <v>1750</v>
      </c>
      <c r="G2935">
        <v>0</v>
      </c>
      <c r="H2935" t="s">
        <v>620</v>
      </c>
      <c r="I2935">
        <v>1</v>
      </c>
      <c r="J2935">
        <v>118</v>
      </c>
      <c r="K2935" t="s">
        <v>66</v>
      </c>
      <c r="L2935">
        <v>0</v>
      </c>
      <c r="M2935">
        <v>0</v>
      </c>
      <c r="N2935">
        <v>0</v>
      </c>
      <c r="O2935">
        <v>0</v>
      </c>
      <c r="P2935">
        <v>0</v>
      </c>
      <c r="Q2935">
        <v>0</v>
      </c>
      <c r="R2935">
        <v>-1201.1199999999999</v>
      </c>
      <c r="S2935">
        <v>-106.72</v>
      </c>
      <c r="T2935">
        <v>0</v>
      </c>
      <c r="U2935">
        <v>0</v>
      </c>
      <c r="V2935">
        <v>-1201.1199999999999</v>
      </c>
      <c r="W2935">
        <v>-106.72</v>
      </c>
      <c r="X2935">
        <v>0</v>
      </c>
      <c r="Y2935">
        <v>0</v>
      </c>
      <c r="Z2935">
        <v>0</v>
      </c>
      <c r="AA2935">
        <v>0</v>
      </c>
      <c r="AB2935">
        <v>0</v>
      </c>
      <c r="AC2935">
        <v>0</v>
      </c>
      <c r="AD2935">
        <v>-1094.4000000000001</v>
      </c>
      <c r="AE2935">
        <v>0</v>
      </c>
      <c r="AF2935">
        <v>0</v>
      </c>
      <c r="AG2935">
        <v>0</v>
      </c>
      <c r="AH2935">
        <v>0</v>
      </c>
      <c r="AI2935">
        <v>-1094.4000000000001</v>
      </c>
      <c r="AJ2935">
        <v>0</v>
      </c>
      <c r="AK2935">
        <v>-1094.4000000000001</v>
      </c>
      <c r="AL2935">
        <v>0</v>
      </c>
      <c r="AM2935">
        <v>0</v>
      </c>
      <c r="AN2935">
        <v>106.72</v>
      </c>
      <c r="AO2935">
        <v>0</v>
      </c>
      <c r="AP2935">
        <v>0</v>
      </c>
      <c r="AQ2935">
        <v>106.72</v>
      </c>
    </row>
    <row r="2936" spans="2:43" x14ac:dyDescent="0.35">
      <c r="B2936" s="65" t="s">
        <v>128</v>
      </c>
      <c r="C2936">
        <v>2016</v>
      </c>
      <c r="D2936">
        <v>2016</v>
      </c>
      <c r="F2936">
        <v>1750</v>
      </c>
      <c r="G2936">
        <v>0</v>
      </c>
      <c r="H2936" t="s">
        <v>620</v>
      </c>
      <c r="I2936">
        <v>1</v>
      </c>
      <c r="J2936">
        <v>121</v>
      </c>
      <c r="K2936" t="s">
        <v>66</v>
      </c>
      <c r="L2936">
        <v>-189000</v>
      </c>
      <c r="M2936">
        <v>-51400.3</v>
      </c>
      <c r="N2936">
        <v>0</v>
      </c>
      <c r="O2936">
        <v>0</v>
      </c>
      <c r="P2936">
        <v>-189000</v>
      </c>
      <c r="Q2936">
        <v>-51400.3</v>
      </c>
      <c r="R2936">
        <v>-317549.89</v>
      </c>
      <c r="S2936">
        <v>-18000.68</v>
      </c>
      <c r="T2936">
        <v>0</v>
      </c>
      <c r="U2936">
        <v>0</v>
      </c>
      <c r="V2936">
        <v>-317549.89</v>
      </c>
      <c r="W2936">
        <v>-18000.68</v>
      </c>
      <c r="X2936">
        <v>0</v>
      </c>
      <c r="Y2936">
        <v>0</v>
      </c>
      <c r="Z2936">
        <v>0</v>
      </c>
      <c r="AA2936">
        <v>0</v>
      </c>
      <c r="AB2936">
        <v>0</v>
      </c>
      <c r="AC2936">
        <v>0</v>
      </c>
      <c r="AD2936">
        <v>-435816.28</v>
      </c>
      <c r="AE2936">
        <v>0</v>
      </c>
      <c r="AF2936">
        <v>0</v>
      </c>
      <c r="AG2936">
        <v>-352.69</v>
      </c>
      <c r="AH2936">
        <v>0</v>
      </c>
      <c r="AI2936">
        <v>-436168.97</v>
      </c>
      <c r="AJ2936">
        <v>0</v>
      </c>
      <c r="AK2936">
        <v>-436168.97</v>
      </c>
      <c r="AL2936">
        <v>979.94</v>
      </c>
      <c r="AM2936">
        <v>0</v>
      </c>
      <c r="AN2936">
        <v>18000.68</v>
      </c>
      <c r="AO2936">
        <v>0</v>
      </c>
      <c r="AP2936">
        <v>0</v>
      </c>
      <c r="AQ2936">
        <v>18000.68</v>
      </c>
    </row>
    <row r="2937" spans="2:43" x14ac:dyDescent="0.35">
      <c r="B2937" s="65" t="s">
        <v>128</v>
      </c>
      <c r="C2937">
        <v>2016</v>
      </c>
      <c r="D2937">
        <v>2016</v>
      </c>
      <c r="F2937">
        <v>1750</v>
      </c>
      <c r="G2937">
        <v>0</v>
      </c>
      <c r="H2937" t="s">
        <v>620</v>
      </c>
      <c r="I2937">
        <v>1</v>
      </c>
      <c r="J2937">
        <v>210</v>
      </c>
      <c r="K2937" t="s">
        <v>66</v>
      </c>
      <c r="L2937">
        <v>-296029.74</v>
      </c>
      <c r="M2937">
        <v>-250720.18</v>
      </c>
      <c r="N2937">
        <v>0</v>
      </c>
      <c r="O2937">
        <v>-33446.74</v>
      </c>
      <c r="P2937">
        <v>-296029.74</v>
      </c>
      <c r="Q2937">
        <v>-284166.92</v>
      </c>
      <c r="R2937">
        <v>-852.56</v>
      </c>
      <c r="S2937">
        <v>80238.210000000006</v>
      </c>
      <c r="T2937">
        <v>0</v>
      </c>
      <c r="U2937">
        <v>-80889.84</v>
      </c>
      <c r="V2937">
        <v>-852.56</v>
      </c>
      <c r="W2937">
        <v>-651.63</v>
      </c>
      <c r="X2937">
        <v>0</v>
      </c>
      <c r="Y2937">
        <v>0</v>
      </c>
      <c r="Z2937">
        <v>0</v>
      </c>
      <c r="AA2937">
        <v>0</v>
      </c>
      <c r="AB2937">
        <v>0</v>
      </c>
      <c r="AC2937">
        <v>0</v>
      </c>
      <c r="AD2937">
        <v>-126437.07</v>
      </c>
      <c r="AE2937">
        <v>0</v>
      </c>
      <c r="AF2937">
        <v>0</v>
      </c>
      <c r="AG2937">
        <v>0</v>
      </c>
      <c r="AH2937">
        <v>0</v>
      </c>
      <c r="AI2937">
        <v>-126437.07</v>
      </c>
      <c r="AJ2937">
        <v>0</v>
      </c>
      <c r="AK2937">
        <v>-126437.07</v>
      </c>
      <c r="AL2937">
        <v>-114373.32</v>
      </c>
      <c r="AM2937">
        <v>62876.06</v>
      </c>
      <c r="AN2937">
        <v>194</v>
      </c>
      <c r="AO2937">
        <v>0</v>
      </c>
      <c r="AP2937">
        <v>0</v>
      </c>
      <c r="AQ2937">
        <v>63070.06</v>
      </c>
    </row>
    <row r="2938" spans="2:43" x14ac:dyDescent="0.35">
      <c r="B2938" s="65" t="s">
        <v>128</v>
      </c>
      <c r="C2938">
        <v>2016</v>
      </c>
      <c r="D2938">
        <v>2016</v>
      </c>
      <c r="F2938">
        <v>1750</v>
      </c>
      <c r="G2938">
        <v>0</v>
      </c>
      <c r="H2938" t="s">
        <v>620</v>
      </c>
      <c r="I2938">
        <v>1</v>
      </c>
      <c r="J2938">
        <v>220</v>
      </c>
      <c r="K2938" t="s">
        <v>66</v>
      </c>
      <c r="L2938">
        <v>-27731.85</v>
      </c>
      <c r="M2938">
        <v>-3273.22</v>
      </c>
      <c r="N2938">
        <v>0</v>
      </c>
      <c r="O2938">
        <v>-3494.21</v>
      </c>
      <c r="P2938">
        <v>-27731.85</v>
      </c>
      <c r="Q2938">
        <v>-6767.43</v>
      </c>
      <c r="R2938">
        <v>0</v>
      </c>
      <c r="S2938">
        <v>0</v>
      </c>
      <c r="T2938">
        <v>0</v>
      </c>
      <c r="U2938">
        <v>0</v>
      </c>
      <c r="V2938">
        <v>0</v>
      </c>
      <c r="W2938">
        <v>0</v>
      </c>
      <c r="X2938">
        <v>0</v>
      </c>
      <c r="Y2938">
        <v>0</v>
      </c>
      <c r="Z2938">
        <v>0</v>
      </c>
      <c r="AA2938">
        <v>0</v>
      </c>
      <c r="AB2938">
        <v>0</v>
      </c>
      <c r="AC2938">
        <v>0</v>
      </c>
      <c r="AD2938">
        <v>-24458.63</v>
      </c>
      <c r="AE2938">
        <v>0</v>
      </c>
      <c r="AF2938">
        <v>0</v>
      </c>
      <c r="AG2938">
        <v>0</v>
      </c>
      <c r="AH2938">
        <v>0</v>
      </c>
      <c r="AI2938">
        <v>-24458.63</v>
      </c>
      <c r="AJ2938">
        <v>0</v>
      </c>
      <c r="AK2938">
        <v>-24458.63</v>
      </c>
      <c r="AL2938">
        <v>-3494.21</v>
      </c>
      <c r="AM2938">
        <v>0</v>
      </c>
      <c r="AN2938">
        <v>0</v>
      </c>
      <c r="AO2938">
        <v>0</v>
      </c>
      <c r="AP2938">
        <v>0</v>
      </c>
      <c r="AQ2938">
        <v>0</v>
      </c>
    </row>
    <row r="2939" spans="2:43" x14ac:dyDescent="0.35">
      <c r="B2939" s="65" t="s">
        <v>128</v>
      </c>
      <c r="C2939">
        <v>2016</v>
      </c>
      <c r="D2939">
        <v>2016</v>
      </c>
      <c r="F2939">
        <v>1750</v>
      </c>
      <c r="G2939">
        <v>0</v>
      </c>
      <c r="H2939" t="s">
        <v>620</v>
      </c>
      <c r="I2939">
        <v>1</v>
      </c>
      <c r="J2939">
        <v>233</v>
      </c>
      <c r="K2939" t="s">
        <v>66</v>
      </c>
      <c r="L2939">
        <v>-699381.83</v>
      </c>
      <c r="M2939">
        <v>-44340.15</v>
      </c>
      <c r="N2939">
        <v>0</v>
      </c>
      <c r="O2939">
        <v>0</v>
      </c>
      <c r="P2939">
        <v>-699381.83</v>
      </c>
      <c r="Q2939">
        <v>-44340.15</v>
      </c>
      <c r="R2939">
        <v>-394934.23</v>
      </c>
      <c r="S2939">
        <v>0</v>
      </c>
      <c r="T2939">
        <v>0</v>
      </c>
      <c r="U2939">
        <v>0</v>
      </c>
      <c r="V2939">
        <v>-394934.23</v>
      </c>
      <c r="W2939">
        <v>0</v>
      </c>
      <c r="X2939">
        <v>0</v>
      </c>
      <c r="Y2939">
        <v>0</v>
      </c>
      <c r="Z2939">
        <v>0</v>
      </c>
      <c r="AA2939">
        <v>0</v>
      </c>
      <c r="AB2939">
        <v>0</v>
      </c>
      <c r="AC2939">
        <v>0</v>
      </c>
      <c r="AD2939">
        <v>-1049975.9099999999</v>
      </c>
      <c r="AE2939">
        <v>0</v>
      </c>
      <c r="AF2939">
        <v>0</v>
      </c>
      <c r="AG2939">
        <v>0</v>
      </c>
      <c r="AH2939">
        <v>0</v>
      </c>
      <c r="AI2939">
        <v>-1049975.9099999999</v>
      </c>
      <c r="AJ2939">
        <v>0</v>
      </c>
      <c r="AK2939">
        <v>-1049975.9099999999</v>
      </c>
      <c r="AL2939">
        <v>0</v>
      </c>
      <c r="AM2939">
        <v>0</v>
      </c>
      <c r="AN2939">
        <v>0</v>
      </c>
      <c r="AO2939">
        <v>0</v>
      </c>
      <c r="AP2939">
        <v>0</v>
      </c>
      <c r="AQ2939">
        <v>0</v>
      </c>
    </row>
    <row r="2940" spans="2:43" x14ac:dyDescent="0.35">
      <c r="B2940" s="65" t="s">
        <v>128</v>
      </c>
      <c r="C2940">
        <v>2016</v>
      </c>
      <c r="D2940">
        <v>2016</v>
      </c>
      <c r="F2940">
        <v>1750</v>
      </c>
      <c r="G2940">
        <v>0</v>
      </c>
      <c r="H2940" t="s">
        <v>620</v>
      </c>
      <c r="I2940">
        <v>1</v>
      </c>
      <c r="J2940">
        <v>240</v>
      </c>
      <c r="K2940" t="s">
        <v>66</v>
      </c>
      <c r="L2940">
        <v>-29737.759999999998</v>
      </c>
      <c r="M2940">
        <v>-3124.76</v>
      </c>
      <c r="N2940">
        <v>0</v>
      </c>
      <c r="O2940">
        <v>0</v>
      </c>
      <c r="P2940">
        <v>-29737.759999999998</v>
      </c>
      <c r="Q2940">
        <v>-3124.76</v>
      </c>
      <c r="R2940">
        <v>0</v>
      </c>
      <c r="S2940">
        <v>0</v>
      </c>
      <c r="T2940">
        <v>0</v>
      </c>
      <c r="U2940">
        <v>0</v>
      </c>
      <c r="V2940">
        <v>0</v>
      </c>
      <c r="W2940">
        <v>0</v>
      </c>
      <c r="X2940">
        <v>0</v>
      </c>
      <c r="Y2940">
        <v>0</v>
      </c>
      <c r="Z2940">
        <v>0</v>
      </c>
      <c r="AA2940">
        <v>0</v>
      </c>
      <c r="AB2940">
        <v>0</v>
      </c>
      <c r="AC2940">
        <v>0</v>
      </c>
      <c r="AD2940">
        <v>-26613</v>
      </c>
      <c r="AE2940">
        <v>0</v>
      </c>
      <c r="AF2940">
        <v>0</v>
      </c>
      <c r="AG2940">
        <v>0</v>
      </c>
      <c r="AH2940">
        <v>0</v>
      </c>
      <c r="AI2940">
        <v>-26613</v>
      </c>
      <c r="AJ2940">
        <v>0</v>
      </c>
      <c r="AK2940">
        <v>-26613</v>
      </c>
      <c r="AL2940">
        <v>0</v>
      </c>
      <c r="AM2940">
        <v>3124.76</v>
      </c>
      <c r="AN2940">
        <v>0</v>
      </c>
      <c r="AO2940">
        <v>0</v>
      </c>
      <c r="AP2940">
        <v>0</v>
      </c>
      <c r="AQ2940">
        <v>3124.76</v>
      </c>
    </row>
    <row r="2941" spans="2:43" x14ac:dyDescent="0.35">
      <c r="B2941" s="65" t="s">
        <v>128</v>
      </c>
      <c r="C2941">
        <v>2016</v>
      </c>
      <c r="D2941">
        <v>2016</v>
      </c>
      <c r="F2941">
        <v>1750</v>
      </c>
      <c r="G2941">
        <v>0</v>
      </c>
      <c r="H2941" t="s">
        <v>620</v>
      </c>
      <c r="I2941">
        <v>1</v>
      </c>
      <c r="J2941">
        <v>252</v>
      </c>
      <c r="K2941" t="s">
        <v>66</v>
      </c>
      <c r="L2941">
        <v>-2770109.64</v>
      </c>
      <c r="M2941">
        <v>-513411.42</v>
      </c>
      <c r="N2941">
        <v>0</v>
      </c>
      <c r="O2941">
        <v>-3009.51</v>
      </c>
      <c r="P2941">
        <v>-2770109.64</v>
      </c>
      <c r="Q2941">
        <v>-516420.93</v>
      </c>
      <c r="R2941">
        <v>-398389.16</v>
      </c>
      <c r="S2941">
        <v>-28328.34</v>
      </c>
      <c r="T2941">
        <v>0</v>
      </c>
      <c r="U2941">
        <v>-1379</v>
      </c>
      <c r="V2941">
        <v>-398389.16</v>
      </c>
      <c r="W2941">
        <v>-29707.34</v>
      </c>
      <c r="X2941">
        <v>-25933</v>
      </c>
      <c r="Y2941">
        <v>-25933</v>
      </c>
      <c r="Z2941">
        <v>0</v>
      </c>
      <c r="AA2941">
        <v>0</v>
      </c>
      <c r="AB2941">
        <v>-25933</v>
      </c>
      <c r="AC2941">
        <v>-25933</v>
      </c>
      <c r="AD2941">
        <v>-2664757.17</v>
      </c>
      <c r="AE2941">
        <v>0</v>
      </c>
      <c r="AF2941">
        <v>0</v>
      </c>
      <c r="AG2941">
        <v>0</v>
      </c>
      <c r="AH2941">
        <v>0</v>
      </c>
      <c r="AI2941">
        <v>-2664757.17</v>
      </c>
      <c r="AJ2941">
        <v>-25933</v>
      </c>
      <c r="AK2941">
        <v>-2664757.17</v>
      </c>
      <c r="AL2941">
        <v>-42386.64</v>
      </c>
      <c r="AM2941">
        <v>205236.35</v>
      </c>
      <c r="AN2941">
        <v>14157.75</v>
      </c>
      <c r="AO2941">
        <v>0</v>
      </c>
      <c r="AP2941">
        <v>85</v>
      </c>
      <c r="AQ2941">
        <v>219479.1</v>
      </c>
    </row>
    <row r="2942" spans="2:43" x14ac:dyDescent="0.35">
      <c r="B2942" s="65" t="s">
        <v>128</v>
      </c>
      <c r="C2942">
        <v>2016</v>
      </c>
      <c r="D2942">
        <v>2016</v>
      </c>
      <c r="F2942">
        <v>1750</v>
      </c>
      <c r="G2942">
        <v>0</v>
      </c>
      <c r="H2942" t="s">
        <v>620</v>
      </c>
      <c r="I2942">
        <v>1</v>
      </c>
      <c r="J2942">
        <v>253</v>
      </c>
      <c r="K2942" t="s">
        <v>66</v>
      </c>
      <c r="L2942">
        <v>-1127940.3799999999</v>
      </c>
      <c r="M2942">
        <v>-463040.82</v>
      </c>
      <c r="N2942">
        <v>0</v>
      </c>
      <c r="O2942">
        <v>0</v>
      </c>
      <c r="P2942">
        <v>-1127940.3799999999</v>
      </c>
      <c r="Q2942">
        <v>-463040.82</v>
      </c>
      <c r="R2942">
        <v>-36210</v>
      </c>
      <c r="S2942">
        <v>-632.9</v>
      </c>
      <c r="T2942">
        <v>0</v>
      </c>
      <c r="U2942">
        <v>-1654.86</v>
      </c>
      <c r="V2942">
        <v>-36210</v>
      </c>
      <c r="W2942">
        <v>-2287.7600000000002</v>
      </c>
      <c r="X2942">
        <v>-260565.78</v>
      </c>
      <c r="Y2942">
        <v>-83925.72</v>
      </c>
      <c r="Z2942">
        <v>0</v>
      </c>
      <c r="AA2942">
        <v>0</v>
      </c>
      <c r="AB2942">
        <v>-260565.78</v>
      </c>
      <c r="AC2942">
        <v>-83925.72</v>
      </c>
      <c r="AD2942">
        <v>-877116.72</v>
      </c>
      <c r="AE2942">
        <v>0</v>
      </c>
      <c r="AF2942">
        <v>0</v>
      </c>
      <c r="AG2942">
        <v>0</v>
      </c>
      <c r="AH2942">
        <v>0</v>
      </c>
      <c r="AI2942">
        <v>-877116.72</v>
      </c>
      <c r="AJ2942">
        <v>-260565.78</v>
      </c>
      <c r="AK2942">
        <v>-700476.66</v>
      </c>
      <c r="AL2942">
        <v>-1654.86</v>
      </c>
      <c r="AM2942">
        <v>78249.39</v>
      </c>
      <c r="AN2942">
        <v>2287.7600000000002</v>
      </c>
      <c r="AO2942">
        <v>0</v>
      </c>
      <c r="AP2942">
        <v>0</v>
      </c>
      <c r="AQ2942">
        <v>80537.149999999994</v>
      </c>
    </row>
    <row r="2943" spans="2:43" x14ac:dyDescent="0.35">
      <c r="B2943" s="65" t="s">
        <v>128</v>
      </c>
      <c r="C2943">
        <v>2016</v>
      </c>
      <c r="D2943">
        <v>2016</v>
      </c>
      <c r="F2943">
        <v>1750</v>
      </c>
      <c r="G2943">
        <v>0</v>
      </c>
      <c r="H2943" t="s">
        <v>620</v>
      </c>
      <c r="I2943">
        <v>1</v>
      </c>
      <c r="J2943">
        <v>254</v>
      </c>
      <c r="K2943" t="s">
        <v>66</v>
      </c>
      <c r="L2943">
        <v>-952882.93</v>
      </c>
      <c r="M2943">
        <v>-142797.51</v>
      </c>
      <c r="N2943">
        <v>0</v>
      </c>
      <c r="O2943">
        <v>0</v>
      </c>
      <c r="P2943">
        <v>-952882.93</v>
      </c>
      <c r="Q2943">
        <v>-142797.51</v>
      </c>
      <c r="R2943">
        <v>-157506.22</v>
      </c>
      <c r="S2943">
        <v>-2960.83</v>
      </c>
      <c r="T2943">
        <v>0</v>
      </c>
      <c r="U2943">
        <v>-770.17</v>
      </c>
      <c r="V2943">
        <v>-157506.22</v>
      </c>
      <c r="W2943">
        <v>-3731</v>
      </c>
      <c r="X2943">
        <v>0</v>
      </c>
      <c r="Y2943">
        <v>0</v>
      </c>
      <c r="Z2943">
        <v>0</v>
      </c>
      <c r="AA2943">
        <v>0</v>
      </c>
      <c r="AB2943">
        <v>0</v>
      </c>
      <c r="AC2943">
        <v>0</v>
      </c>
      <c r="AD2943">
        <v>-1006583.93</v>
      </c>
      <c r="AE2943">
        <v>0</v>
      </c>
      <c r="AF2943">
        <v>0</v>
      </c>
      <c r="AG2943">
        <v>0</v>
      </c>
      <c r="AH2943">
        <v>0</v>
      </c>
      <c r="AI2943">
        <v>-1006583.93</v>
      </c>
      <c r="AJ2943">
        <v>0</v>
      </c>
      <c r="AK2943">
        <v>-1006583.93</v>
      </c>
      <c r="AL2943">
        <v>-42723.29</v>
      </c>
      <c r="AM2943">
        <v>10992.32</v>
      </c>
      <c r="AN2943">
        <v>2687</v>
      </c>
      <c r="AO2943">
        <v>0</v>
      </c>
      <c r="AP2943">
        <v>0</v>
      </c>
      <c r="AQ2943">
        <v>13679.32</v>
      </c>
    </row>
    <row r="2944" spans="2:43" x14ac:dyDescent="0.35">
      <c r="B2944" s="65" t="s">
        <v>128</v>
      </c>
      <c r="C2944">
        <v>2016</v>
      </c>
      <c r="D2944">
        <v>2016</v>
      </c>
      <c r="F2944">
        <v>1750</v>
      </c>
      <c r="G2944">
        <v>0</v>
      </c>
      <c r="H2944" t="s">
        <v>620</v>
      </c>
      <c r="I2944">
        <v>1</v>
      </c>
      <c r="J2944">
        <v>256</v>
      </c>
      <c r="K2944" t="s">
        <v>66</v>
      </c>
      <c r="L2944">
        <v>-674833.2</v>
      </c>
      <c r="M2944">
        <v>-7457</v>
      </c>
      <c r="N2944">
        <v>0</v>
      </c>
      <c r="O2944">
        <v>0</v>
      </c>
      <c r="P2944">
        <v>-674833.2</v>
      </c>
      <c r="Q2944">
        <v>-7457</v>
      </c>
      <c r="R2944">
        <v>0</v>
      </c>
      <c r="S2944">
        <v>106.67</v>
      </c>
      <c r="T2944">
        <v>0</v>
      </c>
      <c r="U2944">
        <v>-106.67</v>
      </c>
      <c r="V2944">
        <v>0</v>
      </c>
      <c r="W2944">
        <v>0</v>
      </c>
      <c r="X2944">
        <v>0</v>
      </c>
      <c r="Y2944">
        <v>0</v>
      </c>
      <c r="Z2944">
        <v>0</v>
      </c>
      <c r="AA2944">
        <v>0</v>
      </c>
      <c r="AB2944">
        <v>0</v>
      </c>
      <c r="AC2944">
        <v>0</v>
      </c>
      <c r="AD2944">
        <v>-667482.87</v>
      </c>
      <c r="AE2944">
        <v>0</v>
      </c>
      <c r="AF2944">
        <v>0</v>
      </c>
      <c r="AG2944">
        <v>0</v>
      </c>
      <c r="AH2944">
        <v>0</v>
      </c>
      <c r="AI2944">
        <v>-667482.87</v>
      </c>
      <c r="AJ2944">
        <v>0</v>
      </c>
      <c r="AK2944">
        <v>-667482.87</v>
      </c>
      <c r="AL2944">
        <v>-106.67</v>
      </c>
      <c r="AM2944">
        <v>77.25</v>
      </c>
      <c r="AN2944">
        <v>0</v>
      </c>
      <c r="AO2944">
        <v>0</v>
      </c>
      <c r="AP2944">
        <v>0</v>
      </c>
      <c r="AQ2944">
        <v>77.25</v>
      </c>
    </row>
    <row r="2945" spans="2:43" x14ac:dyDescent="0.35">
      <c r="B2945" s="65" t="s">
        <v>128</v>
      </c>
      <c r="C2945">
        <v>2016</v>
      </c>
      <c r="D2945">
        <v>2016</v>
      </c>
      <c r="F2945">
        <v>1750</v>
      </c>
      <c r="G2945">
        <v>0</v>
      </c>
      <c r="H2945" t="s">
        <v>620</v>
      </c>
      <c r="I2945">
        <v>1</v>
      </c>
      <c r="J2945">
        <v>257</v>
      </c>
      <c r="K2945" t="s">
        <v>66</v>
      </c>
      <c r="L2945">
        <v>-20703.04</v>
      </c>
      <c r="M2945">
        <v>-8703.0400000000009</v>
      </c>
      <c r="N2945">
        <v>0</v>
      </c>
      <c r="O2945">
        <v>0</v>
      </c>
      <c r="P2945">
        <v>-20703.04</v>
      </c>
      <c r="Q2945">
        <v>-8703.0400000000009</v>
      </c>
      <c r="R2945">
        <v>0</v>
      </c>
      <c r="S2945">
        <v>0</v>
      </c>
      <c r="T2945">
        <v>0</v>
      </c>
      <c r="U2945">
        <v>0</v>
      </c>
      <c r="V2945">
        <v>0</v>
      </c>
      <c r="W2945">
        <v>0</v>
      </c>
      <c r="X2945">
        <v>0</v>
      </c>
      <c r="Y2945">
        <v>0</v>
      </c>
      <c r="Z2945">
        <v>0</v>
      </c>
      <c r="AA2945">
        <v>0</v>
      </c>
      <c r="AB2945">
        <v>0</v>
      </c>
      <c r="AC2945">
        <v>0</v>
      </c>
      <c r="AD2945">
        <v>-12000</v>
      </c>
      <c r="AE2945">
        <v>0</v>
      </c>
      <c r="AF2945">
        <v>0</v>
      </c>
      <c r="AG2945">
        <v>0</v>
      </c>
      <c r="AH2945">
        <v>0</v>
      </c>
      <c r="AI2945">
        <v>-12000</v>
      </c>
      <c r="AJ2945">
        <v>0</v>
      </c>
      <c r="AK2945">
        <v>-12000</v>
      </c>
      <c r="AL2945">
        <v>0</v>
      </c>
      <c r="AM2945">
        <v>703.04</v>
      </c>
      <c r="AN2945">
        <v>0</v>
      </c>
      <c r="AO2945">
        <v>0</v>
      </c>
      <c r="AP2945">
        <v>0</v>
      </c>
      <c r="AQ2945">
        <v>703.04</v>
      </c>
    </row>
    <row r="2946" spans="2:43" x14ac:dyDescent="0.35">
      <c r="B2946" s="65" t="s">
        <v>128</v>
      </c>
      <c r="C2946">
        <v>2016</v>
      </c>
      <c r="D2946">
        <v>2016</v>
      </c>
      <c r="F2946">
        <v>1750</v>
      </c>
      <c r="G2946">
        <v>0</v>
      </c>
      <c r="H2946" t="s">
        <v>620</v>
      </c>
      <c r="I2946">
        <v>1</v>
      </c>
      <c r="J2946">
        <v>260</v>
      </c>
      <c r="K2946" t="s">
        <v>66</v>
      </c>
      <c r="L2946">
        <v>-1038391.83</v>
      </c>
      <c r="M2946">
        <v>-222125.78</v>
      </c>
      <c r="N2946">
        <v>0</v>
      </c>
      <c r="O2946">
        <v>2269.8000000000002</v>
      </c>
      <c r="P2946">
        <v>-1038391.83</v>
      </c>
      <c r="Q2946">
        <v>-219855.98</v>
      </c>
      <c r="R2946">
        <v>-437921.23</v>
      </c>
      <c r="S2946">
        <v>-95911.21</v>
      </c>
      <c r="T2946">
        <v>0</v>
      </c>
      <c r="U2946">
        <v>900.7</v>
      </c>
      <c r="V2946">
        <v>-437921.23</v>
      </c>
      <c r="W2946">
        <v>-95010.51</v>
      </c>
      <c r="X2946">
        <v>0</v>
      </c>
      <c r="Y2946">
        <v>0</v>
      </c>
      <c r="Z2946">
        <v>0</v>
      </c>
      <c r="AA2946">
        <v>0</v>
      </c>
      <c r="AB2946">
        <v>0</v>
      </c>
      <c r="AC2946">
        <v>0</v>
      </c>
      <c r="AD2946">
        <v>-1156176.07</v>
      </c>
      <c r="AE2946">
        <v>0</v>
      </c>
      <c r="AF2946">
        <v>0</v>
      </c>
      <c r="AG2946">
        <v>0</v>
      </c>
      <c r="AH2946">
        <v>0</v>
      </c>
      <c r="AI2946">
        <v>-1156176.07</v>
      </c>
      <c r="AJ2946">
        <v>0</v>
      </c>
      <c r="AK2946">
        <v>-1156176.07</v>
      </c>
      <c r="AL2946">
        <v>5270.5</v>
      </c>
      <c r="AM2946">
        <v>69427.41</v>
      </c>
      <c r="AN2946">
        <v>18725.509999999998</v>
      </c>
      <c r="AO2946">
        <v>0</v>
      </c>
      <c r="AP2946">
        <v>0</v>
      </c>
      <c r="AQ2946">
        <v>88152.92</v>
      </c>
    </row>
    <row r="2947" spans="2:43" x14ac:dyDescent="0.35">
      <c r="B2947" s="65" t="s">
        <v>128</v>
      </c>
      <c r="C2947">
        <v>2016</v>
      </c>
      <c r="D2947">
        <v>2016</v>
      </c>
      <c r="F2947">
        <v>1750</v>
      </c>
      <c r="G2947">
        <v>0</v>
      </c>
      <c r="H2947" t="s">
        <v>620</v>
      </c>
      <c r="I2947">
        <v>1</v>
      </c>
      <c r="J2947">
        <v>310</v>
      </c>
      <c r="K2947" t="s">
        <v>66</v>
      </c>
      <c r="L2947">
        <v>-1092578.95</v>
      </c>
      <c r="M2947">
        <v>-179.54</v>
      </c>
      <c r="N2947">
        <v>0</v>
      </c>
      <c r="O2947">
        <v>0</v>
      </c>
      <c r="P2947">
        <v>-1092578.95</v>
      </c>
      <c r="Q2947">
        <v>-179.54</v>
      </c>
      <c r="R2947">
        <v>-3697.76</v>
      </c>
      <c r="S2947">
        <v>-2039.11</v>
      </c>
      <c r="T2947">
        <v>0</v>
      </c>
      <c r="U2947">
        <v>-642.66</v>
      </c>
      <c r="V2947">
        <v>-3697.76</v>
      </c>
      <c r="W2947">
        <v>-2681.77</v>
      </c>
      <c r="X2947">
        <v>0</v>
      </c>
      <c r="Y2947">
        <v>0</v>
      </c>
      <c r="Z2947">
        <v>0</v>
      </c>
      <c r="AA2947">
        <v>0</v>
      </c>
      <c r="AB2947">
        <v>0</v>
      </c>
      <c r="AC2947">
        <v>0</v>
      </c>
      <c r="AD2947">
        <v>-1094058.06</v>
      </c>
      <c r="AE2947">
        <v>0</v>
      </c>
      <c r="AF2947">
        <v>0</v>
      </c>
      <c r="AG2947">
        <v>0</v>
      </c>
      <c r="AH2947">
        <v>0</v>
      </c>
      <c r="AI2947">
        <v>-1094058.06</v>
      </c>
      <c r="AJ2947">
        <v>0</v>
      </c>
      <c r="AK2947">
        <v>-1094058.06</v>
      </c>
      <c r="AL2947">
        <v>-642.66</v>
      </c>
      <c r="AM2947">
        <v>178.54</v>
      </c>
      <c r="AN2947">
        <v>1600</v>
      </c>
      <c r="AO2947">
        <v>0</v>
      </c>
      <c r="AP2947">
        <v>0</v>
      </c>
      <c r="AQ2947">
        <v>1778.54</v>
      </c>
    </row>
    <row r="2948" spans="2:43" x14ac:dyDescent="0.35">
      <c r="B2948" s="65" t="s">
        <v>128</v>
      </c>
      <c r="C2948">
        <v>2016</v>
      </c>
      <c r="D2948">
        <v>2016</v>
      </c>
      <c r="F2948">
        <v>1750</v>
      </c>
      <c r="G2948">
        <v>0</v>
      </c>
      <c r="H2948" t="s">
        <v>622</v>
      </c>
      <c r="I2948">
        <v>3</v>
      </c>
      <c r="J2948">
        <v>111</v>
      </c>
      <c r="K2948" t="s">
        <v>66</v>
      </c>
      <c r="L2948">
        <v>0</v>
      </c>
      <c r="M2948">
        <v>0</v>
      </c>
      <c r="N2948">
        <v>0</v>
      </c>
      <c r="O2948">
        <v>0</v>
      </c>
      <c r="P2948">
        <v>0</v>
      </c>
      <c r="Q2948">
        <v>0</v>
      </c>
      <c r="R2948">
        <v>-802298.76</v>
      </c>
      <c r="S2948">
        <v>-4323.8900000000003</v>
      </c>
      <c r="T2948">
        <v>0</v>
      </c>
      <c r="U2948">
        <v>0</v>
      </c>
      <c r="V2948">
        <v>-802298.76</v>
      </c>
      <c r="W2948">
        <v>-4323.8900000000003</v>
      </c>
      <c r="X2948">
        <v>0</v>
      </c>
      <c r="Y2948">
        <v>0</v>
      </c>
      <c r="Z2948">
        <v>0</v>
      </c>
      <c r="AA2948">
        <v>0</v>
      </c>
      <c r="AB2948">
        <v>0</v>
      </c>
      <c r="AC2948">
        <v>0</v>
      </c>
      <c r="AD2948">
        <v>-801205.61</v>
      </c>
      <c r="AE2948">
        <v>0</v>
      </c>
      <c r="AF2948">
        <v>0</v>
      </c>
      <c r="AG2948">
        <v>5329.35</v>
      </c>
      <c r="AH2948">
        <v>0</v>
      </c>
      <c r="AI2948">
        <v>-795876.26</v>
      </c>
      <c r="AJ2948">
        <v>0</v>
      </c>
      <c r="AK2948">
        <v>-795876.26</v>
      </c>
      <c r="AL2948">
        <v>2098.61</v>
      </c>
      <c r="AM2948">
        <v>0</v>
      </c>
      <c r="AN2948">
        <v>4323.8900000000003</v>
      </c>
      <c r="AO2948">
        <v>0</v>
      </c>
      <c r="AP2948">
        <v>0</v>
      </c>
      <c r="AQ2948">
        <v>4323.8900000000003</v>
      </c>
    </row>
    <row r="2949" spans="2:43" x14ac:dyDescent="0.35">
      <c r="B2949" s="65" t="s">
        <v>128</v>
      </c>
      <c r="C2949">
        <v>2016</v>
      </c>
      <c r="D2949">
        <v>2016</v>
      </c>
      <c r="F2949">
        <v>1750</v>
      </c>
      <c r="G2949">
        <v>0</v>
      </c>
      <c r="H2949" t="s">
        <v>622</v>
      </c>
      <c r="I2949">
        <v>3</v>
      </c>
      <c r="J2949">
        <v>113</v>
      </c>
      <c r="K2949" t="s">
        <v>66</v>
      </c>
      <c r="L2949">
        <v>0</v>
      </c>
      <c r="M2949">
        <v>0</v>
      </c>
      <c r="N2949">
        <v>0</v>
      </c>
      <c r="O2949">
        <v>0</v>
      </c>
      <c r="P2949">
        <v>0</v>
      </c>
      <c r="Q2949">
        <v>0</v>
      </c>
      <c r="R2949">
        <v>-15910.4</v>
      </c>
      <c r="S2949">
        <v>139.19999999999999</v>
      </c>
      <c r="T2949">
        <v>0</v>
      </c>
      <c r="U2949">
        <v>0</v>
      </c>
      <c r="V2949">
        <v>-15910.4</v>
      </c>
      <c r="W2949">
        <v>139.19999999999999</v>
      </c>
      <c r="X2949">
        <v>0</v>
      </c>
      <c r="Y2949">
        <v>0</v>
      </c>
      <c r="Z2949">
        <v>0</v>
      </c>
      <c r="AA2949">
        <v>0</v>
      </c>
      <c r="AB2949">
        <v>0</v>
      </c>
      <c r="AC2949">
        <v>0</v>
      </c>
      <c r="AD2949">
        <v>-16049.6</v>
      </c>
      <c r="AE2949">
        <v>0</v>
      </c>
      <c r="AF2949">
        <v>0</v>
      </c>
      <c r="AG2949">
        <v>0</v>
      </c>
      <c r="AH2949">
        <v>0</v>
      </c>
      <c r="AI2949">
        <v>-16049.6</v>
      </c>
      <c r="AJ2949">
        <v>0</v>
      </c>
      <c r="AK2949">
        <v>-16049.6</v>
      </c>
      <c r="AL2949">
        <v>0</v>
      </c>
      <c r="AM2949">
        <v>0</v>
      </c>
      <c r="AN2949">
        <v>-139.19999999999999</v>
      </c>
      <c r="AO2949">
        <v>0</v>
      </c>
      <c r="AP2949">
        <v>0</v>
      </c>
      <c r="AQ2949">
        <v>-139.19999999999999</v>
      </c>
    </row>
    <row r="2950" spans="2:43" x14ac:dyDescent="0.35">
      <c r="B2950" s="65" t="s">
        <v>128</v>
      </c>
      <c r="C2950">
        <v>2016</v>
      </c>
      <c r="D2950">
        <v>2016</v>
      </c>
      <c r="F2950">
        <v>1750</v>
      </c>
      <c r="G2950">
        <v>0</v>
      </c>
      <c r="H2950" t="s">
        <v>622</v>
      </c>
      <c r="I2950">
        <v>3</v>
      </c>
      <c r="J2950">
        <v>115</v>
      </c>
      <c r="K2950" t="s">
        <v>66</v>
      </c>
      <c r="L2950">
        <v>0</v>
      </c>
      <c r="M2950">
        <v>0</v>
      </c>
      <c r="N2950">
        <v>0</v>
      </c>
      <c r="O2950">
        <v>0</v>
      </c>
      <c r="P2950">
        <v>0</v>
      </c>
      <c r="Q2950">
        <v>0</v>
      </c>
      <c r="R2950">
        <v>-189.76</v>
      </c>
      <c r="S2950">
        <v>57.87</v>
      </c>
      <c r="T2950">
        <v>0</v>
      </c>
      <c r="U2950">
        <v>0</v>
      </c>
      <c r="V2950">
        <v>-189.76</v>
      </c>
      <c r="W2950">
        <v>57.87</v>
      </c>
      <c r="X2950">
        <v>0</v>
      </c>
      <c r="Y2950">
        <v>0</v>
      </c>
      <c r="Z2950">
        <v>0</v>
      </c>
      <c r="AA2950">
        <v>0</v>
      </c>
      <c r="AB2950">
        <v>0</v>
      </c>
      <c r="AC2950">
        <v>0</v>
      </c>
      <c r="AD2950">
        <v>-247.63</v>
      </c>
      <c r="AE2950">
        <v>0</v>
      </c>
      <c r="AF2950">
        <v>0</v>
      </c>
      <c r="AG2950">
        <v>0</v>
      </c>
      <c r="AH2950">
        <v>0</v>
      </c>
      <c r="AI2950">
        <v>-247.63</v>
      </c>
      <c r="AJ2950">
        <v>0</v>
      </c>
      <c r="AK2950">
        <v>-247.63</v>
      </c>
      <c r="AL2950">
        <v>0</v>
      </c>
      <c r="AM2950">
        <v>0</v>
      </c>
      <c r="AN2950">
        <v>-57.87</v>
      </c>
      <c r="AO2950">
        <v>0</v>
      </c>
      <c r="AP2950">
        <v>0</v>
      </c>
      <c r="AQ2950">
        <v>-57.87</v>
      </c>
    </row>
    <row r="2951" spans="2:43" x14ac:dyDescent="0.35">
      <c r="B2951" s="65" t="s">
        <v>128</v>
      </c>
      <c r="C2951">
        <v>2016</v>
      </c>
      <c r="D2951">
        <v>2016</v>
      </c>
      <c r="F2951">
        <v>1750</v>
      </c>
      <c r="G2951">
        <v>0</v>
      </c>
      <c r="H2951" t="s">
        <v>622</v>
      </c>
      <c r="I2951">
        <v>3</v>
      </c>
      <c r="J2951">
        <v>121</v>
      </c>
      <c r="K2951" t="s">
        <v>66</v>
      </c>
      <c r="L2951">
        <v>0</v>
      </c>
      <c r="M2951">
        <v>0</v>
      </c>
      <c r="N2951">
        <v>0</v>
      </c>
      <c r="O2951">
        <v>0</v>
      </c>
      <c r="P2951">
        <v>0</v>
      </c>
      <c r="Q2951">
        <v>0</v>
      </c>
      <c r="R2951">
        <v>-252141.07</v>
      </c>
      <c r="S2951">
        <v>-17023.54</v>
      </c>
      <c r="T2951">
        <v>0</v>
      </c>
      <c r="U2951">
        <v>-99</v>
      </c>
      <c r="V2951">
        <v>-252141.07</v>
      </c>
      <c r="W2951">
        <v>-17122.54</v>
      </c>
      <c r="X2951">
        <v>0</v>
      </c>
      <c r="Y2951">
        <v>0</v>
      </c>
      <c r="Z2951">
        <v>0</v>
      </c>
      <c r="AA2951">
        <v>0</v>
      </c>
      <c r="AB2951">
        <v>0</v>
      </c>
      <c r="AC2951">
        <v>0</v>
      </c>
      <c r="AD2951">
        <v>-236236.79</v>
      </c>
      <c r="AE2951">
        <v>0</v>
      </c>
      <c r="AF2951">
        <v>0</v>
      </c>
      <c r="AG2951">
        <v>-21883.25</v>
      </c>
      <c r="AH2951">
        <v>0</v>
      </c>
      <c r="AI2951">
        <v>-258120.04</v>
      </c>
      <c r="AJ2951">
        <v>0</v>
      </c>
      <c r="AK2951">
        <v>-258120.04</v>
      </c>
      <c r="AL2951">
        <v>-23101.51</v>
      </c>
      <c r="AM2951">
        <v>0</v>
      </c>
      <c r="AN2951">
        <v>17122.54</v>
      </c>
      <c r="AO2951">
        <v>0</v>
      </c>
      <c r="AP2951">
        <v>0</v>
      </c>
      <c r="AQ2951">
        <v>17122.54</v>
      </c>
    </row>
    <row r="2952" spans="2:43" x14ac:dyDescent="0.35">
      <c r="B2952" s="65" t="s">
        <v>128</v>
      </c>
      <c r="C2952">
        <v>2016</v>
      </c>
      <c r="D2952">
        <v>2016</v>
      </c>
      <c r="F2952">
        <v>1750</v>
      </c>
      <c r="G2952">
        <v>0</v>
      </c>
      <c r="H2952" t="s">
        <v>622</v>
      </c>
      <c r="I2952">
        <v>3</v>
      </c>
      <c r="J2952">
        <v>210</v>
      </c>
      <c r="K2952" t="s">
        <v>66</v>
      </c>
      <c r="L2952">
        <v>-64129.2</v>
      </c>
      <c r="M2952">
        <v>-5875.4</v>
      </c>
      <c r="N2952">
        <v>0</v>
      </c>
      <c r="O2952">
        <v>-4041.03</v>
      </c>
      <c r="P2952">
        <v>-64129.2</v>
      </c>
      <c r="Q2952">
        <v>-9916.43</v>
      </c>
      <c r="R2952">
        <v>-434.83</v>
      </c>
      <c r="S2952">
        <v>-2314.9899999999998</v>
      </c>
      <c r="T2952">
        <v>0</v>
      </c>
      <c r="U2952">
        <v>-2542.16</v>
      </c>
      <c r="V2952">
        <v>-434.83</v>
      </c>
      <c r="W2952">
        <v>-4857.1499999999996</v>
      </c>
      <c r="X2952">
        <v>0</v>
      </c>
      <c r="Y2952">
        <v>0</v>
      </c>
      <c r="Z2952">
        <v>0</v>
      </c>
      <c r="AA2952">
        <v>0</v>
      </c>
      <c r="AB2952">
        <v>0</v>
      </c>
      <c r="AC2952">
        <v>0</v>
      </c>
      <c r="AD2952">
        <v>-56481.7</v>
      </c>
      <c r="AE2952">
        <v>0</v>
      </c>
      <c r="AF2952">
        <v>0</v>
      </c>
      <c r="AG2952">
        <v>0</v>
      </c>
      <c r="AH2952">
        <v>0</v>
      </c>
      <c r="AI2952">
        <v>-56481.7</v>
      </c>
      <c r="AJ2952">
        <v>0</v>
      </c>
      <c r="AK2952">
        <v>-56481.7</v>
      </c>
      <c r="AL2952">
        <v>-6691.25</v>
      </c>
      <c r="AM2952">
        <v>6325.54</v>
      </c>
      <c r="AN2952">
        <v>4857.1499999999996</v>
      </c>
      <c r="AO2952">
        <v>0</v>
      </c>
      <c r="AP2952">
        <v>0</v>
      </c>
      <c r="AQ2952">
        <v>11182.69</v>
      </c>
    </row>
    <row r="2953" spans="2:43" x14ac:dyDescent="0.35">
      <c r="B2953" s="65" t="s">
        <v>128</v>
      </c>
      <c r="C2953">
        <v>2016</v>
      </c>
      <c r="D2953">
        <v>2016</v>
      </c>
      <c r="F2953">
        <v>1750</v>
      </c>
      <c r="G2953">
        <v>0</v>
      </c>
      <c r="H2953" t="s">
        <v>622</v>
      </c>
      <c r="I2953">
        <v>3</v>
      </c>
      <c r="J2953">
        <v>231</v>
      </c>
      <c r="K2953" t="s">
        <v>66</v>
      </c>
      <c r="L2953">
        <v>-985</v>
      </c>
      <c r="M2953">
        <v>0</v>
      </c>
      <c r="N2953">
        <v>0</v>
      </c>
      <c r="O2953">
        <v>0</v>
      </c>
      <c r="P2953">
        <v>-985</v>
      </c>
      <c r="Q2953">
        <v>0</v>
      </c>
      <c r="R2953">
        <v>-250</v>
      </c>
      <c r="S2953">
        <v>0</v>
      </c>
      <c r="T2953">
        <v>0</v>
      </c>
      <c r="U2953">
        <v>0</v>
      </c>
      <c r="V2953">
        <v>-250</v>
      </c>
      <c r="W2953">
        <v>0</v>
      </c>
      <c r="X2953">
        <v>0</v>
      </c>
      <c r="Y2953">
        <v>0</v>
      </c>
      <c r="Z2953">
        <v>0</v>
      </c>
      <c r="AA2953">
        <v>0</v>
      </c>
      <c r="AB2953">
        <v>0</v>
      </c>
      <c r="AC2953">
        <v>0</v>
      </c>
      <c r="AD2953">
        <v>-1235</v>
      </c>
      <c r="AE2953">
        <v>0</v>
      </c>
      <c r="AF2953">
        <v>0</v>
      </c>
      <c r="AG2953">
        <v>0</v>
      </c>
      <c r="AH2953">
        <v>0</v>
      </c>
      <c r="AI2953">
        <v>-1235</v>
      </c>
      <c r="AJ2953">
        <v>0</v>
      </c>
      <c r="AK2953">
        <v>-1235</v>
      </c>
      <c r="AL2953">
        <v>0</v>
      </c>
      <c r="AM2953">
        <v>0</v>
      </c>
      <c r="AN2953">
        <v>0</v>
      </c>
      <c r="AO2953">
        <v>0</v>
      </c>
      <c r="AP2953">
        <v>0</v>
      </c>
      <c r="AQ2953">
        <v>0</v>
      </c>
    </row>
    <row r="2954" spans="2:43" x14ac:dyDescent="0.35">
      <c r="B2954" s="65" t="s">
        <v>128</v>
      </c>
      <c r="C2954">
        <v>2016</v>
      </c>
      <c r="D2954">
        <v>2016</v>
      </c>
      <c r="F2954">
        <v>1750</v>
      </c>
      <c r="G2954">
        <v>0</v>
      </c>
      <c r="H2954" t="s">
        <v>622</v>
      </c>
      <c r="I2954">
        <v>3</v>
      </c>
      <c r="J2954">
        <v>232</v>
      </c>
      <c r="K2954" t="s">
        <v>66</v>
      </c>
      <c r="L2954">
        <v>-11450</v>
      </c>
      <c r="M2954">
        <v>-8450</v>
      </c>
      <c r="N2954">
        <v>0</v>
      </c>
      <c r="O2954">
        <v>0</v>
      </c>
      <c r="P2954">
        <v>-11450</v>
      </c>
      <c r="Q2954">
        <v>-8450</v>
      </c>
      <c r="R2954">
        <v>-478.15</v>
      </c>
      <c r="S2954">
        <v>115</v>
      </c>
      <c r="T2954">
        <v>0</v>
      </c>
      <c r="U2954">
        <v>0</v>
      </c>
      <c r="V2954">
        <v>-478.15</v>
      </c>
      <c r="W2954">
        <v>115</v>
      </c>
      <c r="X2954">
        <v>0</v>
      </c>
      <c r="Y2954">
        <v>0</v>
      </c>
      <c r="Z2954">
        <v>0</v>
      </c>
      <c r="AA2954">
        <v>0</v>
      </c>
      <c r="AB2954">
        <v>0</v>
      </c>
      <c r="AC2954">
        <v>0</v>
      </c>
      <c r="AD2954">
        <v>-3593.15</v>
      </c>
      <c r="AE2954">
        <v>0</v>
      </c>
      <c r="AF2954">
        <v>0</v>
      </c>
      <c r="AG2954">
        <v>0</v>
      </c>
      <c r="AH2954">
        <v>0</v>
      </c>
      <c r="AI2954">
        <v>-3593.15</v>
      </c>
      <c r="AJ2954">
        <v>0</v>
      </c>
      <c r="AK2954">
        <v>-3593.15</v>
      </c>
      <c r="AL2954">
        <v>0</v>
      </c>
      <c r="AM2954">
        <v>0</v>
      </c>
      <c r="AN2954">
        <v>-115</v>
      </c>
      <c r="AO2954">
        <v>0</v>
      </c>
      <c r="AP2954">
        <v>0</v>
      </c>
      <c r="AQ2954">
        <v>-115</v>
      </c>
    </row>
    <row r="2955" spans="2:43" x14ac:dyDescent="0.35">
      <c r="B2955" s="65" t="s">
        <v>128</v>
      </c>
      <c r="C2955">
        <v>2016</v>
      </c>
      <c r="D2955">
        <v>2016</v>
      </c>
      <c r="F2955">
        <v>1750</v>
      </c>
      <c r="G2955">
        <v>0</v>
      </c>
      <c r="H2955" t="s">
        <v>622</v>
      </c>
      <c r="I2955">
        <v>3</v>
      </c>
      <c r="J2955">
        <v>233</v>
      </c>
      <c r="K2955" t="s">
        <v>66</v>
      </c>
      <c r="L2955">
        <v>-122875.12</v>
      </c>
      <c r="M2955">
        <v>-25919.040000000001</v>
      </c>
      <c r="N2955">
        <v>0</v>
      </c>
      <c r="O2955">
        <v>0</v>
      </c>
      <c r="P2955">
        <v>-122875.12</v>
      </c>
      <c r="Q2955">
        <v>-25919.040000000001</v>
      </c>
      <c r="R2955">
        <v>-23120.07</v>
      </c>
      <c r="S2955">
        <v>8.44</v>
      </c>
      <c r="T2955">
        <v>0</v>
      </c>
      <c r="U2955">
        <v>-8.44</v>
      </c>
      <c r="V2955">
        <v>-23120.07</v>
      </c>
      <c r="W2955">
        <v>0</v>
      </c>
      <c r="X2955">
        <v>0</v>
      </c>
      <c r="Y2955">
        <v>0</v>
      </c>
      <c r="Z2955">
        <v>0</v>
      </c>
      <c r="AA2955">
        <v>0</v>
      </c>
      <c r="AB2955">
        <v>0</v>
      </c>
      <c r="AC2955">
        <v>0</v>
      </c>
      <c r="AD2955">
        <v>-120084.59</v>
      </c>
      <c r="AE2955">
        <v>0</v>
      </c>
      <c r="AF2955">
        <v>0</v>
      </c>
      <c r="AG2955">
        <v>0</v>
      </c>
      <c r="AH2955">
        <v>0</v>
      </c>
      <c r="AI2955">
        <v>-120084.59</v>
      </c>
      <c r="AJ2955">
        <v>0</v>
      </c>
      <c r="AK2955">
        <v>-120084.59</v>
      </c>
      <c r="AL2955">
        <v>-8.44</v>
      </c>
      <c r="AM2955">
        <v>0</v>
      </c>
      <c r="AN2955">
        <v>0</v>
      </c>
      <c r="AO2955">
        <v>0</v>
      </c>
      <c r="AP2955">
        <v>0</v>
      </c>
      <c r="AQ2955">
        <v>0</v>
      </c>
    </row>
    <row r="2956" spans="2:43" x14ac:dyDescent="0.35">
      <c r="B2956" s="65" t="s">
        <v>128</v>
      </c>
      <c r="C2956">
        <v>2016</v>
      </c>
      <c r="D2956">
        <v>2016</v>
      </c>
      <c r="F2956">
        <v>1750</v>
      </c>
      <c r="G2956">
        <v>0</v>
      </c>
      <c r="H2956" t="s">
        <v>622</v>
      </c>
      <c r="I2956">
        <v>3</v>
      </c>
      <c r="J2956">
        <v>240</v>
      </c>
      <c r="K2956" t="s">
        <v>66</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row>
    <row r="2957" spans="2:43" x14ac:dyDescent="0.35">
      <c r="B2957" s="65" t="s">
        <v>128</v>
      </c>
      <c r="C2957">
        <v>2016</v>
      </c>
      <c r="D2957">
        <v>2016</v>
      </c>
      <c r="F2957">
        <v>1750</v>
      </c>
      <c r="G2957">
        <v>0</v>
      </c>
      <c r="H2957" t="s">
        <v>622</v>
      </c>
      <c r="I2957">
        <v>3</v>
      </c>
      <c r="J2957">
        <v>251</v>
      </c>
      <c r="K2957" t="s">
        <v>66</v>
      </c>
      <c r="L2957">
        <v>-22382.14</v>
      </c>
      <c r="M2957">
        <v>-912.29</v>
      </c>
      <c r="N2957">
        <v>0</v>
      </c>
      <c r="O2957">
        <v>0</v>
      </c>
      <c r="P2957">
        <v>-22382.14</v>
      </c>
      <c r="Q2957">
        <v>-912.29</v>
      </c>
      <c r="R2957">
        <v>0</v>
      </c>
      <c r="S2957">
        <v>0</v>
      </c>
      <c r="T2957">
        <v>0</v>
      </c>
      <c r="U2957">
        <v>0</v>
      </c>
      <c r="V2957">
        <v>0</v>
      </c>
      <c r="W2957">
        <v>0</v>
      </c>
      <c r="X2957">
        <v>0</v>
      </c>
      <c r="Y2957">
        <v>0</v>
      </c>
      <c r="Z2957">
        <v>0</v>
      </c>
      <c r="AA2957">
        <v>0</v>
      </c>
      <c r="AB2957">
        <v>0</v>
      </c>
      <c r="AC2957">
        <v>0</v>
      </c>
      <c r="AD2957">
        <v>-21469.85</v>
      </c>
      <c r="AE2957">
        <v>0</v>
      </c>
      <c r="AF2957">
        <v>0</v>
      </c>
      <c r="AG2957">
        <v>0</v>
      </c>
      <c r="AH2957">
        <v>0</v>
      </c>
      <c r="AI2957">
        <v>-21469.85</v>
      </c>
      <c r="AJ2957">
        <v>0</v>
      </c>
      <c r="AK2957">
        <v>-21469.85</v>
      </c>
      <c r="AL2957">
        <v>0</v>
      </c>
      <c r="AM2957">
        <v>0</v>
      </c>
      <c r="AN2957">
        <v>0</v>
      </c>
      <c r="AO2957">
        <v>0</v>
      </c>
      <c r="AP2957">
        <v>0</v>
      </c>
      <c r="AQ2957">
        <v>0</v>
      </c>
    </row>
    <row r="2958" spans="2:43" x14ac:dyDescent="0.35">
      <c r="B2958" s="65" t="s">
        <v>128</v>
      </c>
      <c r="C2958">
        <v>2016</v>
      </c>
      <c r="D2958">
        <v>2016</v>
      </c>
      <c r="F2958">
        <v>1750</v>
      </c>
      <c r="G2958">
        <v>0</v>
      </c>
      <c r="H2958" t="s">
        <v>622</v>
      </c>
      <c r="I2958">
        <v>3</v>
      </c>
      <c r="J2958">
        <v>252</v>
      </c>
      <c r="K2958" t="s">
        <v>66</v>
      </c>
      <c r="L2958">
        <v>-425367.25</v>
      </c>
      <c r="M2958">
        <v>-177465.11</v>
      </c>
      <c r="N2958">
        <v>0</v>
      </c>
      <c r="O2958">
        <v>0</v>
      </c>
      <c r="P2958">
        <v>-425367.25</v>
      </c>
      <c r="Q2958">
        <v>-177465.11</v>
      </c>
      <c r="R2958">
        <v>-6000</v>
      </c>
      <c r="S2958">
        <v>-309.45</v>
      </c>
      <c r="T2958">
        <v>0</v>
      </c>
      <c r="U2958">
        <v>-10.67</v>
      </c>
      <c r="V2958">
        <v>-6000</v>
      </c>
      <c r="W2958">
        <v>-320.12</v>
      </c>
      <c r="X2958">
        <v>-90385.36</v>
      </c>
      <c r="Y2958">
        <v>0</v>
      </c>
      <c r="Z2958">
        <v>0</v>
      </c>
      <c r="AA2958">
        <v>0</v>
      </c>
      <c r="AB2958">
        <v>-90385.36</v>
      </c>
      <c r="AC2958">
        <v>0</v>
      </c>
      <c r="AD2958">
        <v>-341528.05</v>
      </c>
      <c r="AE2958">
        <v>0</v>
      </c>
      <c r="AF2958">
        <v>0</v>
      </c>
      <c r="AG2958">
        <v>0</v>
      </c>
      <c r="AH2958">
        <v>0</v>
      </c>
      <c r="AI2958">
        <v>-341528.05</v>
      </c>
      <c r="AJ2958">
        <v>-90385.36</v>
      </c>
      <c r="AK2958">
        <v>-251142.69</v>
      </c>
      <c r="AL2958">
        <v>2439.33</v>
      </c>
      <c r="AM2958">
        <v>65327.69</v>
      </c>
      <c r="AN2958">
        <v>320.12</v>
      </c>
      <c r="AO2958">
        <v>0</v>
      </c>
      <c r="AP2958">
        <v>0</v>
      </c>
      <c r="AQ2958">
        <v>65647.81</v>
      </c>
    </row>
    <row r="2959" spans="2:43" x14ac:dyDescent="0.35">
      <c r="B2959" s="65" t="s">
        <v>128</v>
      </c>
      <c r="C2959">
        <v>2016</v>
      </c>
      <c r="D2959">
        <v>2016</v>
      </c>
      <c r="F2959">
        <v>1750</v>
      </c>
      <c r="G2959">
        <v>0</v>
      </c>
      <c r="H2959" t="s">
        <v>622</v>
      </c>
      <c r="I2959">
        <v>3</v>
      </c>
      <c r="J2959">
        <v>253</v>
      </c>
      <c r="K2959" t="s">
        <v>66</v>
      </c>
      <c r="L2959">
        <v>-1026782.11</v>
      </c>
      <c r="M2959">
        <v>-479597.84</v>
      </c>
      <c r="N2959">
        <v>0</v>
      </c>
      <c r="O2959">
        <v>0</v>
      </c>
      <c r="P2959">
        <v>-1026782.11</v>
      </c>
      <c r="Q2959">
        <v>-479597.84</v>
      </c>
      <c r="R2959">
        <v>-6694.4</v>
      </c>
      <c r="S2959">
        <v>26.43</v>
      </c>
      <c r="T2959">
        <v>0</v>
      </c>
      <c r="U2959">
        <v>-12.63</v>
      </c>
      <c r="V2959">
        <v>-6694.4</v>
      </c>
      <c r="W2959">
        <v>13.8</v>
      </c>
      <c r="X2959">
        <v>-224940.25</v>
      </c>
      <c r="Y2959">
        <v>-92024.9</v>
      </c>
      <c r="Z2959">
        <v>0</v>
      </c>
      <c r="AA2959">
        <v>0</v>
      </c>
      <c r="AB2959">
        <v>-224940.25</v>
      </c>
      <c r="AC2959">
        <v>-92024.9</v>
      </c>
      <c r="AD2959">
        <v>-686820.45</v>
      </c>
      <c r="AE2959">
        <v>0</v>
      </c>
      <c r="AF2959">
        <v>0</v>
      </c>
      <c r="AG2959">
        <v>0</v>
      </c>
      <c r="AH2959">
        <v>0</v>
      </c>
      <c r="AI2959">
        <v>-686820.45</v>
      </c>
      <c r="AJ2959">
        <v>-224940.25</v>
      </c>
      <c r="AK2959">
        <v>-553905.1</v>
      </c>
      <c r="AL2959">
        <v>-12.63</v>
      </c>
      <c r="AM2959">
        <v>118753.17</v>
      </c>
      <c r="AN2959">
        <v>-13.8</v>
      </c>
      <c r="AO2959">
        <v>0</v>
      </c>
      <c r="AP2959">
        <v>0</v>
      </c>
      <c r="AQ2959">
        <v>118739.37</v>
      </c>
    </row>
    <row r="2960" spans="2:43" x14ac:dyDescent="0.35">
      <c r="B2960" s="65" t="s">
        <v>128</v>
      </c>
      <c r="C2960">
        <v>2016</v>
      </c>
      <c r="D2960">
        <v>2016</v>
      </c>
      <c r="F2960">
        <v>1750</v>
      </c>
      <c r="G2960">
        <v>0</v>
      </c>
      <c r="H2960" t="s">
        <v>622</v>
      </c>
      <c r="I2960">
        <v>3</v>
      </c>
      <c r="J2960">
        <v>254</v>
      </c>
      <c r="K2960" t="s">
        <v>66</v>
      </c>
      <c r="L2960">
        <v>-2110.6</v>
      </c>
      <c r="M2960">
        <v>-1960.6</v>
      </c>
      <c r="N2960">
        <v>0</v>
      </c>
      <c r="O2960">
        <v>-150</v>
      </c>
      <c r="P2960">
        <v>-2110.6</v>
      </c>
      <c r="Q2960">
        <v>-2110.6</v>
      </c>
      <c r="R2960">
        <v>-1608.92</v>
      </c>
      <c r="S2960">
        <v>-150</v>
      </c>
      <c r="T2960">
        <v>0</v>
      </c>
      <c r="U2960">
        <v>0</v>
      </c>
      <c r="V2960">
        <v>-1608.92</v>
      </c>
      <c r="W2960">
        <v>-150</v>
      </c>
      <c r="X2960">
        <v>0</v>
      </c>
      <c r="Y2960">
        <v>0</v>
      </c>
      <c r="Z2960">
        <v>0</v>
      </c>
      <c r="AA2960">
        <v>0</v>
      </c>
      <c r="AB2960">
        <v>0</v>
      </c>
      <c r="AC2960">
        <v>0</v>
      </c>
      <c r="AD2960">
        <v>-4058.92</v>
      </c>
      <c r="AE2960">
        <v>0</v>
      </c>
      <c r="AF2960">
        <v>0</v>
      </c>
      <c r="AG2960">
        <v>0</v>
      </c>
      <c r="AH2960">
        <v>0</v>
      </c>
      <c r="AI2960">
        <v>-4058.92</v>
      </c>
      <c r="AJ2960">
        <v>0</v>
      </c>
      <c r="AK2960">
        <v>-4058.92</v>
      </c>
      <c r="AL2960">
        <v>-2600</v>
      </c>
      <c r="AM2960">
        <v>0</v>
      </c>
      <c r="AN2960">
        <v>150</v>
      </c>
      <c r="AO2960">
        <v>0</v>
      </c>
      <c r="AP2960">
        <v>0</v>
      </c>
      <c r="AQ2960">
        <v>150</v>
      </c>
    </row>
    <row r="2961" spans="2:43" x14ac:dyDescent="0.35">
      <c r="B2961" s="65" t="s">
        <v>128</v>
      </c>
      <c r="C2961">
        <v>2016</v>
      </c>
      <c r="D2961">
        <v>2016</v>
      </c>
      <c r="F2961">
        <v>1750</v>
      </c>
      <c r="G2961">
        <v>0</v>
      </c>
      <c r="H2961" t="s">
        <v>622</v>
      </c>
      <c r="I2961">
        <v>3</v>
      </c>
      <c r="J2961">
        <v>256</v>
      </c>
      <c r="K2961" t="s">
        <v>66</v>
      </c>
      <c r="L2961">
        <v>-14183.01</v>
      </c>
      <c r="M2961">
        <v>-3177.51</v>
      </c>
      <c r="N2961">
        <v>0</v>
      </c>
      <c r="O2961">
        <v>0</v>
      </c>
      <c r="P2961">
        <v>-14183.01</v>
      </c>
      <c r="Q2961">
        <v>-3177.51</v>
      </c>
      <c r="R2961">
        <v>0</v>
      </c>
      <c r="S2961">
        <v>0</v>
      </c>
      <c r="T2961">
        <v>0</v>
      </c>
      <c r="U2961">
        <v>0</v>
      </c>
      <c r="V2961">
        <v>0</v>
      </c>
      <c r="W2961">
        <v>0</v>
      </c>
      <c r="X2961">
        <v>0</v>
      </c>
      <c r="Y2961">
        <v>0</v>
      </c>
      <c r="Z2961">
        <v>0</v>
      </c>
      <c r="AA2961">
        <v>0</v>
      </c>
      <c r="AB2961">
        <v>0</v>
      </c>
      <c r="AC2961">
        <v>0</v>
      </c>
      <c r="AD2961">
        <v>-11005.5</v>
      </c>
      <c r="AE2961">
        <v>0</v>
      </c>
      <c r="AF2961">
        <v>0</v>
      </c>
      <c r="AG2961">
        <v>0</v>
      </c>
      <c r="AH2961">
        <v>0</v>
      </c>
      <c r="AI2961">
        <v>-11005.5</v>
      </c>
      <c r="AJ2961">
        <v>0</v>
      </c>
      <c r="AK2961">
        <v>-11005.5</v>
      </c>
      <c r="AL2961">
        <v>0</v>
      </c>
      <c r="AM2961">
        <v>0</v>
      </c>
      <c r="AN2961">
        <v>0</v>
      </c>
      <c r="AO2961">
        <v>0</v>
      </c>
      <c r="AP2961">
        <v>0</v>
      </c>
      <c r="AQ2961">
        <v>0</v>
      </c>
    </row>
    <row r="2962" spans="2:43" x14ac:dyDescent="0.35">
      <c r="B2962" s="65" t="s">
        <v>128</v>
      </c>
      <c r="C2962">
        <v>2016</v>
      </c>
      <c r="D2962">
        <v>2016</v>
      </c>
      <c r="F2962">
        <v>1750</v>
      </c>
      <c r="G2962">
        <v>0</v>
      </c>
      <c r="H2962" t="s">
        <v>622</v>
      </c>
      <c r="I2962">
        <v>3</v>
      </c>
      <c r="J2962">
        <v>257</v>
      </c>
      <c r="K2962" t="s">
        <v>66</v>
      </c>
      <c r="L2962">
        <v>-1670474.57</v>
      </c>
      <c r="M2962">
        <v>-1203074.53</v>
      </c>
      <c r="N2962">
        <v>0</v>
      </c>
      <c r="O2962">
        <v>0</v>
      </c>
      <c r="P2962">
        <v>-1670474.57</v>
      </c>
      <c r="Q2962">
        <v>-1203074.53</v>
      </c>
      <c r="R2962">
        <v>-28784.06</v>
      </c>
      <c r="S2962">
        <v>41.64</v>
      </c>
      <c r="T2962">
        <v>0</v>
      </c>
      <c r="U2962">
        <v>-39.49</v>
      </c>
      <c r="V2962">
        <v>-28784.06</v>
      </c>
      <c r="W2962">
        <v>2.15</v>
      </c>
      <c r="X2962">
        <v>-19500</v>
      </c>
      <c r="Y2962">
        <v>0</v>
      </c>
      <c r="Z2962">
        <v>0</v>
      </c>
      <c r="AA2962">
        <v>0</v>
      </c>
      <c r="AB2962">
        <v>-19500</v>
      </c>
      <c r="AC2962">
        <v>0</v>
      </c>
      <c r="AD2962">
        <v>-515725.74</v>
      </c>
      <c r="AE2962">
        <v>0</v>
      </c>
      <c r="AF2962">
        <v>0</v>
      </c>
      <c r="AG2962">
        <v>0</v>
      </c>
      <c r="AH2962">
        <v>0</v>
      </c>
      <c r="AI2962">
        <v>-515725.74</v>
      </c>
      <c r="AJ2962">
        <v>-19500</v>
      </c>
      <c r="AK2962">
        <v>-496225.74</v>
      </c>
      <c r="AL2962">
        <v>-39.49</v>
      </c>
      <c r="AM2962">
        <v>0</v>
      </c>
      <c r="AN2962">
        <v>-2.15</v>
      </c>
      <c r="AO2962">
        <v>0</v>
      </c>
      <c r="AP2962">
        <v>0</v>
      </c>
      <c r="AQ2962">
        <v>-2.15</v>
      </c>
    </row>
    <row r="2963" spans="2:43" x14ac:dyDescent="0.35">
      <c r="B2963" s="65" t="s">
        <v>128</v>
      </c>
      <c r="C2963">
        <v>2016</v>
      </c>
      <c r="D2963">
        <v>2016</v>
      </c>
      <c r="F2963">
        <v>1750</v>
      </c>
      <c r="G2963">
        <v>0</v>
      </c>
      <c r="H2963" t="s">
        <v>622</v>
      </c>
      <c r="I2963">
        <v>3</v>
      </c>
      <c r="J2963">
        <v>260</v>
      </c>
      <c r="K2963" t="s">
        <v>66</v>
      </c>
      <c r="L2963">
        <v>-293283.49</v>
      </c>
      <c r="M2963">
        <v>-45786.96</v>
      </c>
      <c r="N2963">
        <v>0</v>
      </c>
      <c r="O2963">
        <v>0</v>
      </c>
      <c r="P2963">
        <v>-293283.49</v>
      </c>
      <c r="Q2963">
        <v>-45786.96</v>
      </c>
      <c r="R2963">
        <v>-21934.28</v>
      </c>
      <c r="S2963">
        <v>-5585.49</v>
      </c>
      <c r="T2963">
        <v>0</v>
      </c>
      <c r="U2963">
        <v>-11.32</v>
      </c>
      <c r="V2963">
        <v>-21934.28</v>
      </c>
      <c r="W2963">
        <v>-5596.81</v>
      </c>
      <c r="X2963">
        <v>0</v>
      </c>
      <c r="Y2963">
        <v>0</v>
      </c>
      <c r="Z2963">
        <v>0</v>
      </c>
      <c r="AA2963">
        <v>0</v>
      </c>
      <c r="AB2963">
        <v>0</v>
      </c>
      <c r="AC2963">
        <v>0</v>
      </c>
      <c r="AD2963">
        <v>-262715.59999999998</v>
      </c>
      <c r="AE2963">
        <v>0</v>
      </c>
      <c r="AF2963">
        <v>0</v>
      </c>
      <c r="AG2963">
        <v>0</v>
      </c>
      <c r="AH2963">
        <v>0</v>
      </c>
      <c r="AI2963">
        <v>-262715.59999999998</v>
      </c>
      <c r="AJ2963">
        <v>0</v>
      </c>
      <c r="AK2963">
        <v>-262715.59999999998</v>
      </c>
      <c r="AL2963">
        <v>1118.4000000000001</v>
      </c>
      <c r="AM2963">
        <v>0</v>
      </c>
      <c r="AN2963">
        <v>3164.31</v>
      </c>
      <c r="AO2963">
        <v>0</v>
      </c>
      <c r="AP2963">
        <v>0</v>
      </c>
      <c r="AQ2963">
        <v>3164.31</v>
      </c>
    </row>
    <row r="2964" spans="2:43" x14ac:dyDescent="0.35">
      <c r="B2964" s="65" t="s">
        <v>128</v>
      </c>
      <c r="C2964">
        <v>2016</v>
      </c>
      <c r="D2964">
        <v>2016</v>
      </c>
      <c r="F2964">
        <v>1750</v>
      </c>
      <c r="G2964">
        <v>0</v>
      </c>
      <c r="H2964" t="s">
        <v>622</v>
      </c>
      <c r="I2964">
        <v>3</v>
      </c>
      <c r="J2964">
        <v>310</v>
      </c>
      <c r="K2964" t="s">
        <v>66</v>
      </c>
      <c r="L2964">
        <v>-368376.95</v>
      </c>
      <c r="M2964">
        <v>-6080.03</v>
      </c>
      <c r="N2964">
        <v>0</v>
      </c>
      <c r="O2964">
        <v>0</v>
      </c>
      <c r="P2964">
        <v>-368376.95</v>
      </c>
      <c r="Q2964">
        <v>-6080.03</v>
      </c>
      <c r="R2964">
        <v>-24347.82</v>
      </c>
      <c r="S2964">
        <v>-2740.5</v>
      </c>
      <c r="T2964">
        <v>0</v>
      </c>
      <c r="U2964">
        <v>-0.69</v>
      </c>
      <c r="V2964">
        <v>-24347.82</v>
      </c>
      <c r="W2964">
        <v>-2741.19</v>
      </c>
      <c r="X2964">
        <v>-127141.6</v>
      </c>
      <c r="Y2964">
        <v>-42978.5</v>
      </c>
      <c r="Z2964">
        <v>0</v>
      </c>
      <c r="AA2964">
        <v>0</v>
      </c>
      <c r="AB2964">
        <v>-127141.6</v>
      </c>
      <c r="AC2964">
        <v>-42978.5</v>
      </c>
      <c r="AD2964">
        <v>-470814.13</v>
      </c>
      <c r="AE2964">
        <v>0</v>
      </c>
      <c r="AF2964">
        <v>0</v>
      </c>
      <c r="AG2964">
        <v>0</v>
      </c>
      <c r="AH2964">
        <v>0</v>
      </c>
      <c r="AI2964">
        <v>-470814.13</v>
      </c>
      <c r="AJ2964">
        <v>-127141.6</v>
      </c>
      <c r="AK2964">
        <v>-386651.03</v>
      </c>
      <c r="AL2964">
        <v>-2747.48</v>
      </c>
      <c r="AM2964">
        <v>6080</v>
      </c>
      <c r="AN2964">
        <v>2741.19</v>
      </c>
      <c r="AO2964">
        <v>0</v>
      </c>
      <c r="AP2964">
        <v>0</v>
      </c>
      <c r="AQ2964">
        <v>8821.19</v>
      </c>
    </row>
    <row r="2965" spans="2:43" x14ac:dyDescent="0.35">
      <c r="B2965" s="65" t="s">
        <v>128</v>
      </c>
      <c r="C2965">
        <v>2016</v>
      </c>
      <c r="D2965">
        <v>2016</v>
      </c>
      <c r="F2965">
        <v>1750</v>
      </c>
      <c r="G2965">
        <v>0</v>
      </c>
      <c r="H2965" t="s">
        <v>624</v>
      </c>
      <c r="I2965">
        <v>801</v>
      </c>
      <c r="J2965">
        <v>0</v>
      </c>
      <c r="K2965" t="s">
        <v>457</v>
      </c>
      <c r="L2965">
        <v>-82509.91</v>
      </c>
      <c r="M2965">
        <v>0</v>
      </c>
      <c r="N2965">
        <v>0</v>
      </c>
      <c r="O2965">
        <v>0</v>
      </c>
      <c r="P2965">
        <v>-82509.91</v>
      </c>
      <c r="Q2965">
        <v>0</v>
      </c>
      <c r="R2965">
        <v>0</v>
      </c>
      <c r="S2965">
        <v>0</v>
      </c>
      <c r="T2965">
        <v>0</v>
      </c>
      <c r="U2965">
        <v>0</v>
      </c>
      <c r="V2965">
        <v>0</v>
      </c>
      <c r="W2965">
        <v>0</v>
      </c>
      <c r="X2965">
        <v>0</v>
      </c>
      <c r="Y2965">
        <v>0</v>
      </c>
      <c r="Z2965">
        <v>0</v>
      </c>
      <c r="AA2965">
        <v>0</v>
      </c>
      <c r="AB2965">
        <v>0</v>
      </c>
      <c r="AC2965">
        <v>0</v>
      </c>
      <c r="AD2965">
        <v>-6804</v>
      </c>
      <c r="AE2965">
        <v>0</v>
      </c>
      <c r="AF2965">
        <v>0</v>
      </c>
      <c r="AG2965">
        <v>0</v>
      </c>
      <c r="AH2965">
        <v>0</v>
      </c>
      <c r="AI2965">
        <v>-6804</v>
      </c>
      <c r="AJ2965">
        <v>0</v>
      </c>
      <c r="AK2965">
        <v>-6804</v>
      </c>
      <c r="AL2965">
        <v>75705.91</v>
      </c>
      <c r="AM2965">
        <v>0</v>
      </c>
      <c r="AN2965">
        <v>0</v>
      </c>
      <c r="AO2965">
        <v>0</v>
      </c>
      <c r="AP2965">
        <v>0</v>
      </c>
      <c r="AQ2965">
        <v>0</v>
      </c>
    </row>
    <row r="2966" spans="2:43" x14ac:dyDescent="0.35">
      <c r="B2966" s="65" t="s">
        <v>128</v>
      </c>
      <c r="C2966">
        <v>2016</v>
      </c>
      <c r="D2966">
        <v>2016</v>
      </c>
      <c r="F2966">
        <v>1750</v>
      </c>
      <c r="G2966">
        <v>0</v>
      </c>
      <c r="H2966" t="s">
        <v>624</v>
      </c>
      <c r="I2966">
        <v>801</v>
      </c>
      <c r="J2966">
        <v>111</v>
      </c>
      <c r="K2966" t="s">
        <v>457</v>
      </c>
      <c r="L2966">
        <v>0</v>
      </c>
      <c r="M2966">
        <v>0</v>
      </c>
      <c r="N2966">
        <v>0</v>
      </c>
      <c r="O2966">
        <v>0</v>
      </c>
      <c r="P2966">
        <v>0</v>
      </c>
      <c r="Q2966">
        <v>0</v>
      </c>
      <c r="R2966">
        <v>-62067.85</v>
      </c>
      <c r="S2966">
        <v>-2599.2399999999998</v>
      </c>
      <c r="T2966">
        <v>0</v>
      </c>
      <c r="U2966">
        <v>0</v>
      </c>
      <c r="V2966">
        <v>-62067.85</v>
      </c>
      <c r="W2966">
        <v>-2599.2399999999998</v>
      </c>
      <c r="X2966">
        <v>0</v>
      </c>
      <c r="Y2966">
        <v>0</v>
      </c>
      <c r="Z2966">
        <v>0</v>
      </c>
      <c r="AA2966">
        <v>0</v>
      </c>
      <c r="AB2966">
        <v>0</v>
      </c>
      <c r="AC2966">
        <v>0</v>
      </c>
      <c r="AD2966">
        <v>-59468.61</v>
      </c>
      <c r="AE2966">
        <v>0</v>
      </c>
      <c r="AF2966">
        <v>0</v>
      </c>
      <c r="AG2966">
        <v>0</v>
      </c>
      <c r="AH2966">
        <v>0</v>
      </c>
      <c r="AI2966">
        <v>-59468.61</v>
      </c>
      <c r="AJ2966">
        <v>0</v>
      </c>
      <c r="AK2966">
        <v>-59468.61</v>
      </c>
      <c r="AL2966">
        <v>0</v>
      </c>
      <c r="AM2966">
        <v>0</v>
      </c>
      <c r="AN2966">
        <v>2599.2399999999998</v>
      </c>
      <c r="AO2966">
        <v>0</v>
      </c>
      <c r="AP2966">
        <v>2700.4</v>
      </c>
      <c r="AQ2966">
        <v>5299.64</v>
      </c>
    </row>
    <row r="2967" spans="2:43" x14ac:dyDescent="0.35">
      <c r="B2967" s="65" t="s">
        <v>128</v>
      </c>
      <c r="C2967">
        <v>2016</v>
      </c>
      <c r="D2967">
        <v>2016</v>
      </c>
      <c r="F2967">
        <v>1750</v>
      </c>
      <c r="G2967">
        <v>0</v>
      </c>
      <c r="H2967" t="s">
        <v>624</v>
      </c>
      <c r="I2967">
        <v>801</v>
      </c>
      <c r="J2967">
        <v>113</v>
      </c>
      <c r="K2967" t="s">
        <v>457</v>
      </c>
      <c r="L2967">
        <v>0</v>
      </c>
      <c r="M2967">
        <v>0</v>
      </c>
      <c r="N2967">
        <v>0</v>
      </c>
      <c r="O2967">
        <v>0</v>
      </c>
      <c r="P2967">
        <v>0</v>
      </c>
      <c r="Q2967">
        <v>0</v>
      </c>
      <c r="R2967">
        <v>-4730.3999999999996</v>
      </c>
      <c r="S2967">
        <v>0</v>
      </c>
      <c r="T2967">
        <v>0</v>
      </c>
      <c r="U2967">
        <v>0</v>
      </c>
      <c r="V2967">
        <v>-4730.3999999999996</v>
      </c>
      <c r="W2967">
        <v>0</v>
      </c>
      <c r="X2967">
        <v>0</v>
      </c>
      <c r="Y2967">
        <v>0</v>
      </c>
      <c r="Z2967">
        <v>0</v>
      </c>
      <c r="AA2967">
        <v>0</v>
      </c>
      <c r="AB2967">
        <v>0</v>
      </c>
      <c r="AC2967">
        <v>0</v>
      </c>
      <c r="AD2967">
        <v>-4730.3999999999996</v>
      </c>
      <c r="AE2967">
        <v>0</v>
      </c>
      <c r="AF2967">
        <v>0</v>
      </c>
      <c r="AG2967">
        <v>0</v>
      </c>
      <c r="AH2967">
        <v>0</v>
      </c>
      <c r="AI2967">
        <v>-4730.3999999999996</v>
      </c>
      <c r="AJ2967">
        <v>0</v>
      </c>
      <c r="AK2967">
        <v>-4730.3999999999996</v>
      </c>
      <c r="AL2967">
        <v>0</v>
      </c>
      <c r="AM2967">
        <v>0</v>
      </c>
      <c r="AN2967">
        <v>0</v>
      </c>
      <c r="AO2967">
        <v>0</v>
      </c>
      <c r="AP2967">
        <v>0</v>
      </c>
      <c r="AQ2967">
        <v>0</v>
      </c>
    </row>
    <row r="2968" spans="2:43" x14ac:dyDescent="0.35">
      <c r="B2968" s="65" t="s">
        <v>128</v>
      </c>
      <c r="C2968">
        <v>2016</v>
      </c>
      <c r="D2968">
        <v>2016</v>
      </c>
      <c r="F2968">
        <v>1750</v>
      </c>
      <c r="G2968">
        <v>0</v>
      </c>
      <c r="H2968" t="s">
        <v>624</v>
      </c>
      <c r="I2968">
        <v>801</v>
      </c>
      <c r="J2968">
        <v>121</v>
      </c>
      <c r="K2968" t="s">
        <v>457</v>
      </c>
      <c r="L2968">
        <v>0</v>
      </c>
      <c r="M2968">
        <v>0</v>
      </c>
      <c r="N2968">
        <v>0</v>
      </c>
      <c r="O2968">
        <v>0</v>
      </c>
      <c r="P2968">
        <v>0</v>
      </c>
      <c r="Q2968">
        <v>0</v>
      </c>
      <c r="R2968">
        <v>-20540.71</v>
      </c>
      <c r="S2968">
        <v>-2197.31</v>
      </c>
      <c r="T2968">
        <v>0</v>
      </c>
      <c r="U2968">
        <v>0</v>
      </c>
      <c r="V2968">
        <v>-20540.71</v>
      </c>
      <c r="W2968">
        <v>-2197.31</v>
      </c>
      <c r="X2968">
        <v>0</v>
      </c>
      <c r="Y2968">
        <v>0</v>
      </c>
      <c r="Z2968">
        <v>0</v>
      </c>
      <c r="AA2968">
        <v>0</v>
      </c>
      <c r="AB2968">
        <v>0</v>
      </c>
      <c r="AC2968">
        <v>0</v>
      </c>
      <c r="AD2968">
        <v>-18343.400000000001</v>
      </c>
      <c r="AE2968">
        <v>0</v>
      </c>
      <c r="AF2968">
        <v>0</v>
      </c>
      <c r="AG2968">
        <v>0</v>
      </c>
      <c r="AH2968">
        <v>0</v>
      </c>
      <c r="AI2968">
        <v>-18343.400000000001</v>
      </c>
      <c r="AJ2968">
        <v>0</v>
      </c>
      <c r="AK2968">
        <v>-18343.400000000001</v>
      </c>
      <c r="AL2968">
        <v>0</v>
      </c>
      <c r="AM2968">
        <v>0</v>
      </c>
      <c r="AN2968">
        <v>2197.31</v>
      </c>
      <c r="AO2968">
        <v>0</v>
      </c>
      <c r="AP2968">
        <v>-1442.88</v>
      </c>
      <c r="AQ2968">
        <v>754.43</v>
      </c>
    </row>
    <row r="2969" spans="2:43" x14ac:dyDescent="0.35">
      <c r="B2969" s="65" t="s">
        <v>128</v>
      </c>
      <c r="C2969">
        <v>2016</v>
      </c>
      <c r="D2969">
        <v>2016</v>
      </c>
      <c r="F2969">
        <v>1750</v>
      </c>
      <c r="G2969">
        <v>0</v>
      </c>
      <c r="H2969" t="s">
        <v>624</v>
      </c>
      <c r="I2969">
        <v>801</v>
      </c>
      <c r="J2969">
        <v>210</v>
      </c>
      <c r="K2969" t="s">
        <v>457</v>
      </c>
      <c r="L2969">
        <v>-16001.53</v>
      </c>
      <c r="M2969">
        <v>-2101.83</v>
      </c>
      <c r="N2969">
        <v>0</v>
      </c>
      <c r="O2969">
        <v>-187.96</v>
      </c>
      <c r="P2969">
        <v>-16001.53</v>
      </c>
      <c r="Q2969">
        <v>-2289.79</v>
      </c>
      <c r="R2969">
        <v>0</v>
      </c>
      <c r="S2969">
        <v>45.3</v>
      </c>
      <c r="T2969">
        <v>0</v>
      </c>
      <c r="U2969">
        <v>-45.3</v>
      </c>
      <c r="V2969">
        <v>0</v>
      </c>
      <c r="W2969">
        <v>0</v>
      </c>
      <c r="X2969">
        <v>0</v>
      </c>
      <c r="Y2969">
        <v>0</v>
      </c>
      <c r="Z2969">
        <v>0</v>
      </c>
      <c r="AA2969">
        <v>0</v>
      </c>
      <c r="AB2969">
        <v>0</v>
      </c>
      <c r="AC2969">
        <v>0</v>
      </c>
      <c r="AD2969">
        <v>-13945</v>
      </c>
      <c r="AE2969">
        <v>0</v>
      </c>
      <c r="AF2969">
        <v>0</v>
      </c>
      <c r="AG2969">
        <v>0</v>
      </c>
      <c r="AH2969">
        <v>0</v>
      </c>
      <c r="AI2969">
        <v>-13945</v>
      </c>
      <c r="AJ2969">
        <v>0</v>
      </c>
      <c r="AK2969">
        <v>-13945</v>
      </c>
      <c r="AL2969">
        <v>-233.26</v>
      </c>
      <c r="AM2969">
        <v>10</v>
      </c>
      <c r="AN2969">
        <v>0</v>
      </c>
      <c r="AO2969">
        <v>0</v>
      </c>
      <c r="AP2969">
        <v>0</v>
      </c>
      <c r="AQ2969">
        <v>10</v>
      </c>
    </row>
    <row r="2970" spans="2:43" x14ac:dyDescent="0.35">
      <c r="B2970" s="65" t="s">
        <v>128</v>
      </c>
      <c r="C2970">
        <v>2016</v>
      </c>
      <c r="D2970">
        <v>2016</v>
      </c>
      <c r="F2970">
        <v>1750</v>
      </c>
      <c r="G2970">
        <v>0</v>
      </c>
      <c r="H2970" t="s">
        <v>624</v>
      </c>
      <c r="I2970">
        <v>801</v>
      </c>
      <c r="J2970">
        <v>251</v>
      </c>
      <c r="K2970" t="s">
        <v>457</v>
      </c>
      <c r="L2970">
        <v>-193660.24</v>
      </c>
      <c r="M2970">
        <v>0</v>
      </c>
      <c r="N2970">
        <v>0</v>
      </c>
      <c r="O2970">
        <v>0</v>
      </c>
      <c r="P2970">
        <v>-193660.24</v>
      </c>
      <c r="Q2970">
        <v>0</v>
      </c>
      <c r="R2970">
        <v>0</v>
      </c>
      <c r="S2970">
        <v>0</v>
      </c>
      <c r="T2970">
        <v>0</v>
      </c>
      <c r="U2970">
        <v>0</v>
      </c>
      <c r="V2970">
        <v>0</v>
      </c>
      <c r="W2970">
        <v>0</v>
      </c>
      <c r="X2970">
        <v>0</v>
      </c>
      <c r="Y2970">
        <v>0</v>
      </c>
      <c r="Z2970">
        <v>0</v>
      </c>
      <c r="AA2970">
        <v>0</v>
      </c>
      <c r="AB2970">
        <v>0</v>
      </c>
      <c r="AC2970">
        <v>0</v>
      </c>
      <c r="AD2970">
        <v>-198660.24</v>
      </c>
      <c r="AE2970">
        <v>0</v>
      </c>
      <c r="AF2970">
        <v>0</v>
      </c>
      <c r="AG2970">
        <v>0</v>
      </c>
      <c r="AH2970">
        <v>0</v>
      </c>
      <c r="AI2970">
        <v>-198660.24</v>
      </c>
      <c r="AJ2970">
        <v>0</v>
      </c>
      <c r="AK2970">
        <v>-198660.24</v>
      </c>
      <c r="AL2970">
        <v>-5000</v>
      </c>
      <c r="AM2970">
        <v>0</v>
      </c>
      <c r="AN2970">
        <v>0</v>
      </c>
      <c r="AO2970">
        <v>0</v>
      </c>
      <c r="AP2970">
        <v>0</v>
      </c>
      <c r="AQ2970">
        <v>0</v>
      </c>
    </row>
    <row r="2971" spans="2:43" x14ac:dyDescent="0.35">
      <c r="B2971" s="65" t="s">
        <v>128</v>
      </c>
      <c r="C2971">
        <v>2016</v>
      </c>
      <c r="D2971">
        <v>2016</v>
      </c>
      <c r="F2971">
        <v>1750</v>
      </c>
      <c r="G2971">
        <v>0</v>
      </c>
      <c r="H2971" t="s">
        <v>624</v>
      </c>
      <c r="I2971">
        <v>801</v>
      </c>
      <c r="J2971">
        <v>253</v>
      </c>
      <c r="K2971" t="s">
        <v>457</v>
      </c>
      <c r="L2971">
        <v>0</v>
      </c>
      <c r="M2971">
        <v>0</v>
      </c>
      <c r="N2971">
        <v>0</v>
      </c>
      <c r="O2971">
        <v>0</v>
      </c>
      <c r="P2971">
        <v>0</v>
      </c>
      <c r="Q2971">
        <v>0</v>
      </c>
      <c r="R2971">
        <v>0</v>
      </c>
      <c r="S2971">
        <v>0</v>
      </c>
      <c r="T2971">
        <v>0</v>
      </c>
      <c r="U2971">
        <v>0</v>
      </c>
      <c r="V2971">
        <v>0</v>
      </c>
      <c r="W2971">
        <v>0</v>
      </c>
      <c r="X2971">
        <v>-292212</v>
      </c>
      <c r="Y2971">
        <v>-241324.26</v>
      </c>
      <c r="Z2971">
        <v>0</v>
      </c>
      <c r="AA2971">
        <v>0</v>
      </c>
      <c r="AB2971">
        <v>-292212</v>
      </c>
      <c r="AC2971">
        <v>-241324.26</v>
      </c>
      <c r="AD2971">
        <v>-185696.9</v>
      </c>
      <c r="AE2971">
        <v>0</v>
      </c>
      <c r="AF2971">
        <v>0</v>
      </c>
      <c r="AG2971">
        <v>0</v>
      </c>
      <c r="AH2971">
        <v>0</v>
      </c>
      <c r="AI2971">
        <v>-185696.9</v>
      </c>
      <c r="AJ2971">
        <v>-292212</v>
      </c>
      <c r="AK2971">
        <v>-134809.16</v>
      </c>
      <c r="AL2971">
        <v>-134809.16</v>
      </c>
      <c r="AM2971">
        <v>0</v>
      </c>
      <c r="AN2971">
        <v>0</v>
      </c>
      <c r="AO2971">
        <v>0</v>
      </c>
      <c r="AP2971">
        <v>0</v>
      </c>
      <c r="AQ2971">
        <v>0</v>
      </c>
    </row>
    <row r="2972" spans="2:43" x14ac:dyDescent="0.35">
      <c r="B2972" s="65" t="s">
        <v>128</v>
      </c>
      <c r="C2972">
        <v>2016</v>
      </c>
      <c r="D2972">
        <v>2016</v>
      </c>
      <c r="F2972">
        <v>1750</v>
      </c>
      <c r="G2972">
        <v>0</v>
      </c>
      <c r="H2972" t="s">
        <v>624</v>
      </c>
      <c r="I2972">
        <v>801</v>
      </c>
      <c r="J2972">
        <v>260</v>
      </c>
      <c r="K2972" t="s">
        <v>457</v>
      </c>
      <c r="L2972">
        <v>-39000</v>
      </c>
      <c r="M2972">
        <v>-8359.68</v>
      </c>
      <c r="N2972">
        <v>0</v>
      </c>
      <c r="O2972">
        <v>0</v>
      </c>
      <c r="P2972">
        <v>-39000</v>
      </c>
      <c r="Q2972">
        <v>-8359.68</v>
      </c>
      <c r="R2972">
        <v>0</v>
      </c>
      <c r="S2972">
        <v>0</v>
      </c>
      <c r="T2972">
        <v>0</v>
      </c>
      <c r="U2972">
        <v>0</v>
      </c>
      <c r="V2972">
        <v>0</v>
      </c>
      <c r="W2972">
        <v>0</v>
      </c>
      <c r="X2972">
        <v>0</v>
      </c>
      <c r="Y2972">
        <v>0</v>
      </c>
      <c r="Z2972">
        <v>0</v>
      </c>
      <c r="AA2972">
        <v>0</v>
      </c>
      <c r="AB2972">
        <v>0</v>
      </c>
      <c r="AC2972">
        <v>0</v>
      </c>
      <c r="AD2972">
        <v>-23640.32</v>
      </c>
      <c r="AE2972">
        <v>0</v>
      </c>
      <c r="AF2972">
        <v>0</v>
      </c>
      <c r="AG2972">
        <v>0</v>
      </c>
      <c r="AH2972">
        <v>0</v>
      </c>
      <c r="AI2972">
        <v>-23640.32</v>
      </c>
      <c r="AJ2972">
        <v>0</v>
      </c>
      <c r="AK2972">
        <v>-23640.32</v>
      </c>
      <c r="AL2972">
        <v>7000</v>
      </c>
      <c r="AM2972">
        <v>0</v>
      </c>
      <c r="AN2972">
        <v>0</v>
      </c>
      <c r="AO2972">
        <v>0</v>
      </c>
      <c r="AP2972">
        <v>0</v>
      </c>
      <c r="AQ2972">
        <v>0</v>
      </c>
    </row>
    <row r="2973" spans="2:43" x14ac:dyDescent="0.35">
      <c r="B2973" s="65" t="s">
        <v>128</v>
      </c>
      <c r="C2973">
        <v>2016</v>
      </c>
      <c r="D2973">
        <v>2016</v>
      </c>
      <c r="F2973">
        <v>1750</v>
      </c>
      <c r="G2973">
        <v>0</v>
      </c>
      <c r="H2973" t="s">
        <v>624</v>
      </c>
      <c r="I2973">
        <v>801</v>
      </c>
      <c r="J2973">
        <v>310</v>
      </c>
      <c r="K2973" t="s">
        <v>457</v>
      </c>
      <c r="L2973">
        <v>-25000</v>
      </c>
      <c r="M2973">
        <v>-13995.01</v>
      </c>
      <c r="N2973">
        <v>0</v>
      </c>
      <c r="O2973">
        <v>0</v>
      </c>
      <c r="P2973">
        <v>-25000</v>
      </c>
      <c r="Q2973">
        <v>-13995.01</v>
      </c>
      <c r="R2973">
        <v>0</v>
      </c>
      <c r="S2973">
        <v>0</v>
      </c>
      <c r="T2973">
        <v>0</v>
      </c>
      <c r="U2973">
        <v>0</v>
      </c>
      <c r="V2973">
        <v>0</v>
      </c>
      <c r="W2973">
        <v>0</v>
      </c>
      <c r="X2973">
        <v>0</v>
      </c>
      <c r="Y2973">
        <v>0</v>
      </c>
      <c r="Z2973">
        <v>0</v>
      </c>
      <c r="AA2973">
        <v>0</v>
      </c>
      <c r="AB2973">
        <v>0</v>
      </c>
      <c r="AC2973">
        <v>0</v>
      </c>
      <c r="AD2973">
        <v>-11004.99</v>
      </c>
      <c r="AE2973">
        <v>0</v>
      </c>
      <c r="AF2973">
        <v>0</v>
      </c>
      <c r="AG2973">
        <v>0</v>
      </c>
      <c r="AH2973">
        <v>0</v>
      </c>
      <c r="AI2973">
        <v>-11004.99</v>
      </c>
      <c r="AJ2973">
        <v>0</v>
      </c>
      <c r="AK2973">
        <v>-11004.99</v>
      </c>
      <c r="AL2973">
        <v>0</v>
      </c>
      <c r="AM2973">
        <v>0</v>
      </c>
      <c r="AN2973">
        <v>0</v>
      </c>
      <c r="AO2973">
        <v>0</v>
      </c>
      <c r="AP2973">
        <v>0</v>
      </c>
      <c r="AQ2973">
        <v>0</v>
      </c>
    </row>
    <row r="2974" spans="2:43" x14ac:dyDescent="0.35">
      <c r="B2974" s="65" t="s">
        <v>128</v>
      </c>
      <c r="C2974">
        <v>2016</v>
      </c>
      <c r="D2974">
        <v>2017</v>
      </c>
      <c r="F2974">
        <v>1750</v>
      </c>
      <c r="G2974">
        <v>0</v>
      </c>
      <c r="H2974" t="s">
        <v>621</v>
      </c>
      <c r="I2974">
        <v>2</v>
      </c>
      <c r="J2974">
        <v>210</v>
      </c>
      <c r="K2974" t="s">
        <v>66</v>
      </c>
      <c r="L2974">
        <v>0</v>
      </c>
      <c r="M2974">
        <v>-791555.4</v>
      </c>
      <c r="N2974">
        <v>0</v>
      </c>
      <c r="O2974">
        <v>0</v>
      </c>
      <c r="P2974">
        <v>0</v>
      </c>
      <c r="Q2974">
        <v>-791555.4</v>
      </c>
      <c r="R2974">
        <v>0</v>
      </c>
      <c r="S2974">
        <v>0</v>
      </c>
      <c r="T2974">
        <v>0</v>
      </c>
      <c r="U2974">
        <v>0</v>
      </c>
      <c r="V2974">
        <v>0</v>
      </c>
      <c r="W2974">
        <v>0</v>
      </c>
      <c r="X2974">
        <v>0</v>
      </c>
      <c r="Y2974">
        <v>0</v>
      </c>
      <c r="Z2974">
        <v>0</v>
      </c>
      <c r="AA2974">
        <v>0</v>
      </c>
      <c r="AB2974">
        <v>0</v>
      </c>
      <c r="AC2974">
        <v>0</v>
      </c>
      <c r="AD2974">
        <v>-81953.27</v>
      </c>
      <c r="AE2974">
        <v>0</v>
      </c>
      <c r="AF2974">
        <v>0</v>
      </c>
      <c r="AG2974">
        <v>0</v>
      </c>
      <c r="AH2974">
        <v>0</v>
      </c>
      <c r="AI2974">
        <v>-81953.27</v>
      </c>
      <c r="AJ2974">
        <v>0</v>
      </c>
      <c r="AK2974">
        <v>-81953.27</v>
      </c>
      <c r="AL2974">
        <v>-873508.67</v>
      </c>
      <c r="AM2974">
        <v>0</v>
      </c>
      <c r="AN2974">
        <v>0</v>
      </c>
      <c r="AO2974">
        <v>0</v>
      </c>
      <c r="AP2974">
        <v>0</v>
      </c>
      <c r="AQ2974">
        <v>0</v>
      </c>
    </row>
    <row r="2975" spans="2:43" x14ac:dyDescent="0.35">
      <c r="B2975" s="65" t="s">
        <v>128</v>
      </c>
      <c r="C2975">
        <v>2016</v>
      </c>
      <c r="D2975">
        <v>2017</v>
      </c>
      <c r="F2975">
        <v>1750</v>
      </c>
      <c r="G2975">
        <v>0</v>
      </c>
      <c r="H2975" t="s">
        <v>621</v>
      </c>
      <c r="I2975">
        <v>2</v>
      </c>
      <c r="J2975">
        <v>252</v>
      </c>
      <c r="K2975" t="s">
        <v>66</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-249469</v>
      </c>
      <c r="AE2975">
        <v>0</v>
      </c>
      <c r="AF2975">
        <v>0</v>
      </c>
      <c r="AG2975">
        <v>0</v>
      </c>
      <c r="AH2975">
        <v>0</v>
      </c>
      <c r="AI2975">
        <v>-249469</v>
      </c>
      <c r="AJ2975">
        <v>0</v>
      </c>
      <c r="AK2975">
        <v>-249469</v>
      </c>
      <c r="AL2975">
        <v>-249469</v>
      </c>
      <c r="AM2975">
        <v>0</v>
      </c>
      <c r="AN2975">
        <v>0</v>
      </c>
      <c r="AO2975">
        <v>0</v>
      </c>
      <c r="AP2975">
        <v>0</v>
      </c>
      <c r="AQ2975">
        <v>0</v>
      </c>
    </row>
    <row r="2976" spans="2:43" x14ac:dyDescent="0.35">
      <c r="B2976" s="65" t="s">
        <v>128</v>
      </c>
      <c r="C2976">
        <v>2016</v>
      </c>
      <c r="D2976">
        <v>2017</v>
      </c>
      <c r="F2976">
        <v>1750</v>
      </c>
      <c r="G2976">
        <v>0</v>
      </c>
      <c r="H2976" t="s">
        <v>621</v>
      </c>
      <c r="I2976">
        <v>2</v>
      </c>
      <c r="J2976">
        <v>253</v>
      </c>
      <c r="K2976" t="s">
        <v>66</v>
      </c>
      <c r="L2976">
        <v>0</v>
      </c>
      <c r="M2976">
        <v>-655418.77</v>
      </c>
      <c r="N2976">
        <v>0</v>
      </c>
      <c r="O2976">
        <v>0</v>
      </c>
      <c r="P2976">
        <v>0</v>
      </c>
      <c r="Q2976">
        <v>-655418.77</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-655418.77</v>
      </c>
      <c r="AM2976">
        <v>0</v>
      </c>
      <c r="AN2976">
        <v>0</v>
      </c>
      <c r="AO2976">
        <v>0</v>
      </c>
      <c r="AP2976">
        <v>0</v>
      </c>
      <c r="AQ2976">
        <v>0</v>
      </c>
    </row>
    <row r="2977" spans="2:43" x14ac:dyDescent="0.35">
      <c r="B2977" s="65" t="s">
        <v>128</v>
      </c>
      <c r="C2977">
        <v>2016</v>
      </c>
      <c r="D2977">
        <v>2017</v>
      </c>
      <c r="F2977">
        <v>1750</v>
      </c>
      <c r="G2977">
        <v>0</v>
      </c>
      <c r="H2977" t="s">
        <v>621</v>
      </c>
      <c r="I2977">
        <v>2</v>
      </c>
      <c r="J2977">
        <v>254</v>
      </c>
      <c r="K2977" t="s">
        <v>66</v>
      </c>
      <c r="L2977">
        <v>0</v>
      </c>
      <c r="M2977">
        <v>-28750</v>
      </c>
      <c r="N2977">
        <v>0</v>
      </c>
      <c r="O2977">
        <v>0</v>
      </c>
      <c r="P2977">
        <v>0</v>
      </c>
      <c r="Q2977">
        <v>-28750</v>
      </c>
      <c r="R2977">
        <v>0</v>
      </c>
      <c r="S2977">
        <v>0</v>
      </c>
      <c r="T2977">
        <v>0</v>
      </c>
      <c r="U2977">
        <v>0</v>
      </c>
      <c r="V2977">
        <v>0</v>
      </c>
      <c r="W2977">
        <v>0</v>
      </c>
      <c r="X2977">
        <v>0</v>
      </c>
      <c r="Y2977">
        <v>0</v>
      </c>
      <c r="Z2977">
        <v>0</v>
      </c>
      <c r="AA2977">
        <v>0</v>
      </c>
      <c r="AB2977">
        <v>0</v>
      </c>
      <c r="AC2977">
        <v>0</v>
      </c>
      <c r="AD2977">
        <v>-1250</v>
      </c>
      <c r="AE2977">
        <v>0</v>
      </c>
      <c r="AF2977">
        <v>0</v>
      </c>
      <c r="AG2977">
        <v>0</v>
      </c>
      <c r="AH2977">
        <v>0</v>
      </c>
      <c r="AI2977">
        <v>-1250</v>
      </c>
      <c r="AJ2977">
        <v>0</v>
      </c>
      <c r="AK2977">
        <v>-1250</v>
      </c>
      <c r="AL2977">
        <v>-30000</v>
      </c>
      <c r="AM2977">
        <v>0</v>
      </c>
      <c r="AN2977">
        <v>0</v>
      </c>
      <c r="AO2977">
        <v>0</v>
      </c>
      <c r="AP2977">
        <v>0</v>
      </c>
      <c r="AQ2977">
        <v>0</v>
      </c>
    </row>
    <row r="2978" spans="2:43" x14ac:dyDescent="0.35">
      <c r="B2978" s="65" t="s">
        <v>128</v>
      </c>
      <c r="C2978">
        <v>2016</v>
      </c>
      <c r="D2978">
        <v>2017</v>
      </c>
      <c r="F2978">
        <v>1750</v>
      </c>
      <c r="G2978">
        <v>0</v>
      </c>
      <c r="H2978" t="s">
        <v>621</v>
      </c>
      <c r="I2978">
        <v>2</v>
      </c>
      <c r="J2978">
        <v>260</v>
      </c>
      <c r="K2978" t="s">
        <v>66</v>
      </c>
      <c r="L2978">
        <v>0</v>
      </c>
      <c r="M2978">
        <v>-31585.41</v>
      </c>
      <c r="N2978">
        <v>0</v>
      </c>
      <c r="O2978">
        <v>0</v>
      </c>
      <c r="P2978">
        <v>0</v>
      </c>
      <c r="Q2978">
        <v>-31585.41</v>
      </c>
      <c r="R2978">
        <v>0</v>
      </c>
      <c r="S2978">
        <v>0</v>
      </c>
      <c r="T2978">
        <v>0</v>
      </c>
      <c r="U2978">
        <v>0</v>
      </c>
      <c r="V2978">
        <v>0</v>
      </c>
      <c r="W2978">
        <v>0</v>
      </c>
      <c r="X2978">
        <v>0</v>
      </c>
      <c r="Y2978">
        <v>0</v>
      </c>
      <c r="Z2978">
        <v>0</v>
      </c>
      <c r="AA2978">
        <v>0</v>
      </c>
      <c r="AB2978">
        <v>0</v>
      </c>
      <c r="AC2978">
        <v>0</v>
      </c>
      <c r="AD2978">
        <v>-34250.89</v>
      </c>
      <c r="AE2978">
        <v>0</v>
      </c>
      <c r="AF2978">
        <v>0</v>
      </c>
      <c r="AG2978">
        <v>0</v>
      </c>
      <c r="AH2978">
        <v>0</v>
      </c>
      <c r="AI2978">
        <v>-34250.89</v>
      </c>
      <c r="AJ2978">
        <v>0</v>
      </c>
      <c r="AK2978">
        <v>-34250.89</v>
      </c>
      <c r="AL2978">
        <v>-65836.3</v>
      </c>
      <c r="AM2978">
        <v>0</v>
      </c>
      <c r="AN2978">
        <v>0</v>
      </c>
      <c r="AO2978">
        <v>0</v>
      </c>
      <c r="AP2978">
        <v>0</v>
      </c>
      <c r="AQ2978">
        <v>0</v>
      </c>
    </row>
    <row r="2979" spans="2:43" x14ac:dyDescent="0.35">
      <c r="B2979" s="65" t="s">
        <v>128</v>
      </c>
      <c r="C2979">
        <v>2016</v>
      </c>
      <c r="D2979">
        <v>2017</v>
      </c>
      <c r="F2979">
        <v>1750</v>
      </c>
      <c r="G2979">
        <v>0</v>
      </c>
      <c r="H2979" t="s">
        <v>621</v>
      </c>
      <c r="I2979">
        <v>2</v>
      </c>
      <c r="J2979">
        <v>410</v>
      </c>
      <c r="K2979" t="s">
        <v>66</v>
      </c>
      <c r="L2979">
        <v>-280551</v>
      </c>
      <c r="M2979">
        <v>-204551</v>
      </c>
      <c r="N2979">
        <v>0</v>
      </c>
      <c r="O2979">
        <v>0</v>
      </c>
      <c r="P2979">
        <v>-280551</v>
      </c>
      <c r="Q2979">
        <v>-204551</v>
      </c>
      <c r="R2979">
        <v>0</v>
      </c>
      <c r="S2979">
        <v>0</v>
      </c>
      <c r="T2979">
        <v>0</v>
      </c>
      <c r="U2979">
        <v>0</v>
      </c>
      <c r="V2979">
        <v>0</v>
      </c>
      <c r="W2979">
        <v>0</v>
      </c>
      <c r="X2979">
        <v>0</v>
      </c>
      <c r="Y2979">
        <v>0</v>
      </c>
      <c r="Z2979">
        <v>0</v>
      </c>
      <c r="AA2979">
        <v>0</v>
      </c>
      <c r="AB2979">
        <v>0</v>
      </c>
      <c r="AC2979">
        <v>0</v>
      </c>
      <c r="AD2979">
        <v>-76000</v>
      </c>
      <c r="AE2979">
        <v>0</v>
      </c>
      <c r="AF2979">
        <v>0</v>
      </c>
      <c r="AG2979">
        <v>0</v>
      </c>
      <c r="AH2979">
        <v>0</v>
      </c>
      <c r="AI2979">
        <v>-76000</v>
      </c>
      <c r="AJ2979">
        <v>0</v>
      </c>
      <c r="AK2979">
        <v>-76000</v>
      </c>
      <c r="AL2979">
        <v>0</v>
      </c>
      <c r="AM2979">
        <v>0</v>
      </c>
      <c r="AN2979">
        <v>0</v>
      </c>
      <c r="AO2979">
        <v>0</v>
      </c>
      <c r="AP2979">
        <v>0</v>
      </c>
      <c r="AQ2979">
        <v>0</v>
      </c>
    </row>
    <row r="2980" spans="2:43" x14ac:dyDescent="0.35">
      <c r="B2980" s="65" t="s">
        <v>128</v>
      </c>
      <c r="C2980">
        <v>2016</v>
      </c>
      <c r="D2980">
        <v>2017</v>
      </c>
      <c r="F2980">
        <v>1750</v>
      </c>
      <c r="G2980">
        <v>0</v>
      </c>
      <c r="H2980" t="s">
        <v>622</v>
      </c>
      <c r="I2980">
        <v>3</v>
      </c>
      <c r="J2980">
        <v>251</v>
      </c>
      <c r="K2980" t="s">
        <v>66</v>
      </c>
      <c r="L2980">
        <v>-468266.35</v>
      </c>
      <c r="M2980">
        <v>-132590.29999999999</v>
      </c>
      <c r="N2980">
        <v>0</v>
      </c>
      <c r="O2980">
        <v>0</v>
      </c>
      <c r="P2980">
        <v>-468266.35</v>
      </c>
      <c r="Q2980">
        <v>-132590.29999999999</v>
      </c>
      <c r="R2980">
        <v>0</v>
      </c>
      <c r="S2980">
        <v>0</v>
      </c>
      <c r="T2980">
        <v>0</v>
      </c>
      <c r="U2980">
        <v>0</v>
      </c>
      <c r="V2980">
        <v>0</v>
      </c>
      <c r="W2980">
        <v>0</v>
      </c>
      <c r="X2980">
        <v>0</v>
      </c>
      <c r="Y2980">
        <v>0</v>
      </c>
      <c r="Z2980">
        <v>0</v>
      </c>
      <c r="AA2980">
        <v>0</v>
      </c>
      <c r="AB2980">
        <v>0</v>
      </c>
      <c r="AC2980">
        <v>0</v>
      </c>
      <c r="AD2980">
        <v>-335676.05</v>
      </c>
      <c r="AE2980">
        <v>0</v>
      </c>
      <c r="AF2980">
        <v>0</v>
      </c>
      <c r="AG2980">
        <v>0</v>
      </c>
      <c r="AH2980">
        <v>0</v>
      </c>
      <c r="AI2980">
        <v>-335676.05</v>
      </c>
      <c r="AJ2980">
        <v>0</v>
      </c>
      <c r="AK2980">
        <v>-335676.05</v>
      </c>
      <c r="AL2980">
        <v>0</v>
      </c>
      <c r="AM2980">
        <v>0</v>
      </c>
      <c r="AN2980">
        <v>0</v>
      </c>
      <c r="AO2980">
        <v>0</v>
      </c>
      <c r="AP2980">
        <v>0</v>
      </c>
      <c r="AQ2980">
        <v>0</v>
      </c>
    </row>
    <row r="2981" spans="2:43" x14ac:dyDescent="0.35">
      <c r="B2981" s="65" t="s">
        <v>128</v>
      </c>
      <c r="C2981">
        <v>2016</v>
      </c>
      <c r="D2981">
        <v>2017</v>
      </c>
      <c r="F2981">
        <v>1750</v>
      </c>
      <c r="G2981">
        <v>0</v>
      </c>
      <c r="H2981" t="s">
        <v>622</v>
      </c>
      <c r="I2981">
        <v>3</v>
      </c>
      <c r="J2981">
        <v>253</v>
      </c>
      <c r="K2981" t="s">
        <v>66</v>
      </c>
      <c r="L2981">
        <v>-989840</v>
      </c>
      <c r="M2981">
        <v>-1850884.19</v>
      </c>
      <c r="N2981">
        <v>0</v>
      </c>
      <c r="O2981">
        <v>0</v>
      </c>
      <c r="P2981">
        <v>-989840</v>
      </c>
      <c r="Q2981">
        <v>-1850884.19</v>
      </c>
      <c r="R2981">
        <v>0</v>
      </c>
      <c r="S2981">
        <v>-24231.61</v>
      </c>
      <c r="T2981">
        <v>0</v>
      </c>
      <c r="U2981">
        <v>0</v>
      </c>
      <c r="V2981">
        <v>0</v>
      </c>
      <c r="W2981">
        <v>-24231.61</v>
      </c>
      <c r="X2981">
        <v>0</v>
      </c>
      <c r="Y2981">
        <v>0</v>
      </c>
      <c r="Z2981">
        <v>0</v>
      </c>
      <c r="AA2981">
        <v>0</v>
      </c>
      <c r="AB2981">
        <v>0</v>
      </c>
      <c r="AC2981">
        <v>0</v>
      </c>
      <c r="AD2981">
        <v>-360724.2</v>
      </c>
      <c r="AE2981">
        <v>0</v>
      </c>
      <c r="AF2981">
        <v>0</v>
      </c>
      <c r="AG2981">
        <v>0</v>
      </c>
      <c r="AH2981">
        <v>0</v>
      </c>
      <c r="AI2981">
        <v>-360724.2</v>
      </c>
      <c r="AJ2981">
        <v>0</v>
      </c>
      <c r="AK2981">
        <v>-360724.2</v>
      </c>
      <c r="AL2981">
        <v>-1246000</v>
      </c>
      <c r="AM2981">
        <v>0</v>
      </c>
      <c r="AN2981">
        <v>0</v>
      </c>
      <c r="AO2981">
        <v>0</v>
      </c>
      <c r="AP2981">
        <v>0</v>
      </c>
      <c r="AQ2981">
        <v>0</v>
      </c>
    </row>
    <row r="2982" spans="2:43" x14ac:dyDescent="0.35">
      <c r="B2982" s="65" t="s">
        <v>128</v>
      </c>
      <c r="C2982">
        <v>2017</v>
      </c>
      <c r="D2982">
        <v>2017</v>
      </c>
      <c r="F2982">
        <v>1710</v>
      </c>
      <c r="G2982">
        <v>0</v>
      </c>
      <c r="H2982" t="s">
        <v>618</v>
      </c>
      <c r="I2982">
        <v>801</v>
      </c>
      <c r="J2982">
        <v>111</v>
      </c>
      <c r="K2982" t="s">
        <v>457</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-303338.28999999998</v>
      </c>
      <c r="AE2982">
        <v>0</v>
      </c>
      <c r="AF2982">
        <v>0</v>
      </c>
      <c r="AG2982">
        <v>0</v>
      </c>
      <c r="AH2982">
        <v>0</v>
      </c>
      <c r="AI2982">
        <v>-303338.28999999998</v>
      </c>
      <c r="AJ2982">
        <v>0</v>
      </c>
      <c r="AK2982">
        <v>-303338.28999999998</v>
      </c>
      <c r="AL2982">
        <v>-303338.28999999998</v>
      </c>
      <c r="AM2982">
        <v>0</v>
      </c>
      <c r="AN2982">
        <v>0</v>
      </c>
      <c r="AO2982">
        <v>0</v>
      </c>
      <c r="AP2982">
        <v>0</v>
      </c>
      <c r="AQ2982">
        <v>0</v>
      </c>
    </row>
    <row r="2983" spans="2:43" x14ac:dyDescent="0.35">
      <c r="B2983" s="65" t="s">
        <v>128</v>
      </c>
      <c r="C2983">
        <v>2017</v>
      </c>
      <c r="D2983">
        <v>2017</v>
      </c>
      <c r="F2983">
        <v>1710</v>
      </c>
      <c r="G2983">
        <v>0</v>
      </c>
      <c r="H2983" t="s">
        <v>618</v>
      </c>
      <c r="I2983">
        <v>801</v>
      </c>
      <c r="J2983">
        <v>115</v>
      </c>
      <c r="K2983" t="s">
        <v>457</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-270.27</v>
      </c>
      <c r="AE2983">
        <v>0</v>
      </c>
      <c r="AF2983">
        <v>0</v>
      </c>
      <c r="AG2983">
        <v>0</v>
      </c>
      <c r="AH2983">
        <v>0</v>
      </c>
      <c r="AI2983">
        <v>-270.27</v>
      </c>
      <c r="AJ2983">
        <v>0</v>
      </c>
      <c r="AK2983">
        <v>-270.27</v>
      </c>
      <c r="AL2983">
        <v>-270.27</v>
      </c>
      <c r="AM2983">
        <v>0</v>
      </c>
      <c r="AN2983">
        <v>0</v>
      </c>
      <c r="AO2983">
        <v>0</v>
      </c>
      <c r="AP2983">
        <v>0</v>
      </c>
      <c r="AQ2983">
        <v>0</v>
      </c>
    </row>
    <row r="2984" spans="2:43" x14ac:dyDescent="0.35">
      <c r="B2984" s="65" t="s">
        <v>128</v>
      </c>
      <c r="C2984">
        <v>2017</v>
      </c>
      <c r="D2984">
        <v>2017</v>
      </c>
      <c r="F2984">
        <v>1710</v>
      </c>
      <c r="G2984">
        <v>0</v>
      </c>
      <c r="H2984" t="s">
        <v>618</v>
      </c>
      <c r="I2984">
        <v>801</v>
      </c>
      <c r="J2984">
        <v>121</v>
      </c>
      <c r="K2984" t="s">
        <v>457</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-25276.14</v>
      </c>
      <c r="AE2984">
        <v>0</v>
      </c>
      <c r="AF2984">
        <v>0</v>
      </c>
      <c r="AG2984">
        <v>0</v>
      </c>
      <c r="AH2984">
        <v>0</v>
      </c>
      <c r="AI2984">
        <v>-25276.14</v>
      </c>
      <c r="AJ2984">
        <v>0</v>
      </c>
      <c r="AK2984">
        <v>-25276.14</v>
      </c>
      <c r="AL2984">
        <v>-25276.14</v>
      </c>
      <c r="AM2984">
        <v>0</v>
      </c>
      <c r="AN2984">
        <v>0</v>
      </c>
      <c r="AO2984">
        <v>0</v>
      </c>
      <c r="AP2984">
        <v>0</v>
      </c>
      <c r="AQ2984">
        <v>0</v>
      </c>
    </row>
    <row r="2985" spans="2:43" x14ac:dyDescent="0.35">
      <c r="B2985" s="65" t="s">
        <v>128</v>
      </c>
      <c r="C2985">
        <v>2017</v>
      </c>
      <c r="D2985">
        <v>2017</v>
      </c>
      <c r="F2985">
        <v>1710</v>
      </c>
      <c r="G2985">
        <v>0</v>
      </c>
      <c r="H2985" t="s">
        <v>618</v>
      </c>
      <c r="I2985">
        <v>801</v>
      </c>
      <c r="J2985">
        <v>210</v>
      </c>
      <c r="K2985" t="s">
        <v>457</v>
      </c>
      <c r="L2985">
        <v>0</v>
      </c>
      <c r="M2985">
        <v>-3004.56</v>
      </c>
      <c r="N2985">
        <v>0</v>
      </c>
      <c r="O2985">
        <v>0</v>
      </c>
      <c r="P2985">
        <v>0</v>
      </c>
      <c r="Q2985">
        <v>-3004.56</v>
      </c>
      <c r="R2985">
        <v>0</v>
      </c>
      <c r="S2985">
        <v>0</v>
      </c>
      <c r="T2985">
        <v>0</v>
      </c>
      <c r="U2985">
        <v>0</v>
      </c>
      <c r="V2985">
        <v>0</v>
      </c>
      <c r="W2985">
        <v>0</v>
      </c>
      <c r="X2985">
        <v>0</v>
      </c>
      <c r="Y2985">
        <v>0</v>
      </c>
      <c r="Z2985">
        <v>0</v>
      </c>
      <c r="AA2985">
        <v>0</v>
      </c>
      <c r="AB2985">
        <v>0</v>
      </c>
      <c r="AC2985">
        <v>0</v>
      </c>
      <c r="AD2985">
        <v>-23034.400000000001</v>
      </c>
      <c r="AE2985">
        <v>0</v>
      </c>
      <c r="AF2985">
        <v>0</v>
      </c>
      <c r="AG2985">
        <v>0</v>
      </c>
      <c r="AH2985">
        <v>0</v>
      </c>
      <c r="AI2985">
        <v>-23034.400000000001</v>
      </c>
      <c r="AJ2985">
        <v>0</v>
      </c>
      <c r="AK2985">
        <v>-23034.400000000001</v>
      </c>
      <c r="AL2985">
        <v>-26038.959999999999</v>
      </c>
      <c r="AM2985">
        <v>0</v>
      </c>
      <c r="AN2985">
        <v>0</v>
      </c>
      <c r="AO2985">
        <v>0</v>
      </c>
      <c r="AP2985">
        <v>0</v>
      </c>
      <c r="AQ2985">
        <v>0</v>
      </c>
    </row>
    <row r="2986" spans="2:43" x14ac:dyDescent="0.35">
      <c r="B2986" s="65" t="s">
        <v>128</v>
      </c>
      <c r="C2986">
        <v>2017</v>
      </c>
      <c r="D2986">
        <v>2017</v>
      </c>
      <c r="F2986">
        <v>1710</v>
      </c>
      <c r="G2986">
        <v>0</v>
      </c>
      <c r="H2986" t="s">
        <v>618</v>
      </c>
      <c r="I2986">
        <v>801</v>
      </c>
      <c r="J2986">
        <v>232</v>
      </c>
      <c r="K2986" t="s">
        <v>457</v>
      </c>
      <c r="L2986">
        <v>0</v>
      </c>
      <c r="M2986">
        <v>-257737.03</v>
      </c>
      <c r="N2986">
        <v>0</v>
      </c>
      <c r="O2986">
        <v>0</v>
      </c>
      <c r="P2986">
        <v>0</v>
      </c>
      <c r="Q2986">
        <v>-257737.03</v>
      </c>
      <c r="R2986">
        <v>0</v>
      </c>
      <c r="S2986">
        <v>0</v>
      </c>
      <c r="T2986">
        <v>0</v>
      </c>
      <c r="U2986">
        <v>0</v>
      </c>
      <c r="V2986">
        <v>0</v>
      </c>
      <c r="W2986">
        <v>0</v>
      </c>
      <c r="X2986">
        <v>0</v>
      </c>
      <c r="Y2986">
        <v>0</v>
      </c>
      <c r="Z2986">
        <v>0</v>
      </c>
      <c r="AA2986">
        <v>0</v>
      </c>
      <c r="AB2986">
        <v>0</v>
      </c>
      <c r="AC2986">
        <v>0</v>
      </c>
      <c r="AD2986">
        <v>-383249.62</v>
      </c>
      <c r="AE2986">
        <v>0</v>
      </c>
      <c r="AF2986">
        <v>0</v>
      </c>
      <c r="AG2986">
        <v>0</v>
      </c>
      <c r="AH2986">
        <v>0</v>
      </c>
      <c r="AI2986">
        <v>-383249.62</v>
      </c>
      <c r="AJ2986">
        <v>0</v>
      </c>
      <c r="AK2986">
        <v>-383249.62</v>
      </c>
      <c r="AL2986">
        <v>-640986.65</v>
      </c>
      <c r="AM2986">
        <v>0</v>
      </c>
      <c r="AN2986">
        <v>0</v>
      </c>
      <c r="AO2986">
        <v>0</v>
      </c>
      <c r="AP2986">
        <v>0</v>
      </c>
      <c r="AQ2986">
        <v>0</v>
      </c>
    </row>
    <row r="2987" spans="2:43" x14ac:dyDescent="0.35">
      <c r="B2987" s="65" t="s">
        <v>128</v>
      </c>
      <c r="C2987">
        <v>2017</v>
      </c>
      <c r="D2987">
        <v>2017</v>
      </c>
      <c r="F2987">
        <v>1710</v>
      </c>
      <c r="G2987">
        <v>0</v>
      </c>
      <c r="H2987" t="s">
        <v>618</v>
      </c>
      <c r="I2987">
        <v>801</v>
      </c>
      <c r="J2987">
        <v>233</v>
      </c>
      <c r="K2987" t="s">
        <v>457</v>
      </c>
      <c r="L2987">
        <v>0</v>
      </c>
      <c r="M2987">
        <v>-10101.33</v>
      </c>
      <c r="N2987">
        <v>0</v>
      </c>
      <c r="O2987">
        <v>0</v>
      </c>
      <c r="P2987">
        <v>0</v>
      </c>
      <c r="Q2987">
        <v>-10101.33</v>
      </c>
      <c r="R2987">
        <v>0</v>
      </c>
      <c r="S2987">
        <v>0</v>
      </c>
      <c r="T2987">
        <v>0</v>
      </c>
      <c r="U2987">
        <v>0</v>
      </c>
      <c r="V2987">
        <v>0</v>
      </c>
      <c r="W2987">
        <v>0</v>
      </c>
      <c r="X2987">
        <v>0</v>
      </c>
      <c r="Y2987">
        <v>0</v>
      </c>
      <c r="Z2987">
        <v>0</v>
      </c>
      <c r="AA2987">
        <v>0</v>
      </c>
      <c r="AB2987">
        <v>0</v>
      </c>
      <c r="AC2987">
        <v>0</v>
      </c>
      <c r="AD2987">
        <v>-12398.67</v>
      </c>
      <c r="AE2987">
        <v>0</v>
      </c>
      <c r="AF2987">
        <v>0</v>
      </c>
      <c r="AG2987">
        <v>0</v>
      </c>
      <c r="AH2987">
        <v>0</v>
      </c>
      <c r="AI2987">
        <v>-12398.67</v>
      </c>
      <c r="AJ2987">
        <v>0</v>
      </c>
      <c r="AK2987">
        <v>-12398.67</v>
      </c>
      <c r="AL2987">
        <v>-22500</v>
      </c>
      <c r="AM2987">
        <v>0</v>
      </c>
      <c r="AN2987">
        <v>0</v>
      </c>
      <c r="AO2987">
        <v>0</v>
      </c>
      <c r="AP2987">
        <v>0</v>
      </c>
      <c r="AQ2987">
        <v>0</v>
      </c>
    </row>
    <row r="2988" spans="2:43" x14ac:dyDescent="0.35">
      <c r="B2988" s="65" t="s">
        <v>128</v>
      </c>
      <c r="C2988">
        <v>2017</v>
      </c>
      <c r="D2988">
        <v>2017</v>
      </c>
      <c r="F2988">
        <v>1710</v>
      </c>
      <c r="G2988">
        <v>0</v>
      </c>
      <c r="H2988" t="s">
        <v>618</v>
      </c>
      <c r="I2988">
        <v>801</v>
      </c>
      <c r="J2988">
        <v>251</v>
      </c>
      <c r="K2988" t="s">
        <v>457</v>
      </c>
      <c r="L2988">
        <v>0</v>
      </c>
      <c r="M2988">
        <v>-19828.88</v>
      </c>
      <c r="N2988">
        <v>0</v>
      </c>
      <c r="O2988">
        <v>0</v>
      </c>
      <c r="P2988">
        <v>0</v>
      </c>
      <c r="Q2988">
        <v>-19828.88</v>
      </c>
      <c r="R2988">
        <v>0</v>
      </c>
      <c r="S2988">
        <v>0</v>
      </c>
      <c r="T2988">
        <v>0</v>
      </c>
      <c r="U2988">
        <v>0</v>
      </c>
      <c r="V2988">
        <v>0</v>
      </c>
      <c r="W2988">
        <v>0</v>
      </c>
      <c r="X2988">
        <v>0</v>
      </c>
      <c r="Y2988">
        <v>0</v>
      </c>
      <c r="Z2988">
        <v>0</v>
      </c>
      <c r="AA2988">
        <v>0</v>
      </c>
      <c r="AB2988">
        <v>0</v>
      </c>
      <c r="AC2988">
        <v>0</v>
      </c>
      <c r="AD2988">
        <v>-30171.119999999999</v>
      </c>
      <c r="AE2988">
        <v>0</v>
      </c>
      <c r="AF2988">
        <v>0</v>
      </c>
      <c r="AG2988">
        <v>0</v>
      </c>
      <c r="AH2988">
        <v>0</v>
      </c>
      <c r="AI2988">
        <v>-30171.119999999999</v>
      </c>
      <c r="AJ2988">
        <v>0</v>
      </c>
      <c r="AK2988">
        <v>-30171.119999999999</v>
      </c>
      <c r="AL2988">
        <v>-50000</v>
      </c>
      <c r="AM2988">
        <v>0</v>
      </c>
      <c r="AN2988">
        <v>0</v>
      </c>
      <c r="AO2988">
        <v>0</v>
      </c>
      <c r="AP2988">
        <v>0</v>
      </c>
      <c r="AQ2988">
        <v>0</v>
      </c>
    </row>
    <row r="2989" spans="2:43" x14ac:dyDescent="0.35">
      <c r="B2989" s="65" t="s">
        <v>128</v>
      </c>
      <c r="C2989">
        <v>2017</v>
      </c>
      <c r="D2989">
        <v>2017</v>
      </c>
      <c r="F2989">
        <v>1710</v>
      </c>
      <c r="G2989">
        <v>0</v>
      </c>
      <c r="H2989" t="s">
        <v>618</v>
      </c>
      <c r="I2989">
        <v>801</v>
      </c>
      <c r="J2989">
        <v>254</v>
      </c>
      <c r="K2989" t="s">
        <v>457</v>
      </c>
      <c r="L2989">
        <v>0</v>
      </c>
      <c r="M2989">
        <v>-10356914.199999999</v>
      </c>
      <c r="N2989">
        <v>0</v>
      </c>
      <c r="O2989">
        <v>0</v>
      </c>
      <c r="P2989">
        <v>0</v>
      </c>
      <c r="Q2989">
        <v>-10356914.199999999</v>
      </c>
      <c r="R2989">
        <v>0</v>
      </c>
      <c r="S2989">
        <v>-15077.46</v>
      </c>
      <c r="T2989">
        <v>0</v>
      </c>
      <c r="U2989">
        <v>0</v>
      </c>
      <c r="V2989">
        <v>0</v>
      </c>
      <c r="W2989">
        <v>-15077.46</v>
      </c>
      <c r="X2989">
        <v>0</v>
      </c>
      <c r="Y2989">
        <v>0</v>
      </c>
      <c r="Z2989">
        <v>0</v>
      </c>
      <c r="AA2989">
        <v>0</v>
      </c>
      <c r="AB2989">
        <v>0</v>
      </c>
      <c r="AC2989">
        <v>0</v>
      </c>
      <c r="AD2989">
        <v>-7634435.7699999996</v>
      </c>
      <c r="AE2989">
        <v>0</v>
      </c>
      <c r="AF2989">
        <v>0</v>
      </c>
      <c r="AG2989">
        <v>0</v>
      </c>
      <c r="AH2989">
        <v>0</v>
      </c>
      <c r="AI2989">
        <v>-7634435.7699999996</v>
      </c>
      <c r="AJ2989">
        <v>0</v>
      </c>
      <c r="AK2989">
        <v>-7634435.7699999996</v>
      </c>
      <c r="AL2989">
        <v>-18006427.43</v>
      </c>
      <c r="AM2989">
        <v>0</v>
      </c>
      <c r="AN2989">
        <v>0</v>
      </c>
      <c r="AO2989">
        <v>0</v>
      </c>
      <c r="AP2989">
        <v>0</v>
      </c>
      <c r="AQ2989">
        <v>0</v>
      </c>
    </row>
    <row r="2990" spans="2:43" x14ac:dyDescent="0.35">
      <c r="B2990" s="65" t="s">
        <v>128</v>
      </c>
      <c r="C2990">
        <v>2017</v>
      </c>
      <c r="D2990">
        <v>2017</v>
      </c>
      <c r="F2990">
        <v>1710</v>
      </c>
      <c r="G2990">
        <v>0</v>
      </c>
      <c r="H2990" t="s">
        <v>618</v>
      </c>
      <c r="I2990">
        <v>801</v>
      </c>
      <c r="J2990">
        <v>257</v>
      </c>
      <c r="K2990" t="s">
        <v>457</v>
      </c>
      <c r="L2990">
        <v>0</v>
      </c>
      <c r="M2990">
        <v>-22619</v>
      </c>
      <c r="N2990">
        <v>0</v>
      </c>
      <c r="O2990">
        <v>0</v>
      </c>
      <c r="P2990">
        <v>0</v>
      </c>
      <c r="Q2990">
        <v>-22619</v>
      </c>
      <c r="R2990">
        <v>0</v>
      </c>
      <c r="S2990">
        <v>0</v>
      </c>
      <c r="T2990">
        <v>0</v>
      </c>
      <c r="U2990">
        <v>0</v>
      </c>
      <c r="V2990">
        <v>0</v>
      </c>
      <c r="W2990">
        <v>0</v>
      </c>
      <c r="X2990">
        <v>0</v>
      </c>
      <c r="Y2990">
        <v>0</v>
      </c>
      <c r="Z2990">
        <v>0</v>
      </c>
      <c r="AA2990">
        <v>0</v>
      </c>
      <c r="AB2990">
        <v>0</v>
      </c>
      <c r="AC2990">
        <v>0</v>
      </c>
      <c r="AD2990">
        <v>-75381</v>
      </c>
      <c r="AE2990">
        <v>0</v>
      </c>
      <c r="AF2990">
        <v>0</v>
      </c>
      <c r="AG2990">
        <v>0</v>
      </c>
      <c r="AH2990">
        <v>0</v>
      </c>
      <c r="AI2990">
        <v>-75381</v>
      </c>
      <c r="AJ2990">
        <v>0</v>
      </c>
      <c r="AK2990">
        <v>-75381</v>
      </c>
      <c r="AL2990">
        <v>-98000</v>
      </c>
      <c r="AM2990">
        <v>0</v>
      </c>
      <c r="AN2990">
        <v>0</v>
      </c>
      <c r="AO2990">
        <v>0</v>
      </c>
      <c r="AP2990">
        <v>0</v>
      </c>
      <c r="AQ2990">
        <v>0</v>
      </c>
    </row>
    <row r="2991" spans="2:43" x14ac:dyDescent="0.35">
      <c r="B2991" s="65" t="s">
        <v>128</v>
      </c>
      <c r="C2991">
        <v>2017</v>
      </c>
      <c r="D2991">
        <v>2017</v>
      </c>
      <c r="F2991">
        <v>1710</v>
      </c>
      <c r="G2991">
        <v>0</v>
      </c>
      <c r="H2991" t="s">
        <v>618</v>
      </c>
      <c r="I2991">
        <v>801</v>
      </c>
      <c r="J2991">
        <v>260</v>
      </c>
      <c r="K2991" t="s">
        <v>457</v>
      </c>
      <c r="L2991">
        <v>0</v>
      </c>
      <c r="M2991">
        <v>-3101406.28</v>
      </c>
      <c r="N2991">
        <v>0</v>
      </c>
      <c r="O2991">
        <v>0</v>
      </c>
      <c r="P2991">
        <v>0</v>
      </c>
      <c r="Q2991">
        <v>-3101406.28</v>
      </c>
      <c r="R2991">
        <v>0</v>
      </c>
      <c r="S2991">
        <v>0</v>
      </c>
      <c r="T2991">
        <v>0</v>
      </c>
      <c r="U2991">
        <v>0</v>
      </c>
      <c r="V2991">
        <v>0</v>
      </c>
      <c r="W2991">
        <v>0</v>
      </c>
      <c r="X2991">
        <v>0</v>
      </c>
      <c r="Y2991">
        <v>0</v>
      </c>
      <c r="Z2991">
        <v>0</v>
      </c>
      <c r="AA2991">
        <v>0</v>
      </c>
      <c r="AB2991">
        <v>0</v>
      </c>
      <c r="AC2991">
        <v>0</v>
      </c>
      <c r="AD2991">
        <v>-446893.72</v>
      </c>
      <c r="AE2991">
        <v>0</v>
      </c>
      <c r="AF2991">
        <v>0</v>
      </c>
      <c r="AG2991">
        <v>0</v>
      </c>
      <c r="AH2991">
        <v>0</v>
      </c>
      <c r="AI2991">
        <v>-446893.72</v>
      </c>
      <c r="AJ2991">
        <v>0</v>
      </c>
      <c r="AK2991">
        <v>-446893.72</v>
      </c>
      <c r="AL2991">
        <v>-3548300</v>
      </c>
      <c r="AM2991">
        <v>0</v>
      </c>
      <c r="AN2991">
        <v>0</v>
      </c>
      <c r="AO2991">
        <v>0</v>
      </c>
      <c r="AP2991">
        <v>0</v>
      </c>
      <c r="AQ2991">
        <v>0</v>
      </c>
    </row>
    <row r="2992" spans="2:43" x14ac:dyDescent="0.35">
      <c r="B2992" s="65" t="s">
        <v>128</v>
      </c>
      <c r="C2992">
        <v>2017</v>
      </c>
      <c r="D2992">
        <v>2017</v>
      </c>
      <c r="F2992">
        <v>1750</v>
      </c>
      <c r="G2992">
        <v>0</v>
      </c>
      <c r="H2992" t="s">
        <v>620</v>
      </c>
      <c r="I2992">
        <v>1</v>
      </c>
      <c r="J2992">
        <v>111</v>
      </c>
      <c r="K2992" t="s">
        <v>66</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-12010322.359999999</v>
      </c>
      <c r="AE2992">
        <v>0</v>
      </c>
      <c r="AF2992">
        <v>0</v>
      </c>
      <c r="AG2992">
        <v>0</v>
      </c>
      <c r="AH2992">
        <v>0</v>
      </c>
      <c r="AI2992">
        <v>-12010322.359999999</v>
      </c>
      <c r="AJ2992">
        <v>0</v>
      </c>
      <c r="AK2992">
        <v>-12010322.359999999</v>
      </c>
      <c r="AL2992">
        <v>-12010322.359999999</v>
      </c>
      <c r="AM2992">
        <v>0</v>
      </c>
      <c r="AN2992">
        <v>0</v>
      </c>
      <c r="AO2992">
        <v>0</v>
      </c>
      <c r="AP2992">
        <v>0</v>
      </c>
      <c r="AQ2992">
        <v>0</v>
      </c>
    </row>
    <row r="2993" spans="2:43" x14ac:dyDescent="0.35">
      <c r="B2993" s="65" t="s">
        <v>128</v>
      </c>
      <c r="C2993">
        <v>2017</v>
      </c>
      <c r="D2993">
        <v>2017</v>
      </c>
      <c r="F2993">
        <v>1750</v>
      </c>
      <c r="G2993">
        <v>0</v>
      </c>
      <c r="H2993" t="s">
        <v>620</v>
      </c>
      <c r="I2993">
        <v>1</v>
      </c>
      <c r="J2993">
        <v>113</v>
      </c>
      <c r="K2993" t="s">
        <v>66</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-4698119.0599999996</v>
      </c>
      <c r="AE2993">
        <v>0</v>
      </c>
      <c r="AF2993">
        <v>0</v>
      </c>
      <c r="AG2993">
        <v>0</v>
      </c>
      <c r="AH2993">
        <v>0</v>
      </c>
      <c r="AI2993">
        <v>-4698119.0599999996</v>
      </c>
      <c r="AJ2993">
        <v>0</v>
      </c>
      <c r="AK2993">
        <v>-4698119.0599999996</v>
      </c>
      <c r="AL2993">
        <v>-4698119.0599999996</v>
      </c>
      <c r="AM2993">
        <v>0</v>
      </c>
      <c r="AN2993">
        <v>0</v>
      </c>
      <c r="AO2993">
        <v>0</v>
      </c>
      <c r="AP2993">
        <v>0</v>
      </c>
      <c r="AQ2993">
        <v>0</v>
      </c>
    </row>
    <row r="2994" spans="2:43" x14ac:dyDescent="0.35">
      <c r="B2994" s="65" t="s">
        <v>128</v>
      </c>
      <c r="C2994">
        <v>2017</v>
      </c>
      <c r="D2994">
        <v>2017</v>
      </c>
      <c r="F2994">
        <v>1750</v>
      </c>
      <c r="G2994">
        <v>0</v>
      </c>
      <c r="H2994" t="s">
        <v>620</v>
      </c>
      <c r="I2994">
        <v>1</v>
      </c>
      <c r="J2994">
        <v>115</v>
      </c>
      <c r="K2994" t="s">
        <v>66</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-378263.53</v>
      </c>
      <c r="AE2994">
        <v>0</v>
      </c>
      <c r="AF2994">
        <v>0</v>
      </c>
      <c r="AG2994">
        <v>0</v>
      </c>
      <c r="AH2994">
        <v>0</v>
      </c>
      <c r="AI2994">
        <v>-378263.53</v>
      </c>
      <c r="AJ2994">
        <v>0</v>
      </c>
      <c r="AK2994">
        <v>-378263.53</v>
      </c>
      <c r="AL2994">
        <v>-378263.53</v>
      </c>
      <c r="AM2994">
        <v>0</v>
      </c>
      <c r="AN2994">
        <v>0</v>
      </c>
      <c r="AO2994">
        <v>0</v>
      </c>
      <c r="AP2994">
        <v>0</v>
      </c>
      <c r="AQ2994">
        <v>0</v>
      </c>
    </row>
    <row r="2995" spans="2:43" x14ac:dyDescent="0.35">
      <c r="B2995" s="65" t="s">
        <v>128</v>
      </c>
      <c r="C2995">
        <v>2017</v>
      </c>
      <c r="D2995">
        <v>2017</v>
      </c>
      <c r="F2995">
        <v>1750</v>
      </c>
      <c r="G2995">
        <v>0</v>
      </c>
      <c r="H2995" t="s">
        <v>620</v>
      </c>
      <c r="I2995">
        <v>1</v>
      </c>
      <c r="J2995">
        <v>118</v>
      </c>
      <c r="K2995" t="s">
        <v>66</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-15054.28</v>
      </c>
      <c r="AE2995">
        <v>0</v>
      </c>
      <c r="AF2995">
        <v>0</v>
      </c>
      <c r="AG2995">
        <v>0</v>
      </c>
      <c r="AH2995">
        <v>0</v>
      </c>
      <c r="AI2995">
        <v>-15054.28</v>
      </c>
      <c r="AJ2995">
        <v>0</v>
      </c>
      <c r="AK2995">
        <v>-15054.28</v>
      </c>
      <c r="AL2995">
        <v>-15054.28</v>
      </c>
      <c r="AM2995">
        <v>0</v>
      </c>
      <c r="AN2995">
        <v>0</v>
      </c>
      <c r="AO2995">
        <v>0</v>
      </c>
      <c r="AP2995">
        <v>0</v>
      </c>
      <c r="AQ2995">
        <v>0</v>
      </c>
    </row>
    <row r="2996" spans="2:43" x14ac:dyDescent="0.35">
      <c r="B2996" s="65" t="s">
        <v>128</v>
      </c>
      <c r="C2996">
        <v>2017</v>
      </c>
      <c r="D2996">
        <v>2017</v>
      </c>
      <c r="F2996">
        <v>1750</v>
      </c>
      <c r="G2996">
        <v>0</v>
      </c>
      <c r="H2996" t="s">
        <v>620</v>
      </c>
      <c r="I2996">
        <v>1</v>
      </c>
      <c r="J2996">
        <v>121</v>
      </c>
      <c r="K2996" t="s">
        <v>66</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-6052720.9100000001</v>
      </c>
      <c r="AE2996">
        <v>0</v>
      </c>
      <c r="AF2996">
        <v>0</v>
      </c>
      <c r="AG2996">
        <v>0</v>
      </c>
      <c r="AH2996">
        <v>0</v>
      </c>
      <c r="AI2996">
        <v>-6052720.9100000001</v>
      </c>
      <c r="AJ2996">
        <v>0</v>
      </c>
      <c r="AK2996">
        <v>-6052720.9100000001</v>
      </c>
      <c r="AL2996">
        <v>-6052720.9100000001</v>
      </c>
      <c r="AM2996">
        <v>0</v>
      </c>
      <c r="AN2996">
        <v>0</v>
      </c>
      <c r="AO2996">
        <v>0</v>
      </c>
      <c r="AP2996">
        <v>0</v>
      </c>
      <c r="AQ2996">
        <v>0</v>
      </c>
    </row>
    <row r="2997" spans="2:43" x14ac:dyDescent="0.35">
      <c r="B2997" s="65" t="s">
        <v>128</v>
      </c>
      <c r="C2997">
        <v>2017</v>
      </c>
      <c r="D2997">
        <v>2017</v>
      </c>
      <c r="F2997">
        <v>1750</v>
      </c>
      <c r="G2997">
        <v>0</v>
      </c>
      <c r="H2997" t="s">
        <v>620</v>
      </c>
      <c r="I2997">
        <v>1</v>
      </c>
      <c r="J2997">
        <v>210</v>
      </c>
      <c r="K2997" t="s">
        <v>66</v>
      </c>
      <c r="L2997">
        <v>0</v>
      </c>
      <c r="M2997">
        <v>-11491.1</v>
      </c>
      <c r="N2997">
        <v>0</v>
      </c>
      <c r="O2997">
        <v>0</v>
      </c>
      <c r="P2997">
        <v>0</v>
      </c>
      <c r="Q2997">
        <v>-11491.1</v>
      </c>
      <c r="R2997">
        <v>0</v>
      </c>
      <c r="S2997">
        <v>-12</v>
      </c>
      <c r="T2997">
        <v>0</v>
      </c>
      <c r="U2997">
        <v>0</v>
      </c>
      <c r="V2997">
        <v>0</v>
      </c>
      <c r="W2997">
        <v>-12</v>
      </c>
      <c r="X2997">
        <v>0</v>
      </c>
      <c r="Y2997">
        <v>0</v>
      </c>
      <c r="Z2997">
        <v>0</v>
      </c>
      <c r="AA2997">
        <v>0</v>
      </c>
      <c r="AB2997">
        <v>0</v>
      </c>
      <c r="AC2997">
        <v>0</v>
      </c>
      <c r="AD2997">
        <v>-519751.05</v>
      </c>
      <c r="AE2997">
        <v>0</v>
      </c>
      <c r="AF2997">
        <v>0</v>
      </c>
      <c r="AG2997">
        <v>0</v>
      </c>
      <c r="AH2997">
        <v>0</v>
      </c>
      <c r="AI2997">
        <v>-519751.05</v>
      </c>
      <c r="AJ2997">
        <v>0</v>
      </c>
      <c r="AK2997">
        <v>-519751.05</v>
      </c>
      <c r="AL2997">
        <v>-531254.15</v>
      </c>
      <c r="AM2997">
        <v>0</v>
      </c>
      <c r="AN2997">
        <v>0</v>
      </c>
      <c r="AO2997">
        <v>0</v>
      </c>
      <c r="AP2997">
        <v>0</v>
      </c>
      <c r="AQ2997">
        <v>0</v>
      </c>
    </row>
    <row r="2998" spans="2:43" x14ac:dyDescent="0.35">
      <c r="B2998" s="65" t="s">
        <v>128</v>
      </c>
      <c r="C2998">
        <v>2017</v>
      </c>
      <c r="D2998">
        <v>2017</v>
      </c>
      <c r="F2998">
        <v>1750</v>
      </c>
      <c r="G2998">
        <v>0</v>
      </c>
      <c r="H2998" t="s">
        <v>620</v>
      </c>
      <c r="I2998">
        <v>1</v>
      </c>
      <c r="J2998">
        <v>233</v>
      </c>
      <c r="K2998" t="s">
        <v>66</v>
      </c>
      <c r="L2998">
        <v>0</v>
      </c>
      <c r="M2998">
        <v>-963159.19</v>
      </c>
      <c r="N2998">
        <v>0</v>
      </c>
      <c r="O2998">
        <v>0</v>
      </c>
      <c r="P2998">
        <v>0</v>
      </c>
      <c r="Q2998">
        <v>-963159.19</v>
      </c>
      <c r="R2998">
        <v>0</v>
      </c>
      <c r="S2998">
        <v>-150</v>
      </c>
      <c r="T2998">
        <v>0</v>
      </c>
      <c r="U2998">
        <v>0</v>
      </c>
      <c r="V2998">
        <v>0</v>
      </c>
      <c r="W2998">
        <v>-150</v>
      </c>
      <c r="X2998">
        <v>0</v>
      </c>
      <c r="Y2998">
        <v>0</v>
      </c>
      <c r="Z2998">
        <v>0</v>
      </c>
      <c r="AA2998">
        <v>0</v>
      </c>
      <c r="AB2998">
        <v>0</v>
      </c>
      <c r="AC2998">
        <v>0</v>
      </c>
      <c r="AD2998">
        <v>-1076078.69</v>
      </c>
      <c r="AE2998">
        <v>0</v>
      </c>
      <c r="AF2998">
        <v>0</v>
      </c>
      <c r="AG2998">
        <v>0</v>
      </c>
      <c r="AH2998">
        <v>0</v>
      </c>
      <c r="AI2998">
        <v>-1076078.69</v>
      </c>
      <c r="AJ2998">
        <v>0</v>
      </c>
      <c r="AK2998">
        <v>-1076078.69</v>
      </c>
      <c r="AL2998">
        <v>-2039387.88</v>
      </c>
      <c r="AM2998">
        <v>0</v>
      </c>
      <c r="AN2998">
        <v>0</v>
      </c>
      <c r="AO2998">
        <v>0</v>
      </c>
      <c r="AP2998">
        <v>0</v>
      </c>
      <c r="AQ2998">
        <v>0</v>
      </c>
    </row>
    <row r="2999" spans="2:43" x14ac:dyDescent="0.35">
      <c r="B2999" s="65" t="s">
        <v>128</v>
      </c>
      <c r="C2999">
        <v>2017</v>
      </c>
      <c r="D2999">
        <v>2017</v>
      </c>
      <c r="F2999">
        <v>1750</v>
      </c>
      <c r="G2999">
        <v>0</v>
      </c>
      <c r="H2999" t="s">
        <v>620</v>
      </c>
      <c r="I2999">
        <v>1</v>
      </c>
      <c r="J2999">
        <v>240</v>
      </c>
      <c r="K2999" t="s">
        <v>66</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-1799.5</v>
      </c>
      <c r="AE2999">
        <v>0</v>
      </c>
      <c r="AF2999">
        <v>0</v>
      </c>
      <c r="AG2999">
        <v>0</v>
      </c>
      <c r="AH2999">
        <v>0</v>
      </c>
      <c r="AI2999">
        <v>-1799.5</v>
      </c>
      <c r="AJ2999">
        <v>0</v>
      </c>
      <c r="AK2999">
        <v>-1799.5</v>
      </c>
      <c r="AL2999">
        <v>-1799.5</v>
      </c>
      <c r="AM2999">
        <v>0</v>
      </c>
      <c r="AN2999">
        <v>0</v>
      </c>
      <c r="AO2999">
        <v>0</v>
      </c>
      <c r="AP2999">
        <v>0</v>
      </c>
      <c r="AQ2999">
        <v>0</v>
      </c>
    </row>
    <row r="3000" spans="2:43" x14ac:dyDescent="0.35">
      <c r="B3000" s="65" t="s">
        <v>128</v>
      </c>
      <c r="C3000">
        <v>2017</v>
      </c>
      <c r="D3000">
        <v>2017</v>
      </c>
      <c r="F3000">
        <v>1750</v>
      </c>
      <c r="G3000">
        <v>0</v>
      </c>
      <c r="H3000" t="s">
        <v>620</v>
      </c>
      <c r="I3000">
        <v>1</v>
      </c>
      <c r="J3000">
        <v>252</v>
      </c>
      <c r="K3000" t="s">
        <v>66</v>
      </c>
      <c r="L3000">
        <v>0</v>
      </c>
      <c r="M3000">
        <v>-1429194.63</v>
      </c>
      <c r="N3000">
        <v>0</v>
      </c>
      <c r="O3000">
        <v>0</v>
      </c>
      <c r="P3000">
        <v>0</v>
      </c>
      <c r="Q3000">
        <v>-1429194.63</v>
      </c>
      <c r="R3000">
        <v>0</v>
      </c>
      <c r="S3000">
        <v>-94022.77</v>
      </c>
      <c r="T3000">
        <v>0</v>
      </c>
      <c r="U3000">
        <v>0</v>
      </c>
      <c r="V3000">
        <v>0</v>
      </c>
      <c r="W3000">
        <v>-94022.77</v>
      </c>
      <c r="X3000">
        <v>0</v>
      </c>
      <c r="Y3000">
        <v>-6059.84</v>
      </c>
      <c r="Z3000">
        <v>0</v>
      </c>
      <c r="AA3000">
        <v>0</v>
      </c>
      <c r="AB3000">
        <v>0</v>
      </c>
      <c r="AC3000">
        <v>-6059.84</v>
      </c>
      <c r="AD3000">
        <v>-4223960.99</v>
      </c>
      <c r="AE3000">
        <v>0</v>
      </c>
      <c r="AF3000">
        <v>0</v>
      </c>
      <c r="AG3000">
        <v>0</v>
      </c>
      <c r="AH3000">
        <v>0</v>
      </c>
      <c r="AI3000">
        <v>-4223960.99</v>
      </c>
      <c r="AJ3000">
        <v>0</v>
      </c>
      <c r="AK3000">
        <v>-4230020.83</v>
      </c>
      <c r="AL3000">
        <v>-5753238.2300000004</v>
      </c>
      <c r="AM3000">
        <v>0</v>
      </c>
      <c r="AN3000">
        <v>0</v>
      </c>
      <c r="AO3000">
        <v>0</v>
      </c>
      <c r="AP3000">
        <v>0</v>
      </c>
      <c r="AQ3000">
        <v>0</v>
      </c>
    </row>
    <row r="3001" spans="2:43" x14ac:dyDescent="0.35">
      <c r="B3001" s="65" t="s">
        <v>128</v>
      </c>
      <c r="C3001">
        <v>2017</v>
      </c>
      <c r="D3001">
        <v>2017</v>
      </c>
      <c r="F3001">
        <v>1750</v>
      </c>
      <c r="G3001">
        <v>0</v>
      </c>
      <c r="H3001" t="s">
        <v>620</v>
      </c>
      <c r="I3001">
        <v>1</v>
      </c>
      <c r="J3001">
        <v>253</v>
      </c>
      <c r="K3001" t="s">
        <v>66</v>
      </c>
      <c r="L3001">
        <v>0</v>
      </c>
      <c r="M3001">
        <v>-174818.23</v>
      </c>
      <c r="N3001">
        <v>0</v>
      </c>
      <c r="O3001">
        <v>0</v>
      </c>
      <c r="P3001">
        <v>0</v>
      </c>
      <c r="Q3001">
        <v>-174818.23</v>
      </c>
      <c r="R3001">
        <v>0</v>
      </c>
      <c r="S3001">
        <v>0</v>
      </c>
      <c r="T3001">
        <v>0</v>
      </c>
      <c r="U3001">
        <v>0</v>
      </c>
      <c r="V3001">
        <v>0</v>
      </c>
      <c r="W3001">
        <v>0</v>
      </c>
      <c r="X3001">
        <v>0</v>
      </c>
      <c r="Y3001">
        <v>-3297.56</v>
      </c>
      <c r="Z3001">
        <v>0</v>
      </c>
      <c r="AA3001">
        <v>0</v>
      </c>
      <c r="AB3001">
        <v>0</v>
      </c>
      <c r="AC3001">
        <v>-3297.56</v>
      </c>
      <c r="AD3001">
        <v>-522799.98</v>
      </c>
      <c r="AE3001">
        <v>0</v>
      </c>
      <c r="AF3001">
        <v>0</v>
      </c>
      <c r="AG3001">
        <v>0</v>
      </c>
      <c r="AH3001">
        <v>0</v>
      </c>
      <c r="AI3001">
        <v>-522799.98</v>
      </c>
      <c r="AJ3001">
        <v>0</v>
      </c>
      <c r="AK3001">
        <v>-526097.54</v>
      </c>
      <c r="AL3001">
        <v>-700915.77</v>
      </c>
      <c r="AM3001">
        <v>0</v>
      </c>
      <c r="AN3001">
        <v>0</v>
      </c>
      <c r="AO3001">
        <v>0</v>
      </c>
      <c r="AP3001">
        <v>0</v>
      </c>
      <c r="AQ3001">
        <v>0</v>
      </c>
    </row>
    <row r="3002" spans="2:43" x14ac:dyDescent="0.35">
      <c r="B3002" s="65" t="s">
        <v>128</v>
      </c>
      <c r="C3002">
        <v>2017</v>
      </c>
      <c r="D3002">
        <v>2017</v>
      </c>
      <c r="F3002">
        <v>1750</v>
      </c>
      <c r="G3002">
        <v>0</v>
      </c>
      <c r="H3002" t="s">
        <v>620</v>
      </c>
      <c r="I3002">
        <v>1</v>
      </c>
      <c r="J3002">
        <v>254</v>
      </c>
      <c r="K3002" t="s">
        <v>66</v>
      </c>
      <c r="L3002">
        <v>0</v>
      </c>
      <c r="M3002">
        <v>-297025.83</v>
      </c>
      <c r="N3002">
        <v>0</v>
      </c>
      <c r="O3002">
        <v>0</v>
      </c>
      <c r="P3002">
        <v>0</v>
      </c>
      <c r="Q3002">
        <v>-297025.83</v>
      </c>
      <c r="R3002">
        <v>0</v>
      </c>
      <c r="S3002">
        <v>0</v>
      </c>
      <c r="T3002">
        <v>0</v>
      </c>
      <c r="U3002">
        <v>0</v>
      </c>
      <c r="V3002">
        <v>0</v>
      </c>
      <c r="W3002">
        <v>0</v>
      </c>
      <c r="X3002">
        <v>0</v>
      </c>
      <c r="Y3002">
        <v>0</v>
      </c>
      <c r="Z3002">
        <v>0</v>
      </c>
      <c r="AA3002">
        <v>0</v>
      </c>
      <c r="AB3002">
        <v>0</v>
      </c>
      <c r="AC3002">
        <v>0</v>
      </c>
      <c r="AD3002">
        <v>-2912920.87</v>
      </c>
      <c r="AE3002">
        <v>0</v>
      </c>
      <c r="AF3002">
        <v>0</v>
      </c>
      <c r="AG3002">
        <v>0</v>
      </c>
      <c r="AH3002">
        <v>0</v>
      </c>
      <c r="AI3002">
        <v>-2912920.87</v>
      </c>
      <c r="AJ3002">
        <v>0</v>
      </c>
      <c r="AK3002">
        <v>-2912920.87</v>
      </c>
      <c r="AL3002">
        <v>-3209946.7</v>
      </c>
      <c r="AM3002">
        <v>0</v>
      </c>
      <c r="AN3002">
        <v>0</v>
      </c>
      <c r="AO3002">
        <v>0</v>
      </c>
      <c r="AP3002">
        <v>0</v>
      </c>
      <c r="AQ3002">
        <v>0</v>
      </c>
    </row>
    <row r="3003" spans="2:43" x14ac:dyDescent="0.35">
      <c r="B3003" s="65" t="s">
        <v>128</v>
      </c>
      <c r="C3003">
        <v>2017</v>
      </c>
      <c r="D3003">
        <v>2017</v>
      </c>
      <c r="F3003">
        <v>1750</v>
      </c>
      <c r="G3003">
        <v>0</v>
      </c>
      <c r="H3003" t="s">
        <v>620</v>
      </c>
      <c r="I3003">
        <v>1</v>
      </c>
      <c r="J3003">
        <v>256</v>
      </c>
      <c r="K3003" t="s">
        <v>66</v>
      </c>
      <c r="L3003">
        <v>0</v>
      </c>
      <c r="M3003">
        <v>-95829.33</v>
      </c>
      <c r="N3003">
        <v>0</v>
      </c>
      <c r="O3003">
        <v>0</v>
      </c>
      <c r="P3003">
        <v>0</v>
      </c>
      <c r="Q3003">
        <v>-95829.33</v>
      </c>
      <c r="R3003">
        <v>0</v>
      </c>
      <c r="S3003">
        <v>0</v>
      </c>
      <c r="T3003">
        <v>0</v>
      </c>
      <c r="U3003">
        <v>0</v>
      </c>
      <c r="V3003">
        <v>0</v>
      </c>
      <c r="W3003">
        <v>0</v>
      </c>
      <c r="X3003">
        <v>0</v>
      </c>
      <c r="Y3003">
        <v>0</v>
      </c>
      <c r="Z3003">
        <v>0</v>
      </c>
      <c r="AA3003">
        <v>0</v>
      </c>
      <c r="AB3003">
        <v>0</v>
      </c>
      <c r="AC3003">
        <v>0</v>
      </c>
      <c r="AD3003">
        <v>-935024.76</v>
      </c>
      <c r="AE3003">
        <v>0</v>
      </c>
      <c r="AF3003">
        <v>0</v>
      </c>
      <c r="AG3003">
        <v>0</v>
      </c>
      <c r="AH3003">
        <v>0</v>
      </c>
      <c r="AI3003">
        <v>-935024.76</v>
      </c>
      <c r="AJ3003">
        <v>0</v>
      </c>
      <c r="AK3003">
        <v>-935024.76</v>
      </c>
      <c r="AL3003">
        <v>-1030854.09</v>
      </c>
      <c r="AM3003">
        <v>0</v>
      </c>
      <c r="AN3003">
        <v>0</v>
      </c>
      <c r="AO3003">
        <v>0</v>
      </c>
      <c r="AP3003">
        <v>0</v>
      </c>
      <c r="AQ3003">
        <v>0</v>
      </c>
    </row>
    <row r="3004" spans="2:43" x14ac:dyDescent="0.35">
      <c r="B3004" s="65" t="s">
        <v>128</v>
      </c>
      <c r="C3004">
        <v>2017</v>
      </c>
      <c r="D3004">
        <v>2017</v>
      </c>
      <c r="F3004">
        <v>1750</v>
      </c>
      <c r="G3004">
        <v>0</v>
      </c>
      <c r="H3004" t="s">
        <v>620</v>
      </c>
      <c r="I3004">
        <v>1</v>
      </c>
      <c r="J3004">
        <v>257</v>
      </c>
      <c r="K3004" t="s">
        <v>66</v>
      </c>
      <c r="L3004">
        <v>0</v>
      </c>
      <c r="M3004">
        <v>-22428.23</v>
      </c>
      <c r="N3004">
        <v>0</v>
      </c>
      <c r="O3004">
        <v>0</v>
      </c>
      <c r="P3004">
        <v>0</v>
      </c>
      <c r="Q3004">
        <v>-22428.23</v>
      </c>
      <c r="R3004">
        <v>0</v>
      </c>
      <c r="S3004">
        <v>0</v>
      </c>
      <c r="T3004">
        <v>0</v>
      </c>
      <c r="U3004">
        <v>0</v>
      </c>
      <c r="V3004">
        <v>0</v>
      </c>
      <c r="W3004">
        <v>0</v>
      </c>
      <c r="X3004">
        <v>0</v>
      </c>
      <c r="Y3004">
        <v>0</v>
      </c>
      <c r="Z3004">
        <v>0</v>
      </c>
      <c r="AA3004">
        <v>0</v>
      </c>
      <c r="AB3004">
        <v>0</v>
      </c>
      <c r="AC3004">
        <v>0</v>
      </c>
      <c r="AD3004">
        <v>-63132.65</v>
      </c>
      <c r="AE3004">
        <v>0</v>
      </c>
      <c r="AF3004">
        <v>0</v>
      </c>
      <c r="AG3004">
        <v>0</v>
      </c>
      <c r="AH3004">
        <v>0</v>
      </c>
      <c r="AI3004">
        <v>-63132.65</v>
      </c>
      <c r="AJ3004">
        <v>0</v>
      </c>
      <c r="AK3004">
        <v>-63132.65</v>
      </c>
      <c r="AL3004">
        <v>-85560.88</v>
      </c>
      <c r="AM3004">
        <v>0</v>
      </c>
      <c r="AN3004">
        <v>0</v>
      </c>
      <c r="AO3004">
        <v>0</v>
      </c>
      <c r="AP3004">
        <v>0</v>
      </c>
      <c r="AQ3004">
        <v>0</v>
      </c>
    </row>
    <row r="3005" spans="2:43" x14ac:dyDescent="0.35">
      <c r="B3005" s="65" t="s">
        <v>128</v>
      </c>
      <c r="C3005">
        <v>2017</v>
      </c>
      <c r="D3005">
        <v>2017</v>
      </c>
      <c r="F3005">
        <v>1750</v>
      </c>
      <c r="G3005">
        <v>0</v>
      </c>
      <c r="H3005" t="s">
        <v>620</v>
      </c>
      <c r="I3005">
        <v>1</v>
      </c>
      <c r="J3005">
        <v>260</v>
      </c>
      <c r="K3005" t="s">
        <v>66</v>
      </c>
      <c r="L3005">
        <v>0</v>
      </c>
      <c r="M3005">
        <v>-298492.5</v>
      </c>
      <c r="N3005">
        <v>0</v>
      </c>
      <c r="O3005">
        <v>0</v>
      </c>
      <c r="P3005">
        <v>0</v>
      </c>
      <c r="Q3005">
        <v>-298492.5</v>
      </c>
      <c r="R3005">
        <v>0</v>
      </c>
      <c r="S3005">
        <v>0</v>
      </c>
      <c r="T3005">
        <v>0</v>
      </c>
      <c r="U3005">
        <v>0</v>
      </c>
      <c r="V3005">
        <v>0</v>
      </c>
      <c r="W3005">
        <v>0</v>
      </c>
      <c r="X3005">
        <v>0</v>
      </c>
      <c r="Y3005">
        <v>0</v>
      </c>
      <c r="Z3005">
        <v>0</v>
      </c>
      <c r="AA3005">
        <v>0</v>
      </c>
      <c r="AB3005">
        <v>0</v>
      </c>
      <c r="AC3005">
        <v>0</v>
      </c>
      <c r="AD3005">
        <v>-1743891.88</v>
      </c>
      <c r="AE3005">
        <v>0</v>
      </c>
      <c r="AF3005">
        <v>0</v>
      </c>
      <c r="AG3005">
        <v>0</v>
      </c>
      <c r="AH3005">
        <v>0</v>
      </c>
      <c r="AI3005">
        <v>-1743891.88</v>
      </c>
      <c r="AJ3005">
        <v>0</v>
      </c>
      <c r="AK3005">
        <v>-1743891.88</v>
      </c>
      <c r="AL3005">
        <v>-2042384.38</v>
      </c>
      <c r="AM3005">
        <v>0</v>
      </c>
      <c r="AN3005">
        <v>0</v>
      </c>
      <c r="AO3005">
        <v>0</v>
      </c>
      <c r="AP3005">
        <v>0</v>
      </c>
      <c r="AQ3005">
        <v>0</v>
      </c>
    </row>
    <row r="3006" spans="2:43" x14ac:dyDescent="0.35">
      <c r="B3006" s="65" t="s">
        <v>128</v>
      </c>
      <c r="C3006">
        <v>2017</v>
      </c>
      <c r="D3006">
        <v>2017</v>
      </c>
      <c r="F3006">
        <v>1750</v>
      </c>
      <c r="G3006">
        <v>0</v>
      </c>
      <c r="H3006" t="s">
        <v>620</v>
      </c>
      <c r="I3006">
        <v>1</v>
      </c>
      <c r="J3006">
        <v>310</v>
      </c>
      <c r="K3006" t="s">
        <v>66</v>
      </c>
      <c r="L3006">
        <v>0</v>
      </c>
      <c r="M3006">
        <v>-67657.73</v>
      </c>
      <c r="N3006">
        <v>0</v>
      </c>
      <c r="O3006">
        <v>0</v>
      </c>
      <c r="P3006">
        <v>0</v>
      </c>
      <c r="Q3006">
        <v>-67657.73</v>
      </c>
      <c r="R3006">
        <v>0</v>
      </c>
      <c r="S3006">
        <v>0</v>
      </c>
      <c r="T3006">
        <v>0</v>
      </c>
      <c r="U3006">
        <v>0</v>
      </c>
      <c r="V3006">
        <v>0</v>
      </c>
      <c r="W3006">
        <v>0</v>
      </c>
      <c r="X3006">
        <v>0</v>
      </c>
      <c r="Y3006">
        <v>0</v>
      </c>
      <c r="Z3006">
        <v>0</v>
      </c>
      <c r="AA3006">
        <v>0</v>
      </c>
      <c r="AB3006">
        <v>0</v>
      </c>
      <c r="AC3006">
        <v>0</v>
      </c>
      <c r="AD3006">
        <v>-121073.9</v>
      </c>
      <c r="AE3006">
        <v>0</v>
      </c>
      <c r="AF3006">
        <v>0</v>
      </c>
      <c r="AG3006">
        <v>0</v>
      </c>
      <c r="AH3006">
        <v>0</v>
      </c>
      <c r="AI3006">
        <v>-121073.9</v>
      </c>
      <c r="AJ3006">
        <v>0</v>
      </c>
      <c r="AK3006">
        <v>-121073.9</v>
      </c>
      <c r="AL3006">
        <v>-188731.63</v>
      </c>
      <c r="AM3006">
        <v>0</v>
      </c>
      <c r="AN3006">
        <v>0</v>
      </c>
      <c r="AO3006">
        <v>0</v>
      </c>
      <c r="AP3006">
        <v>0</v>
      </c>
      <c r="AQ3006">
        <v>0</v>
      </c>
    </row>
    <row r="3007" spans="2:43" x14ac:dyDescent="0.35">
      <c r="B3007" s="65" t="s">
        <v>128</v>
      </c>
      <c r="C3007">
        <v>2017</v>
      </c>
      <c r="D3007">
        <v>2017</v>
      </c>
      <c r="F3007">
        <v>1750</v>
      </c>
      <c r="G3007">
        <v>0</v>
      </c>
      <c r="H3007" t="s">
        <v>620</v>
      </c>
      <c r="I3007">
        <v>1</v>
      </c>
      <c r="J3007">
        <v>420</v>
      </c>
      <c r="K3007" t="s">
        <v>66</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-3692.28</v>
      </c>
      <c r="AE3007">
        <v>0</v>
      </c>
      <c r="AF3007">
        <v>0</v>
      </c>
      <c r="AG3007">
        <v>0</v>
      </c>
      <c r="AH3007">
        <v>0</v>
      </c>
      <c r="AI3007">
        <v>-3692.28</v>
      </c>
      <c r="AJ3007">
        <v>0</v>
      </c>
      <c r="AK3007">
        <v>-3692.28</v>
      </c>
      <c r="AL3007">
        <v>-3692.28</v>
      </c>
      <c r="AM3007">
        <v>0</v>
      </c>
      <c r="AN3007">
        <v>0</v>
      </c>
      <c r="AO3007">
        <v>0</v>
      </c>
      <c r="AP3007">
        <v>0</v>
      </c>
      <c r="AQ3007">
        <v>0</v>
      </c>
    </row>
    <row r="3008" spans="2:43" x14ac:dyDescent="0.35">
      <c r="B3008" s="65" t="s">
        <v>128</v>
      </c>
      <c r="C3008">
        <v>2017</v>
      </c>
      <c r="D3008">
        <v>2017</v>
      </c>
      <c r="F3008">
        <v>1750</v>
      </c>
      <c r="G3008">
        <v>0</v>
      </c>
      <c r="H3008" t="s">
        <v>621</v>
      </c>
      <c r="I3008">
        <v>2</v>
      </c>
      <c r="J3008">
        <v>252</v>
      </c>
      <c r="K3008" t="s">
        <v>66</v>
      </c>
      <c r="L3008">
        <v>0</v>
      </c>
      <c r="M3008">
        <v>-1278841</v>
      </c>
      <c r="N3008">
        <v>0</v>
      </c>
      <c r="O3008">
        <v>0</v>
      </c>
      <c r="P3008">
        <v>0</v>
      </c>
      <c r="Q3008">
        <v>-1278841</v>
      </c>
      <c r="R3008">
        <v>0</v>
      </c>
      <c r="S3008">
        <v>0</v>
      </c>
      <c r="T3008">
        <v>0</v>
      </c>
      <c r="U3008">
        <v>0</v>
      </c>
      <c r="V3008">
        <v>0</v>
      </c>
      <c r="W3008">
        <v>0</v>
      </c>
      <c r="X3008">
        <v>0</v>
      </c>
      <c r="Y3008">
        <v>0</v>
      </c>
      <c r="Z3008">
        <v>0</v>
      </c>
      <c r="AA3008">
        <v>0</v>
      </c>
      <c r="AB3008">
        <v>0</v>
      </c>
      <c r="AC3008">
        <v>0</v>
      </c>
      <c r="AD3008">
        <v>-1721159</v>
      </c>
      <c r="AE3008">
        <v>0</v>
      </c>
      <c r="AF3008">
        <v>0</v>
      </c>
      <c r="AG3008">
        <v>0</v>
      </c>
      <c r="AH3008">
        <v>0</v>
      </c>
      <c r="AI3008">
        <v>-1721159</v>
      </c>
      <c r="AJ3008">
        <v>0</v>
      </c>
      <c r="AK3008">
        <v>-1721159</v>
      </c>
      <c r="AL3008">
        <v>-3000000</v>
      </c>
      <c r="AM3008">
        <v>0</v>
      </c>
      <c r="AN3008">
        <v>0</v>
      </c>
      <c r="AO3008">
        <v>0</v>
      </c>
      <c r="AP3008">
        <v>0</v>
      </c>
      <c r="AQ3008">
        <v>0</v>
      </c>
    </row>
    <row r="3009" spans="2:43" x14ac:dyDescent="0.35">
      <c r="B3009" s="65" t="s">
        <v>128</v>
      </c>
      <c r="C3009">
        <v>2017</v>
      </c>
      <c r="D3009">
        <v>2017</v>
      </c>
      <c r="F3009">
        <v>1750</v>
      </c>
      <c r="G3009">
        <v>0</v>
      </c>
      <c r="H3009" t="s">
        <v>622</v>
      </c>
      <c r="I3009">
        <v>3</v>
      </c>
      <c r="J3009">
        <v>0</v>
      </c>
      <c r="K3009" t="s">
        <v>66</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-3.84</v>
      </c>
      <c r="AE3009">
        <v>0</v>
      </c>
      <c r="AF3009">
        <v>0</v>
      </c>
      <c r="AG3009">
        <v>0</v>
      </c>
      <c r="AH3009">
        <v>0</v>
      </c>
      <c r="AI3009">
        <v>-3.84</v>
      </c>
      <c r="AJ3009">
        <v>0</v>
      </c>
      <c r="AK3009">
        <v>-3.84</v>
      </c>
      <c r="AL3009">
        <v>-3.84</v>
      </c>
      <c r="AM3009">
        <v>0</v>
      </c>
      <c r="AN3009">
        <v>0</v>
      </c>
      <c r="AO3009">
        <v>0</v>
      </c>
      <c r="AP3009">
        <v>0</v>
      </c>
      <c r="AQ3009">
        <v>0</v>
      </c>
    </row>
    <row r="3010" spans="2:43" x14ac:dyDescent="0.35">
      <c r="B3010" s="65" t="s">
        <v>128</v>
      </c>
      <c r="C3010">
        <v>2017</v>
      </c>
      <c r="D3010">
        <v>2017</v>
      </c>
      <c r="F3010">
        <v>1750</v>
      </c>
      <c r="G3010">
        <v>0</v>
      </c>
      <c r="H3010" t="s">
        <v>622</v>
      </c>
      <c r="I3010">
        <v>3</v>
      </c>
      <c r="J3010">
        <v>111</v>
      </c>
      <c r="K3010" t="s">
        <v>66</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-14812041.949999999</v>
      </c>
      <c r="AE3010">
        <v>0</v>
      </c>
      <c r="AF3010">
        <v>0</v>
      </c>
      <c r="AG3010">
        <v>0</v>
      </c>
      <c r="AH3010">
        <v>0</v>
      </c>
      <c r="AI3010">
        <v>-14812041.949999999</v>
      </c>
      <c r="AJ3010">
        <v>0</v>
      </c>
      <c r="AK3010">
        <v>-14812041.949999999</v>
      </c>
      <c r="AL3010">
        <v>-14812041.949999999</v>
      </c>
      <c r="AM3010">
        <v>0</v>
      </c>
      <c r="AN3010">
        <v>0</v>
      </c>
      <c r="AO3010">
        <v>0</v>
      </c>
      <c r="AP3010">
        <v>0</v>
      </c>
      <c r="AQ3010">
        <v>0</v>
      </c>
    </row>
    <row r="3011" spans="2:43" x14ac:dyDescent="0.35">
      <c r="B3011" s="65" t="s">
        <v>128</v>
      </c>
      <c r="C3011">
        <v>2017</v>
      </c>
      <c r="D3011">
        <v>2017</v>
      </c>
      <c r="F3011">
        <v>1750</v>
      </c>
      <c r="G3011">
        <v>0</v>
      </c>
      <c r="H3011" t="s">
        <v>622</v>
      </c>
      <c r="I3011">
        <v>3</v>
      </c>
      <c r="J3011">
        <v>113</v>
      </c>
      <c r="K3011" t="s">
        <v>66</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-181988.02</v>
      </c>
      <c r="AE3011">
        <v>0</v>
      </c>
      <c r="AF3011">
        <v>0</v>
      </c>
      <c r="AG3011">
        <v>0</v>
      </c>
      <c r="AH3011">
        <v>0</v>
      </c>
      <c r="AI3011">
        <v>-181988.02</v>
      </c>
      <c r="AJ3011">
        <v>0</v>
      </c>
      <c r="AK3011">
        <v>-181988.02</v>
      </c>
      <c r="AL3011">
        <v>-181988.02</v>
      </c>
      <c r="AM3011">
        <v>0</v>
      </c>
      <c r="AN3011">
        <v>0</v>
      </c>
      <c r="AO3011">
        <v>0</v>
      </c>
      <c r="AP3011">
        <v>0</v>
      </c>
      <c r="AQ3011">
        <v>0</v>
      </c>
    </row>
    <row r="3012" spans="2:43" x14ac:dyDescent="0.35">
      <c r="B3012" s="65" t="s">
        <v>128</v>
      </c>
      <c r="C3012">
        <v>2017</v>
      </c>
      <c r="D3012">
        <v>2017</v>
      </c>
      <c r="F3012">
        <v>1750</v>
      </c>
      <c r="G3012">
        <v>0</v>
      </c>
      <c r="H3012" t="s">
        <v>622</v>
      </c>
      <c r="I3012">
        <v>3</v>
      </c>
      <c r="J3012">
        <v>115</v>
      </c>
      <c r="K3012" t="s">
        <v>66</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-171880</v>
      </c>
      <c r="AE3012">
        <v>0</v>
      </c>
      <c r="AF3012">
        <v>0</v>
      </c>
      <c r="AG3012">
        <v>0</v>
      </c>
      <c r="AH3012">
        <v>0</v>
      </c>
      <c r="AI3012">
        <v>-171880</v>
      </c>
      <c r="AJ3012">
        <v>0</v>
      </c>
      <c r="AK3012">
        <v>-171880</v>
      </c>
      <c r="AL3012">
        <v>-171880</v>
      </c>
      <c r="AM3012">
        <v>0</v>
      </c>
      <c r="AN3012">
        <v>0</v>
      </c>
      <c r="AO3012">
        <v>0</v>
      </c>
      <c r="AP3012">
        <v>0</v>
      </c>
      <c r="AQ3012">
        <v>0</v>
      </c>
    </row>
    <row r="3013" spans="2:43" x14ac:dyDescent="0.35">
      <c r="B3013" s="65" t="s">
        <v>128</v>
      </c>
      <c r="C3013">
        <v>2017</v>
      </c>
      <c r="D3013">
        <v>2017</v>
      </c>
      <c r="F3013">
        <v>1750</v>
      </c>
      <c r="G3013">
        <v>0</v>
      </c>
      <c r="H3013" t="s">
        <v>622</v>
      </c>
      <c r="I3013">
        <v>3</v>
      </c>
      <c r="J3013">
        <v>121</v>
      </c>
      <c r="K3013" t="s">
        <v>66</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-5562124.5999999996</v>
      </c>
      <c r="AE3013">
        <v>0</v>
      </c>
      <c r="AF3013">
        <v>0</v>
      </c>
      <c r="AG3013">
        <v>0</v>
      </c>
      <c r="AH3013">
        <v>0</v>
      </c>
      <c r="AI3013">
        <v>-5562124.5999999996</v>
      </c>
      <c r="AJ3013">
        <v>0</v>
      </c>
      <c r="AK3013">
        <v>-5562124.5999999996</v>
      </c>
      <c r="AL3013">
        <v>-5562124.5999999996</v>
      </c>
      <c r="AM3013">
        <v>0</v>
      </c>
      <c r="AN3013">
        <v>0</v>
      </c>
      <c r="AO3013">
        <v>0</v>
      </c>
      <c r="AP3013">
        <v>0</v>
      </c>
      <c r="AQ3013">
        <v>0</v>
      </c>
    </row>
    <row r="3014" spans="2:43" x14ac:dyDescent="0.35">
      <c r="B3014" s="65" t="s">
        <v>128</v>
      </c>
      <c r="C3014">
        <v>2017</v>
      </c>
      <c r="D3014">
        <v>2017</v>
      </c>
      <c r="F3014">
        <v>1750</v>
      </c>
      <c r="G3014">
        <v>0</v>
      </c>
      <c r="H3014" t="s">
        <v>622</v>
      </c>
      <c r="I3014">
        <v>3</v>
      </c>
      <c r="J3014">
        <v>210</v>
      </c>
      <c r="K3014" t="s">
        <v>66</v>
      </c>
      <c r="L3014">
        <v>0</v>
      </c>
      <c r="M3014">
        <v>-77850.320000000007</v>
      </c>
      <c r="N3014">
        <v>0</v>
      </c>
      <c r="O3014">
        <v>0</v>
      </c>
      <c r="P3014">
        <v>0</v>
      </c>
      <c r="Q3014">
        <v>-77850.320000000007</v>
      </c>
      <c r="R3014">
        <v>0</v>
      </c>
      <c r="S3014">
        <v>-987.84</v>
      </c>
      <c r="T3014">
        <v>0</v>
      </c>
      <c r="U3014">
        <v>0</v>
      </c>
      <c r="V3014">
        <v>0</v>
      </c>
      <c r="W3014">
        <v>-987.84</v>
      </c>
      <c r="X3014">
        <v>0</v>
      </c>
      <c r="Y3014">
        <v>0</v>
      </c>
      <c r="Z3014">
        <v>0</v>
      </c>
      <c r="AA3014">
        <v>0</v>
      </c>
      <c r="AB3014">
        <v>0</v>
      </c>
      <c r="AC3014">
        <v>0</v>
      </c>
      <c r="AD3014">
        <v>-356953.8</v>
      </c>
      <c r="AE3014">
        <v>0</v>
      </c>
      <c r="AF3014">
        <v>0</v>
      </c>
      <c r="AG3014">
        <v>0</v>
      </c>
      <c r="AH3014">
        <v>0</v>
      </c>
      <c r="AI3014">
        <v>-356953.8</v>
      </c>
      <c r="AJ3014">
        <v>0</v>
      </c>
      <c r="AK3014">
        <v>-356953.8</v>
      </c>
      <c r="AL3014">
        <v>-435791.96</v>
      </c>
      <c r="AM3014">
        <v>0</v>
      </c>
      <c r="AN3014">
        <v>0</v>
      </c>
      <c r="AO3014">
        <v>0</v>
      </c>
      <c r="AP3014">
        <v>0</v>
      </c>
      <c r="AQ3014">
        <v>0</v>
      </c>
    </row>
    <row r="3015" spans="2:43" x14ac:dyDescent="0.35">
      <c r="B3015" s="65" t="s">
        <v>128</v>
      </c>
      <c r="C3015">
        <v>2017</v>
      </c>
      <c r="D3015">
        <v>2017</v>
      </c>
      <c r="F3015">
        <v>1750</v>
      </c>
      <c r="G3015">
        <v>0</v>
      </c>
      <c r="H3015" t="s">
        <v>622</v>
      </c>
      <c r="I3015">
        <v>3</v>
      </c>
      <c r="J3015">
        <v>231</v>
      </c>
      <c r="K3015" t="s">
        <v>66</v>
      </c>
      <c r="L3015">
        <v>0</v>
      </c>
      <c r="M3015">
        <v>17008.349999999999</v>
      </c>
      <c r="N3015">
        <v>0</v>
      </c>
      <c r="O3015">
        <v>0</v>
      </c>
      <c r="P3015">
        <v>0</v>
      </c>
      <c r="Q3015">
        <v>17008.349999999999</v>
      </c>
      <c r="R3015">
        <v>0</v>
      </c>
      <c r="S3015">
        <v>-779549</v>
      </c>
      <c r="T3015">
        <v>0</v>
      </c>
      <c r="U3015">
        <v>0</v>
      </c>
      <c r="V3015">
        <v>0</v>
      </c>
      <c r="W3015">
        <v>-779549</v>
      </c>
      <c r="X3015">
        <v>0</v>
      </c>
      <c r="Y3015">
        <v>0</v>
      </c>
      <c r="Z3015">
        <v>0</v>
      </c>
      <c r="AA3015">
        <v>0</v>
      </c>
      <c r="AB3015">
        <v>0</v>
      </c>
      <c r="AC3015">
        <v>0</v>
      </c>
      <c r="AD3015">
        <v>-2209499.35</v>
      </c>
      <c r="AE3015">
        <v>0</v>
      </c>
      <c r="AF3015">
        <v>0</v>
      </c>
      <c r="AG3015">
        <v>0</v>
      </c>
      <c r="AH3015">
        <v>0</v>
      </c>
      <c r="AI3015">
        <v>-2209499.35</v>
      </c>
      <c r="AJ3015">
        <v>0</v>
      </c>
      <c r="AK3015">
        <v>-2209499.35</v>
      </c>
      <c r="AL3015">
        <v>-2972040</v>
      </c>
      <c r="AM3015">
        <v>0</v>
      </c>
      <c r="AN3015">
        <v>0</v>
      </c>
      <c r="AO3015">
        <v>0</v>
      </c>
      <c r="AP3015">
        <v>0</v>
      </c>
      <c r="AQ3015">
        <v>0</v>
      </c>
    </row>
    <row r="3016" spans="2:43" x14ac:dyDescent="0.35">
      <c r="B3016" s="65" t="s">
        <v>128</v>
      </c>
      <c r="C3016">
        <v>2017</v>
      </c>
      <c r="D3016">
        <v>2017</v>
      </c>
      <c r="F3016">
        <v>1750</v>
      </c>
      <c r="G3016">
        <v>0</v>
      </c>
      <c r="H3016" t="s">
        <v>622</v>
      </c>
      <c r="I3016">
        <v>3</v>
      </c>
      <c r="J3016">
        <v>232</v>
      </c>
      <c r="K3016" t="s">
        <v>66</v>
      </c>
      <c r="L3016">
        <v>0</v>
      </c>
      <c r="M3016">
        <v>-1965</v>
      </c>
      <c r="N3016">
        <v>0</v>
      </c>
      <c r="O3016">
        <v>0</v>
      </c>
      <c r="P3016">
        <v>0</v>
      </c>
      <c r="Q3016">
        <v>-1965</v>
      </c>
      <c r="R3016">
        <v>0</v>
      </c>
      <c r="S3016">
        <v>0</v>
      </c>
      <c r="T3016">
        <v>0</v>
      </c>
      <c r="U3016">
        <v>0</v>
      </c>
      <c r="V3016">
        <v>0</v>
      </c>
      <c r="W3016">
        <v>0</v>
      </c>
      <c r="X3016">
        <v>0</v>
      </c>
      <c r="Y3016">
        <v>0</v>
      </c>
      <c r="Z3016">
        <v>0</v>
      </c>
      <c r="AA3016">
        <v>0</v>
      </c>
      <c r="AB3016">
        <v>0</v>
      </c>
      <c r="AC3016">
        <v>0</v>
      </c>
      <c r="AD3016">
        <v>-100428.92</v>
      </c>
      <c r="AE3016">
        <v>0</v>
      </c>
      <c r="AF3016">
        <v>0</v>
      </c>
      <c r="AG3016">
        <v>0</v>
      </c>
      <c r="AH3016">
        <v>0</v>
      </c>
      <c r="AI3016">
        <v>-100428.92</v>
      </c>
      <c r="AJ3016">
        <v>0</v>
      </c>
      <c r="AK3016">
        <v>-100428.92</v>
      </c>
      <c r="AL3016">
        <v>-102393.92</v>
      </c>
      <c r="AM3016">
        <v>0</v>
      </c>
      <c r="AN3016">
        <v>0</v>
      </c>
      <c r="AO3016">
        <v>0</v>
      </c>
      <c r="AP3016">
        <v>0</v>
      </c>
      <c r="AQ3016">
        <v>0</v>
      </c>
    </row>
    <row r="3017" spans="2:43" x14ac:dyDescent="0.35">
      <c r="B3017" s="65" t="s">
        <v>128</v>
      </c>
      <c r="C3017">
        <v>2017</v>
      </c>
      <c r="D3017">
        <v>2017</v>
      </c>
      <c r="F3017">
        <v>1750</v>
      </c>
      <c r="G3017">
        <v>0</v>
      </c>
      <c r="H3017" t="s">
        <v>622</v>
      </c>
      <c r="I3017">
        <v>3</v>
      </c>
      <c r="J3017">
        <v>233</v>
      </c>
      <c r="K3017" t="s">
        <v>66</v>
      </c>
      <c r="L3017">
        <v>0</v>
      </c>
      <c r="M3017">
        <v>-70973.490000000005</v>
      </c>
      <c r="N3017">
        <v>0</v>
      </c>
      <c r="O3017">
        <v>0</v>
      </c>
      <c r="P3017">
        <v>0</v>
      </c>
      <c r="Q3017">
        <v>-70973.490000000005</v>
      </c>
      <c r="R3017">
        <v>0</v>
      </c>
      <c r="S3017">
        <v>0</v>
      </c>
      <c r="T3017">
        <v>0</v>
      </c>
      <c r="U3017">
        <v>0</v>
      </c>
      <c r="V3017">
        <v>0</v>
      </c>
      <c r="W3017">
        <v>0</v>
      </c>
      <c r="X3017">
        <v>0</v>
      </c>
      <c r="Y3017">
        <v>0</v>
      </c>
      <c r="Z3017">
        <v>0</v>
      </c>
      <c r="AA3017">
        <v>0</v>
      </c>
      <c r="AB3017">
        <v>0</v>
      </c>
      <c r="AC3017">
        <v>0</v>
      </c>
      <c r="AD3017">
        <v>-6798.77</v>
      </c>
      <c r="AE3017">
        <v>0</v>
      </c>
      <c r="AF3017">
        <v>0</v>
      </c>
      <c r="AG3017">
        <v>0</v>
      </c>
      <c r="AH3017">
        <v>0</v>
      </c>
      <c r="AI3017">
        <v>-6798.77</v>
      </c>
      <c r="AJ3017">
        <v>0</v>
      </c>
      <c r="AK3017">
        <v>-6798.77</v>
      </c>
      <c r="AL3017">
        <v>-77772.259999999995</v>
      </c>
      <c r="AM3017">
        <v>0</v>
      </c>
      <c r="AN3017">
        <v>0</v>
      </c>
      <c r="AO3017">
        <v>0</v>
      </c>
      <c r="AP3017">
        <v>0</v>
      </c>
      <c r="AQ3017">
        <v>0</v>
      </c>
    </row>
    <row r="3018" spans="2:43" x14ac:dyDescent="0.35">
      <c r="B3018" s="65" t="s">
        <v>128</v>
      </c>
      <c r="C3018">
        <v>2017</v>
      </c>
      <c r="D3018">
        <v>2017</v>
      </c>
      <c r="F3018">
        <v>1750</v>
      </c>
      <c r="G3018">
        <v>0</v>
      </c>
      <c r="H3018" t="s">
        <v>622</v>
      </c>
      <c r="I3018">
        <v>3</v>
      </c>
      <c r="J3018">
        <v>251</v>
      </c>
      <c r="K3018" t="s">
        <v>66</v>
      </c>
      <c r="L3018">
        <v>0</v>
      </c>
      <c r="M3018">
        <v>-2112.69</v>
      </c>
      <c r="N3018">
        <v>0</v>
      </c>
      <c r="O3018">
        <v>0</v>
      </c>
      <c r="P3018">
        <v>0</v>
      </c>
      <c r="Q3018">
        <v>-2112.69</v>
      </c>
      <c r="R3018">
        <v>0</v>
      </c>
      <c r="S3018">
        <v>0</v>
      </c>
      <c r="T3018">
        <v>0</v>
      </c>
      <c r="U3018">
        <v>0</v>
      </c>
      <c r="V3018">
        <v>0</v>
      </c>
      <c r="W3018">
        <v>0</v>
      </c>
      <c r="X3018">
        <v>0</v>
      </c>
      <c r="Y3018">
        <v>0</v>
      </c>
      <c r="Z3018">
        <v>0</v>
      </c>
      <c r="AA3018">
        <v>0</v>
      </c>
      <c r="AB3018">
        <v>0</v>
      </c>
      <c r="AC3018">
        <v>0</v>
      </c>
      <c r="AD3018">
        <v>-763.41</v>
      </c>
      <c r="AE3018">
        <v>0</v>
      </c>
      <c r="AF3018">
        <v>0</v>
      </c>
      <c r="AG3018">
        <v>0</v>
      </c>
      <c r="AH3018">
        <v>0</v>
      </c>
      <c r="AI3018">
        <v>-763.41</v>
      </c>
      <c r="AJ3018">
        <v>0</v>
      </c>
      <c r="AK3018">
        <v>-763.41</v>
      </c>
      <c r="AL3018">
        <v>-2876.1</v>
      </c>
      <c r="AM3018">
        <v>0</v>
      </c>
      <c r="AN3018">
        <v>0</v>
      </c>
      <c r="AO3018">
        <v>0</v>
      </c>
      <c r="AP3018">
        <v>0</v>
      </c>
      <c r="AQ3018">
        <v>0</v>
      </c>
    </row>
    <row r="3019" spans="2:43" x14ac:dyDescent="0.35">
      <c r="B3019" s="65" t="s">
        <v>128</v>
      </c>
      <c r="C3019">
        <v>2017</v>
      </c>
      <c r="D3019">
        <v>2017</v>
      </c>
      <c r="F3019">
        <v>1750</v>
      </c>
      <c r="G3019">
        <v>0</v>
      </c>
      <c r="H3019" t="s">
        <v>622</v>
      </c>
      <c r="I3019">
        <v>3</v>
      </c>
      <c r="J3019">
        <v>252</v>
      </c>
      <c r="K3019" t="s">
        <v>66</v>
      </c>
      <c r="L3019">
        <v>0</v>
      </c>
      <c r="M3019">
        <v>-434171.59</v>
      </c>
      <c r="N3019">
        <v>0</v>
      </c>
      <c r="O3019">
        <v>0</v>
      </c>
      <c r="P3019">
        <v>0</v>
      </c>
      <c r="Q3019">
        <v>-434171.59</v>
      </c>
      <c r="R3019">
        <v>0</v>
      </c>
      <c r="S3019">
        <v>-360</v>
      </c>
      <c r="T3019">
        <v>0</v>
      </c>
      <c r="U3019">
        <v>0</v>
      </c>
      <c r="V3019">
        <v>0</v>
      </c>
      <c r="W3019">
        <v>-360</v>
      </c>
      <c r="X3019">
        <v>0</v>
      </c>
      <c r="Y3019">
        <v>-67550.8</v>
      </c>
      <c r="Z3019">
        <v>0</v>
      </c>
      <c r="AA3019">
        <v>0</v>
      </c>
      <c r="AB3019">
        <v>0</v>
      </c>
      <c r="AC3019">
        <v>-67550.8</v>
      </c>
      <c r="AD3019">
        <v>-608118.52</v>
      </c>
      <c r="AE3019">
        <v>0</v>
      </c>
      <c r="AF3019">
        <v>0</v>
      </c>
      <c r="AG3019">
        <v>0</v>
      </c>
      <c r="AH3019">
        <v>0</v>
      </c>
      <c r="AI3019">
        <v>-608118.52</v>
      </c>
      <c r="AJ3019">
        <v>0</v>
      </c>
      <c r="AK3019">
        <v>-675669.32</v>
      </c>
      <c r="AL3019">
        <v>-1110200.9099999999</v>
      </c>
      <c r="AM3019">
        <v>0</v>
      </c>
      <c r="AN3019">
        <v>0</v>
      </c>
      <c r="AO3019">
        <v>0</v>
      </c>
      <c r="AP3019">
        <v>0</v>
      </c>
      <c r="AQ3019">
        <v>0</v>
      </c>
    </row>
    <row r="3020" spans="2:43" x14ac:dyDescent="0.35">
      <c r="B3020" s="65" t="s">
        <v>128</v>
      </c>
      <c r="C3020">
        <v>2017</v>
      </c>
      <c r="D3020">
        <v>2017</v>
      </c>
      <c r="F3020">
        <v>1750</v>
      </c>
      <c r="G3020">
        <v>0</v>
      </c>
      <c r="H3020" t="s">
        <v>622</v>
      </c>
      <c r="I3020">
        <v>3</v>
      </c>
      <c r="J3020">
        <v>253</v>
      </c>
      <c r="K3020" t="s">
        <v>66</v>
      </c>
      <c r="L3020">
        <v>0</v>
      </c>
      <c r="M3020">
        <v>-802346.11</v>
      </c>
      <c r="N3020">
        <v>0</v>
      </c>
      <c r="O3020">
        <v>0</v>
      </c>
      <c r="P3020">
        <v>0</v>
      </c>
      <c r="Q3020">
        <v>-802346.11</v>
      </c>
      <c r="R3020">
        <v>0</v>
      </c>
      <c r="S3020">
        <v>0</v>
      </c>
      <c r="T3020">
        <v>0</v>
      </c>
      <c r="U3020">
        <v>0</v>
      </c>
      <c r="V3020">
        <v>0</v>
      </c>
      <c r="W3020">
        <v>0</v>
      </c>
      <c r="X3020">
        <v>0</v>
      </c>
      <c r="Y3020">
        <v>-665080.27</v>
      </c>
      <c r="Z3020">
        <v>0</v>
      </c>
      <c r="AA3020">
        <v>0</v>
      </c>
      <c r="AB3020">
        <v>0</v>
      </c>
      <c r="AC3020">
        <v>-665080.27</v>
      </c>
      <c r="AD3020">
        <v>-4425316.3</v>
      </c>
      <c r="AE3020">
        <v>0</v>
      </c>
      <c r="AF3020">
        <v>0</v>
      </c>
      <c r="AG3020">
        <v>0</v>
      </c>
      <c r="AH3020">
        <v>0</v>
      </c>
      <c r="AI3020">
        <v>-4425316.3</v>
      </c>
      <c r="AJ3020">
        <v>0</v>
      </c>
      <c r="AK3020">
        <v>-5090396.57</v>
      </c>
      <c r="AL3020">
        <v>-5892742.6799999997</v>
      </c>
      <c r="AM3020">
        <v>0</v>
      </c>
      <c r="AN3020">
        <v>0</v>
      </c>
      <c r="AO3020">
        <v>0</v>
      </c>
      <c r="AP3020">
        <v>0</v>
      </c>
      <c r="AQ3020">
        <v>0</v>
      </c>
    </row>
    <row r="3021" spans="2:43" x14ac:dyDescent="0.35">
      <c r="B3021" s="65" t="s">
        <v>128</v>
      </c>
      <c r="C3021">
        <v>2017</v>
      </c>
      <c r="D3021">
        <v>2017</v>
      </c>
      <c r="F3021">
        <v>1750</v>
      </c>
      <c r="G3021">
        <v>0</v>
      </c>
      <c r="H3021" t="s">
        <v>622</v>
      </c>
      <c r="I3021">
        <v>3</v>
      </c>
      <c r="J3021">
        <v>254</v>
      </c>
      <c r="K3021" t="s">
        <v>66</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-658.9</v>
      </c>
      <c r="AE3021">
        <v>0</v>
      </c>
      <c r="AF3021">
        <v>0</v>
      </c>
      <c r="AG3021">
        <v>0</v>
      </c>
      <c r="AH3021">
        <v>0</v>
      </c>
      <c r="AI3021">
        <v>-658.9</v>
      </c>
      <c r="AJ3021">
        <v>0</v>
      </c>
      <c r="AK3021">
        <v>-658.9</v>
      </c>
      <c r="AL3021">
        <v>-658.9</v>
      </c>
      <c r="AM3021">
        <v>0</v>
      </c>
      <c r="AN3021">
        <v>0</v>
      </c>
      <c r="AO3021">
        <v>0</v>
      </c>
      <c r="AP3021">
        <v>0</v>
      </c>
      <c r="AQ3021">
        <v>0</v>
      </c>
    </row>
    <row r="3022" spans="2:43" x14ac:dyDescent="0.35">
      <c r="B3022" s="65" t="s">
        <v>128</v>
      </c>
      <c r="C3022">
        <v>2017</v>
      </c>
      <c r="D3022">
        <v>2017</v>
      </c>
      <c r="F3022">
        <v>1750</v>
      </c>
      <c r="G3022">
        <v>0</v>
      </c>
      <c r="H3022" t="s">
        <v>622</v>
      </c>
      <c r="I3022">
        <v>3</v>
      </c>
      <c r="J3022">
        <v>257</v>
      </c>
      <c r="K3022" t="s">
        <v>66</v>
      </c>
      <c r="L3022">
        <v>0</v>
      </c>
      <c r="M3022">
        <v>-152371.71</v>
      </c>
      <c r="N3022">
        <v>0</v>
      </c>
      <c r="O3022">
        <v>0</v>
      </c>
      <c r="P3022">
        <v>0</v>
      </c>
      <c r="Q3022">
        <v>-152371.71</v>
      </c>
      <c r="R3022">
        <v>0</v>
      </c>
      <c r="S3022">
        <v>0</v>
      </c>
      <c r="T3022">
        <v>0</v>
      </c>
      <c r="U3022">
        <v>0</v>
      </c>
      <c r="V3022">
        <v>0</v>
      </c>
      <c r="W3022">
        <v>0</v>
      </c>
      <c r="X3022">
        <v>0</v>
      </c>
      <c r="Y3022">
        <v>0</v>
      </c>
      <c r="Z3022">
        <v>0</v>
      </c>
      <c r="AA3022">
        <v>0</v>
      </c>
      <c r="AB3022">
        <v>0</v>
      </c>
      <c r="AC3022">
        <v>0</v>
      </c>
      <c r="AD3022">
        <v>-371631.01</v>
      </c>
      <c r="AE3022">
        <v>0</v>
      </c>
      <c r="AF3022">
        <v>0</v>
      </c>
      <c r="AG3022">
        <v>0</v>
      </c>
      <c r="AH3022">
        <v>0</v>
      </c>
      <c r="AI3022">
        <v>-371631.01</v>
      </c>
      <c r="AJ3022">
        <v>0</v>
      </c>
      <c r="AK3022">
        <v>-371631.01</v>
      </c>
      <c r="AL3022">
        <v>-524002.72</v>
      </c>
      <c r="AM3022">
        <v>0</v>
      </c>
      <c r="AN3022">
        <v>0</v>
      </c>
      <c r="AO3022">
        <v>0</v>
      </c>
      <c r="AP3022">
        <v>0</v>
      </c>
      <c r="AQ3022">
        <v>0</v>
      </c>
    </row>
    <row r="3023" spans="2:43" x14ac:dyDescent="0.35">
      <c r="B3023" s="65" t="s">
        <v>128</v>
      </c>
      <c r="C3023">
        <v>2017</v>
      </c>
      <c r="D3023">
        <v>2017</v>
      </c>
      <c r="F3023">
        <v>1750</v>
      </c>
      <c r="G3023">
        <v>0</v>
      </c>
      <c r="H3023" t="s">
        <v>622</v>
      </c>
      <c r="I3023">
        <v>3</v>
      </c>
      <c r="J3023">
        <v>260</v>
      </c>
      <c r="K3023" t="s">
        <v>66</v>
      </c>
      <c r="L3023">
        <v>0</v>
      </c>
      <c r="M3023">
        <v>-43410.44</v>
      </c>
      <c r="N3023">
        <v>0</v>
      </c>
      <c r="O3023">
        <v>0</v>
      </c>
      <c r="P3023">
        <v>0</v>
      </c>
      <c r="Q3023">
        <v>-43410.44</v>
      </c>
      <c r="R3023">
        <v>0</v>
      </c>
      <c r="S3023">
        <v>0</v>
      </c>
      <c r="T3023">
        <v>0</v>
      </c>
      <c r="U3023">
        <v>0</v>
      </c>
      <c r="V3023">
        <v>0</v>
      </c>
      <c r="W3023">
        <v>0</v>
      </c>
      <c r="X3023">
        <v>0</v>
      </c>
      <c r="Y3023">
        <v>-25872</v>
      </c>
      <c r="Z3023">
        <v>0</v>
      </c>
      <c r="AA3023">
        <v>0</v>
      </c>
      <c r="AB3023">
        <v>0</v>
      </c>
      <c r="AC3023">
        <v>-25872</v>
      </c>
      <c r="AD3023">
        <v>-133128</v>
      </c>
      <c r="AE3023">
        <v>0</v>
      </c>
      <c r="AF3023">
        <v>0</v>
      </c>
      <c r="AG3023">
        <v>0</v>
      </c>
      <c r="AH3023">
        <v>0</v>
      </c>
      <c r="AI3023">
        <v>-133128</v>
      </c>
      <c r="AJ3023">
        <v>0</v>
      </c>
      <c r="AK3023">
        <v>-159000</v>
      </c>
      <c r="AL3023">
        <v>-202410.44</v>
      </c>
      <c r="AM3023">
        <v>0</v>
      </c>
      <c r="AN3023">
        <v>0</v>
      </c>
      <c r="AO3023">
        <v>0</v>
      </c>
      <c r="AP3023">
        <v>0</v>
      </c>
      <c r="AQ3023">
        <v>0</v>
      </c>
    </row>
    <row r="3024" spans="2:43" x14ac:dyDescent="0.35">
      <c r="B3024" s="65" t="s">
        <v>128</v>
      </c>
      <c r="C3024">
        <v>2017</v>
      </c>
      <c r="D3024">
        <v>2017</v>
      </c>
      <c r="F3024">
        <v>1750</v>
      </c>
      <c r="G3024">
        <v>0</v>
      </c>
      <c r="H3024" t="s">
        <v>622</v>
      </c>
      <c r="I3024">
        <v>3</v>
      </c>
      <c r="J3024">
        <v>310</v>
      </c>
      <c r="K3024" t="s">
        <v>66</v>
      </c>
      <c r="L3024">
        <v>0</v>
      </c>
      <c r="M3024">
        <v>-26749.17</v>
      </c>
      <c r="N3024">
        <v>0</v>
      </c>
      <c r="O3024">
        <v>0</v>
      </c>
      <c r="P3024">
        <v>0</v>
      </c>
      <c r="Q3024">
        <v>-26749.17</v>
      </c>
      <c r="R3024">
        <v>0</v>
      </c>
      <c r="S3024">
        <v>-23.97</v>
      </c>
      <c r="T3024">
        <v>0</v>
      </c>
      <c r="U3024">
        <v>0</v>
      </c>
      <c r="V3024">
        <v>0</v>
      </c>
      <c r="W3024">
        <v>-23.97</v>
      </c>
      <c r="X3024">
        <v>0</v>
      </c>
      <c r="Y3024">
        <v>0</v>
      </c>
      <c r="Z3024">
        <v>0</v>
      </c>
      <c r="AA3024">
        <v>0</v>
      </c>
      <c r="AB3024">
        <v>0</v>
      </c>
      <c r="AC3024">
        <v>0</v>
      </c>
      <c r="AD3024">
        <v>-236367.44</v>
      </c>
      <c r="AE3024">
        <v>0</v>
      </c>
      <c r="AF3024">
        <v>0</v>
      </c>
      <c r="AG3024">
        <v>0</v>
      </c>
      <c r="AH3024">
        <v>0</v>
      </c>
      <c r="AI3024">
        <v>-236367.44</v>
      </c>
      <c r="AJ3024">
        <v>0</v>
      </c>
      <c r="AK3024">
        <v>-236367.44</v>
      </c>
      <c r="AL3024">
        <v>-263140.58</v>
      </c>
      <c r="AM3024">
        <v>0</v>
      </c>
      <c r="AN3024">
        <v>0</v>
      </c>
      <c r="AO3024">
        <v>0</v>
      </c>
      <c r="AP3024">
        <v>0</v>
      </c>
      <c r="AQ3024">
        <v>0</v>
      </c>
    </row>
    <row r="3025" spans="1:43" x14ac:dyDescent="0.35">
      <c r="B3025" s="65" t="s">
        <v>128</v>
      </c>
      <c r="C3025">
        <v>2017</v>
      </c>
      <c r="D3025">
        <v>2017</v>
      </c>
      <c r="F3025">
        <v>1750</v>
      </c>
      <c r="G3025">
        <v>0</v>
      </c>
      <c r="H3025" t="s">
        <v>622</v>
      </c>
      <c r="I3025">
        <v>3</v>
      </c>
      <c r="J3025">
        <v>420</v>
      </c>
      <c r="K3025" t="s">
        <v>66</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-9000</v>
      </c>
      <c r="AE3025">
        <v>0</v>
      </c>
      <c r="AF3025">
        <v>0</v>
      </c>
      <c r="AG3025">
        <v>0</v>
      </c>
      <c r="AH3025">
        <v>0</v>
      </c>
      <c r="AI3025">
        <v>-9000</v>
      </c>
      <c r="AJ3025">
        <v>0</v>
      </c>
      <c r="AK3025">
        <v>-9000</v>
      </c>
      <c r="AL3025">
        <v>-9000</v>
      </c>
      <c r="AM3025">
        <v>0</v>
      </c>
      <c r="AN3025">
        <v>0</v>
      </c>
      <c r="AO3025">
        <v>0</v>
      </c>
      <c r="AP3025">
        <v>0</v>
      </c>
      <c r="AQ3025">
        <v>0</v>
      </c>
    </row>
    <row r="3026" spans="1:43" x14ac:dyDescent="0.35">
      <c r="B3026" s="65" t="s">
        <v>128</v>
      </c>
      <c r="C3026">
        <v>2017</v>
      </c>
      <c r="D3026">
        <v>2017</v>
      </c>
      <c r="F3026">
        <v>1750</v>
      </c>
      <c r="G3026">
        <v>0</v>
      </c>
      <c r="H3026" t="s">
        <v>624</v>
      </c>
      <c r="I3026">
        <v>801</v>
      </c>
      <c r="J3026">
        <v>111</v>
      </c>
      <c r="K3026" t="s">
        <v>66</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-1013913.64</v>
      </c>
      <c r="AE3026">
        <v>0</v>
      </c>
      <c r="AF3026">
        <v>0</v>
      </c>
      <c r="AG3026">
        <v>0</v>
      </c>
      <c r="AH3026">
        <v>0</v>
      </c>
      <c r="AI3026">
        <v>-1013913.64</v>
      </c>
      <c r="AJ3026">
        <v>0</v>
      </c>
      <c r="AK3026">
        <v>-1013913.64</v>
      </c>
      <c r="AL3026">
        <v>-1013913.64</v>
      </c>
      <c r="AM3026">
        <v>0</v>
      </c>
      <c r="AN3026">
        <v>0</v>
      </c>
      <c r="AO3026">
        <v>0</v>
      </c>
      <c r="AP3026">
        <v>0</v>
      </c>
      <c r="AQ3026">
        <v>0</v>
      </c>
    </row>
    <row r="3027" spans="1:43" x14ac:dyDescent="0.35">
      <c r="B3027" s="65" t="s">
        <v>128</v>
      </c>
      <c r="C3027">
        <v>2017</v>
      </c>
      <c r="D3027">
        <v>2017</v>
      </c>
      <c r="F3027">
        <v>1750</v>
      </c>
      <c r="G3027">
        <v>0</v>
      </c>
      <c r="H3027" t="s">
        <v>624</v>
      </c>
      <c r="I3027">
        <v>801</v>
      </c>
      <c r="J3027">
        <v>113</v>
      </c>
      <c r="K3027" t="s">
        <v>66</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-86643.199999999997</v>
      </c>
      <c r="AE3027">
        <v>0</v>
      </c>
      <c r="AF3027">
        <v>0</v>
      </c>
      <c r="AG3027">
        <v>0</v>
      </c>
      <c r="AH3027">
        <v>0</v>
      </c>
      <c r="AI3027">
        <v>-86643.199999999997</v>
      </c>
      <c r="AJ3027">
        <v>0</v>
      </c>
      <c r="AK3027">
        <v>-86643.199999999997</v>
      </c>
      <c r="AL3027">
        <v>-86643.199999999997</v>
      </c>
      <c r="AM3027">
        <v>0</v>
      </c>
      <c r="AN3027">
        <v>0</v>
      </c>
      <c r="AO3027">
        <v>0</v>
      </c>
      <c r="AP3027">
        <v>0</v>
      </c>
      <c r="AQ3027">
        <v>0</v>
      </c>
    </row>
    <row r="3028" spans="1:43" x14ac:dyDescent="0.35">
      <c r="B3028" s="65" t="s">
        <v>128</v>
      </c>
      <c r="C3028">
        <v>2017</v>
      </c>
      <c r="D3028">
        <v>2017</v>
      </c>
      <c r="F3028">
        <v>1750</v>
      </c>
      <c r="G3028">
        <v>0</v>
      </c>
      <c r="H3028" t="s">
        <v>624</v>
      </c>
      <c r="I3028">
        <v>801</v>
      </c>
      <c r="J3028">
        <v>115</v>
      </c>
      <c r="K3028" t="s">
        <v>66</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-984.53</v>
      </c>
      <c r="AE3028">
        <v>0</v>
      </c>
      <c r="AF3028">
        <v>0</v>
      </c>
      <c r="AG3028">
        <v>0</v>
      </c>
      <c r="AH3028">
        <v>0</v>
      </c>
      <c r="AI3028">
        <v>-984.53</v>
      </c>
      <c r="AJ3028">
        <v>0</v>
      </c>
      <c r="AK3028">
        <v>-984.53</v>
      </c>
      <c r="AL3028">
        <v>-984.53</v>
      </c>
      <c r="AM3028">
        <v>0</v>
      </c>
      <c r="AN3028">
        <v>0</v>
      </c>
      <c r="AO3028">
        <v>0</v>
      </c>
      <c r="AP3028">
        <v>0</v>
      </c>
      <c r="AQ3028">
        <v>0</v>
      </c>
    </row>
    <row r="3029" spans="1:43" x14ac:dyDescent="0.35">
      <c r="B3029" s="65" t="s">
        <v>128</v>
      </c>
      <c r="C3029">
        <v>2017</v>
      </c>
      <c r="D3029">
        <v>2017</v>
      </c>
      <c r="F3029">
        <v>1750</v>
      </c>
      <c r="G3029">
        <v>0</v>
      </c>
      <c r="H3029" t="s">
        <v>624</v>
      </c>
      <c r="I3029">
        <v>801</v>
      </c>
      <c r="J3029">
        <v>121</v>
      </c>
      <c r="K3029" t="s">
        <v>66</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-318502.32</v>
      </c>
      <c r="AE3029">
        <v>0</v>
      </c>
      <c r="AF3029">
        <v>0</v>
      </c>
      <c r="AG3029">
        <v>0</v>
      </c>
      <c r="AH3029">
        <v>0</v>
      </c>
      <c r="AI3029">
        <v>-318502.32</v>
      </c>
      <c r="AJ3029">
        <v>0</v>
      </c>
      <c r="AK3029">
        <v>-318502.32</v>
      </c>
      <c r="AL3029">
        <v>-318502.32</v>
      </c>
      <c r="AM3029">
        <v>0</v>
      </c>
      <c r="AN3029">
        <v>0</v>
      </c>
      <c r="AO3029">
        <v>0</v>
      </c>
      <c r="AP3029">
        <v>0</v>
      </c>
      <c r="AQ3029">
        <v>0</v>
      </c>
    </row>
    <row r="3030" spans="1:43" x14ac:dyDescent="0.35">
      <c r="B3030" s="65" t="s">
        <v>128</v>
      </c>
      <c r="C3030">
        <v>2017</v>
      </c>
      <c r="D3030">
        <v>2017</v>
      </c>
      <c r="F3030">
        <v>1750</v>
      </c>
      <c r="G3030">
        <v>0</v>
      </c>
      <c r="H3030" t="s">
        <v>624</v>
      </c>
      <c r="I3030">
        <v>801</v>
      </c>
      <c r="J3030">
        <v>210</v>
      </c>
      <c r="K3030" t="s">
        <v>457</v>
      </c>
      <c r="L3030">
        <v>0</v>
      </c>
      <c r="M3030">
        <v>-3380.05</v>
      </c>
      <c r="N3030">
        <v>0</v>
      </c>
      <c r="O3030">
        <v>0</v>
      </c>
      <c r="P3030">
        <v>0</v>
      </c>
      <c r="Q3030">
        <v>-3380.05</v>
      </c>
      <c r="R3030">
        <v>0</v>
      </c>
      <c r="S3030">
        <v>0</v>
      </c>
      <c r="T3030">
        <v>0</v>
      </c>
      <c r="U3030">
        <v>0</v>
      </c>
      <c r="V3030">
        <v>0</v>
      </c>
      <c r="W3030">
        <v>0</v>
      </c>
      <c r="X3030">
        <v>0</v>
      </c>
      <c r="Y3030">
        <v>0</v>
      </c>
      <c r="Z3030">
        <v>0</v>
      </c>
      <c r="AA3030">
        <v>0</v>
      </c>
      <c r="AB3030">
        <v>0</v>
      </c>
      <c r="AC3030">
        <v>0</v>
      </c>
      <c r="AD3030">
        <v>-15915.47</v>
      </c>
      <c r="AE3030">
        <v>0</v>
      </c>
      <c r="AF3030">
        <v>0</v>
      </c>
      <c r="AG3030">
        <v>0</v>
      </c>
      <c r="AH3030">
        <v>0</v>
      </c>
      <c r="AI3030">
        <v>-15915.47</v>
      </c>
      <c r="AJ3030">
        <v>0</v>
      </c>
      <c r="AK3030">
        <v>-15915.47</v>
      </c>
      <c r="AL3030">
        <v>-19295.52</v>
      </c>
      <c r="AM3030">
        <v>0</v>
      </c>
      <c r="AN3030">
        <v>0</v>
      </c>
      <c r="AO3030">
        <v>0</v>
      </c>
      <c r="AP3030">
        <v>0</v>
      </c>
      <c r="AQ3030">
        <v>0</v>
      </c>
    </row>
    <row r="3031" spans="1:43" x14ac:dyDescent="0.35">
      <c r="B3031" s="65" t="s">
        <v>128</v>
      </c>
      <c r="C3031">
        <v>2017</v>
      </c>
      <c r="D3031">
        <v>2017</v>
      </c>
      <c r="F3031">
        <v>1750</v>
      </c>
      <c r="G3031">
        <v>0</v>
      </c>
      <c r="H3031" t="s">
        <v>624</v>
      </c>
      <c r="I3031">
        <v>801</v>
      </c>
      <c r="J3031">
        <v>231</v>
      </c>
      <c r="K3031" t="s">
        <v>66</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-135666</v>
      </c>
      <c r="AE3031">
        <v>0</v>
      </c>
      <c r="AF3031">
        <v>0</v>
      </c>
      <c r="AG3031">
        <v>0</v>
      </c>
      <c r="AH3031">
        <v>0</v>
      </c>
      <c r="AI3031">
        <v>-135666</v>
      </c>
      <c r="AJ3031">
        <v>0</v>
      </c>
      <c r="AK3031">
        <v>-135666</v>
      </c>
      <c r="AL3031">
        <v>-135666</v>
      </c>
      <c r="AM3031">
        <v>0</v>
      </c>
      <c r="AN3031">
        <v>0</v>
      </c>
      <c r="AO3031">
        <v>0</v>
      </c>
      <c r="AP3031">
        <v>0</v>
      </c>
      <c r="AQ3031">
        <v>0</v>
      </c>
    </row>
    <row r="3032" spans="1:43" x14ac:dyDescent="0.35">
      <c r="B3032" s="65" t="s">
        <v>128</v>
      </c>
      <c r="C3032">
        <v>2017</v>
      </c>
      <c r="D3032">
        <v>2017</v>
      </c>
      <c r="F3032">
        <v>1750</v>
      </c>
      <c r="G3032">
        <v>0</v>
      </c>
      <c r="H3032" t="s">
        <v>624</v>
      </c>
      <c r="I3032">
        <v>801</v>
      </c>
      <c r="J3032">
        <v>251</v>
      </c>
      <c r="K3032" t="s">
        <v>66</v>
      </c>
      <c r="L3032">
        <v>0</v>
      </c>
      <c r="M3032">
        <v>-12696.11</v>
      </c>
      <c r="N3032">
        <v>0</v>
      </c>
      <c r="O3032">
        <v>0</v>
      </c>
      <c r="P3032">
        <v>0</v>
      </c>
      <c r="Q3032">
        <v>-12696.11</v>
      </c>
      <c r="R3032">
        <v>0</v>
      </c>
      <c r="S3032">
        <v>0</v>
      </c>
      <c r="T3032">
        <v>0</v>
      </c>
      <c r="U3032">
        <v>0</v>
      </c>
      <c r="V3032">
        <v>0</v>
      </c>
      <c r="W3032">
        <v>0</v>
      </c>
      <c r="X3032">
        <v>0</v>
      </c>
      <c r="Y3032">
        <v>0</v>
      </c>
      <c r="Z3032">
        <v>0</v>
      </c>
      <c r="AA3032">
        <v>0</v>
      </c>
      <c r="AB3032">
        <v>0</v>
      </c>
      <c r="AC3032">
        <v>0</v>
      </c>
      <c r="AD3032">
        <v>-55098</v>
      </c>
      <c r="AE3032">
        <v>0</v>
      </c>
      <c r="AF3032">
        <v>0</v>
      </c>
      <c r="AG3032">
        <v>0</v>
      </c>
      <c r="AH3032">
        <v>0</v>
      </c>
      <c r="AI3032">
        <v>-55098</v>
      </c>
      <c r="AJ3032">
        <v>0</v>
      </c>
      <c r="AK3032">
        <v>-55098</v>
      </c>
      <c r="AL3032">
        <v>-67794.11</v>
      </c>
      <c r="AM3032">
        <v>0</v>
      </c>
      <c r="AN3032">
        <v>0</v>
      </c>
      <c r="AO3032">
        <v>0</v>
      </c>
      <c r="AP3032">
        <v>0</v>
      </c>
      <c r="AQ3032">
        <v>0</v>
      </c>
    </row>
    <row r="3033" spans="1:43" x14ac:dyDescent="0.35">
      <c r="B3033" s="65" t="s">
        <v>128</v>
      </c>
      <c r="C3033">
        <v>2017</v>
      </c>
      <c r="D3033">
        <v>2017</v>
      </c>
      <c r="F3033">
        <v>1750</v>
      </c>
      <c r="G3033">
        <v>0</v>
      </c>
      <c r="H3033" t="s">
        <v>624</v>
      </c>
      <c r="I3033">
        <v>801</v>
      </c>
      <c r="J3033">
        <v>253</v>
      </c>
      <c r="K3033" t="s">
        <v>66</v>
      </c>
      <c r="L3033">
        <v>0</v>
      </c>
      <c r="M3033">
        <v>0</v>
      </c>
      <c r="N3033">
        <v>0</v>
      </c>
      <c r="O3033">
        <v>0</v>
      </c>
      <c r="P3033">
        <v>0</v>
      </c>
      <c r="Q3033">
        <v>0</v>
      </c>
      <c r="R3033">
        <v>0</v>
      </c>
      <c r="S3033">
        <v>0</v>
      </c>
      <c r="T3033">
        <v>0</v>
      </c>
      <c r="U3033">
        <v>0</v>
      </c>
      <c r="V3033">
        <v>0</v>
      </c>
      <c r="W3033">
        <v>0</v>
      </c>
      <c r="X3033">
        <v>0</v>
      </c>
      <c r="Y3033">
        <v>-21859</v>
      </c>
      <c r="Z3033">
        <v>0</v>
      </c>
      <c r="AA3033">
        <v>0</v>
      </c>
      <c r="AB3033">
        <v>0</v>
      </c>
      <c r="AC3033">
        <v>-21859</v>
      </c>
      <c r="AD3033">
        <v>-168139</v>
      </c>
      <c r="AE3033">
        <v>0</v>
      </c>
      <c r="AF3033">
        <v>0</v>
      </c>
      <c r="AG3033">
        <v>0</v>
      </c>
      <c r="AH3033">
        <v>0</v>
      </c>
      <c r="AI3033">
        <v>-168139</v>
      </c>
      <c r="AJ3033">
        <v>0</v>
      </c>
      <c r="AK3033">
        <v>-189998</v>
      </c>
      <c r="AL3033">
        <v>-189998</v>
      </c>
      <c r="AM3033">
        <v>0</v>
      </c>
      <c r="AN3033">
        <v>0</v>
      </c>
      <c r="AO3033">
        <v>0</v>
      </c>
      <c r="AP3033">
        <v>0</v>
      </c>
      <c r="AQ3033">
        <v>0</v>
      </c>
    </row>
    <row r="3034" spans="1:43" x14ac:dyDescent="0.35">
      <c r="B3034" s="65" t="s">
        <v>128</v>
      </c>
      <c r="C3034">
        <v>2017</v>
      </c>
      <c r="D3034">
        <v>2017</v>
      </c>
      <c r="F3034">
        <v>1750</v>
      </c>
      <c r="G3034">
        <v>0</v>
      </c>
      <c r="H3034" t="s">
        <v>624</v>
      </c>
      <c r="I3034">
        <v>801</v>
      </c>
      <c r="J3034">
        <v>253</v>
      </c>
      <c r="K3034" t="s">
        <v>457</v>
      </c>
      <c r="L3034">
        <v>0</v>
      </c>
      <c r="M3034">
        <v>-2085892</v>
      </c>
      <c r="N3034">
        <v>0</v>
      </c>
      <c r="O3034">
        <v>0</v>
      </c>
      <c r="P3034">
        <v>0</v>
      </c>
      <c r="Q3034">
        <v>-2085892</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-2085892</v>
      </c>
      <c r="AM3034">
        <v>0</v>
      </c>
      <c r="AN3034">
        <v>0</v>
      </c>
      <c r="AO3034">
        <v>0</v>
      </c>
      <c r="AP3034">
        <v>0</v>
      </c>
      <c r="AQ3034">
        <v>0</v>
      </c>
    </row>
    <row r="3035" spans="1:43" x14ac:dyDescent="0.35">
      <c r="B3035" s="65" t="s">
        <v>128</v>
      </c>
      <c r="C3035">
        <v>2017</v>
      </c>
      <c r="D3035">
        <v>2018</v>
      </c>
      <c r="F3035">
        <v>1750</v>
      </c>
      <c r="G3035">
        <v>0</v>
      </c>
      <c r="H3035" t="s">
        <v>622</v>
      </c>
      <c r="I3035">
        <v>3</v>
      </c>
      <c r="J3035">
        <v>253</v>
      </c>
      <c r="K3035" t="s">
        <v>66</v>
      </c>
      <c r="L3035">
        <v>0</v>
      </c>
      <c r="M3035">
        <v>-542285</v>
      </c>
      <c r="N3035">
        <v>0</v>
      </c>
      <c r="O3035">
        <v>0</v>
      </c>
      <c r="P3035">
        <v>0</v>
      </c>
      <c r="Q3035">
        <v>-542285</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-542285</v>
      </c>
      <c r="AM3035">
        <v>0</v>
      </c>
      <c r="AN3035">
        <v>0</v>
      </c>
      <c r="AO3035">
        <v>0</v>
      </c>
      <c r="AP3035">
        <v>0</v>
      </c>
      <c r="AQ3035">
        <v>0</v>
      </c>
    </row>
    <row r="3036" spans="1:43" x14ac:dyDescent="0.35">
      <c r="B3036" s="65" t="s">
        <v>128</v>
      </c>
      <c r="C3036">
        <v>2017</v>
      </c>
      <c r="D3036">
        <v>2018</v>
      </c>
      <c r="F3036">
        <v>1750</v>
      </c>
      <c r="G3036">
        <v>0</v>
      </c>
      <c r="H3036" t="s">
        <v>622</v>
      </c>
      <c r="I3036">
        <v>3</v>
      </c>
      <c r="J3036">
        <v>410</v>
      </c>
      <c r="K3036" t="s">
        <v>66</v>
      </c>
      <c r="L3036">
        <v>0</v>
      </c>
      <c r="M3036">
        <v>-1187449</v>
      </c>
      <c r="N3036">
        <v>0</v>
      </c>
      <c r="O3036">
        <v>0</v>
      </c>
      <c r="P3036">
        <v>0</v>
      </c>
      <c r="Q3036">
        <v>-1187449</v>
      </c>
      <c r="R3036">
        <v>0</v>
      </c>
      <c r="S3036">
        <v>0</v>
      </c>
      <c r="T3036">
        <v>0</v>
      </c>
      <c r="U3036">
        <v>0</v>
      </c>
      <c r="V3036">
        <v>0</v>
      </c>
      <c r="W3036">
        <v>0</v>
      </c>
      <c r="X3036">
        <v>0</v>
      </c>
      <c r="Y3036">
        <v>0</v>
      </c>
      <c r="Z3036">
        <v>0</v>
      </c>
      <c r="AA3036">
        <v>0</v>
      </c>
      <c r="AB3036">
        <v>0</v>
      </c>
      <c r="AC3036">
        <v>0</v>
      </c>
      <c r="AD3036">
        <v>-396000</v>
      </c>
      <c r="AE3036">
        <v>0</v>
      </c>
      <c r="AF3036">
        <v>0</v>
      </c>
      <c r="AG3036">
        <v>0</v>
      </c>
      <c r="AH3036">
        <v>0</v>
      </c>
      <c r="AI3036">
        <v>-396000</v>
      </c>
      <c r="AJ3036">
        <v>0</v>
      </c>
      <c r="AK3036">
        <v>-396000</v>
      </c>
      <c r="AL3036">
        <v>-1583449</v>
      </c>
      <c r="AM3036">
        <v>0</v>
      </c>
      <c r="AN3036">
        <v>0</v>
      </c>
      <c r="AO3036">
        <v>0</v>
      </c>
      <c r="AP3036">
        <v>0</v>
      </c>
      <c r="AQ3036">
        <v>0</v>
      </c>
    </row>
    <row r="3037" spans="1:43" x14ac:dyDescent="0.35">
      <c r="A3037" s="65" t="s">
        <v>128</v>
      </c>
      <c r="B3037" s="65" t="s">
        <v>128</v>
      </c>
      <c r="E3037" t="s">
        <v>129</v>
      </c>
      <c r="F3037">
        <v>8083</v>
      </c>
      <c r="G3037">
        <v>17</v>
      </c>
      <c r="H3037" t="s">
        <v>515</v>
      </c>
      <c r="I3037">
        <v>58</v>
      </c>
      <c r="J3037">
        <v>253</v>
      </c>
      <c r="K3037" t="s">
        <v>66</v>
      </c>
      <c r="L3037">
        <v>-51531.37</v>
      </c>
      <c r="M3037">
        <v>-15154.05</v>
      </c>
      <c r="N3037">
        <v>0</v>
      </c>
      <c r="O3037">
        <v>0</v>
      </c>
      <c r="P3037">
        <v>-51531.37</v>
      </c>
      <c r="Q3037">
        <v>-15154.05</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36377.32</v>
      </c>
      <c r="AM3037">
        <v>0</v>
      </c>
      <c r="AN3037">
        <v>0</v>
      </c>
      <c r="AO3037">
        <v>0</v>
      </c>
      <c r="AP3037">
        <v>0</v>
      </c>
      <c r="AQ3037">
        <v>0</v>
      </c>
    </row>
    <row r="3038" spans="1:43" x14ac:dyDescent="0.35">
      <c r="A3038" s="65" t="s">
        <v>128</v>
      </c>
      <c r="B3038" s="65" t="s">
        <v>128</v>
      </c>
      <c r="E3038" t="s">
        <v>129</v>
      </c>
      <c r="F3038">
        <v>8083</v>
      </c>
      <c r="G3038">
        <v>17</v>
      </c>
      <c r="H3038" t="s">
        <v>515</v>
      </c>
      <c r="I3038">
        <v>58</v>
      </c>
      <c r="J3038">
        <v>410</v>
      </c>
      <c r="K3038" t="s">
        <v>66</v>
      </c>
      <c r="L3038">
        <v>-367374.78</v>
      </c>
      <c r="M3038">
        <v>-42390252.649999999</v>
      </c>
      <c r="N3038">
        <v>0</v>
      </c>
      <c r="O3038">
        <v>0</v>
      </c>
      <c r="P3038">
        <v>-367374.78</v>
      </c>
      <c r="Q3038">
        <v>-42390252.649999999</v>
      </c>
      <c r="R3038">
        <v>0</v>
      </c>
      <c r="S3038">
        <v>0</v>
      </c>
      <c r="T3038">
        <v>0</v>
      </c>
      <c r="U3038">
        <v>0</v>
      </c>
      <c r="V3038">
        <v>0</v>
      </c>
      <c r="W3038">
        <v>0</v>
      </c>
      <c r="X3038">
        <v>0</v>
      </c>
      <c r="Y3038">
        <v>0</v>
      </c>
      <c r="Z3038">
        <v>0</v>
      </c>
      <c r="AA3038">
        <v>0</v>
      </c>
      <c r="AB3038">
        <v>0</v>
      </c>
      <c r="AC3038">
        <v>0</v>
      </c>
      <c r="AD3038">
        <v>22877.87</v>
      </c>
      <c r="AE3038">
        <v>0</v>
      </c>
      <c r="AF3038">
        <v>0</v>
      </c>
      <c r="AG3038">
        <v>0</v>
      </c>
      <c r="AH3038">
        <v>0</v>
      </c>
      <c r="AI3038">
        <v>22877.87</v>
      </c>
      <c r="AJ3038">
        <v>0</v>
      </c>
      <c r="AK3038">
        <v>22877.87</v>
      </c>
      <c r="AL3038">
        <v>-42000000</v>
      </c>
      <c r="AM3038">
        <v>0</v>
      </c>
      <c r="AN3038">
        <v>0</v>
      </c>
      <c r="AO3038">
        <v>0</v>
      </c>
      <c r="AP3038">
        <v>0</v>
      </c>
      <c r="AQ3038">
        <v>0</v>
      </c>
    </row>
    <row r="3039" spans="1:43" x14ac:dyDescent="0.35">
      <c r="A3039" s="65" t="s">
        <v>128</v>
      </c>
      <c r="B3039" s="65" t="s">
        <v>128</v>
      </c>
      <c r="C3039">
        <v>2010</v>
      </c>
      <c r="D3039">
        <v>2012</v>
      </c>
      <c r="F3039">
        <v>143</v>
      </c>
      <c r="G3039">
        <v>17</v>
      </c>
      <c r="H3039" t="s">
        <v>530</v>
      </c>
      <c r="I3039">
        <v>1</v>
      </c>
      <c r="J3039">
        <v>253</v>
      </c>
      <c r="K3039" t="s">
        <v>66</v>
      </c>
      <c r="L3039">
        <v>-16880.95</v>
      </c>
      <c r="M3039">
        <v>-16880.95</v>
      </c>
      <c r="N3039">
        <v>0</v>
      </c>
      <c r="O3039">
        <v>0</v>
      </c>
      <c r="P3039">
        <v>-16880.95</v>
      </c>
      <c r="Q3039">
        <v>-16880.95</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16880.95</v>
      </c>
      <c r="AN3039">
        <v>0</v>
      </c>
      <c r="AO3039">
        <v>0</v>
      </c>
      <c r="AP3039">
        <v>0</v>
      </c>
      <c r="AQ3039">
        <v>16880.95</v>
      </c>
    </row>
    <row r="3040" spans="1:43" x14ac:dyDescent="0.35">
      <c r="A3040" s="65" t="s">
        <v>128</v>
      </c>
      <c r="B3040" s="65" t="s">
        <v>128</v>
      </c>
      <c r="C3040">
        <v>2010</v>
      </c>
      <c r="D3040">
        <v>2012</v>
      </c>
      <c r="F3040">
        <v>143</v>
      </c>
      <c r="G3040">
        <v>17</v>
      </c>
      <c r="H3040" t="s">
        <v>530</v>
      </c>
      <c r="I3040">
        <v>1</v>
      </c>
      <c r="J3040">
        <v>410</v>
      </c>
      <c r="K3040" t="s">
        <v>66</v>
      </c>
      <c r="L3040">
        <v>-1762.79</v>
      </c>
      <c r="M3040">
        <v>-1762.79</v>
      </c>
      <c r="N3040">
        <v>0</v>
      </c>
      <c r="O3040">
        <v>0</v>
      </c>
      <c r="P3040">
        <v>-1762.79</v>
      </c>
      <c r="Q3040">
        <v>-1762.79</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1762.79</v>
      </c>
      <c r="AN3040">
        <v>0</v>
      </c>
      <c r="AO3040">
        <v>0</v>
      </c>
      <c r="AP3040">
        <v>0</v>
      </c>
      <c r="AQ3040">
        <v>1762.79</v>
      </c>
    </row>
    <row r="3041" spans="1:43" x14ac:dyDescent="0.35">
      <c r="A3041" s="65" t="s">
        <v>128</v>
      </c>
      <c r="B3041" s="65" t="s">
        <v>128</v>
      </c>
      <c r="C3041">
        <v>2011</v>
      </c>
      <c r="D3041">
        <v>2013</v>
      </c>
      <c r="F3041">
        <v>143</v>
      </c>
      <c r="G3041">
        <v>17</v>
      </c>
      <c r="H3041" t="s">
        <v>530</v>
      </c>
      <c r="I3041">
        <v>1</v>
      </c>
      <c r="J3041">
        <v>252</v>
      </c>
      <c r="K3041" t="s">
        <v>66</v>
      </c>
      <c r="L3041">
        <v>-7666.13</v>
      </c>
      <c r="M3041">
        <v>-7666.13</v>
      </c>
      <c r="N3041">
        <v>0</v>
      </c>
      <c r="O3041">
        <v>0</v>
      </c>
      <c r="P3041">
        <v>-7666.13</v>
      </c>
      <c r="Q3041">
        <v>-7666.13</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row>
    <row r="3042" spans="1:43" x14ac:dyDescent="0.35">
      <c r="A3042" s="65" t="s">
        <v>128</v>
      </c>
      <c r="B3042" s="65" t="s">
        <v>128</v>
      </c>
      <c r="C3042">
        <v>2011</v>
      </c>
      <c r="D3042">
        <v>2013</v>
      </c>
      <c r="F3042">
        <v>143</v>
      </c>
      <c r="G3042">
        <v>17</v>
      </c>
      <c r="H3042" t="s">
        <v>530</v>
      </c>
      <c r="I3042">
        <v>1</v>
      </c>
      <c r="J3042">
        <v>253</v>
      </c>
      <c r="K3042" t="s">
        <v>66</v>
      </c>
      <c r="L3042">
        <v>-66756.17</v>
      </c>
      <c r="M3042">
        <v>-38806.17</v>
      </c>
      <c r="N3042">
        <v>0</v>
      </c>
      <c r="O3042">
        <v>0</v>
      </c>
      <c r="P3042">
        <v>-66756.17</v>
      </c>
      <c r="Q3042">
        <v>-38806.17</v>
      </c>
      <c r="R3042">
        <v>0</v>
      </c>
      <c r="S3042">
        <v>0</v>
      </c>
      <c r="T3042">
        <v>0</v>
      </c>
      <c r="U3042">
        <v>0</v>
      </c>
      <c r="V3042">
        <v>0</v>
      </c>
      <c r="W3042">
        <v>0</v>
      </c>
      <c r="X3042">
        <v>0</v>
      </c>
      <c r="Y3042">
        <v>0</v>
      </c>
      <c r="Z3042">
        <v>0</v>
      </c>
      <c r="AA3042">
        <v>0</v>
      </c>
      <c r="AB3042">
        <v>0</v>
      </c>
      <c r="AC3042">
        <v>0</v>
      </c>
      <c r="AD3042">
        <v>-27950</v>
      </c>
      <c r="AE3042">
        <v>0</v>
      </c>
      <c r="AF3042">
        <v>0</v>
      </c>
      <c r="AG3042">
        <v>0</v>
      </c>
      <c r="AH3042">
        <v>0</v>
      </c>
      <c r="AI3042">
        <v>-27950</v>
      </c>
      <c r="AJ3042">
        <v>0</v>
      </c>
      <c r="AK3042">
        <v>-27950</v>
      </c>
      <c r="AL3042">
        <v>0</v>
      </c>
      <c r="AM3042">
        <v>0</v>
      </c>
      <c r="AN3042">
        <v>0</v>
      </c>
      <c r="AO3042">
        <v>0</v>
      </c>
      <c r="AP3042">
        <v>0</v>
      </c>
      <c r="AQ3042">
        <v>0</v>
      </c>
    </row>
    <row r="3043" spans="1:43" x14ac:dyDescent="0.35">
      <c r="A3043" s="65" t="s">
        <v>128</v>
      </c>
      <c r="B3043" s="65" t="s">
        <v>128</v>
      </c>
      <c r="C3043">
        <v>2011</v>
      </c>
      <c r="D3043">
        <v>2013</v>
      </c>
      <c r="F3043">
        <v>143</v>
      </c>
      <c r="G3043">
        <v>17</v>
      </c>
      <c r="H3043" t="s">
        <v>530</v>
      </c>
      <c r="I3043">
        <v>1</v>
      </c>
      <c r="J3043">
        <v>410</v>
      </c>
      <c r="K3043" t="s">
        <v>66</v>
      </c>
      <c r="L3043">
        <v>-22292059.390000001</v>
      </c>
      <c r="M3043">
        <v>-10543049.41</v>
      </c>
      <c r="N3043">
        <v>0</v>
      </c>
      <c r="O3043">
        <v>0</v>
      </c>
      <c r="P3043">
        <v>-22292059.390000001</v>
      </c>
      <c r="Q3043">
        <v>-10543049.41</v>
      </c>
      <c r="R3043">
        <v>-865697.81</v>
      </c>
      <c r="S3043">
        <v>0</v>
      </c>
      <c r="T3043">
        <v>0</v>
      </c>
      <c r="U3043">
        <v>0</v>
      </c>
      <c r="V3043">
        <v>-865697.81</v>
      </c>
      <c r="W3043">
        <v>0</v>
      </c>
      <c r="X3043">
        <v>0</v>
      </c>
      <c r="Y3043">
        <v>0</v>
      </c>
      <c r="Z3043">
        <v>0</v>
      </c>
      <c r="AA3043">
        <v>0</v>
      </c>
      <c r="AB3043">
        <v>0</v>
      </c>
      <c r="AC3043">
        <v>0</v>
      </c>
      <c r="AD3043">
        <v>-12614707.789999999</v>
      </c>
      <c r="AE3043">
        <v>0</v>
      </c>
      <c r="AF3043">
        <v>0</v>
      </c>
      <c r="AG3043">
        <v>0</v>
      </c>
      <c r="AH3043">
        <v>0</v>
      </c>
      <c r="AI3043">
        <v>-12614707.789999999</v>
      </c>
      <c r="AJ3043">
        <v>0</v>
      </c>
      <c r="AK3043">
        <v>-12614707.789999999</v>
      </c>
      <c r="AL3043">
        <v>0</v>
      </c>
      <c r="AM3043">
        <v>0</v>
      </c>
      <c r="AN3043">
        <v>0</v>
      </c>
      <c r="AO3043">
        <v>0</v>
      </c>
      <c r="AP3043">
        <v>0</v>
      </c>
      <c r="AQ3043">
        <v>0</v>
      </c>
    </row>
    <row r="3044" spans="1:43" x14ac:dyDescent="0.35">
      <c r="A3044" s="65" t="s">
        <v>128</v>
      </c>
      <c r="B3044" s="65" t="s">
        <v>128</v>
      </c>
      <c r="C3044">
        <v>2012</v>
      </c>
      <c r="D3044">
        <v>2013</v>
      </c>
      <c r="F3044">
        <v>143</v>
      </c>
      <c r="G3044">
        <v>17</v>
      </c>
      <c r="H3044" t="s">
        <v>530</v>
      </c>
      <c r="I3044">
        <v>1</v>
      </c>
      <c r="J3044">
        <v>252</v>
      </c>
      <c r="K3044" t="s">
        <v>66</v>
      </c>
      <c r="L3044">
        <v>-30000</v>
      </c>
      <c r="M3044">
        <v>-30000</v>
      </c>
      <c r="N3044">
        <v>0</v>
      </c>
      <c r="O3044">
        <v>0</v>
      </c>
      <c r="P3044">
        <v>-30000</v>
      </c>
      <c r="Q3044">
        <v>-30000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row>
    <row r="3045" spans="1:43" x14ac:dyDescent="0.35">
      <c r="A3045" s="65" t="s">
        <v>128</v>
      </c>
      <c r="B3045" s="65" t="s">
        <v>128</v>
      </c>
      <c r="C3045">
        <v>2012</v>
      </c>
      <c r="D3045">
        <v>2013</v>
      </c>
      <c r="F3045">
        <v>143</v>
      </c>
      <c r="G3045">
        <v>17</v>
      </c>
      <c r="H3045" t="s">
        <v>530</v>
      </c>
      <c r="I3045">
        <v>1</v>
      </c>
      <c r="J3045">
        <v>253</v>
      </c>
      <c r="K3045" t="s">
        <v>66</v>
      </c>
      <c r="L3045">
        <v>-1275.43</v>
      </c>
      <c r="M3045">
        <v>-1275.43</v>
      </c>
      <c r="N3045">
        <v>0</v>
      </c>
      <c r="O3045">
        <v>0</v>
      </c>
      <c r="P3045">
        <v>-1275.43</v>
      </c>
      <c r="Q3045">
        <v>-1275.43</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row>
    <row r="3046" spans="1:43" x14ac:dyDescent="0.35">
      <c r="A3046" s="65" t="s">
        <v>128</v>
      </c>
      <c r="B3046" s="65" t="s">
        <v>128</v>
      </c>
      <c r="C3046">
        <v>2012</v>
      </c>
      <c r="D3046">
        <v>2013</v>
      </c>
      <c r="F3046">
        <v>143</v>
      </c>
      <c r="G3046">
        <v>17</v>
      </c>
      <c r="H3046" t="s">
        <v>530</v>
      </c>
      <c r="I3046">
        <v>1</v>
      </c>
      <c r="J3046">
        <v>410</v>
      </c>
      <c r="K3046" t="s">
        <v>66</v>
      </c>
      <c r="L3046">
        <v>-1561698.84</v>
      </c>
      <c r="M3046">
        <v>-7040</v>
      </c>
      <c r="N3046">
        <v>0</v>
      </c>
      <c r="O3046">
        <v>0</v>
      </c>
      <c r="P3046">
        <v>-1561698.84</v>
      </c>
      <c r="Q3046">
        <v>-7040</v>
      </c>
      <c r="R3046">
        <v>-2090891.79</v>
      </c>
      <c r="S3046">
        <v>0</v>
      </c>
      <c r="T3046">
        <v>0</v>
      </c>
      <c r="U3046">
        <v>0</v>
      </c>
      <c r="V3046">
        <v>-2090891.79</v>
      </c>
      <c r="W3046">
        <v>0</v>
      </c>
      <c r="X3046">
        <v>0</v>
      </c>
      <c r="Y3046">
        <v>0</v>
      </c>
      <c r="Z3046">
        <v>0</v>
      </c>
      <c r="AA3046">
        <v>0</v>
      </c>
      <c r="AB3046">
        <v>0</v>
      </c>
      <c r="AC3046">
        <v>0</v>
      </c>
      <c r="AD3046">
        <v>-3645550.63</v>
      </c>
      <c r="AE3046">
        <v>0</v>
      </c>
      <c r="AF3046">
        <v>0</v>
      </c>
      <c r="AG3046">
        <v>0</v>
      </c>
      <c r="AH3046">
        <v>0</v>
      </c>
      <c r="AI3046">
        <v>-3645550.63</v>
      </c>
      <c r="AJ3046">
        <v>0</v>
      </c>
      <c r="AK3046">
        <v>-3645550.63</v>
      </c>
      <c r="AL3046">
        <v>0</v>
      </c>
      <c r="AM3046">
        <v>7040</v>
      </c>
      <c r="AN3046">
        <v>0</v>
      </c>
      <c r="AO3046">
        <v>0</v>
      </c>
      <c r="AP3046">
        <v>0</v>
      </c>
      <c r="AQ3046">
        <v>7040</v>
      </c>
    </row>
    <row r="3047" spans="1:43" x14ac:dyDescent="0.35">
      <c r="A3047" s="65" t="s">
        <v>128</v>
      </c>
      <c r="B3047" s="65" t="s">
        <v>128</v>
      </c>
      <c r="C3047">
        <v>2013</v>
      </c>
      <c r="D3047">
        <v>2014</v>
      </c>
      <c r="F3047">
        <v>143</v>
      </c>
      <c r="G3047">
        <v>17</v>
      </c>
      <c r="H3047" t="s">
        <v>530</v>
      </c>
      <c r="I3047">
        <v>1</v>
      </c>
      <c r="J3047">
        <v>253</v>
      </c>
      <c r="K3047" t="s">
        <v>66</v>
      </c>
      <c r="L3047">
        <v>-126130.67</v>
      </c>
      <c r="M3047">
        <v>-77599.820000000007</v>
      </c>
      <c r="N3047">
        <v>0</v>
      </c>
      <c r="O3047">
        <v>0</v>
      </c>
      <c r="P3047">
        <v>-126130.67</v>
      </c>
      <c r="Q3047">
        <v>-77599.820000000007</v>
      </c>
      <c r="R3047">
        <v>0</v>
      </c>
      <c r="S3047">
        <v>0</v>
      </c>
      <c r="T3047">
        <v>0</v>
      </c>
      <c r="U3047">
        <v>0</v>
      </c>
      <c r="V3047">
        <v>0</v>
      </c>
      <c r="W3047">
        <v>0</v>
      </c>
      <c r="X3047">
        <v>0</v>
      </c>
      <c r="Y3047">
        <v>0</v>
      </c>
      <c r="Z3047">
        <v>0</v>
      </c>
      <c r="AA3047">
        <v>0</v>
      </c>
      <c r="AB3047">
        <v>0</v>
      </c>
      <c r="AC3047">
        <v>0</v>
      </c>
      <c r="AD3047">
        <v>-48530.85</v>
      </c>
      <c r="AE3047">
        <v>0</v>
      </c>
      <c r="AF3047">
        <v>0</v>
      </c>
      <c r="AG3047">
        <v>0</v>
      </c>
      <c r="AH3047">
        <v>0</v>
      </c>
      <c r="AI3047">
        <v>-48530.85</v>
      </c>
      <c r="AJ3047">
        <v>0</v>
      </c>
      <c r="AK3047">
        <v>-48530.85</v>
      </c>
      <c r="AL3047">
        <v>0</v>
      </c>
      <c r="AM3047">
        <v>0</v>
      </c>
      <c r="AN3047">
        <v>0</v>
      </c>
      <c r="AO3047">
        <v>0</v>
      </c>
      <c r="AP3047">
        <v>0</v>
      </c>
      <c r="AQ3047">
        <v>0</v>
      </c>
    </row>
    <row r="3048" spans="1:43" x14ac:dyDescent="0.35">
      <c r="A3048" s="65" t="s">
        <v>128</v>
      </c>
      <c r="B3048" s="65" t="s">
        <v>128</v>
      </c>
      <c r="C3048">
        <v>2013</v>
      </c>
      <c r="D3048">
        <v>2014</v>
      </c>
      <c r="F3048">
        <v>143</v>
      </c>
      <c r="G3048">
        <v>17</v>
      </c>
      <c r="H3048" t="s">
        <v>530</v>
      </c>
      <c r="I3048">
        <v>1</v>
      </c>
      <c r="J3048">
        <v>410</v>
      </c>
      <c r="K3048" t="s">
        <v>66</v>
      </c>
      <c r="L3048">
        <v>-42996544.289999999</v>
      </c>
      <c r="M3048">
        <v>-31131608.170000002</v>
      </c>
      <c r="N3048">
        <v>0</v>
      </c>
      <c r="O3048">
        <v>0</v>
      </c>
      <c r="P3048">
        <v>-42996544.289999999</v>
      </c>
      <c r="Q3048">
        <v>-31131608.170000002</v>
      </c>
      <c r="R3048">
        <v>-706606.14</v>
      </c>
      <c r="S3048">
        <v>-502139.02</v>
      </c>
      <c r="T3048">
        <v>0</v>
      </c>
      <c r="U3048">
        <v>0</v>
      </c>
      <c r="V3048">
        <v>-706606.14</v>
      </c>
      <c r="W3048">
        <v>-502139.02</v>
      </c>
      <c r="X3048">
        <v>0</v>
      </c>
      <c r="Y3048">
        <v>0</v>
      </c>
      <c r="Z3048">
        <v>0</v>
      </c>
      <c r="AA3048">
        <v>0</v>
      </c>
      <c r="AB3048">
        <v>0</v>
      </c>
      <c r="AC3048">
        <v>0</v>
      </c>
      <c r="AD3048">
        <v>-12069403.24</v>
      </c>
      <c r="AE3048">
        <v>0</v>
      </c>
      <c r="AF3048">
        <v>0</v>
      </c>
      <c r="AG3048">
        <v>0</v>
      </c>
      <c r="AH3048">
        <v>0</v>
      </c>
      <c r="AI3048">
        <v>-12069403.24</v>
      </c>
      <c r="AJ3048">
        <v>0</v>
      </c>
      <c r="AK3048">
        <v>-12069403.24</v>
      </c>
      <c r="AL3048">
        <v>0</v>
      </c>
      <c r="AM3048">
        <v>0</v>
      </c>
      <c r="AN3048">
        <v>0</v>
      </c>
      <c r="AO3048">
        <v>0</v>
      </c>
      <c r="AP3048">
        <v>0</v>
      </c>
      <c r="AQ3048">
        <v>0</v>
      </c>
    </row>
    <row r="3049" spans="1:43" x14ac:dyDescent="0.35">
      <c r="A3049" s="65" t="s">
        <v>128</v>
      </c>
      <c r="B3049" s="65" t="s">
        <v>128</v>
      </c>
      <c r="C3049">
        <v>2014</v>
      </c>
      <c r="D3049">
        <v>2016</v>
      </c>
      <c r="F3049">
        <v>143</v>
      </c>
      <c r="G3049">
        <v>17</v>
      </c>
      <c r="H3049" t="s">
        <v>530</v>
      </c>
      <c r="I3049">
        <v>1</v>
      </c>
      <c r="J3049">
        <v>210</v>
      </c>
      <c r="K3049" t="s">
        <v>66</v>
      </c>
      <c r="L3049">
        <v>-530.80999999999995</v>
      </c>
      <c r="M3049">
        <v>-530.80999999999995</v>
      </c>
      <c r="N3049">
        <v>0</v>
      </c>
      <c r="O3049">
        <v>0</v>
      </c>
      <c r="P3049">
        <v>-530.80999999999995</v>
      </c>
      <c r="Q3049">
        <v>-530.80999999999995</v>
      </c>
      <c r="R3049">
        <v>0</v>
      </c>
      <c r="S3049">
        <v>15.1</v>
      </c>
      <c r="T3049">
        <v>0</v>
      </c>
      <c r="U3049">
        <v>-15.1</v>
      </c>
      <c r="V3049">
        <v>0</v>
      </c>
      <c r="W3049">
        <v>0</v>
      </c>
      <c r="X3049">
        <v>0</v>
      </c>
      <c r="Y3049">
        <v>0</v>
      </c>
      <c r="Z3049">
        <v>0</v>
      </c>
      <c r="AA3049">
        <v>0</v>
      </c>
      <c r="AB3049">
        <v>0</v>
      </c>
      <c r="AC3049">
        <v>0</v>
      </c>
      <c r="AD3049">
        <v>-15.1</v>
      </c>
      <c r="AE3049">
        <v>0</v>
      </c>
      <c r="AF3049">
        <v>0</v>
      </c>
      <c r="AG3049">
        <v>0</v>
      </c>
      <c r="AH3049">
        <v>0</v>
      </c>
      <c r="AI3049">
        <v>-15.1</v>
      </c>
      <c r="AJ3049">
        <v>0</v>
      </c>
      <c r="AK3049">
        <v>-15.1</v>
      </c>
      <c r="AL3049">
        <v>-15.1</v>
      </c>
      <c r="AM3049">
        <v>0</v>
      </c>
      <c r="AN3049">
        <v>0</v>
      </c>
      <c r="AO3049">
        <v>0</v>
      </c>
      <c r="AP3049">
        <v>0</v>
      </c>
      <c r="AQ3049">
        <v>0</v>
      </c>
    </row>
    <row r="3050" spans="1:43" x14ac:dyDescent="0.35">
      <c r="A3050" s="65" t="s">
        <v>128</v>
      </c>
      <c r="B3050" s="65" t="s">
        <v>128</v>
      </c>
      <c r="C3050">
        <v>2014</v>
      </c>
      <c r="D3050">
        <v>2016</v>
      </c>
      <c r="F3050">
        <v>143</v>
      </c>
      <c r="G3050">
        <v>17</v>
      </c>
      <c r="H3050" t="s">
        <v>530</v>
      </c>
      <c r="I3050">
        <v>1</v>
      </c>
      <c r="J3050">
        <v>253</v>
      </c>
      <c r="K3050" t="s">
        <v>66</v>
      </c>
      <c r="L3050">
        <v>-83776.600000000006</v>
      </c>
      <c r="M3050">
        <v>-4311.05</v>
      </c>
      <c r="N3050">
        <v>0</v>
      </c>
      <c r="O3050">
        <v>0</v>
      </c>
      <c r="P3050">
        <v>-83776.600000000006</v>
      </c>
      <c r="Q3050">
        <v>-4311.05</v>
      </c>
      <c r="R3050">
        <v>-12110.17</v>
      </c>
      <c r="S3050">
        <v>0</v>
      </c>
      <c r="T3050">
        <v>0</v>
      </c>
      <c r="U3050">
        <v>0</v>
      </c>
      <c r="V3050">
        <v>-12110.17</v>
      </c>
      <c r="W3050">
        <v>0</v>
      </c>
      <c r="X3050">
        <v>0</v>
      </c>
      <c r="Y3050">
        <v>0</v>
      </c>
      <c r="Z3050">
        <v>0</v>
      </c>
      <c r="AA3050">
        <v>0</v>
      </c>
      <c r="AB3050">
        <v>0</v>
      </c>
      <c r="AC3050">
        <v>0</v>
      </c>
      <c r="AD3050">
        <v>-91575.72</v>
      </c>
      <c r="AE3050">
        <v>0</v>
      </c>
      <c r="AF3050">
        <v>0</v>
      </c>
      <c r="AG3050">
        <v>0</v>
      </c>
      <c r="AH3050">
        <v>0</v>
      </c>
      <c r="AI3050">
        <v>-91575.72</v>
      </c>
      <c r="AJ3050">
        <v>0</v>
      </c>
      <c r="AK3050">
        <v>-91575.72</v>
      </c>
      <c r="AL3050">
        <v>0</v>
      </c>
      <c r="AM3050">
        <v>0</v>
      </c>
      <c r="AN3050">
        <v>0</v>
      </c>
      <c r="AO3050">
        <v>0</v>
      </c>
      <c r="AP3050">
        <v>0</v>
      </c>
      <c r="AQ3050">
        <v>0</v>
      </c>
    </row>
    <row r="3051" spans="1:43" x14ac:dyDescent="0.35">
      <c r="A3051" s="65" t="s">
        <v>128</v>
      </c>
      <c r="B3051" s="65" t="s">
        <v>128</v>
      </c>
      <c r="C3051">
        <v>2014</v>
      </c>
      <c r="D3051">
        <v>2016</v>
      </c>
      <c r="F3051">
        <v>143</v>
      </c>
      <c r="G3051">
        <v>17</v>
      </c>
      <c r="H3051" t="s">
        <v>530</v>
      </c>
      <c r="I3051">
        <v>1</v>
      </c>
      <c r="J3051">
        <v>410</v>
      </c>
      <c r="K3051" t="s">
        <v>66</v>
      </c>
      <c r="L3051">
        <v>-71444096.170000002</v>
      </c>
      <c r="M3051">
        <v>-50278871.5</v>
      </c>
      <c r="N3051">
        <v>0</v>
      </c>
      <c r="O3051">
        <v>0</v>
      </c>
      <c r="P3051">
        <v>-71444096.170000002</v>
      </c>
      <c r="Q3051">
        <v>-50278871.5</v>
      </c>
      <c r="R3051">
        <v>-79889.14</v>
      </c>
      <c r="S3051">
        <v>0</v>
      </c>
      <c r="T3051">
        <v>0</v>
      </c>
      <c r="U3051">
        <v>0</v>
      </c>
      <c r="V3051">
        <v>-79889.14</v>
      </c>
      <c r="W3051">
        <v>0</v>
      </c>
      <c r="X3051">
        <v>0</v>
      </c>
      <c r="Y3051">
        <v>0</v>
      </c>
      <c r="Z3051">
        <v>0</v>
      </c>
      <c r="AA3051">
        <v>0</v>
      </c>
      <c r="AB3051">
        <v>0</v>
      </c>
      <c r="AC3051">
        <v>0</v>
      </c>
      <c r="AD3051">
        <v>-21245113.809999999</v>
      </c>
      <c r="AE3051">
        <v>0</v>
      </c>
      <c r="AF3051">
        <v>0</v>
      </c>
      <c r="AG3051">
        <v>0</v>
      </c>
      <c r="AH3051">
        <v>0</v>
      </c>
      <c r="AI3051">
        <v>-21245113.809999999</v>
      </c>
      <c r="AJ3051">
        <v>0</v>
      </c>
      <c r="AK3051">
        <v>-21245113.809999999</v>
      </c>
      <c r="AL3051">
        <v>0</v>
      </c>
      <c r="AM3051">
        <v>0</v>
      </c>
      <c r="AN3051">
        <v>0</v>
      </c>
      <c r="AO3051">
        <v>0</v>
      </c>
      <c r="AP3051">
        <v>0</v>
      </c>
      <c r="AQ3051">
        <v>0</v>
      </c>
    </row>
    <row r="3052" spans="1:43" x14ac:dyDescent="0.35">
      <c r="A3052" s="65" t="s">
        <v>128</v>
      </c>
      <c r="B3052" s="65" t="s">
        <v>128</v>
      </c>
      <c r="C3052">
        <v>2015</v>
      </c>
      <c r="D3052">
        <v>2017</v>
      </c>
      <c r="F3052">
        <v>143</v>
      </c>
      <c r="G3052">
        <v>17</v>
      </c>
      <c r="H3052" t="s">
        <v>530</v>
      </c>
      <c r="I3052">
        <v>1</v>
      </c>
      <c r="J3052">
        <v>111</v>
      </c>
      <c r="K3052" t="s">
        <v>66</v>
      </c>
      <c r="L3052">
        <v>0</v>
      </c>
      <c r="M3052">
        <v>0</v>
      </c>
      <c r="N3052">
        <v>0</v>
      </c>
      <c r="O3052">
        <v>0</v>
      </c>
      <c r="P3052">
        <v>0</v>
      </c>
      <c r="Q3052">
        <v>0</v>
      </c>
      <c r="R3052">
        <v>-28738.12</v>
      </c>
      <c r="S3052">
        <v>13.6</v>
      </c>
      <c r="T3052">
        <v>0</v>
      </c>
      <c r="U3052">
        <v>0</v>
      </c>
      <c r="V3052">
        <v>-28738.12</v>
      </c>
      <c r="W3052">
        <v>13.6</v>
      </c>
      <c r="X3052">
        <v>0</v>
      </c>
      <c r="Y3052">
        <v>0</v>
      </c>
      <c r="Z3052">
        <v>0</v>
      </c>
      <c r="AA3052">
        <v>0</v>
      </c>
      <c r="AB3052">
        <v>0</v>
      </c>
      <c r="AC3052">
        <v>0</v>
      </c>
      <c r="AD3052">
        <v>-580514.24</v>
      </c>
      <c r="AE3052">
        <v>0</v>
      </c>
      <c r="AF3052">
        <v>0</v>
      </c>
      <c r="AG3052">
        <v>0</v>
      </c>
      <c r="AH3052">
        <v>0</v>
      </c>
      <c r="AI3052">
        <v>-580514.24</v>
      </c>
      <c r="AJ3052">
        <v>0</v>
      </c>
      <c r="AK3052">
        <v>-580514.24</v>
      </c>
      <c r="AL3052">
        <v>-551762.52</v>
      </c>
      <c r="AM3052">
        <v>0</v>
      </c>
      <c r="AN3052">
        <v>-13.6</v>
      </c>
      <c r="AO3052">
        <v>0</v>
      </c>
      <c r="AP3052">
        <v>0</v>
      </c>
      <c r="AQ3052">
        <v>-13.6</v>
      </c>
    </row>
    <row r="3053" spans="1:43" x14ac:dyDescent="0.35">
      <c r="A3053" s="65" t="s">
        <v>128</v>
      </c>
      <c r="B3053" s="65" t="s">
        <v>128</v>
      </c>
      <c r="C3053">
        <v>2015</v>
      </c>
      <c r="D3053">
        <v>2017</v>
      </c>
      <c r="F3053">
        <v>143</v>
      </c>
      <c r="G3053">
        <v>17</v>
      </c>
      <c r="H3053" t="s">
        <v>530</v>
      </c>
      <c r="I3053">
        <v>1</v>
      </c>
      <c r="J3053">
        <v>115</v>
      </c>
      <c r="K3053" t="s">
        <v>66</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-15.54</v>
      </c>
      <c r="AE3053">
        <v>0</v>
      </c>
      <c r="AF3053">
        <v>0</v>
      </c>
      <c r="AG3053">
        <v>0</v>
      </c>
      <c r="AH3053">
        <v>0</v>
      </c>
      <c r="AI3053">
        <v>-15.54</v>
      </c>
      <c r="AJ3053">
        <v>0</v>
      </c>
      <c r="AK3053">
        <v>-15.54</v>
      </c>
      <c r="AL3053">
        <v>-15.54</v>
      </c>
      <c r="AM3053">
        <v>0</v>
      </c>
      <c r="AN3053">
        <v>0</v>
      </c>
      <c r="AO3053">
        <v>0</v>
      </c>
      <c r="AP3053">
        <v>0</v>
      </c>
      <c r="AQ3053">
        <v>0</v>
      </c>
    </row>
    <row r="3054" spans="1:43" x14ac:dyDescent="0.35">
      <c r="A3054" s="65" t="s">
        <v>128</v>
      </c>
      <c r="B3054" s="65" t="s">
        <v>128</v>
      </c>
      <c r="C3054">
        <v>2015</v>
      </c>
      <c r="D3054">
        <v>2017</v>
      </c>
      <c r="F3054">
        <v>143</v>
      </c>
      <c r="G3054">
        <v>17</v>
      </c>
      <c r="H3054" t="s">
        <v>530</v>
      </c>
      <c r="I3054">
        <v>1</v>
      </c>
      <c r="J3054">
        <v>121</v>
      </c>
      <c r="K3054" t="s">
        <v>66</v>
      </c>
      <c r="L3054">
        <v>0</v>
      </c>
      <c r="M3054">
        <v>0</v>
      </c>
      <c r="N3054">
        <v>0</v>
      </c>
      <c r="O3054">
        <v>0</v>
      </c>
      <c r="P3054">
        <v>0</v>
      </c>
      <c r="Q3054">
        <v>0</v>
      </c>
      <c r="R3054">
        <v>-9656.59</v>
      </c>
      <c r="S3054">
        <v>-716.95</v>
      </c>
      <c r="T3054">
        <v>0</v>
      </c>
      <c r="U3054">
        <v>0</v>
      </c>
      <c r="V3054">
        <v>-9656.59</v>
      </c>
      <c r="W3054">
        <v>-716.95</v>
      </c>
      <c r="X3054">
        <v>0</v>
      </c>
      <c r="Y3054">
        <v>0</v>
      </c>
      <c r="Z3054">
        <v>0</v>
      </c>
      <c r="AA3054">
        <v>0</v>
      </c>
      <c r="AB3054">
        <v>0</v>
      </c>
      <c r="AC3054">
        <v>0</v>
      </c>
      <c r="AD3054">
        <v>-184997.3</v>
      </c>
      <c r="AE3054">
        <v>0</v>
      </c>
      <c r="AF3054">
        <v>0</v>
      </c>
      <c r="AG3054">
        <v>0</v>
      </c>
      <c r="AH3054">
        <v>0</v>
      </c>
      <c r="AI3054">
        <v>-184997.3</v>
      </c>
      <c r="AJ3054">
        <v>0</v>
      </c>
      <c r="AK3054">
        <v>-184997.3</v>
      </c>
      <c r="AL3054">
        <v>-176057.66</v>
      </c>
      <c r="AM3054">
        <v>0</v>
      </c>
      <c r="AN3054">
        <v>716.95</v>
      </c>
      <c r="AO3054">
        <v>0</v>
      </c>
      <c r="AP3054">
        <v>0</v>
      </c>
      <c r="AQ3054">
        <v>716.95</v>
      </c>
    </row>
    <row r="3055" spans="1:43" x14ac:dyDescent="0.35">
      <c r="A3055" s="65" t="s">
        <v>128</v>
      </c>
      <c r="B3055" s="65" t="s">
        <v>128</v>
      </c>
      <c r="C3055">
        <v>2015</v>
      </c>
      <c r="D3055">
        <v>2017</v>
      </c>
      <c r="F3055">
        <v>143</v>
      </c>
      <c r="G3055">
        <v>17</v>
      </c>
      <c r="H3055" t="s">
        <v>530</v>
      </c>
      <c r="I3055">
        <v>1</v>
      </c>
      <c r="J3055">
        <v>210</v>
      </c>
      <c r="K3055" t="s">
        <v>66</v>
      </c>
      <c r="L3055">
        <v>-5</v>
      </c>
      <c r="M3055">
        <v>-1822.5</v>
      </c>
      <c r="N3055">
        <v>0</v>
      </c>
      <c r="O3055">
        <v>0</v>
      </c>
      <c r="P3055">
        <v>-5</v>
      </c>
      <c r="Q3055">
        <v>-1822.5</v>
      </c>
      <c r="R3055">
        <v>0</v>
      </c>
      <c r="S3055">
        <v>-230.85</v>
      </c>
      <c r="T3055">
        <v>0</v>
      </c>
      <c r="U3055">
        <v>0</v>
      </c>
      <c r="V3055">
        <v>0</v>
      </c>
      <c r="W3055">
        <v>-230.85</v>
      </c>
      <c r="X3055">
        <v>0</v>
      </c>
      <c r="Y3055">
        <v>0</v>
      </c>
      <c r="Z3055">
        <v>0</v>
      </c>
      <c r="AA3055">
        <v>0</v>
      </c>
      <c r="AB3055">
        <v>0</v>
      </c>
      <c r="AC3055">
        <v>0</v>
      </c>
      <c r="AD3055">
        <v>-31935.08</v>
      </c>
      <c r="AE3055">
        <v>0</v>
      </c>
      <c r="AF3055">
        <v>0</v>
      </c>
      <c r="AG3055">
        <v>0</v>
      </c>
      <c r="AH3055">
        <v>0</v>
      </c>
      <c r="AI3055">
        <v>-31935.08</v>
      </c>
      <c r="AJ3055">
        <v>0</v>
      </c>
      <c r="AK3055">
        <v>-31935.08</v>
      </c>
      <c r="AL3055">
        <v>-33983.43</v>
      </c>
      <c r="AM3055">
        <v>5</v>
      </c>
      <c r="AN3055">
        <v>0</v>
      </c>
      <c r="AO3055">
        <v>0</v>
      </c>
      <c r="AP3055">
        <v>0</v>
      </c>
      <c r="AQ3055">
        <v>5</v>
      </c>
    </row>
    <row r="3056" spans="1:43" x14ac:dyDescent="0.35">
      <c r="A3056" s="65" t="s">
        <v>128</v>
      </c>
      <c r="B3056" s="65" t="s">
        <v>128</v>
      </c>
      <c r="C3056">
        <v>2015</v>
      </c>
      <c r="D3056">
        <v>2017</v>
      </c>
      <c r="F3056">
        <v>143</v>
      </c>
      <c r="G3056">
        <v>17</v>
      </c>
      <c r="H3056" t="s">
        <v>530</v>
      </c>
      <c r="I3056">
        <v>1</v>
      </c>
      <c r="J3056">
        <v>410</v>
      </c>
      <c r="K3056" t="s">
        <v>66</v>
      </c>
      <c r="L3056">
        <v>-10000000</v>
      </c>
      <c r="M3056">
        <v>-34300000</v>
      </c>
      <c r="N3056">
        <v>0</v>
      </c>
      <c r="O3056">
        <v>0</v>
      </c>
      <c r="P3056">
        <v>-10000000</v>
      </c>
      <c r="Q3056">
        <v>-34300000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-24300000</v>
      </c>
      <c r="AM3056">
        <v>0</v>
      </c>
      <c r="AN3056">
        <v>0</v>
      </c>
      <c r="AO3056">
        <v>0</v>
      </c>
      <c r="AP3056">
        <v>0</v>
      </c>
      <c r="AQ3056">
        <v>0</v>
      </c>
    </row>
    <row r="3057" spans="1:43" x14ac:dyDescent="0.35">
      <c r="A3057" s="65" t="s">
        <v>128</v>
      </c>
      <c r="B3057" s="65" t="s">
        <v>128</v>
      </c>
      <c r="C3057">
        <v>2016</v>
      </c>
      <c r="D3057">
        <v>2019</v>
      </c>
      <c r="F3057">
        <v>143</v>
      </c>
      <c r="G3057">
        <v>17</v>
      </c>
      <c r="H3057" t="s">
        <v>530</v>
      </c>
      <c r="I3057">
        <v>1</v>
      </c>
      <c r="J3057">
        <v>410</v>
      </c>
      <c r="K3057" t="s">
        <v>66</v>
      </c>
      <c r="L3057">
        <v>0</v>
      </c>
      <c r="M3057">
        <v>-44482078</v>
      </c>
      <c r="N3057">
        <v>0</v>
      </c>
      <c r="O3057">
        <v>0</v>
      </c>
      <c r="P3057">
        <v>0</v>
      </c>
      <c r="Q3057">
        <v>-44482078</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-44482078</v>
      </c>
      <c r="AM3057">
        <v>0</v>
      </c>
      <c r="AN3057">
        <v>0</v>
      </c>
      <c r="AO3057">
        <v>0</v>
      </c>
      <c r="AP3057">
        <v>0</v>
      </c>
      <c r="AQ3057">
        <v>0</v>
      </c>
    </row>
    <row r="3058" spans="1:43" x14ac:dyDescent="0.35">
      <c r="B3058" s="65" t="s">
        <v>128</v>
      </c>
      <c r="E3058" t="s">
        <v>129</v>
      </c>
      <c r="F3058">
        <v>650</v>
      </c>
      <c r="G3058">
        <v>0</v>
      </c>
      <c r="H3058" t="s">
        <v>636</v>
      </c>
      <c r="I3058">
        <v>1</v>
      </c>
      <c r="J3058">
        <v>0</v>
      </c>
      <c r="K3058" t="s">
        <v>66</v>
      </c>
      <c r="L3058">
        <v>-25912</v>
      </c>
      <c r="M3058">
        <v>-25912</v>
      </c>
      <c r="N3058">
        <v>0</v>
      </c>
      <c r="O3058">
        <v>0</v>
      </c>
      <c r="P3058">
        <v>-25912</v>
      </c>
      <c r="Q3058">
        <v>-25912</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row>
    <row r="3059" spans="1:43" x14ac:dyDescent="0.35">
      <c r="B3059" s="65" t="s">
        <v>128</v>
      </c>
      <c r="E3059" t="s">
        <v>129</v>
      </c>
      <c r="F3059">
        <v>650</v>
      </c>
      <c r="G3059">
        <v>0</v>
      </c>
      <c r="H3059" t="s">
        <v>636</v>
      </c>
      <c r="I3059">
        <v>1</v>
      </c>
      <c r="J3059">
        <v>252</v>
      </c>
      <c r="K3059" t="s">
        <v>66</v>
      </c>
      <c r="L3059">
        <v>25912</v>
      </c>
      <c r="M3059">
        <v>25912</v>
      </c>
      <c r="N3059">
        <v>0</v>
      </c>
      <c r="O3059">
        <v>0</v>
      </c>
      <c r="P3059">
        <v>25912</v>
      </c>
      <c r="Q3059">
        <v>25912</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row>
    <row r="3060" spans="1:43" x14ac:dyDescent="0.35">
      <c r="B3060" s="65" t="s">
        <v>128</v>
      </c>
      <c r="E3060" t="s">
        <v>129</v>
      </c>
      <c r="F3060">
        <v>651</v>
      </c>
      <c r="G3060">
        <v>0</v>
      </c>
      <c r="H3060" t="s">
        <v>459</v>
      </c>
      <c r="I3060">
        <v>0</v>
      </c>
      <c r="J3060">
        <v>0</v>
      </c>
      <c r="K3060" t="s">
        <v>460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row>
    <row r="3061" spans="1:43" x14ac:dyDescent="0.35">
      <c r="B3061" s="65" t="s">
        <v>128</v>
      </c>
      <c r="E3061" t="s">
        <v>129</v>
      </c>
      <c r="F3061">
        <v>654</v>
      </c>
      <c r="G3061">
        <v>0</v>
      </c>
      <c r="H3061" t="s">
        <v>459</v>
      </c>
      <c r="I3061">
        <v>0</v>
      </c>
      <c r="J3061">
        <v>0</v>
      </c>
      <c r="K3061" t="s">
        <v>460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row>
    <row r="3062" spans="1:43" x14ac:dyDescent="0.35">
      <c r="B3062" s="65" t="s">
        <v>128</v>
      </c>
      <c r="E3062" t="s">
        <v>129</v>
      </c>
      <c r="F3062">
        <v>8016</v>
      </c>
      <c r="G3062">
        <v>0</v>
      </c>
      <c r="H3062" t="s">
        <v>637</v>
      </c>
      <c r="I3062">
        <v>1</v>
      </c>
      <c r="J3062">
        <v>0</v>
      </c>
      <c r="K3062" t="s">
        <v>66</v>
      </c>
      <c r="L3062">
        <v>6056453.3600000003</v>
      </c>
      <c r="M3062">
        <v>6056453.3600000003</v>
      </c>
      <c r="N3062">
        <v>0</v>
      </c>
      <c r="O3062">
        <v>0</v>
      </c>
      <c r="P3062">
        <v>6056453.3600000003</v>
      </c>
      <c r="Q3062">
        <v>6056453.3600000003</v>
      </c>
      <c r="R3062">
        <v>18352</v>
      </c>
      <c r="S3062">
        <v>18352</v>
      </c>
      <c r="T3062">
        <v>0</v>
      </c>
      <c r="U3062">
        <v>0</v>
      </c>
      <c r="V3062">
        <v>18352</v>
      </c>
      <c r="W3062">
        <v>18352</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row>
    <row r="3063" spans="1:43" x14ac:dyDescent="0.35">
      <c r="B3063" s="65" t="s">
        <v>128</v>
      </c>
      <c r="E3063" t="s">
        <v>129</v>
      </c>
      <c r="F3063">
        <v>8016</v>
      </c>
      <c r="G3063">
        <v>0</v>
      </c>
      <c r="H3063" t="s">
        <v>637</v>
      </c>
      <c r="I3063">
        <v>1</v>
      </c>
      <c r="J3063">
        <v>111</v>
      </c>
      <c r="K3063" t="s">
        <v>66</v>
      </c>
      <c r="L3063">
        <v>0</v>
      </c>
      <c r="M3063">
        <v>-62245.86</v>
      </c>
      <c r="N3063">
        <v>0</v>
      </c>
      <c r="O3063">
        <v>0</v>
      </c>
      <c r="P3063">
        <v>0</v>
      </c>
      <c r="Q3063">
        <v>-62245.86</v>
      </c>
      <c r="R3063">
        <v>-657568.81999999995</v>
      </c>
      <c r="S3063">
        <v>-1020848.76</v>
      </c>
      <c r="T3063">
        <v>0</v>
      </c>
      <c r="U3063">
        <v>-1.91</v>
      </c>
      <c r="V3063">
        <v>-657568.81999999995</v>
      </c>
      <c r="W3063">
        <v>-1020850.67</v>
      </c>
      <c r="X3063">
        <v>0</v>
      </c>
      <c r="Y3063">
        <v>0</v>
      </c>
      <c r="Z3063">
        <v>0</v>
      </c>
      <c r="AA3063">
        <v>0</v>
      </c>
      <c r="AB3063">
        <v>0</v>
      </c>
      <c r="AC3063">
        <v>0</v>
      </c>
      <c r="AD3063">
        <v>-13236869.050000001</v>
      </c>
      <c r="AE3063">
        <v>0</v>
      </c>
      <c r="AF3063">
        <v>0</v>
      </c>
      <c r="AG3063">
        <v>-14521.21</v>
      </c>
      <c r="AH3063">
        <v>0</v>
      </c>
      <c r="AI3063">
        <v>-13251390.26</v>
      </c>
      <c r="AJ3063">
        <v>0</v>
      </c>
      <c r="AK3063">
        <v>-13251390.26</v>
      </c>
      <c r="AL3063">
        <v>-13676917.970000001</v>
      </c>
      <c r="AM3063">
        <v>0</v>
      </c>
      <c r="AN3063">
        <v>0</v>
      </c>
      <c r="AO3063">
        <v>0</v>
      </c>
      <c r="AP3063">
        <v>10258.040000000001</v>
      </c>
      <c r="AQ3063">
        <v>10258.040000000001</v>
      </c>
    </row>
    <row r="3064" spans="1:43" x14ac:dyDescent="0.35">
      <c r="B3064" s="65" t="s">
        <v>128</v>
      </c>
      <c r="E3064" t="s">
        <v>129</v>
      </c>
      <c r="F3064">
        <v>8016</v>
      </c>
      <c r="G3064">
        <v>0</v>
      </c>
      <c r="H3064" t="s">
        <v>637</v>
      </c>
      <c r="I3064">
        <v>1</v>
      </c>
      <c r="J3064">
        <v>113</v>
      </c>
      <c r="K3064" t="s">
        <v>66</v>
      </c>
      <c r="L3064">
        <v>0</v>
      </c>
      <c r="M3064">
        <v>0</v>
      </c>
      <c r="N3064">
        <v>0</v>
      </c>
      <c r="O3064">
        <v>0</v>
      </c>
      <c r="P3064">
        <v>0</v>
      </c>
      <c r="Q3064">
        <v>0</v>
      </c>
      <c r="R3064">
        <v>-10156.799999999999</v>
      </c>
      <c r="S3064">
        <v>-2850.48</v>
      </c>
      <c r="T3064">
        <v>0</v>
      </c>
      <c r="U3064">
        <v>0</v>
      </c>
      <c r="V3064">
        <v>-10156.799999999999</v>
      </c>
      <c r="W3064">
        <v>-2850.48</v>
      </c>
      <c r="X3064">
        <v>0</v>
      </c>
      <c r="Y3064">
        <v>0</v>
      </c>
      <c r="Z3064">
        <v>0</v>
      </c>
      <c r="AA3064">
        <v>0</v>
      </c>
      <c r="AB3064">
        <v>0</v>
      </c>
      <c r="AC3064">
        <v>0</v>
      </c>
      <c r="AD3064">
        <v>-167382.68</v>
      </c>
      <c r="AE3064">
        <v>0</v>
      </c>
      <c r="AF3064">
        <v>0</v>
      </c>
      <c r="AG3064">
        <v>0</v>
      </c>
      <c r="AH3064">
        <v>0</v>
      </c>
      <c r="AI3064">
        <v>-167382.68</v>
      </c>
      <c r="AJ3064">
        <v>0</v>
      </c>
      <c r="AK3064">
        <v>-167382.68</v>
      </c>
      <c r="AL3064">
        <v>-160076.35999999999</v>
      </c>
      <c r="AM3064">
        <v>0</v>
      </c>
      <c r="AN3064">
        <v>0</v>
      </c>
      <c r="AO3064">
        <v>0</v>
      </c>
      <c r="AP3064">
        <v>0</v>
      </c>
      <c r="AQ3064">
        <v>0</v>
      </c>
    </row>
    <row r="3065" spans="1:43" x14ac:dyDescent="0.35">
      <c r="B3065" s="65" t="s">
        <v>128</v>
      </c>
      <c r="E3065" t="s">
        <v>129</v>
      </c>
      <c r="F3065">
        <v>8016</v>
      </c>
      <c r="G3065">
        <v>0</v>
      </c>
      <c r="H3065" t="s">
        <v>637</v>
      </c>
      <c r="I3065">
        <v>1</v>
      </c>
      <c r="J3065">
        <v>115</v>
      </c>
      <c r="K3065" t="s">
        <v>66</v>
      </c>
      <c r="L3065">
        <v>-2500</v>
      </c>
      <c r="M3065">
        <v>-2500</v>
      </c>
      <c r="N3065">
        <v>0</v>
      </c>
      <c r="O3065">
        <v>0</v>
      </c>
      <c r="P3065">
        <v>-2500</v>
      </c>
      <c r="Q3065">
        <v>-2500</v>
      </c>
      <c r="R3065">
        <v>-69314.17</v>
      </c>
      <c r="S3065">
        <v>-70263.31</v>
      </c>
      <c r="T3065">
        <v>0</v>
      </c>
      <c r="U3065">
        <v>0</v>
      </c>
      <c r="V3065">
        <v>-69314.17</v>
      </c>
      <c r="W3065">
        <v>-70263.31</v>
      </c>
      <c r="X3065">
        <v>0</v>
      </c>
      <c r="Y3065">
        <v>0</v>
      </c>
      <c r="Z3065">
        <v>0</v>
      </c>
      <c r="AA3065">
        <v>0</v>
      </c>
      <c r="AB3065">
        <v>0</v>
      </c>
      <c r="AC3065">
        <v>0</v>
      </c>
      <c r="AD3065">
        <v>-112305.77</v>
      </c>
      <c r="AE3065">
        <v>0</v>
      </c>
      <c r="AF3065">
        <v>0</v>
      </c>
      <c r="AG3065">
        <v>0</v>
      </c>
      <c r="AH3065">
        <v>0</v>
      </c>
      <c r="AI3065">
        <v>-112305.77</v>
      </c>
      <c r="AJ3065">
        <v>0</v>
      </c>
      <c r="AK3065">
        <v>-112305.77</v>
      </c>
      <c r="AL3065">
        <v>-113254.91</v>
      </c>
      <c r="AM3065">
        <v>0</v>
      </c>
      <c r="AN3065">
        <v>0</v>
      </c>
      <c r="AO3065">
        <v>0</v>
      </c>
      <c r="AP3065">
        <v>0</v>
      </c>
      <c r="AQ3065">
        <v>0</v>
      </c>
    </row>
    <row r="3066" spans="1:43" x14ac:dyDescent="0.35">
      <c r="B3066" s="65" t="s">
        <v>128</v>
      </c>
      <c r="E3066" t="s">
        <v>129</v>
      </c>
      <c r="F3066">
        <v>8016</v>
      </c>
      <c r="G3066">
        <v>0</v>
      </c>
      <c r="H3066" t="s">
        <v>637</v>
      </c>
      <c r="I3066">
        <v>1</v>
      </c>
      <c r="J3066">
        <v>121</v>
      </c>
      <c r="K3066" t="s">
        <v>66</v>
      </c>
      <c r="L3066">
        <v>0</v>
      </c>
      <c r="M3066">
        <v>-19751.939999999999</v>
      </c>
      <c r="N3066">
        <v>0</v>
      </c>
      <c r="O3066">
        <v>0</v>
      </c>
      <c r="P3066">
        <v>0</v>
      </c>
      <c r="Q3066">
        <v>-19751.939999999999</v>
      </c>
      <c r="R3066">
        <v>-101839.44</v>
      </c>
      <c r="S3066">
        <v>-215123.27</v>
      </c>
      <c r="T3066">
        <v>0</v>
      </c>
      <c r="U3066">
        <v>0</v>
      </c>
      <c r="V3066">
        <v>-101839.44</v>
      </c>
      <c r="W3066">
        <v>-215123.27</v>
      </c>
      <c r="X3066">
        <v>-278807.07</v>
      </c>
      <c r="Y3066">
        <v>-281411.59000000003</v>
      </c>
      <c r="Z3066">
        <v>0</v>
      </c>
      <c r="AA3066">
        <v>0</v>
      </c>
      <c r="AB3066">
        <v>-278807.07</v>
      </c>
      <c r="AC3066">
        <v>-281411.59000000003</v>
      </c>
      <c r="AD3066">
        <v>-4124962.66</v>
      </c>
      <c r="AE3066">
        <v>0</v>
      </c>
      <c r="AF3066">
        <v>0</v>
      </c>
      <c r="AG3066">
        <v>0</v>
      </c>
      <c r="AH3066">
        <v>0</v>
      </c>
      <c r="AI3066">
        <v>-4124962.66</v>
      </c>
      <c r="AJ3066">
        <v>-278807.07</v>
      </c>
      <c r="AK3066">
        <v>-4127567.18</v>
      </c>
      <c r="AL3066">
        <v>-4260602.95</v>
      </c>
      <c r="AM3066">
        <v>0</v>
      </c>
      <c r="AN3066">
        <v>0</v>
      </c>
      <c r="AO3066">
        <v>0</v>
      </c>
      <c r="AP3066">
        <v>0</v>
      </c>
      <c r="AQ3066">
        <v>0</v>
      </c>
    </row>
    <row r="3067" spans="1:43" x14ac:dyDescent="0.35">
      <c r="B3067" s="65" t="s">
        <v>128</v>
      </c>
      <c r="E3067" t="s">
        <v>129</v>
      </c>
      <c r="F3067">
        <v>8016</v>
      </c>
      <c r="G3067">
        <v>0</v>
      </c>
      <c r="H3067" t="s">
        <v>637</v>
      </c>
      <c r="I3067">
        <v>1</v>
      </c>
      <c r="J3067">
        <v>210</v>
      </c>
      <c r="K3067" t="s">
        <v>66</v>
      </c>
      <c r="L3067">
        <v>-30790.14</v>
      </c>
      <c r="M3067">
        <v>-53152.23</v>
      </c>
      <c r="N3067">
        <v>0</v>
      </c>
      <c r="O3067">
        <v>-2511.86</v>
      </c>
      <c r="P3067">
        <v>-30790.14</v>
      </c>
      <c r="Q3067">
        <v>-55664.09</v>
      </c>
      <c r="R3067">
        <v>31607.83</v>
      </c>
      <c r="S3067">
        <v>34693.300000000003</v>
      </c>
      <c r="T3067">
        <v>0</v>
      </c>
      <c r="U3067">
        <v>-10751.14</v>
      </c>
      <c r="V3067">
        <v>31607.83</v>
      </c>
      <c r="W3067">
        <v>23942.16</v>
      </c>
      <c r="X3067">
        <v>0</v>
      </c>
      <c r="Y3067">
        <v>0</v>
      </c>
      <c r="Z3067">
        <v>0</v>
      </c>
      <c r="AA3067">
        <v>0</v>
      </c>
      <c r="AB3067">
        <v>0</v>
      </c>
      <c r="AC3067">
        <v>0</v>
      </c>
      <c r="AD3067">
        <v>-308189.74</v>
      </c>
      <c r="AE3067">
        <v>0</v>
      </c>
      <c r="AF3067">
        <v>0</v>
      </c>
      <c r="AG3067">
        <v>0</v>
      </c>
      <c r="AH3067">
        <v>0</v>
      </c>
      <c r="AI3067">
        <v>-308189.74</v>
      </c>
      <c r="AJ3067">
        <v>0</v>
      </c>
      <c r="AK3067">
        <v>-308189.74</v>
      </c>
      <c r="AL3067">
        <v>-340729.36</v>
      </c>
      <c r="AM3067">
        <v>7730.87</v>
      </c>
      <c r="AN3067">
        <v>0</v>
      </c>
      <c r="AO3067">
        <v>0</v>
      </c>
      <c r="AP3067">
        <v>0</v>
      </c>
      <c r="AQ3067">
        <v>7730.87</v>
      </c>
    </row>
    <row r="3068" spans="1:43" x14ac:dyDescent="0.35">
      <c r="B3068" s="65" t="s">
        <v>128</v>
      </c>
      <c r="E3068" t="s">
        <v>129</v>
      </c>
      <c r="F3068">
        <v>8016</v>
      </c>
      <c r="G3068">
        <v>0</v>
      </c>
      <c r="H3068" t="s">
        <v>637</v>
      </c>
      <c r="I3068">
        <v>1</v>
      </c>
      <c r="J3068">
        <v>220</v>
      </c>
      <c r="K3068" t="s">
        <v>66</v>
      </c>
      <c r="L3068">
        <v>-16197.26</v>
      </c>
      <c r="M3068">
        <v>-48055.199999999997</v>
      </c>
      <c r="N3068">
        <v>0</v>
      </c>
      <c r="O3068">
        <v>0</v>
      </c>
      <c r="P3068">
        <v>-16197.26</v>
      </c>
      <c r="Q3068">
        <v>-48055.199999999997</v>
      </c>
      <c r="R3068">
        <v>0</v>
      </c>
      <c r="S3068">
        <v>0</v>
      </c>
      <c r="T3068">
        <v>0</v>
      </c>
      <c r="U3068">
        <v>0</v>
      </c>
      <c r="V3068">
        <v>0</v>
      </c>
      <c r="W3068">
        <v>0</v>
      </c>
      <c r="X3068">
        <v>0</v>
      </c>
      <c r="Y3068">
        <v>0</v>
      </c>
      <c r="Z3068">
        <v>0</v>
      </c>
      <c r="AA3068">
        <v>0</v>
      </c>
      <c r="AB3068">
        <v>0</v>
      </c>
      <c r="AC3068">
        <v>0</v>
      </c>
      <c r="AD3068">
        <v>-4542.0600000000004</v>
      </c>
      <c r="AE3068">
        <v>0</v>
      </c>
      <c r="AF3068">
        <v>0</v>
      </c>
      <c r="AG3068">
        <v>0</v>
      </c>
      <c r="AH3068">
        <v>0</v>
      </c>
      <c r="AI3068">
        <v>-4542.0600000000004</v>
      </c>
      <c r="AJ3068">
        <v>0</v>
      </c>
      <c r="AK3068">
        <v>-4542.0600000000004</v>
      </c>
      <c r="AL3068">
        <v>-36400</v>
      </c>
      <c r="AM3068">
        <v>0</v>
      </c>
      <c r="AN3068">
        <v>0</v>
      </c>
      <c r="AO3068">
        <v>0</v>
      </c>
      <c r="AP3068">
        <v>0</v>
      </c>
      <c r="AQ3068">
        <v>0</v>
      </c>
    </row>
    <row r="3069" spans="1:43" x14ac:dyDescent="0.35">
      <c r="B3069" s="65" t="s">
        <v>128</v>
      </c>
      <c r="E3069" t="s">
        <v>129</v>
      </c>
      <c r="F3069">
        <v>8016</v>
      </c>
      <c r="G3069">
        <v>0</v>
      </c>
      <c r="H3069" t="s">
        <v>637</v>
      </c>
      <c r="I3069">
        <v>1</v>
      </c>
      <c r="J3069">
        <v>231</v>
      </c>
      <c r="K3069" t="s">
        <v>66</v>
      </c>
      <c r="L3069">
        <v>-198818.59</v>
      </c>
      <c r="M3069">
        <v>-198818.59</v>
      </c>
      <c r="N3069">
        <v>0</v>
      </c>
      <c r="O3069">
        <v>0</v>
      </c>
      <c r="P3069">
        <v>-198818.59</v>
      </c>
      <c r="Q3069">
        <v>-198818.59</v>
      </c>
      <c r="R3069">
        <v>0</v>
      </c>
      <c r="S3069">
        <v>0</v>
      </c>
      <c r="T3069">
        <v>0</v>
      </c>
      <c r="U3069">
        <v>0</v>
      </c>
      <c r="V3069">
        <v>0</v>
      </c>
      <c r="W3069">
        <v>0</v>
      </c>
      <c r="X3069">
        <v>0</v>
      </c>
      <c r="Y3069">
        <v>0</v>
      </c>
      <c r="Z3069">
        <v>0</v>
      </c>
      <c r="AA3069">
        <v>0</v>
      </c>
      <c r="AB3069">
        <v>0</v>
      </c>
      <c r="AC3069">
        <v>0</v>
      </c>
      <c r="AD3069">
        <v>-2690000</v>
      </c>
      <c r="AE3069">
        <v>0</v>
      </c>
      <c r="AF3069">
        <v>0</v>
      </c>
      <c r="AG3069">
        <v>0</v>
      </c>
      <c r="AH3069">
        <v>0</v>
      </c>
      <c r="AI3069">
        <v>-2690000</v>
      </c>
      <c r="AJ3069">
        <v>0</v>
      </c>
      <c r="AK3069">
        <v>-2690000</v>
      </c>
      <c r="AL3069">
        <v>-2690000</v>
      </c>
      <c r="AM3069">
        <v>0</v>
      </c>
      <c r="AN3069">
        <v>0</v>
      </c>
      <c r="AO3069">
        <v>0</v>
      </c>
      <c r="AP3069">
        <v>0</v>
      </c>
      <c r="AQ3069">
        <v>0</v>
      </c>
    </row>
    <row r="3070" spans="1:43" x14ac:dyDescent="0.35">
      <c r="B3070" s="65" t="s">
        <v>128</v>
      </c>
      <c r="E3070" t="s">
        <v>129</v>
      </c>
      <c r="F3070">
        <v>8016</v>
      </c>
      <c r="G3070">
        <v>0</v>
      </c>
      <c r="H3070" t="s">
        <v>637</v>
      </c>
      <c r="I3070">
        <v>1</v>
      </c>
      <c r="J3070">
        <v>233</v>
      </c>
      <c r="K3070" t="s">
        <v>66</v>
      </c>
      <c r="L3070">
        <v>-360165.29</v>
      </c>
      <c r="M3070">
        <v>-297533.03999999998</v>
      </c>
      <c r="N3070">
        <v>0</v>
      </c>
      <c r="O3070">
        <v>0</v>
      </c>
      <c r="P3070">
        <v>-360165.29</v>
      </c>
      <c r="Q3070">
        <v>-297533.03999999998</v>
      </c>
      <c r="R3070">
        <v>-11378.31</v>
      </c>
      <c r="S3070">
        <v>0</v>
      </c>
      <c r="T3070">
        <v>0</v>
      </c>
      <c r="U3070">
        <v>0</v>
      </c>
      <c r="V3070">
        <v>-11378.31</v>
      </c>
      <c r="W3070">
        <v>0</v>
      </c>
      <c r="X3070">
        <v>0</v>
      </c>
      <c r="Y3070">
        <v>0</v>
      </c>
      <c r="Z3070">
        <v>0</v>
      </c>
      <c r="AA3070">
        <v>0</v>
      </c>
      <c r="AB3070">
        <v>0</v>
      </c>
      <c r="AC3070">
        <v>0</v>
      </c>
      <c r="AD3070">
        <v>-641651.92000000004</v>
      </c>
      <c r="AE3070">
        <v>0</v>
      </c>
      <c r="AF3070">
        <v>0</v>
      </c>
      <c r="AG3070">
        <v>0</v>
      </c>
      <c r="AH3070">
        <v>0</v>
      </c>
      <c r="AI3070">
        <v>-641651.92000000004</v>
      </c>
      <c r="AJ3070">
        <v>0</v>
      </c>
      <c r="AK3070">
        <v>-641651.92000000004</v>
      </c>
      <c r="AL3070">
        <v>-567641.36</v>
      </c>
      <c r="AM3070">
        <v>0</v>
      </c>
      <c r="AN3070">
        <v>0</v>
      </c>
      <c r="AO3070">
        <v>0</v>
      </c>
      <c r="AP3070">
        <v>0</v>
      </c>
      <c r="AQ3070">
        <v>0</v>
      </c>
    </row>
    <row r="3071" spans="1:43" x14ac:dyDescent="0.35">
      <c r="B3071" s="65" t="s">
        <v>128</v>
      </c>
      <c r="E3071" t="s">
        <v>129</v>
      </c>
      <c r="F3071">
        <v>8016</v>
      </c>
      <c r="G3071">
        <v>0</v>
      </c>
      <c r="H3071" t="s">
        <v>637</v>
      </c>
      <c r="I3071">
        <v>1</v>
      </c>
      <c r="J3071">
        <v>240</v>
      </c>
      <c r="K3071" t="s">
        <v>66</v>
      </c>
      <c r="L3071">
        <v>0</v>
      </c>
      <c r="M3071">
        <v>0</v>
      </c>
      <c r="N3071">
        <v>0</v>
      </c>
      <c r="O3071">
        <v>0</v>
      </c>
      <c r="P3071">
        <v>0</v>
      </c>
      <c r="Q3071">
        <v>0</v>
      </c>
      <c r="R3071">
        <v>174085.7</v>
      </c>
      <c r="S3071">
        <v>174085.7</v>
      </c>
      <c r="T3071">
        <v>0</v>
      </c>
      <c r="U3071">
        <v>0</v>
      </c>
      <c r="V3071">
        <v>174085.7</v>
      </c>
      <c r="W3071">
        <v>174085.7</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row>
    <row r="3072" spans="1:43" x14ac:dyDescent="0.35">
      <c r="B3072" s="65" t="s">
        <v>128</v>
      </c>
      <c r="E3072" t="s">
        <v>129</v>
      </c>
      <c r="F3072">
        <v>8016</v>
      </c>
      <c r="G3072">
        <v>0</v>
      </c>
      <c r="H3072" t="s">
        <v>637</v>
      </c>
      <c r="I3072">
        <v>1</v>
      </c>
      <c r="J3072">
        <v>251</v>
      </c>
      <c r="K3072" t="s">
        <v>66</v>
      </c>
      <c r="L3072">
        <v>-53280670.219999999</v>
      </c>
      <c r="M3072">
        <v>-33771925.039999999</v>
      </c>
      <c r="N3072">
        <v>0</v>
      </c>
      <c r="O3072">
        <v>0</v>
      </c>
      <c r="P3072">
        <v>-53280670.219999999</v>
      </c>
      <c r="Q3072">
        <v>-33771925.039999999</v>
      </c>
      <c r="R3072">
        <v>-360102</v>
      </c>
      <c r="S3072">
        <v>-261774.81</v>
      </c>
      <c r="T3072">
        <v>0</v>
      </c>
      <c r="U3072">
        <v>0</v>
      </c>
      <c r="V3072">
        <v>-360102</v>
      </c>
      <c r="W3072">
        <v>-261774.81</v>
      </c>
      <c r="X3072">
        <v>-1527085.56</v>
      </c>
      <c r="Y3072">
        <v>-2745229.69</v>
      </c>
      <c r="Z3072">
        <v>0</v>
      </c>
      <c r="AA3072">
        <v>0</v>
      </c>
      <c r="AB3072">
        <v>-1527085.56</v>
      </c>
      <c r="AC3072">
        <v>-2745229.69</v>
      </c>
      <c r="AD3072">
        <v>-28733732.32</v>
      </c>
      <c r="AE3072">
        <v>0</v>
      </c>
      <c r="AF3072">
        <v>0</v>
      </c>
      <c r="AG3072">
        <v>0</v>
      </c>
      <c r="AH3072">
        <v>0</v>
      </c>
      <c r="AI3072">
        <v>-28733732.32</v>
      </c>
      <c r="AJ3072">
        <v>-1527085.56</v>
      </c>
      <c r="AK3072">
        <v>-29951876.449999999</v>
      </c>
      <c r="AL3072">
        <v>-10344804.08</v>
      </c>
      <c r="AM3072">
        <v>9652.34</v>
      </c>
      <c r="AN3072">
        <v>0</v>
      </c>
      <c r="AO3072">
        <v>0</v>
      </c>
      <c r="AP3072">
        <v>0</v>
      </c>
      <c r="AQ3072">
        <v>9652.34</v>
      </c>
    </row>
    <row r="3073" spans="2:43" x14ac:dyDescent="0.35">
      <c r="B3073" s="65" t="s">
        <v>128</v>
      </c>
      <c r="E3073" t="s">
        <v>129</v>
      </c>
      <c r="F3073">
        <v>8016</v>
      </c>
      <c r="G3073">
        <v>0</v>
      </c>
      <c r="H3073" t="s">
        <v>637</v>
      </c>
      <c r="I3073">
        <v>1</v>
      </c>
      <c r="J3073">
        <v>252</v>
      </c>
      <c r="K3073" t="s">
        <v>66</v>
      </c>
      <c r="L3073">
        <v>-44598871.93</v>
      </c>
      <c r="M3073">
        <v>-26167111.539999999</v>
      </c>
      <c r="N3073">
        <v>0</v>
      </c>
      <c r="O3073">
        <v>0</v>
      </c>
      <c r="P3073">
        <v>-44598871.93</v>
      </c>
      <c r="Q3073">
        <v>-26167111.539999999</v>
      </c>
      <c r="R3073">
        <v>-69791.259999999995</v>
      </c>
      <c r="S3073">
        <v>-67956.649999999994</v>
      </c>
      <c r="T3073">
        <v>0</v>
      </c>
      <c r="U3073">
        <v>-1533.76</v>
      </c>
      <c r="V3073">
        <v>-69791.259999999995</v>
      </c>
      <c r="W3073">
        <v>-69490.41</v>
      </c>
      <c r="X3073">
        <v>-3665831.39</v>
      </c>
      <c r="Y3073">
        <v>-1953717.92</v>
      </c>
      <c r="Z3073">
        <v>0</v>
      </c>
      <c r="AA3073">
        <v>0</v>
      </c>
      <c r="AB3073">
        <v>-3665831.39</v>
      </c>
      <c r="AC3073">
        <v>-1953717.92</v>
      </c>
      <c r="AD3073">
        <v>-29747753.280000001</v>
      </c>
      <c r="AE3073">
        <v>0</v>
      </c>
      <c r="AF3073">
        <v>0</v>
      </c>
      <c r="AG3073">
        <v>-488.61</v>
      </c>
      <c r="AH3073">
        <v>0</v>
      </c>
      <c r="AI3073">
        <v>-29748241.890000001</v>
      </c>
      <c r="AJ3073">
        <v>-3665831.39</v>
      </c>
      <c r="AK3073">
        <v>-28036128.420000002</v>
      </c>
      <c r="AL3073">
        <v>-9604067.1799999997</v>
      </c>
      <c r="AM3073">
        <v>22366.2</v>
      </c>
      <c r="AN3073">
        <v>78.67</v>
      </c>
      <c r="AO3073">
        <v>0</v>
      </c>
      <c r="AP3073">
        <v>0</v>
      </c>
      <c r="AQ3073">
        <v>22444.87</v>
      </c>
    </row>
    <row r="3074" spans="2:43" x14ac:dyDescent="0.35">
      <c r="B3074" s="65" t="s">
        <v>128</v>
      </c>
      <c r="E3074" t="s">
        <v>129</v>
      </c>
      <c r="F3074">
        <v>8016</v>
      </c>
      <c r="G3074">
        <v>0</v>
      </c>
      <c r="H3074" t="s">
        <v>637</v>
      </c>
      <c r="I3074">
        <v>1</v>
      </c>
      <c r="J3074">
        <v>253</v>
      </c>
      <c r="K3074" t="s">
        <v>66</v>
      </c>
      <c r="L3074">
        <v>-1858715.99</v>
      </c>
      <c r="M3074">
        <v>-2170061.89</v>
      </c>
      <c r="N3074">
        <v>0</v>
      </c>
      <c r="O3074">
        <v>0</v>
      </c>
      <c r="P3074">
        <v>-1858715.99</v>
      </c>
      <c r="Q3074">
        <v>-2170061.89</v>
      </c>
      <c r="R3074">
        <v>-248901.61</v>
      </c>
      <c r="S3074">
        <v>-625922.43999999994</v>
      </c>
      <c r="T3074">
        <v>0</v>
      </c>
      <c r="U3074">
        <v>0</v>
      </c>
      <c r="V3074">
        <v>-248901.61</v>
      </c>
      <c r="W3074">
        <v>-625922.43999999994</v>
      </c>
      <c r="X3074">
        <v>-5851008.4299999997</v>
      </c>
      <c r="Y3074">
        <v>-2234275.81</v>
      </c>
      <c r="Z3074">
        <v>0</v>
      </c>
      <c r="AA3074">
        <v>0</v>
      </c>
      <c r="AB3074">
        <v>-5851008.4299999997</v>
      </c>
      <c r="AC3074">
        <v>-2234275.81</v>
      </c>
      <c r="AD3074">
        <v>-7491175.1500000004</v>
      </c>
      <c r="AE3074">
        <v>0</v>
      </c>
      <c r="AF3074">
        <v>0</v>
      </c>
      <c r="AG3074">
        <v>0</v>
      </c>
      <c r="AH3074">
        <v>0</v>
      </c>
      <c r="AI3074">
        <v>-7491175.1500000004</v>
      </c>
      <c r="AJ3074">
        <v>-5851008.4299999997</v>
      </c>
      <c r="AK3074">
        <v>-3874442.53</v>
      </c>
      <c r="AL3074">
        <v>-4562809.26</v>
      </c>
      <c r="AM3074">
        <v>0</v>
      </c>
      <c r="AN3074">
        <v>0</v>
      </c>
      <c r="AO3074">
        <v>0</v>
      </c>
      <c r="AP3074">
        <v>0</v>
      </c>
      <c r="AQ3074">
        <v>0</v>
      </c>
    </row>
    <row r="3075" spans="2:43" x14ac:dyDescent="0.35">
      <c r="B3075" s="65" t="s">
        <v>128</v>
      </c>
      <c r="E3075" t="s">
        <v>129</v>
      </c>
      <c r="F3075">
        <v>8016</v>
      </c>
      <c r="G3075">
        <v>0</v>
      </c>
      <c r="H3075" t="s">
        <v>637</v>
      </c>
      <c r="I3075">
        <v>1</v>
      </c>
      <c r="J3075">
        <v>255</v>
      </c>
      <c r="K3075" t="s">
        <v>66</v>
      </c>
      <c r="L3075">
        <v>0</v>
      </c>
      <c r="M3075">
        <v>0</v>
      </c>
      <c r="N3075">
        <v>0</v>
      </c>
      <c r="O3075">
        <v>0</v>
      </c>
      <c r="P3075">
        <v>0</v>
      </c>
      <c r="Q3075">
        <v>0</v>
      </c>
      <c r="R3075">
        <v>0</v>
      </c>
      <c r="S3075">
        <v>0</v>
      </c>
      <c r="T3075">
        <v>0</v>
      </c>
      <c r="U3075">
        <v>0</v>
      </c>
      <c r="V3075">
        <v>0</v>
      </c>
      <c r="W3075">
        <v>0</v>
      </c>
      <c r="X3075">
        <v>-1280300</v>
      </c>
      <c r="Y3075">
        <v>0</v>
      </c>
      <c r="Z3075">
        <v>0</v>
      </c>
      <c r="AA3075">
        <v>0</v>
      </c>
      <c r="AB3075">
        <v>-1280300</v>
      </c>
      <c r="AC3075">
        <v>0</v>
      </c>
      <c r="AD3075">
        <v>-1280300</v>
      </c>
      <c r="AE3075">
        <v>0</v>
      </c>
      <c r="AF3075">
        <v>0</v>
      </c>
      <c r="AG3075">
        <v>0</v>
      </c>
      <c r="AH3075">
        <v>0</v>
      </c>
      <c r="AI3075">
        <v>-1280300</v>
      </c>
      <c r="AJ3075">
        <v>-1280300</v>
      </c>
      <c r="AK3075">
        <v>0</v>
      </c>
      <c r="AL3075">
        <v>0</v>
      </c>
      <c r="AM3075">
        <v>0</v>
      </c>
      <c r="AN3075">
        <v>0</v>
      </c>
      <c r="AO3075">
        <v>0</v>
      </c>
      <c r="AP3075">
        <v>0</v>
      </c>
      <c r="AQ3075">
        <v>0</v>
      </c>
    </row>
    <row r="3076" spans="2:43" x14ac:dyDescent="0.35">
      <c r="B3076" s="65" t="s">
        <v>128</v>
      </c>
      <c r="E3076" t="s">
        <v>129</v>
      </c>
      <c r="F3076">
        <v>8016</v>
      </c>
      <c r="G3076">
        <v>0</v>
      </c>
      <c r="H3076" t="s">
        <v>637</v>
      </c>
      <c r="I3076">
        <v>1</v>
      </c>
      <c r="J3076">
        <v>257</v>
      </c>
      <c r="K3076" t="s">
        <v>66</v>
      </c>
      <c r="L3076">
        <v>-476559.53</v>
      </c>
      <c r="M3076">
        <v>-393511.98</v>
      </c>
      <c r="N3076">
        <v>0</v>
      </c>
      <c r="O3076">
        <v>0</v>
      </c>
      <c r="P3076">
        <v>-476559.53</v>
      </c>
      <c r="Q3076">
        <v>-393511.98</v>
      </c>
      <c r="R3076">
        <v>0</v>
      </c>
      <c r="S3076">
        <v>0</v>
      </c>
      <c r="T3076">
        <v>0</v>
      </c>
      <c r="U3076">
        <v>0</v>
      </c>
      <c r="V3076">
        <v>0</v>
      </c>
      <c r="W3076">
        <v>0</v>
      </c>
      <c r="X3076">
        <v>-331939.96000000002</v>
      </c>
      <c r="Y3076">
        <v>-34933.53</v>
      </c>
      <c r="Z3076">
        <v>0</v>
      </c>
      <c r="AA3076">
        <v>0</v>
      </c>
      <c r="AB3076">
        <v>-331939.96000000002</v>
      </c>
      <c r="AC3076">
        <v>-34933.53</v>
      </c>
      <c r="AD3076">
        <v>-535185.43999999994</v>
      </c>
      <c r="AE3076">
        <v>0</v>
      </c>
      <c r="AF3076">
        <v>0</v>
      </c>
      <c r="AG3076">
        <v>0</v>
      </c>
      <c r="AH3076">
        <v>0</v>
      </c>
      <c r="AI3076">
        <v>-535185.43999999994</v>
      </c>
      <c r="AJ3076">
        <v>-331939.96000000002</v>
      </c>
      <c r="AK3076">
        <v>-238179.01</v>
      </c>
      <c r="AL3076">
        <v>-155131.46</v>
      </c>
      <c r="AM3076">
        <v>0</v>
      </c>
      <c r="AN3076">
        <v>0</v>
      </c>
      <c r="AO3076">
        <v>0</v>
      </c>
      <c r="AP3076">
        <v>0</v>
      </c>
      <c r="AQ3076">
        <v>0</v>
      </c>
    </row>
    <row r="3077" spans="2:43" x14ac:dyDescent="0.35">
      <c r="B3077" s="65" t="s">
        <v>128</v>
      </c>
      <c r="E3077" t="s">
        <v>129</v>
      </c>
      <c r="F3077">
        <v>8016</v>
      </c>
      <c r="G3077">
        <v>0</v>
      </c>
      <c r="H3077" t="s">
        <v>637</v>
      </c>
      <c r="I3077">
        <v>1</v>
      </c>
      <c r="J3077">
        <v>260</v>
      </c>
      <c r="K3077" t="s">
        <v>66</v>
      </c>
      <c r="L3077">
        <v>-330908.81</v>
      </c>
      <c r="M3077">
        <v>42978.02</v>
      </c>
      <c r="N3077">
        <v>0</v>
      </c>
      <c r="O3077">
        <v>0</v>
      </c>
      <c r="P3077">
        <v>-330908.81</v>
      </c>
      <c r="Q3077">
        <v>42978.02</v>
      </c>
      <c r="R3077">
        <v>2.91</v>
      </c>
      <c r="S3077">
        <v>377023.74</v>
      </c>
      <c r="T3077">
        <v>0</v>
      </c>
      <c r="U3077">
        <v>0</v>
      </c>
      <c r="V3077">
        <v>2.91</v>
      </c>
      <c r="W3077">
        <v>377023.74</v>
      </c>
      <c r="X3077">
        <v>0</v>
      </c>
      <c r="Y3077">
        <v>-188510.42</v>
      </c>
      <c r="Z3077">
        <v>0</v>
      </c>
      <c r="AA3077">
        <v>0</v>
      </c>
      <c r="AB3077">
        <v>0</v>
      </c>
      <c r="AC3077">
        <v>-188510.42</v>
      </c>
      <c r="AD3077">
        <v>-579918.1</v>
      </c>
      <c r="AE3077">
        <v>0</v>
      </c>
      <c r="AF3077">
        <v>0</v>
      </c>
      <c r="AG3077">
        <v>0</v>
      </c>
      <c r="AH3077">
        <v>0</v>
      </c>
      <c r="AI3077">
        <v>-579918.1</v>
      </c>
      <c r="AJ3077">
        <v>0</v>
      </c>
      <c r="AK3077">
        <v>-768428.52</v>
      </c>
      <c r="AL3077">
        <v>-17520.86</v>
      </c>
      <c r="AM3077">
        <v>0</v>
      </c>
      <c r="AN3077">
        <v>0</v>
      </c>
      <c r="AO3077">
        <v>0</v>
      </c>
      <c r="AP3077">
        <v>0</v>
      </c>
      <c r="AQ3077">
        <v>0</v>
      </c>
    </row>
    <row r="3078" spans="2:43" x14ac:dyDescent="0.35">
      <c r="B3078" s="65" t="s">
        <v>128</v>
      </c>
      <c r="E3078" t="s">
        <v>129</v>
      </c>
      <c r="F3078">
        <v>8016</v>
      </c>
      <c r="G3078">
        <v>0</v>
      </c>
      <c r="H3078" t="s">
        <v>637</v>
      </c>
      <c r="I3078">
        <v>1</v>
      </c>
      <c r="J3078">
        <v>310</v>
      </c>
      <c r="K3078" t="s">
        <v>66</v>
      </c>
      <c r="L3078">
        <v>-336480.61</v>
      </c>
      <c r="M3078">
        <v>-266463.26</v>
      </c>
      <c r="N3078">
        <v>0</v>
      </c>
      <c r="O3078">
        <v>0</v>
      </c>
      <c r="P3078">
        <v>-336480.61</v>
      </c>
      <c r="Q3078">
        <v>-266463.26</v>
      </c>
      <c r="R3078">
        <v>-294609.96000000002</v>
      </c>
      <c r="S3078">
        <v>0</v>
      </c>
      <c r="T3078">
        <v>0</v>
      </c>
      <c r="U3078">
        <v>0</v>
      </c>
      <c r="V3078">
        <v>-294609.96000000002</v>
      </c>
      <c r="W3078">
        <v>0</v>
      </c>
      <c r="X3078">
        <v>0</v>
      </c>
      <c r="Y3078">
        <v>0</v>
      </c>
      <c r="Z3078">
        <v>0</v>
      </c>
      <c r="AA3078">
        <v>0</v>
      </c>
      <c r="AB3078">
        <v>0</v>
      </c>
      <c r="AC3078">
        <v>0</v>
      </c>
      <c r="AD3078">
        <v>-400951.65</v>
      </c>
      <c r="AE3078">
        <v>0</v>
      </c>
      <c r="AF3078">
        <v>0</v>
      </c>
      <c r="AG3078">
        <v>0</v>
      </c>
      <c r="AH3078">
        <v>0</v>
      </c>
      <c r="AI3078">
        <v>-400951.65</v>
      </c>
      <c r="AJ3078">
        <v>0</v>
      </c>
      <c r="AK3078">
        <v>-400951.65</v>
      </c>
      <c r="AL3078">
        <v>-36324.339999999997</v>
      </c>
      <c r="AM3078">
        <v>0</v>
      </c>
      <c r="AN3078">
        <v>0</v>
      </c>
      <c r="AO3078">
        <v>0</v>
      </c>
      <c r="AP3078">
        <v>0</v>
      </c>
      <c r="AQ3078">
        <v>0</v>
      </c>
    </row>
    <row r="3079" spans="2:43" x14ac:dyDescent="0.35">
      <c r="B3079" s="65" t="s">
        <v>128</v>
      </c>
      <c r="E3079" t="s">
        <v>129</v>
      </c>
      <c r="F3079">
        <v>8016</v>
      </c>
      <c r="G3079">
        <v>0</v>
      </c>
      <c r="H3079" t="s">
        <v>637</v>
      </c>
      <c r="I3079">
        <v>1</v>
      </c>
      <c r="J3079">
        <v>410</v>
      </c>
      <c r="K3079" t="s">
        <v>66</v>
      </c>
      <c r="L3079">
        <v>-19397802.210000001</v>
      </c>
      <c r="M3079">
        <v>-27718874.530000001</v>
      </c>
      <c r="N3079">
        <v>0</v>
      </c>
      <c r="O3079">
        <v>0</v>
      </c>
      <c r="P3079">
        <v>-19397802.210000001</v>
      </c>
      <c r="Q3079">
        <v>-27718874.530000001</v>
      </c>
      <c r="R3079">
        <v>-97228.25</v>
      </c>
      <c r="S3079">
        <v>-77226.75</v>
      </c>
      <c r="T3079">
        <v>0</v>
      </c>
      <c r="U3079">
        <v>0</v>
      </c>
      <c r="V3079">
        <v>-97228.25</v>
      </c>
      <c r="W3079">
        <v>-77226.75</v>
      </c>
      <c r="X3079">
        <v>0</v>
      </c>
      <c r="Y3079">
        <v>0</v>
      </c>
      <c r="Z3079">
        <v>0</v>
      </c>
      <c r="AA3079">
        <v>0</v>
      </c>
      <c r="AB3079">
        <v>0</v>
      </c>
      <c r="AC3079">
        <v>0</v>
      </c>
      <c r="AD3079">
        <v>-10266407.77</v>
      </c>
      <c r="AE3079">
        <v>0</v>
      </c>
      <c r="AF3079">
        <v>0</v>
      </c>
      <c r="AG3079">
        <v>0</v>
      </c>
      <c r="AH3079">
        <v>0</v>
      </c>
      <c r="AI3079">
        <v>-10266407.77</v>
      </c>
      <c r="AJ3079">
        <v>0</v>
      </c>
      <c r="AK3079">
        <v>-10266407.77</v>
      </c>
      <c r="AL3079">
        <v>-18567478.59</v>
      </c>
      <c r="AM3079">
        <v>0</v>
      </c>
      <c r="AN3079">
        <v>0</v>
      </c>
      <c r="AO3079">
        <v>0</v>
      </c>
      <c r="AP3079">
        <v>0</v>
      </c>
      <c r="AQ3079">
        <v>0</v>
      </c>
    </row>
    <row r="3080" spans="2:43" x14ac:dyDescent="0.35">
      <c r="B3080" s="65" t="s">
        <v>128</v>
      </c>
      <c r="E3080" t="s">
        <v>129</v>
      </c>
      <c r="F3080">
        <v>8016</v>
      </c>
      <c r="G3080">
        <v>0</v>
      </c>
      <c r="H3080" t="s">
        <v>638</v>
      </c>
      <c r="I3080">
        <v>2</v>
      </c>
      <c r="J3080">
        <v>0</v>
      </c>
      <c r="K3080" t="s">
        <v>66</v>
      </c>
      <c r="L3080">
        <v>138139.09</v>
      </c>
      <c r="M3080">
        <v>138139.09</v>
      </c>
      <c r="N3080">
        <v>0</v>
      </c>
      <c r="O3080">
        <v>0</v>
      </c>
      <c r="P3080">
        <v>138139.09</v>
      </c>
      <c r="Q3080">
        <v>138139.09</v>
      </c>
      <c r="R3080">
        <v>-4364.72</v>
      </c>
      <c r="S3080">
        <v>-4364.72</v>
      </c>
      <c r="T3080">
        <v>0</v>
      </c>
      <c r="U3080">
        <v>0</v>
      </c>
      <c r="V3080">
        <v>-4364.72</v>
      </c>
      <c r="W3080">
        <v>-4364.72</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row>
    <row r="3081" spans="2:43" x14ac:dyDescent="0.35">
      <c r="B3081" s="65" t="s">
        <v>128</v>
      </c>
      <c r="E3081" t="s">
        <v>129</v>
      </c>
      <c r="F3081">
        <v>8016</v>
      </c>
      <c r="G3081">
        <v>0</v>
      </c>
      <c r="H3081" t="s">
        <v>638</v>
      </c>
      <c r="I3081">
        <v>2</v>
      </c>
      <c r="J3081">
        <v>251</v>
      </c>
      <c r="K3081" t="s">
        <v>66</v>
      </c>
      <c r="L3081">
        <v>-3789.27</v>
      </c>
      <c r="M3081">
        <v>-3789.27</v>
      </c>
      <c r="N3081">
        <v>0</v>
      </c>
      <c r="O3081">
        <v>0</v>
      </c>
      <c r="P3081">
        <v>-3789.27</v>
      </c>
      <c r="Q3081">
        <v>-3789.27</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row>
    <row r="3082" spans="2:43" x14ac:dyDescent="0.35">
      <c r="B3082" s="65" t="s">
        <v>128</v>
      </c>
      <c r="E3082" t="s">
        <v>129</v>
      </c>
      <c r="F3082">
        <v>8016</v>
      </c>
      <c r="G3082">
        <v>0</v>
      </c>
      <c r="H3082" t="s">
        <v>638</v>
      </c>
      <c r="I3082">
        <v>2</v>
      </c>
      <c r="J3082">
        <v>252</v>
      </c>
      <c r="K3082" t="s">
        <v>66</v>
      </c>
      <c r="L3082">
        <v>872342.01</v>
      </c>
      <c r="M3082">
        <v>872342.01</v>
      </c>
      <c r="N3082">
        <v>0</v>
      </c>
      <c r="O3082">
        <v>0</v>
      </c>
      <c r="P3082">
        <v>872342.01</v>
      </c>
      <c r="Q3082">
        <v>872342.01</v>
      </c>
      <c r="R3082">
        <v>0</v>
      </c>
      <c r="S3082">
        <v>0</v>
      </c>
      <c r="T3082">
        <v>0</v>
      </c>
      <c r="U3082">
        <v>0</v>
      </c>
      <c r="V3082">
        <v>0</v>
      </c>
      <c r="W3082">
        <v>0</v>
      </c>
      <c r="X3082">
        <v>-1107574.8600000001</v>
      </c>
      <c r="Y3082">
        <v>-1107574.8600000001</v>
      </c>
      <c r="Z3082">
        <v>0</v>
      </c>
      <c r="AA3082">
        <v>0</v>
      </c>
      <c r="AB3082">
        <v>-1107574.8600000001</v>
      </c>
      <c r="AC3082">
        <v>-1107574.8600000001</v>
      </c>
      <c r="AD3082">
        <v>0</v>
      </c>
      <c r="AE3082">
        <v>0</v>
      </c>
      <c r="AF3082">
        <v>0</v>
      </c>
      <c r="AG3082">
        <v>0</v>
      </c>
      <c r="AH3082">
        <v>0</v>
      </c>
      <c r="AI3082">
        <v>0</v>
      </c>
      <c r="AJ3082">
        <v>-1107574.8600000001</v>
      </c>
      <c r="AK3082">
        <v>0</v>
      </c>
      <c r="AL3082">
        <v>0</v>
      </c>
      <c r="AM3082">
        <v>0</v>
      </c>
      <c r="AN3082">
        <v>0</v>
      </c>
      <c r="AO3082">
        <v>0</v>
      </c>
      <c r="AP3082">
        <v>0</v>
      </c>
      <c r="AQ3082">
        <v>0</v>
      </c>
    </row>
    <row r="3083" spans="2:43" x14ac:dyDescent="0.35">
      <c r="B3083" s="65" t="s">
        <v>128</v>
      </c>
      <c r="E3083" t="s">
        <v>129</v>
      </c>
      <c r="F3083">
        <v>8016</v>
      </c>
      <c r="G3083">
        <v>0</v>
      </c>
      <c r="H3083" t="s">
        <v>638</v>
      </c>
      <c r="I3083">
        <v>2</v>
      </c>
      <c r="J3083">
        <v>257</v>
      </c>
      <c r="K3083" t="s">
        <v>66</v>
      </c>
      <c r="L3083">
        <v>-1103.05</v>
      </c>
      <c r="M3083">
        <v>-1103.05</v>
      </c>
      <c r="N3083">
        <v>0</v>
      </c>
      <c r="O3083">
        <v>0</v>
      </c>
      <c r="P3083">
        <v>-1103.05</v>
      </c>
      <c r="Q3083">
        <v>-1103.05</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row>
    <row r="3084" spans="2:43" x14ac:dyDescent="0.35">
      <c r="B3084" s="65" t="s">
        <v>128</v>
      </c>
      <c r="E3084" t="s">
        <v>129</v>
      </c>
      <c r="F3084">
        <v>8016</v>
      </c>
      <c r="G3084">
        <v>0</v>
      </c>
      <c r="H3084" t="s">
        <v>638</v>
      </c>
      <c r="I3084">
        <v>2</v>
      </c>
      <c r="J3084">
        <v>260</v>
      </c>
      <c r="K3084" t="s">
        <v>66</v>
      </c>
      <c r="L3084">
        <v>0</v>
      </c>
      <c r="M3084">
        <v>0</v>
      </c>
      <c r="N3084">
        <v>0</v>
      </c>
      <c r="O3084">
        <v>0</v>
      </c>
      <c r="P3084">
        <v>0</v>
      </c>
      <c r="Q3084">
        <v>0</v>
      </c>
      <c r="R3084">
        <v>4364.72</v>
      </c>
      <c r="S3084">
        <v>4364.72</v>
      </c>
      <c r="T3084">
        <v>0</v>
      </c>
      <c r="U3084">
        <v>0</v>
      </c>
      <c r="V3084">
        <v>4364.72</v>
      </c>
      <c r="W3084">
        <v>4364.72</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row>
    <row r="3085" spans="2:43" x14ac:dyDescent="0.35">
      <c r="B3085" s="65" t="s">
        <v>128</v>
      </c>
      <c r="E3085" t="s">
        <v>129</v>
      </c>
      <c r="F3085">
        <v>8016</v>
      </c>
      <c r="G3085">
        <v>0</v>
      </c>
      <c r="H3085" t="s">
        <v>639</v>
      </c>
      <c r="I3085">
        <v>7</v>
      </c>
      <c r="J3085">
        <v>111</v>
      </c>
      <c r="K3085" t="s">
        <v>66</v>
      </c>
      <c r="L3085">
        <v>0</v>
      </c>
      <c r="M3085">
        <v>0</v>
      </c>
      <c r="N3085">
        <v>0</v>
      </c>
      <c r="O3085">
        <v>0</v>
      </c>
      <c r="P3085">
        <v>0</v>
      </c>
      <c r="Q3085">
        <v>0</v>
      </c>
      <c r="R3085">
        <v>-33988.800000000003</v>
      </c>
      <c r="S3085">
        <v>-50490.02</v>
      </c>
      <c r="T3085">
        <v>0</v>
      </c>
      <c r="U3085">
        <v>0</v>
      </c>
      <c r="V3085">
        <v>-33988.800000000003</v>
      </c>
      <c r="W3085">
        <v>-50490.02</v>
      </c>
      <c r="X3085">
        <v>0</v>
      </c>
      <c r="Y3085">
        <v>0</v>
      </c>
      <c r="Z3085">
        <v>0</v>
      </c>
      <c r="AA3085">
        <v>0</v>
      </c>
      <c r="AB3085">
        <v>0</v>
      </c>
      <c r="AC3085">
        <v>0</v>
      </c>
      <c r="AD3085">
        <v>-671922.59</v>
      </c>
      <c r="AE3085">
        <v>0</v>
      </c>
      <c r="AF3085">
        <v>0</v>
      </c>
      <c r="AG3085">
        <v>-160.80000000000001</v>
      </c>
      <c r="AH3085">
        <v>0</v>
      </c>
      <c r="AI3085">
        <v>-672083.39</v>
      </c>
      <c r="AJ3085">
        <v>0</v>
      </c>
      <c r="AK3085">
        <v>-672083.39</v>
      </c>
      <c r="AL3085">
        <v>-688584.61</v>
      </c>
      <c r="AM3085">
        <v>0</v>
      </c>
      <c r="AN3085">
        <v>0</v>
      </c>
      <c r="AO3085">
        <v>0</v>
      </c>
      <c r="AP3085">
        <v>0</v>
      </c>
      <c r="AQ3085">
        <v>0</v>
      </c>
    </row>
    <row r="3086" spans="2:43" x14ac:dyDescent="0.35">
      <c r="B3086" s="65" t="s">
        <v>128</v>
      </c>
      <c r="E3086" t="s">
        <v>129</v>
      </c>
      <c r="F3086">
        <v>8016</v>
      </c>
      <c r="G3086">
        <v>0</v>
      </c>
      <c r="H3086" t="s">
        <v>639</v>
      </c>
      <c r="I3086">
        <v>7</v>
      </c>
      <c r="J3086">
        <v>121</v>
      </c>
      <c r="K3086" t="s">
        <v>66</v>
      </c>
      <c r="L3086">
        <v>0</v>
      </c>
      <c r="M3086">
        <v>0</v>
      </c>
      <c r="N3086">
        <v>0</v>
      </c>
      <c r="O3086">
        <v>0</v>
      </c>
      <c r="P3086">
        <v>0</v>
      </c>
      <c r="Q3086">
        <v>0</v>
      </c>
      <c r="R3086">
        <v>-10168.620000000001</v>
      </c>
      <c r="S3086">
        <v>-14242.99</v>
      </c>
      <c r="T3086">
        <v>0</v>
      </c>
      <c r="U3086">
        <v>0</v>
      </c>
      <c r="V3086">
        <v>-10168.620000000001</v>
      </c>
      <c r="W3086">
        <v>-14242.99</v>
      </c>
      <c r="X3086">
        <v>0</v>
      </c>
      <c r="Y3086">
        <v>0</v>
      </c>
      <c r="Z3086">
        <v>0</v>
      </c>
      <c r="AA3086">
        <v>0</v>
      </c>
      <c r="AB3086">
        <v>0</v>
      </c>
      <c r="AC3086">
        <v>0</v>
      </c>
      <c r="AD3086">
        <v>-198067.14</v>
      </c>
      <c r="AE3086">
        <v>0</v>
      </c>
      <c r="AF3086">
        <v>0</v>
      </c>
      <c r="AG3086">
        <v>0</v>
      </c>
      <c r="AH3086">
        <v>0</v>
      </c>
      <c r="AI3086">
        <v>-198067.14</v>
      </c>
      <c r="AJ3086">
        <v>0</v>
      </c>
      <c r="AK3086">
        <v>-198067.14</v>
      </c>
      <c r="AL3086">
        <v>-202141.51</v>
      </c>
      <c r="AM3086">
        <v>0</v>
      </c>
      <c r="AN3086">
        <v>0</v>
      </c>
      <c r="AO3086">
        <v>0</v>
      </c>
      <c r="AP3086">
        <v>0</v>
      </c>
      <c r="AQ3086">
        <v>0</v>
      </c>
    </row>
    <row r="3087" spans="2:43" x14ac:dyDescent="0.35">
      <c r="B3087" s="65" t="s">
        <v>128</v>
      </c>
      <c r="E3087" t="s">
        <v>129</v>
      </c>
      <c r="F3087">
        <v>8016</v>
      </c>
      <c r="G3087">
        <v>0</v>
      </c>
      <c r="H3087" t="s">
        <v>639</v>
      </c>
      <c r="I3087">
        <v>7</v>
      </c>
      <c r="J3087">
        <v>210</v>
      </c>
      <c r="K3087" t="s">
        <v>66</v>
      </c>
      <c r="L3087">
        <v>-696.95</v>
      </c>
      <c r="M3087">
        <v>-9983.49</v>
      </c>
      <c r="N3087">
        <v>0</v>
      </c>
      <c r="O3087">
        <v>0</v>
      </c>
      <c r="P3087">
        <v>-696.95</v>
      </c>
      <c r="Q3087">
        <v>-9983.49</v>
      </c>
      <c r="R3087">
        <v>0</v>
      </c>
      <c r="S3087">
        <v>-1212.44</v>
      </c>
      <c r="T3087">
        <v>0</v>
      </c>
      <c r="U3087">
        <v>0</v>
      </c>
      <c r="V3087">
        <v>0</v>
      </c>
      <c r="W3087">
        <v>-1212.44</v>
      </c>
      <c r="X3087">
        <v>0</v>
      </c>
      <c r="Y3087">
        <v>0</v>
      </c>
      <c r="Z3087">
        <v>0</v>
      </c>
      <c r="AA3087">
        <v>0</v>
      </c>
      <c r="AB3087">
        <v>0</v>
      </c>
      <c r="AC3087">
        <v>0</v>
      </c>
      <c r="AD3087">
        <v>-9171.0499999999993</v>
      </c>
      <c r="AE3087">
        <v>0</v>
      </c>
      <c r="AF3087">
        <v>0</v>
      </c>
      <c r="AG3087">
        <v>0</v>
      </c>
      <c r="AH3087">
        <v>0</v>
      </c>
      <c r="AI3087">
        <v>-9171.0499999999993</v>
      </c>
      <c r="AJ3087">
        <v>0</v>
      </c>
      <c r="AK3087">
        <v>-9171.0499999999993</v>
      </c>
      <c r="AL3087">
        <v>-19670.03</v>
      </c>
      <c r="AM3087">
        <v>696.95</v>
      </c>
      <c r="AN3087">
        <v>0</v>
      </c>
      <c r="AO3087">
        <v>0</v>
      </c>
      <c r="AP3087">
        <v>0</v>
      </c>
      <c r="AQ3087">
        <v>696.95</v>
      </c>
    </row>
    <row r="3088" spans="2:43" x14ac:dyDescent="0.35">
      <c r="B3088" s="65" t="s">
        <v>128</v>
      </c>
      <c r="E3088" t="s">
        <v>129</v>
      </c>
      <c r="F3088">
        <v>8016</v>
      </c>
      <c r="G3088">
        <v>0</v>
      </c>
      <c r="H3088" t="s">
        <v>639</v>
      </c>
      <c r="I3088">
        <v>7</v>
      </c>
      <c r="J3088">
        <v>233</v>
      </c>
      <c r="K3088" t="s">
        <v>66</v>
      </c>
      <c r="L3088">
        <v>-157603</v>
      </c>
      <c r="M3088">
        <v>-150603</v>
      </c>
      <c r="N3088">
        <v>0</v>
      </c>
      <c r="O3088">
        <v>0</v>
      </c>
      <c r="P3088">
        <v>-157603</v>
      </c>
      <c r="Q3088">
        <v>-150603</v>
      </c>
      <c r="R3088">
        <v>0</v>
      </c>
      <c r="S3088">
        <v>0</v>
      </c>
      <c r="T3088">
        <v>0</v>
      </c>
      <c r="U3088">
        <v>0</v>
      </c>
      <c r="V3088">
        <v>0</v>
      </c>
      <c r="W3088">
        <v>0</v>
      </c>
      <c r="X3088">
        <v>0</v>
      </c>
      <c r="Y3088">
        <v>0</v>
      </c>
      <c r="Z3088">
        <v>0</v>
      </c>
      <c r="AA3088">
        <v>0</v>
      </c>
      <c r="AB3088">
        <v>0</v>
      </c>
      <c r="AC3088">
        <v>0</v>
      </c>
      <c r="AD3088">
        <v>-7000</v>
      </c>
      <c r="AE3088">
        <v>0</v>
      </c>
      <c r="AF3088">
        <v>0</v>
      </c>
      <c r="AG3088">
        <v>0</v>
      </c>
      <c r="AH3088">
        <v>0</v>
      </c>
      <c r="AI3088">
        <v>-7000</v>
      </c>
      <c r="AJ3088">
        <v>0</v>
      </c>
      <c r="AK3088">
        <v>-7000</v>
      </c>
      <c r="AL3088">
        <v>0</v>
      </c>
      <c r="AM3088">
        <v>0</v>
      </c>
      <c r="AN3088">
        <v>0</v>
      </c>
      <c r="AO3088">
        <v>0</v>
      </c>
      <c r="AP3088">
        <v>0</v>
      </c>
      <c r="AQ3088">
        <v>0</v>
      </c>
    </row>
    <row r="3089" spans="2:43" x14ac:dyDescent="0.35">
      <c r="B3089" s="65" t="s">
        <v>128</v>
      </c>
      <c r="E3089" t="s">
        <v>129</v>
      </c>
      <c r="F3089">
        <v>8016</v>
      </c>
      <c r="G3089">
        <v>0</v>
      </c>
      <c r="H3089" t="s">
        <v>639</v>
      </c>
      <c r="I3089">
        <v>7</v>
      </c>
      <c r="J3089">
        <v>251</v>
      </c>
      <c r="K3089" t="s">
        <v>66</v>
      </c>
      <c r="L3089">
        <v>-51980</v>
      </c>
      <c r="M3089">
        <v>-44000</v>
      </c>
      <c r="N3089">
        <v>0</v>
      </c>
      <c r="O3089">
        <v>0</v>
      </c>
      <c r="P3089">
        <v>-51980</v>
      </c>
      <c r="Q3089">
        <v>-44000</v>
      </c>
      <c r="R3089">
        <v>0</v>
      </c>
      <c r="S3089">
        <v>0</v>
      </c>
      <c r="T3089">
        <v>0</v>
      </c>
      <c r="U3089">
        <v>0</v>
      </c>
      <c r="V3089">
        <v>0</v>
      </c>
      <c r="W3089">
        <v>0</v>
      </c>
      <c r="X3089">
        <v>0</v>
      </c>
      <c r="Y3089">
        <v>0</v>
      </c>
      <c r="Z3089">
        <v>0</v>
      </c>
      <c r="AA3089">
        <v>0</v>
      </c>
      <c r="AB3089">
        <v>0</v>
      </c>
      <c r="AC3089">
        <v>0</v>
      </c>
      <c r="AD3089">
        <v>-7980</v>
      </c>
      <c r="AE3089">
        <v>0</v>
      </c>
      <c r="AF3089">
        <v>0</v>
      </c>
      <c r="AG3089">
        <v>0</v>
      </c>
      <c r="AH3089">
        <v>0</v>
      </c>
      <c r="AI3089">
        <v>-7980</v>
      </c>
      <c r="AJ3089">
        <v>0</v>
      </c>
      <c r="AK3089">
        <v>-7980</v>
      </c>
      <c r="AL3089">
        <v>0</v>
      </c>
      <c r="AM3089">
        <v>0</v>
      </c>
      <c r="AN3089">
        <v>0</v>
      </c>
      <c r="AO3089">
        <v>0</v>
      </c>
      <c r="AP3089">
        <v>0</v>
      </c>
      <c r="AQ3089">
        <v>0</v>
      </c>
    </row>
    <row r="3090" spans="2:43" x14ac:dyDescent="0.35">
      <c r="B3090" s="65" t="s">
        <v>128</v>
      </c>
      <c r="E3090" t="s">
        <v>129</v>
      </c>
      <c r="F3090">
        <v>8016</v>
      </c>
      <c r="G3090">
        <v>0</v>
      </c>
      <c r="H3090" t="s">
        <v>639</v>
      </c>
      <c r="I3090">
        <v>7</v>
      </c>
      <c r="J3090">
        <v>252</v>
      </c>
      <c r="K3090" t="s">
        <v>66</v>
      </c>
      <c r="L3090">
        <v>-4206713.28</v>
      </c>
      <c r="M3090">
        <v>-1633462.31</v>
      </c>
      <c r="N3090">
        <v>0</v>
      </c>
      <c r="O3090">
        <v>0</v>
      </c>
      <c r="P3090">
        <v>-4206713.28</v>
      </c>
      <c r="Q3090">
        <v>-1633462.31</v>
      </c>
      <c r="R3090">
        <v>-936</v>
      </c>
      <c r="S3090">
        <v>0</v>
      </c>
      <c r="T3090">
        <v>0</v>
      </c>
      <c r="U3090">
        <v>0</v>
      </c>
      <c r="V3090">
        <v>-936</v>
      </c>
      <c r="W3090">
        <v>0</v>
      </c>
      <c r="X3090">
        <v>0</v>
      </c>
      <c r="Y3090">
        <v>0</v>
      </c>
      <c r="Z3090">
        <v>0</v>
      </c>
      <c r="AA3090">
        <v>0</v>
      </c>
      <c r="AB3090">
        <v>0</v>
      </c>
      <c r="AC3090">
        <v>0</v>
      </c>
      <c r="AD3090">
        <v>-2622583.73</v>
      </c>
      <c r="AE3090">
        <v>0</v>
      </c>
      <c r="AF3090">
        <v>0</v>
      </c>
      <c r="AG3090">
        <v>0</v>
      </c>
      <c r="AH3090">
        <v>0</v>
      </c>
      <c r="AI3090">
        <v>-2622583.73</v>
      </c>
      <c r="AJ3090">
        <v>0</v>
      </c>
      <c r="AK3090">
        <v>-2622583.73</v>
      </c>
      <c r="AL3090">
        <v>-48396.76</v>
      </c>
      <c r="AM3090">
        <v>0</v>
      </c>
      <c r="AN3090">
        <v>0</v>
      </c>
      <c r="AO3090">
        <v>0</v>
      </c>
      <c r="AP3090">
        <v>0</v>
      </c>
      <c r="AQ3090">
        <v>0</v>
      </c>
    </row>
    <row r="3091" spans="2:43" x14ac:dyDescent="0.35">
      <c r="B3091" s="65" t="s">
        <v>128</v>
      </c>
      <c r="E3091" t="s">
        <v>129</v>
      </c>
      <c r="F3091">
        <v>8016</v>
      </c>
      <c r="G3091">
        <v>0</v>
      </c>
      <c r="H3091" t="s">
        <v>639</v>
      </c>
      <c r="I3091">
        <v>7</v>
      </c>
      <c r="J3091">
        <v>253</v>
      </c>
      <c r="K3091" t="s">
        <v>66</v>
      </c>
      <c r="L3091">
        <v>-97522.15</v>
      </c>
      <c r="M3091">
        <v>-190840.15</v>
      </c>
      <c r="N3091">
        <v>0</v>
      </c>
      <c r="O3091">
        <v>0</v>
      </c>
      <c r="P3091">
        <v>-97522.15</v>
      </c>
      <c r="Q3091">
        <v>-190840.15</v>
      </c>
      <c r="R3091">
        <v>0</v>
      </c>
      <c r="S3091">
        <v>0</v>
      </c>
      <c r="T3091">
        <v>0</v>
      </c>
      <c r="U3091">
        <v>0</v>
      </c>
      <c r="V3091">
        <v>0</v>
      </c>
      <c r="W3091">
        <v>0</v>
      </c>
      <c r="X3091">
        <v>-95964</v>
      </c>
      <c r="Y3091">
        <v>-115791.01</v>
      </c>
      <c r="Z3091">
        <v>0</v>
      </c>
      <c r="AA3091">
        <v>0</v>
      </c>
      <c r="AB3091">
        <v>-95964</v>
      </c>
      <c r="AC3091">
        <v>-115791.01</v>
      </c>
      <c r="AD3091">
        <v>-13704.31</v>
      </c>
      <c r="AE3091">
        <v>0</v>
      </c>
      <c r="AF3091">
        <v>0</v>
      </c>
      <c r="AG3091">
        <v>0</v>
      </c>
      <c r="AH3091">
        <v>0</v>
      </c>
      <c r="AI3091">
        <v>-13704.31</v>
      </c>
      <c r="AJ3091">
        <v>-95964</v>
      </c>
      <c r="AK3091">
        <v>-33531.32</v>
      </c>
      <c r="AL3091">
        <v>-126849.32</v>
      </c>
      <c r="AM3091">
        <v>0</v>
      </c>
      <c r="AN3091">
        <v>0</v>
      </c>
      <c r="AO3091">
        <v>0</v>
      </c>
      <c r="AP3091">
        <v>0</v>
      </c>
      <c r="AQ3091">
        <v>0</v>
      </c>
    </row>
    <row r="3092" spans="2:43" x14ac:dyDescent="0.35">
      <c r="B3092" s="65" t="s">
        <v>128</v>
      </c>
      <c r="E3092" t="s">
        <v>129</v>
      </c>
      <c r="F3092">
        <v>8016</v>
      </c>
      <c r="G3092">
        <v>0</v>
      </c>
      <c r="H3092" t="s">
        <v>639</v>
      </c>
      <c r="I3092">
        <v>7</v>
      </c>
      <c r="J3092">
        <v>260</v>
      </c>
      <c r="K3092" t="s">
        <v>66</v>
      </c>
      <c r="L3092">
        <v>-4314.59</v>
      </c>
      <c r="M3092">
        <v>-4314.59</v>
      </c>
      <c r="N3092">
        <v>0</v>
      </c>
      <c r="O3092">
        <v>0</v>
      </c>
      <c r="P3092">
        <v>-4314.59</v>
      </c>
      <c r="Q3092">
        <v>-4314.59</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row>
    <row r="3093" spans="2:43" x14ac:dyDescent="0.35">
      <c r="B3093" s="65" t="s">
        <v>128</v>
      </c>
      <c r="E3093" t="s">
        <v>129</v>
      </c>
      <c r="F3093">
        <v>8016</v>
      </c>
      <c r="G3093">
        <v>0</v>
      </c>
      <c r="H3093" t="s">
        <v>639</v>
      </c>
      <c r="I3093">
        <v>7</v>
      </c>
      <c r="J3093">
        <v>410</v>
      </c>
      <c r="K3093" t="s">
        <v>66</v>
      </c>
      <c r="L3093">
        <v>-716313.61</v>
      </c>
      <c r="M3093">
        <v>-468438.98</v>
      </c>
      <c r="N3093">
        <v>0</v>
      </c>
      <c r="O3093">
        <v>0</v>
      </c>
      <c r="P3093">
        <v>-716313.61</v>
      </c>
      <c r="Q3093">
        <v>-468438.98</v>
      </c>
      <c r="R3093">
        <v>0</v>
      </c>
      <c r="S3093">
        <v>0</v>
      </c>
      <c r="T3093">
        <v>0</v>
      </c>
      <c r="U3093">
        <v>0</v>
      </c>
      <c r="V3093">
        <v>0</v>
      </c>
      <c r="W3093">
        <v>0</v>
      </c>
      <c r="X3093">
        <v>0</v>
      </c>
      <c r="Y3093">
        <v>0</v>
      </c>
      <c r="Z3093">
        <v>0</v>
      </c>
      <c r="AA3093">
        <v>0</v>
      </c>
      <c r="AB3093">
        <v>0</v>
      </c>
      <c r="AC3093">
        <v>0</v>
      </c>
      <c r="AD3093">
        <v>-247874.63</v>
      </c>
      <c r="AE3093">
        <v>0</v>
      </c>
      <c r="AF3093">
        <v>0</v>
      </c>
      <c r="AG3093">
        <v>0</v>
      </c>
      <c r="AH3093">
        <v>0</v>
      </c>
      <c r="AI3093">
        <v>-247874.63</v>
      </c>
      <c r="AJ3093">
        <v>0</v>
      </c>
      <c r="AK3093">
        <v>-247874.63</v>
      </c>
      <c r="AL3093">
        <v>0</v>
      </c>
      <c r="AM3093">
        <v>0</v>
      </c>
      <c r="AN3093">
        <v>0</v>
      </c>
      <c r="AO3093">
        <v>0</v>
      </c>
      <c r="AP3093">
        <v>0</v>
      </c>
      <c r="AQ3093">
        <v>0</v>
      </c>
    </row>
    <row r="3094" spans="2:43" x14ac:dyDescent="0.35">
      <c r="B3094" s="65" t="s">
        <v>128</v>
      </c>
      <c r="E3094" t="s">
        <v>129</v>
      </c>
      <c r="F3094">
        <v>8016</v>
      </c>
      <c r="G3094">
        <v>0</v>
      </c>
      <c r="H3094" t="s">
        <v>640</v>
      </c>
      <c r="I3094">
        <v>801</v>
      </c>
      <c r="J3094">
        <v>0</v>
      </c>
      <c r="K3094" t="s">
        <v>457</v>
      </c>
      <c r="L3094">
        <v>0</v>
      </c>
      <c r="M3094">
        <v>0</v>
      </c>
      <c r="N3094">
        <v>0</v>
      </c>
      <c r="O3094">
        <v>0</v>
      </c>
      <c r="P3094">
        <v>0</v>
      </c>
      <c r="Q3094">
        <v>0</v>
      </c>
      <c r="R3094">
        <v>5426000</v>
      </c>
      <c r="S3094">
        <v>5426000</v>
      </c>
      <c r="T3094">
        <v>0</v>
      </c>
      <c r="U3094">
        <v>0</v>
      </c>
      <c r="V3094">
        <v>5426000</v>
      </c>
      <c r="W3094">
        <v>5426000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row>
    <row r="3095" spans="2:43" x14ac:dyDescent="0.35">
      <c r="B3095" s="65" t="s">
        <v>128</v>
      </c>
      <c r="E3095" t="s">
        <v>129</v>
      </c>
      <c r="F3095">
        <v>8016</v>
      </c>
      <c r="G3095">
        <v>0</v>
      </c>
      <c r="H3095" t="s">
        <v>640</v>
      </c>
      <c r="I3095">
        <v>801</v>
      </c>
      <c r="J3095">
        <v>115</v>
      </c>
      <c r="K3095" t="s">
        <v>457</v>
      </c>
      <c r="L3095">
        <v>0</v>
      </c>
      <c r="M3095">
        <v>0</v>
      </c>
      <c r="N3095">
        <v>0</v>
      </c>
      <c r="O3095">
        <v>0</v>
      </c>
      <c r="P3095">
        <v>0</v>
      </c>
      <c r="Q3095">
        <v>0</v>
      </c>
      <c r="R3095">
        <v>2385</v>
      </c>
      <c r="S3095">
        <v>2385</v>
      </c>
      <c r="T3095">
        <v>0</v>
      </c>
      <c r="U3095">
        <v>0</v>
      </c>
      <c r="V3095">
        <v>2385</v>
      </c>
      <c r="W3095">
        <v>2385</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row>
    <row r="3096" spans="2:43" x14ac:dyDescent="0.35">
      <c r="B3096" s="65" t="s">
        <v>128</v>
      </c>
      <c r="E3096" t="s">
        <v>129</v>
      </c>
      <c r="F3096">
        <v>8016</v>
      </c>
      <c r="G3096">
        <v>0</v>
      </c>
      <c r="H3096" t="s">
        <v>640</v>
      </c>
      <c r="I3096">
        <v>801</v>
      </c>
      <c r="J3096">
        <v>210</v>
      </c>
      <c r="K3096" t="s">
        <v>457</v>
      </c>
      <c r="L3096">
        <v>-2703.75</v>
      </c>
      <c r="M3096">
        <v>-1695.7</v>
      </c>
      <c r="N3096">
        <v>0</v>
      </c>
      <c r="O3096">
        <v>0</v>
      </c>
      <c r="P3096">
        <v>-2703.75</v>
      </c>
      <c r="Q3096">
        <v>-1695.7</v>
      </c>
      <c r="R3096">
        <v>0</v>
      </c>
      <c r="S3096">
        <v>30.2</v>
      </c>
      <c r="T3096">
        <v>0</v>
      </c>
      <c r="U3096">
        <v>-30.2</v>
      </c>
      <c r="V3096">
        <v>0</v>
      </c>
      <c r="W3096">
        <v>0</v>
      </c>
      <c r="X3096">
        <v>-970059.05</v>
      </c>
      <c r="Y3096">
        <v>-54467.63</v>
      </c>
      <c r="Z3096">
        <v>0</v>
      </c>
      <c r="AA3096">
        <v>0</v>
      </c>
      <c r="AB3096">
        <v>-970059.05</v>
      </c>
      <c r="AC3096">
        <v>-54467.63</v>
      </c>
      <c r="AD3096">
        <v>-924770.92</v>
      </c>
      <c r="AE3096">
        <v>0</v>
      </c>
      <c r="AF3096">
        <v>0</v>
      </c>
      <c r="AG3096">
        <v>0</v>
      </c>
      <c r="AH3096">
        <v>0</v>
      </c>
      <c r="AI3096">
        <v>-924770.92</v>
      </c>
      <c r="AJ3096">
        <v>-970059.05</v>
      </c>
      <c r="AK3096">
        <v>-9179.5</v>
      </c>
      <c r="AL3096">
        <v>-8171.45</v>
      </c>
      <c r="AM3096">
        <v>1695.7</v>
      </c>
      <c r="AN3096">
        <v>0</v>
      </c>
      <c r="AO3096">
        <v>0</v>
      </c>
      <c r="AP3096">
        <v>0</v>
      </c>
      <c r="AQ3096">
        <v>1695.7</v>
      </c>
    </row>
    <row r="3097" spans="2:43" x14ac:dyDescent="0.35">
      <c r="B3097" s="65" t="s">
        <v>128</v>
      </c>
      <c r="E3097" t="s">
        <v>129</v>
      </c>
      <c r="F3097">
        <v>8016</v>
      </c>
      <c r="G3097">
        <v>0</v>
      </c>
      <c r="H3097" t="s">
        <v>640</v>
      </c>
      <c r="I3097">
        <v>801</v>
      </c>
      <c r="J3097">
        <v>251</v>
      </c>
      <c r="K3097" t="s">
        <v>457</v>
      </c>
      <c r="L3097">
        <v>-1972713.19</v>
      </c>
      <c r="M3097">
        <v>-1841718.8</v>
      </c>
      <c r="N3097">
        <v>0</v>
      </c>
      <c r="O3097">
        <v>0</v>
      </c>
      <c r="P3097">
        <v>-1972713.19</v>
      </c>
      <c r="Q3097">
        <v>-1841718.8</v>
      </c>
      <c r="R3097">
        <v>0</v>
      </c>
      <c r="S3097">
        <v>0</v>
      </c>
      <c r="T3097">
        <v>0</v>
      </c>
      <c r="U3097">
        <v>0</v>
      </c>
      <c r="V3097">
        <v>0</v>
      </c>
      <c r="W3097">
        <v>0</v>
      </c>
      <c r="X3097">
        <v>0</v>
      </c>
      <c r="Y3097">
        <v>0</v>
      </c>
      <c r="Z3097">
        <v>0</v>
      </c>
      <c r="AA3097">
        <v>0</v>
      </c>
      <c r="AB3097">
        <v>0</v>
      </c>
      <c r="AC3097">
        <v>0</v>
      </c>
      <c r="AD3097">
        <v>-430994.39</v>
      </c>
      <c r="AE3097">
        <v>0</v>
      </c>
      <c r="AF3097">
        <v>0</v>
      </c>
      <c r="AG3097">
        <v>0</v>
      </c>
      <c r="AH3097">
        <v>0</v>
      </c>
      <c r="AI3097">
        <v>-430994.39</v>
      </c>
      <c r="AJ3097">
        <v>0</v>
      </c>
      <c r="AK3097">
        <v>-430994.39</v>
      </c>
      <c r="AL3097">
        <v>-300000</v>
      </c>
      <c r="AM3097">
        <v>0</v>
      </c>
      <c r="AN3097">
        <v>0</v>
      </c>
      <c r="AO3097">
        <v>0</v>
      </c>
      <c r="AP3097">
        <v>0</v>
      </c>
      <c r="AQ3097">
        <v>0</v>
      </c>
    </row>
    <row r="3098" spans="2:43" x14ac:dyDescent="0.35">
      <c r="B3098" s="65" t="s">
        <v>128</v>
      </c>
      <c r="E3098" t="s">
        <v>129</v>
      </c>
      <c r="F3098">
        <v>8016</v>
      </c>
      <c r="G3098">
        <v>0</v>
      </c>
      <c r="H3098" t="s">
        <v>640</v>
      </c>
      <c r="I3098">
        <v>801</v>
      </c>
      <c r="J3098">
        <v>252</v>
      </c>
      <c r="K3098" t="s">
        <v>457</v>
      </c>
      <c r="L3098">
        <v>-4446430.96</v>
      </c>
      <c r="M3098">
        <v>-3427109.8</v>
      </c>
      <c r="N3098">
        <v>0</v>
      </c>
      <c r="O3098">
        <v>0</v>
      </c>
      <c r="P3098">
        <v>-4446430.96</v>
      </c>
      <c r="Q3098">
        <v>-3427109.8</v>
      </c>
      <c r="R3098">
        <v>-6043167.4699999997</v>
      </c>
      <c r="S3098">
        <v>-5426000</v>
      </c>
      <c r="T3098">
        <v>0</v>
      </c>
      <c r="U3098">
        <v>0</v>
      </c>
      <c r="V3098">
        <v>-6043167.4699999997</v>
      </c>
      <c r="W3098">
        <v>-5426000</v>
      </c>
      <c r="X3098">
        <v>-1642771.31</v>
      </c>
      <c r="Y3098">
        <v>-1180971.4099999999</v>
      </c>
      <c r="Z3098">
        <v>0</v>
      </c>
      <c r="AA3098">
        <v>0</v>
      </c>
      <c r="AB3098">
        <v>-1642771.31</v>
      </c>
      <c r="AC3098">
        <v>-1180971.4099999999</v>
      </c>
      <c r="AD3098">
        <v>-3314116.85</v>
      </c>
      <c r="AE3098">
        <v>0</v>
      </c>
      <c r="AF3098">
        <v>0</v>
      </c>
      <c r="AG3098">
        <v>0</v>
      </c>
      <c r="AH3098">
        <v>0</v>
      </c>
      <c r="AI3098">
        <v>-3314116.85</v>
      </c>
      <c r="AJ3098">
        <v>-1642771.31</v>
      </c>
      <c r="AK3098">
        <v>-2852316.95</v>
      </c>
      <c r="AL3098">
        <v>-1215828.32</v>
      </c>
      <c r="AM3098">
        <v>0</v>
      </c>
      <c r="AN3098">
        <v>0</v>
      </c>
      <c r="AO3098">
        <v>0</v>
      </c>
      <c r="AP3098">
        <v>0</v>
      </c>
      <c r="AQ3098">
        <v>0</v>
      </c>
    </row>
    <row r="3099" spans="2:43" x14ac:dyDescent="0.35">
      <c r="B3099" s="65" t="s">
        <v>128</v>
      </c>
      <c r="E3099" t="s">
        <v>129</v>
      </c>
      <c r="F3099">
        <v>8016</v>
      </c>
      <c r="G3099">
        <v>0</v>
      </c>
      <c r="H3099" t="s">
        <v>640</v>
      </c>
      <c r="I3099">
        <v>801</v>
      </c>
      <c r="J3099">
        <v>253</v>
      </c>
      <c r="K3099" t="s">
        <v>457</v>
      </c>
      <c r="L3099">
        <v>-6033.82</v>
      </c>
      <c r="M3099">
        <v>-6033.82</v>
      </c>
      <c r="N3099">
        <v>0</v>
      </c>
      <c r="O3099">
        <v>0</v>
      </c>
      <c r="P3099">
        <v>-6033.82</v>
      </c>
      <c r="Q3099">
        <v>-6033.82</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row>
    <row r="3100" spans="2:43" x14ac:dyDescent="0.35">
      <c r="B3100" s="65" t="s">
        <v>128</v>
      </c>
      <c r="E3100" t="s">
        <v>129</v>
      </c>
      <c r="F3100">
        <v>8016</v>
      </c>
      <c r="G3100">
        <v>0</v>
      </c>
      <c r="H3100" t="s">
        <v>640</v>
      </c>
      <c r="I3100">
        <v>801</v>
      </c>
      <c r="J3100">
        <v>410</v>
      </c>
      <c r="K3100" t="s">
        <v>457</v>
      </c>
      <c r="L3100">
        <v>-11958424.33</v>
      </c>
      <c r="M3100">
        <v>-9171099.7300000004</v>
      </c>
      <c r="N3100">
        <v>0</v>
      </c>
      <c r="O3100">
        <v>0</v>
      </c>
      <c r="P3100">
        <v>-11958424.33</v>
      </c>
      <c r="Q3100">
        <v>-9171099.7300000004</v>
      </c>
      <c r="R3100">
        <v>0</v>
      </c>
      <c r="S3100">
        <v>0</v>
      </c>
      <c r="T3100">
        <v>0</v>
      </c>
      <c r="U3100">
        <v>0</v>
      </c>
      <c r="V3100">
        <v>0</v>
      </c>
      <c r="W3100">
        <v>0</v>
      </c>
      <c r="X3100">
        <v>0</v>
      </c>
      <c r="Y3100">
        <v>0</v>
      </c>
      <c r="Z3100">
        <v>0</v>
      </c>
      <c r="AA3100">
        <v>0</v>
      </c>
      <c r="AB3100">
        <v>0</v>
      </c>
      <c r="AC3100">
        <v>0</v>
      </c>
      <c r="AD3100">
        <v>-7333850.5999999996</v>
      </c>
      <c r="AE3100">
        <v>0</v>
      </c>
      <c r="AF3100">
        <v>0</v>
      </c>
      <c r="AG3100">
        <v>-862330</v>
      </c>
      <c r="AH3100">
        <v>0</v>
      </c>
      <c r="AI3100">
        <v>-8196180.5999999996</v>
      </c>
      <c r="AJ3100">
        <v>0</v>
      </c>
      <c r="AK3100">
        <v>-8196180.5999999996</v>
      </c>
      <c r="AL3100">
        <v>-5408856</v>
      </c>
      <c r="AM3100">
        <v>0</v>
      </c>
      <c r="AN3100">
        <v>0</v>
      </c>
      <c r="AO3100">
        <v>0</v>
      </c>
      <c r="AP3100">
        <v>0</v>
      </c>
      <c r="AQ3100">
        <v>0</v>
      </c>
    </row>
    <row r="3101" spans="2:43" x14ac:dyDescent="0.35">
      <c r="B3101" s="65" t="s">
        <v>128</v>
      </c>
      <c r="E3101" t="s">
        <v>129</v>
      </c>
      <c r="F3101">
        <v>8020</v>
      </c>
      <c r="G3101">
        <v>0</v>
      </c>
      <c r="H3101" t="s">
        <v>641</v>
      </c>
      <c r="I3101">
        <v>1</v>
      </c>
      <c r="J3101">
        <v>0</v>
      </c>
      <c r="K3101" t="s">
        <v>66</v>
      </c>
      <c r="L3101">
        <v>38916.93</v>
      </c>
      <c r="M3101">
        <v>38916.93</v>
      </c>
      <c r="N3101">
        <v>0</v>
      </c>
      <c r="O3101">
        <v>0</v>
      </c>
      <c r="P3101">
        <v>38916.93</v>
      </c>
      <c r="Q3101">
        <v>38916.93</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row>
    <row r="3102" spans="2:43" x14ac:dyDescent="0.35">
      <c r="B3102" s="65" t="s">
        <v>128</v>
      </c>
      <c r="E3102" t="s">
        <v>129</v>
      </c>
      <c r="F3102">
        <v>8020</v>
      </c>
      <c r="G3102">
        <v>0</v>
      </c>
      <c r="H3102" t="s">
        <v>641</v>
      </c>
      <c r="I3102">
        <v>1</v>
      </c>
      <c r="J3102">
        <v>210</v>
      </c>
      <c r="K3102" t="s">
        <v>66</v>
      </c>
      <c r="L3102">
        <v>-14411.47</v>
      </c>
      <c r="M3102">
        <v>-27728.99</v>
      </c>
      <c r="N3102">
        <v>0</v>
      </c>
      <c r="O3102">
        <v>650</v>
      </c>
      <c r="P3102">
        <v>-14411.47</v>
      </c>
      <c r="Q3102">
        <v>-27078.99</v>
      </c>
      <c r="R3102">
        <v>0</v>
      </c>
      <c r="S3102">
        <v>13346.36</v>
      </c>
      <c r="T3102">
        <v>0</v>
      </c>
      <c r="U3102">
        <v>-5339.4</v>
      </c>
      <c r="V3102">
        <v>0</v>
      </c>
      <c r="W3102">
        <v>8006.96</v>
      </c>
      <c r="X3102">
        <v>0</v>
      </c>
      <c r="Y3102">
        <v>0</v>
      </c>
      <c r="Z3102">
        <v>0</v>
      </c>
      <c r="AA3102">
        <v>0</v>
      </c>
      <c r="AB3102">
        <v>0</v>
      </c>
      <c r="AC3102">
        <v>0</v>
      </c>
      <c r="AD3102">
        <v>-74094.289999999994</v>
      </c>
      <c r="AE3102">
        <v>0</v>
      </c>
      <c r="AF3102">
        <v>0</v>
      </c>
      <c r="AG3102">
        <v>0</v>
      </c>
      <c r="AH3102">
        <v>0</v>
      </c>
      <c r="AI3102">
        <v>-74094.289999999994</v>
      </c>
      <c r="AJ3102">
        <v>0</v>
      </c>
      <c r="AK3102">
        <v>-74094.289999999994</v>
      </c>
      <c r="AL3102">
        <v>-78754.850000000006</v>
      </c>
      <c r="AM3102">
        <v>13761.47</v>
      </c>
      <c r="AN3102">
        <v>-8202.17</v>
      </c>
      <c r="AO3102">
        <v>0</v>
      </c>
      <c r="AP3102">
        <v>0</v>
      </c>
      <c r="AQ3102">
        <v>5559.3</v>
      </c>
    </row>
    <row r="3103" spans="2:43" x14ac:dyDescent="0.35">
      <c r="B3103" s="65" t="s">
        <v>128</v>
      </c>
      <c r="E3103" t="s">
        <v>129</v>
      </c>
      <c r="F3103">
        <v>8020</v>
      </c>
      <c r="G3103">
        <v>0</v>
      </c>
      <c r="H3103" t="s">
        <v>641</v>
      </c>
      <c r="I3103">
        <v>1</v>
      </c>
      <c r="J3103">
        <v>251</v>
      </c>
      <c r="K3103" t="s">
        <v>66</v>
      </c>
      <c r="L3103">
        <v>-1710638.65</v>
      </c>
      <c r="M3103">
        <v>-950624.54</v>
      </c>
      <c r="N3103">
        <v>0</v>
      </c>
      <c r="O3103">
        <v>0</v>
      </c>
      <c r="P3103">
        <v>-1710638.65</v>
      </c>
      <c r="Q3103">
        <v>-950624.54</v>
      </c>
      <c r="R3103">
        <v>-1261.04</v>
      </c>
      <c r="S3103">
        <v>0</v>
      </c>
      <c r="T3103">
        <v>0</v>
      </c>
      <c r="U3103">
        <v>0</v>
      </c>
      <c r="V3103">
        <v>-1261.04</v>
      </c>
      <c r="W3103">
        <v>0</v>
      </c>
      <c r="X3103">
        <v>0</v>
      </c>
      <c r="Y3103">
        <v>-597240.96</v>
      </c>
      <c r="Z3103">
        <v>0</v>
      </c>
      <c r="AA3103">
        <v>0</v>
      </c>
      <c r="AB3103">
        <v>0</v>
      </c>
      <c r="AC3103">
        <v>-597240.96</v>
      </c>
      <c r="AD3103">
        <v>-164035.22</v>
      </c>
      <c r="AE3103">
        <v>0</v>
      </c>
      <c r="AF3103">
        <v>0</v>
      </c>
      <c r="AG3103">
        <v>0</v>
      </c>
      <c r="AH3103">
        <v>0</v>
      </c>
      <c r="AI3103">
        <v>-164035.22</v>
      </c>
      <c r="AJ3103">
        <v>0</v>
      </c>
      <c r="AK3103">
        <v>-761276.18</v>
      </c>
      <c r="AL3103">
        <v>-1.03</v>
      </c>
      <c r="AM3103">
        <v>0</v>
      </c>
      <c r="AN3103">
        <v>0</v>
      </c>
      <c r="AO3103">
        <v>0</v>
      </c>
      <c r="AP3103">
        <v>0</v>
      </c>
      <c r="AQ3103">
        <v>0</v>
      </c>
    </row>
    <row r="3104" spans="2:43" x14ac:dyDescent="0.35">
      <c r="B3104" s="65" t="s">
        <v>128</v>
      </c>
      <c r="E3104" t="s">
        <v>129</v>
      </c>
      <c r="F3104">
        <v>8020</v>
      </c>
      <c r="G3104">
        <v>0</v>
      </c>
      <c r="H3104" t="s">
        <v>641</v>
      </c>
      <c r="I3104">
        <v>1</v>
      </c>
      <c r="J3104">
        <v>253</v>
      </c>
      <c r="K3104" t="s">
        <v>66</v>
      </c>
      <c r="L3104">
        <v>-191059.47</v>
      </c>
      <c r="M3104">
        <v>-152438.48000000001</v>
      </c>
      <c r="N3104">
        <v>0</v>
      </c>
      <c r="O3104">
        <v>0</v>
      </c>
      <c r="P3104">
        <v>-191059.47</v>
      </c>
      <c r="Q3104">
        <v>-152438.48000000001</v>
      </c>
      <c r="R3104">
        <v>0</v>
      </c>
      <c r="S3104">
        <v>0</v>
      </c>
      <c r="T3104">
        <v>0</v>
      </c>
      <c r="U3104">
        <v>0</v>
      </c>
      <c r="V3104">
        <v>0</v>
      </c>
      <c r="W3104">
        <v>0</v>
      </c>
      <c r="X3104">
        <v>-4594318.4800000004</v>
      </c>
      <c r="Y3104">
        <v>-4186841.81</v>
      </c>
      <c r="Z3104">
        <v>0</v>
      </c>
      <c r="AA3104">
        <v>0</v>
      </c>
      <c r="AB3104">
        <v>-4594318.4800000004</v>
      </c>
      <c r="AC3104">
        <v>-4186841.81</v>
      </c>
      <c r="AD3104">
        <v>-446097.66</v>
      </c>
      <c r="AE3104">
        <v>0</v>
      </c>
      <c r="AF3104">
        <v>0</v>
      </c>
      <c r="AG3104">
        <v>0</v>
      </c>
      <c r="AH3104">
        <v>0</v>
      </c>
      <c r="AI3104">
        <v>-446097.66</v>
      </c>
      <c r="AJ3104">
        <v>-4594318.4800000004</v>
      </c>
      <c r="AK3104">
        <v>-38620.99</v>
      </c>
      <c r="AL3104">
        <v>0</v>
      </c>
      <c r="AM3104">
        <v>0</v>
      </c>
      <c r="AN3104">
        <v>0</v>
      </c>
      <c r="AO3104">
        <v>0</v>
      </c>
      <c r="AP3104">
        <v>0</v>
      </c>
      <c r="AQ3104">
        <v>0</v>
      </c>
    </row>
    <row r="3105" spans="2:43" x14ac:dyDescent="0.35">
      <c r="B3105" s="65" t="s">
        <v>128</v>
      </c>
      <c r="E3105" t="s">
        <v>129</v>
      </c>
      <c r="F3105">
        <v>8020</v>
      </c>
      <c r="G3105">
        <v>0</v>
      </c>
      <c r="H3105" t="s">
        <v>641</v>
      </c>
      <c r="I3105">
        <v>1</v>
      </c>
      <c r="J3105">
        <v>410</v>
      </c>
      <c r="K3105" t="s">
        <v>66</v>
      </c>
      <c r="L3105">
        <v>-244703804.93000001</v>
      </c>
      <c r="M3105">
        <v>-185769984.34</v>
      </c>
      <c r="N3105">
        <v>0</v>
      </c>
      <c r="O3105">
        <v>-185173.21</v>
      </c>
      <c r="P3105">
        <v>-244703804.93000001</v>
      </c>
      <c r="Q3105">
        <v>-185955157.55000001</v>
      </c>
      <c r="R3105">
        <v>-17436809.52</v>
      </c>
      <c r="S3105">
        <v>-21423839.629999999</v>
      </c>
      <c r="T3105">
        <v>0</v>
      </c>
      <c r="U3105">
        <v>-1559.14</v>
      </c>
      <c r="V3105">
        <v>-17436809.52</v>
      </c>
      <c r="W3105">
        <v>-21425398.77</v>
      </c>
      <c r="X3105">
        <v>-5068738.12</v>
      </c>
      <c r="Y3105">
        <v>-24873622.370000001</v>
      </c>
      <c r="Z3105">
        <v>0</v>
      </c>
      <c r="AA3105">
        <v>0</v>
      </c>
      <c r="AB3105">
        <v>-5068738.12</v>
      </c>
      <c r="AC3105">
        <v>-24873622.370000001</v>
      </c>
      <c r="AD3105">
        <v>-173341237.72</v>
      </c>
      <c r="AE3105">
        <v>0</v>
      </c>
      <c r="AF3105">
        <v>0</v>
      </c>
      <c r="AG3105">
        <v>0</v>
      </c>
      <c r="AH3105">
        <v>0</v>
      </c>
      <c r="AI3105">
        <v>-173341237.72</v>
      </c>
      <c r="AJ3105">
        <v>-5068738.12</v>
      </c>
      <c r="AK3105">
        <v>-193146121.97</v>
      </c>
      <c r="AL3105">
        <v>-138386063.84</v>
      </c>
      <c r="AM3105">
        <v>186732.35</v>
      </c>
      <c r="AN3105">
        <v>0</v>
      </c>
      <c r="AO3105">
        <v>0</v>
      </c>
      <c r="AP3105">
        <v>21.83</v>
      </c>
      <c r="AQ3105">
        <v>186754.18</v>
      </c>
    </row>
    <row r="3106" spans="2:43" x14ac:dyDescent="0.35">
      <c r="B3106" s="65" t="s">
        <v>128</v>
      </c>
      <c r="E3106" t="s">
        <v>129</v>
      </c>
      <c r="F3106">
        <v>8020</v>
      </c>
      <c r="G3106">
        <v>0</v>
      </c>
      <c r="H3106" t="s">
        <v>642</v>
      </c>
      <c r="I3106">
        <v>6</v>
      </c>
      <c r="J3106">
        <v>251</v>
      </c>
      <c r="K3106" t="s">
        <v>66</v>
      </c>
      <c r="L3106">
        <v>-16225289.01</v>
      </c>
      <c r="M3106">
        <v>-12662412.529999999</v>
      </c>
      <c r="N3106">
        <v>0</v>
      </c>
      <c r="O3106">
        <v>0</v>
      </c>
      <c r="P3106">
        <v>-16225289.01</v>
      </c>
      <c r="Q3106">
        <v>-12662412.529999999</v>
      </c>
      <c r="R3106">
        <v>0</v>
      </c>
      <c r="S3106">
        <v>0</v>
      </c>
      <c r="T3106">
        <v>0</v>
      </c>
      <c r="U3106">
        <v>0</v>
      </c>
      <c r="V3106">
        <v>0</v>
      </c>
      <c r="W3106">
        <v>0</v>
      </c>
      <c r="X3106">
        <v>0</v>
      </c>
      <c r="Y3106">
        <v>0</v>
      </c>
      <c r="Z3106">
        <v>0</v>
      </c>
      <c r="AA3106">
        <v>0</v>
      </c>
      <c r="AB3106">
        <v>0</v>
      </c>
      <c r="AC3106">
        <v>0</v>
      </c>
      <c r="AD3106">
        <v>-20372856.48</v>
      </c>
      <c r="AE3106">
        <v>0</v>
      </c>
      <c r="AF3106">
        <v>0</v>
      </c>
      <c r="AG3106">
        <v>0</v>
      </c>
      <c r="AH3106">
        <v>0</v>
      </c>
      <c r="AI3106">
        <v>-20372856.48</v>
      </c>
      <c r="AJ3106">
        <v>0</v>
      </c>
      <c r="AK3106">
        <v>-20372856.48</v>
      </c>
      <c r="AL3106">
        <v>-16809980</v>
      </c>
      <c r="AM3106">
        <v>0</v>
      </c>
      <c r="AN3106">
        <v>0</v>
      </c>
      <c r="AO3106">
        <v>0</v>
      </c>
      <c r="AP3106">
        <v>0</v>
      </c>
      <c r="AQ3106">
        <v>0</v>
      </c>
    </row>
    <row r="3107" spans="2:43" x14ac:dyDescent="0.35">
      <c r="B3107" s="65" t="s">
        <v>128</v>
      </c>
      <c r="E3107" t="s">
        <v>129</v>
      </c>
      <c r="F3107">
        <v>8020</v>
      </c>
      <c r="G3107">
        <v>0</v>
      </c>
      <c r="H3107" t="s">
        <v>642</v>
      </c>
      <c r="I3107">
        <v>6</v>
      </c>
      <c r="J3107">
        <v>252</v>
      </c>
      <c r="K3107" t="s">
        <v>66</v>
      </c>
      <c r="L3107">
        <v>-1102.8599999999999</v>
      </c>
      <c r="M3107">
        <v>-1102.8599999999999</v>
      </c>
      <c r="N3107">
        <v>0</v>
      </c>
      <c r="O3107">
        <v>0</v>
      </c>
      <c r="P3107">
        <v>-1102.8599999999999</v>
      </c>
      <c r="Q3107">
        <v>-1102.8599999999999</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row>
    <row r="3108" spans="2:43" x14ac:dyDescent="0.35">
      <c r="B3108" s="65" t="s">
        <v>128</v>
      </c>
      <c r="E3108" t="s">
        <v>129</v>
      </c>
      <c r="F3108">
        <v>8020</v>
      </c>
      <c r="G3108">
        <v>0</v>
      </c>
      <c r="H3108" t="s">
        <v>642</v>
      </c>
      <c r="I3108">
        <v>6</v>
      </c>
      <c r="J3108">
        <v>410</v>
      </c>
      <c r="K3108" t="s">
        <v>66</v>
      </c>
      <c r="L3108">
        <v>1614932.19</v>
      </c>
      <c r="M3108">
        <v>-238.08</v>
      </c>
      <c r="N3108">
        <v>0</v>
      </c>
      <c r="O3108">
        <v>0</v>
      </c>
      <c r="P3108">
        <v>1614932.19</v>
      </c>
      <c r="Q3108">
        <v>-238.08</v>
      </c>
      <c r="R3108">
        <v>-1615170.27</v>
      </c>
      <c r="S3108">
        <v>0</v>
      </c>
      <c r="T3108">
        <v>0</v>
      </c>
      <c r="U3108">
        <v>0</v>
      </c>
      <c r="V3108">
        <v>-1615170.27</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row>
    <row r="3109" spans="2:43" x14ac:dyDescent="0.35">
      <c r="B3109" s="65" t="s">
        <v>128</v>
      </c>
      <c r="E3109" t="s">
        <v>129</v>
      </c>
      <c r="F3109">
        <v>8020</v>
      </c>
      <c r="G3109">
        <v>0</v>
      </c>
      <c r="H3109" t="s">
        <v>643</v>
      </c>
      <c r="I3109">
        <v>11</v>
      </c>
      <c r="J3109">
        <v>111</v>
      </c>
      <c r="K3109" t="s">
        <v>66</v>
      </c>
      <c r="L3109">
        <v>-563.28</v>
      </c>
      <c r="M3109">
        <v>-563.28</v>
      </c>
      <c r="N3109">
        <v>0</v>
      </c>
      <c r="O3109">
        <v>0</v>
      </c>
      <c r="P3109">
        <v>-563.28</v>
      </c>
      <c r="Q3109">
        <v>-563.28</v>
      </c>
      <c r="R3109">
        <v>-323069.74</v>
      </c>
      <c r="S3109">
        <v>-479294.58</v>
      </c>
      <c r="T3109">
        <v>0</v>
      </c>
      <c r="U3109">
        <v>0</v>
      </c>
      <c r="V3109">
        <v>-323069.74</v>
      </c>
      <c r="W3109">
        <v>-479294.58</v>
      </c>
      <c r="X3109">
        <v>0</v>
      </c>
      <c r="Y3109">
        <v>0</v>
      </c>
      <c r="Z3109">
        <v>0</v>
      </c>
      <c r="AA3109">
        <v>0</v>
      </c>
      <c r="AB3109">
        <v>0</v>
      </c>
      <c r="AC3109">
        <v>0</v>
      </c>
      <c r="AD3109">
        <v>-6278714.6399999997</v>
      </c>
      <c r="AE3109">
        <v>0</v>
      </c>
      <c r="AF3109">
        <v>0</v>
      </c>
      <c r="AG3109">
        <v>0</v>
      </c>
      <c r="AH3109">
        <v>0</v>
      </c>
      <c r="AI3109">
        <v>-6278714.6399999997</v>
      </c>
      <c r="AJ3109">
        <v>0</v>
      </c>
      <c r="AK3109">
        <v>-6278714.6399999997</v>
      </c>
      <c r="AL3109">
        <v>-6434939.4800000004</v>
      </c>
      <c r="AM3109">
        <v>0</v>
      </c>
      <c r="AN3109">
        <v>3929.92</v>
      </c>
      <c r="AO3109">
        <v>0</v>
      </c>
      <c r="AP3109">
        <v>0</v>
      </c>
      <c r="AQ3109">
        <v>3929.92</v>
      </c>
    </row>
    <row r="3110" spans="2:43" x14ac:dyDescent="0.35">
      <c r="B3110" s="65" t="s">
        <v>128</v>
      </c>
      <c r="E3110" t="s">
        <v>129</v>
      </c>
      <c r="F3110">
        <v>8020</v>
      </c>
      <c r="G3110">
        <v>0</v>
      </c>
      <c r="H3110" t="s">
        <v>643</v>
      </c>
      <c r="I3110">
        <v>11</v>
      </c>
      <c r="J3110">
        <v>113</v>
      </c>
      <c r="K3110" t="s">
        <v>66</v>
      </c>
      <c r="L3110">
        <v>0</v>
      </c>
      <c r="M3110">
        <v>0</v>
      </c>
      <c r="N3110">
        <v>0</v>
      </c>
      <c r="O3110">
        <v>0</v>
      </c>
      <c r="P3110">
        <v>0</v>
      </c>
      <c r="Q3110">
        <v>0</v>
      </c>
      <c r="R3110">
        <v>-1208</v>
      </c>
      <c r="S3110">
        <v>-1864.8</v>
      </c>
      <c r="T3110">
        <v>0</v>
      </c>
      <c r="U3110">
        <v>0</v>
      </c>
      <c r="V3110">
        <v>-1208</v>
      </c>
      <c r="W3110">
        <v>-1864.8</v>
      </c>
      <c r="X3110">
        <v>0</v>
      </c>
      <c r="Y3110">
        <v>0</v>
      </c>
      <c r="Z3110">
        <v>0</v>
      </c>
      <c r="AA3110">
        <v>0</v>
      </c>
      <c r="AB3110">
        <v>0</v>
      </c>
      <c r="AC3110">
        <v>0</v>
      </c>
      <c r="AD3110">
        <v>-23339.200000000001</v>
      </c>
      <c r="AE3110">
        <v>0</v>
      </c>
      <c r="AF3110">
        <v>0</v>
      </c>
      <c r="AG3110">
        <v>0</v>
      </c>
      <c r="AH3110">
        <v>0</v>
      </c>
      <c r="AI3110">
        <v>-23339.200000000001</v>
      </c>
      <c r="AJ3110">
        <v>0</v>
      </c>
      <c r="AK3110">
        <v>-23339.200000000001</v>
      </c>
      <c r="AL3110">
        <v>-23996</v>
      </c>
      <c r="AM3110">
        <v>0</v>
      </c>
      <c r="AN3110">
        <v>0</v>
      </c>
      <c r="AO3110">
        <v>0</v>
      </c>
      <c r="AP3110">
        <v>0</v>
      </c>
      <c r="AQ3110">
        <v>0</v>
      </c>
    </row>
    <row r="3111" spans="2:43" x14ac:dyDescent="0.35">
      <c r="B3111" s="65" t="s">
        <v>128</v>
      </c>
      <c r="E3111" t="s">
        <v>129</v>
      </c>
      <c r="F3111">
        <v>8020</v>
      </c>
      <c r="G3111">
        <v>0</v>
      </c>
      <c r="H3111" t="s">
        <v>643</v>
      </c>
      <c r="I3111">
        <v>11</v>
      </c>
      <c r="J3111">
        <v>115</v>
      </c>
      <c r="K3111" t="s">
        <v>66</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-14241.46</v>
      </c>
      <c r="AE3111">
        <v>0</v>
      </c>
      <c r="AF3111">
        <v>0</v>
      </c>
      <c r="AG3111">
        <v>0</v>
      </c>
      <c r="AH3111">
        <v>0</v>
      </c>
      <c r="AI3111">
        <v>-14241.46</v>
      </c>
      <c r="AJ3111">
        <v>0</v>
      </c>
      <c r="AK3111">
        <v>-14241.46</v>
      </c>
      <c r="AL3111">
        <v>-14241.46</v>
      </c>
      <c r="AM3111">
        <v>0</v>
      </c>
      <c r="AN3111">
        <v>0</v>
      </c>
      <c r="AO3111">
        <v>0</v>
      </c>
      <c r="AP3111">
        <v>0</v>
      </c>
      <c r="AQ3111">
        <v>0</v>
      </c>
    </row>
    <row r="3112" spans="2:43" x14ac:dyDescent="0.35">
      <c r="B3112" s="65" t="s">
        <v>128</v>
      </c>
      <c r="E3112" t="s">
        <v>129</v>
      </c>
      <c r="F3112">
        <v>8020</v>
      </c>
      <c r="G3112">
        <v>0</v>
      </c>
      <c r="H3112" t="s">
        <v>643</v>
      </c>
      <c r="I3112">
        <v>11</v>
      </c>
      <c r="J3112">
        <v>121</v>
      </c>
      <c r="K3112" t="s">
        <v>66</v>
      </c>
      <c r="L3112">
        <v>0</v>
      </c>
      <c r="M3112">
        <v>0</v>
      </c>
      <c r="N3112">
        <v>0</v>
      </c>
      <c r="O3112">
        <v>0</v>
      </c>
      <c r="P3112">
        <v>0</v>
      </c>
      <c r="Q3112">
        <v>0</v>
      </c>
      <c r="R3112">
        <v>-103425.48</v>
      </c>
      <c r="S3112">
        <v>-156050.9</v>
      </c>
      <c r="T3112">
        <v>0</v>
      </c>
      <c r="U3112">
        <v>0</v>
      </c>
      <c r="V3112">
        <v>-103425.48</v>
      </c>
      <c r="W3112">
        <v>-156050.9</v>
      </c>
      <c r="X3112">
        <v>0</v>
      </c>
      <c r="Y3112">
        <v>0</v>
      </c>
      <c r="Z3112">
        <v>0</v>
      </c>
      <c r="AA3112">
        <v>0</v>
      </c>
      <c r="AB3112">
        <v>0</v>
      </c>
      <c r="AC3112">
        <v>0</v>
      </c>
      <c r="AD3112">
        <v>-1999031.81</v>
      </c>
      <c r="AE3112">
        <v>0</v>
      </c>
      <c r="AF3112">
        <v>0</v>
      </c>
      <c r="AG3112">
        <v>0</v>
      </c>
      <c r="AH3112">
        <v>0</v>
      </c>
      <c r="AI3112">
        <v>-1999031.81</v>
      </c>
      <c r="AJ3112">
        <v>0</v>
      </c>
      <c r="AK3112">
        <v>-1999031.81</v>
      </c>
      <c r="AL3112">
        <v>-2051657.23</v>
      </c>
      <c r="AM3112">
        <v>0</v>
      </c>
      <c r="AN3112">
        <v>0</v>
      </c>
      <c r="AO3112">
        <v>0</v>
      </c>
      <c r="AP3112">
        <v>0</v>
      </c>
      <c r="AQ3112">
        <v>0</v>
      </c>
    </row>
    <row r="3113" spans="2:43" x14ac:dyDescent="0.35">
      <c r="B3113" s="65" t="s">
        <v>128</v>
      </c>
      <c r="E3113" t="s">
        <v>129</v>
      </c>
      <c r="F3113">
        <v>8020</v>
      </c>
      <c r="G3113">
        <v>0</v>
      </c>
      <c r="H3113" t="s">
        <v>643</v>
      </c>
      <c r="I3113">
        <v>11</v>
      </c>
      <c r="J3113">
        <v>210</v>
      </c>
      <c r="K3113" t="s">
        <v>66</v>
      </c>
      <c r="L3113">
        <v>-26907.51</v>
      </c>
      <c r="M3113">
        <v>-78404.350000000006</v>
      </c>
      <c r="N3113">
        <v>0</v>
      </c>
      <c r="O3113">
        <v>3269.29</v>
      </c>
      <c r="P3113">
        <v>-26907.51</v>
      </c>
      <c r="Q3113">
        <v>-75135.06</v>
      </c>
      <c r="R3113">
        <v>0</v>
      </c>
      <c r="S3113">
        <v>15258.1</v>
      </c>
      <c r="T3113">
        <v>0</v>
      </c>
      <c r="U3113">
        <v>-8137.99</v>
      </c>
      <c r="V3113">
        <v>0</v>
      </c>
      <c r="W3113">
        <v>7120.11</v>
      </c>
      <c r="X3113">
        <v>0</v>
      </c>
      <c r="Y3113">
        <v>0</v>
      </c>
      <c r="Z3113">
        <v>0</v>
      </c>
      <c r="AA3113">
        <v>0</v>
      </c>
      <c r="AB3113">
        <v>0</v>
      </c>
      <c r="AC3113">
        <v>0</v>
      </c>
      <c r="AD3113">
        <v>-223291.29</v>
      </c>
      <c r="AE3113">
        <v>0</v>
      </c>
      <c r="AF3113">
        <v>0</v>
      </c>
      <c r="AG3113">
        <v>0</v>
      </c>
      <c r="AH3113">
        <v>0</v>
      </c>
      <c r="AI3113">
        <v>-223291.29</v>
      </c>
      <c r="AJ3113">
        <v>0</v>
      </c>
      <c r="AK3113">
        <v>-223291.29</v>
      </c>
      <c r="AL3113">
        <v>-264398.73</v>
      </c>
      <c r="AM3113">
        <v>14495.55</v>
      </c>
      <c r="AN3113">
        <v>-9591.3799999999992</v>
      </c>
      <c r="AO3113">
        <v>0</v>
      </c>
      <c r="AP3113">
        <v>0</v>
      </c>
      <c r="AQ3113">
        <v>4904.17</v>
      </c>
    </row>
    <row r="3114" spans="2:43" x14ac:dyDescent="0.35">
      <c r="B3114" s="65" t="s">
        <v>128</v>
      </c>
      <c r="E3114" t="s">
        <v>129</v>
      </c>
      <c r="F3114">
        <v>8020</v>
      </c>
      <c r="G3114">
        <v>0</v>
      </c>
      <c r="H3114" t="s">
        <v>643</v>
      </c>
      <c r="I3114">
        <v>11</v>
      </c>
      <c r="J3114">
        <v>220</v>
      </c>
      <c r="K3114" t="s">
        <v>66</v>
      </c>
      <c r="L3114">
        <v>-4007.49</v>
      </c>
      <c r="M3114">
        <v>-2338.69</v>
      </c>
      <c r="N3114">
        <v>0</v>
      </c>
      <c r="O3114">
        <v>0</v>
      </c>
      <c r="P3114">
        <v>-4007.49</v>
      </c>
      <c r="Q3114">
        <v>-2338.69</v>
      </c>
      <c r="R3114">
        <v>0</v>
      </c>
      <c r="S3114">
        <v>0</v>
      </c>
      <c r="T3114">
        <v>0</v>
      </c>
      <c r="U3114">
        <v>0</v>
      </c>
      <c r="V3114">
        <v>0</v>
      </c>
      <c r="W3114">
        <v>0</v>
      </c>
      <c r="X3114">
        <v>0</v>
      </c>
      <c r="Y3114">
        <v>0</v>
      </c>
      <c r="Z3114">
        <v>0</v>
      </c>
      <c r="AA3114">
        <v>0</v>
      </c>
      <c r="AB3114">
        <v>0</v>
      </c>
      <c r="AC3114">
        <v>0</v>
      </c>
      <c r="AD3114">
        <v>-1668.8</v>
      </c>
      <c r="AE3114">
        <v>0</v>
      </c>
      <c r="AF3114">
        <v>0</v>
      </c>
      <c r="AG3114">
        <v>0</v>
      </c>
      <c r="AH3114">
        <v>0</v>
      </c>
      <c r="AI3114">
        <v>-1668.8</v>
      </c>
      <c r="AJ3114">
        <v>0</v>
      </c>
      <c r="AK3114">
        <v>-1668.8</v>
      </c>
      <c r="AL3114">
        <v>0</v>
      </c>
      <c r="AM3114">
        <v>0</v>
      </c>
      <c r="AN3114">
        <v>0</v>
      </c>
      <c r="AO3114">
        <v>0</v>
      </c>
      <c r="AP3114">
        <v>0</v>
      </c>
      <c r="AQ3114">
        <v>0</v>
      </c>
    </row>
    <row r="3115" spans="2:43" x14ac:dyDescent="0.35">
      <c r="B3115" s="65" t="s">
        <v>128</v>
      </c>
      <c r="E3115" t="s">
        <v>129</v>
      </c>
      <c r="F3115">
        <v>8020</v>
      </c>
      <c r="G3115">
        <v>0</v>
      </c>
      <c r="H3115" t="s">
        <v>643</v>
      </c>
      <c r="I3115">
        <v>11</v>
      </c>
      <c r="J3115">
        <v>231</v>
      </c>
      <c r="K3115" t="s">
        <v>66</v>
      </c>
      <c r="L3115">
        <v>-202094.35</v>
      </c>
      <c r="M3115">
        <v>-284094.34999999998</v>
      </c>
      <c r="N3115">
        <v>0</v>
      </c>
      <c r="O3115">
        <v>0</v>
      </c>
      <c r="P3115">
        <v>-202094.35</v>
      </c>
      <c r="Q3115">
        <v>-284094.34999999998</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-82000</v>
      </c>
      <c r="AM3115">
        <v>0</v>
      </c>
      <c r="AN3115">
        <v>0</v>
      </c>
      <c r="AO3115">
        <v>0</v>
      </c>
      <c r="AP3115">
        <v>0</v>
      </c>
      <c r="AQ3115">
        <v>0</v>
      </c>
    </row>
    <row r="3116" spans="2:43" x14ac:dyDescent="0.35">
      <c r="B3116" s="65" t="s">
        <v>128</v>
      </c>
      <c r="E3116" t="s">
        <v>129</v>
      </c>
      <c r="F3116">
        <v>8020</v>
      </c>
      <c r="G3116">
        <v>0</v>
      </c>
      <c r="H3116" t="s">
        <v>643</v>
      </c>
      <c r="I3116">
        <v>11</v>
      </c>
      <c r="J3116">
        <v>232</v>
      </c>
      <c r="K3116" t="s">
        <v>66</v>
      </c>
      <c r="L3116">
        <v>-272.14</v>
      </c>
      <c r="M3116">
        <v>-272.14</v>
      </c>
      <c r="N3116">
        <v>0</v>
      </c>
      <c r="O3116">
        <v>0</v>
      </c>
      <c r="P3116">
        <v>-272.14</v>
      </c>
      <c r="Q3116">
        <v>-272.14</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row>
    <row r="3117" spans="2:43" x14ac:dyDescent="0.35">
      <c r="B3117" s="65" t="s">
        <v>128</v>
      </c>
      <c r="E3117" t="s">
        <v>129</v>
      </c>
      <c r="F3117">
        <v>8020</v>
      </c>
      <c r="G3117">
        <v>0</v>
      </c>
      <c r="H3117" t="s">
        <v>643</v>
      </c>
      <c r="I3117">
        <v>11</v>
      </c>
      <c r="J3117">
        <v>233</v>
      </c>
      <c r="K3117" t="s">
        <v>66</v>
      </c>
      <c r="L3117">
        <v>-683258.96</v>
      </c>
      <c r="M3117">
        <v>-677258.96</v>
      </c>
      <c r="N3117">
        <v>0</v>
      </c>
      <c r="O3117">
        <v>0</v>
      </c>
      <c r="P3117">
        <v>-683258.96</v>
      </c>
      <c r="Q3117">
        <v>-677258.96</v>
      </c>
      <c r="R3117">
        <v>0</v>
      </c>
      <c r="S3117">
        <v>0</v>
      </c>
      <c r="T3117">
        <v>0</v>
      </c>
      <c r="U3117">
        <v>0</v>
      </c>
      <c r="V3117">
        <v>0</v>
      </c>
      <c r="W3117">
        <v>0</v>
      </c>
      <c r="X3117">
        <v>0</v>
      </c>
      <c r="Y3117">
        <v>0</v>
      </c>
      <c r="Z3117">
        <v>0</v>
      </c>
      <c r="AA3117">
        <v>0</v>
      </c>
      <c r="AB3117">
        <v>0</v>
      </c>
      <c r="AC3117">
        <v>0</v>
      </c>
      <c r="AD3117">
        <v>-6000</v>
      </c>
      <c r="AE3117">
        <v>0</v>
      </c>
      <c r="AF3117">
        <v>0</v>
      </c>
      <c r="AG3117">
        <v>0</v>
      </c>
      <c r="AH3117">
        <v>0</v>
      </c>
      <c r="AI3117">
        <v>-6000</v>
      </c>
      <c r="AJ3117">
        <v>0</v>
      </c>
      <c r="AK3117">
        <v>-6000</v>
      </c>
      <c r="AL3117">
        <v>0</v>
      </c>
      <c r="AM3117">
        <v>0</v>
      </c>
      <c r="AN3117">
        <v>0</v>
      </c>
      <c r="AO3117">
        <v>0</v>
      </c>
      <c r="AP3117">
        <v>0</v>
      </c>
      <c r="AQ3117">
        <v>0</v>
      </c>
    </row>
    <row r="3118" spans="2:43" x14ac:dyDescent="0.35">
      <c r="B3118" s="65" t="s">
        <v>128</v>
      </c>
      <c r="E3118" t="s">
        <v>129</v>
      </c>
      <c r="F3118">
        <v>8020</v>
      </c>
      <c r="G3118">
        <v>0</v>
      </c>
      <c r="H3118" t="s">
        <v>643</v>
      </c>
      <c r="I3118">
        <v>11</v>
      </c>
      <c r="J3118">
        <v>251</v>
      </c>
      <c r="K3118" t="s">
        <v>66</v>
      </c>
      <c r="L3118">
        <v>-10714979.35</v>
      </c>
      <c r="M3118">
        <v>-8616800.3399999999</v>
      </c>
      <c r="N3118">
        <v>0</v>
      </c>
      <c r="O3118">
        <v>-494000</v>
      </c>
      <c r="P3118">
        <v>-10714979.35</v>
      </c>
      <c r="Q3118">
        <v>-9110800.3399999999</v>
      </c>
      <c r="R3118">
        <v>-80590.600000000006</v>
      </c>
      <c r="S3118">
        <v>-38000</v>
      </c>
      <c r="T3118">
        <v>0</v>
      </c>
      <c r="U3118">
        <v>0</v>
      </c>
      <c r="V3118">
        <v>-80590.600000000006</v>
      </c>
      <c r="W3118">
        <v>-38000</v>
      </c>
      <c r="X3118">
        <v>0</v>
      </c>
      <c r="Y3118">
        <v>-677222.44</v>
      </c>
      <c r="Z3118">
        <v>0</v>
      </c>
      <c r="AA3118">
        <v>0</v>
      </c>
      <c r="AB3118">
        <v>0</v>
      </c>
      <c r="AC3118">
        <v>-677222.44</v>
      </c>
      <c r="AD3118">
        <v>-1861511.76</v>
      </c>
      <c r="AE3118">
        <v>0</v>
      </c>
      <c r="AF3118">
        <v>0</v>
      </c>
      <c r="AG3118">
        <v>0</v>
      </c>
      <c r="AH3118">
        <v>0</v>
      </c>
      <c r="AI3118">
        <v>-1861511.76</v>
      </c>
      <c r="AJ3118">
        <v>0</v>
      </c>
      <c r="AK3118">
        <v>-2538734.2000000002</v>
      </c>
      <c r="AL3118">
        <v>-891964.59</v>
      </c>
      <c r="AM3118">
        <v>0</v>
      </c>
      <c r="AN3118">
        <v>0</v>
      </c>
      <c r="AO3118">
        <v>0</v>
      </c>
      <c r="AP3118">
        <v>0</v>
      </c>
      <c r="AQ3118">
        <v>0</v>
      </c>
    </row>
    <row r="3119" spans="2:43" x14ac:dyDescent="0.35">
      <c r="B3119" s="65" t="s">
        <v>128</v>
      </c>
      <c r="E3119" t="s">
        <v>129</v>
      </c>
      <c r="F3119">
        <v>8020</v>
      </c>
      <c r="G3119">
        <v>0</v>
      </c>
      <c r="H3119" t="s">
        <v>643</v>
      </c>
      <c r="I3119">
        <v>11</v>
      </c>
      <c r="J3119">
        <v>252</v>
      </c>
      <c r="K3119" t="s">
        <v>66</v>
      </c>
      <c r="L3119">
        <v>-4138712.52</v>
      </c>
      <c r="M3119">
        <v>-4155818.5</v>
      </c>
      <c r="N3119">
        <v>0</v>
      </c>
      <c r="O3119">
        <v>-17411</v>
      </c>
      <c r="P3119">
        <v>-4138712.52</v>
      </c>
      <c r="Q3119">
        <v>-4173229.5</v>
      </c>
      <c r="R3119">
        <v>-93793.69</v>
      </c>
      <c r="S3119">
        <v>-65986.23</v>
      </c>
      <c r="T3119">
        <v>0</v>
      </c>
      <c r="U3119">
        <v>-1503.42</v>
      </c>
      <c r="V3119">
        <v>-93793.69</v>
      </c>
      <c r="W3119">
        <v>-67489.649999999994</v>
      </c>
      <c r="X3119">
        <v>-640318.55000000005</v>
      </c>
      <c r="Y3119">
        <v>-251398.81</v>
      </c>
      <c r="Z3119">
        <v>0</v>
      </c>
      <c r="AA3119">
        <v>0</v>
      </c>
      <c r="AB3119">
        <v>-640318.55000000005</v>
      </c>
      <c r="AC3119">
        <v>-251398.81</v>
      </c>
      <c r="AD3119">
        <v>-3675622.43</v>
      </c>
      <c r="AE3119">
        <v>0</v>
      </c>
      <c r="AF3119">
        <v>0</v>
      </c>
      <c r="AG3119">
        <v>0</v>
      </c>
      <c r="AH3119">
        <v>0</v>
      </c>
      <c r="AI3119">
        <v>-3675622.43</v>
      </c>
      <c r="AJ3119">
        <v>-640318.55000000005</v>
      </c>
      <c r="AK3119">
        <v>-3286702.69</v>
      </c>
      <c r="AL3119">
        <v>-3294915.63</v>
      </c>
      <c r="AM3119">
        <v>1530.67</v>
      </c>
      <c r="AN3119">
        <v>615.75</v>
      </c>
      <c r="AO3119">
        <v>0</v>
      </c>
      <c r="AP3119">
        <v>0</v>
      </c>
      <c r="AQ3119">
        <v>2146.42</v>
      </c>
    </row>
    <row r="3120" spans="2:43" x14ac:dyDescent="0.35">
      <c r="B3120" s="65" t="s">
        <v>128</v>
      </c>
      <c r="E3120" t="s">
        <v>129</v>
      </c>
      <c r="F3120">
        <v>8020</v>
      </c>
      <c r="G3120">
        <v>0</v>
      </c>
      <c r="H3120" t="s">
        <v>643</v>
      </c>
      <c r="I3120">
        <v>11</v>
      </c>
      <c r="J3120">
        <v>253</v>
      </c>
      <c r="K3120" t="s">
        <v>66</v>
      </c>
      <c r="L3120">
        <v>-1414135.02</v>
      </c>
      <c r="M3120">
        <v>-1310539.1399999999</v>
      </c>
      <c r="N3120">
        <v>0</v>
      </c>
      <c r="O3120">
        <v>0</v>
      </c>
      <c r="P3120">
        <v>-1414135.02</v>
      </c>
      <c r="Q3120">
        <v>-1310539.1399999999</v>
      </c>
      <c r="R3120">
        <v>0</v>
      </c>
      <c r="S3120">
        <v>0</v>
      </c>
      <c r="T3120">
        <v>0</v>
      </c>
      <c r="U3120">
        <v>0</v>
      </c>
      <c r="V3120">
        <v>0</v>
      </c>
      <c r="W3120">
        <v>0</v>
      </c>
      <c r="X3120">
        <v>-387088.18</v>
      </c>
      <c r="Y3120">
        <v>-1299896.93</v>
      </c>
      <c r="Z3120">
        <v>0</v>
      </c>
      <c r="AA3120">
        <v>0</v>
      </c>
      <c r="AB3120">
        <v>-387088.18</v>
      </c>
      <c r="AC3120">
        <v>-1299896.93</v>
      </c>
      <c r="AD3120">
        <v>-875431.06</v>
      </c>
      <c r="AE3120">
        <v>0</v>
      </c>
      <c r="AF3120">
        <v>0</v>
      </c>
      <c r="AG3120">
        <v>0</v>
      </c>
      <c r="AH3120">
        <v>0</v>
      </c>
      <c r="AI3120">
        <v>-875431.06</v>
      </c>
      <c r="AJ3120">
        <v>-387088.18</v>
      </c>
      <c r="AK3120">
        <v>-1788239.81</v>
      </c>
      <c r="AL3120">
        <v>-1684643.93</v>
      </c>
      <c r="AM3120">
        <v>0</v>
      </c>
      <c r="AN3120">
        <v>0</v>
      </c>
      <c r="AO3120">
        <v>0</v>
      </c>
      <c r="AP3120">
        <v>0</v>
      </c>
      <c r="AQ3120">
        <v>0</v>
      </c>
    </row>
    <row r="3121" spans="2:43" x14ac:dyDescent="0.35">
      <c r="B3121" s="65" t="s">
        <v>128</v>
      </c>
      <c r="E3121" t="s">
        <v>129</v>
      </c>
      <c r="F3121">
        <v>8020</v>
      </c>
      <c r="G3121">
        <v>0</v>
      </c>
      <c r="H3121" t="s">
        <v>643</v>
      </c>
      <c r="I3121">
        <v>11</v>
      </c>
      <c r="J3121">
        <v>257</v>
      </c>
      <c r="K3121" t="s">
        <v>66</v>
      </c>
      <c r="L3121">
        <v>-81278</v>
      </c>
      <c r="M3121">
        <v>-103278</v>
      </c>
      <c r="N3121">
        <v>0</v>
      </c>
      <c r="O3121">
        <v>0</v>
      </c>
      <c r="P3121">
        <v>-81278</v>
      </c>
      <c r="Q3121">
        <v>-103278</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-22000</v>
      </c>
      <c r="AM3121">
        <v>0</v>
      </c>
      <c r="AN3121">
        <v>0</v>
      </c>
      <c r="AO3121">
        <v>0</v>
      </c>
      <c r="AP3121">
        <v>0</v>
      </c>
      <c r="AQ3121">
        <v>0</v>
      </c>
    </row>
    <row r="3122" spans="2:43" x14ac:dyDescent="0.35">
      <c r="B3122" s="65" t="s">
        <v>128</v>
      </c>
      <c r="E3122" t="s">
        <v>129</v>
      </c>
      <c r="F3122">
        <v>8020</v>
      </c>
      <c r="G3122">
        <v>0</v>
      </c>
      <c r="H3122" t="s">
        <v>643</v>
      </c>
      <c r="I3122">
        <v>11</v>
      </c>
      <c r="J3122">
        <v>260</v>
      </c>
      <c r="K3122" t="s">
        <v>66</v>
      </c>
      <c r="L3122">
        <v>-13986.21</v>
      </c>
      <c r="M3122">
        <v>-13986.21</v>
      </c>
      <c r="N3122">
        <v>0</v>
      </c>
      <c r="O3122">
        <v>0</v>
      </c>
      <c r="P3122">
        <v>-13986.21</v>
      </c>
      <c r="Q3122">
        <v>-13986.21</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row>
    <row r="3123" spans="2:43" x14ac:dyDescent="0.35">
      <c r="B3123" s="65" t="s">
        <v>128</v>
      </c>
      <c r="E3123" t="s">
        <v>129</v>
      </c>
      <c r="F3123">
        <v>8020</v>
      </c>
      <c r="G3123">
        <v>0</v>
      </c>
      <c r="H3123" t="s">
        <v>643</v>
      </c>
      <c r="I3123">
        <v>11</v>
      </c>
      <c r="J3123">
        <v>310</v>
      </c>
      <c r="K3123" t="s">
        <v>66</v>
      </c>
      <c r="L3123">
        <v>-7583</v>
      </c>
      <c r="M3123">
        <v>-7583</v>
      </c>
      <c r="N3123">
        <v>0</v>
      </c>
      <c r="O3123">
        <v>0</v>
      </c>
      <c r="P3123">
        <v>-7583</v>
      </c>
      <c r="Q3123">
        <v>-7583</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row>
    <row r="3124" spans="2:43" x14ac:dyDescent="0.35">
      <c r="B3124" s="65" t="s">
        <v>128</v>
      </c>
      <c r="E3124" t="s">
        <v>129</v>
      </c>
      <c r="F3124">
        <v>8020</v>
      </c>
      <c r="G3124">
        <v>0</v>
      </c>
      <c r="H3124" t="s">
        <v>643</v>
      </c>
      <c r="I3124">
        <v>11</v>
      </c>
      <c r="J3124">
        <v>410</v>
      </c>
      <c r="K3124" t="s">
        <v>66</v>
      </c>
      <c r="L3124">
        <v>-995699.19999999995</v>
      </c>
      <c r="M3124">
        <v>-578487.66</v>
      </c>
      <c r="N3124">
        <v>0</v>
      </c>
      <c r="O3124">
        <v>0</v>
      </c>
      <c r="P3124">
        <v>-995699.19999999995</v>
      </c>
      <c r="Q3124">
        <v>-578487.66</v>
      </c>
      <c r="R3124">
        <v>-226695.73</v>
      </c>
      <c r="S3124">
        <v>-59695.22</v>
      </c>
      <c r="T3124">
        <v>0</v>
      </c>
      <c r="U3124">
        <v>0</v>
      </c>
      <c r="V3124">
        <v>-226695.73</v>
      </c>
      <c r="W3124">
        <v>-59695.22</v>
      </c>
      <c r="X3124">
        <v>0</v>
      </c>
      <c r="Y3124">
        <v>0</v>
      </c>
      <c r="Z3124">
        <v>0</v>
      </c>
      <c r="AA3124">
        <v>0</v>
      </c>
      <c r="AB3124">
        <v>0</v>
      </c>
      <c r="AC3124">
        <v>0</v>
      </c>
      <c r="AD3124">
        <v>-584212.05000000005</v>
      </c>
      <c r="AE3124">
        <v>0</v>
      </c>
      <c r="AF3124">
        <v>0</v>
      </c>
      <c r="AG3124">
        <v>0</v>
      </c>
      <c r="AH3124">
        <v>0</v>
      </c>
      <c r="AI3124">
        <v>-584212.05000000005</v>
      </c>
      <c r="AJ3124">
        <v>0</v>
      </c>
      <c r="AK3124">
        <v>-584212.05000000005</v>
      </c>
      <c r="AL3124">
        <v>0</v>
      </c>
      <c r="AM3124">
        <v>0</v>
      </c>
      <c r="AN3124">
        <v>0</v>
      </c>
      <c r="AO3124">
        <v>0</v>
      </c>
      <c r="AP3124">
        <v>0</v>
      </c>
      <c r="AQ3124">
        <v>0</v>
      </c>
    </row>
    <row r="3125" spans="2:43" x14ac:dyDescent="0.35">
      <c r="B3125" s="65" t="s">
        <v>128</v>
      </c>
      <c r="E3125" t="s">
        <v>129</v>
      </c>
      <c r="F3125">
        <v>8020</v>
      </c>
      <c r="G3125">
        <v>0</v>
      </c>
      <c r="H3125" t="s">
        <v>529</v>
      </c>
      <c r="I3125">
        <v>12</v>
      </c>
      <c r="J3125">
        <v>210</v>
      </c>
      <c r="K3125" t="s">
        <v>66</v>
      </c>
      <c r="L3125">
        <v>0</v>
      </c>
      <c r="M3125">
        <v>-14998.89</v>
      </c>
      <c r="N3125">
        <v>0</v>
      </c>
      <c r="O3125">
        <v>0</v>
      </c>
      <c r="P3125">
        <v>0</v>
      </c>
      <c r="Q3125">
        <v>-14998.89</v>
      </c>
      <c r="R3125">
        <v>0</v>
      </c>
      <c r="S3125">
        <v>0</v>
      </c>
      <c r="T3125">
        <v>0</v>
      </c>
      <c r="U3125">
        <v>0</v>
      </c>
      <c r="V3125">
        <v>0</v>
      </c>
      <c r="W3125">
        <v>0</v>
      </c>
      <c r="X3125">
        <v>0</v>
      </c>
      <c r="Y3125">
        <v>0</v>
      </c>
      <c r="Z3125">
        <v>0</v>
      </c>
      <c r="AA3125">
        <v>0</v>
      </c>
      <c r="AB3125">
        <v>0</v>
      </c>
      <c r="AC3125">
        <v>0</v>
      </c>
      <c r="AD3125">
        <v>-58169.54</v>
      </c>
      <c r="AE3125">
        <v>0</v>
      </c>
      <c r="AF3125">
        <v>0</v>
      </c>
      <c r="AG3125">
        <v>0</v>
      </c>
      <c r="AH3125">
        <v>0</v>
      </c>
      <c r="AI3125">
        <v>-58169.54</v>
      </c>
      <c r="AJ3125">
        <v>0</v>
      </c>
      <c r="AK3125">
        <v>-58169.54</v>
      </c>
      <c r="AL3125">
        <v>-73168.429999999993</v>
      </c>
      <c r="AM3125">
        <v>0</v>
      </c>
      <c r="AN3125">
        <v>0</v>
      </c>
      <c r="AO3125">
        <v>0</v>
      </c>
      <c r="AP3125">
        <v>0</v>
      </c>
      <c r="AQ3125">
        <v>0</v>
      </c>
    </row>
    <row r="3126" spans="2:43" x14ac:dyDescent="0.35">
      <c r="B3126" s="65" t="s">
        <v>128</v>
      </c>
      <c r="E3126" t="s">
        <v>129</v>
      </c>
      <c r="F3126">
        <v>8020</v>
      </c>
      <c r="G3126">
        <v>0</v>
      </c>
      <c r="H3126" t="s">
        <v>529</v>
      </c>
      <c r="I3126">
        <v>12</v>
      </c>
      <c r="J3126">
        <v>251</v>
      </c>
      <c r="K3126" t="s">
        <v>66</v>
      </c>
      <c r="L3126">
        <v>-69176.13</v>
      </c>
      <c r="M3126">
        <v>-821666.69</v>
      </c>
      <c r="N3126">
        <v>0</v>
      </c>
      <c r="O3126">
        <v>0</v>
      </c>
      <c r="P3126">
        <v>-69176.13</v>
      </c>
      <c r="Q3126">
        <v>-821666.69</v>
      </c>
      <c r="R3126">
        <v>0</v>
      </c>
      <c r="S3126">
        <v>0</v>
      </c>
      <c r="T3126">
        <v>0</v>
      </c>
      <c r="U3126">
        <v>0</v>
      </c>
      <c r="V3126">
        <v>0</v>
      </c>
      <c r="W3126">
        <v>0</v>
      </c>
      <c r="X3126">
        <v>0</v>
      </c>
      <c r="Y3126">
        <v>0</v>
      </c>
      <c r="Z3126">
        <v>0</v>
      </c>
      <c r="AA3126">
        <v>0</v>
      </c>
      <c r="AB3126">
        <v>0</v>
      </c>
      <c r="AC3126">
        <v>0</v>
      </c>
      <c r="AD3126">
        <v>-7829.44</v>
      </c>
      <c r="AE3126">
        <v>0</v>
      </c>
      <c r="AF3126">
        <v>0</v>
      </c>
      <c r="AG3126">
        <v>0</v>
      </c>
      <c r="AH3126">
        <v>0</v>
      </c>
      <c r="AI3126">
        <v>-7829.44</v>
      </c>
      <c r="AJ3126">
        <v>0</v>
      </c>
      <c r="AK3126">
        <v>-7829.44</v>
      </c>
      <c r="AL3126">
        <v>-760320</v>
      </c>
      <c r="AM3126">
        <v>0</v>
      </c>
      <c r="AN3126">
        <v>0</v>
      </c>
      <c r="AO3126">
        <v>0</v>
      </c>
      <c r="AP3126">
        <v>0</v>
      </c>
      <c r="AQ3126">
        <v>0</v>
      </c>
    </row>
    <row r="3127" spans="2:43" x14ac:dyDescent="0.35">
      <c r="B3127" s="65" t="s">
        <v>128</v>
      </c>
      <c r="E3127" t="s">
        <v>129</v>
      </c>
      <c r="F3127">
        <v>8020</v>
      </c>
      <c r="G3127">
        <v>0</v>
      </c>
      <c r="H3127" t="s">
        <v>529</v>
      </c>
      <c r="I3127">
        <v>12</v>
      </c>
      <c r="J3127">
        <v>252</v>
      </c>
      <c r="K3127" t="s">
        <v>66</v>
      </c>
      <c r="L3127">
        <v>-1064389.56</v>
      </c>
      <c r="M3127">
        <v>-901572.64</v>
      </c>
      <c r="N3127">
        <v>0</v>
      </c>
      <c r="O3127">
        <v>0</v>
      </c>
      <c r="P3127">
        <v>-1064389.56</v>
      </c>
      <c r="Q3127">
        <v>-901572.64</v>
      </c>
      <c r="R3127">
        <v>0</v>
      </c>
      <c r="S3127">
        <v>0</v>
      </c>
      <c r="T3127">
        <v>0</v>
      </c>
      <c r="U3127">
        <v>0</v>
      </c>
      <c r="V3127">
        <v>0</v>
      </c>
      <c r="W3127">
        <v>0</v>
      </c>
      <c r="X3127">
        <v>-481471.86</v>
      </c>
      <c r="Y3127">
        <v>-225004.61</v>
      </c>
      <c r="Z3127">
        <v>0</v>
      </c>
      <c r="AA3127">
        <v>0</v>
      </c>
      <c r="AB3127">
        <v>-481471.86</v>
      </c>
      <c r="AC3127">
        <v>-225004.61</v>
      </c>
      <c r="AD3127">
        <v>-431055.46</v>
      </c>
      <c r="AE3127">
        <v>0</v>
      </c>
      <c r="AF3127">
        <v>0</v>
      </c>
      <c r="AG3127">
        <v>0</v>
      </c>
      <c r="AH3127">
        <v>0</v>
      </c>
      <c r="AI3127">
        <v>-431055.46</v>
      </c>
      <c r="AJ3127">
        <v>-481471.86</v>
      </c>
      <c r="AK3127">
        <v>-174588.21</v>
      </c>
      <c r="AL3127">
        <v>-11771.29</v>
      </c>
      <c r="AM3127">
        <v>266667.17</v>
      </c>
      <c r="AN3127">
        <v>0</v>
      </c>
      <c r="AO3127">
        <v>0</v>
      </c>
      <c r="AP3127">
        <v>0</v>
      </c>
      <c r="AQ3127">
        <v>266667.17</v>
      </c>
    </row>
    <row r="3128" spans="2:43" x14ac:dyDescent="0.35">
      <c r="B3128" s="65" t="s">
        <v>128</v>
      </c>
      <c r="E3128" t="s">
        <v>129</v>
      </c>
      <c r="F3128">
        <v>8020</v>
      </c>
      <c r="G3128">
        <v>0</v>
      </c>
      <c r="H3128" t="s">
        <v>529</v>
      </c>
      <c r="I3128">
        <v>12</v>
      </c>
      <c r="J3128">
        <v>410</v>
      </c>
      <c r="K3128" t="s">
        <v>66</v>
      </c>
      <c r="L3128">
        <v>-11888871.470000001</v>
      </c>
      <c r="M3128">
        <v>-8401406.75</v>
      </c>
      <c r="N3128">
        <v>0</v>
      </c>
      <c r="O3128">
        <v>0</v>
      </c>
      <c r="P3128">
        <v>-11888871.470000001</v>
      </c>
      <c r="Q3128">
        <v>-8401406.75</v>
      </c>
      <c r="R3128">
        <v>-674006.64</v>
      </c>
      <c r="S3128">
        <v>-913799.19</v>
      </c>
      <c r="T3128">
        <v>0</v>
      </c>
      <c r="U3128">
        <v>0</v>
      </c>
      <c r="V3128">
        <v>-674006.64</v>
      </c>
      <c r="W3128">
        <v>-913799.19</v>
      </c>
      <c r="X3128">
        <v>0</v>
      </c>
      <c r="Y3128">
        <v>0</v>
      </c>
      <c r="Z3128">
        <v>0</v>
      </c>
      <c r="AA3128">
        <v>0</v>
      </c>
      <c r="AB3128">
        <v>0</v>
      </c>
      <c r="AC3128">
        <v>0</v>
      </c>
      <c r="AD3128">
        <v>-3247672.17</v>
      </c>
      <c r="AE3128">
        <v>0</v>
      </c>
      <c r="AF3128">
        <v>0</v>
      </c>
      <c r="AG3128">
        <v>0</v>
      </c>
      <c r="AH3128">
        <v>0</v>
      </c>
      <c r="AI3128">
        <v>-3247672.17</v>
      </c>
      <c r="AJ3128">
        <v>0</v>
      </c>
      <c r="AK3128">
        <v>-3247672.17</v>
      </c>
      <c r="AL3128">
        <v>0</v>
      </c>
      <c r="AM3128">
        <v>0</v>
      </c>
      <c r="AN3128">
        <v>0</v>
      </c>
      <c r="AO3128">
        <v>0</v>
      </c>
      <c r="AP3128">
        <v>0</v>
      </c>
      <c r="AQ3128">
        <v>0</v>
      </c>
    </row>
    <row r="3129" spans="2:43" x14ac:dyDescent="0.35">
      <c r="B3129" s="65" t="s">
        <v>128</v>
      </c>
      <c r="E3129" t="s">
        <v>129</v>
      </c>
      <c r="F3129">
        <v>8020</v>
      </c>
      <c r="G3129">
        <v>0</v>
      </c>
      <c r="H3129" t="s">
        <v>644</v>
      </c>
      <c r="I3129">
        <v>14</v>
      </c>
      <c r="J3129">
        <v>251</v>
      </c>
      <c r="K3129" t="s">
        <v>66</v>
      </c>
      <c r="L3129">
        <v>-578430</v>
      </c>
      <c r="M3129">
        <v>-578430</v>
      </c>
      <c r="N3129">
        <v>0</v>
      </c>
      <c r="O3129">
        <v>0</v>
      </c>
      <c r="P3129">
        <v>-578430</v>
      </c>
      <c r="Q3129">
        <v>-578430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row>
    <row r="3130" spans="2:43" x14ac:dyDescent="0.35">
      <c r="B3130" s="65" t="s">
        <v>128</v>
      </c>
      <c r="E3130" t="s">
        <v>129</v>
      </c>
      <c r="F3130">
        <v>8020</v>
      </c>
      <c r="G3130">
        <v>0</v>
      </c>
      <c r="H3130" t="s">
        <v>644</v>
      </c>
      <c r="I3130">
        <v>14</v>
      </c>
      <c r="J3130">
        <v>410</v>
      </c>
      <c r="K3130" t="s">
        <v>66</v>
      </c>
      <c r="L3130">
        <v>8127995.5099999998</v>
      </c>
      <c r="M3130">
        <v>10268051.029999999</v>
      </c>
      <c r="N3130">
        <v>0</v>
      </c>
      <c r="O3130">
        <v>0</v>
      </c>
      <c r="P3130">
        <v>8127995.5099999998</v>
      </c>
      <c r="Q3130">
        <v>10268051.029999999</v>
      </c>
      <c r="R3130">
        <v>-21142988.140000001</v>
      </c>
      <c r="S3130">
        <v>-20980020.129999999</v>
      </c>
      <c r="T3130">
        <v>0</v>
      </c>
      <c r="U3130">
        <v>0</v>
      </c>
      <c r="V3130">
        <v>-21142988.140000001</v>
      </c>
      <c r="W3130">
        <v>-20980020.129999999</v>
      </c>
      <c r="X3130">
        <v>0</v>
      </c>
      <c r="Y3130">
        <v>0</v>
      </c>
      <c r="Z3130">
        <v>0</v>
      </c>
      <c r="AA3130">
        <v>0</v>
      </c>
      <c r="AB3130">
        <v>0</v>
      </c>
      <c r="AC3130">
        <v>0</v>
      </c>
      <c r="AD3130">
        <v>-2449554.59</v>
      </c>
      <c r="AE3130">
        <v>0</v>
      </c>
      <c r="AF3130">
        <v>0</v>
      </c>
      <c r="AG3130">
        <v>0</v>
      </c>
      <c r="AH3130">
        <v>0</v>
      </c>
      <c r="AI3130">
        <v>-2449554.59</v>
      </c>
      <c r="AJ3130">
        <v>0</v>
      </c>
      <c r="AK3130">
        <v>-2449554.59</v>
      </c>
      <c r="AL3130">
        <v>-146531.06</v>
      </c>
      <c r="AM3130">
        <v>0</v>
      </c>
      <c r="AN3130">
        <v>0</v>
      </c>
      <c r="AO3130">
        <v>0</v>
      </c>
      <c r="AP3130">
        <v>0</v>
      </c>
      <c r="AQ3130">
        <v>0</v>
      </c>
    </row>
    <row r="3131" spans="2:43" x14ac:dyDescent="0.35">
      <c r="B3131" s="65" t="s">
        <v>128</v>
      </c>
      <c r="E3131" t="s">
        <v>129</v>
      </c>
      <c r="F3131">
        <v>8020</v>
      </c>
      <c r="G3131">
        <v>0</v>
      </c>
      <c r="H3131" t="s">
        <v>645</v>
      </c>
      <c r="I3131">
        <v>15</v>
      </c>
      <c r="J3131">
        <v>410</v>
      </c>
      <c r="K3131" t="s">
        <v>66</v>
      </c>
      <c r="L3131">
        <v>-70812004.379999995</v>
      </c>
      <c r="M3131">
        <v>-57623017.659999996</v>
      </c>
      <c r="N3131">
        <v>0</v>
      </c>
      <c r="O3131">
        <v>0</v>
      </c>
      <c r="P3131">
        <v>-70812004.379999995</v>
      </c>
      <c r="Q3131">
        <v>-57623017.659999996</v>
      </c>
      <c r="R3131">
        <v>0</v>
      </c>
      <c r="S3131">
        <v>-126379.4</v>
      </c>
      <c r="T3131">
        <v>0</v>
      </c>
      <c r="U3131">
        <v>0</v>
      </c>
      <c r="V3131">
        <v>0</v>
      </c>
      <c r="W3131">
        <v>-126379.4</v>
      </c>
      <c r="X3131">
        <v>0</v>
      </c>
      <c r="Y3131">
        <v>-230223.72</v>
      </c>
      <c r="Z3131">
        <v>0</v>
      </c>
      <c r="AA3131">
        <v>0</v>
      </c>
      <c r="AB3131">
        <v>0</v>
      </c>
      <c r="AC3131">
        <v>-230223.72</v>
      </c>
      <c r="AD3131">
        <v>-33320477.920000002</v>
      </c>
      <c r="AE3131">
        <v>0</v>
      </c>
      <c r="AF3131">
        <v>0</v>
      </c>
      <c r="AG3131">
        <v>0</v>
      </c>
      <c r="AH3131">
        <v>0</v>
      </c>
      <c r="AI3131">
        <v>-33320477.920000002</v>
      </c>
      <c r="AJ3131">
        <v>0</v>
      </c>
      <c r="AK3131">
        <v>-33550701.640000001</v>
      </c>
      <c r="AL3131">
        <v>-20488094.32</v>
      </c>
      <c r="AM3131">
        <v>0</v>
      </c>
      <c r="AN3131">
        <v>0</v>
      </c>
      <c r="AO3131">
        <v>0</v>
      </c>
      <c r="AP3131">
        <v>0</v>
      </c>
      <c r="AQ3131">
        <v>0</v>
      </c>
    </row>
    <row r="3132" spans="2:43" x14ac:dyDescent="0.35">
      <c r="B3132" s="65" t="s">
        <v>128</v>
      </c>
      <c r="E3132" t="s">
        <v>129</v>
      </c>
      <c r="F3132">
        <v>8020</v>
      </c>
      <c r="G3132">
        <v>0</v>
      </c>
      <c r="H3132" t="s">
        <v>646</v>
      </c>
      <c r="I3132">
        <v>16</v>
      </c>
      <c r="J3132">
        <v>410</v>
      </c>
      <c r="K3132" t="s">
        <v>66</v>
      </c>
      <c r="L3132">
        <v>-116390555.63</v>
      </c>
      <c r="M3132">
        <v>-108508838.06999999</v>
      </c>
      <c r="N3132">
        <v>0</v>
      </c>
      <c r="O3132">
        <v>0</v>
      </c>
      <c r="P3132">
        <v>-116390555.63</v>
      </c>
      <c r="Q3132">
        <v>-108508838.06999999</v>
      </c>
      <c r="R3132">
        <v>0</v>
      </c>
      <c r="S3132">
        <v>-98632.09</v>
      </c>
      <c r="T3132">
        <v>0</v>
      </c>
      <c r="U3132">
        <v>0</v>
      </c>
      <c r="V3132">
        <v>0</v>
      </c>
      <c r="W3132">
        <v>-98632.09</v>
      </c>
      <c r="X3132">
        <v>0</v>
      </c>
      <c r="Y3132">
        <v>-118718.07</v>
      </c>
      <c r="Z3132">
        <v>0</v>
      </c>
      <c r="AA3132">
        <v>0</v>
      </c>
      <c r="AB3132">
        <v>0</v>
      </c>
      <c r="AC3132">
        <v>-118718.07</v>
      </c>
      <c r="AD3132">
        <v>-30516472.82</v>
      </c>
      <c r="AE3132">
        <v>0</v>
      </c>
      <c r="AF3132">
        <v>0</v>
      </c>
      <c r="AG3132">
        <v>0</v>
      </c>
      <c r="AH3132">
        <v>0</v>
      </c>
      <c r="AI3132">
        <v>-30516472.82</v>
      </c>
      <c r="AJ3132">
        <v>0</v>
      </c>
      <c r="AK3132">
        <v>-30635190.890000001</v>
      </c>
      <c r="AL3132">
        <v>-22852105.420000002</v>
      </c>
      <c r="AM3132">
        <v>0</v>
      </c>
      <c r="AN3132">
        <v>0</v>
      </c>
      <c r="AO3132">
        <v>0</v>
      </c>
      <c r="AP3132">
        <v>0</v>
      </c>
      <c r="AQ3132">
        <v>0</v>
      </c>
    </row>
    <row r="3133" spans="2:43" x14ac:dyDescent="0.35">
      <c r="B3133" s="65" t="s">
        <v>128</v>
      </c>
      <c r="E3133" t="s">
        <v>129</v>
      </c>
      <c r="F3133">
        <v>8020</v>
      </c>
      <c r="G3133">
        <v>0</v>
      </c>
      <c r="H3133" t="s">
        <v>647</v>
      </c>
      <c r="I3133">
        <v>17</v>
      </c>
      <c r="J3133">
        <v>410</v>
      </c>
      <c r="K3133" t="s">
        <v>66</v>
      </c>
      <c r="L3133">
        <v>-228672443.96000001</v>
      </c>
      <c r="M3133">
        <v>-192541931.49000001</v>
      </c>
      <c r="N3133">
        <v>0</v>
      </c>
      <c r="O3133">
        <v>0</v>
      </c>
      <c r="P3133">
        <v>-228672443.96000001</v>
      </c>
      <c r="Q3133">
        <v>-192541931.49000001</v>
      </c>
      <c r="R3133">
        <v>-268081.89</v>
      </c>
      <c r="S3133">
        <v>-895649.95</v>
      </c>
      <c r="T3133">
        <v>0</v>
      </c>
      <c r="U3133">
        <v>0</v>
      </c>
      <c r="V3133">
        <v>-268081.89</v>
      </c>
      <c r="W3133">
        <v>-895649.95</v>
      </c>
      <c r="X3133">
        <v>0</v>
      </c>
      <c r="Y3133">
        <v>-260512.05</v>
      </c>
      <c r="Z3133">
        <v>0</v>
      </c>
      <c r="AA3133">
        <v>0</v>
      </c>
      <c r="AB3133">
        <v>0</v>
      </c>
      <c r="AC3133">
        <v>-260512.05</v>
      </c>
      <c r="AD3133">
        <v>-117712896.81999999</v>
      </c>
      <c r="AE3133">
        <v>0</v>
      </c>
      <c r="AF3133">
        <v>0</v>
      </c>
      <c r="AG3133">
        <v>0</v>
      </c>
      <c r="AH3133">
        <v>0</v>
      </c>
      <c r="AI3133">
        <v>-117712896.81999999</v>
      </c>
      <c r="AJ3133">
        <v>0</v>
      </c>
      <c r="AK3133">
        <v>-117973408.87</v>
      </c>
      <c r="AL3133">
        <v>-82470464.459999993</v>
      </c>
      <c r="AM3133">
        <v>0</v>
      </c>
      <c r="AN3133">
        <v>0</v>
      </c>
      <c r="AO3133">
        <v>0</v>
      </c>
      <c r="AP3133">
        <v>0</v>
      </c>
      <c r="AQ3133">
        <v>0</v>
      </c>
    </row>
    <row r="3134" spans="2:43" x14ac:dyDescent="0.35">
      <c r="B3134" s="65" t="s">
        <v>128</v>
      </c>
      <c r="E3134" t="s">
        <v>129</v>
      </c>
      <c r="F3134">
        <v>8020</v>
      </c>
      <c r="G3134">
        <v>0</v>
      </c>
      <c r="H3134" t="s">
        <v>648</v>
      </c>
      <c r="I3134">
        <v>18</v>
      </c>
      <c r="J3134">
        <v>251</v>
      </c>
      <c r="K3134" t="s">
        <v>66</v>
      </c>
      <c r="L3134">
        <v>-2421.02</v>
      </c>
      <c r="M3134">
        <v>-276807.71999999997</v>
      </c>
      <c r="N3134">
        <v>0</v>
      </c>
      <c r="O3134">
        <v>0</v>
      </c>
      <c r="P3134">
        <v>-2421.02</v>
      </c>
      <c r="Q3134">
        <v>-276807.71999999997</v>
      </c>
      <c r="R3134">
        <v>0</v>
      </c>
      <c r="S3134">
        <v>0</v>
      </c>
      <c r="T3134">
        <v>0</v>
      </c>
      <c r="U3134">
        <v>0</v>
      </c>
      <c r="V3134">
        <v>0</v>
      </c>
      <c r="W3134">
        <v>0</v>
      </c>
      <c r="X3134">
        <v>0</v>
      </c>
      <c r="Y3134">
        <v>0</v>
      </c>
      <c r="Z3134">
        <v>0</v>
      </c>
      <c r="AA3134">
        <v>0</v>
      </c>
      <c r="AB3134">
        <v>0</v>
      </c>
      <c r="AC3134">
        <v>0</v>
      </c>
      <c r="AD3134">
        <v>-4725613.3</v>
      </c>
      <c r="AE3134">
        <v>0</v>
      </c>
      <c r="AF3134">
        <v>0</v>
      </c>
      <c r="AG3134">
        <v>0</v>
      </c>
      <c r="AH3134">
        <v>0</v>
      </c>
      <c r="AI3134">
        <v>-4725613.3</v>
      </c>
      <c r="AJ3134">
        <v>0</v>
      </c>
      <c r="AK3134">
        <v>-4725613.3</v>
      </c>
      <c r="AL3134">
        <v>-5000000</v>
      </c>
      <c r="AM3134">
        <v>0</v>
      </c>
      <c r="AN3134">
        <v>0</v>
      </c>
      <c r="AO3134">
        <v>0</v>
      </c>
      <c r="AP3134">
        <v>0</v>
      </c>
      <c r="AQ3134">
        <v>0</v>
      </c>
    </row>
    <row r="3135" spans="2:43" x14ac:dyDescent="0.35">
      <c r="B3135" s="65" t="s">
        <v>128</v>
      </c>
      <c r="E3135" t="s">
        <v>129</v>
      </c>
      <c r="F3135">
        <v>8020</v>
      </c>
      <c r="G3135">
        <v>0</v>
      </c>
      <c r="H3135" t="s">
        <v>648</v>
      </c>
      <c r="I3135">
        <v>18</v>
      </c>
      <c r="J3135">
        <v>410</v>
      </c>
      <c r="K3135" t="s">
        <v>66</v>
      </c>
      <c r="L3135">
        <v>-4449256.75</v>
      </c>
      <c r="M3135">
        <v>-9477373.8000000007</v>
      </c>
      <c r="N3135">
        <v>0</v>
      </c>
      <c r="O3135">
        <v>0</v>
      </c>
      <c r="P3135">
        <v>-4449256.75</v>
      </c>
      <c r="Q3135">
        <v>-9477373.8000000007</v>
      </c>
      <c r="R3135">
        <v>0</v>
      </c>
      <c r="S3135">
        <v>-4943.1000000000004</v>
      </c>
      <c r="T3135">
        <v>0</v>
      </c>
      <c r="U3135">
        <v>0</v>
      </c>
      <c r="V3135">
        <v>0</v>
      </c>
      <c r="W3135">
        <v>-4943.1000000000004</v>
      </c>
      <c r="X3135">
        <v>0</v>
      </c>
      <c r="Y3135">
        <v>0</v>
      </c>
      <c r="Z3135">
        <v>0</v>
      </c>
      <c r="AA3135">
        <v>0</v>
      </c>
      <c r="AB3135">
        <v>0</v>
      </c>
      <c r="AC3135">
        <v>0</v>
      </c>
      <c r="AD3135">
        <v>-2334774.33</v>
      </c>
      <c r="AE3135">
        <v>0</v>
      </c>
      <c r="AF3135">
        <v>0</v>
      </c>
      <c r="AG3135">
        <v>0</v>
      </c>
      <c r="AH3135">
        <v>0</v>
      </c>
      <c r="AI3135">
        <v>-2334774.33</v>
      </c>
      <c r="AJ3135">
        <v>0</v>
      </c>
      <c r="AK3135">
        <v>-2334774.33</v>
      </c>
      <c r="AL3135">
        <v>-7367834.4800000004</v>
      </c>
      <c r="AM3135">
        <v>0</v>
      </c>
      <c r="AN3135">
        <v>0</v>
      </c>
      <c r="AO3135">
        <v>0</v>
      </c>
      <c r="AP3135">
        <v>0</v>
      </c>
      <c r="AQ3135">
        <v>0</v>
      </c>
    </row>
    <row r="3136" spans="2:43" x14ac:dyDescent="0.35">
      <c r="B3136" s="65" t="s">
        <v>128</v>
      </c>
      <c r="E3136" t="s">
        <v>129</v>
      </c>
      <c r="F3136">
        <v>8020</v>
      </c>
      <c r="G3136">
        <v>0</v>
      </c>
      <c r="H3136" t="s">
        <v>649</v>
      </c>
      <c r="I3136">
        <v>19</v>
      </c>
      <c r="J3136">
        <v>410</v>
      </c>
      <c r="K3136" t="s">
        <v>66</v>
      </c>
      <c r="L3136">
        <v>-7715124.9500000002</v>
      </c>
      <c r="M3136">
        <v>-7666182.3899999997</v>
      </c>
      <c r="N3136">
        <v>0</v>
      </c>
      <c r="O3136">
        <v>0</v>
      </c>
      <c r="P3136">
        <v>-7715124.9500000002</v>
      </c>
      <c r="Q3136">
        <v>-7666182.3899999997</v>
      </c>
      <c r="R3136">
        <v>268081.89</v>
      </c>
      <c r="S3136">
        <v>268081.89</v>
      </c>
      <c r="T3136">
        <v>0</v>
      </c>
      <c r="U3136">
        <v>0</v>
      </c>
      <c r="V3136">
        <v>268081.89</v>
      </c>
      <c r="W3136">
        <v>268081.89</v>
      </c>
      <c r="X3136">
        <v>-93017.38</v>
      </c>
      <c r="Y3136">
        <v>0</v>
      </c>
      <c r="Z3136">
        <v>0</v>
      </c>
      <c r="AA3136">
        <v>0</v>
      </c>
      <c r="AB3136">
        <v>-93017.38</v>
      </c>
      <c r="AC3136">
        <v>0</v>
      </c>
      <c r="AD3136">
        <v>-2505970.5299999998</v>
      </c>
      <c r="AE3136">
        <v>0</v>
      </c>
      <c r="AF3136">
        <v>0</v>
      </c>
      <c r="AG3136">
        <v>0</v>
      </c>
      <c r="AH3136">
        <v>0</v>
      </c>
      <c r="AI3136">
        <v>-2505970.5299999998</v>
      </c>
      <c r="AJ3136">
        <v>-93017.38</v>
      </c>
      <c r="AK3136">
        <v>-2412953.15</v>
      </c>
      <c r="AL3136">
        <v>-2364010.59</v>
      </c>
      <c r="AM3136">
        <v>0</v>
      </c>
      <c r="AN3136">
        <v>0</v>
      </c>
      <c r="AO3136">
        <v>0</v>
      </c>
      <c r="AP3136">
        <v>0</v>
      </c>
      <c r="AQ3136">
        <v>0</v>
      </c>
    </row>
    <row r="3137" spans="2:43" x14ac:dyDescent="0.35">
      <c r="B3137" s="65" t="s">
        <v>128</v>
      </c>
      <c r="E3137" t="s">
        <v>129</v>
      </c>
      <c r="F3137">
        <v>8020</v>
      </c>
      <c r="G3137">
        <v>0</v>
      </c>
      <c r="H3137" t="s">
        <v>650</v>
      </c>
      <c r="I3137">
        <v>20</v>
      </c>
      <c r="J3137">
        <v>410</v>
      </c>
      <c r="K3137" t="s">
        <v>66</v>
      </c>
      <c r="L3137">
        <v>-7434719.8499999996</v>
      </c>
      <c r="M3137">
        <v>-186886.27</v>
      </c>
      <c r="N3137">
        <v>0</v>
      </c>
      <c r="O3137">
        <v>0</v>
      </c>
      <c r="P3137">
        <v>-7434719.8499999996</v>
      </c>
      <c r="Q3137">
        <v>-186886.27</v>
      </c>
      <c r="R3137">
        <v>-24027.200000000001</v>
      </c>
      <c r="S3137">
        <v>-4828.6000000000004</v>
      </c>
      <c r="T3137">
        <v>0</v>
      </c>
      <c r="U3137">
        <v>0</v>
      </c>
      <c r="V3137">
        <v>-24027.200000000001</v>
      </c>
      <c r="W3137">
        <v>-4828.6000000000004</v>
      </c>
      <c r="X3137">
        <v>0</v>
      </c>
      <c r="Y3137">
        <v>0</v>
      </c>
      <c r="Z3137">
        <v>0</v>
      </c>
      <c r="AA3137">
        <v>0</v>
      </c>
      <c r="AB3137">
        <v>0</v>
      </c>
      <c r="AC3137">
        <v>0</v>
      </c>
      <c r="AD3137">
        <v>-7267032.1799999997</v>
      </c>
      <c r="AE3137">
        <v>0</v>
      </c>
      <c r="AF3137">
        <v>0</v>
      </c>
      <c r="AG3137">
        <v>0</v>
      </c>
      <c r="AH3137">
        <v>0</v>
      </c>
      <c r="AI3137">
        <v>-7267032.1799999997</v>
      </c>
      <c r="AJ3137">
        <v>0</v>
      </c>
      <c r="AK3137">
        <v>-7267032.1799999997</v>
      </c>
      <c r="AL3137">
        <v>0</v>
      </c>
      <c r="AM3137">
        <v>0</v>
      </c>
      <c r="AN3137">
        <v>0</v>
      </c>
      <c r="AO3137">
        <v>0</v>
      </c>
      <c r="AP3137">
        <v>0</v>
      </c>
      <c r="AQ3137">
        <v>0</v>
      </c>
    </row>
    <row r="3138" spans="2:43" x14ac:dyDescent="0.35">
      <c r="B3138" s="65" t="s">
        <v>128</v>
      </c>
      <c r="E3138" t="s">
        <v>129</v>
      </c>
      <c r="F3138">
        <v>8020</v>
      </c>
      <c r="G3138">
        <v>0</v>
      </c>
      <c r="H3138" t="s">
        <v>651</v>
      </c>
      <c r="I3138">
        <v>21</v>
      </c>
      <c r="J3138">
        <v>410</v>
      </c>
      <c r="K3138" t="s">
        <v>66</v>
      </c>
      <c r="L3138">
        <v>-122114060.13</v>
      </c>
      <c r="M3138">
        <v>-139505491.71000001</v>
      </c>
      <c r="N3138">
        <v>0</v>
      </c>
      <c r="O3138">
        <v>0</v>
      </c>
      <c r="P3138">
        <v>-122114060.13</v>
      </c>
      <c r="Q3138">
        <v>-139505491.71000001</v>
      </c>
      <c r="R3138">
        <v>-8458040.5299999993</v>
      </c>
      <c r="S3138">
        <v>-4883618</v>
      </c>
      <c r="T3138">
        <v>0</v>
      </c>
      <c r="U3138">
        <v>0</v>
      </c>
      <c r="V3138">
        <v>-8458040.5299999993</v>
      </c>
      <c r="W3138">
        <v>-4883618</v>
      </c>
      <c r="X3138">
        <v>0</v>
      </c>
      <c r="Y3138">
        <v>0</v>
      </c>
      <c r="Z3138">
        <v>0</v>
      </c>
      <c r="AA3138">
        <v>0</v>
      </c>
      <c r="AB3138">
        <v>0</v>
      </c>
      <c r="AC3138">
        <v>0</v>
      </c>
      <c r="AD3138">
        <v>-42940134.950000003</v>
      </c>
      <c r="AE3138">
        <v>0</v>
      </c>
      <c r="AF3138">
        <v>0</v>
      </c>
      <c r="AG3138">
        <v>0</v>
      </c>
      <c r="AH3138">
        <v>0</v>
      </c>
      <c r="AI3138">
        <v>-42940134.950000003</v>
      </c>
      <c r="AJ3138">
        <v>0</v>
      </c>
      <c r="AK3138">
        <v>-42940134.950000003</v>
      </c>
      <c r="AL3138">
        <v>-56757144</v>
      </c>
      <c r="AM3138">
        <v>0</v>
      </c>
      <c r="AN3138">
        <v>0</v>
      </c>
      <c r="AO3138">
        <v>0</v>
      </c>
      <c r="AP3138">
        <v>0</v>
      </c>
      <c r="AQ3138">
        <v>0</v>
      </c>
    </row>
    <row r="3139" spans="2:43" x14ac:dyDescent="0.35">
      <c r="B3139" s="65" t="s">
        <v>128</v>
      </c>
      <c r="E3139" t="s">
        <v>129</v>
      </c>
      <c r="F3139">
        <v>8020</v>
      </c>
      <c r="G3139">
        <v>0</v>
      </c>
      <c r="H3139" t="s">
        <v>652</v>
      </c>
      <c r="I3139">
        <v>22</v>
      </c>
      <c r="J3139">
        <v>410</v>
      </c>
      <c r="K3139" t="s">
        <v>66</v>
      </c>
      <c r="L3139">
        <v>0</v>
      </c>
      <c r="M3139">
        <v>-7650494.5099999998</v>
      </c>
      <c r="N3139">
        <v>0</v>
      </c>
      <c r="O3139">
        <v>0</v>
      </c>
      <c r="P3139">
        <v>0</v>
      </c>
      <c r="Q3139">
        <v>-7650494.5099999998</v>
      </c>
      <c r="R3139">
        <v>0</v>
      </c>
      <c r="S3139">
        <v>-6621.73</v>
      </c>
      <c r="T3139">
        <v>0</v>
      </c>
      <c r="U3139">
        <v>0</v>
      </c>
      <c r="V3139">
        <v>0</v>
      </c>
      <c r="W3139">
        <v>-6621.73</v>
      </c>
      <c r="X3139">
        <v>0</v>
      </c>
      <c r="Y3139">
        <v>0</v>
      </c>
      <c r="Z3139">
        <v>0</v>
      </c>
      <c r="AA3139">
        <v>0</v>
      </c>
      <c r="AB3139">
        <v>0</v>
      </c>
      <c r="AC3139">
        <v>0</v>
      </c>
      <c r="AD3139">
        <v>-222920.7</v>
      </c>
      <c r="AE3139">
        <v>0</v>
      </c>
      <c r="AF3139">
        <v>0</v>
      </c>
      <c r="AG3139">
        <v>0</v>
      </c>
      <c r="AH3139">
        <v>0</v>
      </c>
      <c r="AI3139">
        <v>-222920.7</v>
      </c>
      <c r="AJ3139">
        <v>0</v>
      </c>
      <c r="AK3139">
        <v>-222920.7</v>
      </c>
      <c r="AL3139">
        <v>-7880036.9400000004</v>
      </c>
      <c r="AM3139">
        <v>0</v>
      </c>
      <c r="AN3139">
        <v>0</v>
      </c>
      <c r="AO3139">
        <v>0</v>
      </c>
      <c r="AP3139">
        <v>0</v>
      </c>
      <c r="AQ3139">
        <v>0</v>
      </c>
    </row>
    <row r="3140" spans="2:43" x14ac:dyDescent="0.35">
      <c r="B3140" s="65" t="s">
        <v>128</v>
      </c>
      <c r="E3140" t="s">
        <v>129</v>
      </c>
      <c r="F3140">
        <v>8362</v>
      </c>
      <c r="G3140">
        <v>0</v>
      </c>
      <c r="H3140" t="s">
        <v>459</v>
      </c>
      <c r="I3140">
        <v>0</v>
      </c>
      <c r="J3140">
        <v>0</v>
      </c>
      <c r="K3140" t="s">
        <v>460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row>
    <row r="3141" spans="2:43" x14ac:dyDescent="0.35">
      <c r="B3141" s="65" t="s">
        <v>128</v>
      </c>
      <c r="C3141">
        <v>2011</v>
      </c>
      <c r="D3141">
        <v>2012</v>
      </c>
      <c r="F3141">
        <v>650</v>
      </c>
      <c r="G3141">
        <v>0</v>
      </c>
      <c r="H3141" t="s">
        <v>636</v>
      </c>
      <c r="I3141">
        <v>1</v>
      </c>
      <c r="J3141">
        <v>251</v>
      </c>
      <c r="K3141" t="s">
        <v>66</v>
      </c>
      <c r="L3141">
        <v>-9.39</v>
      </c>
      <c r="M3141">
        <v>-9.39</v>
      </c>
      <c r="N3141">
        <v>0</v>
      </c>
      <c r="O3141">
        <v>0</v>
      </c>
      <c r="P3141">
        <v>-9.39</v>
      </c>
      <c r="Q3141">
        <v>-9.39</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row>
    <row r="3142" spans="2:43" x14ac:dyDescent="0.35">
      <c r="B3142" s="65" t="s">
        <v>128</v>
      </c>
      <c r="C3142">
        <v>2011</v>
      </c>
      <c r="D3142">
        <v>2012</v>
      </c>
      <c r="F3142">
        <v>650</v>
      </c>
      <c r="G3142">
        <v>0</v>
      </c>
      <c r="H3142" t="s">
        <v>636</v>
      </c>
      <c r="I3142">
        <v>1</v>
      </c>
      <c r="J3142">
        <v>252</v>
      </c>
      <c r="K3142" t="s">
        <v>66</v>
      </c>
      <c r="L3142">
        <v>-77389.91</v>
      </c>
      <c r="M3142">
        <v>-77011.179999999993</v>
      </c>
      <c r="N3142">
        <v>0</v>
      </c>
      <c r="O3142">
        <v>0</v>
      </c>
      <c r="P3142">
        <v>-77389.91</v>
      </c>
      <c r="Q3142">
        <v>-77011.179999999993</v>
      </c>
      <c r="R3142">
        <v>0</v>
      </c>
      <c r="S3142">
        <v>0</v>
      </c>
      <c r="T3142">
        <v>0</v>
      </c>
      <c r="U3142">
        <v>0</v>
      </c>
      <c r="V3142">
        <v>0</v>
      </c>
      <c r="W3142">
        <v>0</v>
      </c>
      <c r="X3142">
        <v>-391.36</v>
      </c>
      <c r="Y3142">
        <v>-407.99</v>
      </c>
      <c r="Z3142">
        <v>0</v>
      </c>
      <c r="AA3142">
        <v>0</v>
      </c>
      <c r="AB3142">
        <v>-391.36</v>
      </c>
      <c r="AC3142">
        <v>-407.99</v>
      </c>
      <c r="AD3142">
        <v>-362.1</v>
      </c>
      <c r="AE3142">
        <v>0</v>
      </c>
      <c r="AF3142">
        <v>0</v>
      </c>
      <c r="AG3142">
        <v>0</v>
      </c>
      <c r="AH3142">
        <v>0</v>
      </c>
      <c r="AI3142">
        <v>-362.1</v>
      </c>
      <c r="AJ3142">
        <v>-391.36</v>
      </c>
      <c r="AK3142">
        <v>-378.73</v>
      </c>
      <c r="AL3142">
        <v>0</v>
      </c>
      <c r="AM3142">
        <v>0</v>
      </c>
      <c r="AN3142">
        <v>0</v>
      </c>
      <c r="AO3142">
        <v>0</v>
      </c>
      <c r="AP3142">
        <v>0</v>
      </c>
      <c r="AQ3142">
        <v>0</v>
      </c>
    </row>
    <row r="3143" spans="2:43" x14ac:dyDescent="0.35">
      <c r="B3143" s="65" t="s">
        <v>128</v>
      </c>
      <c r="C3143">
        <v>2011</v>
      </c>
      <c r="D3143">
        <v>2012</v>
      </c>
      <c r="F3143">
        <v>660</v>
      </c>
      <c r="G3143">
        <v>0</v>
      </c>
      <c r="H3143" t="s">
        <v>639</v>
      </c>
      <c r="I3143">
        <v>7</v>
      </c>
      <c r="J3143">
        <v>252</v>
      </c>
      <c r="K3143" t="s">
        <v>66</v>
      </c>
      <c r="L3143">
        <v>-17658.38</v>
      </c>
      <c r="M3143">
        <v>-17658.38</v>
      </c>
      <c r="N3143">
        <v>0</v>
      </c>
      <c r="O3143">
        <v>0</v>
      </c>
      <c r="P3143">
        <v>-17658.38</v>
      </c>
      <c r="Q3143">
        <v>-17658.38</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row>
    <row r="3144" spans="2:43" x14ac:dyDescent="0.35">
      <c r="B3144" s="65" t="s">
        <v>128</v>
      </c>
      <c r="C3144">
        <v>2012</v>
      </c>
      <c r="D3144">
        <v>2012</v>
      </c>
      <c r="F3144">
        <v>650</v>
      </c>
      <c r="G3144">
        <v>0</v>
      </c>
      <c r="H3144" t="s">
        <v>636</v>
      </c>
      <c r="I3144">
        <v>1</v>
      </c>
      <c r="J3144">
        <v>252</v>
      </c>
      <c r="K3144" t="s">
        <v>66</v>
      </c>
      <c r="L3144">
        <v>-190356.68</v>
      </c>
      <c r="M3144">
        <v>-190356.68</v>
      </c>
      <c r="N3144">
        <v>0</v>
      </c>
      <c r="O3144">
        <v>0</v>
      </c>
      <c r="P3144">
        <v>-190356.68</v>
      </c>
      <c r="Q3144">
        <v>-190356.68</v>
      </c>
      <c r="R3144">
        <v>0</v>
      </c>
      <c r="S3144">
        <v>0</v>
      </c>
      <c r="T3144">
        <v>0</v>
      </c>
      <c r="U3144">
        <v>0</v>
      </c>
      <c r="V3144">
        <v>0</v>
      </c>
      <c r="W3144">
        <v>0</v>
      </c>
      <c r="X3144">
        <v>-9858.19</v>
      </c>
      <c r="Y3144">
        <v>-10271.94</v>
      </c>
      <c r="Z3144">
        <v>0</v>
      </c>
      <c r="AA3144">
        <v>0</v>
      </c>
      <c r="AB3144">
        <v>-9858.19</v>
      </c>
      <c r="AC3144">
        <v>-10271.94</v>
      </c>
      <c r="AD3144">
        <v>413.75</v>
      </c>
      <c r="AE3144">
        <v>0</v>
      </c>
      <c r="AF3144">
        <v>0</v>
      </c>
      <c r="AG3144">
        <v>0</v>
      </c>
      <c r="AH3144">
        <v>0</v>
      </c>
      <c r="AI3144">
        <v>413.75</v>
      </c>
      <c r="AJ3144">
        <v>-9858.19</v>
      </c>
      <c r="AK3144">
        <v>0</v>
      </c>
      <c r="AL3144">
        <v>0</v>
      </c>
      <c r="AM3144">
        <v>0</v>
      </c>
      <c r="AN3144">
        <v>0</v>
      </c>
      <c r="AO3144">
        <v>0</v>
      </c>
      <c r="AP3144">
        <v>0</v>
      </c>
      <c r="AQ3144">
        <v>0</v>
      </c>
    </row>
    <row r="3145" spans="2:43" x14ac:dyDescent="0.35">
      <c r="B3145" s="65" t="s">
        <v>128</v>
      </c>
      <c r="C3145">
        <v>2012</v>
      </c>
      <c r="D3145">
        <v>2012</v>
      </c>
      <c r="F3145">
        <v>650</v>
      </c>
      <c r="G3145">
        <v>0</v>
      </c>
      <c r="H3145" t="s">
        <v>653</v>
      </c>
      <c r="I3145">
        <v>2</v>
      </c>
      <c r="J3145">
        <v>251</v>
      </c>
      <c r="K3145" t="s">
        <v>66</v>
      </c>
      <c r="L3145">
        <v>-3518</v>
      </c>
      <c r="M3145">
        <v>-3518</v>
      </c>
      <c r="N3145">
        <v>0</v>
      </c>
      <c r="O3145">
        <v>0</v>
      </c>
      <c r="P3145">
        <v>-3518</v>
      </c>
      <c r="Q3145">
        <v>-3518</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row>
    <row r="3146" spans="2:43" x14ac:dyDescent="0.35">
      <c r="B3146" s="65" t="s">
        <v>128</v>
      </c>
      <c r="C3146">
        <v>2012</v>
      </c>
      <c r="D3146">
        <v>2012</v>
      </c>
      <c r="F3146">
        <v>650</v>
      </c>
      <c r="G3146">
        <v>0</v>
      </c>
      <c r="H3146" t="s">
        <v>653</v>
      </c>
      <c r="I3146">
        <v>2</v>
      </c>
      <c r="J3146">
        <v>252</v>
      </c>
      <c r="K3146" t="s">
        <v>66</v>
      </c>
      <c r="L3146">
        <v>-172468.64</v>
      </c>
      <c r="M3146">
        <v>-150373.67000000001</v>
      </c>
      <c r="N3146">
        <v>0</v>
      </c>
      <c r="O3146">
        <v>0</v>
      </c>
      <c r="P3146">
        <v>-172468.64</v>
      </c>
      <c r="Q3146">
        <v>-150373.67000000001</v>
      </c>
      <c r="R3146">
        <v>0</v>
      </c>
      <c r="S3146">
        <v>0</v>
      </c>
      <c r="T3146">
        <v>0</v>
      </c>
      <c r="U3146">
        <v>-1.24</v>
      </c>
      <c r="V3146">
        <v>0</v>
      </c>
      <c r="W3146">
        <v>-1.24</v>
      </c>
      <c r="X3146">
        <v>-7061.27</v>
      </c>
      <c r="Y3146">
        <v>-7061.27</v>
      </c>
      <c r="Z3146">
        <v>0</v>
      </c>
      <c r="AA3146">
        <v>0</v>
      </c>
      <c r="AB3146">
        <v>-7061.27</v>
      </c>
      <c r="AC3146">
        <v>-7061.27</v>
      </c>
      <c r="AD3146">
        <v>-22094.97</v>
      </c>
      <c r="AE3146">
        <v>0</v>
      </c>
      <c r="AF3146">
        <v>0</v>
      </c>
      <c r="AG3146">
        <v>0</v>
      </c>
      <c r="AH3146">
        <v>0</v>
      </c>
      <c r="AI3146">
        <v>-22094.97</v>
      </c>
      <c r="AJ3146">
        <v>-7061.27</v>
      </c>
      <c r="AK3146">
        <v>-22094.97</v>
      </c>
      <c r="AL3146">
        <v>-1.24</v>
      </c>
      <c r="AM3146">
        <v>0</v>
      </c>
      <c r="AN3146">
        <v>1.24</v>
      </c>
      <c r="AO3146">
        <v>0</v>
      </c>
      <c r="AP3146">
        <v>0</v>
      </c>
      <c r="AQ3146">
        <v>1.24</v>
      </c>
    </row>
    <row r="3147" spans="2:43" x14ac:dyDescent="0.35">
      <c r="B3147" s="65" t="s">
        <v>128</v>
      </c>
      <c r="C3147">
        <v>2012</v>
      </c>
      <c r="D3147">
        <v>2012</v>
      </c>
      <c r="F3147">
        <v>650</v>
      </c>
      <c r="G3147">
        <v>0</v>
      </c>
      <c r="H3147" t="s">
        <v>653</v>
      </c>
      <c r="I3147">
        <v>2</v>
      </c>
      <c r="J3147">
        <v>253</v>
      </c>
      <c r="K3147" t="s">
        <v>66</v>
      </c>
      <c r="L3147">
        <v>0</v>
      </c>
      <c r="M3147">
        <v>-167310.88</v>
      </c>
      <c r="N3147">
        <v>0</v>
      </c>
      <c r="O3147">
        <v>0</v>
      </c>
      <c r="P3147">
        <v>0</v>
      </c>
      <c r="Q3147">
        <v>-167310.88</v>
      </c>
      <c r="R3147">
        <v>0</v>
      </c>
      <c r="S3147">
        <v>0</v>
      </c>
      <c r="T3147">
        <v>0</v>
      </c>
      <c r="U3147">
        <v>0</v>
      </c>
      <c r="V3147">
        <v>0</v>
      </c>
      <c r="W3147">
        <v>0</v>
      </c>
      <c r="X3147">
        <v>-167310.88</v>
      </c>
      <c r="Y3147">
        <v>0</v>
      </c>
      <c r="Z3147">
        <v>0</v>
      </c>
      <c r="AA3147">
        <v>0</v>
      </c>
      <c r="AB3147">
        <v>-167310.88</v>
      </c>
      <c r="AC3147">
        <v>0</v>
      </c>
      <c r="AD3147">
        <v>0</v>
      </c>
      <c r="AE3147">
        <v>0</v>
      </c>
      <c r="AF3147">
        <v>0</v>
      </c>
      <c r="AG3147">
        <v>0</v>
      </c>
      <c r="AH3147">
        <v>0</v>
      </c>
      <c r="AI3147">
        <v>0</v>
      </c>
      <c r="AJ3147">
        <v>-167310.88</v>
      </c>
      <c r="AK3147">
        <v>167310.88</v>
      </c>
      <c r="AL3147">
        <v>0</v>
      </c>
      <c r="AM3147">
        <v>0</v>
      </c>
      <c r="AN3147">
        <v>0</v>
      </c>
      <c r="AO3147">
        <v>0</v>
      </c>
      <c r="AP3147">
        <v>0</v>
      </c>
      <c r="AQ3147">
        <v>0</v>
      </c>
    </row>
    <row r="3148" spans="2:43" x14ac:dyDescent="0.35">
      <c r="B3148" s="65" t="s">
        <v>128</v>
      </c>
      <c r="C3148">
        <v>2012</v>
      </c>
      <c r="D3148">
        <v>2012</v>
      </c>
      <c r="F3148">
        <v>650</v>
      </c>
      <c r="G3148">
        <v>0</v>
      </c>
      <c r="H3148" t="s">
        <v>654</v>
      </c>
      <c r="I3148">
        <v>3</v>
      </c>
      <c r="J3148">
        <v>233</v>
      </c>
      <c r="K3148" t="s">
        <v>66</v>
      </c>
      <c r="L3148">
        <v>-105</v>
      </c>
      <c r="M3148">
        <v>-105</v>
      </c>
      <c r="N3148">
        <v>0</v>
      </c>
      <c r="O3148">
        <v>0</v>
      </c>
      <c r="P3148">
        <v>-105</v>
      </c>
      <c r="Q3148">
        <v>-105</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row>
    <row r="3149" spans="2:43" x14ac:dyDescent="0.35">
      <c r="B3149" s="65" t="s">
        <v>128</v>
      </c>
      <c r="C3149">
        <v>2012</v>
      </c>
      <c r="D3149">
        <v>2012</v>
      </c>
      <c r="F3149">
        <v>650</v>
      </c>
      <c r="G3149">
        <v>0</v>
      </c>
      <c r="H3149" t="s">
        <v>654</v>
      </c>
      <c r="I3149">
        <v>3</v>
      </c>
      <c r="J3149">
        <v>252</v>
      </c>
      <c r="K3149" t="s">
        <v>66</v>
      </c>
      <c r="L3149">
        <v>-91276.52</v>
      </c>
      <c r="M3149">
        <v>-91276.52</v>
      </c>
      <c r="N3149">
        <v>0</v>
      </c>
      <c r="O3149">
        <v>0</v>
      </c>
      <c r="P3149">
        <v>-91276.52</v>
      </c>
      <c r="Q3149">
        <v>-91276.52</v>
      </c>
      <c r="R3149">
        <v>0</v>
      </c>
      <c r="S3149">
        <v>0</v>
      </c>
      <c r="T3149">
        <v>0</v>
      </c>
      <c r="U3149">
        <v>0</v>
      </c>
      <c r="V3149">
        <v>0</v>
      </c>
      <c r="W3149">
        <v>0</v>
      </c>
      <c r="X3149">
        <v>-2782.23</v>
      </c>
      <c r="Y3149">
        <v>-3453.11</v>
      </c>
      <c r="Z3149">
        <v>0</v>
      </c>
      <c r="AA3149">
        <v>0</v>
      </c>
      <c r="AB3149">
        <v>-2782.23</v>
      </c>
      <c r="AC3149">
        <v>-3453.11</v>
      </c>
      <c r="AD3149">
        <v>670.88</v>
      </c>
      <c r="AE3149">
        <v>0</v>
      </c>
      <c r="AF3149">
        <v>0</v>
      </c>
      <c r="AG3149">
        <v>0</v>
      </c>
      <c r="AH3149">
        <v>0</v>
      </c>
      <c r="AI3149">
        <v>670.88</v>
      </c>
      <c r="AJ3149">
        <v>-2782.23</v>
      </c>
      <c r="AK3149">
        <v>0</v>
      </c>
      <c r="AL3149">
        <v>0</v>
      </c>
      <c r="AM3149">
        <v>0</v>
      </c>
      <c r="AN3149">
        <v>0</v>
      </c>
      <c r="AO3149">
        <v>0</v>
      </c>
      <c r="AP3149">
        <v>0</v>
      </c>
      <c r="AQ3149">
        <v>0</v>
      </c>
    </row>
    <row r="3150" spans="2:43" x14ac:dyDescent="0.35">
      <c r="B3150" s="65" t="s">
        <v>128</v>
      </c>
      <c r="C3150">
        <v>2012</v>
      </c>
      <c r="D3150">
        <v>2012</v>
      </c>
      <c r="F3150">
        <v>650</v>
      </c>
      <c r="G3150">
        <v>0</v>
      </c>
      <c r="H3150" t="s">
        <v>654</v>
      </c>
      <c r="I3150">
        <v>3</v>
      </c>
      <c r="J3150">
        <v>310</v>
      </c>
      <c r="K3150" t="s">
        <v>66</v>
      </c>
      <c r="L3150">
        <v>-2931.78</v>
      </c>
      <c r="M3150">
        <v>-2931.78</v>
      </c>
      <c r="N3150">
        <v>0</v>
      </c>
      <c r="O3150">
        <v>0</v>
      </c>
      <c r="P3150">
        <v>-2931.78</v>
      </c>
      <c r="Q3150">
        <v>-2931.78</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row>
    <row r="3151" spans="2:43" x14ac:dyDescent="0.35">
      <c r="B3151" s="65" t="s">
        <v>128</v>
      </c>
      <c r="C3151">
        <v>2012</v>
      </c>
      <c r="D3151">
        <v>2012</v>
      </c>
      <c r="F3151">
        <v>650</v>
      </c>
      <c r="G3151">
        <v>0</v>
      </c>
      <c r="H3151" t="s">
        <v>655</v>
      </c>
      <c r="I3151">
        <v>4</v>
      </c>
      <c r="J3151">
        <v>115</v>
      </c>
      <c r="K3151" t="s">
        <v>66</v>
      </c>
      <c r="L3151">
        <v>-500</v>
      </c>
      <c r="M3151">
        <v>-500</v>
      </c>
      <c r="N3151">
        <v>0</v>
      </c>
      <c r="O3151">
        <v>0</v>
      </c>
      <c r="P3151">
        <v>-500</v>
      </c>
      <c r="Q3151">
        <v>-500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row>
    <row r="3152" spans="2:43" x14ac:dyDescent="0.35">
      <c r="B3152" s="65" t="s">
        <v>128</v>
      </c>
      <c r="C3152">
        <v>2012</v>
      </c>
      <c r="D3152">
        <v>2012</v>
      </c>
      <c r="F3152">
        <v>650</v>
      </c>
      <c r="G3152">
        <v>0</v>
      </c>
      <c r="H3152" t="s">
        <v>655</v>
      </c>
      <c r="I3152">
        <v>4</v>
      </c>
      <c r="J3152">
        <v>251</v>
      </c>
      <c r="K3152" t="s">
        <v>66</v>
      </c>
      <c r="L3152">
        <v>-24416.17</v>
      </c>
      <c r="M3152">
        <v>-24416.17</v>
      </c>
      <c r="N3152">
        <v>0</v>
      </c>
      <c r="O3152">
        <v>0</v>
      </c>
      <c r="P3152">
        <v>-24416.17</v>
      </c>
      <c r="Q3152">
        <v>-24416.17</v>
      </c>
      <c r="R3152">
        <v>0</v>
      </c>
      <c r="S3152">
        <v>0</v>
      </c>
      <c r="T3152">
        <v>0</v>
      </c>
      <c r="U3152">
        <v>0</v>
      </c>
      <c r="V3152">
        <v>0</v>
      </c>
      <c r="W3152">
        <v>0</v>
      </c>
      <c r="X3152">
        <v>-1426.85</v>
      </c>
      <c r="Y3152">
        <v>-1487.58</v>
      </c>
      <c r="Z3152">
        <v>0</v>
      </c>
      <c r="AA3152">
        <v>0</v>
      </c>
      <c r="AB3152">
        <v>-1426.85</v>
      </c>
      <c r="AC3152">
        <v>-1487.58</v>
      </c>
      <c r="AD3152">
        <v>60.73</v>
      </c>
      <c r="AE3152">
        <v>0</v>
      </c>
      <c r="AF3152">
        <v>0</v>
      </c>
      <c r="AG3152">
        <v>0</v>
      </c>
      <c r="AH3152">
        <v>0</v>
      </c>
      <c r="AI3152">
        <v>60.73</v>
      </c>
      <c r="AJ3152">
        <v>-1426.85</v>
      </c>
      <c r="AK3152">
        <v>0</v>
      </c>
      <c r="AL3152">
        <v>0</v>
      </c>
      <c r="AM3152">
        <v>0</v>
      </c>
      <c r="AN3152">
        <v>0</v>
      </c>
      <c r="AO3152">
        <v>0</v>
      </c>
      <c r="AP3152">
        <v>0</v>
      </c>
      <c r="AQ3152">
        <v>0</v>
      </c>
    </row>
    <row r="3153" spans="2:43" x14ac:dyDescent="0.35">
      <c r="B3153" s="65" t="s">
        <v>128</v>
      </c>
      <c r="C3153">
        <v>2012</v>
      </c>
      <c r="D3153">
        <v>2012</v>
      </c>
      <c r="F3153">
        <v>650</v>
      </c>
      <c r="G3153">
        <v>0</v>
      </c>
      <c r="H3153" t="s">
        <v>655</v>
      </c>
      <c r="I3153">
        <v>4</v>
      </c>
      <c r="J3153">
        <v>252</v>
      </c>
      <c r="K3153" t="s">
        <v>66</v>
      </c>
      <c r="L3153">
        <v>-95979.520000000004</v>
      </c>
      <c r="M3153">
        <v>-95979.520000000004</v>
      </c>
      <c r="N3153">
        <v>0</v>
      </c>
      <c r="O3153">
        <v>0</v>
      </c>
      <c r="P3153">
        <v>-95979.520000000004</v>
      </c>
      <c r="Q3153">
        <v>-95979.520000000004</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row>
    <row r="3154" spans="2:43" x14ac:dyDescent="0.35">
      <c r="B3154" s="65" t="s">
        <v>128</v>
      </c>
      <c r="C3154">
        <v>2012</v>
      </c>
      <c r="D3154">
        <v>2012</v>
      </c>
      <c r="F3154">
        <v>650</v>
      </c>
      <c r="G3154">
        <v>0</v>
      </c>
      <c r="H3154" t="s">
        <v>655</v>
      </c>
      <c r="I3154">
        <v>4</v>
      </c>
      <c r="J3154">
        <v>253</v>
      </c>
      <c r="K3154" t="s">
        <v>66</v>
      </c>
      <c r="L3154">
        <v>-15652.79</v>
      </c>
      <c r="M3154">
        <v>-106063.58</v>
      </c>
      <c r="N3154">
        <v>0</v>
      </c>
      <c r="O3154">
        <v>0</v>
      </c>
      <c r="P3154">
        <v>-15652.79</v>
      </c>
      <c r="Q3154">
        <v>-106063.58</v>
      </c>
      <c r="R3154">
        <v>0</v>
      </c>
      <c r="S3154">
        <v>0</v>
      </c>
      <c r="T3154">
        <v>0</v>
      </c>
      <c r="U3154">
        <v>0</v>
      </c>
      <c r="V3154">
        <v>0</v>
      </c>
      <c r="W3154">
        <v>0</v>
      </c>
      <c r="X3154">
        <v>-90410.79</v>
      </c>
      <c r="Y3154">
        <v>0</v>
      </c>
      <c r="Z3154">
        <v>0</v>
      </c>
      <c r="AA3154">
        <v>0</v>
      </c>
      <c r="AB3154">
        <v>-90410.79</v>
      </c>
      <c r="AC3154">
        <v>0</v>
      </c>
      <c r="AD3154">
        <v>0</v>
      </c>
      <c r="AE3154">
        <v>0</v>
      </c>
      <c r="AF3154">
        <v>0</v>
      </c>
      <c r="AG3154">
        <v>0</v>
      </c>
      <c r="AH3154">
        <v>0</v>
      </c>
      <c r="AI3154">
        <v>0</v>
      </c>
      <c r="AJ3154">
        <v>-90410.79</v>
      </c>
      <c r="AK3154">
        <v>90410.79</v>
      </c>
      <c r="AL3154">
        <v>0</v>
      </c>
      <c r="AM3154">
        <v>0</v>
      </c>
      <c r="AN3154">
        <v>0</v>
      </c>
      <c r="AO3154">
        <v>0</v>
      </c>
      <c r="AP3154">
        <v>0</v>
      </c>
      <c r="AQ3154">
        <v>0</v>
      </c>
    </row>
    <row r="3155" spans="2:43" x14ac:dyDescent="0.35">
      <c r="B3155" s="65" t="s">
        <v>128</v>
      </c>
      <c r="C3155">
        <v>2012</v>
      </c>
      <c r="D3155">
        <v>2012</v>
      </c>
      <c r="F3155">
        <v>650</v>
      </c>
      <c r="G3155">
        <v>0</v>
      </c>
      <c r="H3155" t="s">
        <v>655</v>
      </c>
      <c r="I3155">
        <v>4</v>
      </c>
      <c r="J3155">
        <v>257</v>
      </c>
      <c r="K3155" t="s">
        <v>66</v>
      </c>
      <c r="L3155">
        <v>0</v>
      </c>
      <c r="M3155">
        <v>0</v>
      </c>
      <c r="N3155">
        <v>0</v>
      </c>
      <c r="O3155">
        <v>0</v>
      </c>
      <c r="P3155">
        <v>0</v>
      </c>
      <c r="Q3155">
        <v>0</v>
      </c>
      <c r="R3155">
        <v>0</v>
      </c>
      <c r="S3155">
        <v>0</v>
      </c>
      <c r="T3155">
        <v>0</v>
      </c>
      <c r="U3155">
        <v>0</v>
      </c>
      <c r="V3155">
        <v>0</v>
      </c>
      <c r="W3155">
        <v>0</v>
      </c>
      <c r="X3155">
        <v>-251.18</v>
      </c>
      <c r="Y3155">
        <v>-251.18</v>
      </c>
      <c r="Z3155">
        <v>0</v>
      </c>
      <c r="AA3155">
        <v>0</v>
      </c>
      <c r="AB3155">
        <v>-251.18</v>
      </c>
      <c r="AC3155">
        <v>-251.18</v>
      </c>
      <c r="AD3155">
        <v>0</v>
      </c>
      <c r="AE3155">
        <v>0</v>
      </c>
      <c r="AF3155">
        <v>0</v>
      </c>
      <c r="AG3155">
        <v>0</v>
      </c>
      <c r="AH3155">
        <v>0</v>
      </c>
      <c r="AI3155">
        <v>0</v>
      </c>
      <c r="AJ3155">
        <v>-251.18</v>
      </c>
      <c r="AK3155">
        <v>0</v>
      </c>
      <c r="AL3155">
        <v>0</v>
      </c>
      <c r="AM3155">
        <v>0</v>
      </c>
      <c r="AN3155">
        <v>0</v>
      </c>
      <c r="AO3155">
        <v>0</v>
      </c>
      <c r="AP3155">
        <v>0</v>
      </c>
      <c r="AQ3155">
        <v>0</v>
      </c>
    </row>
    <row r="3156" spans="2:43" x14ac:dyDescent="0.35">
      <c r="B3156" s="65" t="s">
        <v>128</v>
      </c>
      <c r="C3156">
        <v>2012</v>
      </c>
      <c r="D3156">
        <v>2012</v>
      </c>
      <c r="F3156">
        <v>650</v>
      </c>
      <c r="G3156">
        <v>0</v>
      </c>
      <c r="H3156" t="s">
        <v>655</v>
      </c>
      <c r="I3156">
        <v>4</v>
      </c>
      <c r="J3156">
        <v>310</v>
      </c>
      <c r="K3156" t="s">
        <v>66</v>
      </c>
      <c r="L3156">
        <v>-14.36</v>
      </c>
      <c r="M3156">
        <v>-14.36</v>
      </c>
      <c r="N3156">
        <v>0</v>
      </c>
      <c r="O3156">
        <v>0</v>
      </c>
      <c r="P3156">
        <v>-14.36</v>
      </c>
      <c r="Q3156">
        <v>-14.36</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row>
    <row r="3157" spans="2:43" x14ac:dyDescent="0.35">
      <c r="B3157" s="65" t="s">
        <v>128</v>
      </c>
      <c r="C3157">
        <v>2012</v>
      </c>
      <c r="D3157">
        <v>2013</v>
      </c>
      <c r="F3157">
        <v>650</v>
      </c>
      <c r="G3157">
        <v>0</v>
      </c>
      <c r="H3157" t="s">
        <v>636</v>
      </c>
      <c r="I3157">
        <v>1</v>
      </c>
      <c r="J3157">
        <v>252</v>
      </c>
      <c r="K3157" t="s">
        <v>66</v>
      </c>
      <c r="L3157">
        <v>-8092.3</v>
      </c>
      <c r="M3157">
        <v>-8092.3</v>
      </c>
      <c r="N3157">
        <v>0</v>
      </c>
      <c r="O3157">
        <v>0</v>
      </c>
      <c r="P3157">
        <v>-8092.3</v>
      </c>
      <c r="Q3157">
        <v>-8092.3</v>
      </c>
      <c r="R3157">
        <v>0</v>
      </c>
      <c r="S3157">
        <v>0</v>
      </c>
      <c r="T3157">
        <v>0</v>
      </c>
      <c r="U3157">
        <v>0</v>
      </c>
      <c r="V3157">
        <v>0</v>
      </c>
      <c r="W3157">
        <v>0</v>
      </c>
      <c r="X3157">
        <v>-294.61</v>
      </c>
      <c r="Y3157">
        <v>-294.61</v>
      </c>
      <c r="Z3157">
        <v>0</v>
      </c>
      <c r="AA3157">
        <v>0</v>
      </c>
      <c r="AB3157">
        <v>-294.61</v>
      </c>
      <c r="AC3157">
        <v>-294.61</v>
      </c>
      <c r="AD3157">
        <v>0</v>
      </c>
      <c r="AE3157">
        <v>0</v>
      </c>
      <c r="AF3157">
        <v>0</v>
      </c>
      <c r="AG3157">
        <v>0</v>
      </c>
      <c r="AH3157">
        <v>0</v>
      </c>
      <c r="AI3157">
        <v>0</v>
      </c>
      <c r="AJ3157">
        <v>-294.61</v>
      </c>
      <c r="AK3157">
        <v>0</v>
      </c>
      <c r="AL3157">
        <v>0</v>
      </c>
      <c r="AM3157">
        <v>0</v>
      </c>
      <c r="AN3157">
        <v>0</v>
      </c>
      <c r="AO3157">
        <v>0</v>
      </c>
      <c r="AP3157">
        <v>0</v>
      </c>
      <c r="AQ3157">
        <v>0</v>
      </c>
    </row>
    <row r="3158" spans="2:43" x14ac:dyDescent="0.35">
      <c r="B3158" s="65" t="s">
        <v>128</v>
      </c>
      <c r="C3158">
        <v>2012</v>
      </c>
      <c r="D3158">
        <v>2013</v>
      </c>
      <c r="F3158">
        <v>650</v>
      </c>
      <c r="G3158">
        <v>0</v>
      </c>
      <c r="H3158" t="s">
        <v>653</v>
      </c>
      <c r="I3158">
        <v>2</v>
      </c>
      <c r="J3158">
        <v>252</v>
      </c>
      <c r="K3158" t="s">
        <v>66</v>
      </c>
      <c r="L3158">
        <v>-82849.84</v>
      </c>
      <c r="M3158">
        <v>-82849.84</v>
      </c>
      <c r="N3158">
        <v>0</v>
      </c>
      <c r="O3158">
        <v>0</v>
      </c>
      <c r="P3158">
        <v>-82849.84</v>
      </c>
      <c r="Q3158">
        <v>-82849.84</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row>
    <row r="3159" spans="2:43" x14ac:dyDescent="0.35">
      <c r="B3159" s="65" t="s">
        <v>128</v>
      </c>
      <c r="C3159">
        <v>2012</v>
      </c>
      <c r="D3159">
        <v>2013</v>
      </c>
      <c r="F3159">
        <v>650</v>
      </c>
      <c r="G3159">
        <v>0</v>
      </c>
      <c r="H3159" t="s">
        <v>654</v>
      </c>
      <c r="I3159">
        <v>3</v>
      </c>
      <c r="J3159">
        <v>252</v>
      </c>
      <c r="K3159" t="s">
        <v>66</v>
      </c>
      <c r="L3159">
        <v>-23733.279999999999</v>
      </c>
      <c r="M3159">
        <v>-23733.279999999999</v>
      </c>
      <c r="N3159">
        <v>0</v>
      </c>
      <c r="O3159">
        <v>0</v>
      </c>
      <c r="P3159">
        <v>-23733.279999999999</v>
      </c>
      <c r="Q3159">
        <v>-23733.279999999999</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row>
    <row r="3160" spans="2:43" x14ac:dyDescent="0.35">
      <c r="B3160" s="65" t="s">
        <v>128</v>
      </c>
      <c r="C3160">
        <v>2012</v>
      </c>
      <c r="D3160">
        <v>2013</v>
      </c>
      <c r="F3160">
        <v>650</v>
      </c>
      <c r="G3160">
        <v>0</v>
      </c>
      <c r="H3160" t="s">
        <v>654</v>
      </c>
      <c r="I3160">
        <v>3</v>
      </c>
      <c r="J3160">
        <v>410</v>
      </c>
      <c r="K3160" t="s">
        <v>66</v>
      </c>
      <c r="L3160">
        <v>-46123.44</v>
      </c>
      <c r="M3160">
        <v>-46123.44</v>
      </c>
      <c r="N3160">
        <v>0</v>
      </c>
      <c r="O3160">
        <v>0</v>
      </c>
      <c r="P3160">
        <v>-46123.44</v>
      </c>
      <c r="Q3160">
        <v>-46123.44</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row>
    <row r="3161" spans="2:43" x14ac:dyDescent="0.35">
      <c r="B3161" s="65" t="s">
        <v>128</v>
      </c>
      <c r="C3161">
        <v>2012</v>
      </c>
      <c r="D3161">
        <v>2022</v>
      </c>
      <c r="F3161">
        <v>661</v>
      </c>
      <c r="G3161">
        <v>0</v>
      </c>
      <c r="H3161" t="s">
        <v>459</v>
      </c>
      <c r="I3161">
        <v>0</v>
      </c>
      <c r="J3161">
        <v>0</v>
      </c>
      <c r="K3161" t="s">
        <v>460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row>
    <row r="3162" spans="2:43" x14ac:dyDescent="0.35">
      <c r="B3162" s="65" t="s">
        <v>128</v>
      </c>
      <c r="C3162">
        <v>2013</v>
      </c>
      <c r="D3162">
        <v>2013</v>
      </c>
      <c r="F3162">
        <v>650</v>
      </c>
      <c r="G3162">
        <v>0</v>
      </c>
      <c r="H3162" t="s">
        <v>636</v>
      </c>
      <c r="I3162">
        <v>1</v>
      </c>
      <c r="J3162">
        <v>252</v>
      </c>
      <c r="K3162" t="s">
        <v>66</v>
      </c>
      <c r="L3162">
        <v>-399444.07</v>
      </c>
      <c r="M3162">
        <v>-395044.07</v>
      </c>
      <c r="N3162">
        <v>0</v>
      </c>
      <c r="O3162">
        <v>0</v>
      </c>
      <c r="P3162">
        <v>-399444.07</v>
      </c>
      <c r="Q3162">
        <v>-395044.07</v>
      </c>
      <c r="R3162">
        <v>0</v>
      </c>
      <c r="S3162">
        <v>0</v>
      </c>
      <c r="T3162">
        <v>0</v>
      </c>
      <c r="U3162">
        <v>0</v>
      </c>
      <c r="V3162">
        <v>0</v>
      </c>
      <c r="W3162">
        <v>0</v>
      </c>
      <c r="X3162">
        <v>-38.89</v>
      </c>
      <c r="Y3162">
        <v>-38.89</v>
      </c>
      <c r="Z3162">
        <v>0</v>
      </c>
      <c r="AA3162">
        <v>0</v>
      </c>
      <c r="AB3162">
        <v>-38.89</v>
      </c>
      <c r="AC3162">
        <v>-38.89</v>
      </c>
      <c r="AD3162">
        <v>-4400</v>
      </c>
      <c r="AE3162">
        <v>0</v>
      </c>
      <c r="AF3162">
        <v>0</v>
      </c>
      <c r="AG3162">
        <v>0</v>
      </c>
      <c r="AH3162">
        <v>0</v>
      </c>
      <c r="AI3162">
        <v>-4400</v>
      </c>
      <c r="AJ3162">
        <v>-38.89</v>
      </c>
      <c r="AK3162">
        <v>-4400</v>
      </c>
      <c r="AL3162">
        <v>0</v>
      </c>
      <c r="AM3162">
        <v>0</v>
      </c>
      <c r="AN3162">
        <v>0</v>
      </c>
      <c r="AO3162">
        <v>0</v>
      </c>
      <c r="AP3162">
        <v>0</v>
      </c>
      <c r="AQ3162">
        <v>0</v>
      </c>
    </row>
    <row r="3163" spans="2:43" x14ac:dyDescent="0.35">
      <c r="B3163" s="65" t="s">
        <v>128</v>
      </c>
      <c r="C3163">
        <v>2013</v>
      </c>
      <c r="D3163">
        <v>2013</v>
      </c>
      <c r="F3163">
        <v>650</v>
      </c>
      <c r="G3163">
        <v>0</v>
      </c>
      <c r="H3163" t="s">
        <v>636</v>
      </c>
      <c r="I3163">
        <v>1</v>
      </c>
      <c r="J3163">
        <v>253</v>
      </c>
      <c r="K3163" t="s">
        <v>66</v>
      </c>
      <c r="L3163">
        <v>0</v>
      </c>
      <c r="M3163">
        <v>0</v>
      </c>
      <c r="N3163">
        <v>0</v>
      </c>
      <c r="O3163">
        <v>0</v>
      </c>
      <c r="P3163">
        <v>0</v>
      </c>
      <c r="Q3163">
        <v>0</v>
      </c>
      <c r="R3163">
        <v>0</v>
      </c>
      <c r="S3163">
        <v>0</v>
      </c>
      <c r="T3163">
        <v>0</v>
      </c>
      <c r="U3163">
        <v>0</v>
      </c>
      <c r="V3163">
        <v>0</v>
      </c>
      <c r="W3163">
        <v>0</v>
      </c>
      <c r="X3163">
        <v>-27486.07</v>
      </c>
      <c r="Y3163">
        <v>-27486.07</v>
      </c>
      <c r="Z3163">
        <v>0</v>
      </c>
      <c r="AA3163">
        <v>0</v>
      </c>
      <c r="AB3163">
        <v>-27486.07</v>
      </c>
      <c r="AC3163">
        <v>-27486.07</v>
      </c>
      <c r="AD3163">
        <v>0</v>
      </c>
      <c r="AE3163">
        <v>0</v>
      </c>
      <c r="AF3163">
        <v>0</v>
      </c>
      <c r="AG3163">
        <v>0</v>
      </c>
      <c r="AH3163">
        <v>0</v>
      </c>
      <c r="AI3163">
        <v>0</v>
      </c>
      <c r="AJ3163">
        <v>-27486.07</v>
      </c>
      <c r="AK3163">
        <v>0</v>
      </c>
      <c r="AL3163">
        <v>0</v>
      </c>
      <c r="AM3163">
        <v>0</v>
      </c>
      <c r="AN3163">
        <v>0</v>
      </c>
      <c r="AO3163">
        <v>0</v>
      </c>
      <c r="AP3163">
        <v>0</v>
      </c>
      <c r="AQ3163">
        <v>0</v>
      </c>
    </row>
    <row r="3164" spans="2:43" x14ac:dyDescent="0.35">
      <c r="B3164" s="65" t="s">
        <v>128</v>
      </c>
      <c r="C3164">
        <v>2013</v>
      </c>
      <c r="D3164">
        <v>2013</v>
      </c>
      <c r="F3164">
        <v>650</v>
      </c>
      <c r="G3164">
        <v>0</v>
      </c>
      <c r="H3164" t="s">
        <v>636</v>
      </c>
      <c r="I3164">
        <v>1</v>
      </c>
      <c r="J3164">
        <v>260</v>
      </c>
      <c r="K3164" t="s">
        <v>66</v>
      </c>
      <c r="L3164">
        <v>-1333</v>
      </c>
      <c r="M3164">
        <v>-1333</v>
      </c>
      <c r="N3164">
        <v>0</v>
      </c>
      <c r="O3164">
        <v>0</v>
      </c>
      <c r="P3164">
        <v>-1333</v>
      </c>
      <c r="Q3164">
        <v>-1333</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1333</v>
      </c>
      <c r="AN3164">
        <v>0</v>
      </c>
      <c r="AO3164">
        <v>0</v>
      </c>
      <c r="AP3164">
        <v>0</v>
      </c>
      <c r="AQ3164">
        <v>1333</v>
      </c>
    </row>
    <row r="3165" spans="2:43" x14ac:dyDescent="0.35">
      <c r="B3165" s="65" t="s">
        <v>128</v>
      </c>
      <c r="C3165">
        <v>2013</v>
      </c>
      <c r="D3165">
        <v>2013</v>
      </c>
      <c r="F3165">
        <v>650</v>
      </c>
      <c r="G3165">
        <v>0</v>
      </c>
      <c r="H3165" t="s">
        <v>653</v>
      </c>
      <c r="I3165">
        <v>2</v>
      </c>
      <c r="J3165">
        <v>252</v>
      </c>
      <c r="K3165" t="s">
        <v>66</v>
      </c>
      <c r="L3165">
        <v>-1821955.89</v>
      </c>
      <c r="M3165">
        <v>-1272152.54</v>
      </c>
      <c r="N3165">
        <v>0</v>
      </c>
      <c r="O3165">
        <v>0</v>
      </c>
      <c r="P3165">
        <v>-1821955.89</v>
      </c>
      <c r="Q3165">
        <v>-1272152.54</v>
      </c>
      <c r="R3165">
        <v>0</v>
      </c>
      <c r="S3165">
        <v>0</v>
      </c>
      <c r="T3165">
        <v>0</v>
      </c>
      <c r="U3165">
        <v>0</v>
      </c>
      <c r="V3165">
        <v>0</v>
      </c>
      <c r="W3165">
        <v>0</v>
      </c>
      <c r="X3165">
        <v>-371.45</v>
      </c>
      <c r="Y3165">
        <v>-371.45</v>
      </c>
      <c r="Z3165">
        <v>0</v>
      </c>
      <c r="AA3165">
        <v>0</v>
      </c>
      <c r="AB3165">
        <v>-371.45</v>
      </c>
      <c r="AC3165">
        <v>-371.45</v>
      </c>
      <c r="AD3165">
        <v>-549803.35</v>
      </c>
      <c r="AE3165">
        <v>0</v>
      </c>
      <c r="AF3165">
        <v>0</v>
      </c>
      <c r="AG3165">
        <v>0</v>
      </c>
      <c r="AH3165">
        <v>0</v>
      </c>
      <c r="AI3165">
        <v>-549803.35</v>
      </c>
      <c r="AJ3165">
        <v>-371.45</v>
      </c>
      <c r="AK3165">
        <v>-549803.35</v>
      </c>
      <c r="AL3165">
        <v>0</v>
      </c>
      <c r="AM3165">
        <v>0</v>
      </c>
      <c r="AN3165">
        <v>0</v>
      </c>
      <c r="AO3165">
        <v>0</v>
      </c>
      <c r="AP3165">
        <v>0</v>
      </c>
      <c r="AQ3165">
        <v>0</v>
      </c>
    </row>
    <row r="3166" spans="2:43" x14ac:dyDescent="0.35">
      <c r="B3166" s="65" t="s">
        <v>128</v>
      </c>
      <c r="C3166">
        <v>2013</v>
      </c>
      <c r="D3166">
        <v>2013</v>
      </c>
      <c r="F3166">
        <v>650</v>
      </c>
      <c r="G3166">
        <v>0</v>
      </c>
      <c r="H3166" t="s">
        <v>653</v>
      </c>
      <c r="I3166">
        <v>2</v>
      </c>
      <c r="J3166">
        <v>253</v>
      </c>
      <c r="K3166" t="s">
        <v>66</v>
      </c>
      <c r="L3166">
        <v>0</v>
      </c>
      <c r="M3166">
        <v>0</v>
      </c>
      <c r="N3166">
        <v>0</v>
      </c>
      <c r="O3166">
        <v>0</v>
      </c>
      <c r="P3166">
        <v>0</v>
      </c>
      <c r="Q3166">
        <v>0</v>
      </c>
      <c r="R3166">
        <v>0</v>
      </c>
      <c r="S3166">
        <v>0</v>
      </c>
      <c r="T3166">
        <v>0</v>
      </c>
      <c r="U3166">
        <v>0</v>
      </c>
      <c r="V3166">
        <v>0</v>
      </c>
      <c r="W3166">
        <v>0</v>
      </c>
      <c r="X3166">
        <v>-18482.86</v>
      </c>
      <c r="Y3166">
        <v>-18272.41</v>
      </c>
      <c r="Z3166">
        <v>0</v>
      </c>
      <c r="AA3166">
        <v>0</v>
      </c>
      <c r="AB3166">
        <v>-18482.86</v>
      </c>
      <c r="AC3166">
        <v>-18272.41</v>
      </c>
      <c r="AD3166">
        <v>-210.45</v>
      </c>
      <c r="AE3166">
        <v>0</v>
      </c>
      <c r="AF3166">
        <v>0</v>
      </c>
      <c r="AG3166">
        <v>0</v>
      </c>
      <c r="AH3166">
        <v>0</v>
      </c>
      <c r="AI3166">
        <v>-210.45</v>
      </c>
      <c r="AJ3166">
        <v>-18482.86</v>
      </c>
      <c r="AK3166">
        <v>0</v>
      </c>
      <c r="AL3166">
        <v>0</v>
      </c>
      <c r="AM3166">
        <v>0</v>
      </c>
      <c r="AN3166">
        <v>0</v>
      </c>
      <c r="AO3166">
        <v>0</v>
      </c>
      <c r="AP3166">
        <v>0</v>
      </c>
      <c r="AQ3166">
        <v>0</v>
      </c>
    </row>
    <row r="3167" spans="2:43" x14ac:dyDescent="0.35">
      <c r="B3167" s="65" t="s">
        <v>128</v>
      </c>
      <c r="C3167">
        <v>2013</v>
      </c>
      <c r="D3167">
        <v>2013</v>
      </c>
      <c r="F3167">
        <v>650</v>
      </c>
      <c r="G3167">
        <v>0</v>
      </c>
      <c r="H3167" t="s">
        <v>654</v>
      </c>
      <c r="I3167">
        <v>3</v>
      </c>
      <c r="J3167">
        <v>233</v>
      </c>
      <c r="K3167" t="s">
        <v>66</v>
      </c>
      <c r="L3167">
        <v>-6774.95</v>
      </c>
      <c r="M3167">
        <v>-6774.95</v>
      </c>
      <c r="N3167">
        <v>0</v>
      </c>
      <c r="O3167">
        <v>0</v>
      </c>
      <c r="P3167">
        <v>-6774.95</v>
      </c>
      <c r="Q3167">
        <v>-6774.95</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row>
    <row r="3168" spans="2:43" x14ac:dyDescent="0.35">
      <c r="B3168" s="65" t="s">
        <v>128</v>
      </c>
      <c r="C3168">
        <v>2013</v>
      </c>
      <c r="D3168">
        <v>2013</v>
      </c>
      <c r="F3168">
        <v>650</v>
      </c>
      <c r="G3168">
        <v>0</v>
      </c>
      <c r="H3168" t="s">
        <v>654</v>
      </c>
      <c r="I3168">
        <v>3</v>
      </c>
      <c r="J3168">
        <v>252</v>
      </c>
      <c r="K3168" t="s">
        <v>66</v>
      </c>
      <c r="L3168">
        <v>-141012.71</v>
      </c>
      <c r="M3168">
        <v>-128950.71</v>
      </c>
      <c r="N3168">
        <v>0</v>
      </c>
      <c r="O3168">
        <v>0</v>
      </c>
      <c r="P3168">
        <v>-141012.71</v>
      </c>
      <c r="Q3168">
        <v>-128950.71</v>
      </c>
      <c r="R3168">
        <v>0</v>
      </c>
      <c r="S3168">
        <v>0</v>
      </c>
      <c r="T3168">
        <v>0</v>
      </c>
      <c r="U3168">
        <v>0</v>
      </c>
      <c r="V3168">
        <v>0</v>
      </c>
      <c r="W3168">
        <v>0</v>
      </c>
      <c r="X3168">
        <v>0</v>
      </c>
      <c r="Y3168">
        <v>0</v>
      </c>
      <c r="Z3168">
        <v>0</v>
      </c>
      <c r="AA3168">
        <v>0</v>
      </c>
      <c r="AB3168">
        <v>0</v>
      </c>
      <c r="AC3168">
        <v>0</v>
      </c>
      <c r="AD3168">
        <v>-12062</v>
      </c>
      <c r="AE3168">
        <v>0</v>
      </c>
      <c r="AF3168">
        <v>0</v>
      </c>
      <c r="AG3168">
        <v>0</v>
      </c>
      <c r="AH3168">
        <v>0</v>
      </c>
      <c r="AI3168">
        <v>-12062</v>
      </c>
      <c r="AJ3168">
        <v>0</v>
      </c>
      <c r="AK3168">
        <v>-12062</v>
      </c>
      <c r="AL3168">
        <v>0</v>
      </c>
      <c r="AM3168">
        <v>0</v>
      </c>
      <c r="AN3168">
        <v>0</v>
      </c>
      <c r="AO3168">
        <v>0</v>
      </c>
      <c r="AP3168">
        <v>0</v>
      </c>
      <c r="AQ3168">
        <v>0</v>
      </c>
    </row>
    <row r="3169" spans="2:43" x14ac:dyDescent="0.35">
      <c r="B3169" s="65" t="s">
        <v>128</v>
      </c>
      <c r="C3169">
        <v>2013</v>
      </c>
      <c r="D3169">
        <v>2013</v>
      </c>
      <c r="F3169">
        <v>650</v>
      </c>
      <c r="G3169">
        <v>0</v>
      </c>
      <c r="H3169" t="s">
        <v>654</v>
      </c>
      <c r="I3169">
        <v>3</v>
      </c>
      <c r="J3169">
        <v>310</v>
      </c>
      <c r="K3169" t="s">
        <v>66</v>
      </c>
      <c r="L3169">
        <v>-5000</v>
      </c>
      <c r="M3169">
        <v>-5000</v>
      </c>
      <c r="N3169">
        <v>0</v>
      </c>
      <c r="O3169">
        <v>0</v>
      </c>
      <c r="P3169">
        <v>-5000</v>
      </c>
      <c r="Q3169">
        <v>-5000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row>
    <row r="3170" spans="2:43" x14ac:dyDescent="0.35">
      <c r="B3170" s="65" t="s">
        <v>128</v>
      </c>
      <c r="C3170">
        <v>2013</v>
      </c>
      <c r="D3170">
        <v>2013</v>
      </c>
      <c r="F3170">
        <v>650</v>
      </c>
      <c r="G3170">
        <v>0</v>
      </c>
      <c r="H3170" t="s">
        <v>654</v>
      </c>
      <c r="I3170">
        <v>3</v>
      </c>
      <c r="J3170">
        <v>410</v>
      </c>
      <c r="K3170" t="s">
        <v>66</v>
      </c>
      <c r="L3170">
        <v>-10017.51</v>
      </c>
      <c r="M3170">
        <v>-10017.51</v>
      </c>
      <c r="N3170">
        <v>0</v>
      </c>
      <c r="O3170">
        <v>0</v>
      </c>
      <c r="P3170">
        <v>-10017.51</v>
      </c>
      <c r="Q3170">
        <v>-10017.51</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row>
    <row r="3171" spans="2:43" x14ac:dyDescent="0.35">
      <c r="B3171" s="65" t="s">
        <v>128</v>
      </c>
      <c r="C3171">
        <v>2013</v>
      </c>
      <c r="D3171">
        <v>2013</v>
      </c>
      <c r="F3171">
        <v>650</v>
      </c>
      <c r="G3171">
        <v>0</v>
      </c>
      <c r="H3171" t="s">
        <v>655</v>
      </c>
      <c r="I3171">
        <v>4</v>
      </c>
      <c r="J3171">
        <v>210</v>
      </c>
      <c r="K3171" t="s">
        <v>66</v>
      </c>
      <c r="L3171">
        <v>-130</v>
      </c>
      <c r="M3171">
        <v>-130</v>
      </c>
      <c r="N3171">
        <v>0</v>
      </c>
      <c r="O3171">
        <v>0</v>
      </c>
      <c r="P3171">
        <v>-130</v>
      </c>
      <c r="Q3171">
        <v>-130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row>
    <row r="3172" spans="2:43" x14ac:dyDescent="0.35">
      <c r="B3172" s="65" t="s">
        <v>128</v>
      </c>
      <c r="C3172">
        <v>2013</v>
      </c>
      <c r="D3172">
        <v>2013</v>
      </c>
      <c r="F3172">
        <v>650</v>
      </c>
      <c r="G3172">
        <v>0</v>
      </c>
      <c r="H3172" t="s">
        <v>655</v>
      </c>
      <c r="I3172">
        <v>4</v>
      </c>
      <c r="J3172">
        <v>233</v>
      </c>
      <c r="K3172" t="s">
        <v>66</v>
      </c>
      <c r="L3172">
        <v>-140000</v>
      </c>
      <c r="M3172">
        <v>-140000</v>
      </c>
      <c r="N3172">
        <v>0</v>
      </c>
      <c r="O3172">
        <v>0</v>
      </c>
      <c r="P3172">
        <v>-140000</v>
      </c>
      <c r="Q3172">
        <v>-140000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row>
    <row r="3173" spans="2:43" x14ac:dyDescent="0.35">
      <c r="B3173" s="65" t="s">
        <v>128</v>
      </c>
      <c r="C3173">
        <v>2013</v>
      </c>
      <c r="D3173">
        <v>2013</v>
      </c>
      <c r="F3173">
        <v>650</v>
      </c>
      <c r="G3173">
        <v>0</v>
      </c>
      <c r="H3173" t="s">
        <v>655</v>
      </c>
      <c r="I3173">
        <v>4</v>
      </c>
      <c r="J3173">
        <v>251</v>
      </c>
      <c r="K3173" t="s">
        <v>66</v>
      </c>
      <c r="L3173">
        <v>-36647.800000000003</v>
      </c>
      <c r="M3173">
        <v>-36647.800000000003</v>
      </c>
      <c r="N3173">
        <v>0</v>
      </c>
      <c r="O3173">
        <v>0</v>
      </c>
      <c r="P3173">
        <v>-36647.800000000003</v>
      </c>
      <c r="Q3173">
        <v>-36647.800000000003</v>
      </c>
      <c r="R3173">
        <v>0</v>
      </c>
      <c r="S3173">
        <v>0</v>
      </c>
      <c r="T3173">
        <v>0</v>
      </c>
      <c r="U3173">
        <v>0</v>
      </c>
      <c r="V3173">
        <v>0</v>
      </c>
      <c r="W3173">
        <v>0</v>
      </c>
      <c r="X3173">
        <v>-942.98</v>
      </c>
      <c r="Y3173">
        <v>-951.32</v>
      </c>
      <c r="Z3173">
        <v>0</v>
      </c>
      <c r="AA3173">
        <v>0</v>
      </c>
      <c r="AB3173">
        <v>-942.98</v>
      </c>
      <c r="AC3173">
        <v>-951.32</v>
      </c>
      <c r="AD3173">
        <v>8.34</v>
      </c>
      <c r="AE3173">
        <v>0</v>
      </c>
      <c r="AF3173">
        <v>0</v>
      </c>
      <c r="AG3173">
        <v>0</v>
      </c>
      <c r="AH3173">
        <v>0</v>
      </c>
      <c r="AI3173">
        <v>8.34</v>
      </c>
      <c r="AJ3173">
        <v>-942.98</v>
      </c>
      <c r="AK3173">
        <v>0</v>
      </c>
      <c r="AL3173">
        <v>0</v>
      </c>
      <c r="AM3173">
        <v>0</v>
      </c>
      <c r="AN3173">
        <v>0</v>
      </c>
      <c r="AO3173">
        <v>0</v>
      </c>
      <c r="AP3173">
        <v>0</v>
      </c>
      <c r="AQ3173">
        <v>0</v>
      </c>
    </row>
    <row r="3174" spans="2:43" x14ac:dyDescent="0.35">
      <c r="B3174" s="65" t="s">
        <v>128</v>
      </c>
      <c r="C3174">
        <v>2013</v>
      </c>
      <c r="D3174">
        <v>2013</v>
      </c>
      <c r="F3174">
        <v>650</v>
      </c>
      <c r="G3174">
        <v>0</v>
      </c>
      <c r="H3174" t="s">
        <v>655</v>
      </c>
      <c r="I3174">
        <v>4</v>
      </c>
      <c r="J3174">
        <v>252</v>
      </c>
      <c r="K3174" t="s">
        <v>66</v>
      </c>
      <c r="L3174">
        <v>-259414.3</v>
      </c>
      <c r="M3174">
        <v>-259414.3</v>
      </c>
      <c r="N3174">
        <v>0</v>
      </c>
      <c r="O3174">
        <v>0</v>
      </c>
      <c r="P3174">
        <v>-259414.3</v>
      </c>
      <c r="Q3174">
        <v>-259414.3</v>
      </c>
      <c r="R3174">
        <v>0</v>
      </c>
      <c r="S3174">
        <v>0</v>
      </c>
      <c r="T3174">
        <v>0</v>
      </c>
      <c r="U3174">
        <v>0</v>
      </c>
      <c r="V3174">
        <v>0</v>
      </c>
      <c r="W3174">
        <v>0</v>
      </c>
      <c r="X3174">
        <v>-1269.79</v>
      </c>
      <c r="Y3174">
        <v>-1324.11</v>
      </c>
      <c r="Z3174">
        <v>0</v>
      </c>
      <c r="AA3174">
        <v>0</v>
      </c>
      <c r="AB3174">
        <v>-1269.79</v>
      </c>
      <c r="AC3174">
        <v>-1324.11</v>
      </c>
      <c r="AD3174">
        <v>54.32</v>
      </c>
      <c r="AE3174">
        <v>0</v>
      </c>
      <c r="AF3174">
        <v>0</v>
      </c>
      <c r="AG3174">
        <v>0</v>
      </c>
      <c r="AH3174">
        <v>0</v>
      </c>
      <c r="AI3174">
        <v>54.32</v>
      </c>
      <c r="AJ3174">
        <v>-1269.79</v>
      </c>
      <c r="AK3174">
        <v>0</v>
      </c>
      <c r="AL3174">
        <v>0</v>
      </c>
      <c r="AM3174">
        <v>0</v>
      </c>
      <c r="AN3174">
        <v>0</v>
      </c>
      <c r="AO3174">
        <v>0</v>
      </c>
      <c r="AP3174">
        <v>0</v>
      </c>
      <c r="AQ3174">
        <v>0</v>
      </c>
    </row>
    <row r="3175" spans="2:43" x14ac:dyDescent="0.35">
      <c r="B3175" s="65" t="s">
        <v>128</v>
      </c>
      <c r="C3175">
        <v>2013</v>
      </c>
      <c r="D3175">
        <v>2013</v>
      </c>
      <c r="F3175">
        <v>650</v>
      </c>
      <c r="G3175">
        <v>0</v>
      </c>
      <c r="H3175" t="s">
        <v>655</v>
      </c>
      <c r="I3175">
        <v>4</v>
      </c>
      <c r="J3175">
        <v>253</v>
      </c>
      <c r="K3175" t="s">
        <v>66</v>
      </c>
      <c r="L3175">
        <v>-325771.14</v>
      </c>
      <c r="M3175">
        <v>-325771.14</v>
      </c>
      <c r="N3175">
        <v>0</v>
      </c>
      <c r="O3175">
        <v>0</v>
      </c>
      <c r="P3175">
        <v>-325771.14</v>
      </c>
      <c r="Q3175">
        <v>-325771.14</v>
      </c>
      <c r="R3175">
        <v>0</v>
      </c>
      <c r="S3175">
        <v>0</v>
      </c>
      <c r="T3175">
        <v>0</v>
      </c>
      <c r="U3175">
        <v>0</v>
      </c>
      <c r="V3175">
        <v>0</v>
      </c>
      <c r="W3175">
        <v>0</v>
      </c>
      <c r="X3175">
        <v>-2389.21</v>
      </c>
      <c r="Y3175">
        <v>-2389.21</v>
      </c>
      <c r="Z3175">
        <v>0</v>
      </c>
      <c r="AA3175">
        <v>0</v>
      </c>
      <c r="AB3175">
        <v>-2389.21</v>
      </c>
      <c r="AC3175">
        <v>-2389.21</v>
      </c>
      <c r="AD3175">
        <v>0</v>
      </c>
      <c r="AE3175">
        <v>0</v>
      </c>
      <c r="AF3175">
        <v>0</v>
      </c>
      <c r="AG3175">
        <v>0</v>
      </c>
      <c r="AH3175">
        <v>0</v>
      </c>
      <c r="AI3175">
        <v>0</v>
      </c>
      <c r="AJ3175">
        <v>-2389.21</v>
      </c>
      <c r="AK3175">
        <v>0</v>
      </c>
      <c r="AL3175">
        <v>0</v>
      </c>
      <c r="AM3175">
        <v>0</v>
      </c>
      <c r="AN3175">
        <v>0</v>
      </c>
      <c r="AO3175">
        <v>0</v>
      </c>
      <c r="AP3175">
        <v>0</v>
      </c>
      <c r="AQ3175">
        <v>0</v>
      </c>
    </row>
    <row r="3176" spans="2:43" x14ac:dyDescent="0.35">
      <c r="B3176" s="65" t="s">
        <v>128</v>
      </c>
      <c r="C3176">
        <v>2013</v>
      </c>
      <c r="D3176">
        <v>2013</v>
      </c>
      <c r="F3176">
        <v>650</v>
      </c>
      <c r="G3176">
        <v>0</v>
      </c>
      <c r="H3176" t="s">
        <v>655</v>
      </c>
      <c r="I3176">
        <v>4</v>
      </c>
      <c r="J3176">
        <v>260</v>
      </c>
      <c r="K3176" t="s">
        <v>66</v>
      </c>
      <c r="L3176">
        <v>-2054.75</v>
      </c>
      <c r="M3176">
        <v>-2054.75</v>
      </c>
      <c r="N3176">
        <v>0</v>
      </c>
      <c r="O3176">
        <v>0</v>
      </c>
      <c r="P3176">
        <v>-2054.75</v>
      </c>
      <c r="Q3176">
        <v>-2054.75</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row>
    <row r="3177" spans="2:43" x14ac:dyDescent="0.35">
      <c r="B3177" s="65" t="s">
        <v>128</v>
      </c>
      <c r="C3177">
        <v>2013</v>
      </c>
      <c r="D3177">
        <v>2013</v>
      </c>
      <c r="F3177">
        <v>650</v>
      </c>
      <c r="G3177">
        <v>0</v>
      </c>
      <c r="H3177" t="s">
        <v>655</v>
      </c>
      <c r="I3177">
        <v>4</v>
      </c>
      <c r="J3177">
        <v>310</v>
      </c>
      <c r="K3177" t="s">
        <v>66</v>
      </c>
      <c r="L3177">
        <v>-34071.96</v>
      </c>
      <c r="M3177">
        <v>-34071.96</v>
      </c>
      <c r="N3177">
        <v>0</v>
      </c>
      <c r="O3177">
        <v>0</v>
      </c>
      <c r="P3177">
        <v>-34071.96</v>
      </c>
      <c r="Q3177">
        <v>-34071.96</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row>
    <row r="3178" spans="2:43" x14ac:dyDescent="0.35">
      <c r="B3178" s="65" t="s">
        <v>128</v>
      </c>
      <c r="C3178">
        <v>2013</v>
      </c>
      <c r="D3178">
        <v>2014</v>
      </c>
      <c r="F3178">
        <v>650</v>
      </c>
      <c r="G3178">
        <v>0</v>
      </c>
      <c r="H3178" t="s">
        <v>636</v>
      </c>
      <c r="I3178">
        <v>1</v>
      </c>
      <c r="J3178">
        <v>252</v>
      </c>
      <c r="K3178" t="s">
        <v>66</v>
      </c>
      <c r="L3178">
        <v>-18673.009999999998</v>
      </c>
      <c r="M3178">
        <v>-18673.009999999998</v>
      </c>
      <c r="N3178">
        <v>0</v>
      </c>
      <c r="O3178">
        <v>0</v>
      </c>
      <c r="P3178">
        <v>-18673.009999999998</v>
      </c>
      <c r="Q3178">
        <v>-18673.009999999998</v>
      </c>
      <c r="R3178">
        <v>0</v>
      </c>
      <c r="S3178">
        <v>0</v>
      </c>
      <c r="T3178">
        <v>0</v>
      </c>
      <c r="U3178">
        <v>0</v>
      </c>
      <c r="V3178">
        <v>0</v>
      </c>
      <c r="W3178">
        <v>0</v>
      </c>
      <c r="X3178">
        <v>-89223.34</v>
      </c>
      <c r="Y3178">
        <v>-51112.53</v>
      </c>
      <c r="Z3178">
        <v>0</v>
      </c>
      <c r="AA3178">
        <v>0</v>
      </c>
      <c r="AB3178">
        <v>-89223.34</v>
      </c>
      <c r="AC3178">
        <v>-51112.53</v>
      </c>
      <c r="AD3178">
        <v>-38110.81</v>
      </c>
      <c r="AE3178">
        <v>0</v>
      </c>
      <c r="AF3178">
        <v>0</v>
      </c>
      <c r="AG3178">
        <v>0</v>
      </c>
      <c r="AH3178">
        <v>0</v>
      </c>
      <c r="AI3178">
        <v>-38110.81</v>
      </c>
      <c r="AJ3178">
        <v>-89223.34</v>
      </c>
      <c r="AK3178">
        <v>0</v>
      </c>
      <c r="AL3178">
        <v>0</v>
      </c>
      <c r="AM3178">
        <v>0</v>
      </c>
      <c r="AN3178">
        <v>0</v>
      </c>
      <c r="AO3178">
        <v>0</v>
      </c>
      <c r="AP3178">
        <v>0</v>
      </c>
      <c r="AQ3178">
        <v>0</v>
      </c>
    </row>
    <row r="3179" spans="2:43" x14ac:dyDescent="0.35">
      <c r="B3179" s="65" t="s">
        <v>128</v>
      </c>
      <c r="C3179">
        <v>2013</v>
      </c>
      <c r="D3179">
        <v>2014</v>
      </c>
      <c r="F3179">
        <v>650</v>
      </c>
      <c r="G3179">
        <v>0</v>
      </c>
      <c r="H3179" t="s">
        <v>653</v>
      </c>
      <c r="I3179">
        <v>2</v>
      </c>
      <c r="J3179">
        <v>252</v>
      </c>
      <c r="K3179" t="s">
        <v>66</v>
      </c>
      <c r="L3179">
        <v>-412492.07</v>
      </c>
      <c r="M3179">
        <v>-358758.07</v>
      </c>
      <c r="N3179">
        <v>0</v>
      </c>
      <c r="O3179">
        <v>0</v>
      </c>
      <c r="P3179">
        <v>-412492.07</v>
      </c>
      <c r="Q3179">
        <v>-358758.07</v>
      </c>
      <c r="R3179">
        <v>-41220</v>
      </c>
      <c r="S3179">
        <v>-41600</v>
      </c>
      <c r="T3179">
        <v>0</v>
      </c>
      <c r="U3179">
        <v>0</v>
      </c>
      <c r="V3179">
        <v>-41220</v>
      </c>
      <c r="W3179">
        <v>-41600</v>
      </c>
      <c r="X3179">
        <v>0</v>
      </c>
      <c r="Y3179">
        <v>0</v>
      </c>
      <c r="Z3179">
        <v>0</v>
      </c>
      <c r="AA3179">
        <v>0</v>
      </c>
      <c r="AB3179">
        <v>0</v>
      </c>
      <c r="AC3179">
        <v>0</v>
      </c>
      <c r="AD3179">
        <v>-53354</v>
      </c>
      <c r="AE3179">
        <v>0</v>
      </c>
      <c r="AF3179">
        <v>0</v>
      </c>
      <c r="AG3179">
        <v>0</v>
      </c>
      <c r="AH3179">
        <v>0</v>
      </c>
      <c r="AI3179">
        <v>-53354</v>
      </c>
      <c r="AJ3179">
        <v>0</v>
      </c>
      <c r="AK3179">
        <v>-53354</v>
      </c>
      <c r="AL3179">
        <v>0</v>
      </c>
      <c r="AM3179">
        <v>0</v>
      </c>
      <c r="AN3179">
        <v>0</v>
      </c>
      <c r="AO3179">
        <v>0</v>
      </c>
      <c r="AP3179">
        <v>0</v>
      </c>
      <c r="AQ3179">
        <v>0</v>
      </c>
    </row>
    <row r="3180" spans="2:43" x14ac:dyDescent="0.35">
      <c r="B3180" s="65" t="s">
        <v>128</v>
      </c>
      <c r="C3180">
        <v>2013</v>
      </c>
      <c r="D3180">
        <v>2014</v>
      </c>
      <c r="F3180">
        <v>650</v>
      </c>
      <c r="G3180">
        <v>0</v>
      </c>
      <c r="H3180" t="s">
        <v>653</v>
      </c>
      <c r="I3180">
        <v>2</v>
      </c>
      <c r="J3180">
        <v>260</v>
      </c>
      <c r="K3180" t="s">
        <v>66</v>
      </c>
      <c r="L3180">
        <v>-32.75</v>
      </c>
      <c r="M3180">
        <v>-32.75</v>
      </c>
      <c r="N3180">
        <v>0</v>
      </c>
      <c r="O3180">
        <v>0</v>
      </c>
      <c r="P3180">
        <v>-32.75</v>
      </c>
      <c r="Q3180">
        <v>-32.75</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row>
    <row r="3181" spans="2:43" x14ac:dyDescent="0.35">
      <c r="B3181" s="65" t="s">
        <v>128</v>
      </c>
      <c r="C3181">
        <v>2013</v>
      </c>
      <c r="D3181">
        <v>2014</v>
      </c>
      <c r="F3181">
        <v>650</v>
      </c>
      <c r="G3181">
        <v>0</v>
      </c>
      <c r="H3181" t="s">
        <v>654</v>
      </c>
      <c r="I3181">
        <v>3</v>
      </c>
      <c r="J3181">
        <v>252</v>
      </c>
      <c r="K3181" t="s">
        <v>66</v>
      </c>
      <c r="L3181">
        <v>-15961</v>
      </c>
      <c r="M3181">
        <v>-15961</v>
      </c>
      <c r="N3181">
        <v>0</v>
      </c>
      <c r="O3181">
        <v>0</v>
      </c>
      <c r="P3181">
        <v>-15961</v>
      </c>
      <c r="Q3181">
        <v>-15961</v>
      </c>
      <c r="R3181">
        <v>0</v>
      </c>
      <c r="S3181">
        <v>0</v>
      </c>
      <c r="T3181">
        <v>0</v>
      </c>
      <c r="U3181">
        <v>0</v>
      </c>
      <c r="V3181">
        <v>0</v>
      </c>
      <c r="W3181">
        <v>0</v>
      </c>
      <c r="X3181">
        <v>-14912.51</v>
      </c>
      <c r="Y3181">
        <v>-17454.419999999998</v>
      </c>
      <c r="Z3181">
        <v>0</v>
      </c>
      <c r="AA3181">
        <v>0</v>
      </c>
      <c r="AB3181">
        <v>-14912.51</v>
      </c>
      <c r="AC3181">
        <v>-17454.419999999998</v>
      </c>
      <c r="AD3181">
        <v>2541.91</v>
      </c>
      <c r="AE3181">
        <v>0</v>
      </c>
      <c r="AF3181">
        <v>0</v>
      </c>
      <c r="AG3181">
        <v>0</v>
      </c>
      <c r="AH3181">
        <v>0</v>
      </c>
      <c r="AI3181">
        <v>2541.91</v>
      </c>
      <c r="AJ3181">
        <v>-14912.51</v>
      </c>
      <c r="AK3181">
        <v>0</v>
      </c>
      <c r="AL3181">
        <v>0</v>
      </c>
      <c r="AM3181">
        <v>0</v>
      </c>
      <c r="AN3181">
        <v>0</v>
      </c>
      <c r="AO3181">
        <v>0</v>
      </c>
      <c r="AP3181">
        <v>0</v>
      </c>
      <c r="AQ3181">
        <v>0</v>
      </c>
    </row>
    <row r="3182" spans="2:43" x14ac:dyDescent="0.35">
      <c r="B3182" s="65" t="s">
        <v>128</v>
      </c>
      <c r="C3182">
        <v>2014</v>
      </c>
      <c r="D3182">
        <v>2014</v>
      </c>
      <c r="F3182">
        <v>650</v>
      </c>
      <c r="G3182">
        <v>0</v>
      </c>
      <c r="H3182" t="s">
        <v>636</v>
      </c>
      <c r="I3182">
        <v>1</v>
      </c>
      <c r="J3182">
        <v>251</v>
      </c>
      <c r="K3182" t="s">
        <v>66</v>
      </c>
      <c r="L3182">
        <v>-43936.38</v>
      </c>
      <c r="M3182">
        <v>-43811.38</v>
      </c>
      <c r="N3182">
        <v>0</v>
      </c>
      <c r="O3182">
        <v>0</v>
      </c>
      <c r="P3182">
        <v>-43936.38</v>
      </c>
      <c r="Q3182">
        <v>-43811.38</v>
      </c>
      <c r="R3182">
        <v>0</v>
      </c>
      <c r="S3182">
        <v>0</v>
      </c>
      <c r="T3182">
        <v>0</v>
      </c>
      <c r="U3182">
        <v>0</v>
      </c>
      <c r="V3182">
        <v>0</v>
      </c>
      <c r="W3182">
        <v>0</v>
      </c>
      <c r="X3182">
        <v>0</v>
      </c>
      <c r="Y3182">
        <v>0</v>
      </c>
      <c r="Z3182">
        <v>0</v>
      </c>
      <c r="AA3182">
        <v>0</v>
      </c>
      <c r="AB3182">
        <v>0</v>
      </c>
      <c r="AC3182">
        <v>0</v>
      </c>
      <c r="AD3182">
        <v>-125</v>
      </c>
      <c r="AE3182">
        <v>0</v>
      </c>
      <c r="AF3182">
        <v>0</v>
      </c>
      <c r="AG3182">
        <v>0</v>
      </c>
      <c r="AH3182">
        <v>0</v>
      </c>
      <c r="AI3182">
        <v>-125</v>
      </c>
      <c r="AJ3182">
        <v>0</v>
      </c>
      <c r="AK3182">
        <v>-125</v>
      </c>
      <c r="AL3182">
        <v>0</v>
      </c>
      <c r="AM3182">
        <v>42757.17</v>
      </c>
      <c r="AN3182">
        <v>0</v>
      </c>
      <c r="AO3182">
        <v>0</v>
      </c>
      <c r="AP3182">
        <v>0</v>
      </c>
      <c r="AQ3182">
        <v>42757.17</v>
      </c>
    </row>
    <row r="3183" spans="2:43" x14ac:dyDescent="0.35">
      <c r="B3183" s="65" t="s">
        <v>128</v>
      </c>
      <c r="C3183">
        <v>2014</v>
      </c>
      <c r="D3183">
        <v>2014</v>
      </c>
      <c r="F3183">
        <v>650</v>
      </c>
      <c r="G3183">
        <v>0</v>
      </c>
      <c r="H3183" t="s">
        <v>636</v>
      </c>
      <c r="I3183">
        <v>1</v>
      </c>
      <c r="J3183">
        <v>252</v>
      </c>
      <c r="K3183" t="s">
        <v>66</v>
      </c>
      <c r="L3183">
        <v>-274297.68</v>
      </c>
      <c r="M3183">
        <v>-199600.62</v>
      </c>
      <c r="N3183">
        <v>0</v>
      </c>
      <c r="O3183">
        <v>0</v>
      </c>
      <c r="P3183">
        <v>-274297.68</v>
      </c>
      <c r="Q3183">
        <v>-199600.62</v>
      </c>
      <c r="R3183">
        <v>-653.94000000000005</v>
      </c>
      <c r="S3183">
        <v>0</v>
      </c>
      <c r="T3183">
        <v>0</v>
      </c>
      <c r="U3183">
        <v>0</v>
      </c>
      <c r="V3183">
        <v>-653.94000000000005</v>
      </c>
      <c r="W3183">
        <v>0</v>
      </c>
      <c r="X3183">
        <v>-9892.4500000000007</v>
      </c>
      <c r="Y3183">
        <v>-8338.23</v>
      </c>
      <c r="Z3183">
        <v>0</v>
      </c>
      <c r="AA3183">
        <v>0</v>
      </c>
      <c r="AB3183">
        <v>-9892.4500000000007</v>
      </c>
      <c r="AC3183">
        <v>-8338.23</v>
      </c>
      <c r="AD3183">
        <v>-76905.22</v>
      </c>
      <c r="AE3183">
        <v>0</v>
      </c>
      <c r="AF3183">
        <v>0</v>
      </c>
      <c r="AG3183">
        <v>0</v>
      </c>
      <c r="AH3183">
        <v>0</v>
      </c>
      <c r="AI3183">
        <v>-76905.22</v>
      </c>
      <c r="AJ3183">
        <v>-9892.4500000000007</v>
      </c>
      <c r="AK3183">
        <v>-75351</v>
      </c>
      <c r="AL3183">
        <v>0</v>
      </c>
      <c r="AM3183">
        <v>0</v>
      </c>
      <c r="AN3183">
        <v>0</v>
      </c>
      <c r="AO3183">
        <v>0</v>
      </c>
      <c r="AP3183">
        <v>0</v>
      </c>
      <c r="AQ3183">
        <v>0</v>
      </c>
    </row>
    <row r="3184" spans="2:43" x14ac:dyDescent="0.35">
      <c r="B3184" s="65" t="s">
        <v>128</v>
      </c>
      <c r="C3184">
        <v>2014</v>
      </c>
      <c r="D3184">
        <v>2014</v>
      </c>
      <c r="F3184">
        <v>650</v>
      </c>
      <c r="G3184">
        <v>0</v>
      </c>
      <c r="H3184" t="s">
        <v>636</v>
      </c>
      <c r="I3184">
        <v>1</v>
      </c>
      <c r="J3184">
        <v>260</v>
      </c>
      <c r="K3184" t="s">
        <v>66</v>
      </c>
      <c r="L3184">
        <v>-28010.94</v>
      </c>
      <c r="M3184">
        <v>-28010.94</v>
      </c>
      <c r="N3184">
        <v>0</v>
      </c>
      <c r="O3184">
        <v>0</v>
      </c>
      <c r="P3184">
        <v>-28010.94</v>
      </c>
      <c r="Q3184">
        <v>-28010.94</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row>
    <row r="3185" spans="2:43" x14ac:dyDescent="0.35">
      <c r="B3185" s="65" t="s">
        <v>128</v>
      </c>
      <c r="C3185">
        <v>2014</v>
      </c>
      <c r="D3185">
        <v>2014</v>
      </c>
      <c r="F3185">
        <v>650</v>
      </c>
      <c r="G3185">
        <v>0</v>
      </c>
      <c r="H3185" t="s">
        <v>636</v>
      </c>
      <c r="I3185">
        <v>1</v>
      </c>
      <c r="J3185">
        <v>410</v>
      </c>
      <c r="K3185" t="s">
        <v>66</v>
      </c>
      <c r="L3185">
        <v>-23.26</v>
      </c>
      <c r="M3185">
        <v>-23.26</v>
      </c>
      <c r="N3185">
        <v>0</v>
      </c>
      <c r="O3185">
        <v>0</v>
      </c>
      <c r="P3185">
        <v>-23.26</v>
      </c>
      <c r="Q3185">
        <v>-23.26</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row>
    <row r="3186" spans="2:43" x14ac:dyDescent="0.35">
      <c r="B3186" s="65" t="s">
        <v>128</v>
      </c>
      <c r="C3186">
        <v>2014</v>
      </c>
      <c r="D3186">
        <v>2014</v>
      </c>
      <c r="F3186">
        <v>650</v>
      </c>
      <c r="G3186">
        <v>0</v>
      </c>
      <c r="H3186" t="s">
        <v>653</v>
      </c>
      <c r="I3186">
        <v>2</v>
      </c>
      <c r="J3186">
        <v>252</v>
      </c>
      <c r="K3186" t="s">
        <v>66</v>
      </c>
      <c r="L3186">
        <v>-715050.89</v>
      </c>
      <c r="M3186">
        <v>-380835.67</v>
      </c>
      <c r="N3186">
        <v>0</v>
      </c>
      <c r="O3186">
        <v>0</v>
      </c>
      <c r="P3186">
        <v>-715050.89</v>
      </c>
      <c r="Q3186">
        <v>-380835.67</v>
      </c>
      <c r="R3186">
        <v>-59712.32</v>
      </c>
      <c r="S3186">
        <v>0</v>
      </c>
      <c r="T3186">
        <v>0</v>
      </c>
      <c r="U3186">
        <v>0</v>
      </c>
      <c r="V3186">
        <v>-59712.32</v>
      </c>
      <c r="W3186">
        <v>0</v>
      </c>
      <c r="X3186">
        <v>-19960</v>
      </c>
      <c r="Y3186">
        <v>-20009.41</v>
      </c>
      <c r="Z3186">
        <v>0</v>
      </c>
      <c r="AA3186">
        <v>0</v>
      </c>
      <c r="AB3186">
        <v>-19960</v>
      </c>
      <c r="AC3186">
        <v>-20009.41</v>
      </c>
      <c r="AD3186">
        <v>-393878.13</v>
      </c>
      <c r="AE3186">
        <v>0</v>
      </c>
      <c r="AF3186">
        <v>0</v>
      </c>
      <c r="AG3186">
        <v>0</v>
      </c>
      <c r="AH3186">
        <v>0</v>
      </c>
      <c r="AI3186">
        <v>-393878.13</v>
      </c>
      <c r="AJ3186">
        <v>-19960</v>
      </c>
      <c r="AK3186">
        <v>-393927.54</v>
      </c>
      <c r="AL3186">
        <v>0</v>
      </c>
      <c r="AM3186">
        <v>0</v>
      </c>
      <c r="AN3186">
        <v>0</v>
      </c>
      <c r="AO3186">
        <v>0</v>
      </c>
      <c r="AP3186">
        <v>0</v>
      </c>
      <c r="AQ3186">
        <v>0</v>
      </c>
    </row>
    <row r="3187" spans="2:43" x14ac:dyDescent="0.35">
      <c r="B3187" s="65" t="s">
        <v>128</v>
      </c>
      <c r="C3187">
        <v>2014</v>
      </c>
      <c r="D3187">
        <v>2014</v>
      </c>
      <c r="F3187">
        <v>650</v>
      </c>
      <c r="G3187">
        <v>0</v>
      </c>
      <c r="H3187" t="s">
        <v>654</v>
      </c>
      <c r="I3187">
        <v>3</v>
      </c>
      <c r="J3187">
        <v>233</v>
      </c>
      <c r="K3187" t="s">
        <v>66</v>
      </c>
      <c r="L3187">
        <v>-6543</v>
      </c>
      <c r="M3187">
        <v>-6543</v>
      </c>
      <c r="N3187">
        <v>0</v>
      </c>
      <c r="O3187">
        <v>0</v>
      </c>
      <c r="P3187">
        <v>-6543</v>
      </c>
      <c r="Q3187">
        <v>-6543</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row>
    <row r="3188" spans="2:43" x14ac:dyDescent="0.35">
      <c r="B3188" s="65" t="s">
        <v>128</v>
      </c>
      <c r="C3188">
        <v>2014</v>
      </c>
      <c r="D3188">
        <v>2014</v>
      </c>
      <c r="F3188">
        <v>650</v>
      </c>
      <c r="G3188">
        <v>0</v>
      </c>
      <c r="H3188" t="s">
        <v>654</v>
      </c>
      <c r="I3188">
        <v>3</v>
      </c>
      <c r="J3188">
        <v>252</v>
      </c>
      <c r="K3188" t="s">
        <v>66</v>
      </c>
      <c r="L3188">
        <v>-252896.94</v>
      </c>
      <c r="M3188">
        <v>-252896.94</v>
      </c>
      <c r="N3188">
        <v>0</v>
      </c>
      <c r="O3188">
        <v>0</v>
      </c>
      <c r="P3188">
        <v>-252896.94</v>
      </c>
      <c r="Q3188">
        <v>-252896.94</v>
      </c>
      <c r="R3188">
        <v>0</v>
      </c>
      <c r="S3188">
        <v>0</v>
      </c>
      <c r="T3188">
        <v>0</v>
      </c>
      <c r="U3188">
        <v>0</v>
      </c>
      <c r="V3188">
        <v>0</v>
      </c>
      <c r="W3188">
        <v>0</v>
      </c>
      <c r="X3188">
        <v>-4337.41</v>
      </c>
      <c r="Y3188">
        <v>-4614.79</v>
      </c>
      <c r="Z3188">
        <v>0</v>
      </c>
      <c r="AA3188">
        <v>0</v>
      </c>
      <c r="AB3188">
        <v>-4337.41</v>
      </c>
      <c r="AC3188">
        <v>-4614.79</v>
      </c>
      <c r="AD3188">
        <v>277.38</v>
      </c>
      <c r="AE3188">
        <v>0</v>
      </c>
      <c r="AF3188">
        <v>0</v>
      </c>
      <c r="AG3188">
        <v>0</v>
      </c>
      <c r="AH3188">
        <v>0</v>
      </c>
      <c r="AI3188">
        <v>277.38</v>
      </c>
      <c r="AJ3188">
        <v>-4337.41</v>
      </c>
      <c r="AK3188">
        <v>0</v>
      </c>
      <c r="AL3188">
        <v>0</v>
      </c>
      <c r="AM3188">
        <v>0</v>
      </c>
      <c r="AN3188">
        <v>0</v>
      </c>
      <c r="AO3188">
        <v>0</v>
      </c>
      <c r="AP3188">
        <v>0</v>
      </c>
      <c r="AQ3188">
        <v>0</v>
      </c>
    </row>
    <row r="3189" spans="2:43" x14ac:dyDescent="0.35">
      <c r="B3189" s="65" t="s">
        <v>128</v>
      </c>
      <c r="C3189">
        <v>2014</v>
      </c>
      <c r="D3189">
        <v>2014</v>
      </c>
      <c r="F3189">
        <v>650</v>
      </c>
      <c r="G3189">
        <v>0</v>
      </c>
      <c r="H3189" t="s">
        <v>654</v>
      </c>
      <c r="I3189">
        <v>3</v>
      </c>
      <c r="J3189">
        <v>260</v>
      </c>
      <c r="K3189" t="s">
        <v>66</v>
      </c>
      <c r="L3189">
        <v>-1194</v>
      </c>
      <c r="M3189">
        <v>-1194</v>
      </c>
      <c r="N3189">
        <v>0</v>
      </c>
      <c r="O3189">
        <v>0</v>
      </c>
      <c r="P3189">
        <v>-1194</v>
      </c>
      <c r="Q3189">
        <v>-1194</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row>
    <row r="3190" spans="2:43" x14ac:dyDescent="0.35">
      <c r="B3190" s="65" t="s">
        <v>128</v>
      </c>
      <c r="C3190">
        <v>2014</v>
      </c>
      <c r="D3190">
        <v>2014</v>
      </c>
      <c r="F3190">
        <v>650</v>
      </c>
      <c r="G3190">
        <v>0</v>
      </c>
      <c r="H3190" t="s">
        <v>654</v>
      </c>
      <c r="I3190">
        <v>3</v>
      </c>
      <c r="J3190">
        <v>410</v>
      </c>
      <c r="K3190" t="s">
        <v>66</v>
      </c>
      <c r="L3190">
        <v>-54350.63</v>
      </c>
      <c r="M3190">
        <v>-54350.63</v>
      </c>
      <c r="N3190">
        <v>0</v>
      </c>
      <c r="O3190">
        <v>0</v>
      </c>
      <c r="P3190">
        <v>-54350.63</v>
      </c>
      <c r="Q3190">
        <v>-54350.63</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row>
    <row r="3191" spans="2:43" x14ac:dyDescent="0.35">
      <c r="B3191" s="65" t="s">
        <v>128</v>
      </c>
      <c r="C3191">
        <v>2014</v>
      </c>
      <c r="D3191">
        <v>2014</v>
      </c>
      <c r="F3191">
        <v>650</v>
      </c>
      <c r="G3191">
        <v>0</v>
      </c>
      <c r="H3191" t="s">
        <v>655</v>
      </c>
      <c r="I3191">
        <v>4</v>
      </c>
      <c r="J3191">
        <v>111</v>
      </c>
      <c r="K3191" t="s">
        <v>66</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150.91999999999999</v>
      </c>
      <c r="AQ3191">
        <v>150.91999999999999</v>
      </c>
    </row>
    <row r="3192" spans="2:43" x14ac:dyDescent="0.35">
      <c r="B3192" s="65" t="s">
        <v>128</v>
      </c>
      <c r="C3192">
        <v>2014</v>
      </c>
      <c r="D3192">
        <v>2014</v>
      </c>
      <c r="F3192">
        <v>650</v>
      </c>
      <c r="G3192">
        <v>0</v>
      </c>
      <c r="H3192" t="s">
        <v>655</v>
      </c>
      <c r="I3192">
        <v>4</v>
      </c>
      <c r="J3192">
        <v>115</v>
      </c>
      <c r="K3192" t="s">
        <v>66</v>
      </c>
      <c r="L3192">
        <v>0</v>
      </c>
      <c r="M3192">
        <v>0</v>
      </c>
      <c r="N3192">
        <v>0</v>
      </c>
      <c r="O3192">
        <v>0</v>
      </c>
      <c r="P3192">
        <v>0</v>
      </c>
      <c r="Q3192">
        <v>0</v>
      </c>
      <c r="R3192">
        <v>0</v>
      </c>
      <c r="S3192">
        <v>0</v>
      </c>
      <c r="T3192">
        <v>0</v>
      </c>
      <c r="U3192">
        <v>0</v>
      </c>
      <c r="V3192">
        <v>0</v>
      </c>
      <c r="W3192">
        <v>0</v>
      </c>
      <c r="X3192">
        <v>-863</v>
      </c>
      <c r="Y3192">
        <v>-863</v>
      </c>
      <c r="Z3192">
        <v>0</v>
      </c>
      <c r="AA3192">
        <v>0</v>
      </c>
      <c r="AB3192">
        <v>-863</v>
      </c>
      <c r="AC3192">
        <v>-863</v>
      </c>
      <c r="AD3192">
        <v>0</v>
      </c>
      <c r="AE3192">
        <v>0</v>
      </c>
      <c r="AF3192">
        <v>0</v>
      </c>
      <c r="AG3192">
        <v>0</v>
      </c>
      <c r="AH3192">
        <v>0</v>
      </c>
      <c r="AI3192">
        <v>0</v>
      </c>
      <c r="AJ3192">
        <v>-863</v>
      </c>
      <c r="AK3192">
        <v>0</v>
      </c>
      <c r="AL3192">
        <v>0</v>
      </c>
      <c r="AM3192">
        <v>0</v>
      </c>
      <c r="AN3192">
        <v>0</v>
      </c>
      <c r="AO3192">
        <v>0</v>
      </c>
      <c r="AP3192">
        <v>0</v>
      </c>
      <c r="AQ3192">
        <v>0</v>
      </c>
    </row>
    <row r="3193" spans="2:43" x14ac:dyDescent="0.35">
      <c r="B3193" s="65" t="s">
        <v>128</v>
      </c>
      <c r="C3193">
        <v>2014</v>
      </c>
      <c r="D3193">
        <v>2014</v>
      </c>
      <c r="F3193">
        <v>650</v>
      </c>
      <c r="G3193">
        <v>0</v>
      </c>
      <c r="H3193" t="s">
        <v>655</v>
      </c>
      <c r="I3193">
        <v>4</v>
      </c>
      <c r="J3193">
        <v>210</v>
      </c>
      <c r="K3193" t="s">
        <v>66</v>
      </c>
      <c r="L3193">
        <v>0</v>
      </c>
      <c r="M3193">
        <v>0</v>
      </c>
      <c r="N3193">
        <v>0</v>
      </c>
      <c r="O3193">
        <v>0</v>
      </c>
      <c r="P3193">
        <v>0</v>
      </c>
      <c r="Q3193">
        <v>0</v>
      </c>
      <c r="R3193">
        <v>7000</v>
      </c>
      <c r="S3193">
        <v>7000</v>
      </c>
      <c r="T3193">
        <v>0</v>
      </c>
      <c r="U3193">
        <v>0</v>
      </c>
      <c r="V3193">
        <v>7000</v>
      </c>
      <c r="W3193">
        <v>7000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row>
    <row r="3194" spans="2:43" x14ac:dyDescent="0.35">
      <c r="B3194" s="65" t="s">
        <v>128</v>
      </c>
      <c r="C3194">
        <v>2014</v>
      </c>
      <c r="D3194">
        <v>2014</v>
      </c>
      <c r="F3194">
        <v>650</v>
      </c>
      <c r="G3194">
        <v>0</v>
      </c>
      <c r="H3194" t="s">
        <v>655</v>
      </c>
      <c r="I3194">
        <v>4</v>
      </c>
      <c r="J3194">
        <v>233</v>
      </c>
      <c r="K3194" t="s">
        <v>66</v>
      </c>
      <c r="L3194">
        <v>-147.4</v>
      </c>
      <c r="M3194">
        <v>-147.4</v>
      </c>
      <c r="N3194">
        <v>0</v>
      </c>
      <c r="O3194">
        <v>0</v>
      </c>
      <c r="P3194">
        <v>-147.4</v>
      </c>
      <c r="Q3194">
        <v>-147.4</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row>
    <row r="3195" spans="2:43" x14ac:dyDescent="0.35">
      <c r="B3195" s="65" t="s">
        <v>128</v>
      </c>
      <c r="C3195">
        <v>2014</v>
      </c>
      <c r="D3195">
        <v>2014</v>
      </c>
      <c r="F3195">
        <v>650</v>
      </c>
      <c r="G3195">
        <v>0</v>
      </c>
      <c r="H3195" t="s">
        <v>655</v>
      </c>
      <c r="I3195">
        <v>4</v>
      </c>
      <c r="J3195">
        <v>251</v>
      </c>
      <c r="K3195" t="s">
        <v>66</v>
      </c>
      <c r="L3195">
        <v>-28352.94</v>
      </c>
      <c r="M3195">
        <v>-28352.94</v>
      </c>
      <c r="N3195">
        <v>0</v>
      </c>
      <c r="O3195">
        <v>0</v>
      </c>
      <c r="P3195">
        <v>-28352.94</v>
      </c>
      <c r="Q3195">
        <v>-28352.94</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row>
    <row r="3196" spans="2:43" x14ac:dyDescent="0.35">
      <c r="B3196" s="65" t="s">
        <v>128</v>
      </c>
      <c r="C3196">
        <v>2014</v>
      </c>
      <c r="D3196">
        <v>2014</v>
      </c>
      <c r="F3196">
        <v>650</v>
      </c>
      <c r="G3196">
        <v>0</v>
      </c>
      <c r="H3196" t="s">
        <v>655</v>
      </c>
      <c r="I3196">
        <v>4</v>
      </c>
      <c r="J3196">
        <v>252</v>
      </c>
      <c r="K3196" t="s">
        <v>66</v>
      </c>
      <c r="L3196">
        <v>-122293.65</v>
      </c>
      <c r="M3196">
        <v>-122293.65</v>
      </c>
      <c r="N3196">
        <v>0</v>
      </c>
      <c r="O3196">
        <v>0</v>
      </c>
      <c r="P3196">
        <v>-122293.65</v>
      </c>
      <c r="Q3196">
        <v>-122293.65</v>
      </c>
      <c r="R3196">
        <v>0</v>
      </c>
      <c r="S3196">
        <v>0</v>
      </c>
      <c r="T3196">
        <v>0</v>
      </c>
      <c r="U3196">
        <v>0</v>
      </c>
      <c r="V3196">
        <v>0</v>
      </c>
      <c r="W3196">
        <v>0</v>
      </c>
      <c r="X3196">
        <v>-7.76</v>
      </c>
      <c r="Y3196">
        <v>-2480.64</v>
      </c>
      <c r="Z3196">
        <v>0</v>
      </c>
      <c r="AA3196">
        <v>0</v>
      </c>
      <c r="AB3196">
        <v>-7.76</v>
      </c>
      <c r="AC3196">
        <v>-2480.64</v>
      </c>
      <c r="AD3196">
        <v>2472.88</v>
      </c>
      <c r="AE3196">
        <v>0</v>
      </c>
      <c r="AF3196">
        <v>0</v>
      </c>
      <c r="AG3196">
        <v>0</v>
      </c>
      <c r="AH3196">
        <v>0</v>
      </c>
      <c r="AI3196">
        <v>2472.88</v>
      </c>
      <c r="AJ3196">
        <v>-7.76</v>
      </c>
      <c r="AK3196">
        <v>0</v>
      </c>
      <c r="AL3196">
        <v>0</v>
      </c>
      <c r="AM3196">
        <v>0</v>
      </c>
      <c r="AN3196">
        <v>0</v>
      </c>
      <c r="AO3196">
        <v>0</v>
      </c>
      <c r="AP3196">
        <v>0</v>
      </c>
      <c r="AQ3196">
        <v>0</v>
      </c>
    </row>
    <row r="3197" spans="2:43" x14ac:dyDescent="0.35">
      <c r="B3197" s="65" t="s">
        <v>128</v>
      </c>
      <c r="C3197">
        <v>2014</v>
      </c>
      <c r="D3197">
        <v>2014</v>
      </c>
      <c r="F3197">
        <v>650</v>
      </c>
      <c r="G3197">
        <v>0</v>
      </c>
      <c r="H3197" t="s">
        <v>655</v>
      </c>
      <c r="I3197">
        <v>4</v>
      </c>
      <c r="J3197">
        <v>253</v>
      </c>
      <c r="K3197" t="s">
        <v>66</v>
      </c>
      <c r="L3197">
        <v>-483392.81</v>
      </c>
      <c r="M3197">
        <v>-40766.019999999997</v>
      </c>
      <c r="N3197">
        <v>0</v>
      </c>
      <c r="O3197">
        <v>0</v>
      </c>
      <c r="P3197">
        <v>-483392.81</v>
      </c>
      <c r="Q3197">
        <v>-40766.019999999997</v>
      </c>
      <c r="R3197">
        <v>0</v>
      </c>
      <c r="S3197">
        <v>0</v>
      </c>
      <c r="T3197">
        <v>0</v>
      </c>
      <c r="U3197">
        <v>0</v>
      </c>
      <c r="V3197">
        <v>0</v>
      </c>
      <c r="W3197">
        <v>0</v>
      </c>
      <c r="X3197">
        <v>-11094</v>
      </c>
      <c r="Y3197">
        <v>-11094</v>
      </c>
      <c r="Z3197">
        <v>0</v>
      </c>
      <c r="AA3197">
        <v>0</v>
      </c>
      <c r="AB3197">
        <v>-11094</v>
      </c>
      <c r="AC3197">
        <v>-11094</v>
      </c>
      <c r="AD3197">
        <v>-442626.79</v>
      </c>
      <c r="AE3197">
        <v>0</v>
      </c>
      <c r="AF3197">
        <v>0</v>
      </c>
      <c r="AG3197">
        <v>0</v>
      </c>
      <c r="AH3197">
        <v>0</v>
      </c>
      <c r="AI3197">
        <v>-442626.79</v>
      </c>
      <c r="AJ3197">
        <v>-11094</v>
      </c>
      <c r="AK3197">
        <v>-442626.79</v>
      </c>
      <c r="AL3197">
        <v>0</v>
      </c>
      <c r="AM3197">
        <v>0</v>
      </c>
      <c r="AN3197">
        <v>0</v>
      </c>
      <c r="AO3197">
        <v>0</v>
      </c>
      <c r="AP3197">
        <v>0</v>
      </c>
      <c r="AQ3197">
        <v>0</v>
      </c>
    </row>
    <row r="3198" spans="2:43" x14ac:dyDescent="0.35">
      <c r="B3198" s="65" t="s">
        <v>128</v>
      </c>
      <c r="C3198">
        <v>2014</v>
      </c>
      <c r="D3198">
        <v>2014</v>
      </c>
      <c r="F3198">
        <v>650</v>
      </c>
      <c r="G3198">
        <v>0</v>
      </c>
      <c r="H3198" t="s">
        <v>655</v>
      </c>
      <c r="I3198">
        <v>4</v>
      </c>
      <c r="J3198">
        <v>260</v>
      </c>
      <c r="K3198" t="s">
        <v>66</v>
      </c>
      <c r="L3198">
        <v>-10768.27</v>
      </c>
      <c r="M3198">
        <v>-10768.27</v>
      </c>
      <c r="N3198">
        <v>0</v>
      </c>
      <c r="O3198">
        <v>0</v>
      </c>
      <c r="P3198">
        <v>-10768.27</v>
      </c>
      <c r="Q3198">
        <v>-10768.27</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row>
    <row r="3199" spans="2:43" x14ac:dyDescent="0.35">
      <c r="B3199" s="65" t="s">
        <v>128</v>
      </c>
      <c r="C3199">
        <v>2014</v>
      </c>
      <c r="D3199">
        <v>2014</v>
      </c>
      <c r="F3199">
        <v>650</v>
      </c>
      <c r="G3199">
        <v>0</v>
      </c>
      <c r="H3199" t="s">
        <v>655</v>
      </c>
      <c r="I3199">
        <v>4</v>
      </c>
      <c r="J3199">
        <v>310</v>
      </c>
      <c r="K3199" t="s">
        <v>66</v>
      </c>
      <c r="L3199">
        <v>0</v>
      </c>
      <c r="M3199">
        <v>0</v>
      </c>
      <c r="N3199">
        <v>0</v>
      </c>
      <c r="O3199">
        <v>0</v>
      </c>
      <c r="P3199">
        <v>0</v>
      </c>
      <c r="Q3199">
        <v>0</v>
      </c>
      <c r="R3199">
        <v>-7000</v>
      </c>
      <c r="S3199">
        <v>-7000</v>
      </c>
      <c r="T3199">
        <v>0</v>
      </c>
      <c r="U3199">
        <v>0</v>
      </c>
      <c r="V3199">
        <v>-7000</v>
      </c>
      <c r="W3199">
        <v>-7000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row>
    <row r="3200" spans="2:43" x14ac:dyDescent="0.35">
      <c r="B3200" s="65" t="s">
        <v>128</v>
      </c>
      <c r="C3200">
        <v>2014</v>
      </c>
      <c r="D3200">
        <v>2015</v>
      </c>
      <c r="F3200">
        <v>650</v>
      </c>
      <c r="G3200">
        <v>0</v>
      </c>
      <c r="H3200" t="s">
        <v>636</v>
      </c>
      <c r="I3200">
        <v>1</v>
      </c>
      <c r="J3200">
        <v>233</v>
      </c>
      <c r="K3200" t="s">
        <v>66</v>
      </c>
      <c r="L3200">
        <v>-6311.82</v>
      </c>
      <c r="M3200">
        <v>-6311.82</v>
      </c>
      <c r="N3200">
        <v>0</v>
      </c>
      <c r="O3200">
        <v>0</v>
      </c>
      <c r="P3200">
        <v>-6311.82</v>
      </c>
      <c r="Q3200">
        <v>-6311.82</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row>
    <row r="3201" spans="2:43" x14ac:dyDescent="0.35">
      <c r="B3201" s="65" t="s">
        <v>128</v>
      </c>
      <c r="C3201">
        <v>2014</v>
      </c>
      <c r="D3201">
        <v>2015</v>
      </c>
      <c r="F3201">
        <v>650</v>
      </c>
      <c r="G3201">
        <v>0</v>
      </c>
      <c r="H3201" t="s">
        <v>636</v>
      </c>
      <c r="I3201">
        <v>1</v>
      </c>
      <c r="J3201">
        <v>251</v>
      </c>
      <c r="K3201" t="s">
        <v>66</v>
      </c>
      <c r="L3201">
        <v>-436557.45</v>
      </c>
      <c r="M3201">
        <v>-423019.45</v>
      </c>
      <c r="N3201">
        <v>0</v>
      </c>
      <c r="O3201">
        <v>0</v>
      </c>
      <c r="P3201">
        <v>-436557.45</v>
      </c>
      <c r="Q3201">
        <v>-423019.45</v>
      </c>
      <c r="R3201">
        <v>0</v>
      </c>
      <c r="S3201">
        <v>0</v>
      </c>
      <c r="T3201">
        <v>0</v>
      </c>
      <c r="U3201">
        <v>0</v>
      </c>
      <c r="V3201">
        <v>0</v>
      </c>
      <c r="W3201">
        <v>0</v>
      </c>
      <c r="X3201">
        <v>0</v>
      </c>
      <c r="Y3201">
        <v>0</v>
      </c>
      <c r="Z3201">
        <v>0</v>
      </c>
      <c r="AA3201">
        <v>0</v>
      </c>
      <c r="AB3201">
        <v>0</v>
      </c>
      <c r="AC3201">
        <v>0</v>
      </c>
      <c r="AD3201">
        <v>-21038</v>
      </c>
      <c r="AE3201">
        <v>0</v>
      </c>
      <c r="AF3201">
        <v>0</v>
      </c>
      <c r="AG3201">
        <v>0</v>
      </c>
      <c r="AH3201">
        <v>0</v>
      </c>
      <c r="AI3201">
        <v>-21038</v>
      </c>
      <c r="AJ3201">
        <v>0</v>
      </c>
      <c r="AK3201">
        <v>-21038</v>
      </c>
      <c r="AL3201">
        <v>-7500</v>
      </c>
      <c r="AM3201">
        <v>327.35000000000002</v>
      </c>
      <c r="AN3201">
        <v>0</v>
      </c>
      <c r="AO3201">
        <v>0</v>
      </c>
      <c r="AP3201">
        <v>7500</v>
      </c>
      <c r="AQ3201">
        <v>7827.35</v>
      </c>
    </row>
    <row r="3202" spans="2:43" x14ac:dyDescent="0.35">
      <c r="B3202" s="65" t="s">
        <v>128</v>
      </c>
      <c r="C3202">
        <v>2014</v>
      </c>
      <c r="D3202">
        <v>2015</v>
      </c>
      <c r="F3202">
        <v>650</v>
      </c>
      <c r="G3202">
        <v>0</v>
      </c>
      <c r="H3202" t="s">
        <v>636</v>
      </c>
      <c r="I3202">
        <v>1</v>
      </c>
      <c r="J3202">
        <v>252</v>
      </c>
      <c r="K3202" t="s">
        <v>66</v>
      </c>
      <c r="L3202">
        <v>-2678732.87</v>
      </c>
      <c r="M3202">
        <v>-1802632.81</v>
      </c>
      <c r="N3202">
        <v>0</v>
      </c>
      <c r="O3202">
        <v>0</v>
      </c>
      <c r="P3202">
        <v>-2678732.87</v>
      </c>
      <c r="Q3202">
        <v>-1802632.81</v>
      </c>
      <c r="R3202">
        <v>-60028.45</v>
      </c>
      <c r="S3202">
        <v>-4800</v>
      </c>
      <c r="T3202">
        <v>0</v>
      </c>
      <c r="U3202">
        <v>0</v>
      </c>
      <c r="V3202">
        <v>-60028.45</v>
      </c>
      <c r="W3202">
        <v>-4800</v>
      </c>
      <c r="X3202">
        <v>-259922.37</v>
      </c>
      <c r="Y3202">
        <v>-3554.25</v>
      </c>
      <c r="Z3202">
        <v>0</v>
      </c>
      <c r="AA3202">
        <v>0</v>
      </c>
      <c r="AB3202">
        <v>-259922.37</v>
      </c>
      <c r="AC3202">
        <v>-3554.25</v>
      </c>
      <c r="AD3202">
        <v>-1187696.6299999999</v>
      </c>
      <c r="AE3202">
        <v>0</v>
      </c>
      <c r="AF3202">
        <v>0</v>
      </c>
      <c r="AG3202">
        <v>0</v>
      </c>
      <c r="AH3202">
        <v>0</v>
      </c>
      <c r="AI3202">
        <v>-1187696.6299999999</v>
      </c>
      <c r="AJ3202">
        <v>-259922.37</v>
      </c>
      <c r="AK3202">
        <v>-931328.51</v>
      </c>
      <c r="AL3202">
        <v>0</v>
      </c>
      <c r="AM3202">
        <v>0</v>
      </c>
      <c r="AN3202">
        <v>0</v>
      </c>
      <c r="AO3202">
        <v>0</v>
      </c>
      <c r="AP3202">
        <v>0</v>
      </c>
      <c r="AQ3202">
        <v>0</v>
      </c>
    </row>
    <row r="3203" spans="2:43" x14ac:dyDescent="0.35">
      <c r="B3203" s="65" t="s">
        <v>128</v>
      </c>
      <c r="C3203">
        <v>2014</v>
      </c>
      <c r="D3203">
        <v>2015</v>
      </c>
      <c r="F3203">
        <v>650</v>
      </c>
      <c r="G3203">
        <v>0</v>
      </c>
      <c r="H3203" t="s">
        <v>636</v>
      </c>
      <c r="I3203">
        <v>1</v>
      </c>
      <c r="J3203">
        <v>260</v>
      </c>
      <c r="K3203" t="s">
        <v>66</v>
      </c>
      <c r="L3203">
        <v>-11619.49</v>
      </c>
      <c r="M3203">
        <v>-11619.49</v>
      </c>
      <c r="N3203">
        <v>0</v>
      </c>
      <c r="O3203">
        <v>0</v>
      </c>
      <c r="P3203">
        <v>-11619.49</v>
      </c>
      <c r="Q3203">
        <v>-11619.49</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row>
    <row r="3204" spans="2:43" x14ac:dyDescent="0.35">
      <c r="B3204" s="65" t="s">
        <v>128</v>
      </c>
      <c r="C3204">
        <v>2014</v>
      </c>
      <c r="D3204">
        <v>2015</v>
      </c>
      <c r="F3204">
        <v>650</v>
      </c>
      <c r="G3204">
        <v>0</v>
      </c>
      <c r="H3204" t="s">
        <v>653</v>
      </c>
      <c r="I3204">
        <v>2</v>
      </c>
      <c r="J3204">
        <v>252</v>
      </c>
      <c r="K3204" t="s">
        <v>66</v>
      </c>
      <c r="L3204">
        <v>-1598818</v>
      </c>
      <c r="M3204">
        <v>-986908</v>
      </c>
      <c r="N3204">
        <v>0</v>
      </c>
      <c r="O3204">
        <v>0</v>
      </c>
      <c r="P3204">
        <v>-1598818</v>
      </c>
      <c r="Q3204">
        <v>-986908</v>
      </c>
      <c r="R3204">
        <v>-2440</v>
      </c>
      <c r="S3204">
        <v>0</v>
      </c>
      <c r="T3204">
        <v>0</v>
      </c>
      <c r="U3204">
        <v>-2.35</v>
      </c>
      <c r="V3204">
        <v>-2440</v>
      </c>
      <c r="W3204">
        <v>-2.35</v>
      </c>
      <c r="X3204">
        <v>0</v>
      </c>
      <c r="Y3204">
        <v>0</v>
      </c>
      <c r="Z3204">
        <v>0</v>
      </c>
      <c r="AA3204">
        <v>0</v>
      </c>
      <c r="AB3204">
        <v>0</v>
      </c>
      <c r="AC3204">
        <v>0</v>
      </c>
      <c r="AD3204">
        <v>-614350</v>
      </c>
      <c r="AE3204">
        <v>0</v>
      </c>
      <c r="AF3204">
        <v>0</v>
      </c>
      <c r="AG3204">
        <v>0</v>
      </c>
      <c r="AH3204">
        <v>0</v>
      </c>
      <c r="AI3204">
        <v>-614350</v>
      </c>
      <c r="AJ3204">
        <v>0</v>
      </c>
      <c r="AK3204">
        <v>-614350</v>
      </c>
      <c r="AL3204">
        <v>-2.35</v>
      </c>
      <c r="AM3204">
        <v>0</v>
      </c>
      <c r="AN3204">
        <v>2.35</v>
      </c>
      <c r="AO3204">
        <v>0</v>
      </c>
      <c r="AP3204">
        <v>0</v>
      </c>
      <c r="AQ3204">
        <v>2.35</v>
      </c>
    </row>
    <row r="3205" spans="2:43" x14ac:dyDescent="0.35">
      <c r="B3205" s="65" t="s">
        <v>128</v>
      </c>
      <c r="C3205">
        <v>2014</v>
      </c>
      <c r="D3205">
        <v>2015</v>
      </c>
      <c r="F3205">
        <v>650</v>
      </c>
      <c r="G3205">
        <v>0</v>
      </c>
      <c r="H3205" t="s">
        <v>653</v>
      </c>
      <c r="I3205">
        <v>2</v>
      </c>
      <c r="J3205">
        <v>310</v>
      </c>
      <c r="K3205" t="s">
        <v>66</v>
      </c>
      <c r="L3205">
        <v>-123628.83</v>
      </c>
      <c r="M3205">
        <v>-123628.83</v>
      </c>
      <c r="N3205">
        <v>0</v>
      </c>
      <c r="O3205">
        <v>0</v>
      </c>
      <c r="P3205">
        <v>-123628.83</v>
      </c>
      <c r="Q3205">
        <v>-123628.83</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row>
    <row r="3206" spans="2:43" x14ac:dyDescent="0.35">
      <c r="B3206" s="65" t="s">
        <v>128</v>
      </c>
      <c r="C3206">
        <v>2014</v>
      </c>
      <c r="D3206">
        <v>2015</v>
      </c>
      <c r="F3206">
        <v>650</v>
      </c>
      <c r="G3206">
        <v>0</v>
      </c>
      <c r="H3206" t="s">
        <v>654</v>
      </c>
      <c r="I3206">
        <v>3</v>
      </c>
      <c r="J3206">
        <v>252</v>
      </c>
      <c r="K3206" t="s">
        <v>66</v>
      </c>
      <c r="L3206">
        <v>-112608.57</v>
      </c>
      <c r="M3206">
        <v>-106817.57</v>
      </c>
      <c r="N3206">
        <v>0</v>
      </c>
      <c r="O3206">
        <v>0</v>
      </c>
      <c r="P3206">
        <v>-112608.57</v>
      </c>
      <c r="Q3206">
        <v>-106817.57</v>
      </c>
      <c r="R3206">
        <v>0</v>
      </c>
      <c r="S3206">
        <v>0</v>
      </c>
      <c r="T3206">
        <v>0</v>
      </c>
      <c r="U3206">
        <v>0</v>
      </c>
      <c r="V3206">
        <v>0</v>
      </c>
      <c r="W3206">
        <v>0</v>
      </c>
      <c r="X3206">
        <v>-62421.49</v>
      </c>
      <c r="Y3206">
        <v>-63619.13</v>
      </c>
      <c r="Z3206">
        <v>0</v>
      </c>
      <c r="AA3206">
        <v>0</v>
      </c>
      <c r="AB3206">
        <v>-62421.49</v>
      </c>
      <c r="AC3206">
        <v>-63619.13</v>
      </c>
      <c r="AD3206">
        <v>-9018.36</v>
      </c>
      <c r="AE3206">
        <v>0</v>
      </c>
      <c r="AF3206">
        <v>0</v>
      </c>
      <c r="AG3206">
        <v>0</v>
      </c>
      <c r="AH3206">
        <v>0</v>
      </c>
      <c r="AI3206">
        <v>-9018.36</v>
      </c>
      <c r="AJ3206">
        <v>-62421.49</v>
      </c>
      <c r="AK3206">
        <v>-10216</v>
      </c>
      <c r="AL3206">
        <v>-4425</v>
      </c>
      <c r="AM3206">
        <v>0</v>
      </c>
      <c r="AN3206">
        <v>0</v>
      </c>
      <c r="AO3206">
        <v>0</v>
      </c>
      <c r="AP3206">
        <v>4425</v>
      </c>
      <c r="AQ3206">
        <v>4425</v>
      </c>
    </row>
    <row r="3207" spans="2:43" x14ac:dyDescent="0.35">
      <c r="B3207" s="65" t="s">
        <v>128</v>
      </c>
      <c r="C3207">
        <v>2015</v>
      </c>
      <c r="D3207">
        <v>2015</v>
      </c>
      <c r="F3207">
        <v>650</v>
      </c>
      <c r="G3207">
        <v>0</v>
      </c>
      <c r="H3207" t="s">
        <v>636</v>
      </c>
      <c r="I3207">
        <v>1</v>
      </c>
      <c r="J3207">
        <v>251</v>
      </c>
      <c r="K3207" t="s">
        <v>66</v>
      </c>
      <c r="L3207">
        <v>0</v>
      </c>
      <c r="M3207">
        <v>39648.449999999997</v>
      </c>
      <c r="N3207">
        <v>0</v>
      </c>
      <c r="O3207">
        <v>0</v>
      </c>
      <c r="P3207">
        <v>0</v>
      </c>
      <c r="Q3207">
        <v>39648.449999999997</v>
      </c>
      <c r="R3207">
        <v>0</v>
      </c>
      <c r="S3207">
        <v>0</v>
      </c>
      <c r="T3207">
        <v>0</v>
      </c>
      <c r="U3207">
        <v>0</v>
      </c>
      <c r="V3207">
        <v>0</v>
      </c>
      <c r="W3207">
        <v>0</v>
      </c>
      <c r="X3207">
        <v>0</v>
      </c>
      <c r="Y3207">
        <v>0</v>
      </c>
      <c r="Z3207">
        <v>0</v>
      </c>
      <c r="AA3207">
        <v>0</v>
      </c>
      <c r="AB3207">
        <v>0</v>
      </c>
      <c r="AC3207">
        <v>0</v>
      </c>
      <c r="AD3207">
        <v>-39648.449999999997</v>
      </c>
      <c r="AE3207">
        <v>0</v>
      </c>
      <c r="AF3207">
        <v>0</v>
      </c>
      <c r="AG3207">
        <v>0</v>
      </c>
      <c r="AH3207">
        <v>0</v>
      </c>
      <c r="AI3207">
        <v>-39648.449999999997</v>
      </c>
      <c r="AJ3207">
        <v>0</v>
      </c>
      <c r="AK3207">
        <v>-39648.449999999997</v>
      </c>
      <c r="AL3207">
        <v>0</v>
      </c>
      <c r="AM3207">
        <v>30984.12</v>
      </c>
      <c r="AN3207">
        <v>0</v>
      </c>
      <c r="AO3207">
        <v>0</v>
      </c>
      <c r="AP3207">
        <v>0</v>
      </c>
      <c r="AQ3207">
        <v>30984.12</v>
      </c>
    </row>
    <row r="3208" spans="2:43" x14ac:dyDescent="0.35">
      <c r="B3208" s="65" t="s">
        <v>128</v>
      </c>
      <c r="C3208">
        <v>2015</v>
      </c>
      <c r="D3208">
        <v>2015</v>
      </c>
      <c r="F3208">
        <v>650</v>
      </c>
      <c r="G3208">
        <v>0</v>
      </c>
      <c r="H3208" t="s">
        <v>636</v>
      </c>
      <c r="I3208">
        <v>1</v>
      </c>
      <c r="J3208">
        <v>252</v>
      </c>
      <c r="K3208" t="s">
        <v>66</v>
      </c>
      <c r="L3208">
        <v>0</v>
      </c>
      <c r="M3208">
        <v>652996.67000000004</v>
      </c>
      <c r="N3208">
        <v>0</v>
      </c>
      <c r="O3208">
        <v>0</v>
      </c>
      <c r="P3208">
        <v>0</v>
      </c>
      <c r="Q3208">
        <v>652996.67000000004</v>
      </c>
      <c r="R3208">
        <v>0</v>
      </c>
      <c r="S3208">
        <v>35020.83</v>
      </c>
      <c r="T3208">
        <v>0</v>
      </c>
      <c r="U3208">
        <v>-2.95</v>
      </c>
      <c r="V3208">
        <v>0</v>
      </c>
      <c r="W3208">
        <v>35017.879999999997</v>
      </c>
      <c r="X3208">
        <v>0</v>
      </c>
      <c r="Y3208">
        <v>0</v>
      </c>
      <c r="Z3208">
        <v>0</v>
      </c>
      <c r="AA3208">
        <v>0</v>
      </c>
      <c r="AB3208">
        <v>0</v>
      </c>
      <c r="AC3208">
        <v>0</v>
      </c>
      <c r="AD3208">
        <v>-708224.8</v>
      </c>
      <c r="AE3208">
        <v>0</v>
      </c>
      <c r="AF3208">
        <v>0</v>
      </c>
      <c r="AG3208">
        <v>-20207.3</v>
      </c>
      <c r="AH3208">
        <v>0</v>
      </c>
      <c r="AI3208">
        <v>-728432.1</v>
      </c>
      <c r="AJ3208">
        <v>0</v>
      </c>
      <c r="AK3208">
        <v>-728432.1</v>
      </c>
      <c r="AL3208">
        <v>-40417.550000000003</v>
      </c>
      <c r="AM3208">
        <v>0</v>
      </c>
      <c r="AN3208">
        <v>2.95</v>
      </c>
      <c r="AO3208">
        <v>0</v>
      </c>
      <c r="AP3208">
        <v>40414.6</v>
      </c>
      <c r="AQ3208">
        <v>40417.550000000003</v>
      </c>
    </row>
    <row r="3209" spans="2:43" x14ac:dyDescent="0.35">
      <c r="B3209" s="65" t="s">
        <v>128</v>
      </c>
      <c r="C3209">
        <v>2015</v>
      </c>
      <c r="D3209">
        <v>2015</v>
      </c>
      <c r="F3209">
        <v>650</v>
      </c>
      <c r="G3209">
        <v>0</v>
      </c>
      <c r="H3209" t="s">
        <v>636</v>
      </c>
      <c r="I3209">
        <v>1</v>
      </c>
      <c r="J3209">
        <v>260</v>
      </c>
      <c r="K3209" t="s">
        <v>66</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205</v>
      </c>
      <c r="AN3209">
        <v>0</v>
      </c>
      <c r="AO3209">
        <v>0</v>
      </c>
      <c r="AP3209">
        <v>0</v>
      </c>
      <c r="AQ3209">
        <v>205</v>
      </c>
    </row>
    <row r="3210" spans="2:43" x14ac:dyDescent="0.35">
      <c r="B3210" s="65" t="s">
        <v>128</v>
      </c>
      <c r="C3210">
        <v>2015</v>
      </c>
      <c r="D3210">
        <v>2015</v>
      </c>
      <c r="F3210">
        <v>650</v>
      </c>
      <c r="G3210">
        <v>0</v>
      </c>
      <c r="H3210" t="s">
        <v>636</v>
      </c>
      <c r="I3210">
        <v>1</v>
      </c>
      <c r="J3210">
        <v>410</v>
      </c>
      <c r="K3210" t="s">
        <v>66</v>
      </c>
      <c r="L3210">
        <v>0</v>
      </c>
      <c r="M3210">
        <v>126276.24</v>
      </c>
      <c r="N3210">
        <v>0</v>
      </c>
      <c r="O3210">
        <v>0</v>
      </c>
      <c r="P3210">
        <v>0</v>
      </c>
      <c r="Q3210">
        <v>126276.24</v>
      </c>
      <c r="R3210">
        <v>0</v>
      </c>
      <c r="S3210">
        <v>0</v>
      </c>
      <c r="T3210">
        <v>0</v>
      </c>
      <c r="U3210">
        <v>0</v>
      </c>
      <c r="V3210">
        <v>0</v>
      </c>
      <c r="W3210">
        <v>0</v>
      </c>
      <c r="X3210">
        <v>0</v>
      </c>
      <c r="Y3210">
        <v>0</v>
      </c>
      <c r="Z3210">
        <v>0</v>
      </c>
      <c r="AA3210">
        <v>0</v>
      </c>
      <c r="AB3210">
        <v>0</v>
      </c>
      <c r="AC3210">
        <v>0</v>
      </c>
      <c r="AD3210">
        <v>-126276.24</v>
      </c>
      <c r="AE3210">
        <v>0</v>
      </c>
      <c r="AF3210">
        <v>0</v>
      </c>
      <c r="AG3210">
        <v>0</v>
      </c>
      <c r="AH3210">
        <v>0</v>
      </c>
      <c r="AI3210">
        <v>-126276.24</v>
      </c>
      <c r="AJ3210">
        <v>0</v>
      </c>
      <c r="AK3210">
        <v>-126276.24</v>
      </c>
      <c r="AL3210">
        <v>0</v>
      </c>
      <c r="AM3210">
        <v>0</v>
      </c>
      <c r="AN3210">
        <v>0</v>
      </c>
      <c r="AO3210">
        <v>0</v>
      </c>
      <c r="AP3210">
        <v>0</v>
      </c>
      <c r="AQ3210">
        <v>0</v>
      </c>
    </row>
    <row r="3211" spans="2:43" x14ac:dyDescent="0.35">
      <c r="B3211" s="65" t="s">
        <v>128</v>
      </c>
      <c r="C3211">
        <v>2015</v>
      </c>
      <c r="D3211">
        <v>2015</v>
      </c>
      <c r="F3211">
        <v>650</v>
      </c>
      <c r="G3211">
        <v>0</v>
      </c>
      <c r="H3211" t="s">
        <v>636</v>
      </c>
      <c r="I3211">
        <v>1</v>
      </c>
      <c r="J3211">
        <v>0</v>
      </c>
      <c r="K3211" t="s">
        <v>66</v>
      </c>
      <c r="L3211">
        <v>-3067463.52</v>
      </c>
      <c r="M3211">
        <v>-3067463.52</v>
      </c>
      <c r="N3211">
        <v>0</v>
      </c>
      <c r="O3211">
        <v>0</v>
      </c>
      <c r="P3211">
        <v>-3067463.52</v>
      </c>
      <c r="Q3211">
        <v>-3067463.52</v>
      </c>
      <c r="R3211">
        <v>-35275.050000000003</v>
      </c>
      <c r="S3211">
        <v>-35275.050000000003</v>
      </c>
      <c r="T3211">
        <v>0</v>
      </c>
      <c r="U3211">
        <v>0</v>
      </c>
      <c r="V3211">
        <v>-35275.050000000003</v>
      </c>
      <c r="W3211">
        <v>-35275.050000000003</v>
      </c>
      <c r="X3211">
        <v>-67.760000000000005</v>
      </c>
      <c r="Y3211">
        <v>-67.760000000000005</v>
      </c>
      <c r="Z3211">
        <v>0</v>
      </c>
      <c r="AA3211">
        <v>0</v>
      </c>
      <c r="AB3211">
        <v>-67.760000000000005</v>
      </c>
      <c r="AC3211">
        <v>-67.760000000000005</v>
      </c>
      <c r="AD3211">
        <v>0</v>
      </c>
      <c r="AE3211">
        <v>0</v>
      </c>
      <c r="AF3211">
        <v>0</v>
      </c>
      <c r="AG3211">
        <v>0</v>
      </c>
      <c r="AH3211">
        <v>0</v>
      </c>
      <c r="AI3211">
        <v>0</v>
      </c>
      <c r="AJ3211">
        <v>-67.760000000000005</v>
      </c>
      <c r="AK3211">
        <v>0</v>
      </c>
      <c r="AL3211">
        <v>0</v>
      </c>
      <c r="AM3211">
        <v>0</v>
      </c>
      <c r="AN3211">
        <v>0</v>
      </c>
      <c r="AO3211">
        <v>0</v>
      </c>
      <c r="AP3211">
        <v>0</v>
      </c>
      <c r="AQ3211">
        <v>0</v>
      </c>
    </row>
    <row r="3212" spans="2:43" x14ac:dyDescent="0.35">
      <c r="B3212" s="65" t="s">
        <v>128</v>
      </c>
      <c r="C3212">
        <v>2015</v>
      </c>
      <c r="D3212">
        <v>2015</v>
      </c>
      <c r="F3212">
        <v>650</v>
      </c>
      <c r="G3212">
        <v>0</v>
      </c>
      <c r="H3212" t="s">
        <v>653</v>
      </c>
      <c r="I3212">
        <v>2</v>
      </c>
      <c r="J3212">
        <v>252</v>
      </c>
      <c r="K3212" t="s">
        <v>66</v>
      </c>
      <c r="L3212">
        <v>0</v>
      </c>
      <c r="M3212">
        <v>806491.28</v>
      </c>
      <c r="N3212">
        <v>0</v>
      </c>
      <c r="O3212">
        <v>0</v>
      </c>
      <c r="P3212">
        <v>0</v>
      </c>
      <c r="Q3212">
        <v>806491.28</v>
      </c>
      <c r="R3212">
        <v>0</v>
      </c>
      <c r="S3212">
        <v>127901.18</v>
      </c>
      <c r="T3212">
        <v>0</v>
      </c>
      <c r="U3212">
        <v>-24.67</v>
      </c>
      <c r="V3212">
        <v>0</v>
      </c>
      <c r="W3212">
        <v>127876.51</v>
      </c>
      <c r="X3212">
        <v>0</v>
      </c>
      <c r="Y3212">
        <v>23945.54</v>
      </c>
      <c r="Z3212">
        <v>0</v>
      </c>
      <c r="AA3212">
        <v>0</v>
      </c>
      <c r="AB3212">
        <v>0</v>
      </c>
      <c r="AC3212">
        <v>23945.54</v>
      </c>
      <c r="AD3212">
        <v>-958328</v>
      </c>
      <c r="AE3212">
        <v>0</v>
      </c>
      <c r="AF3212">
        <v>0</v>
      </c>
      <c r="AG3212">
        <v>0</v>
      </c>
      <c r="AH3212">
        <v>0</v>
      </c>
      <c r="AI3212">
        <v>-958328</v>
      </c>
      <c r="AJ3212">
        <v>0</v>
      </c>
      <c r="AK3212">
        <v>-934382.46</v>
      </c>
      <c r="AL3212">
        <v>-14.67</v>
      </c>
      <c r="AM3212">
        <v>0</v>
      </c>
      <c r="AN3212">
        <v>24.67</v>
      </c>
      <c r="AO3212">
        <v>0</v>
      </c>
      <c r="AP3212">
        <v>0</v>
      </c>
      <c r="AQ3212">
        <v>24.67</v>
      </c>
    </row>
    <row r="3213" spans="2:43" x14ac:dyDescent="0.35">
      <c r="B3213" s="65" t="s">
        <v>128</v>
      </c>
      <c r="C3213">
        <v>2015</v>
      </c>
      <c r="D3213">
        <v>2015</v>
      </c>
      <c r="F3213">
        <v>650</v>
      </c>
      <c r="G3213">
        <v>0</v>
      </c>
      <c r="H3213" t="s">
        <v>653</v>
      </c>
      <c r="I3213">
        <v>2</v>
      </c>
      <c r="J3213">
        <v>410</v>
      </c>
      <c r="K3213" t="s">
        <v>66</v>
      </c>
      <c r="L3213">
        <v>0</v>
      </c>
      <c r="M3213">
        <v>178576.09</v>
      </c>
      <c r="N3213">
        <v>0</v>
      </c>
      <c r="O3213">
        <v>0</v>
      </c>
      <c r="P3213">
        <v>0</v>
      </c>
      <c r="Q3213">
        <v>178576.09</v>
      </c>
      <c r="R3213">
        <v>0</v>
      </c>
      <c r="S3213">
        <v>0</v>
      </c>
      <c r="T3213">
        <v>0</v>
      </c>
      <c r="U3213">
        <v>0</v>
      </c>
      <c r="V3213">
        <v>0</v>
      </c>
      <c r="W3213">
        <v>0</v>
      </c>
      <c r="X3213">
        <v>0</v>
      </c>
      <c r="Y3213">
        <v>0</v>
      </c>
      <c r="Z3213">
        <v>0</v>
      </c>
      <c r="AA3213">
        <v>0</v>
      </c>
      <c r="AB3213">
        <v>0</v>
      </c>
      <c r="AC3213">
        <v>0</v>
      </c>
      <c r="AD3213">
        <v>-178576.09</v>
      </c>
      <c r="AE3213">
        <v>0</v>
      </c>
      <c r="AF3213">
        <v>0</v>
      </c>
      <c r="AG3213">
        <v>0</v>
      </c>
      <c r="AH3213">
        <v>0</v>
      </c>
      <c r="AI3213">
        <v>-178576.09</v>
      </c>
      <c r="AJ3213">
        <v>0</v>
      </c>
      <c r="AK3213">
        <v>-178576.09</v>
      </c>
      <c r="AL3213">
        <v>0</v>
      </c>
      <c r="AM3213">
        <v>0</v>
      </c>
      <c r="AN3213">
        <v>0</v>
      </c>
      <c r="AO3213">
        <v>0</v>
      </c>
      <c r="AP3213">
        <v>0</v>
      </c>
      <c r="AQ3213">
        <v>0</v>
      </c>
    </row>
    <row r="3214" spans="2:43" x14ac:dyDescent="0.35">
      <c r="B3214" s="65" t="s">
        <v>128</v>
      </c>
      <c r="C3214">
        <v>2015</v>
      </c>
      <c r="D3214">
        <v>2015</v>
      </c>
      <c r="F3214">
        <v>650</v>
      </c>
      <c r="G3214">
        <v>0</v>
      </c>
      <c r="H3214" t="s">
        <v>653</v>
      </c>
      <c r="I3214">
        <v>2</v>
      </c>
      <c r="J3214">
        <v>0</v>
      </c>
      <c r="K3214" t="s">
        <v>66</v>
      </c>
      <c r="L3214">
        <v>-2434525.44</v>
      </c>
      <c r="M3214">
        <v>-2434525.44</v>
      </c>
      <c r="N3214">
        <v>0</v>
      </c>
      <c r="O3214">
        <v>0</v>
      </c>
      <c r="P3214">
        <v>-2434525.44</v>
      </c>
      <c r="Q3214">
        <v>-2434525.44</v>
      </c>
      <c r="R3214">
        <v>-138324.82</v>
      </c>
      <c r="S3214">
        <v>-138324.82</v>
      </c>
      <c r="T3214">
        <v>0</v>
      </c>
      <c r="U3214">
        <v>0</v>
      </c>
      <c r="V3214">
        <v>-138324.82</v>
      </c>
      <c r="W3214">
        <v>-138324.82</v>
      </c>
      <c r="X3214">
        <v>-29105.65</v>
      </c>
      <c r="Y3214">
        <v>-29105.65</v>
      </c>
      <c r="Z3214">
        <v>0</v>
      </c>
      <c r="AA3214">
        <v>0</v>
      </c>
      <c r="AB3214">
        <v>-29105.65</v>
      </c>
      <c r="AC3214">
        <v>-29105.65</v>
      </c>
      <c r="AD3214">
        <v>0</v>
      </c>
      <c r="AE3214">
        <v>0</v>
      </c>
      <c r="AF3214">
        <v>0</v>
      </c>
      <c r="AG3214">
        <v>0</v>
      </c>
      <c r="AH3214">
        <v>0</v>
      </c>
      <c r="AI3214">
        <v>0</v>
      </c>
      <c r="AJ3214">
        <v>-29105.65</v>
      </c>
      <c r="AK3214">
        <v>0</v>
      </c>
      <c r="AL3214">
        <v>0</v>
      </c>
      <c r="AM3214">
        <v>0</v>
      </c>
      <c r="AN3214">
        <v>0</v>
      </c>
      <c r="AO3214">
        <v>0</v>
      </c>
      <c r="AP3214">
        <v>0</v>
      </c>
      <c r="AQ3214">
        <v>0</v>
      </c>
    </row>
    <row r="3215" spans="2:43" x14ac:dyDescent="0.35">
      <c r="B3215" s="65" t="s">
        <v>128</v>
      </c>
      <c r="C3215">
        <v>2015</v>
      </c>
      <c r="D3215">
        <v>2015</v>
      </c>
      <c r="F3215">
        <v>650</v>
      </c>
      <c r="G3215">
        <v>0</v>
      </c>
      <c r="H3215" t="s">
        <v>654</v>
      </c>
      <c r="I3215">
        <v>3</v>
      </c>
      <c r="J3215">
        <v>252</v>
      </c>
      <c r="K3215" t="s">
        <v>66</v>
      </c>
      <c r="L3215">
        <v>0</v>
      </c>
      <c r="M3215">
        <v>434148.34</v>
      </c>
      <c r="N3215">
        <v>0</v>
      </c>
      <c r="O3215">
        <v>0</v>
      </c>
      <c r="P3215">
        <v>0</v>
      </c>
      <c r="Q3215">
        <v>434148.34</v>
      </c>
      <c r="R3215">
        <v>0</v>
      </c>
      <c r="S3215">
        <v>0</v>
      </c>
      <c r="T3215">
        <v>0</v>
      </c>
      <c r="U3215">
        <v>0</v>
      </c>
      <c r="V3215">
        <v>0</v>
      </c>
      <c r="W3215">
        <v>0</v>
      </c>
      <c r="X3215">
        <v>0</v>
      </c>
      <c r="Y3215">
        <v>-1315.22</v>
      </c>
      <c r="Z3215">
        <v>0</v>
      </c>
      <c r="AA3215">
        <v>0</v>
      </c>
      <c r="AB3215">
        <v>0</v>
      </c>
      <c r="AC3215">
        <v>-1315.22</v>
      </c>
      <c r="AD3215">
        <v>-432833.12</v>
      </c>
      <c r="AE3215">
        <v>0</v>
      </c>
      <c r="AF3215">
        <v>0</v>
      </c>
      <c r="AG3215">
        <v>0</v>
      </c>
      <c r="AH3215">
        <v>0</v>
      </c>
      <c r="AI3215">
        <v>-432833.12</v>
      </c>
      <c r="AJ3215">
        <v>0</v>
      </c>
      <c r="AK3215">
        <v>-434148.34</v>
      </c>
      <c r="AL3215">
        <v>0</v>
      </c>
      <c r="AM3215">
        <v>0</v>
      </c>
      <c r="AN3215">
        <v>0</v>
      </c>
      <c r="AO3215">
        <v>0</v>
      </c>
      <c r="AP3215">
        <v>0</v>
      </c>
      <c r="AQ3215">
        <v>0</v>
      </c>
    </row>
    <row r="3216" spans="2:43" x14ac:dyDescent="0.35">
      <c r="B3216" s="65" t="s">
        <v>128</v>
      </c>
      <c r="C3216">
        <v>2015</v>
      </c>
      <c r="D3216">
        <v>2015</v>
      </c>
      <c r="F3216">
        <v>650</v>
      </c>
      <c r="G3216">
        <v>0</v>
      </c>
      <c r="H3216" t="s">
        <v>654</v>
      </c>
      <c r="I3216">
        <v>3</v>
      </c>
      <c r="J3216">
        <v>257</v>
      </c>
      <c r="K3216" t="s">
        <v>66</v>
      </c>
      <c r="L3216">
        <v>0</v>
      </c>
      <c r="M3216">
        <v>0</v>
      </c>
      <c r="N3216">
        <v>0</v>
      </c>
      <c r="O3216">
        <v>0</v>
      </c>
      <c r="P3216">
        <v>0</v>
      </c>
      <c r="Q3216">
        <v>0</v>
      </c>
      <c r="R3216">
        <v>0</v>
      </c>
      <c r="S3216">
        <v>0</v>
      </c>
      <c r="T3216">
        <v>0</v>
      </c>
      <c r="U3216">
        <v>0</v>
      </c>
      <c r="V3216">
        <v>0</v>
      </c>
      <c r="W3216">
        <v>0</v>
      </c>
      <c r="X3216">
        <v>0</v>
      </c>
      <c r="Y3216">
        <v>34933.53</v>
      </c>
      <c r="Z3216">
        <v>0</v>
      </c>
      <c r="AA3216">
        <v>0</v>
      </c>
      <c r="AB3216">
        <v>0</v>
      </c>
      <c r="AC3216">
        <v>34933.53</v>
      </c>
      <c r="AD3216">
        <v>-34933.53</v>
      </c>
      <c r="AE3216">
        <v>0</v>
      </c>
      <c r="AF3216">
        <v>0</v>
      </c>
      <c r="AG3216">
        <v>0</v>
      </c>
      <c r="AH3216">
        <v>0</v>
      </c>
      <c r="AI3216">
        <v>-34933.53</v>
      </c>
      <c r="AJ3216">
        <v>0</v>
      </c>
      <c r="AK3216">
        <v>0</v>
      </c>
      <c r="AL3216">
        <v>0</v>
      </c>
      <c r="AM3216">
        <v>0</v>
      </c>
      <c r="AN3216">
        <v>0</v>
      </c>
      <c r="AO3216">
        <v>0</v>
      </c>
      <c r="AP3216">
        <v>0</v>
      </c>
      <c r="AQ3216">
        <v>0</v>
      </c>
    </row>
    <row r="3217" spans="2:43" x14ac:dyDescent="0.35">
      <c r="B3217" s="65" t="s">
        <v>128</v>
      </c>
      <c r="C3217">
        <v>2015</v>
      </c>
      <c r="D3217">
        <v>2015</v>
      </c>
      <c r="F3217">
        <v>650</v>
      </c>
      <c r="G3217">
        <v>0</v>
      </c>
      <c r="H3217" t="s">
        <v>654</v>
      </c>
      <c r="I3217">
        <v>3</v>
      </c>
      <c r="J3217">
        <v>410</v>
      </c>
      <c r="K3217" t="s">
        <v>66</v>
      </c>
      <c r="L3217">
        <v>0</v>
      </c>
      <c r="M3217">
        <v>46929.52</v>
      </c>
      <c r="N3217">
        <v>0</v>
      </c>
      <c r="O3217">
        <v>0</v>
      </c>
      <c r="P3217">
        <v>0</v>
      </c>
      <c r="Q3217">
        <v>46929.52</v>
      </c>
      <c r="R3217">
        <v>0</v>
      </c>
      <c r="S3217">
        <v>0</v>
      </c>
      <c r="T3217">
        <v>0</v>
      </c>
      <c r="U3217">
        <v>0</v>
      </c>
      <c r="V3217">
        <v>0</v>
      </c>
      <c r="W3217">
        <v>0</v>
      </c>
      <c r="X3217">
        <v>0</v>
      </c>
      <c r="Y3217">
        <v>0</v>
      </c>
      <c r="Z3217">
        <v>0</v>
      </c>
      <c r="AA3217">
        <v>0</v>
      </c>
      <c r="AB3217">
        <v>0</v>
      </c>
      <c r="AC3217">
        <v>0</v>
      </c>
      <c r="AD3217">
        <v>-46929.52</v>
      </c>
      <c r="AE3217">
        <v>0</v>
      </c>
      <c r="AF3217">
        <v>0</v>
      </c>
      <c r="AG3217">
        <v>0</v>
      </c>
      <c r="AH3217">
        <v>0</v>
      </c>
      <c r="AI3217">
        <v>-46929.52</v>
      </c>
      <c r="AJ3217">
        <v>0</v>
      </c>
      <c r="AK3217">
        <v>-46929.52</v>
      </c>
      <c r="AL3217">
        <v>0</v>
      </c>
      <c r="AM3217">
        <v>0</v>
      </c>
      <c r="AN3217">
        <v>0</v>
      </c>
      <c r="AO3217">
        <v>0</v>
      </c>
      <c r="AP3217">
        <v>0</v>
      </c>
      <c r="AQ3217">
        <v>0</v>
      </c>
    </row>
    <row r="3218" spans="2:43" x14ac:dyDescent="0.35">
      <c r="B3218" s="65" t="s">
        <v>128</v>
      </c>
      <c r="C3218">
        <v>2015</v>
      </c>
      <c r="D3218">
        <v>2015</v>
      </c>
      <c r="F3218">
        <v>650</v>
      </c>
      <c r="G3218">
        <v>0</v>
      </c>
      <c r="H3218" t="s">
        <v>654</v>
      </c>
      <c r="I3218">
        <v>3</v>
      </c>
      <c r="J3218">
        <v>0</v>
      </c>
      <c r="K3218" t="s">
        <v>66</v>
      </c>
      <c r="L3218">
        <v>-951056.41</v>
      </c>
      <c r="M3218">
        <v>-951056.41</v>
      </c>
      <c r="N3218">
        <v>0</v>
      </c>
      <c r="O3218">
        <v>0</v>
      </c>
      <c r="P3218">
        <v>-951056.41</v>
      </c>
      <c r="Q3218">
        <v>-951056.41</v>
      </c>
      <c r="R3218">
        <v>254.22</v>
      </c>
      <c r="S3218">
        <v>254.22</v>
      </c>
      <c r="T3218">
        <v>0</v>
      </c>
      <c r="U3218">
        <v>0</v>
      </c>
      <c r="V3218">
        <v>254.22</v>
      </c>
      <c r="W3218">
        <v>254.22</v>
      </c>
      <c r="X3218">
        <v>-86702.69</v>
      </c>
      <c r="Y3218">
        <v>-86702.69</v>
      </c>
      <c r="Z3218">
        <v>0</v>
      </c>
      <c r="AA3218">
        <v>0</v>
      </c>
      <c r="AB3218">
        <v>-86702.69</v>
      </c>
      <c r="AC3218">
        <v>-86702.69</v>
      </c>
      <c r="AD3218">
        <v>0</v>
      </c>
      <c r="AE3218">
        <v>0</v>
      </c>
      <c r="AF3218">
        <v>0</v>
      </c>
      <c r="AG3218">
        <v>0</v>
      </c>
      <c r="AH3218">
        <v>0</v>
      </c>
      <c r="AI3218">
        <v>0</v>
      </c>
      <c r="AJ3218">
        <v>-86702.69</v>
      </c>
      <c r="AK3218">
        <v>0</v>
      </c>
      <c r="AL3218">
        <v>0</v>
      </c>
      <c r="AM3218">
        <v>0</v>
      </c>
      <c r="AN3218">
        <v>0</v>
      </c>
      <c r="AO3218">
        <v>0</v>
      </c>
      <c r="AP3218">
        <v>0</v>
      </c>
      <c r="AQ3218">
        <v>0</v>
      </c>
    </row>
    <row r="3219" spans="2:43" x14ac:dyDescent="0.35">
      <c r="B3219" s="65" t="s">
        <v>128</v>
      </c>
      <c r="C3219">
        <v>2015</v>
      </c>
      <c r="D3219">
        <v>2015</v>
      </c>
      <c r="F3219">
        <v>650</v>
      </c>
      <c r="G3219">
        <v>0</v>
      </c>
      <c r="H3219" t="s">
        <v>655</v>
      </c>
      <c r="I3219">
        <v>4</v>
      </c>
      <c r="J3219">
        <v>111</v>
      </c>
      <c r="K3219" t="s">
        <v>66</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-406.74</v>
      </c>
      <c r="AQ3219">
        <v>-406.74</v>
      </c>
    </row>
    <row r="3220" spans="2:43" x14ac:dyDescent="0.35">
      <c r="B3220" s="65" t="s">
        <v>128</v>
      </c>
      <c r="C3220">
        <v>2015</v>
      </c>
      <c r="D3220">
        <v>2015</v>
      </c>
      <c r="F3220">
        <v>650</v>
      </c>
      <c r="G3220">
        <v>0</v>
      </c>
      <c r="H3220" t="s">
        <v>655</v>
      </c>
      <c r="I3220">
        <v>4</v>
      </c>
      <c r="J3220">
        <v>253</v>
      </c>
      <c r="K3220" t="s">
        <v>66</v>
      </c>
      <c r="L3220">
        <v>0</v>
      </c>
      <c r="M3220">
        <v>0</v>
      </c>
      <c r="N3220">
        <v>0</v>
      </c>
      <c r="O3220">
        <v>0</v>
      </c>
      <c r="P3220">
        <v>0</v>
      </c>
      <c r="Q3220">
        <v>0</v>
      </c>
      <c r="R3220">
        <v>0</v>
      </c>
      <c r="S3220">
        <v>10</v>
      </c>
      <c r="T3220">
        <v>0</v>
      </c>
      <c r="U3220">
        <v>-10</v>
      </c>
      <c r="V3220">
        <v>0</v>
      </c>
      <c r="W3220">
        <v>0</v>
      </c>
      <c r="X3220">
        <v>0</v>
      </c>
      <c r="Y3220">
        <v>0</v>
      </c>
      <c r="Z3220">
        <v>0</v>
      </c>
      <c r="AA3220">
        <v>0</v>
      </c>
      <c r="AB3220">
        <v>0</v>
      </c>
      <c r="AC3220">
        <v>0</v>
      </c>
      <c r="AD3220">
        <v>-10</v>
      </c>
      <c r="AE3220">
        <v>0</v>
      </c>
      <c r="AF3220">
        <v>0</v>
      </c>
      <c r="AG3220">
        <v>0</v>
      </c>
      <c r="AH3220">
        <v>0</v>
      </c>
      <c r="AI3220">
        <v>-10</v>
      </c>
      <c r="AJ3220">
        <v>0</v>
      </c>
      <c r="AK3220">
        <v>-10</v>
      </c>
      <c r="AL3220">
        <v>-10</v>
      </c>
      <c r="AM3220">
        <v>0</v>
      </c>
      <c r="AN3220">
        <v>0</v>
      </c>
      <c r="AO3220">
        <v>0</v>
      </c>
      <c r="AP3220">
        <v>0</v>
      </c>
      <c r="AQ3220">
        <v>0</v>
      </c>
    </row>
    <row r="3221" spans="2:43" x14ac:dyDescent="0.35">
      <c r="B3221" s="65" t="s">
        <v>128</v>
      </c>
      <c r="C3221">
        <v>2015</v>
      </c>
      <c r="D3221">
        <v>2015</v>
      </c>
      <c r="F3221">
        <v>650</v>
      </c>
      <c r="G3221">
        <v>0</v>
      </c>
      <c r="H3221" t="s">
        <v>655</v>
      </c>
      <c r="I3221">
        <v>4</v>
      </c>
      <c r="J3221">
        <v>0</v>
      </c>
      <c r="K3221" t="s">
        <v>66</v>
      </c>
      <c r="L3221">
        <v>-525748.81999999995</v>
      </c>
      <c r="M3221">
        <v>-525748.81999999995</v>
      </c>
      <c r="N3221">
        <v>0</v>
      </c>
      <c r="O3221">
        <v>0</v>
      </c>
      <c r="P3221">
        <v>-525748.81999999995</v>
      </c>
      <c r="Q3221">
        <v>-525748.81999999995</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row>
    <row r="3222" spans="2:43" x14ac:dyDescent="0.35">
      <c r="B3222" s="65" t="s">
        <v>128</v>
      </c>
      <c r="C3222">
        <v>2015</v>
      </c>
      <c r="D3222">
        <v>2016</v>
      </c>
      <c r="F3222">
        <v>650</v>
      </c>
      <c r="G3222">
        <v>0</v>
      </c>
      <c r="H3222" t="s">
        <v>636</v>
      </c>
      <c r="I3222">
        <v>1</v>
      </c>
      <c r="J3222">
        <v>251</v>
      </c>
      <c r="K3222" t="s">
        <v>66</v>
      </c>
      <c r="L3222">
        <v>-1044740.2</v>
      </c>
      <c r="M3222">
        <v>-61681.9</v>
      </c>
      <c r="N3222">
        <v>0</v>
      </c>
      <c r="O3222">
        <v>0</v>
      </c>
      <c r="P3222">
        <v>-1044740.2</v>
      </c>
      <c r="Q3222">
        <v>-61681.9</v>
      </c>
      <c r="R3222">
        <v>0</v>
      </c>
      <c r="S3222">
        <v>0</v>
      </c>
      <c r="T3222">
        <v>0</v>
      </c>
      <c r="U3222">
        <v>0</v>
      </c>
      <c r="V3222">
        <v>0</v>
      </c>
      <c r="W3222">
        <v>0</v>
      </c>
      <c r="X3222">
        <v>0</v>
      </c>
      <c r="Y3222">
        <v>0</v>
      </c>
      <c r="Z3222">
        <v>0</v>
      </c>
      <c r="AA3222">
        <v>0</v>
      </c>
      <c r="AB3222">
        <v>0</v>
      </c>
      <c r="AC3222">
        <v>0</v>
      </c>
      <c r="AD3222">
        <v>-983058.3</v>
      </c>
      <c r="AE3222">
        <v>0</v>
      </c>
      <c r="AF3222">
        <v>0</v>
      </c>
      <c r="AG3222">
        <v>0</v>
      </c>
      <c r="AH3222">
        <v>0</v>
      </c>
      <c r="AI3222">
        <v>-983058.3</v>
      </c>
      <c r="AJ3222">
        <v>0</v>
      </c>
      <c r="AK3222">
        <v>-983058.3</v>
      </c>
      <c r="AL3222">
        <v>0</v>
      </c>
      <c r="AM3222">
        <v>23260.5</v>
      </c>
      <c r="AN3222">
        <v>0</v>
      </c>
      <c r="AO3222">
        <v>0</v>
      </c>
      <c r="AP3222">
        <v>0</v>
      </c>
      <c r="AQ3222">
        <v>23260.5</v>
      </c>
    </row>
    <row r="3223" spans="2:43" x14ac:dyDescent="0.35">
      <c r="B3223" s="65" t="s">
        <v>128</v>
      </c>
      <c r="C3223">
        <v>2015</v>
      </c>
      <c r="D3223">
        <v>2016</v>
      </c>
      <c r="F3223">
        <v>650</v>
      </c>
      <c r="G3223">
        <v>0</v>
      </c>
      <c r="H3223" t="s">
        <v>636</v>
      </c>
      <c r="I3223">
        <v>1</v>
      </c>
      <c r="J3223">
        <v>252</v>
      </c>
      <c r="K3223" t="s">
        <v>66</v>
      </c>
      <c r="L3223">
        <v>-3702917.54</v>
      </c>
      <c r="M3223">
        <v>-2227869.73</v>
      </c>
      <c r="N3223">
        <v>0</v>
      </c>
      <c r="O3223">
        <v>0</v>
      </c>
      <c r="P3223">
        <v>-3702917.54</v>
      </c>
      <c r="Q3223">
        <v>-2227869.73</v>
      </c>
      <c r="R3223">
        <v>-3090</v>
      </c>
      <c r="S3223">
        <v>0</v>
      </c>
      <c r="T3223">
        <v>0</v>
      </c>
      <c r="U3223">
        <v>-18.010000000000002</v>
      </c>
      <c r="V3223">
        <v>-3090</v>
      </c>
      <c r="W3223">
        <v>-18.010000000000002</v>
      </c>
      <c r="X3223">
        <v>-477556.54</v>
      </c>
      <c r="Y3223">
        <v>-358728.82</v>
      </c>
      <c r="Z3223">
        <v>0</v>
      </c>
      <c r="AA3223">
        <v>0</v>
      </c>
      <c r="AB3223">
        <v>-477556.54</v>
      </c>
      <c r="AC3223">
        <v>-358728.82</v>
      </c>
      <c r="AD3223">
        <v>-1596965.53</v>
      </c>
      <c r="AE3223">
        <v>0</v>
      </c>
      <c r="AF3223">
        <v>0</v>
      </c>
      <c r="AG3223">
        <v>0</v>
      </c>
      <c r="AH3223">
        <v>0</v>
      </c>
      <c r="AI3223">
        <v>-1596965.53</v>
      </c>
      <c r="AJ3223">
        <v>-477556.54</v>
      </c>
      <c r="AK3223">
        <v>-1478137.81</v>
      </c>
      <c r="AL3223">
        <v>-18.010000000000002</v>
      </c>
      <c r="AM3223">
        <v>0</v>
      </c>
      <c r="AN3223">
        <v>18.010000000000002</v>
      </c>
      <c r="AO3223">
        <v>0</v>
      </c>
      <c r="AP3223">
        <v>0</v>
      </c>
      <c r="AQ3223">
        <v>18.010000000000002</v>
      </c>
    </row>
    <row r="3224" spans="2:43" x14ac:dyDescent="0.35">
      <c r="B3224" s="65" t="s">
        <v>128</v>
      </c>
      <c r="C3224">
        <v>2015</v>
      </c>
      <c r="D3224">
        <v>2016</v>
      </c>
      <c r="F3224">
        <v>650</v>
      </c>
      <c r="G3224">
        <v>0</v>
      </c>
      <c r="H3224" t="s">
        <v>636</v>
      </c>
      <c r="I3224">
        <v>1</v>
      </c>
      <c r="J3224">
        <v>260</v>
      </c>
      <c r="K3224" t="s">
        <v>66</v>
      </c>
      <c r="L3224">
        <v>-3413.13</v>
      </c>
      <c r="M3224">
        <v>-3413.13</v>
      </c>
      <c r="N3224">
        <v>0</v>
      </c>
      <c r="O3224">
        <v>0</v>
      </c>
      <c r="P3224">
        <v>-3413.13</v>
      </c>
      <c r="Q3224">
        <v>-3413.13</v>
      </c>
      <c r="R3224">
        <v>0</v>
      </c>
      <c r="S3224">
        <v>28</v>
      </c>
      <c r="T3224">
        <v>0</v>
      </c>
      <c r="U3224">
        <v>-28</v>
      </c>
      <c r="V3224">
        <v>0</v>
      </c>
      <c r="W3224">
        <v>0</v>
      </c>
      <c r="X3224">
        <v>0</v>
      </c>
      <c r="Y3224">
        <v>0</v>
      </c>
      <c r="Z3224">
        <v>0</v>
      </c>
      <c r="AA3224">
        <v>0</v>
      </c>
      <c r="AB3224">
        <v>0</v>
      </c>
      <c r="AC3224">
        <v>0</v>
      </c>
      <c r="AD3224">
        <v>-28</v>
      </c>
      <c r="AE3224">
        <v>0</v>
      </c>
      <c r="AF3224">
        <v>0</v>
      </c>
      <c r="AG3224">
        <v>0</v>
      </c>
      <c r="AH3224">
        <v>0</v>
      </c>
      <c r="AI3224">
        <v>-28</v>
      </c>
      <c r="AJ3224">
        <v>0</v>
      </c>
      <c r="AK3224">
        <v>-28</v>
      </c>
      <c r="AL3224">
        <v>-28</v>
      </c>
      <c r="AM3224">
        <v>0</v>
      </c>
      <c r="AN3224">
        <v>0</v>
      </c>
      <c r="AO3224">
        <v>0</v>
      </c>
      <c r="AP3224">
        <v>0</v>
      </c>
      <c r="AQ3224">
        <v>0</v>
      </c>
    </row>
    <row r="3225" spans="2:43" x14ac:dyDescent="0.35">
      <c r="B3225" s="65" t="s">
        <v>128</v>
      </c>
      <c r="C3225">
        <v>2015</v>
      </c>
      <c r="D3225">
        <v>2016</v>
      </c>
      <c r="F3225">
        <v>650</v>
      </c>
      <c r="G3225">
        <v>0</v>
      </c>
      <c r="H3225" t="s">
        <v>636</v>
      </c>
      <c r="I3225">
        <v>1</v>
      </c>
      <c r="J3225">
        <v>410</v>
      </c>
      <c r="K3225" t="s">
        <v>66</v>
      </c>
      <c r="L3225">
        <v>-50506.239999999998</v>
      </c>
      <c r="M3225">
        <v>0</v>
      </c>
      <c r="N3225">
        <v>0</v>
      </c>
      <c r="O3225">
        <v>0</v>
      </c>
      <c r="P3225">
        <v>-50506.239999999998</v>
      </c>
      <c r="Q3225">
        <v>0</v>
      </c>
      <c r="R3225">
        <v>0</v>
      </c>
      <c r="S3225">
        <v>0</v>
      </c>
      <c r="T3225">
        <v>0</v>
      </c>
      <c r="U3225">
        <v>0</v>
      </c>
      <c r="V3225">
        <v>0</v>
      </c>
      <c r="W3225">
        <v>0</v>
      </c>
      <c r="X3225">
        <v>0</v>
      </c>
      <c r="Y3225">
        <v>0</v>
      </c>
      <c r="Z3225">
        <v>0</v>
      </c>
      <c r="AA3225">
        <v>0</v>
      </c>
      <c r="AB3225">
        <v>0</v>
      </c>
      <c r="AC3225">
        <v>0</v>
      </c>
      <c r="AD3225">
        <v>-50506.239999999998</v>
      </c>
      <c r="AE3225">
        <v>0</v>
      </c>
      <c r="AF3225">
        <v>0</v>
      </c>
      <c r="AG3225">
        <v>0</v>
      </c>
      <c r="AH3225">
        <v>0</v>
      </c>
      <c r="AI3225">
        <v>-50506.239999999998</v>
      </c>
      <c r="AJ3225">
        <v>0</v>
      </c>
      <c r="AK3225">
        <v>-50506.239999999998</v>
      </c>
      <c r="AL3225">
        <v>0</v>
      </c>
      <c r="AM3225">
        <v>0</v>
      </c>
      <c r="AN3225">
        <v>0</v>
      </c>
      <c r="AO3225">
        <v>0</v>
      </c>
      <c r="AP3225">
        <v>0</v>
      </c>
      <c r="AQ3225">
        <v>0</v>
      </c>
    </row>
    <row r="3226" spans="2:43" x14ac:dyDescent="0.35">
      <c r="B3226" s="65" t="s">
        <v>128</v>
      </c>
      <c r="C3226">
        <v>2015</v>
      </c>
      <c r="D3226">
        <v>2016</v>
      </c>
      <c r="F3226">
        <v>650</v>
      </c>
      <c r="G3226">
        <v>0</v>
      </c>
      <c r="H3226" t="s">
        <v>653</v>
      </c>
      <c r="I3226">
        <v>2</v>
      </c>
      <c r="J3226">
        <v>233</v>
      </c>
      <c r="K3226" t="s">
        <v>66</v>
      </c>
      <c r="L3226">
        <v>-35148.879999999997</v>
      </c>
      <c r="M3226">
        <v>-29764.54</v>
      </c>
      <c r="N3226">
        <v>0</v>
      </c>
      <c r="O3226">
        <v>0</v>
      </c>
      <c r="P3226">
        <v>-35148.879999999997</v>
      </c>
      <c r="Q3226">
        <v>-29764.54</v>
      </c>
      <c r="R3226">
        <v>0</v>
      </c>
      <c r="S3226">
        <v>0</v>
      </c>
      <c r="T3226">
        <v>0</v>
      </c>
      <c r="U3226">
        <v>0</v>
      </c>
      <c r="V3226">
        <v>0</v>
      </c>
      <c r="W3226">
        <v>0</v>
      </c>
      <c r="X3226">
        <v>0</v>
      </c>
      <c r="Y3226">
        <v>0</v>
      </c>
      <c r="Z3226">
        <v>0</v>
      </c>
      <c r="AA3226">
        <v>0</v>
      </c>
      <c r="AB3226">
        <v>0</v>
      </c>
      <c r="AC3226">
        <v>0</v>
      </c>
      <c r="AD3226">
        <v>-5384.34</v>
      </c>
      <c r="AE3226">
        <v>0</v>
      </c>
      <c r="AF3226">
        <v>0</v>
      </c>
      <c r="AG3226">
        <v>0</v>
      </c>
      <c r="AH3226">
        <v>0</v>
      </c>
      <c r="AI3226">
        <v>-5384.34</v>
      </c>
      <c r="AJ3226">
        <v>0</v>
      </c>
      <c r="AK3226">
        <v>-5384.34</v>
      </c>
      <c r="AL3226">
        <v>0</v>
      </c>
      <c r="AM3226">
        <v>0</v>
      </c>
      <c r="AN3226">
        <v>0</v>
      </c>
      <c r="AO3226">
        <v>0</v>
      </c>
      <c r="AP3226">
        <v>0</v>
      </c>
      <c r="AQ3226">
        <v>0</v>
      </c>
    </row>
    <row r="3227" spans="2:43" x14ac:dyDescent="0.35">
      <c r="B3227" s="65" t="s">
        <v>128</v>
      </c>
      <c r="C3227">
        <v>2015</v>
      </c>
      <c r="D3227">
        <v>2016</v>
      </c>
      <c r="F3227">
        <v>650</v>
      </c>
      <c r="G3227">
        <v>0</v>
      </c>
      <c r="H3227" t="s">
        <v>653</v>
      </c>
      <c r="I3227">
        <v>2</v>
      </c>
      <c r="J3227">
        <v>252</v>
      </c>
      <c r="K3227" t="s">
        <v>66</v>
      </c>
      <c r="L3227">
        <v>-786019.26</v>
      </c>
      <c r="M3227">
        <v>-1725</v>
      </c>
      <c r="N3227">
        <v>0</v>
      </c>
      <c r="O3227">
        <v>0</v>
      </c>
      <c r="P3227">
        <v>-786019.26</v>
      </c>
      <c r="Q3227">
        <v>-1725</v>
      </c>
      <c r="R3227">
        <v>-40930</v>
      </c>
      <c r="S3227">
        <v>0</v>
      </c>
      <c r="T3227">
        <v>0</v>
      </c>
      <c r="U3227">
        <v>0</v>
      </c>
      <c r="V3227">
        <v>-40930</v>
      </c>
      <c r="W3227">
        <v>0</v>
      </c>
      <c r="X3227">
        <v>0</v>
      </c>
      <c r="Y3227">
        <v>0</v>
      </c>
      <c r="Z3227">
        <v>0</v>
      </c>
      <c r="AA3227">
        <v>0</v>
      </c>
      <c r="AB3227">
        <v>0</v>
      </c>
      <c r="AC3227">
        <v>0</v>
      </c>
      <c r="AD3227">
        <v>-825224.26</v>
      </c>
      <c r="AE3227">
        <v>0</v>
      </c>
      <c r="AF3227">
        <v>0</v>
      </c>
      <c r="AG3227">
        <v>0</v>
      </c>
      <c r="AH3227">
        <v>0</v>
      </c>
      <c r="AI3227">
        <v>-825224.26</v>
      </c>
      <c r="AJ3227">
        <v>0</v>
      </c>
      <c r="AK3227">
        <v>-825224.26</v>
      </c>
      <c r="AL3227">
        <v>0</v>
      </c>
      <c r="AM3227">
        <v>0</v>
      </c>
      <c r="AN3227">
        <v>0</v>
      </c>
      <c r="AO3227">
        <v>0</v>
      </c>
      <c r="AP3227">
        <v>0</v>
      </c>
      <c r="AQ3227">
        <v>0</v>
      </c>
    </row>
    <row r="3228" spans="2:43" x14ac:dyDescent="0.35">
      <c r="B3228" s="65" t="s">
        <v>128</v>
      </c>
      <c r="C3228">
        <v>2015</v>
      </c>
      <c r="D3228">
        <v>2016</v>
      </c>
      <c r="F3228">
        <v>650</v>
      </c>
      <c r="G3228">
        <v>0</v>
      </c>
      <c r="H3228" t="s">
        <v>653</v>
      </c>
      <c r="I3228">
        <v>2</v>
      </c>
      <c r="J3228">
        <v>310</v>
      </c>
      <c r="K3228" t="s">
        <v>66</v>
      </c>
      <c r="L3228">
        <v>-1942485.14</v>
      </c>
      <c r="M3228">
        <v>-71973.899999999994</v>
      </c>
      <c r="N3228">
        <v>0</v>
      </c>
      <c r="O3228">
        <v>0</v>
      </c>
      <c r="P3228">
        <v>-1942485.14</v>
      </c>
      <c r="Q3228">
        <v>-71973.899999999994</v>
      </c>
      <c r="R3228">
        <v>-217763.08</v>
      </c>
      <c r="S3228">
        <v>0</v>
      </c>
      <c r="T3228">
        <v>0</v>
      </c>
      <c r="U3228">
        <v>0</v>
      </c>
      <c r="V3228">
        <v>-217763.08</v>
      </c>
      <c r="W3228">
        <v>0</v>
      </c>
      <c r="X3228">
        <v>0</v>
      </c>
      <c r="Y3228">
        <v>0</v>
      </c>
      <c r="Z3228">
        <v>0</v>
      </c>
      <c r="AA3228">
        <v>0</v>
      </c>
      <c r="AB3228">
        <v>0</v>
      </c>
      <c r="AC3228">
        <v>0</v>
      </c>
      <c r="AD3228">
        <v>-2088274.32</v>
      </c>
      <c r="AE3228">
        <v>0</v>
      </c>
      <c r="AF3228">
        <v>0</v>
      </c>
      <c r="AG3228">
        <v>0</v>
      </c>
      <c r="AH3228">
        <v>0</v>
      </c>
      <c r="AI3228">
        <v>-2088274.32</v>
      </c>
      <c r="AJ3228">
        <v>0</v>
      </c>
      <c r="AK3228">
        <v>-2088274.32</v>
      </c>
      <c r="AL3228">
        <v>0</v>
      </c>
      <c r="AM3228">
        <v>0</v>
      </c>
      <c r="AN3228">
        <v>0</v>
      </c>
      <c r="AO3228">
        <v>0</v>
      </c>
      <c r="AP3228">
        <v>0</v>
      </c>
      <c r="AQ3228">
        <v>0</v>
      </c>
    </row>
    <row r="3229" spans="2:43" x14ac:dyDescent="0.35">
      <c r="B3229" s="65" t="s">
        <v>128</v>
      </c>
      <c r="C3229">
        <v>2015</v>
      </c>
      <c r="D3229">
        <v>2016</v>
      </c>
      <c r="F3229">
        <v>650</v>
      </c>
      <c r="G3229">
        <v>0</v>
      </c>
      <c r="H3229" t="s">
        <v>655</v>
      </c>
      <c r="I3229">
        <v>4</v>
      </c>
      <c r="J3229">
        <v>251</v>
      </c>
      <c r="K3229" t="s">
        <v>66</v>
      </c>
      <c r="L3229">
        <v>-6300</v>
      </c>
      <c r="M3229">
        <v>-6300</v>
      </c>
      <c r="N3229">
        <v>0</v>
      </c>
      <c r="O3229">
        <v>0</v>
      </c>
      <c r="P3229">
        <v>-6300</v>
      </c>
      <c r="Q3229">
        <v>-6300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row>
    <row r="3230" spans="2:43" x14ac:dyDescent="0.35">
      <c r="B3230" s="65" t="s">
        <v>128</v>
      </c>
      <c r="C3230">
        <v>2015</v>
      </c>
      <c r="D3230">
        <v>2016</v>
      </c>
      <c r="F3230">
        <v>650</v>
      </c>
      <c r="G3230">
        <v>0</v>
      </c>
      <c r="H3230" t="s">
        <v>655</v>
      </c>
      <c r="I3230">
        <v>4</v>
      </c>
      <c r="J3230">
        <v>252</v>
      </c>
      <c r="K3230" t="s">
        <v>66</v>
      </c>
      <c r="L3230">
        <v>-583536.78</v>
      </c>
      <c r="M3230">
        <v>-10000</v>
      </c>
      <c r="N3230">
        <v>0</v>
      </c>
      <c r="O3230">
        <v>-119839</v>
      </c>
      <c r="P3230">
        <v>-583536.78</v>
      </c>
      <c r="Q3230">
        <v>-129839</v>
      </c>
      <c r="R3230">
        <v>-147506.82999999999</v>
      </c>
      <c r="S3230">
        <v>0</v>
      </c>
      <c r="T3230">
        <v>0</v>
      </c>
      <c r="U3230">
        <v>-46.42</v>
      </c>
      <c r="V3230">
        <v>-147506.82999999999</v>
      </c>
      <c r="W3230">
        <v>-46.42</v>
      </c>
      <c r="X3230">
        <v>0</v>
      </c>
      <c r="Y3230">
        <v>-13669.61</v>
      </c>
      <c r="Z3230">
        <v>0</v>
      </c>
      <c r="AA3230">
        <v>0</v>
      </c>
      <c r="AB3230">
        <v>0</v>
      </c>
      <c r="AC3230">
        <v>-13669.61</v>
      </c>
      <c r="AD3230">
        <v>-587535</v>
      </c>
      <c r="AE3230">
        <v>0</v>
      </c>
      <c r="AF3230">
        <v>0</v>
      </c>
      <c r="AG3230">
        <v>0</v>
      </c>
      <c r="AH3230">
        <v>0</v>
      </c>
      <c r="AI3230">
        <v>-587535</v>
      </c>
      <c r="AJ3230">
        <v>0</v>
      </c>
      <c r="AK3230">
        <v>-601204.61</v>
      </c>
      <c r="AL3230">
        <v>-46.42</v>
      </c>
      <c r="AM3230">
        <v>0</v>
      </c>
      <c r="AN3230">
        <v>46.42</v>
      </c>
      <c r="AO3230">
        <v>0</v>
      </c>
      <c r="AP3230">
        <v>0</v>
      </c>
      <c r="AQ3230">
        <v>46.42</v>
      </c>
    </row>
    <row r="3231" spans="2:43" x14ac:dyDescent="0.35">
      <c r="B3231" s="65" t="s">
        <v>128</v>
      </c>
      <c r="C3231">
        <v>2015</v>
      </c>
      <c r="D3231">
        <v>2016</v>
      </c>
      <c r="F3231">
        <v>650</v>
      </c>
      <c r="G3231">
        <v>0</v>
      </c>
      <c r="H3231" t="s">
        <v>655</v>
      </c>
      <c r="I3231">
        <v>4</v>
      </c>
      <c r="J3231">
        <v>255</v>
      </c>
      <c r="K3231" t="s">
        <v>66</v>
      </c>
      <c r="L3231">
        <v>0</v>
      </c>
      <c r="M3231">
        <v>0</v>
      </c>
      <c r="N3231">
        <v>0</v>
      </c>
      <c r="O3231">
        <v>0</v>
      </c>
      <c r="P3231">
        <v>0</v>
      </c>
      <c r="Q3231">
        <v>0</v>
      </c>
      <c r="R3231">
        <v>0</v>
      </c>
      <c r="S3231">
        <v>0</v>
      </c>
      <c r="T3231">
        <v>0</v>
      </c>
      <c r="U3231">
        <v>0</v>
      </c>
      <c r="V3231">
        <v>0</v>
      </c>
      <c r="W3231">
        <v>0</v>
      </c>
      <c r="X3231">
        <v>-430000</v>
      </c>
      <c r="Y3231">
        <v>0</v>
      </c>
      <c r="Z3231">
        <v>0</v>
      </c>
      <c r="AA3231">
        <v>0</v>
      </c>
      <c r="AB3231">
        <v>-430000</v>
      </c>
      <c r="AC3231">
        <v>0</v>
      </c>
      <c r="AD3231">
        <v>-430000</v>
      </c>
      <c r="AE3231">
        <v>0</v>
      </c>
      <c r="AF3231">
        <v>0</v>
      </c>
      <c r="AG3231">
        <v>0</v>
      </c>
      <c r="AH3231">
        <v>0</v>
      </c>
      <c r="AI3231">
        <v>-430000</v>
      </c>
      <c r="AJ3231">
        <v>-430000</v>
      </c>
      <c r="AK3231">
        <v>0</v>
      </c>
      <c r="AL3231">
        <v>0</v>
      </c>
      <c r="AM3231">
        <v>0</v>
      </c>
      <c r="AN3231">
        <v>0</v>
      </c>
      <c r="AO3231">
        <v>0</v>
      </c>
      <c r="AP3231">
        <v>0</v>
      </c>
      <c r="AQ3231">
        <v>0</v>
      </c>
    </row>
    <row r="3232" spans="2:43" x14ac:dyDescent="0.35">
      <c r="B3232" s="65" t="s">
        <v>128</v>
      </c>
      <c r="C3232">
        <v>2015</v>
      </c>
      <c r="D3232">
        <v>2016</v>
      </c>
      <c r="F3232">
        <v>650</v>
      </c>
      <c r="G3232">
        <v>0</v>
      </c>
      <c r="H3232" t="s">
        <v>655</v>
      </c>
      <c r="I3232">
        <v>4</v>
      </c>
      <c r="J3232">
        <v>310</v>
      </c>
      <c r="K3232" t="s">
        <v>66</v>
      </c>
      <c r="L3232">
        <v>-144487.20000000001</v>
      </c>
      <c r="M3232">
        <v>-48162.400000000001</v>
      </c>
      <c r="N3232">
        <v>0</v>
      </c>
      <c r="O3232">
        <v>0</v>
      </c>
      <c r="P3232">
        <v>-144487.20000000001</v>
      </c>
      <c r="Q3232">
        <v>-48162.400000000001</v>
      </c>
      <c r="R3232">
        <v>0</v>
      </c>
      <c r="S3232">
        <v>0</v>
      </c>
      <c r="T3232">
        <v>0</v>
      </c>
      <c r="U3232">
        <v>0</v>
      </c>
      <c r="V3232">
        <v>0</v>
      </c>
      <c r="W3232">
        <v>0</v>
      </c>
      <c r="X3232">
        <v>0</v>
      </c>
      <c r="Y3232">
        <v>0</v>
      </c>
      <c r="Z3232">
        <v>0</v>
      </c>
      <c r="AA3232">
        <v>0</v>
      </c>
      <c r="AB3232">
        <v>0</v>
      </c>
      <c r="AC3232">
        <v>0</v>
      </c>
      <c r="AD3232">
        <v>-96324.800000000003</v>
      </c>
      <c r="AE3232">
        <v>0</v>
      </c>
      <c r="AF3232">
        <v>0</v>
      </c>
      <c r="AG3232">
        <v>0</v>
      </c>
      <c r="AH3232">
        <v>0</v>
      </c>
      <c r="AI3232">
        <v>-96324.800000000003</v>
      </c>
      <c r="AJ3232">
        <v>0</v>
      </c>
      <c r="AK3232">
        <v>-96324.800000000003</v>
      </c>
      <c r="AL3232">
        <v>0</v>
      </c>
      <c r="AM3232">
        <v>0</v>
      </c>
      <c r="AN3232">
        <v>0</v>
      </c>
      <c r="AO3232">
        <v>0</v>
      </c>
      <c r="AP3232">
        <v>0</v>
      </c>
      <c r="AQ3232">
        <v>0</v>
      </c>
    </row>
    <row r="3233" spans="2:43" x14ac:dyDescent="0.35">
      <c r="B3233" s="65" t="s">
        <v>128</v>
      </c>
      <c r="C3233">
        <v>2016</v>
      </c>
      <c r="D3233">
        <v>2016</v>
      </c>
      <c r="F3233">
        <v>650</v>
      </c>
      <c r="G3233">
        <v>0</v>
      </c>
      <c r="H3233" t="s">
        <v>636</v>
      </c>
      <c r="I3233">
        <v>1</v>
      </c>
      <c r="J3233">
        <v>251</v>
      </c>
      <c r="K3233" t="s">
        <v>66</v>
      </c>
      <c r="L3233">
        <v>-4731136.38</v>
      </c>
      <c r="M3233">
        <v>-716516.45</v>
      </c>
      <c r="N3233">
        <v>0</v>
      </c>
      <c r="O3233">
        <v>-269</v>
      </c>
      <c r="P3233">
        <v>-4731136.38</v>
      </c>
      <c r="Q3233">
        <v>-716785.45</v>
      </c>
      <c r="R3233">
        <v>-189930.35</v>
      </c>
      <c r="S3233">
        <v>0</v>
      </c>
      <c r="T3233">
        <v>0</v>
      </c>
      <c r="U3233">
        <v>0</v>
      </c>
      <c r="V3233">
        <v>-189930.35</v>
      </c>
      <c r="W3233">
        <v>0</v>
      </c>
      <c r="X3233">
        <v>0</v>
      </c>
      <c r="Y3233">
        <v>0</v>
      </c>
      <c r="Z3233">
        <v>0</v>
      </c>
      <c r="AA3233">
        <v>0</v>
      </c>
      <c r="AB3233">
        <v>0</v>
      </c>
      <c r="AC3233">
        <v>0</v>
      </c>
      <c r="AD3233">
        <v>-4204281.28</v>
      </c>
      <c r="AE3233">
        <v>0</v>
      </c>
      <c r="AF3233">
        <v>0</v>
      </c>
      <c r="AG3233">
        <v>0</v>
      </c>
      <c r="AH3233">
        <v>0</v>
      </c>
      <c r="AI3233">
        <v>-4204281.28</v>
      </c>
      <c r="AJ3233">
        <v>0</v>
      </c>
      <c r="AK3233">
        <v>-4204281.28</v>
      </c>
      <c r="AL3233">
        <v>0</v>
      </c>
      <c r="AM3233">
        <v>257.07</v>
      </c>
      <c r="AN3233">
        <v>0</v>
      </c>
      <c r="AO3233">
        <v>0</v>
      </c>
      <c r="AP3233">
        <v>0</v>
      </c>
      <c r="AQ3233">
        <v>257.07</v>
      </c>
    </row>
    <row r="3234" spans="2:43" x14ac:dyDescent="0.35">
      <c r="B3234" s="65" t="s">
        <v>128</v>
      </c>
      <c r="C3234">
        <v>2016</v>
      </c>
      <c r="D3234">
        <v>2016</v>
      </c>
      <c r="F3234">
        <v>650</v>
      </c>
      <c r="G3234">
        <v>0</v>
      </c>
      <c r="H3234" t="s">
        <v>636</v>
      </c>
      <c r="I3234">
        <v>1</v>
      </c>
      <c r="J3234">
        <v>252</v>
      </c>
      <c r="K3234" t="s">
        <v>66</v>
      </c>
      <c r="L3234">
        <v>-10337961.630000001</v>
      </c>
      <c r="M3234">
        <v>-6042172.7599999998</v>
      </c>
      <c r="N3234">
        <v>0</v>
      </c>
      <c r="O3234">
        <v>0</v>
      </c>
      <c r="P3234">
        <v>-10337961.630000001</v>
      </c>
      <c r="Q3234">
        <v>-6042172.7599999998</v>
      </c>
      <c r="R3234">
        <v>-269006.44</v>
      </c>
      <c r="S3234">
        <v>0</v>
      </c>
      <c r="T3234">
        <v>0</v>
      </c>
      <c r="U3234">
        <v>-151.22</v>
      </c>
      <c r="V3234">
        <v>-269006.44</v>
      </c>
      <c r="W3234">
        <v>-151.22</v>
      </c>
      <c r="X3234">
        <v>-1497992.77</v>
      </c>
      <c r="Y3234">
        <v>-791277.51</v>
      </c>
      <c r="Z3234">
        <v>0</v>
      </c>
      <c r="AA3234">
        <v>0</v>
      </c>
      <c r="AB3234">
        <v>-1497992.77</v>
      </c>
      <c r="AC3234">
        <v>-791277.51</v>
      </c>
      <c r="AD3234">
        <v>-5283749.67</v>
      </c>
      <c r="AE3234">
        <v>0</v>
      </c>
      <c r="AF3234">
        <v>0</v>
      </c>
      <c r="AG3234">
        <v>0</v>
      </c>
      <c r="AH3234">
        <v>0</v>
      </c>
      <c r="AI3234">
        <v>-5283749.67</v>
      </c>
      <c r="AJ3234">
        <v>-1497992.77</v>
      </c>
      <c r="AK3234">
        <v>-4577034.41</v>
      </c>
      <c r="AL3234">
        <v>-12390.32</v>
      </c>
      <c r="AM3234">
        <v>0</v>
      </c>
      <c r="AN3234">
        <v>151.22</v>
      </c>
      <c r="AO3234">
        <v>0</v>
      </c>
      <c r="AP3234">
        <v>14232.43</v>
      </c>
      <c r="AQ3234">
        <v>14383.65</v>
      </c>
    </row>
    <row r="3235" spans="2:43" x14ac:dyDescent="0.35">
      <c r="B3235" s="65" t="s">
        <v>128</v>
      </c>
      <c r="C3235">
        <v>2016</v>
      </c>
      <c r="D3235">
        <v>2016</v>
      </c>
      <c r="F3235">
        <v>650</v>
      </c>
      <c r="G3235">
        <v>0</v>
      </c>
      <c r="H3235" t="s">
        <v>636</v>
      </c>
      <c r="I3235">
        <v>1</v>
      </c>
      <c r="J3235">
        <v>254</v>
      </c>
      <c r="K3235" t="s">
        <v>66</v>
      </c>
      <c r="L3235">
        <v>-35253.15</v>
      </c>
      <c r="M3235">
        <v>0</v>
      </c>
      <c r="N3235">
        <v>0</v>
      </c>
      <c r="O3235">
        <v>0</v>
      </c>
      <c r="P3235">
        <v>-35253.15</v>
      </c>
      <c r="Q3235">
        <v>0</v>
      </c>
      <c r="R3235">
        <v>0</v>
      </c>
      <c r="S3235">
        <v>0</v>
      </c>
      <c r="T3235">
        <v>0</v>
      </c>
      <c r="U3235">
        <v>0</v>
      </c>
      <c r="V3235">
        <v>0</v>
      </c>
      <c r="W3235">
        <v>0</v>
      </c>
      <c r="X3235">
        <v>0</v>
      </c>
      <c r="Y3235">
        <v>0</v>
      </c>
      <c r="Z3235">
        <v>0</v>
      </c>
      <c r="AA3235">
        <v>0</v>
      </c>
      <c r="AB3235">
        <v>0</v>
      </c>
      <c r="AC3235">
        <v>0</v>
      </c>
      <c r="AD3235">
        <v>-35253.15</v>
      </c>
      <c r="AE3235">
        <v>0</v>
      </c>
      <c r="AF3235">
        <v>0</v>
      </c>
      <c r="AG3235">
        <v>0</v>
      </c>
      <c r="AH3235">
        <v>0</v>
      </c>
      <c r="AI3235">
        <v>-35253.15</v>
      </c>
      <c r="AJ3235">
        <v>0</v>
      </c>
      <c r="AK3235">
        <v>-35253.15</v>
      </c>
      <c r="AL3235">
        <v>0</v>
      </c>
      <c r="AM3235">
        <v>0</v>
      </c>
      <c r="AN3235">
        <v>0</v>
      </c>
      <c r="AO3235">
        <v>0</v>
      </c>
      <c r="AP3235">
        <v>0</v>
      </c>
      <c r="AQ3235">
        <v>0</v>
      </c>
    </row>
    <row r="3236" spans="2:43" x14ac:dyDescent="0.35">
      <c r="B3236" s="65" t="s">
        <v>128</v>
      </c>
      <c r="C3236">
        <v>2016</v>
      </c>
      <c r="D3236">
        <v>2016</v>
      </c>
      <c r="F3236">
        <v>650</v>
      </c>
      <c r="G3236">
        <v>0</v>
      </c>
      <c r="H3236" t="s">
        <v>636</v>
      </c>
      <c r="I3236">
        <v>1</v>
      </c>
      <c r="J3236">
        <v>260</v>
      </c>
      <c r="K3236" t="s">
        <v>66</v>
      </c>
      <c r="L3236">
        <v>-533652.11</v>
      </c>
      <c r="M3236">
        <v>-15298.85</v>
      </c>
      <c r="N3236">
        <v>0</v>
      </c>
      <c r="O3236">
        <v>0</v>
      </c>
      <c r="P3236">
        <v>-533652.11</v>
      </c>
      <c r="Q3236">
        <v>-15298.85</v>
      </c>
      <c r="R3236">
        <v>-52047.37</v>
      </c>
      <c r="S3236">
        <v>11203.81</v>
      </c>
      <c r="T3236">
        <v>0</v>
      </c>
      <c r="U3236">
        <v>-11353.58</v>
      </c>
      <c r="V3236">
        <v>-52047.37</v>
      </c>
      <c r="W3236">
        <v>-149.77000000000001</v>
      </c>
      <c r="X3236">
        <v>0</v>
      </c>
      <c r="Y3236">
        <v>0</v>
      </c>
      <c r="Z3236">
        <v>0</v>
      </c>
      <c r="AA3236">
        <v>0</v>
      </c>
      <c r="AB3236">
        <v>0</v>
      </c>
      <c r="AC3236">
        <v>0</v>
      </c>
      <c r="AD3236">
        <v>-570292.06999999995</v>
      </c>
      <c r="AE3236">
        <v>0</v>
      </c>
      <c r="AF3236">
        <v>0</v>
      </c>
      <c r="AG3236">
        <v>0</v>
      </c>
      <c r="AH3236">
        <v>0</v>
      </c>
      <c r="AI3236">
        <v>-570292.06999999995</v>
      </c>
      <c r="AJ3236">
        <v>0</v>
      </c>
      <c r="AK3236">
        <v>-570292.06999999995</v>
      </c>
      <c r="AL3236">
        <v>-41.21</v>
      </c>
      <c r="AM3236">
        <v>1130</v>
      </c>
      <c r="AN3236">
        <v>149.77000000000001</v>
      </c>
      <c r="AO3236">
        <v>0</v>
      </c>
      <c r="AP3236">
        <v>0</v>
      </c>
      <c r="AQ3236">
        <v>1279.77</v>
      </c>
    </row>
    <row r="3237" spans="2:43" x14ac:dyDescent="0.35">
      <c r="B3237" s="65" t="s">
        <v>128</v>
      </c>
      <c r="C3237">
        <v>2016</v>
      </c>
      <c r="D3237">
        <v>2016</v>
      </c>
      <c r="F3237">
        <v>650</v>
      </c>
      <c r="G3237">
        <v>0</v>
      </c>
      <c r="H3237" t="s">
        <v>636</v>
      </c>
      <c r="I3237">
        <v>1</v>
      </c>
      <c r="J3237">
        <v>310</v>
      </c>
      <c r="K3237" t="s">
        <v>66</v>
      </c>
      <c r="L3237">
        <v>0</v>
      </c>
      <c r="M3237">
        <v>0</v>
      </c>
      <c r="N3237">
        <v>0</v>
      </c>
      <c r="O3237">
        <v>0</v>
      </c>
      <c r="P3237">
        <v>0</v>
      </c>
      <c r="Q3237">
        <v>0</v>
      </c>
      <c r="R3237">
        <v>-19030.8</v>
      </c>
      <c r="S3237">
        <v>0</v>
      </c>
      <c r="T3237">
        <v>0</v>
      </c>
      <c r="U3237">
        <v>0</v>
      </c>
      <c r="V3237">
        <v>-19030.8</v>
      </c>
      <c r="W3237">
        <v>0</v>
      </c>
      <c r="X3237">
        <v>0</v>
      </c>
      <c r="Y3237">
        <v>0</v>
      </c>
      <c r="Z3237">
        <v>0</v>
      </c>
      <c r="AA3237">
        <v>0</v>
      </c>
      <c r="AB3237">
        <v>0</v>
      </c>
      <c r="AC3237">
        <v>0</v>
      </c>
      <c r="AD3237">
        <v>-19030.8</v>
      </c>
      <c r="AE3237">
        <v>0</v>
      </c>
      <c r="AF3237">
        <v>0</v>
      </c>
      <c r="AG3237">
        <v>0</v>
      </c>
      <c r="AH3237">
        <v>0</v>
      </c>
      <c r="AI3237">
        <v>-19030.8</v>
      </c>
      <c r="AJ3237">
        <v>0</v>
      </c>
      <c r="AK3237">
        <v>-19030.8</v>
      </c>
      <c r="AL3237">
        <v>0</v>
      </c>
      <c r="AM3237">
        <v>0</v>
      </c>
      <c r="AN3237">
        <v>0</v>
      </c>
      <c r="AO3237">
        <v>0</v>
      </c>
      <c r="AP3237">
        <v>0</v>
      </c>
      <c r="AQ3237">
        <v>0</v>
      </c>
    </row>
    <row r="3238" spans="2:43" x14ac:dyDescent="0.35">
      <c r="B3238" s="65" t="s">
        <v>128</v>
      </c>
      <c r="C3238">
        <v>2016</v>
      </c>
      <c r="D3238">
        <v>2016</v>
      </c>
      <c r="F3238">
        <v>650</v>
      </c>
      <c r="G3238">
        <v>0</v>
      </c>
      <c r="H3238" t="s">
        <v>636</v>
      </c>
      <c r="I3238">
        <v>1</v>
      </c>
      <c r="J3238">
        <v>410</v>
      </c>
      <c r="K3238" t="s">
        <v>66</v>
      </c>
      <c r="L3238">
        <v>-341728</v>
      </c>
      <c r="M3238">
        <v>-2744.64</v>
      </c>
      <c r="N3238">
        <v>0</v>
      </c>
      <c r="O3238">
        <v>0</v>
      </c>
      <c r="P3238">
        <v>-341728</v>
      </c>
      <c r="Q3238">
        <v>-2744.64</v>
      </c>
      <c r="R3238">
        <v>0</v>
      </c>
      <c r="S3238">
        <v>0</v>
      </c>
      <c r="T3238">
        <v>0</v>
      </c>
      <c r="U3238">
        <v>0</v>
      </c>
      <c r="V3238">
        <v>0</v>
      </c>
      <c r="W3238">
        <v>0</v>
      </c>
      <c r="X3238">
        <v>0</v>
      </c>
      <c r="Y3238">
        <v>0</v>
      </c>
      <c r="Z3238">
        <v>0</v>
      </c>
      <c r="AA3238">
        <v>0</v>
      </c>
      <c r="AB3238">
        <v>0</v>
      </c>
      <c r="AC3238">
        <v>0</v>
      </c>
      <c r="AD3238">
        <v>-339507.36</v>
      </c>
      <c r="AE3238">
        <v>0</v>
      </c>
      <c r="AF3238">
        <v>0</v>
      </c>
      <c r="AG3238">
        <v>0</v>
      </c>
      <c r="AH3238">
        <v>0</v>
      </c>
      <c r="AI3238">
        <v>-339507.36</v>
      </c>
      <c r="AJ3238">
        <v>0</v>
      </c>
      <c r="AK3238">
        <v>-339507.36</v>
      </c>
      <c r="AL3238">
        <v>-524</v>
      </c>
      <c r="AM3238">
        <v>0</v>
      </c>
      <c r="AN3238">
        <v>0</v>
      </c>
      <c r="AO3238">
        <v>0</v>
      </c>
      <c r="AP3238">
        <v>524</v>
      </c>
      <c r="AQ3238">
        <v>524</v>
      </c>
    </row>
    <row r="3239" spans="2:43" x14ac:dyDescent="0.35">
      <c r="B3239" s="65" t="s">
        <v>128</v>
      </c>
      <c r="C3239">
        <v>2016</v>
      </c>
      <c r="D3239">
        <v>2016</v>
      </c>
      <c r="F3239">
        <v>650</v>
      </c>
      <c r="G3239">
        <v>0</v>
      </c>
      <c r="H3239" t="s">
        <v>653</v>
      </c>
      <c r="I3239">
        <v>2</v>
      </c>
      <c r="J3239">
        <v>251</v>
      </c>
      <c r="K3239" t="s">
        <v>66</v>
      </c>
      <c r="L3239">
        <v>-26231.69</v>
      </c>
      <c r="M3239">
        <v>-26231.69</v>
      </c>
      <c r="N3239">
        <v>0</v>
      </c>
      <c r="O3239">
        <v>0</v>
      </c>
      <c r="P3239">
        <v>-26231.69</v>
      </c>
      <c r="Q3239">
        <v>-26231.69</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row>
    <row r="3240" spans="2:43" x14ac:dyDescent="0.35">
      <c r="B3240" s="65" t="s">
        <v>128</v>
      </c>
      <c r="C3240">
        <v>2016</v>
      </c>
      <c r="D3240">
        <v>2016</v>
      </c>
      <c r="F3240">
        <v>650</v>
      </c>
      <c r="G3240">
        <v>0</v>
      </c>
      <c r="H3240" t="s">
        <v>653</v>
      </c>
      <c r="I3240">
        <v>2</v>
      </c>
      <c r="J3240">
        <v>252</v>
      </c>
      <c r="K3240" t="s">
        <v>66</v>
      </c>
      <c r="L3240">
        <v>-13788488.279999999</v>
      </c>
      <c r="M3240">
        <v>-7774593.8600000003</v>
      </c>
      <c r="N3240">
        <v>0</v>
      </c>
      <c r="O3240">
        <v>0</v>
      </c>
      <c r="P3240">
        <v>-13788488.279999999</v>
      </c>
      <c r="Q3240">
        <v>-7774593.8600000003</v>
      </c>
      <c r="R3240">
        <v>-55131.82</v>
      </c>
      <c r="S3240">
        <v>0</v>
      </c>
      <c r="T3240">
        <v>0</v>
      </c>
      <c r="U3240">
        <v>-6.1</v>
      </c>
      <c r="V3240">
        <v>-55131.82</v>
      </c>
      <c r="W3240">
        <v>-6.1</v>
      </c>
      <c r="X3240">
        <v>-1572838.3</v>
      </c>
      <c r="Y3240">
        <v>-127086.51</v>
      </c>
      <c r="Z3240">
        <v>0</v>
      </c>
      <c r="AA3240">
        <v>0</v>
      </c>
      <c r="AB3240">
        <v>-1572838.3</v>
      </c>
      <c r="AC3240">
        <v>-127086.51</v>
      </c>
      <c r="AD3240">
        <v>-7525157.9199999999</v>
      </c>
      <c r="AE3240">
        <v>0</v>
      </c>
      <c r="AF3240">
        <v>0</v>
      </c>
      <c r="AG3240">
        <v>0</v>
      </c>
      <c r="AH3240">
        <v>0</v>
      </c>
      <c r="AI3240">
        <v>-7525157.9199999999</v>
      </c>
      <c r="AJ3240">
        <v>-1572838.3</v>
      </c>
      <c r="AK3240">
        <v>-6079406.1299999999</v>
      </c>
      <c r="AL3240">
        <v>-10385.99</v>
      </c>
      <c r="AM3240">
        <v>0</v>
      </c>
      <c r="AN3240">
        <v>6.1</v>
      </c>
      <c r="AO3240">
        <v>0</v>
      </c>
      <c r="AP3240">
        <v>10879.89</v>
      </c>
      <c r="AQ3240">
        <v>10885.99</v>
      </c>
    </row>
    <row r="3241" spans="2:43" x14ac:dyDescent="0.35">
      <c r="B3241" s="65" t="s">
        <v>128</v>
      </c>
      <c r="C3241">
        <v>2016</v>
      </c>
      <c r="D3241">
        <v>2016</v>
      </c>
      <c r="F3241">
        <v>650</v>
      </c>
      <c r="G3241">
        <v>0</v>
      </c>
      <c r="H3241" t="s">
        <v>653</v>
      </c>
      <c r="I3241">
        <v>2</v>
      </c>
      <c r="J3241">
        <v>310</v>
      </c>
      <c r="K3241" t="s">
        <v>66</v>
      </c>
      <c r="L3241">
        <v>-68918.53</v>
      </c>
      <c r="M3241">
        <v>-68918.53</v>
      </c>
      <c r="N3241">
        <v>0</v>
      </c>
      <c r="O3241">
        <v>0</v>
      </c>
      <c r="P3241">
        <v>-68918.53</v>
      </c>
      <c r="Q3241">
        <v>-68918.53</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row>
    <row r="3242" spans="2:43" x14ac:dyDescent="0.35">
      <c r="B3242" s="65" t="s">
        <v>128</v>
      </c>
      <c r="C3242">
        <v>2016</v>
      </c>
      <c r="D3242">
        <v>2016</v>
      </c>
      <c r="F3242">
        <v>650</v>
      </c>
      <c r="G3242">
        <v>0</v>
      </c>
      <c r="H3242" t="s">
        <v>654</v>
      </c>
      <c r="I3242">
        <v>3</v>
      </c>
      <c r="J3242">
        <v>251</v>
      </c>
      <c r="K3242" t="s">
        <v>66</v>
      </c>
      <c r="L3242">
        <v>-19038.2</v>
      </c>
      <c r="M3242">
        <v>-19038.2</v>
      </c>
      <c r="N3242">
        <v>0</v>
      </c>
      <c r="O3242">
        <v>0</v>
      </c>
      <c r="P3242">
        <v>-19038.2</v>
      </c>
      <c r="Q3242">
        <v>-19038.2</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row>
    <row r="3243" spans="2:43" x14ac:dyDescent="0.35">
      <c r="B3243" s="65" t="s">
        <v>128</v>
      </c>
      <c r="C3243">
        <v>2016</v>
      </c>
      <c r="D3243">
        <v>2016</v>
      </c>
      <c r="F3243">
        <v>650</v>
      </c>
      <c r="G3243">
        <v>0</v>
      </c>
      <c r="H3243" t="s">
        <v>654</v>
      </c>
      <c r="I3243">
        <v>3</v>
      </c>
      <c r="J3243">
        <v>252</v>
      </c>
      <c r="K3243" t="s">
        <v>66</v>
      </c>
      <c r="L3243">
        <v>-8984190.5199999996</v>
      </c>
      <c r="M3243">
        <v>-2267283.81</v>
      </c>
      <c r="N3243">
        <v>0</v>
      </c>
      <c r="O3243">
        <v>0</v>
      </c>
      <c r="P3243">
        <v>-8984190.5199999996</v>
      </c>
      <c r="Q3243">
        <v>-2267283.81</v>
      </c>
      <c r="R3243">
        <v>-245998.28</v>
      </c>
      <c r="S3243">
        <v>456.54</v>
      </c>
      <c r="T3243">
        <v>0</v>
      </c>
      <c r="U3243">
        <v>-456.54</v>
      </c>
      <c r="V3243">
        <v>-245998.28</v>
      </c>
      <c r="W3243">
        <v>0</v>
      </c>
      <c r="X3243">
        <v>-1854951.02</v>
      </c>
      <c r="Y3243">
        <v>-3234.69</v>
      </c>
      <c r="Z3243">
        <v>0</v>
      </c>
      <c r="AA3243">
        <v>0</v>
      </c>
      <c r="AB3243">
        <v>-1854951.02</v>
      </c>
      <c r="AC3243">
        <v>-3234.69</v>
      </c>
      <c r="AD3243">
        <v>-8828303.0700000003</v>
      </c>
      <c r="AE3243">
        <v>0</v>
      </c>
      <c r="AF3243">
        <v>0</v>
      </c>
      <c r="AG3243">
        <v>0</v>
      </c>
      <c r="AH3243">
        <v>0</v>
      </c>
      <c r="AI3243">
        <v>-8828303.0700000003</v>
      </c>
      <c r="AJ3243">
        <v>-1854951.02</v>
      </c>
      <c r="AK3243">
        <v>-6976586.7400000002</v>
      </c>
      <c r="AL3243">
        <v>-13681.75</v>
      </c>
      <c r="AM3243">
        <v>0</v>
      </c>
      <c r="AN3243">
        <v>0</v>
      </c>
      <c r="AO3243">
        <v>0</v>
      </c>
      <c r="AP3243">
        <v>13964.21</v>
      </c>
      <c r="AQ3243">
        <v>13964.21</v>
      </c>
    </row>
    <row r="3244" spans="2:43" x14ac:dyDescent="0.35">
      <c r="B3244" s="65" t="s">
        <v>128</v>
      </c>
      <c r="C3244">
        <v>2016</v>
      </c>
      <c r="D3244">
        <v>2016</v>
      </c>
      <c r="F3244">
        <v>650</v>
      </c>
      <c r="G3244">
        <v>0</v>
      </c>
      <c r="H3244" t="s">
        <v>654</v>
      </c>
      <c r="I3244">
        <v>3</v>
      </c>
      <c r="J3244">
        <v>253</v>
      </c>
      <c r="K3244" t="s">
        <v>66</v>
      </c>
      <c r="L3244">
        <v>-8060.01</v>
      </c>
      <c r="M3244">
        <v>-401.37</v>
      </c>
      <c r="N3244">
        <v>0</v>
      </c>
      <c r="O3244">
        <v>0</v>
      </c>
      <c r="P3244">
        <v>-8060.01</v>
      </c>
      <c r="Q3244">
        <v>-401.37</v>
      </c>
      <c r="R3244">
        <v>0</v>
      </c>
      <c r="S3244">
        <v>0</v>
      </c>
      <c r="T3244">
        <v>0</v>
      </c>
      <c r="U3244">
        <v>0</v>
      </c>
      <c r="V3244">
        <v>0</v>
      </c>
      <c r="W3244">
        <v>0</v>
      </c>
      <c r="X3244">
        <v>0</v>
      </c>
      <c r="Y3244">
        <v>0</v>
      </c>
      <c r="Z3244">
        <v>0</v>
      </c>
      <c r="AA3244">
        <v>0</v>
      </c>
      <c r="AB3244">
        <v>0</v>
      </c>
      <c r="AC3244">
        <v>0</v>
      </c>
      <c r="AD3244">
        <v>-7658.64</v>
      </c>
      <c r="AE3244">
        <v>0</v>
      </c>
      <c r="AF3244">
        <v>0</v>
      </c>
      <c r="AG3244">
        <v>0</v>
      </c>
      <c r="AH3244">
        <v>0</v>
      </c>
      <c r="AI3244">
        <v>-7658.64</v>
      </c>
      <c r="AJ3244">
        <v>0</v>
      </c>
      <c r="AK3244">
        <v>-7658.64</v>
      </c>
      <c r="AL3244">
        <v>0</v>
      </c>
      <c r="AM3244">
        <v>0</v>
      </c>
      <c r="AN3244">
        <v>0</v>
      </c>
      <c r="AO3244">
        <v>0</v>
      </c>
      <c r="AP3244">
        <v>0</v>
      </c>
      <c r="AQ3244">
        <v>0</v>
      </c>
    </row>
    <row r="3245" spans="2:43" x14ac:dyDescent="0.35">
      <c r="B3245" s="65" t="s">
        <v>128</v>
      </c>
      <c r="C3245">
        <v>2016</v>
      </c>
      <c r="D3245">
        <v>2016</v>
      </c>
      <c r="F3245">
        <v>650</v>
      </c>
      <c r="G3245">
        <v>0</v>
      </c>
      <c r="H3245" t="s">
        <v>654</v>
      </c>
      <c r="I3245">
        <v>3</v>
      </c>
      <c r="J3245">
        <v>410</v>
      </c>
      <c r="K3245" t="s">
        <v>66</v>
      </c>
      <c r="L3245">
        <v>-129595.45</v>
      </c>
      <c r="M3245">
        <v>-103756.54</v>
      </c>
      <c r="N3245">
        <v>0</v>
      </c>
      <c r="O3245">
        <v>0</v>
      </c>
      <c r="P3245">
        <v>-129595.45</v>
      </c>
      <c r="Q3245">
        <v>-103756.54</v>
      </c>
      <c r="R3245">
        <v>0</v>
      </c>
      <c r="S3245">
        <v>0</v>
      </c>
      <c r="T3245">
        <v>0</v>
      </c>
      <c r="U3245">
        <v>0</v>
      </c>
      <c r="V3245">
        <v>0</v>
      </c>
      <c r="W3245">
        <v>0</v>
      </c>
      <c r="X3245">
        <v>0</v>
      </c>
      <c r="Y3245">
        <v>0</v>
      </c>
      <c r="Z3245">
        <v>0</v>
      </c>
      <c r="AA3245">
        <v>0</v>
      </c>
      <c r="AB3245">
        <v>0</v>
      </c>
      <c r="AC3245">
        <v>0</v>
      </c>
      <c r="AD3245">
        <v>-25838.91</v>
      </c>
      <c r="AE3245">
        <v>0</v>
      </c>
      <c r="AF3245">
        <v>0</v>
      </c>
      <c r="AG3245">
        <v>0</v>
      </c>
      <c r="AH3245">
        <v>0</v>
      </c>
      <c r="AI3245">
        <v>-25838.91</v>
      </c>
      <c r="AJ3245">
        <v>0</v>
      </c>
      <c r="AK3245">
        <v>-25838.91</v>
      </c>
      <c r="AL3245">
        <v>0</v>
      </c>
      <c r="AM3245">
        <v>0</v>
      </c>
      <c r="AN3245">
        <v>0</v>
      </c>
      <c r="AO3245">
        <v>0</v>
      </c>
      <c r="AP3245">
        <v>0</v>
      </c>
      <c r="AQ3245">
        <v>0</v>
      </c>
    </row>
    <row r="3246" spans="2:43" x14ac:dyDescent="0.35">
      <c r="B3246" s="65" t="s">
        <v>128</v>
      </c>
      <c r="C3246">
        <v>2016</v>
      </c>
      <c r="D3246">
        <v>2016</v>
      </c>
      <c r="F3246">
        <v>650</v>
      </c>
      <c r="G3246">
        <v>0</v>
      </c>
      <c r="H3246" t="s">
        <v>655</v>
      </c>
      <c r="I3246">
        <v>4</v>
      </c>
      <c r="J3246">
        <v>111</v>
      </c>
      <c r="K3246" t="s">
        <v>66</v>
      </c>
      <c r="L3246">
        <v>0</v>
      </c>
      <c r="M3246">
        <v>0</v>
      </c>
      <c r="N3246">
        <v>0</v>
      </c>
      <c r="O3246">
        <v>0</v>
      </c>
      <c r="P3246">
        <v>0</v>
      </c>
      <c r="Q3246">
        <v>0</v>
      </c>
      <c r="R3246">
        <v>-1326416.3700000001</v>
      </c>
      <c r="S3246">
        <v>0.82</v>
      </c>
      <c r="T3246">
        <v>0</v>
      </c>
      <c r="U3246">
        <v>-0.82</v>
      </c>
      <c r="V3246">
        <v>-1326416.3700000001</v>
      </c>
      <c r="W3246">
        <v>0</v>
      </c>
      <c r="X3246">
        <v>0</v>
      </c>
      <c r="Y3246">
        <v>0</v>
      </c>
      <c r="Z3246">
        <v>0</v>
      </c>
      <c r="AA3246">
        <v>0</v>
      </c>
      <c r="AB3246">
        <v>0</v>
      </c>
      <c r="AC3246">
        <v>0</v>
      </c>
      <c r="AD3246">
        <v>-1329961.47</v>
      </c>
      <c r="AE3246">
        <v>0</v>
      </c>
      <c r="AF3246">
        <v>0</v>
      </c>
      <c r="AG3246">
        <v>-13514.25</v>
      </c>
      <c r="AH3246">
        <v>0</v>
      </c>
      <c r="AI3246">
        <v>-1343475.72</v>
      </c>
      <c r="AJ3246">
        <v>0</v>
      </c>
      <c r="AK3246">
        <v>-1343475.72</v>
      </c>
      <c r="AL3246">
        <v>-17059.349999999999</v>
      </c>
      <c r="AM3246">
        <v>0</v>
      </c>
      <c r="AN3246">
        <v>0</v>
      </c>
      <c r="AO3246">
        <v>0</v>
      </c>
      <c r="AP3246">
        <v>238.24</v>
      </c>
      <c r="AQ3246">
        <v>238.24</v>
      </c>
    </row>
    <row r="3247" spans="2:43" x14ac:dyDescent="0.35">
      <c r="B3247" s="65" t="s">
        <v>128</v>
      </c>
      <c r="C3247">
        <v>2016</v>
      </c>
      <c r="D3247">
        <v>2016</v>
      </c>
      <c r="F3247">
        <v>650</v>
      </c>
      <c r="G3247">
        <v>0</v>
      </c>
      <c r="H3247" t="s">
        <v>655</v>
      </c>
      <c r="I3247">
        <v>4</v>
      </c>
      <c r="J3247">
        <v>113</v>
      </c>
      <c r="K3247" t="s">
        <v>66</v>
      </c>
      <c r="L3247">
        <v>0</v>
      </c>
      <c r="M3247">
        <v>0</v>
      </c>
      <c r="N3247">
        <v>0</v>
      </c>
      <c r="O3247">
        <v>0</v>
      </c>
      <c r="P3247">
        <v>0</v>
      </c>
      <c r="Q3247">
        <v>0</v>
      </c>
      <c r="R3247">
        <v>-29116.400000000001</v>
      </c>
      <c r="S3247">
        <v>0</v>
      </c>
      <c r="T3247">
        <v>0</v>
      </c>
      <c r="U3247">
        <v>0</v>
      </c>
      <c r="V3247">
        <v>-29116.400000000001</v>
      </c>
      <c r="W3247">
        <v>0</v>
      </c>
      <c r="X3247">
        <v>0</v>
      </c>
      <c r="Y3247">
        <v>0</v>
      </c>
      <c r="Z3247">
        <v>0</v>
      </c>
      <c r="AA3247">
        <v>0</v>
      </c>
      <c r="AB3247">
        <v>0</v>
      </c>
      <c r="AC3247">
        <v>0</v>
      </c>
      <c r="AD3247">
        <v>-28131.599999999999</v>
      </c>
      <c r="AE3247">
        <v>0</v>
      </c>
      <c r="AF3247">
        <v>0</v>
      </c>
      <c r="AG3247">
        <v>0</v>
      </c>
      <c r="AH3247">
        <v>0</v>
      </c>
      <c r="AI3247">
        <v>-28131.599999999999</v>
      </c>
      <c r="AJ3247">
        <v>0</v>
      </c>
      <c r="AK3247">
        <v>-28131.599999999999</v>
      </c>
      <c r="AL3247">
        <v>984.8</v>
      </c>
      <c r="AM3247">
        <v>0</v>
      </c>
      <c r="AN3247">
        <v>0</v>
      </c>
      <c r="AO3247">
        <v>0</v>
      </c>
      <c r="AP3247">
        <v>0</v>
      </c>
      <c r="AQ3247">
        <v>0</v>
      </c>
    </row>
    <row r="3248" spans="2:43" x14ac:dyDescent="0.35">
      <c r="B3248" s="65" t="s">
        <v>128</v>
      </c>
      <c r="C3248">
        <v>2016</v>
      </c>
      <c r="D3248">
        <v>2016</v>
      </c>
      <c r="F3248">
        <v>650</v>
      </c>
      <c r="G3248">
        <v>0</v>
      </c>
      <c r="H3248" t="s">
        <v>655</v>
      </c>
      <c r="I3248">
        <v>4</v>
      </c>
      <c r="J3248">
        <v>115</v>
      </c>
      <c r="K3248" t="s">
        <v>66</v>
      </c>
      <c r="L3248">
        <v>0</v>
      </c>
      <c r="M3248">
        <v>0</v>
      </c>
      <c r="N3248">
        <v>0</v>
      </c>
      <c r="O3248">
        <v>0</v>
      </c>
      <c r="P3248">
        <v>0</v>
      </c>
      <c r="Q3248">
        <v>0</v>
      </c>
      <c r="R3248">
        <v>-1498.84</v>
      </c>
      <c r="S3248">
        <v>0</v>
      </c>
      <c r="T3248">
        <v>0</v>
      </c>
      <c r="U3248">
        <v>0</v>
      </c>
      <c r="V3248">
        <v>-1498.84</v>
      </c>
      <c r="W3248">
        <v>0</v>
      </c>
      <c r="X3248">
        <v>0</v>
      </c>
      <c r="Y3248">
        <v>0</v>
      </c>
      <c r="Z3248">
        <v>0</v>
      </c>
      <c r="AA3248">
        <v>0</v>
      </c>
      <c r="AB3248">
        <v>0</v>
      </c>
      <c r="AC3248">
        <v>0</v>
      </c>
      <c r="AD3248">
        <v>-14878.35</v>
      </c>
      <c r="AE3248">
        <v>0</v>
      </c>
      <c r="AF3248">
        <v>0</v>
      </c>
      <c r="AG3248">
        <v>-60.71</v>
      </c>
      <c r="AH3248">
        <v>0</v>
      </c>
      <c r="AI3248">
        <v>-14939.06</v>
      </c>
      <c r="AJ3248">
        <v>0</v>
      </c>
      <c r="AK3248">
        <v>-14939.06</v>
      </c>
      <c r="AL3248">
        <v>-13440.22</v>
      </c>
      <c r="AM3248">
        <v>0</v>
      </c>
      <c r="AN3248">
        <v>0</v>
      </c>
      <c r="AO3248">
        <v>0</v>
      </c>
      <c r="AP3248">
        <v>0</v>
      </c>
      <c r="AQ3248">
        <v>0</v>
      </c>
    </row>
    <row r="3249" spans="2:43" x14ac:dyDescent="0.35">
      <c r="B3249" s="65" t="s">
        <v>128</v>
      </c>
      <c r="C3249">
        <v>2016</v>
      </c>
      <c r="D3249">
        <v>2016</v>
      </c>
      <c r="F3249">
        <v>650</v>
      </c>
      <c r="G3249">
        <v>0</v>
      </c>
      <c r="H3249" t="s">
        <v>655</v>
      </c>
      <c r="I3249">
        <v>4</v>
      </c>
      <c r="J3249">
        <v>121</v>
      </c>
      <c r="K3249" t="s">
        <v>66</v>
      </c>
      <c r="L3249">
        <v>0</v>
      </c>
      <c r="M3249">
        <v>0</v>
      </c>
      <c r="N3249">
        <v>0</v>
      </c>
      <c r="O3249">
        <v>0</v>
      </c>
      <c r="P3249">
        <v>0</v>
      </c>
      <c r="Q3249">
        <v>0</v>
      </c>
      <c r="R3249">
        <v>-438161.99</v>
      </c>
      <c r="S3249">
        <v>0</v>
      </c>
      <c r="T3249">
        <v>0</v>
      </c>
      <c r="U3249">
        <v>0</v>
      </c>
      <c r="V3249">
        <v>-438161.99</v>
      </c>
      <c r="W3249">
        <v>0</v>
      </c>
      <c r="X3249">
        <v>0</v>
      </c>
      <c r="Y3249">
        <v>0</v>
      </c>
      <c r="Z3249">
        <v>0</v>
      </c>
      <c r="AA3249">
        <v>0</v>
      </c>
      <c r="AB3249">
        <v>0</v>
      </c>
      <c r="AC3249">
        <v>0</v>
      </c>
      <c r="AD3249">
        <v>-422223</v>
      </c>
      <c r="AE3249">
        <v>0</v>
      </c>
      <c r="AF3249">
        <v>0</v>
      </c>
      <c r="AG3249">
        <v>-4.6500000000000004</v>
      </c>
      <c r="AH3249">
        <v>0</v>
      </c>
      <c r="AI3249">
        <v>-422227.65</v>
      </c>
      <c r="AJ3249">
        <v>0</v>
      </c>
      <c r="AK3249">
        <v>-422227.65</v>
      </c>
      <c r="AL3249">
        <v>15934.34</v>
      </c>
      <c r="AM3249">
        <v>0</v>
      </c>
      <c r="AN3249">
        <v>0</v>
      </c>
      <c r="AO3249">
        <v>0</v>
      </c>
      <c r="AP3249">
        <v>977.82</v>
      </c>
      <c r="AQ3249">
        <v>977.82</v>
      </c>
    </row>
    <row r="3250" spans="2:43" x14ac:dyDescent="0.35">
      <c r="B3250" s="65" t="s">
        <v>128</v>
      </c>
      <c r="C3250">
        <v>2016</v>
      </c>
      <c r="D3250">
        <v>2016</v>
      </c>
      <c r="F3250">
        <v>650</v>
      </c>
      <c r="G3250">
        <v>0</v>
      </c>
      <c r="H3250" t="s">
        <v>655</v>
      </c>
      <c r="I3250">
        <v>4</v>
      </c>
      <c r="J3250">
        <v>210</v>
      </c>
      <c r="K3250" t="s">
        <v>66</v>
      </c>
      <c r="L3250">
        <v>-66728.039999999994</v>
      </c>
      <c r="M3250">
        <v>-4609.45</v>
      </c>
      <c r="N3250">
        <v>0</v>
      </c>
      <c r="O3250">
        <v>-30099.27</v>
      </c>
      <c r="P3250">
        <v>-66728.039999999994</v>
      </c>
      <c r="Q3250">
        <v>-34708.720000000001</v>
      </c>
      <c r="R3250">
        <v>0</v>
      </c>
      <c r="S3250">
        <v>3841.78</v>
      </c>
      <c r="T3250">
        <v>0</v>
      </c>
      <c r="U3250">
        <v>-3841.78</v>
      </c>
      <c r="V3250">
        <v>0</v>
      </c>
      <c r="W3250">
        <v>0</v>
      </c>
      <c r="X3250">
        <v>0</v>
      </c>
      <c r="Y3250">
        <v>0</v>
      </c>
      <c r="Z3250">
        <v>0</v>
      </c>
      <c r="AA3250">
        <v>0</v>
      </c>
      <c r="AB3250">
        <v>0</v>
      </c>
      <c r="AC3250">
        <v>0</v>
      </c>
      <c r="AD3250">
        <v>-65959.429999999993</v>
      </c>
      <c r="AE3250">
        <v>0</v>
      </c>
      <c r="AF3250">
        <v>0</v>
      </c>
      <c r="AG3250">
        <v>0</v>
      </c>
      <c r="AH3250">
        <v>0</v>
      </c>
      <c r="AI3250">
        <v>-65959.429999999993</v>
      </c>
      <c r="AJ3250">
        <v>0</v>
      </c>
      <c r="AK3250">
        <v>-65959.429999999993</v>
      </c>
      <c r="AL3250">
        <v>-33940.11</v>
      </c>
      <c r="AM3250">
        <v>31953.41</v>
      </c>
      <c r="AN3250">
        <v>0</v>
      </c>
      <c r="AO3250">
        <v>0</v>
      </c>
      <c r="AP3250">
        <v>0</v>
      </c>
      <c r="AQ3250">
        <v>31953.41</v>
      </c>
    </row>
    <row r="3251" spans="2:43" x14ac:dyDescent="0.35">
      <c r="B3251" s="65" t="s">
        <v>128</v>
      </c>
      <c r="C3251">
        <v>2016</v>
      </c>
      <c r="D3251">
        <v>2016</v>
      </c>
      <c r="F3251">
        <v>650</v>
      </c>
      <c r="G3251">
        <v>0</v>
      </c>
      <c r="H3251" t="s">
        <v>655</v>
      </c>
      <c r="I3251">
        <v>4</v>
      </c>
      <c r="J3251">
        <v>220</v>
      </c>
      <c r="K3251" t="s">
        <v>66</v>
      </c>
      <c r="L3251">
        <v>-17593.38</v>
      </c>
      <c r="M3251">
        <v>0</v>
      </c>
      <c r="N3251">
        <v>0</v>
      </c>
      <c r="O3251">
        <v>0</v>
      </c>
      <c r="P3251">
        <v>-17593.38</v>
      </c>
      <c r="Q3251">
        <v>0</v>
      </c>
      <c r="R3251">
        <v>-1252.67</v>
      </c>
      <c r="S3251">
        <v>0</v>
      </c>
      <c r="T3251">
        <v>0</v>
      </c>
      <c r="U3251">
        <v>0</v>
      </c>
      <c r="V3251">
        <v>-1252.67</v>
      </c>
      <c r="W3251">
        <v>0</v>
      </c>
      <c r="X3251">
        <v>0</v>
      </c>
      <c r="Y3251">
        <v>0</v>
      </c>
      <c r="Z3251">
        <v>0</v>
      </c>
      <c r="AA3251">
        <v>0</v>
      </c>
      <c r="AB3251">
        <v>0</v>
      </c>
      <c r="AC3251">
        <v>0</v>
      </c>
      <c r="AD3251">
        <v>-18852.169999999998</v>
      </c>
      <c r="AE3251">
        <v>0</v>
      </c>
      <c r="AF3251">
        <v>0</v>
      </c>
      <c r="AG3251">
        <v>0</v>
      </c>
      <c r="AH3251">
        <v>0</v>
      </c>
      <c r="AI3251">
        <v>-18852.169999999998</v>
      </c>
      <c r="AJ3251">
        <v>0</v>
      </c>
      <c r="AK3251">
        <v>-18852.169999999998</v>
      </c>
      <c r="AL3251">
        <v>-6.12</v>
      </c>
      <c r="AM3251">
        <v>0</v>
      </c>
      <c r="AN3251">
        <v>0</v>
      </c>
      <c r="AO3251">
        <v>0</v>
      </c>
      <c r="AP3251">
        <v>6.12</v>
      </c>
      <c r="AQ3251">
        <v>6.12</v>
      </c>
    </row>
    <row r="3252" spans="2:43" x14ac:dyDescent="0.35">
      <c r="B3252" s="65" t="s">
        <v>128</v>
      </c>
      <c r="C3252">
        <v>2016</v>
      </c>
      <c r="D3252">
        <v>2016</v>
      </c>
      <c r="F3252">
        <v>650</v>
      </c>
      <c r="G3252">
        <v>0</v>
      </c>
      <c r="H3252" t="s">
        <v>655</v>
      </c>
      <c r="I3252">
        <v>4</v>
      </c>
      <c r="J3252">
        <v>233</v>
      </c>
      <c r="K3252" t="s">
        <v>66</v>
      </c>
      <c r="L3252">
        <v>-170706.46</v>
      </c>
      <c r="M3252">
        <v>-111706.46</v>
      </c>
      <c r="N3252">
        <v>0</v>
      </c>
      <c r="O3252">
        <v>0</v>
      </c>
      <c r="P3252">
        <v>-170706.46</v>
      </c>
      <c r="Q3252">
        <v>-111706.46</v>
      </c>
      <c r="R3252">
        <v>0</v>
      </c>
      <c r="S3252">
        <v>0</v>
      </c>
      <c r="T3252">
        <v>0</v>
      </c>
      <c r="U3252">
        <v>0</v>
      </c>
      <c r="V3252">
        <v>0</v>
      </c>
      <c r="W3252">
        <v>0</v>
      </c>
      <c r="X3252">
        <v>0</v>
      </c>
      <c r="Y3252">
        <v>0</v>
      </c>
      <c r="Z3252">
        <v>0</v>
      </c>
      <c r="AA3252">
        <v>0</v>
      </c>
      <c r="AB3252">
        <v>0</v>
      </c>
      <c r="AC3252">
        <v>0</v>
      </c>
      <c r="AD3252">
        <v>-59000</v>
      </c>
      <c r="AE3252">
        <v>0</v>
      </c>
      <c r="AF3252">
        <v>0</v>
      </c>
      <c r="AG3252">
        <v>0</v>
      </c>
      <c r="AH3252">
        <v>0</v>
      </c>
      <c r="AI3252">
        <v>-59000</v>
      </c>
      <c r="AJ3252">
        <v>0</v>
      </c>
      <c r="AK3252">
        <v>-59000</v>
      </c>
      <c r="AL3252">
        <v>0</v>
      </c>
      <c r="AM3252">
        <v>0</v>
      </c>
      <c r="AN3252">
        <v>0</v>
      </c>
      <c r="AO3252">
        <v>0</v>
      </c>
      <c r="AP3252">
        <v>0</v>
      </c>
      <c r="AQ3252">
        <v>0</v>
      </c>
    </row>
    <row r="3253" spans="2:43" x14ac:dyDescent="0.35">
      <c r="B3253" s="65" t="s">
        <v>128</v>
      </c>
      <c r="C3253">
        <v>2016</v>
      </c>
      <c r="D3253">
        <v>2016</v>
      </c>
      <c r="F3253">
        <v>650</v>
      </c>
      <c r="G3253">
        <v>0</v>
      </c>
      <c r="H3253" t="s">
        <v>655</v>
      </c>
      <c r="I3253">
        <v>4</v>
      </c>
      <c r="J3253">
        <v>251</v>
      </c>
      <c r="K3253" t="s">
        <v>66</v>
      </c>
      <c r="L3253">
        <v>-1597775.7</v>
      </c>
      <c r="M3253">
        <v>-149390.26999999999</v>
      </c>
      <c r="N3253">
        <v>0</v>
      </c>
      <c r="O3253">
        <v>0</v>
      </c>
      <c r="P3253">
        <v>-1597775.7</v>
      </c>
      <c r="Q3253">
        <v>-149390.26999999999</v>
      </c>
      <c r="R3253">
        <v>-2533</v>
      </c>
      <c r="S3253">
        <v>0</v>
      </c>
      <c r="T3253">
        <v>0</v>
      </c>
      <c r="U3253">
        <v>0</v>
      </c>
      <c r="V3253">
        <v>-2533</v>
      </c>
      <c r="W3253">
        <v>0</v>
      </c>
      <c r="X3253">
        <v>0</v>
      </c>
      <c r="Y3253">
        <v>0</v>
      </c>
      <c r="Z3253">
        <v>0</v>
      </c>
      <c r="AA3253">
        <v>0</v>
      </c>
      <c r="AB3253">
        <v>0</v>
      </c>
      <c r="AC3253">
        <v>0</v>
      </c>
      <c r="AD3253">
        <v>-1452017.43</v>
      </c>
      <c r="AE3253">
        <v>0</v>
      </c>
      <c r="AF3253">
        <v>0</v>
      </c>
      <c r="AG3253">
        <v>0</v>
      </c>
      <c r="AH3253">
        <v>0</v>
      </c>
      <c r="AI3253">
        <v>-1452017.43</v>
      </c>
      <c r="AJ3253">
        <v>0</v>
      </c>
      <c r="AK3253">
        <v>-1452017.43</v>
      </c>
      <c r="AL3253">
        <v>-1099</v>
      </c>
      <c r="AM3253">
        <v>0</v>
      </c>
      <c r="AN3253">
        <v>0</v>
      </c>
      <c r="AO3253">
        <v>0</v>
      </c>
      <c r="AP3253">
        <v>1099</v>
      </c>
      <c r="AQ3253">
        <v>1099</v>
      </c>
    </row>
    <row r="3254" spans="2:43" x14ac:dyDescent="0.35">
      <c r="B3254" s="65" t="s">
        <v>128</v>
      </c>
      <c r="C3254">
        <v>2016</v>
      </c>
      <c r="D3254">
        <v>2016</v>
      </c>
      <c r="F3254">
        <v>650</v>
      </c>
      <c r="G3254">
        <v>0</v>
      </c>
      <c r="H3254" t="s">
        <v>655</v>
      </c>
      <c r="I3254">
        <v>4</v>
      </c>
      <c r="J3254">
        <v>252</v>
      </c>
      <c r="K3254" t="s">
        <v>66</v>
      </c>
      <c r="L3254">
        <v>-5131364.08</v>
      </c>
      <c r="M3254">
        <v>-710501.46</v>
      </c>
      <c r="N3254">
        <v>0</v>
      </c>
      <c r="O3254">
        <v>-1907145.52</v>
      </c>
      <c r="P3254">
        <v>-5131364.08</v>
      </c>
      <c r="Q3254">
        <v>-2617646.98</v>
      </c>
      <c r="R3254">
        <v>0</v>
      </c>
      <c r="S3254">
        <v>-135716.28</v>
      </c>
      <c r="T3254">
        <v>0</v>
      </c>
      <c r="U3254">
        <v>-116.1</v>
      </c>
      <c r="V3254">
        <v>0</v>
      </c>
      <c r="W3254">
        <v>-135832.38</v>
      </c>
      <c r="X3254">
        <v>-415101.12</v>
      </c>
      <c r="Y3254">
        <v>-76143.56</v>
      </c>
      <c r="Z3254">
        <v>0</v>
      </c>
      <c r="AA3254">
        <v>0</v>
      </c>
      <c r="AB3254">
        <v>-415101.12</v>
      </c>
      <c r="AC3254">
        <v>-76143.56</v>
      </c>
      <c r="AD3254">
        <v>-2724283.92</v>
      </c>
      <c r="AE3254">
        <v>0</v>
      </c>
      <c r="AF3254">
        <v>0</v>
      </c>
      <c r="AG3254">
        <v>0</v>
      </c>
      <c r="AH3254">
        <v>0</v>
      </c>
      <c r="AI3254">
        <v>-2724283.92</v>
      </c>
      <c r="AJ3254">
        <v>-415101.12</v>
      </c>
      <c r="AK3254">
        <v>-2385326.36</v>
      </c>
      <c r="AL3254">
        <v>-7441.64</v>
      </c>
      <c r="AM3254">
        <v>955.54</v>
      </c>
      <c r="AN3254">
        <v>135832.38</v>
      </c>
      <c r="AO3254">
        <v>0</v>
      </c>
      <c r="AP3254">
        <v>5980.02</v>
      </c>
      <c r="AQ3254">
        <v>142767.94</v>
      </c>
    </row>
    <row r="3255" spans="2:43" x14ac:dyDescent="0.35">
      <c r="B3255" s="65" t="s">
        <v>128</v>
      </c>
      <c r="C3255">
        <v>2016</v>
      </c>
      <c r="D3255">
        <v>2016</v>
      </c>
      <c r="F3255">
        <v>650</v>
      </c>
      <c r="G3255">
        <v>0</v>
      </c>
      <c r="H3255" t="s">
        <v>655</v>
      </c>
      <c r="I3255">
        <v>4</v>
      </c>
      <c r="J3255">
        <v>253</v>
      </c>
      <c r="K3255" t="s">
        <v>66</v>
      </c>
      <c r="L3255">
        <v>-172099.83</v>
      </c>
      <c r="M3255">
        <v>-198541.28</v>
      </c>
      <c r="N3255">
        <v>0</v>
      </c>
      <c r="O3255">
        <v>0</v>
      </c>
      <c r="P3255">
        <v>-172099.83</v>
      </c>
      <c r="Q3255">
        <v>-198541.28</v>
      </c>
      <c r="R3255">
        <v>0</v>
      </c>
      <c r="S3255">
        <v>0</v>
      </c>
      <c r="T3255">
        <v>0</v>
      </c>
      <c r="U3255">
        <v>0</v>
      </c>
      <c r="V3255">
        <v>0</v>
      </c>
      <c r="W3255">
        <v>0</v>
      </c>
      <c r="X3255">
        <v>-601436.63</v>
      </c>
      <c r="Y3255">
        <v>-119267.48</v>
      </c>
      <c r="Z3255">
        <v>0</v>
      </c>
      <c r="AA3255">
        <v>0</v>
      </c>
      <c r="AB3255">
        <v>-601436.63</v>
      </c>
      <c r="AC3255">
        <v>-119267.48</v>
      </c>
      <c r="AD3255">
        <v>-455727.7</v>
      </c>
      <c r="AE3255">
        <v>0</v>
      </c>
      <c r="AF3255">
        <v>0</v>
      </c>
      <c r="AG3255">
        <v>0</v>
      </c>
      <c r="AH3255">
        <v>0</v>
      </c>
      <c r="AI3255">
        <v>-455727.7</v>
      </c>
      <c r="AJ3255">
        <v>-601436.63</v>
      </c>
      <c r="AK3255">
        <v>26441.45</v>
      </c>
      <c r="AL3255">
        <v>0</v>
      </c>
      <c r="AM3255">
        <v>0</v>
      </c>
      <c r="AN3255">
        <v>0</v>
      </c>
      <c r="AO3255">
        <v>0</v>
      </c>
      <c r="AP3255">
        <v>0</v>
      </c>
      <c r="AQ3255">
        <v>0</v>
      </c>
    </row>
    <row r="3256" spans="2:43" x14ac:dyDescent="0.35">
      <c r="B3256" s="65" t="s">
        <v>128</v>
      </c>
      <c r="C3256">
        <v>2016</v>
      </c>
      <c r="D3256">
        <v>2016</v>
      </c>
      <c r="F3256">
        <v>650</v>
      </c>
      <c r="G3256">
        <v>0</v>
      </c>
      <c r="H3256" t="s">
        <v>655</v>
      </c>
      <c r="I3256">
        <v>4</v>
      </c>
      <c r="J3256">
        <v>255</v>
      </c>
      <c r="K3256" t="s">
        <v>66</v>
      </c>
      <c r="L3256">
        <v>0</v>
      </c>
      <c r="M3256">
        <v>0</v>
      </c>
      <c r="N3256">
        <v>0</v>
      </c>
      <c r="O3256">
        <v>0</v>
      </c>
      <c r="P3256">
        <v>0</v>
      </c>
      <c r="Q3256">
        <v>0</v>
      </c>
      <c r="R3256">
        <v>0</v>
      </c>
      <c r="S3256">
        <v>0</v>
      </c>
      <c r="T3256">
        <v>0</v>
      </c>
      <c r="U3256">
        <v>0</v>
      </c>
      <c r="V3256">
        <v>0</v>
      </c>
      <c r="W3256">
        <v>0</v>
      </c>
      <c r="X3256">
        <v>-248020</v>
      </c>
      <c r="Y3256">
        <v>0</v>
      </c>
      <c r="Z3256">
        <v>0</v>
      </c>
      <c r="AA3256">
        <v>0</v>
      </c>
      <c r="AB3256">
        <v>-248020</v>
      </c>
      <c r="AC3256">
        <v>0</v>
      </c>
      <c r="AD3256">
        <v>-248020</v>
      </c>
      <c r="AE3256">
        <v>0</v>
      </c>
      <c r="AF3256">
        <v>0</v>
      </c>
      <c r="AG3256">
        <v>0</v>
      </c>
      <c r="AH3256">
        <v>0</v>
      </c>
      <c r="AI3256">
        <v>-248020</v>
      </c>
      <c r="AJ3256">
        <v>-248020</v>
      </c>
      <c r="AK3256">
        <v>0</v>
      </c>
      <c r="AL3256">
        <v>0</v>
      </c>
      <c r="AM3256">
        <v>0</v>
      </c>
      <c r="AN3256">
        <v>0</v>
      </c>
      <c r="AO3256">
        <v>0</v>
      </c>
      <c r="AP3256">
        <v>0</v>
      </c>
      <c r="AQ3256">
        <v>0</v>
      </c>
    </row>
    <row r="3257" spans="2:43" x14ac:dyDescent="0.35">
      <c r="B3257" s="65" t="s">
        <v>128</v>
      </c>
      <c r="C3257">
        <v>2016</v>
      </c>
      <c r="D3257">
        <v>2016</v>
      </c>
      <c r="F3257">
        <v>650</v>
      </c>
      <c r="G3257">
        <v>0</v>
      </c>
      <c r="H3257" t="s">
        <v>655</v>
      </c>
      <c r="I3257">
        <v>4</v>
      </c>
      <c r="J3257">
        <v>257</v>
      </c>
      <c r="K3257" t="s">
        <v>66</v>
      </c>
      <c r="L3257">
        <v>-992694.98</v>
      </c>
      <c r="M3257">
        <v>-3620.91</v>
      </c>
      <c r="N3257">
        <v>0</v>
      </c>
      <c r="O3257">
        <v>0</v>
      </c>
      <c r="P3257">
        <v>-992694.98</v>
      </c>
      <c r="Q3257">
        <v>-3620.91</v>
      </c>
      <c r="R3257">
        <v>-40469</v>
      </c>
      <c r="S3257">
        <v>0</v>
      </c>
      <c r="T3257">
        <v>0</v>
      </c>
      <c r="U3257">
        <v>0</v>
      </c>
      <c r="V3257">
        <v>-40469</v>
      </c>
      <c r="W3257">
        <v>0</v>
      </c>
      <c r="X3257">
        <v>0</v>
      </c>
      <c r="Y3257">
        <v>0</v>
      </c>
      <c r="Z3257">
        <v>0</v>
      </c>
      <c r="AA3257">
        <v>0</v>
      </c>
      <c r="AB3257">
        <v>0</v>
      </c>
      <c r="AC3257">
        <v>0</v>
      </c>
      <c r="AD3257">
        <v>-1029543.07</v>
      </c>
      <c r="AE3257">
        <v>0</v>
      </c>
      <c r="AF3257">
        <v>0</v>
      </c>
      <c r="AG3257">
        <v>0</v>
      </c>
      <c r="AH3257">
        <v>0</v>
      </c>
      <c r="AI3257">
        <v>-1029543.07</v>
      </c>
      <c r="AJ3257">
        <v>0</v>
      </c>
      <c r="AK3257">
        <v>-1029543.07</v>
      </c>
      <c r="AL3257">
        <v>0</v>
      </c>
      <c r="AM3257">
        <v>0</v>
      </c>
      <c r="AN3257">
        <v>0</v>
      </c>
      <c r="AO3257">
        <v>0</v>
      </c>
      <c r="AP3257">
        <v>0</v>
      </c>
      <c r="AQ3257">
        <v>0</v>
      </c>
    </row>
    <row r="3258" spans="2:43" x14ac:dyDescent="0.35">
      <c r="B3258" s="65" t="s">
        <v>128</v>
      </c>
      <c r="C3258">
        <v>2016</v>
      </c>
      <c r="D3258">
        <v>2016</v>
      </c>
      <c r="F3258">
        <v>650</v>
      </c>
      <c r="G3258">
        <v>0</v>
      </c>
      <c r="H3258" t="s">
        <v>655</v>
      </c>
      <c r="I3258">
        <v>4</v>
      </c>
      <c r="J3258">
        <v>260</v>
      </c>
      <c r="K3258" t="s">
        <v>66</v>
      </c>
      <c r="L3258">
        <v>-4858.29</v>
      </c>
      <c r="M3258">
        <v>-2588.64</v>
      </c>
      <c r="N3258">
        <v>0</v>
      </c>
      <c r="O3258">
        <v>0</v>
      </c>
      <c r="P3258">
        <v>-4858.29</v>
      </c>
      <c r="Q3258">
        <v>-2588.64</v>
      </c>
      <c r="R3258">
        <v>0</v>
      </c>
      <c r="S3258">
        <v>0</v>
      </c>
      <c r="T3258">
        <v>0</v>
      </c>
      <c r="U3258">
        <v>0</v>
      </c>
      <c r="V3258">
        <v>0</v>
      </c>
      <c r="W3258">
        <v>0</v>
      </c>
      <c r="X3258">
        <v>0</v>
      </c>
      <c r="Y3258">
        <v>0</v>
      </c>
      <c r="Z3258">
        <v>0</v>
      </c>
      <c r="AA3258">
        <v>0</v>
      </c>
      <c r="AB3258">
        <v>0</v>
      </c>
      <c r="AC3258">
        <v>0</v>
      </c>
      <c r="AD3258">
        <v>-2269.65</v>
      </c>
      <c r="AE3258">
        <v>0</v>
      </c>
      <c r="AF3258">
        <v>0</v>
      </c>
      <c r="AG3258">
        <v>0</v>
      </c>
      <c r="AH3258">
        <v>0</v>
      </c>
      <c r="AI3258">
        <v>-2269.65</v>
      </c>
      <c r="AJ3258">
        <v>0</v>
      </c>
      <c r="AK3258">
        <v>-2269.65</v>
      </c>
      <c r="AL3258">
        <v>0</v>
      </c>
      <c r="AM3258">
        <v>0</v>
      </c>
      <c r="AN3258">
        <v>0</v>
      </c>
      <c r="AO3258">
        <v>0</v>
      </c>
      <c r="AP3258">
        <v>0</v>
      </c>
      <c r="AQ3258">
        <v>0</v>
      </c>
    </row>
    <row r="3259" spans="2:43" x14ac:dyDescent="0.35">
      <c r="B3259" s="65" t="s">
        <v>128</v>
      </c>
      <c r="C3259">
        <v>2016</v>
      </c>
      <c r="D3259">
        <v>2016</v>
      </c>
      <c r="F3259">
        <v>650</v>
      </c>
      <c r="G3259">
        <v>0</v>
      </c>
      <c r="H3259" t="s">
        <v>655</v>
      </c>
      <c r="I3259">
        <v>4</v>
      </c>
      <c r="J3259">
        <v>310</v>
      </c>
      <c r="K3259" t="s">
        <v>66</v>
      </c>
      <c r="L3259">
        <v>-42934.76</v>
      </c>
      <c r="M3259">
        <v>-32085.02</v>
      </c>
      <c r="N3259">
        <v>0</v>
      </c>
      <c r="O3259">
        <v>0</v>
      </c>
      <c r="P3259">
        <v>-42934.76</v>
      </c>
      <c r="Q3259">
        <v>-32085.02</v>
      </c>
      <c r="R3259">
        <v>0</v>
      </c>
      <c r="S3259">
        <v>0</v>
      </c>
      <c r="T3259">
        <v>0</v>
      </c>
      <c r="U3259">
        <v>0</v>
      </c>
      <c r="V3259">
        <v>0</v>
      </c>
      <c r="W3259">
        <v>0</v>
      </c>
      <c r="X3259">
        <v>-56425.54</v>
      </c>
      <c r="Y3259">
        <v>-183.34</v>
      </c>
      <c r="Z3259">
        <v>0</v>
      </c>
      <c r="AA3259">
        <v>0</v>
      </c>
      <c r="AB3259">
        <v>-56425.54</v>
      </c>
      <c r="AC3259">
        <v>-183.34</v>
      </c>
      <c r="AD3259">
        <v>-67091.94</v>
      </c>
      <c r="AE3259">
        <v>0</v>
      </c>
      <c r="AF3259">
        <v>0</v>
      </c>
      <c r="AG3259">
        <v>0</v>
      </c>
      <c r="AH3259">
        <v>0</v>
      </c>
      <c r="AI3259">
        <v>-67091.94</v>
      </c>
      <c r="AJ3259">
        <v>-56425.54</v>
      </c>
      <c r="AK3259">
        <v>-10849.74</v>
      </c>
      <c r="AL3259">
        <v>0</v>
      </c>
      <c r="AM3259">
        <v>0</v>
      </c>
      <c r="AN3259">
        <v>0</v>
      </c>
      <c r="AO3259">
        <v>0</v>
      </c>
      <c r="AP3259">
        <v>0</v>
      </c>
      <c r="AQ3259">
        <v>0</v>
      </c>
    </row>
    <row r="3260" spans="2:43" x14ac:dyDescent="0.35">
      <c r="B3260" s="65" t="s">
        <v>128</v>
      </c>
      <c r="C3260">
        <v>2016</v>
      </c>
      <c r="D3260">
        <v>2017</v>
      </c>
      <c r="F3260">
        <v>650</v>
      </c>
      <c r="G3260">
        <v>0</v>
      </c>
      <c r="H3260" t="s">
        <v>636</v>
      </c>
      <c r="I3260">
        <v>1</v>
      </c>
      <c r="J3260">
        <v>251</v>
      </c>
      <c r="K3260" t="s">
        <v>66</v>
      </c>
      <c r="L3260">
        <v>-4285767.04</v>
      </c>
      <c r="M3260">
        <v>-1460988.46</v>
      </c>
      <c r="N3260">
        <v>0</v>
      </c>
      <c r="O3260">
        <v>0</v>
      </c>
      <c r="P3260">
        <v>-4285767.04</v>
      </c>
      <c r="Q3260">
        <v>-1460988.46</v>
      </c>
      <c r="R3260">
        <v>-57000</v>
      </c>
      <c r="S3260">
        <v>0</v>
      </c>
      <c r="T3260">
        <v>0</v>
      </c>
      <c r="U3260">
        <v>0</v>
      </c>
      <c r="V3260">
        <v>-57000</v>
      </c>
      <c r="W3260">
        <v>0</v>
      </c>
      <c r="X3260">
        <v>0</v>
      </c>
      <c r="Y3260">
        <v>0</v>
      </c>
      <c r="Z3260">
        <v>0</v>
      </c>
      <c r="AA3260">
        <v>0</v>
      </c>
      <c r="AB3260">
        <v>0</v>
      </c>
      <c r="AC3260">
        <v>0</v>
      </c>
      <c r="AD3260">
        <v>-2881778.58</v>
      </c>
      <c r="AE3260">
        <v>0</v>
      </c>
      <c r="AF3260">
        <v>0</v>
      </c>
      <c r="AG3260">
        <v>0</v>
      </c>
      <c r="AH3260">
        <v>0</v>
      </c>
      <c r="AI3260">
        <v>-2881778.58</v>
      </c>
      <c r="AJ3260">
        <v>0</v>
      </c>
      <c r="AK3260">
        <v>-2881778.58</v>
      </c>
      <c r="AL3260">
        <v>0</v>
      </c>
      <c r="AM3260">
        <v>4774.5</v>
      </c>
      <c r="AN3260">
        <v>0</v>
      </c>
      <c r="AO3260">
        <v>0</v>
      </c>
      <c r="AP3260">
        <v>0</v>
      </c>
      <c r="AQ3260">
        <v>4774.5</v>
      </c>
    </row>
    <row r="3261" spans="2:43" x14ac:dyDescent="0.35">
      <c r="B3261" s="65" t="s">
        <v>128</v>
      </c>
      <c r="C3261">
        <v>2016</v>
      </c>
      <c r="D3261">
        <v>2017</v>
      </c>
      <c r="F3261">
        <v>650</v>
      </c>
      <c r="G3261">
        <v>0</v>
      </c>
      <c r="H3261" t="s">
        <v>636</v>
      </c>
      <c r="I3261">
        <v>1</v>
      </c>
      <c r="J3261">
        <v>252</v>
      </c>
      <c r="K3261" t="s">
        <v>66</v>
      </c>
      <c r="L3261">
        <v>-3532658.86</v>
      </c>
      <c r="M3261">
        <v>-2579834.14</v>
      </c>
      <c r="N3261">
        <v>0</v>
      </c>
      <c r="O3261">
        <v>0</v>
      </c>
      <c r="P3261">
        <v>-3532658.86</v>
      </c>
      <c r="Q3261">
        <v>-2579834.14</v>
      </c>
      <c r="R3261">
        <v>0</v>
      </c>
      <c r="S3261">
        <v>0</v>
      </c>
      <c r="T3261">
        <v>0</v>
      </c>
      <c r="U3261">
        <v>-17.52</v>
      </c>
      <c r="V3261">
        <v>0</v>
      </c>
      <c r="W3261">
        <v>-17.52</v>
      </c>
      <c r="X3261">
        <v>-329467</v>
      </c>
      <c r="Y3261">
        <v>-155339.29999999999</v>
      </c>
      <c r="Z3261">
        <v>0</v>
      </c>
      <c r="AA3261">
        <v>0</v>
      </c>
      <c r="AB3261">
        <v>-329467</v>
      </c>
      <c r="AC3261">
        <v>-155339.29999999999</v>
      </c>
      <c r="AD3261">
        <v>-2943279.44</v>
      </c>
      <c r="AE3261">
        <v>0</v>
      </c>
      <c r="AF3261">
        <v>0</v>
      </c>
      <c r="AG3261">
        <v>0</v>
      </c>
      <c r="AH3261">
        <v>0</v>
      </c>
      <c r="AI3261">
        <v>-2943279.44</v>
      </c>
      <c r="AJ3261">
        <v>-329467</v>
      </c>
      <c r="AK3261">
        <v>-2769151.74</v>
      </c>
      <c r="AL3261">
        <v>-1816344.54</v>
      </c>
      <c r="AM3261">
        <v>0</v>
      </c>
      <c r="AN3261">
        <v>17.52</v>
      </c>
      <c r="AO3261">
        <v>0</v>
      </c>
      <c r="AP3261">
        <v>0</v>
      </c>
      <c r="AQ3261">
        <v>17.52</v>
      </c>
    </row>
    <row r="3262" spans="2:43" x14ac:dyDescent="0.35">
      <c r="B3262" s="65" t="s">
        <v>128</v>
      </c>
      <c r="C3262">
        <v>2016</v>
      </c>
      <c r="D3262">
        <v>2017</v>
      </c>
      <c r="F3262">
        <v>650</v>
      </c>
      <c r="G3262">
        <v>0</v>
      </c>
      <c r="H3262" t="s">
        <v>636</v>
      </c>
      <c r="I3262">
        <v>1</v>
      </c>
      <c r="J3262">
        <v>253</v>
      </c>
      <c r="K3262" t="s">
        <v>66</v>
      </c>
      <c r="L3262">
        <v>0</v>
      </c>
      <c r="M3262">
        <v>-265000</v>
      </c>
      <c r="N3262">
        <v>0</v>
      </c>
      <c r="O3262">
        <v>0</v>
      </c>
      <c r="P3262">
        <v>0</v>
      </c>
      <c r="Q3262">
        <v>-265000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-265000</v>
      </c>
      <c r="AM3262">
        <v>0</v>
      </c>
      <c r="AN3262">
        <v>0</v>
      </c>
      <c r="AO3262">
        <v>0</v>
      </c>
      <c r="AP3262">
        <v>0</v>
      </c>
      <c r="AQ3262">
        <v>0</v>
      </c>
    </row>
    <row r="3263" spans="2:43" x14ac:dyDescent="0.35">
      <c r="B3263" s="65" t="s">
        <v>128</v>
      </c>
      <c r="C3263">
        <v>2016</v>
      </c>
      <c r="D3263">
        <v>2017</v>
      </c>
      <c r="F3263">
        <v>650</v>
      </c>
      <c r="G3263">
        <v>0</v>
      </c>
      <c r="H3263" t="s">
        <v>636</v>
      </c>
      <c r="I3263">
        <v>1</v>
      </c>
      <c r="J3263">
        <v>260</v>
      </c>
      <c r="K3263" t="s">
        <v>66</v>
      </c>
      <c r="L3263">
        <v>-39575.39</v>
      </c>
      <c r="M3263">
        <v>0</v>
      </c>
      <c r="N3263">
        <v>0</v>
      </c>
      <c r="O3263">
        <v>0</v>
      </c>
      <c r="P3263">
        <v>-39575.39</v>
      </c>
      <c r="Q3263">
        <v>0</v>
      </c>
      <c r="R3263">
        <v>0</v>
      </c>
      <c r="S3263">
        <v>511.75</v>
      </c>
      <c r="T3263">
        <v>0</v>
      </c>
      <c r="U3263">
        <v>-511.75</v>
      </c>
      <c r="V3263">
        <v>0</v>
      </c>
      <c r="W3263">
        <v>0</v>
      </c>
      <c r="X3263">
        <v>0</v>
      </c>
      <c r="Y3263">
        <v>0</v>
      </c>
      <c r="Z3263">
        <v>0</v>
      </c>
      <c r="AA3263">
        <v>0</v>
      </c>
      <c r="AB3263">
        <v>0</v>
      </c>
      <c r="AC3263">
        <v>0</v>
      </c>
      <c r="AD3263">
        <v>-41984.76</v>
      </c>
      <c r="AE3263">
        <v>0</v>
      </c>
      <c r="AF3263">
        <v>0</v>
      </c>
      <c r="AG3263">
        <v>0</v>
      </c>
      <c r="AH3263">
        <v>0</v>
      </c>
      <c r="AI3263">
        <v>-41984.76</v>
      </c>
      <c r="AJ3263">
        <v>0</v>
      </c>
      <c r="AK3263">
        <v>-41984.76</v>
      </c>
      <c r="AL3263">
        <v>-2409.37</v>
      </c>
      <c r="AM3263">
        <v>0</v>
      </c>
      <c r="AN3263">
        <v>0</v>
      </c>
      <c r="AO3263">
        <v>0</v>
      </c>
      <c r="AP3263">
        <v>0</v>
      </c>
      <c r="AQ3263">
        <v>0</v>
      </c>
    </row>
    <row r="3264" spans="2:43" x14ac:dyDescent="0.35">
      <c r="B3264" s="65" t="s">
        <v>128</v>
      </c>
      <c r="C3264">
        <v>2016</v>
      </c>
      <c r="D3264">
        <v>2017</v>
      </c>
      <c r="F3264">
        <v>650</v>
      </c>
      <c r="G3264">
        <v>0</v>
      </c>
      <c r="H3264" t="s">
        <v>636</v>
      </c>
      <c r="I3264">
        <v>1</v>
      </c>
      <c r="J3264">
        <v>430</v>
      </c>
      <c r="K3264" t="s">
        <v>66</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-0.44</v>
      </c>
      <c r="AE3264">
        <v>0</v>
      </c>
      <c r="AF3264">
        <v>0</v>
      </c>
      <c r="AG3264">
        <v>0</v>
      </c>
      <c r="AH3264">
        <v>0</v>
      </c>
      <c r="AI3264">
        <v>-0.44</v>
      </c>
      <c r="AJ3264">
        <v>0</v>
      </c>
      <c r="AK3264">
        <v>-0.44</v>
      </c>
      <c r="AL3264">
        <v>-0.44</v>
      </c>
      <c r="AM3264">
        <v>0</v>
      </c>
      <c r="AN3264">
        <v>0</v>
      </c>
      <c r="AO3264">
        <v>0</v>
      </c>
      <c r="AP3264">
        <v>0</v>
      </c>
      <c r="AQ3264">
        <v>0</v>
      </c>
    </row>
    <row r="3265" spans="2:43" x14ac:dyDescent="0.35">
      <c r="B3265" s="65" t="s">
        <v>128</v>
      </c>
      <c r="C3265">
        <v>2016</v>
      </c>
      <c r="D3265">
        <v>2017</v>
      </c>
      <c r="F3265">
        <v>650</v>
      </c>
      <c r="G3265">
        <v>0</v>
      </c>
      <c r="H3265" t="s">
        <v>653</v>
      </c>
      <c r="I3265">
        <v>2</v>
      </c>
      <c r="J3265">
        <v>252</v>
      </c>
      <c r="K3265" t="s">
        <v>66</v>
      </c>
      <c r="L3265">
        <v>-517447.08</v>
      </c>
      <c r="M3265">
        <v>-235760.08</v>
      </c>
      <c r="N3265">
        <v>0</v>
      </c>
      <c r="O3265">
        <v>0</v>
      </c>
      <c r="P3265">
        <v>-517447.08</v>
      </c>
      <c r="Q3265">
        <v>-235760.08</v>
      </c>
      <c r="R3265">
        <v>0</v>
      </c>
      <c r="S3265">
        <v>0</v>
      </c>
      <c r="T3265">
        <v>0</v>
      </c>
      <c r="U3265">
        <v>0</v>
      </c>
      <c r="V3265">
        <v>0</v>
      </c>
      <c r="W3265">
        <v>0</v>
      </c>
      <c r="X3265">
        <v>0</v>
      </c>
      <c r="Y3265">
        <v>0</v>
      </c>
      <c r="Z3265">
        <v>0</v>
      </c>
      <c r="AA3265">
        <v>0</v>
      </c>
      <c r="AB3265">
        <v>0</v>
      </c>
      <c r="AC3265">
        <v>0</v>
      </c>
      <c r="AD3265">
        <v>-281687</v>
      </c>
      <c r="AE3265">
        <v>0</v>
      </c>
      <c r="AF3265">
        <v>0</v>
      </c>
      <c r="AG3265">
        <v>0</v>
      </c>
      <c r="AH3265">
        <v>0</v>
      </c>
      <c r="AI3265">
        <v>-281687</v>
      </c>
      <c r="AJ3265">
        <v>0</v>
      </c>
      <c r="AK3265">
        <v>-281687</v>
      </c>
      <c r="AL3265">
        <v>0</v>
      </c>
      <c r="AM3265">
        <v>0</v>
      </c>
      <c r="AN3265">
        <v>0</v>
      </c>
      <c r="AO3265">
        <v>0</v>
      </c>
      <c r="AP3265">
        <v>0</v>
      </c>
      <c r="AQ3265">
        <v>0</v>
      </c>
    </row>
    <row r="3266" spans="2:43" x14ac:dyDescent="0.35">
      <c r="B3266" s="65" t="s">
        <v>128</v>
      </c>
      <c r="C3266">
        <v>2016</v>
      </c>
      <c r="D3266">
        <v>2017</v>
      </c>
      <c r="F3266">
        <v>650</v>
      </c>
      <c r="G3266">
        <v>0</v>
      </c>
      <c r="H3266" t="s">
        <v>655</v>
      </c>
      <c r="I3266">
        <v>4</v>
      </c>
      <c r="J3266">
        <v>231</v>
      </c>
      <c r="K3266" t="s">
        <v>66</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-2646.02</v>
      </c>
      <c r="AE3266">
        <v>0</v>
      </c>
      <c r="AF3266">
        <v>0</v>
      </c>
      <c r="AG3266">
        <v>0</v>
      </c>
      <c r="AH3266">
        <v>0</v>
      </c>
      <c r="AI3266">
        <v>-2646.02</v>
      </c>
      <c r="AJ3266">
        <v>0</v>
      </c>
      <c r="AK3266">
        <v>-2646.02</v>
      </c>
      <c r="AL3266">
        <v>-2646.02</v>
      </c>
      <c r="AM3266">
        <v>0</v>
      </c>
      <c r="AN3266">
        <v>0</v>
      </c>
      <c r="AO3266">
        <v>0</v>
      </c>
      <c r="AP3266">
        <v>0</v>
      </c>
      <c r="AQ3266">
        <v>0</v>
      </c>
    </row>
    <row r="3267" spans="2:43" x14ac:dyDescent="0.35">
      <c r="B3267" s="65" t="s">
        <v>128</v>
      </c>
      <c r="C3267">
        <v>2016</v>
      </c>
      <c r="D3267">
        <v>2017</v>
      </c>
      <c r="F3267">
        <v>650</v>
      </c>
      <c r="G3267">
        <v>0</v>
      </c>
      <c r="H3267" t="s">
        <v>655</v>
      </c>
      <c r="I3267">
        <v>4</v>
      </c>
      <c r="J3267">
        <v>252</v>
      </c>
      <c r="K3267" t="s">
        <v>66</v>
      </c>
      <c r="L3267">
        <v>0</v>
      </c>
      <c r="M3267">
        <v>0</v>
      </c>
      <c r="N3267">
        <v>0</v>
      </c>
      <c r="O3267">
        <v>-9366</v>
      </c>
      <c r="P3267">
        <v>0</v>
      </c>
      <c r="Q3267">
        <v>-9366</v>
      </c>
      <c r="R3267">
        <v>0</v>
      </c>
      <c r="S3267">
        <v>0</v>
      </c>
      <c r="T3267">
        <v>0</v>
      </c>
      <c r="U3267">
        <v>0</v>
      </c>
      <c r="V3267">
        <v>0</v>
      </c>
      <c r="W3267">
        <v>0</v>
      </c>
      <c r="X3267">
        <v>0</v>
      </c>
      <c r="Y3267">
        <v>0</v>
      </c>
      <c r="Z3267">
        <v>0</v>
      </c>
      <c r="AA3267">
        <v>0</v>
      </c>
      <c r="AB3267">
        <v>0</v>
      </c>
      <c r="AC3267">
        <v>0</v>
      </c>
      <c r="AD3267">
        <v>-341320</v>
      </c>
      <c r="AE3267">
        <v>0</v>
      </c>
      <c r="AF3267">
        <v>0</v>
      </c>
      <c r="AG3267">
        <v>0</v>
      </c>
      <c r="AH3267">
        <v>0</v>
      </c>
      <c r="AI3267">
        <v>-341320</v>
      </c>
      <c r="AJ3267">
        <v>0</v>
      </c>
      <c r="AK3267">
        <v>-341320</v>
      </c>
      <c r="AL3267">
        <v>-350686</v>
      </c>
      <c r="AM3267">
        <v>0</v>
      </c>
      <c r="AN3267">
        <v>0</v>
      </c>
      <c r="AO3267">
        <v>0</v>
      </c>
      <c r="AP3267">
        <v>0</v>
      </c>
      <c r="AQ3267">
        <v>0</v>
      </c>
    </row>
    <row r="3268" spans="2:43" x14ac:dyDescent="0.35">
      <c r="B3268" s="65" t="s">
        <v>128</v>
      </c>
      <c r="C3268">
        <v>2016</v>
      </c>
      <c r="D3268">
        <v>2017</v>
      </c>
      <c r="F3268">
        <v>650</v>
      </c>
      <c r="G3268">
        <v>0</v>
      </c>
      <c r="H3268" t="s">
        <v>655</v>
      </c>
      <c r="I3268">
        <v>4</v>
      </c>
      <c r="J3268">
        <v>253</v>
      </c>
      <c r="K3268" t="s">
        <v>66</v>
      </c>
      <c r="L3268">
        <v>0</v>
      </c>
      <c r="M3268">
        <v>-60941.5</v>
      </c>
      <c r="N3268">
        <v>0</v>
      </c>
      <c r="O3268">
        <v>0</v>
      </c>
      <c r="P3268">
        <v>0</v>
      </c>
      <c r="Q3268">
        <v>-60941.5</v>
      </c>
      <c r="R3268">
        <v>0</v>
      </c>
      <c r="S3268">
        <v>0</v>
      </c>
      <c r="T3268">
        <v>0</v>
      </c>
      <c r="U3268">
        <v>0</v>
      </c>
      <c r="V3268">
        <v>0</v>
      </c>
      <c r="W3268">
        <v>0</v>
      </c>
      <c r="X3268">
        <v>0</v>
      </c>
      <c r="Y3268">
        <v>-1084286</v>
      </c>
      <c r="Z3268">
        <v>0</v>
      </c>
      <c r="AA3268">
        <v>0</v>
      </c>
      <c r="AB3268">
        <v>0</v>
      </c>
      <c r="AC3268">
        <v>-1084286</v>
      </c>
      <c r="AD3268">
        <v>0</v>
      </c>
      <c r="AE3268">
        <v>0</v>
      </c>
      <c r="AF3268">
        <v>0</v>
      </c>
      <c r="AG3268">
        <v>0</v>
      </c>
      <c r="AH3268">
        <v>0</v>
      </c>
      <c r="AI3268">
        <v>0</v>
      </c>
      <c r="AJ3268">
        <v>0</v>
      </c>
      <c r="AK3268">
        <v>-1084286</v>
      </c>
      <c r="AL3268">
        <v>-1145227.5</v>
      </c>
      <c r="AM3268">
        <v>0</v>
      </c>
      <c r="AN3268">
        <v>0</v>
      </c>
      <c r="AO3268">
        <v>0</v>
      </c>
      <c r="AP3268">
        <v>0</v>
      </c>
      <c r="AQ3268">
        <v>0</v>
      </c>
    </row>
    <row r="3269" spans="2:43" x14ac:dyDescent="0.35">
      <c r="B3269" s="65" t="s">
        <v>128</v>
      </c>
      <c r="C3269">
        <v>2016</v>
      </c>
      <c r="D3269">
        <v>2017</v>
      </c>
      <c r="F3269">
        <v>650</v>
      </c>
      <c r="G3269">
        <v>0</v>
      </c>
      <c r="H3269" t="s">
        <v>655</v>
      </c>
      <c r="I3269">
        <v>4</v>
      </c>
      <c r="J3269">
        <v>260</v>
      </c>
      <c r="K3269" t="s">
        <v>66</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7903.72</v>
      </c>
      <c r="AE3269">
        <v>0</v>
      </c>
      <c r="AF3269">
        <v>0</v>
      </c>
      <c r="AG3269">
        <v>0</v>
      </c>
      <c r="AH3269">
        <v>0</v>
      </c>
      <c r="AI3269">
        <v>7903.72</v>
      </c>
      <c r="AJ3269">
        <v>0</v>
      </c>
      <c r="AK3269">
        <v>7903.72</v>
      </c>
      <c r="AL3269">
        <v>7903.72</v>
      </c>
      <c r="AM3269">
        <v>0</v>
      </c>
      <c r="AN3269">
        <v>0</v>
      </c>
      <c r="AO3269">
        <v>0</v>
      </c>
      <c r="AP3269">
        <v>0</v>
      </c>
      <c r="AQ3269">
        <v>0</v>
      </c>
    </row>
    <row r="3270" spans="2:43" x14ac:dyDescent="0.35">
      <c r="B3270" s="65" t="s">
        <v>128</v>
      </c>
      <c r="C3270">
        <v>2016</v>
      </c>
      <c r="D3270">
        <v>2017</v>
      </c>
      <c r="F3270">
        <v>650</v>
      </c>
      <c r="G3270">
        <v>0</v>
      </c>
      <c r="H3270" t="s">
        <v>655</v>
      </c>
      <c r="I3270">
        <v>4</v>
      </c>
      <c r="J3270">
        <v>420</v>
      </c>
      <c r="K3270" t="s">
        <v>66</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-31243.1</v>
      </c>
      <c r="AE3270">
        <v>0</v>
      </c>
      <c r="AF3270">
        <v>0</v>
      </c>
      <c r="AG3270">
        <v>0</v>
      </c>
      <c r="AH3270">
        <v>0</v>
      </c>
      <c r="AI3270">
        <v>-31243.1</v>
      </c>
      <c r="AJ3270">
        <v>0</v>
      </c>
      <c r="AK3270">
        <v>-31243.1</v>
      </c>
      <c r="AL3270">
        <v>-31243.1</v>
      </c>
      <c r="AM3270">
        <v>0</v>
      </c>
      <c r="AN3270">
        <v>0</v>
      </c>
      <c r="AO3270">
        <v>0</v>
      </c>
      <c r="AP3270">
        <v>0</v>
      </c>
      <c r="AQ3270">
        <v>0</v>
      </c>
    </row>
    <row r="3271" spans="2:43" x14ac:dyDescent="0.35">
      <c r="B3271" s="65" t="s">
        <v>128</v>
      </c>
      <c r="C3271">
        <v>2017</v>
      </c>
      <c r="D3271">
        <v>2017</v>
      </c>
      <c r="F3271">
        <v>650</v>
      </c>
      <c r="G3271">
        <v>0</v>
      </c>
      <c r="H3271" t="s">
        <v>636</v>
      </c>
      <c r="I3271">
        <v>1</v>
      </c>
      <c r="J3271">
        <v>251</v>
      </c>
      <c r="K3271" t="s">
        <v>66</v>
      </c>
      <c r="L3271">
        <v>0</v>
      </c>
      <c r="M3271">
        <v>-3079235.11</v>
      </c>
      <c r="N3271">
        <v>0</v>
      </c>
      <c r="O3271">
        <v>0</v>
      </c>
      <c r="P3271">
        <v>0</v>
      </c>
      <c r="Q3271">
        <v>-3079235.11</v>
      </c>
      <c r="R3271">
        <v>0</v>
      </c>
      <c r="S3271">
        <v>-95247.22</v>
      </c>
      <c r="T3271">
        <v>0</v>
      </c>
      <c r="U3271">
        <v>0</v>
      </c>
      <c r="V3271">
        <v>0</v>
      </c>
      <c r="W3271">
        <v>-95247.22</v>
      </c>
      <c r="X3271">
        <v>0</v>
      </c>
      <c r="Y3271">
        <v>0</v>
      </c>
      <c r="Z3271">
        <v>0</v>
      </c>
      <c r="AA3271">
        <v>0</v>
      </c>
      <c r="AB3271">
        <v>0</v>
      </c>
      <c r="AC3271">
        <v>0</v>
      </c>
      <c r="AD3271">
        <v>-1021100.59</v>
      </c>
      <c r="AE3271">
        <v>0</v>
      </c>
      <c r="AF3271">
        <v>0</v>
      </c>
      <c r="AG3271">
        <v>0</v>
      </c>
      <c r="AH3271">
        <v>0</v>
      </c>
      <c r="AI3271">
        <v>-1021100.59</v>
      </c>
      <c r="AJ3271">
        <v>0</v>
      </c>
      <c r="AK3271">
        <v>-1021100.59</v>
      </c>
      <c r="AL3271">
        <v>-4195582.92</v>
      </c>
      <c r="AM3271">
        <v>0</v>
      </c>
      <c r="AN3271">
        <v>0</v>
      </c>
      <c r="AO3271">
        <v>0</v>
      </c>
      <c r="AP3271">
        <v>0</v>
      </c>
      <c r="AQ3271">
        <v>0</v>
      </c>
    </row>
    <row r="3272" spans="2:43" x14ac:dyDescent="0.35">
      <c r="B3272" s="65" t="s">
        <v>128</v>
      </c>
      <c r="C3272">
        <v>2017</v>
      </c>
      <c r="D3272">
        <v>2017</v>
      </c>
      <c r="F3272">
        <v>650</v>
      </c>
      <c r="G3272">
        <v>0</v>
      </c>
      <c r="H3272" t="s">
        <v>636</v>
      </c>
      <c r="I3272">
        <v>1</v>
      </c>
      <c r="J3272">
        <v>252</v>
      </c>
      <c r="K3272" t="s">
        <v>66</v>
      </c>
      <c r="L3272">
        <v>0</v>
      </c>
      <c r="M3272">
        <v>-1767547.59</v>
      </c>
      <c r="N3272">
        <v>0</v>
      </c>
      <c r="O3272">
        <v>0</v>
      </c>
      <c r="P3272">
        <v>0</v>
      </c>
      <c r="Q3272">
        <v>-1767547.59</v>
      </c>
      <c r="R3272">
        <v>0</v>
      </c>
      <c r="S3272">
        <v>0</v>
      </c>
      <c r="T3272">
        <v>0</v>
      </c>
      <c r="U3272">
        <v>0</v>
      </c>
      <c r="V3272">
        <v>0</v>
      </c>
      <c r="W3272">
        <v>0</v>
      </c>
      <c r="X3272">
        <v>0</v>
      </c>
      <c r="Y3272">
        <v>0</v>
      </c>
      <c r="Z3272">
        <v>0</v>
      </c>
      <c r="AA3272">
        <v>0</v>
      </c>
      <c r="AB3272">
        <v>0</v>
      </c>
      <c r="AC3272">
        <v>0</v>
      </c>
      <c r="AD3272">
        <v>-642211.86</v>
      </c>
      <c r="AE3272">
        <v>0</v>
      </c>
      <c r="AF3272">
        <v>0</v>
      </c>
      <c r="AG3272">
        <v>0</v>
      </c>
      <c r="AH3272">
        <v>0</v>
      </c>
      <c r="AI3272">
        <v>-642211.86</v>
      </c>
      <c r="AJ3272">
        <v>0</v>
      </c>
      <c r="AK3272">
        <v>-642211.86</v>
      </c>
      <c r="AL3272">
        <v>-2409759.4500000002</v>
      </c>
      <c r="AM3272">
        <v>0</v>
      </c>
      <c r="AN3272">
        <v>0</v>
      </c>
      <c r="AO3272">
        <v>0</v>
      </c>
      <c r="AP3272">
        <v>0</v>
      </c>
      <c r="AQ3272">
        <v>0</v>
      </c>
    </row>
    <row r="3273" spans="2:43" x14ac:dyDescent="0.35">
      <c r="B3273" s="65" t="s">
        <v>128</v>
      </c>
      <c r="C3273">
        <v>2017</v>
      </c>
      <c r="D3273">
        <v>2017</v>
      </c>
      <c r="F3273">
        <v>650</v>
      </c>
      <c r="G3273">
        <v>0</v>
      </c>
      <c r="H3273" t="s">
        <v>636</v>
      </c>
      <c r="I3273">
        <v>1</v>
      </c>
      <c r="J3273">
        <v>253</v>
      </c>
      <c r="K3273" t="s">
        <v>66</v>
      </c>
      <c r="L3273">
        <v>0</v>
      </c>
      <c r="M3273">
        <v>150000</v>
      </c>
      <c r="N3273">
        <v>0</v>
      </c>
      <c r="O3273">
        <v>0</v>
      </c>
      <c r="P3273">
        <v>0</v>
      </c>
      <c r="Q3273">
        <v>150000</v>
      </c>
      <c r="R3273">
        <v>0</v>
      </c>
      <c r="S3273">
        <v>0</v>
      </c>
      <c r="T3273">
        <v>0</v>
      </c>
      <c r="U3273">
        <v>0</v>
      </c>
      <c r="V3273">
        <v>0</v>
      </c>
      <c r="W3273">
        <v>0</v>
      </c>
      <c r="X3273">
        <v>0</v>
      </c>
      <c r="Y3273">
        <v>-150000</v>
      </c>
      <c r="Z3273">
        <v>0</v>
      </c>
      <c r="AA3273">
        <v>0</v>
      </c>
      <c r="AB3273">
        <v>0</v>
      </c>
      <c r="AC3273">
        <v>-150000</v>
      </c>
      <c r="AD3273">
        <v>-150000</v>
      </c>
      <c r="AE3273">
        <v>0</v>
      </c>
      <c r="AF3273">
        <v>0</v>
      </c>
      <c r="AG3273">
        <v>0</v>
      </c>
      <c r="AH3273">
        <v>0</v>
      </c>
      <c r="AI3273">
        <v>-150000</v>
      </c>
      <c r="AJ3273">
        <v>0</v>
      </c>
      <c r="AK3273">
        <v>-300000</v>
      </c>
      <c r="AL3273">
        <v>-150000</v>
      </c>
      <c r="AM3273">
        <v>0</v>
      </c>
      <c r="AN3273">
        <v>0</v>
      </c>
      <c r="AO3273">
        <v>0</v>
      </c>
      <c r="AP3273">
        <v>0</v>
      </c>
      <c r="AQ3273">
        <v>0</v>
      </c>
    </row>
    <row r="3274" spans="2:43" x14ac:dyDescent="0.35">
      <c r="B3274" s="65" t="s">
        <v>128</v>
      </c>
      <c r="C3274">
        <v>2017</v>
      </c>
      <c r="D3274">
        <v>2017</v>
      </c>
      <c r="F3274">
        <v>650</v>
      </c>
      <c r="G3274">
        <v>0</v>
      </c>
      <c r="H3274" t="s">
        <v>636</v>
      </c>
      <c r="I3274">
        <v>1</v>
      </c>
      <c r="J3274">
        <v>254</v>
      </c>
      <c r="K3274" t="s">
        <v>66</v>
      </c>
      <c r="L3274">
        <v>0</v>
      </c>
      <c r="M3274">
        <v>-12934.53</v>
      </c>
      <c r="N3274">
        <v>0</v>
      </c>
      <c r="O3274">
        <v>0</v>
      </c>
      <c r="P3274">
        <v>0</v>
      </c>
      <c r="Q3274">
        <v>-12934.53</v>
      </c>
      <c r="R3274">
        <v>0</v>
      </c>
      <c r="S3274">
        <v>0</v>
      </c>
      <c r="T3274">
        <v>0</v>
      </c>
      <c r="U3274">
        <v>0</v>
      </c>
      <c r="V3274">
        <v>0</v>
      </c>
      <c r="W3274">
        <v>0</v>
      </c>
      <c r="X3274">
        <v>0</v>
      </c>
      <c r="Y3274">
        <v>0</v>
      </c>
      <c r="Z3274">
        <v>0</v>
      </c>
      <c r="AA3274">
        <v>0</v>
      </c>
      <c r="AB3274">
        <v>0</v>
      </c>
      <c r="AC3274">
        <v>0</v>
      </c>
      <c r="AD3274">
        <v>-29065.47</v>
      </c>
      <c r="AE3274">
        <v>0</v>
      </c>
      <c r="AF3274">
        <v>0</v>
      </c>
      <c r="AG3274">
        <v>0</v>
      </c>
      <c r="AH3274">
        <v>0</v>
      </c>
      <c r="AI3274">
        <v>-29065.47</v>
      </c>
      <c r="AJ3274">
        <v>0</v>
      </c>
      <c r="AK3274">
        <v>-29065.47</v>
      </c>
      <c r="AL3274">
        <v>-42000</v>
      </c>
      <c r="AM3274">
        <v>0</v>
      </c>
      <c r="AN3274">
        <v>0</v>
      </c>
      <c r="AO3274">
        <v>0</v>
      </c>
      <c r="AP3274">
        <v>0</v>
      </c>
      <c r="AQ3274">
        <v>0</v>
      </c>
    </row>
    <row r="3275" spans="2:43" x14ac:dyDescent="0.35">
      <c r="B3275" s="65" t="s">
        <v>128</v>
      </c>
      <c r="C3275">
        <v>2017</v>
      </c>
      <c r="D3275">
        <v>2017</v>
      </c>
      <c r="F3275">
        <v>650</v>
      </c>
      <c r="G3275">
        <v>0</v>
      </c>
      <c r="H3275" t="s">
        <v>636</v>
      </c>
      <c r="I3275">
        <v>1</v>
      </c>
      <c r="J3275">
        <v>260</v>
      </c>
      <c r="K3275" t="s">
        <v>66</v>
      </c>
      <c r="L3275">
        <v>0</v>
      </c>
      <c r="M3275">
        <v>-63493.69</v>
      </c>
      <c r="N3275">
        <v>0</v>
      </c>
      <c r="O3275">
        <v>0</v>
      </c>
      <c r="P3275">
        <v>0</v>
      </c>
      <c r="Q3275">
        <v>-63493.69</v>
      </c>
      <c r="R3275">
        <v>0</v>
      </c>
      <c r="S3275">
        <v>0</v>
      </c>
      <c r="T3275">
        <v>0</v>
      </c>
      <c r="U3275">
        <v>0</v>
      </c>
      <c r="V3275">
        <v>0</v>
      </c>
      <c r="W3275">
        <v>0</v>
      </c>
      <c r="X3275">
        <v>0</v>
      </c>
      <c r="Y3275">
        <v>0</v>
      </c>
      <c r="Z3275">
        <v>0</v>
      </c>
      <c r="AA3275">
        <v>0</v>
      </c>
      <c r="AB3275">
        <v>0</v>
      </c>
      <c r="AC3275">
        <v>0</v>
      </c>
      <c r="AD3275">
        <v>-453670.17</v>
      </c>
      <c r="AE3275">
        <v>0</v>
      </c>
      <c r="AF3275">
        <v>0</v>
      </c>
      <c r="AG3275">
        <v>0</v>
      </c>
      <c r="AH3275">
        <v>0</v>
      </c>
      <c r="AI3275">
        <v>-453670.17</v>
      </c>
      <c r="AJ3275">
        <v>0</v>
      </c>
      <c r="AK3275">
        <v>-453670.17</v>
      </c>
      <c r="AL3275">
        <v>-517163.86</v>
      </c>
      <c r="AM3275">
        <v>0</v>
      </c>
      <c r="AN3275">
        <v>0</v>
      </c>
      <c r="AO3275">
        <v>0</v>
      </c>
      <c r="AP3275">
        <v>0</v>
      </c>
      <c r="AQ3275">
        <v>0</v>
      </c>
    </row>
    <row r="3276" spans="2:43" x14ac:dyDescent="0.35">
      <c r="B3276" s="65" t="s">
        <v>128</v>
      </c>
      <c r="C3276">
        <v>2017</v>
      </c>
      <c r="D3276">
        <v>2017</v>
      </c>
      <c r="F3276">
        <v>650</v>
      </c>
      <c r="G3276">
        <v>0</v>
      </c>
      <c r="H3276" t="s">
        <v>636</v>
      </c>
      <c r="I3276">
        <v>1</v>
      </c>
      <c r="J3276">
        <v>410</v>
      </c>
      <c r="K3276" t="s">
        <v>66</v>
      </c>
      <c r="L3276">
        <v>0</v>
      </c>
      <c r="M3276">
        <v>-54000</v>
      </c>
      <c r="N3276">
        <v>0</v>
      </c>
      <c r="O3276">
        <v>0</v>
      </c>
      <c r="P3276">
        <v>0</v>
      </c>
      <c r="Q3276">
        <v>-54000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-54000</v>
      </c>
      <c r="AM3276">
        <v>0</v>
      </c>
      <c r="AN3276">
        <v>0</v>
      </c>
      <c r="AO3276">
        <v>0</v>
      </c>
      <c r="AP3276">
        <v>0</v>
      </c>
      <c r="AQ3276">
        <v>0</v>
      </c>
    </row>
    <row r="3277" spans="2:43" x14ac:dyDescent="0.35">
      <c r="B3277" s="65" t="s">
        <v>128</v>
      </c>
      <c r="C3277">
        <v>2017</v>
      </c>
      <c r="D3277">
        <v>2017</v>
      </c>
      <c r="F3277">
        <v>650</v>
      </c>
      <c r="G3277">
        <v>0</v>
      </c>
      <c r="H3277" t="s">
        <v>653</v>
      </c>
      <c r="I3277">
        <v>2</v>
      </c>
      <c r="J3277">
        <v>251</v>
      </c>
      <c r="K3277" t="s">
        <v>66</v>
      </c>
      <c r="L3277">
        <v>0</v>
      </c>
      <c r="M3277">
        <v>-81960</v>
      </c>
      <c r="N3277">
        <v>0</v>
      </c>
      <c r="O3277">
        <v>0</v>
      </c>
      <c r="P3277">
        <v>0</v>
      </c>
      <c r="Q3277">
        <v>-81960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-81960</v>
      </c>
      <c r="AM3277">
        <v>0</v>
      </c>
      <c r="AN3277">
        <v>0</v>
      </c>
      <c r="AO3277">
        <v>0</v>
      </c>
      <c r="AP3277">
        <v>0</v>
      </c>
      <c r="AQ3277">
        <v>0</v>
      </c>
    </row>
    <row r="3278" spans="2:43" x14ac:dyDescent="0.35">
      <c r="B3278" s="65" t="s">
        <v>128</v>
      </c>
      <c r="C3278">
        <v>2017</v>
      </c>
      <c r="D3278">
        <v>2017</v>
      </c>
      <c r="F3278">
        <v>650</v>
      </c>
      <c r="G3278">
        <v>0</v>
      </c>
      <c r="H3278" t="s">
        <v>653</v>
      </c>
      <c r="I3278">
        <v>2</v>
      </c>
      <c r="J3278">
        <v>252</v>
      </c>
      <c r="K3278" t="s">
        <v>66</v>
      </c>
      <c r="L3278">
        <v>0</v>
      </c>
      <c r="M3278">
        <v>-102820.5</v>
      </c>
      <c r="N3278">
        <v>0</v>
      </c>
      <c r="O3278">
        <v>0</v>
      </c>
      <c r="P3278">
        <v>0</v>
      </c>
      <c r="Q3278">
        <v>-102820.5</v>
      </c>
      <c r="R3278">
        <v>0</v>
      </c>
      <c r="S3278">
        <v>0</v>
      </c>
      <c r="T3278">
        <v>0</v>
      </c>
      <c r="U3278">
        <v>0</v>
      </c>
      <c r="V3278">
        <v>0</v>
      </c>
      <c r="W3278">
        <v>0</v>
      </c>
      <c r="X3278">
        <v>0</v>
      </c>
      <c r="Y3278">
        <v>-2140000</v>
      </c>
      <c r="Z3278">
        <v>0</v>
      </c>
      <c r="AA3278">
        <v>0</v>
      </c>
      <c r="AB3278">
        <v>0</v>
      </c>
      <c r="AC3278">
        <v>-2140000</v>
      </c>
      <c r="AD3278">
        <v>-6284.01</v>
      </c>
      <c r="AE3278">
        <v>0</v>
      </c>
      <c r="AF3278">
        <v>0</v>
      </c>
      <c r="AG3278">
        <v>0</v>
      </c>
      <c r="AH3278">
        <v>0</v>
      </c>
      <c r="AI3278">
        <v>-6284.01</v>
      </c>
      <c r="AJ3278">
        <v>0</v>
      </c>
      <c r="AK3278">
        <v>-2146284.0099999998</v>
      </c>
      <c r="AL3278">
        <v>-2249104.5099999998</v>
      </c>
      <c r="AM3278">
        <v>0</v>
      </c>
      <c r="AN3278">
        <v>0</v>
      </c>
      <c r="AO3278">
        <v>0</v>
      </c>
      <c r="AP3278">
        <v>0</v>
      </c>
      <c r="AQ3278">
        <v>0</v>
      </c>
    </row>
    <row r="3279" spans="2:43" x14ac:dyDescent="0.35">
      <c r="B3279" s="65" t="s">
        <v>128</v>
      </c>
      <c r="C3279">
        <v>2017</v>
      </c>
      <c r="D3279">
        <v>2017</v>
      </c>
      <c r="F3279">
        <v>650</v>
      </c>
      <c r="G3279">
        <v>0</v>
      </c>
      <c r="H3279" t="s">
        <v>653</v>
      </c>
      <c r="I3279">
        <v>2</v>
      </c>
      <c r="J3279">
        <v>430</v>
      </c>
      <c r="K3279" t="s">
        <v>66</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-1.24</v>
      </c>
      <c r="AE3279">
        <v>0</v>
      </c>
      <c r="AF3279">
        <v>0</v>
      </c>
      <c r="AG3279">
        <v>0</v>
      </c>
      <c r="AH3279">
        <v>0</v>
      </c>
      <c r="AI3279">
        <v>-1.24</v>
      </c>
      <c r="AJ3279">
        <v>0</v>
      </c>
      <c r="AK3279">
        <v>-1.24</v>
      </c>
      <c r="AL3279">
        <v>-1.24</v>
      </c>
      <c r="AM3279">
        <v>0</v>
      </c>
      <c r="AN3279">
        <v>0</v>
      </c>
      <c r="AO3279">
        <v>0</v>
      </c>
      <c r="AP3279">
        <v>0</v>
      </c>
      <c r="AQ3279">
        <v>0</v>
      </c>
    </row>
    <row r="3280" spans="2:43" x14ac:dyDescent="0.35">
      <c r="B3280" s="65" t="s">
        <v>128</v>
      </c>
      <c r="C3280">
        <v>2017</v>
      </c>
      <c r="D3280">
        <v>2017</v>
      </c>
      <c r="F3280">
        <v>650</v>
      </c>
      <c r="G3280">
        <v>0</v>
      </c>
      <c r="H3280" t="s">
        <v>654</v>
      </c>
      <c r="I3280">
        <v>3</v>
      </c>
      <c r="J3280">
        <v>233</v>
      </c>
      <c r="K3280" t="s">
        <v>66</v>
      </c>
      <c r="L3280">
        <v>0</v>
      </c>
      <c r="M3280">
        <v>-33460</v>
      </c>
      <c r="N3280">
        <v>0</v>
      </c>
      <c r="O3280">
        <v>0</v>
      </c>
      <c r="P3280">
        <v>0</v>
      </c>
      <c r="Q3280">
        <v>-33460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-33460</v>
      </c>
      <c r="AM3280">
        <v>0</v>
      </c>
      <c r="AN3280">
        <v>0</v>
      </c>
      <c r="AO3280">
        <v>0</v>
      </c>
      <c r="AP3280">
        <v>0</v>
      </c>
      <c r="AQ3280">
        <v>0</v>
      </c>
    </row>
    <row r="3281" spans="2:43" x14ac:dyDescent="0.35">
      <c r="B3281" s="65" t="s">
        <v>128</v>
      </c>
      <c r="C3281">
        <v>2017</v>
      </c>
      <c r="D3281">
        <v>2017</v>
      </c>
      <c r="F3281">
        <v>650</v>
      </c>
      <c r="G3281">
        <v>0</v>
      </c>
      <c r="H3281" t="s">
        <v>654</v>
      </c>
      <c r="I3281">
        <v>3</v>
      </c>
      <c r="J3281">
        <v>251</v>
      </c>
      <c r="K3281" t="s">
        <v>66</v>
      </c>
      <c r="L3281">
        <v>0</v>
      </c>
      <c r="M3281">
        <v>-69885</v>
      </c>
      <c r="N3281">
        <v>0</v>
      </c>
      <c r="O3281">
        <v>0</v>
      </c>
      <c r="P3281">
        <v>0</v>
      </c>
      <c r="Q3281">
        <v>-69885</v>
      </c>
      <c r="R3281">
        <v>0</v>
      </c>
      <c r="S3281">
        <v>0</v>
      </c>
      <c r="T3281">
        <v>0</v>
      </c>
      <c r="U3281">
        <v>0</v>
      </c>
      <c r="V3281">
        <v>0</v>
      </c>
      <c r="W3281">
        <v>0</v>
      </c>
      <c r="X3281">
        <v>0</v>
      </c>
      <c r="Y3281">
        <v>0</v>
      </c>
      <c r="Z3281">
        <v>0</v>
      </c>
      <c r="AA3281">
        <v>0</v>
      </c>
      <c r="AB3281">
        <v>0</v>
      </c>
      <c r="AC3281">
        <v>0</v>
      </c>
      <c r="AD3281">
        <v>-20195</v>
      </c>
      <c r="AE3281">
        <v>0</v>
      </c>
      <c r="AF3281">
        <v>0</v>
      </c>
      <c r="AG3281">
        <v>0</v>
      </c>
      <c r="AH3281">
        <v>0</v>
      </c>
      <c r="AI3281">
        <v>-20195</v>
      </c>
      <c r="AJ3281">
        <v>0</v>
      </c>
      <c r="AK3281">
        <v>-20195</v>
      </c>
      <c r="AL3281">
        <v>-90080</v>
      </c>
      <c r="AM3281">
        <v>0</v>
      </c>
      <c r="AN3281">
        <v>0</v>
      </c>
      <c r="AO3281">
        <v>0</v>
      </c>
      <c r="AP3281">
        <v>0</v>
      </c>
      <c r="AQ3281">
        <v>0</v>
      </c>
    </row>
    <row r="3282" spans="2:43" x14ac:dyDescent="0.35">
      <c r="B3282" s="65" t="s">
        <v>128</v>
      </c>
      <c r="C3282">
        <v>2017</v>
      </c>
      <c r="D3282">
        <v>2017</v>
      </c>
      <c r="F3282">
        <v>650</v>
      </c>
      <c r="G3282">
        <v>0</v>
      </c>
      <c r="H3282" t="s">
        <v>654</v>
      </c>
      <c r="I3282">
        <v>3</v>
      </c>
      <c r="J3282">
        <v>252</v>
      </c>
      <c r="K3282" t="s">
        <v>66</v>
      </c>
      <c r="L3282">
        <v>0</v>
      </c>
      <c r="M3282">
        <v>-1449929.38</v>
      </c>
      <c r="N3282">
        <v>0</v>
      </c>
      <c r="O3282">
        <v>0</v>
      </c>
      <c r="P3282">
        <v>0</v>
      </c>
      <c r="Q3282">
        <v>-1449929.38</v>
      </c>
      <c r="R3282">
        <v>0</v>
      </c>
      <c r="S3282">
        <v>-48000</v>
      </c>
      <c r="T3282">
        <v>0</v>
      </c>
      <c r="U3282">
        <v>0</v>
      </c>
      <c r="V3282">
        <v>0</v>
      </c>
      <c r="W3282">
        <v>-48000</v>
      </c>
      <c r="X3282">
        <v>0</v>
      </c>
      <c r="Y3282">
        <v>-1161442.99</v>
      </c>
      <c r="Z3282">
        <v>0</v>
      </c>
      <c r="AA3282">
        <v>0</v>
      </c>
      <c r="AB3282">
        <v>0</v>
      </c>
      <c r="AC3282">
        <v>-1161442.99</v>
      </c>
      <c r="AD3282">
        <v>-2177727.59</v>
      </c>
      <c r="AE3282">
        <v>0</v>
      </c>
      <c r="AF3282">
        <v>0</v>
      </c>
      <c r="AG3282">
        <v>0</v>
      </c>
      <c r="AH3282">
        <v>0</v>
      </c>
      <c r="AI3282">
        <v>-2177727.59</v>
      </c>
      <c r="AJ3282">
        <v>0</v>
      </c>
      <c r="AK3282">
        <v>-3339170.58</v>
      </c>
      <c r="AL3282">
        <v>-4837099.96</v>
      </c>
      <c r="AM3282">
        <v>0</v>
      </c>
      <c r="AN3282">
        <v>0</v>
      </c>
      <c r="AO3282">
        <v>0</v>
      </c>
      <c r="AP3282">
        <v>0</v>
      </c>
      <c r="AQ3282">
        <v>0</v>
      </c>
    </row>
    <row r="3283" spans="2:43" x14ac:dyDescent="0.35">
      <c r="B3283" s="65" t="s">
        <v>128</v>
      </c>
      <c r="C3283">
        <v>2017</v>
      </c>
      <c r="D3283">
        <v>2017</v>
      </c>
      <c r="F3283">
        <v>650</v>
      </c>
      <c r="G3283">
        <v>0</v>
      </c>
      <c r="H3283" t="s">
        <v>655</v>
      </c>
      <c r="I3283">
        <v>4</v>
      </c>
      <c r="J3283">
        <v>111</v>
      </c>
      <c r="K3283" t="s">
        <v>66</v>
      </c>
      <c r="L3283">
        <v>0</v>
      </c>
      <c r="M3283">
        <v>62245.86</v>
      </c>
      <c r="N3283">
        <v>0</v>
      </c>
      <c r="O3283">
        <v>0</v>
      </c>
      <c r="P3283">
        <v>0</v>
      </c>
      <c r="Q3283">
        <v>62245.86</v>
      </c>
      <c r="R3283">
        <v>0</v>
      </c>
      <c r="S3283">
        <v>-2038179.22</v>
      </c>
      <c r="T3283">
        <v>0</v>
      </c>
      <c r="U3283">
        <v>0</v>
      </c>
      <c r="V3283">
        <v>0</v>
      </c>
      <c r="W3283">
        <v>-2038179.22</v>
      </c>
      <c r="X3283">
        <v>0</v>
      </c>
      <c r="Y3283">
        <v>0</v>
      </c>
      <c r="Z3283">
        <v>0</v>
      </c>
      <c r="AA3283">
        <v>0</v>
      </c>
      <c r="AB3283">
        <v>0</v>
      </c>
      <c r="AC3283">
        <v>0</v>
      </c>
      <c r="AD3283">
        <v>-23989976.02</v>
      </c>
      <c r="AE3283">
        <v>0</v>
      </c>
      <c r="AF3283">
        <v>0</v>
      </c>
      <c r="AG3283">
        <v>0</v>
      </c>
      <c r="AH3283">
        <v>0</v>
      </c>
      <c r="AI3283">
        <v>-23989976.02</v>
      </c>
      <c r="AJ3283">
        <v>0</v>
      </c>
      <c r="AK3283">
        <v>-23989976.02</v>
      </c>
      <c r="AL3283">
        <v>-25965909.379999999</v>
      </c>
      <c r="AM3283">
        <v>0</v>
      </c>
      <c r="AN3283">
        <v>0</v>
      </c>
      <c r="AO3283">
        <v>0</v>
      </c>
      <c r="AP3283">
        <v>0</v>
      </c>
      <c r="AQ3283">
        <v>0</v>
      </c>
    </row>
    <row r="3284" spans="2:43" x14ac:dyDescent="0.35">
      <c r="B3284" s="65" t="s">
        <v>128</v>
      </c>
      <c r="C3284">
        <v>2017</v>
      </c>
      <c r="D3284">
        <v>2017</v>
      </c>
      <c r="F3284">
        <v>650</v>
      </c>
      <c r="G3284">
        <v>0</v>
      </c>
      <c r="H3284" t="s">
        <v>655</v>
      </c>
      <c r="I3284">
        <v>4</v>
      </c>
      <c r="J3284">
        <v>113</v>
      </c>
      <c r="K3284" t="s">
        <v>66</v>
      </c>
      <c r="L3284">
        <v>0</v>
      </c>
      <c r="M3284">
        <v>0</v>
      </c>
      <c r="N3284">
        <v>0</v>
      </c>
      <c r="O3284">
        <v>0</v>
      </c>
      <c r="P3284">
        <v>0</v>
      </c>
      <c r="Q3284">
        <v>0</v>
      </c>
      <c r="R3284">
        <v>0</v>
      </c>
      <c r="S3284">
        <v>-19583.82</v>
      </c>
      <c r="T3284">
        <v>0</v>
      </c>
      <c r="U3284">
        <v>0</v>
      </c>
      <c r="V3284">
        <v>0</v>
      </c>
      <c r="W3284">
        <v>-19583.82</v>
      </c>
      <c r="X3284">
        <v>0</v>
      </c>
      <c r="Y3284">
        <v>0</v>
      </c>
      <c r="Z3284">
        <v>0</v>
      </c>
      <c r="AA3284">
        <v>0</v>
      </c>
      <c r="AB3284">
        <v>0</v>
      </c>
      <c r="AC3284">
        <v>0</v>
      </c>
      <c r="AD3284">
        <v>-321266.05</v>
      </c>
      <c r="AE3284">
        <v>0</v>
      </c>
      <c r="AF3284">
        <v>0</v>
      </c>
      <c r="AG3284">
        <v>0</v>
      </c>
      <c r="AH3284">
        <v>0</v>
      </c>
      <c r="AI3284">
        <v>-321266.05</v>
      </c>
      <c r="AJ3284">
        <v>0</v>
      </c>
      <c r="AK3284">
        <v>-321266.05</v>
      </c>
      <c r="AL3284">
        <v>-340849.87</v>
      </c>
      <c r="AM3284">
        <v>0</v>
      </c>
      <c r="AN3284">
        <v>0</v>
      </c>
      <c r="AO3284">
        <v>0</v>
      </c>
      <c r="AP3284">
        <v>0</v>
      </c>
      <c r="AQ3284">
        <v>0</v>
      </c>
    </row>
    <row r="3285" spans="2:43" x14ac:dyDescent="0.35">
      <c r="B3285" s="65" t="s">
        <v>128</v>
      </c>
      <c r="C3285">
        <v>2017</v>
      </c>
      <c r="D3285">
        <v>2017</v>
      </c>
      <c r="F3285">
        <v>650</v>
      </c>
      <c r="G3285">
        <v>0</v>
      </c>
      <c r="H3285" t="s">
        <v>655</v>
      </c>
      <c r="I3285">
        <v>4</v>
      </c>
      <c r="J3285">
        <v>115</v>
      </c>
      <c r="K3285" t="s">
        <v>66</v>
      </c>
      <c r="L3285">
        <v>0</v>
      </c>
      <c r="M3285">
        <v>0</v>
      </c>
      <c r="N3285">
        <v>0</v>
      </c>
      <c r="O3285">
        <v>0</v>
      </c>
      <c r="P3285">
        <v>0</v>
      </c>
      <c r="Q3285">
        <v>0</v>
      </c>
      <c r="R3285">
        <v>0</v>
      </c>
      <c r="S3285">
        <v>-3932.87</v>
      </c>
      <c r="T3285">
        <v>0</v>
      </c>
      <c r="U3285">
        <v>0</v>
      </c>
      <c r="V3285">
        <v>0</v>
      </c>
      <c r="W3285">
        <v>-3932.87</v>
      </c>
      <c r="X3285">
        <v>0</v>
      </c>
      <c r="Y3285">
        <v>0</v>
      </c>
      <c r="Z3285">
        <v>0</v>
      </c>
      <c r="AA3285">
        <v>0</v>
      </c>
      <c r="AB3285">
        <v>0</v>
      </c>
      <c r="AC3285">
        <v>0</v>
      </c>
      <c r="AD3285">
        <v>-214257.02</v>
      </c>
      <c r="AE3285">
        <v>0</v>
      </c>
      <c r="AF3285">
        <v>0</v>
      </c>
      <c r="AG3285">
        <v>0</v>
      </c>
      <c r="AH3285">
        <v>0</v>
      </c>
      <c r="AI3285">
        <v>-214257.02</v>
      </c>
      <c r="AJ3285">
        <v>0</v>
      </c>
      <c r="AK3285">
        <v>-214257.02</v>
      </c>
      <c r="AL3285">
        <v>-218189.89</v>
      </c>
      <c r="AM3285">
        <v>0</v>
      </c>
      <c r="AN3285">
        <v>0</v>
      </c>
      <c r="AO3285">
        <v>0</v>
      </c>
      <c r="AP3285">
        <v>0</v>
      </c>
      <c r="AQ3285">
        <v>0</v>
      </c>
    </row>
    <row r="3286" spans="2:43" x14ac:dyDescent="0.35">
      <c r="B3286" s="65" t="s">
        <v>128</v>
      </c>
      <c r="C3286">
        <v>2017</v>
      </c>
      <c r="D3286">
        <v>2017</v>
      </c>
      <c r="F3286">
        <v>650</v>
      </c>
      <c r="G3286">
        <v>0</v>
      </c>
      <c r="H3286" t="s">
        <v>655</v>
      </c>
      <c r="I3286">
        <v>4</v>
      </c>
      <c r="J3286">
        <v>118</v>
      </c>
      <c r="K3286" t="s">
        <v>66</v>
      </c>
      <c r="L3286">
        <v>0</v>
      </c>
      <c r="M3286">
        <v>0</v>
      </c>
      <c r="N3286">
        <v>0</v>
      </c>
      <c r="O3286">
        <v>0</v>
      </c>
      <c r="P3286">
        <v>0</v>
      </c>
      <c r="Q3286">
        <v>0</v>
      </c>
      <c r="R3286">
        <v>0</v>
      </c>
      <c r="S3286">
        <v>-2548.8000000000002</v>
      </c>
      <c r="T3286">
        <v>0</v>
      </c>
      <c r="U3286">
        <v>0</v>
      </c>
      <c r="V3286">
        <v>0</v>
      </c>
      <c r="W3286">
        <v>-2548.8000000000002</v>
      </c>
      <c r="X3286">
        <v>0</v>
      </c>
      <c r="Y3286">
        <v>0</v>
      </c>
      <c r="Z3286">
        <v>0</v>
      </c>
      <c r="AA3286">
        <v>0</v>
      </c>
      <c r="AB3286">
        <v>0</v>
      </c>
      <c r="AC3286">
        <v>0</v>
      </c>
      <c r="AD3286">
        <v>-18691.2</v>
      </c>
      <c r="AE3286">
        <v>0</v>
      </c>
      <c r="AF3286">
        <v>0</v>
      </c>
      <c r="AG3286">
        <v>0</v>
      </c>
      <c r="AH3286">
        <v>0</v>
      </c>
      <c r="AI3286">
        <v>-18691.2</v>
      </c>
      <c r="AJ3286">
        <v>0</v>
      </c>
      <c r="AK3286">
        <v>-18691.2</v>
      </c>
      <c r="AL3286">
        <v>-21240</v>
      </c>
      <c r="AM3286">
        <v>0</v>
      </c>
      <c r="AN3286">
        <v>0</v>
      </c>
      <c r="AO3286">
        <v>0</v>
      </c>
      <c r="AP3286">
        <v>0</v>
      </c>
      <c r="AQ3286">
        <v>0</v>
      </c>
    </row>
    <row r="3287" spans="2:43" x14ac:dyDescent="0.35">
      <c r="B3287" s="65" t="s">
        <v>128</v>
      </c>
      <c r="C3287">
        <v>2017</v>
      </c>
      <c r="D3287">
        <v>2017</v>
      </c>
      <c r="F3287">
        <v>650</v>
      </c>
      <c r="G3287">
        <v>0</v>
      </c>
      <c r="H3287" t="s">
        <v>655</v>
      </c>
      <c r="I3287">
        <v>4</v>
      </c>
      <c r="J3287">
        <v>121</v>
      </c>
      <c r="K3287" t="s">
        <v>66</v>
      </c>
      <c r="L3287">
        <v>0</v>
      </c>
      <c r="M3287">
        <v>19751.939999999999</v>
      </c>
      <c r="N3287">
        <v>0</v>
      </c>
      <c r="O3287">
        <v>0</v>
      </c>
      <c r="P3287">
        <v>0</v>
      </c>
      <c r="Q3287">
        <v>19751.939999999999</v>
      </c>
      <c r="R3287">
        <v>0</v>
      </c>
      <c r="S3287">
        <v>-678457.63</v>
      </c>
      <c r="T3287">
        <v>0</v>
      </c>
      <c r="U3287">
        <v>0</v>
      </c>
      <c r="V3287">
        <v>0</v>
      </c>
      <c r="W3287">
        <v>-678457.63</v>
      </c>
      <c r="X3287">
        <v>0</v>
      </c>
      <c r="Y3287">
        <v>0</v>
      </c>
      <c r="Z3287">
        <v>0</v>
      </c>
      <c r="AA3287">
        <v>0</v>
      </c>
      <c r="AB3287">
        <v>0</v>
      </c>
      <c r="AC3287">
        <v>0</v>
      </c>
      <c r="AD3287">
        <v>-7655826.2800000003</v>
      </c>
      <c r="AE3287">
        <v>0</v>
      </c>
      <c r="AF3287">
        <v>0</v>
      </c>
      <c r="AG3287">
        <v>0</v>
      </c>
      <c r="AH3287">
        <v>0</v>
      </c>
      <c r="AI3287">
        <v>-7655826.2800000003</v>
      </c>
      <c r="AJ3287">
        <v>0</v>
      </c>
      <c r="AK3287">
        <v>-7655826.2800000003</v>
      </c>
      <c r="AL3287">
        <v>-8314531.9699999997</v>
      </c>
      <c r="AM3287">
        <v>0</v>
      </c>
      <c r="AN3287">
        <v>0</v>
      </c>
      <c r="AO3287">
        <v>0</v>
      </c>
      <c r="AP3287">
        <v>0</v>
      </c>
      <c r="AQ3287">
        <v>0</v>
      </c>
    </row>
    <row r="3288" spans="2:43" x14ac:dyDescent="0.35">
      <c r="B3288" s="65" t="s">
        <v>128</v>
      </c>
      <c r="C3288">
        <v>2017</v>
      </c>
      <c r="D3288">
        <v>2017</v>
      </c>
      <c r="F3288">
        <v>650</v>
      </c>
      <c r="G3288">
        <v>0</v>
      </c>
      <c r="H3288" t="s">
        <v>655</v>
      </c>
      <c r="I3288">
        <v>4</v>
      </c>
      <c r="J3288">
        <v>210</v>
      </c>
      <c r="K3288" t="s">
        <v>66</v>
      </c>
      <c r="L3288">
        <v>0</v>
      </c>
      <c r="M3288">
        <v>-27171.29</v>
      </c>
      <c r="N3288">
        <v>0</v>
      </c>
      <c r="O3288">
        <v>0</v>
      </c>
      <c r="P3288">
        <v>0</v>
      </c>
      <c r="Q3288">
        <v>-27171.29</v>
      </c>
      <c r="R3288">
        <v>0</v>
      </c>
      <c r="S3288">
        <v>-6816.51</v>
      </c>
      <c r="T3288">
        <v>0</v>
      </c>
      <c r="U3288">
        <v>0</v>
      </c>
      <c r="V3288">
        <v>0</v>
      </c>
      <c r="W3288">
        <v>-6816.51</v>
      </c>
      <c r="X3288">
        <v>0</v>
      </c>
      <c r="Y3288">
        <v>0</v>
      </c>
      <c r="Z3288">
        <v>0</v>
      </c>
      <c r="AA3288">
        <v>0</v>
      </c>
      <c r="AB3288">
        <v>0</v>
      </c>
      <c r="AC3288">
        <v>0</v>
      </c>
      <c r="AD3288">
        <v>-236119.92</v>
      </c>
      <c r="AE3288">
        <v>0</v>
      </c>
      <c r="AF3288">
        <v>0</v>
      </c>
      <c r="AG3288">
        <v>0</v>
      </c>
      <c r="AH3288">
        <v>0</v>
      </c>
      <c r="AI3288">
        <v>-236119.92</v>
      </c>
      <c r="AJ3288">
        <v>0</v>
      </c>
      <c r="AK3288">
        <v>-236119.92</v>
      </c>
      <c r="AL3288">
        <v>-270107.71999999997</v>
      </c>
      <c r="AM3288">
        <v>0</v>
      </c>
      <c r="AN3288">
        <v>0</v>
      </c>
      <c r="AO3288">
        <v>0</v>
      </c>
      <c r="AP3288">
        <v>0</v>
      </c>
      <c r="AQ3288">
        <v>0</v>
      </c>
    </row>
    <row r="3289" spans="2:43" x14ac:dyDescent="0.35">
      <c r="B3289" s="65" t="s">
        <v>128</v>
      </c>
      <c r="C3289">
        <v>2017</v>
      </c>
      <c r="D3289">
        <v>2017</v>
      </c>
      <c r="F3289">
        <v>650</v>
      </c>
      <c r="G3289">
        <v>0</v>
      </c>
      <c r="H3289" t="s">
        <v>655</v>
      </c>
      <c r="I3289">
        <v>4</v>
      </c>
      <c r="J3289">
        <v>231</v>
      </c>
      <c r="K3289" t="s">
        <v>66</v>
      </c>
      <c r="L3289">
        <v>0</v>
      </c>
      <c r="M3289">
        <v>351135.63</v>
      </c>
      <c r="N3289">
        <v>0</v>
      </c>
      <c r="O3289">
        <v>0</v>
      </c>
      <c r="P3289">
        <v>0</v>
      </c>
      <c r="Q3289">
        <v>351135.63</v>
      </c>
      <c r="R3289">
        <v>0</v>
      </c>
      <c r="S3289">
        <v>0</v>
      </c>
      <c r="T3289">
        <v>0</v>
      </c>
      <c r="U3289">
        <v>0</v>
      </c>
      <c r="V3289">
        <v>0</v>
      </c>
      <c r="W3289">
        <v>0</v>
      </c>
      <c r="X3289">
        <v>0</v>
      </c>
      <c r="Y3289">
        <v>0</v>
      </c>
      <c r="Z3289">
        <v>0</v>
      </c>
      <c r="AA3289">
        <v>0</v>
      </c>
      <c r="AB3289">
        <v>0</v>
      </c>
      <c r="AC3289">
        <v>0</v>
      </c>
      <c r="AD3289">
        <v>-1642523.01</v>
      </c>
      <c r="AE3289">
        <v>0</v>
      </c>
      <c r="AF3289">
        <v>0</v>
      </c>
      <c r="AG3289">
        <v>0</v>
      </c>
      <c r="AH3289">
        <v>0</v>
      </c>
      <c r="AI3289">
        <v>-1642523.01</v>
      </c>
      <c r="AJ3289">
        <v>0</v>
      </c>
      <c r="AK3289">
        <v>-1642523.01</v>
      </c>
      <c r="AL3289">
        <v>-1291387.3799999999</v>
      </c>
      <c r="AM3289">
        <v>0</v>
      </c>
      <c r="AN3289">
        <v>0</v>
      </c>
      <c r="AO3289">
        <v>0</v>
      </c>
      <c r="AP3289">
        <v>0</v>
      </c>
      <c r="AQ3289">
        <v>0</v>
      </c>
    </row>
    <row r="3290" spans="2:43" x14ac:dyDescent="0.35">
      <c r="B3290" s="65" t="s">
        <v>128</v>
      </c>
      <c r="C3290">
        <v>2017</v>
      </c>
      <c r="D3290">
        <v>2017</v>
      </c>
      <c r="F3290">
        <v>650</v>
      </c>
      <c r="G3290">
        <v>0</v>
      </c>
      <c r="H3290" t="s">
        <v>655</v>
      </c>
      <c r="I3290">
        <v>4</v>
      </c>
      <c r="J3290">
        <v>251</v>
      </c>
      <c r="K3290" t="s">
        <v>66</v>
      </c>
      <c r="L3290">
        <v>0</v>
      </c>
      <c r="M3290">
        <v>-586925.25</v>
      </c>
      <c r="N3290">
        <v>0</v>
      </c>
      <c r="O3290">
        <v>0</v>
      </c>
      <c r="P3290">
        <v>0</v>
      </c>
      <c r="Q3290">
        <v>-586925.25</v>
      </c>
      <c r="R3290">
        <v>0</v>
      </c>
      <c r="S3290">
        <v>-2298</v>
      </c>
      <c r="T3290">
        <v>0</v>
      </c>
      <c r="U3290">
        <v>0</v>
      </c>
      <c r="V3290">
        <v>0</v>
      </c>
      <c r="W3290">
        <v>-2298</v>
      </c>
      <c r="X3290">
        <v>0</v>
      </c>
      <c r="Y3290">
        <v>0</v>
      </c>
      <c r="Z3290">
        <v>0</v>
      </c>
      <c r="AA3290">
        <v>0</v>
      </c>
      <c r="AB3290">
        <v>0</v>
      </c>
      <c r="AC3290">
        <v>0</v>
      </c>
      <c r="AD3290">
        <v>-414096.43</v>
      </c>
      <c r="AE3290">
        <v>0</v>
      </c>
      <c r="AF3290">
        <v>0</v>
      </c>
      <c r="AG3290">
        <v>0</v>
      </c>
      <c r="AH3290">
        <v>0</v>
      </c>
      <c r="AI3290">
        <v>-414096.43</v>
      </c>
      <c r="AJ3290">
        <v>0</v>
      </c>
      <c r="AK3290">
        <v>-414096.43</v>
      </c>
      <c r="AL3290">
        <v>-1003319.68</v>
      </c>
      <c r="AM3290">
        <v>0</v>
      </c>
      <c r="AN3290">
        <v>0</v>
      </c>
      <c r="AO3290">
        <v>0</v>
      </c>
      <c r="AP3290">
        <v>0</v>
      </c>
      <c r="AQ3290">
        <v>0</v>
      </c>
    </row>
    <row r="3291" spans="2:43" x14ac:dyDescent="0.35">
      <c r="B3291" s="65" t="s">
        <v>128</v>
      </c>
      <c r="C3291">
        <v>2017</v>
      </c>
      <c r="D3291">
        <v>2017</v>
      </c>
      <c r="F3291">
        <v>650</v>
      </c>
      <c r="G3291">
        <v>0</v>
      </c>
      <c r="H3291" t="s">
        <v>655</v>
      </c>
      <c r="I3291">
        <v>4</v>
      </c>
      <c r="J3291">
        <v>252</v>
      </c>
      <c r="K3291" t="s">
        <v>66</v>
      </c>
      <c r="L3291">
        <v>0</v>
      </c>
      <c r="M3291">
        <v>-2103076.89</v>
      </c>
      <c r="N3291">
        <v>0</v>
      </c>
      <c r="O3291">
        <v>0</v>
      </c>
      <c r="P3291">
        <v>0</v>
      </c>
      <c r="Q3291">
        <v>-2103076.89</v>
      </c>
      <c r="R3291">
        <v>0</v>
      </c>
      <c r="S3291">
        <v>0</v>
      </c>
      <c r="T3291">
        <v>0</v>
      </c>
      <c r="U3291">
        <v>0</v>
      </c>
      <c r="V3291">
        <v>0</v>
      </c>
      <c r="W3291">
        <v>0</v>
      </c>
      <c r="X3291">
        <v>0</v>
      </c>
      <c r="Y3291">
        <v>-399000</v>
      </c>
      <c r="Z3291">
        <v>0</v>
      </c>
      <c r="AA3291">
        <v>0</v>
      </c>
      <c r="AB3291">
        <v>0</v>
      </c>
      <c r="AC3291">
        <v>-399000</v>
      </c>
      <c r="AD3291">
        <v>-1221131.22</v>
      </c>
      <c r="AE3291">
        <v>0</v>
      </c>
      <c r="AF3291">
        <v>0</v>
      </c>
      <c r="AG3291">
        <v>0</v>
      </c>
      <c r="AH3291">
        <v>0</v>
      </c>
      <c r="AI3291">
        <v>-1221131.22</v>
      </c>
      <c r="AJ3291">
        <v>0</v>
      </c>
      <c r="AK3291">
        <v>-1620131.22</v>
      </c>
      <c r="AL3291">
        <v>-3723208.11</v>
      </c>
      <c r="AM3291">
        <v>0</v>
      </c>
      <c r="AN3291">
        <v>0</v>
      </c>
      <c r="AO3291">
        <v>0</v>
      </c>
      <c r="AP3291">
        <v>0</v>
      </c>
      <c r="AQ3291">
        <v>0</v>
      </c>
    </row>
    <row r="3292" spans="2:43" x14ac:dyDescent="0.35">
      <c r="B3292" s="65" t="s">
        <v>128</v>
      </c>
      <c r="C3292">
        <v>2017</v>
      </c>
      <c r="D3292">
        <v>2017</v>
      </c>
      <c r="F3292">
        <v>650</v>
      </c>
      <c r="G3292">
        <v>0</v>
      </c>
      <c r="H3292" t="s">
        <v>655</v>
      </c>
      <c r="I3292">
        <v>4</v>
      </c>
      <c r="J3292">
        <v>253</v>
      </c>
      <c r="K3292" t="s">
        <v>66</v>
      </c>
      <c r="L3292">
        <v>0</v>
      </c>
      <c r="M3292">
        <v>128130.75</v>
      </c>
      <c r="N3292">
        <v>0</v>
      </c>
      <c r="O3292">
        <v>0</v>
      </c>
      <c r="P3292">
        <v>0</v>
      </c>
      <c r="Q3292">
        <v>128130.75</v>
      </c>
      <c r="R3292">
        <v>0</v>
      </c>
      <c r="S3292">
        <v>0</v>
      </c>
      <c r="T3292">
        <v>0</v>
      </c>
      <c r="U3292">
        <v>0</v>
      </c>
      <c r="V3292">
        <v>0</v>
      </c>
      <c r="W3292">
        <v>0</v>
      </c>
      <c r="X3292">
        <v>0</v>
      </c>
      <c r="Y3292">
        <v>-222255.34</v>
      </c>
      <c r="Z3292">
        <v>0</v>
      </c>
      <c r="AA3292">
        <v>0</v>
      </c>
      <c r="AB3292">
        <v>0</v>
      </c>
      <c r="AC3292">
        <v>-222255.34</v>
      </c>
      <c r="AD3292">
        <v>-5665416.8700000001</v>
      </c>
      <c r="AE3292">
        <v>0</v>
      </c>
      <c r="AF3292">
        <v>0</v>
      </c>
      <c r="AG3292">
        <v>0</v>
      </c>
      <c r="AH3292">
        <v>0</v>
      </c>
      <c r="AI3292">
        <v>-5665416.8700000001</v>
      </c>
      <c r="AJ3292">
        <v>0</v>
      </c>
      <c r="AK3292">
        <v>-5887672.21</v>
      </c>
      <c r="AL3292">
        <v>-5759541.46</v>
      </c>
      <c r="AM3292">
        <v>0</v>
      </c>
      <c r="AN3292">
        <v>0</v>
      </c>
      <c r="AO3292">
        <v>0</v>
      </c>
      <c r="AP3292">
        <v>0</v>
      </c>
      <c r="AQ3292">
        <v>0</v>
      </c>
    </row>
    <row r="3293" spans="2:43" x14ac:dyDescent="0.35">
      <c r="B3293" s="65" t="s">
        <v>128</v>
      </c>
      <c r="C3293">
        <v>2017</v>
      </c>
      <c r="D3293">
        <v>2017</v>
      </c>
      <c r="F3293">
        <v>650</v>
      </c>
      <c r="G3293">
        <v>0</v>
      </c>
      <c r="H3293" t="s">
        <v>655</v>
      </c>
      <c r="I3293">
        <v>4</v>
      </c>
      <c r="J3293">
        <v>257</v>
      </c>
      <c r="K3293" t="s">
        <v>66</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-16185.35</v>
      </c>
      <c r="AE3293">
        <v>0</v>
      </c>
      <c r="AF3293">
        <v>0</v>
      </c>
      <c r="AG3293">
        <v>0</v>
      </c>
      <c r="AH3293">
        <v>0</v>
      </c>
      <c r="AI3293">
        <v>-16185.35</v>
      </c>
      <c r="AJ3293">
        <v>0</v>
      </c>
      <c r="AK3293">
        <v>-16185.35</v>
      </c>
      <c r="AL3293">
        <v>-16185.35</v>
      </c>
      <c r="AM3293">
        <v>0</v>
      </c>
      <c r="AN3293">
        <v>0</v>
      </c>
      <c r="AO3293">
        <v>0</v>
      </c>
      <c r="AP3293">
        <v>0</v>
      </c>
      <c r="AQ3293">
        <v>0</v>
      </c>
    </row>
    <row r="3294" spans="2:43" x14ac:dyDescent="0.35">
      <c r="B3294" s="65" t="s">
        <v>128</v>
      </c>
      <c r="C3294">
        <v>2017</v>
      </c>
      <c r="D3294">
        <v>2017</v>
      </c>
      <c r="F3294">
        <v>650</v>
      </c>
      <c r="G3294">
        <v>0</v>
      </c>
      <c r="H3294" t="s">
        <v>655</v>
      </c>
      <c r="I3294">
        <v>4</v>
      </c>
      <c r="J3294">
        <v>310</v>
      </c>
      <c r="K3294" t="s">
        <v>66</v>
      </c>
      <c r="L3294">
        <v>0</v>
      </c>
      <c r="M3294">
        <v>-43707.839999999997</v>
      </c>
      <c r="N3294">
        <v>0</v>
      </c>
      <c r="O3294">
        <v>0</v>
      </c>
      <c r="P3294">
        <v>0</v>
      </c>
      <c r="Q3294">
        <v>-43707.839999999997</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-43707.839999999997</v>
      </c>
      <c r="AM3294">
        <v>0</v>
      </c>
      <c r="AN3294">
        <v>0</v>
      </c>
      <c r="AO3294">
        <v>0</v>
      </c>
      <c r="AP3294">
        <v>0</v>
      </c>
      <c r="AQ3294">
        <v>0</v>
      </c>
    </row>
    <row r="3295" spans="2:43" x14ac:dyDescent="0.35">
      <c r="B3295" s="65" t="s">
        <v>128</v>
      </c>
      <c r="C3295">
        <v>2017</v>
      </c>
      <c r="D3295">
        <v>2018</v>
      </c>
      <c r="F3295">
        <v>650</v>
      </c>
      <c r="G3295">
        <v>0</v>
      </c>
      <c r="H3295" t="s">
        <v>636</v>
      </c>
      <c r="I3295">
        <v>1</v>
      </c>
      <c r="J3295">
        <v>251</v>
      </c>
      <c r="K3295" t="s">
        <v>66</v>
      </c>
      <c r="L3295">
        <v>0</v>
      </c>
      <c r="M3295">
        <v>-220334.83</v>
      </c>
      <c r="N3295">
        <v>0</v>
      </c>
      <c r="O3295">
        <v>0</v>
      </c>
      <c r="P3295">
        <v>0</v>
      </c>
      <c r="Q3295">
        <v>-220334.83</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-220334.83</v>
      </c>
      <c r="AM3295">
        <v>0</v>
      </c>
      <c r="AN3295">
        <v>0</v>
      </c>
      <c r="AO3295">
        <v>0</v>
      </c>
      <c r="AP3295">
        <v>0</v>
      </c>
      <c r="AQ3295">
        <v>0</v>
      </c>
    </row>
    <row r="3296" spans="2:43" x14ac:dyDescent="0.35">
      <c r="B3296" s="65" t="s">
        <v>128</v>
      </c>
      <c r="C3296">
        <v>2017</v>
      </c>
      <c r="D3296">
        <v>2018</v>
      </c>
      <c r="F3296">
        <v>650</v>
      </c>
      <c r="G3296">
        <v>0</v>
      </c>
      <c r="H3296" t="s">
        <v>636</v>
      </c>
      <c r="I3296">
        <v>1</v>
      </c>
      <c r="J3296">
        <v>252</v>
      </c>
      <c r="K3296" t="s">
        <v>66</v>
      </c>
      <c r="L3296">
        <v>0</v>
      </c>
      <c r="M3296">
        <v>-934120.85</v>
      </c>
      <c r="N3296">
        <v>0</v>
      </c>
      <c r="O3296">
        <v>0</v>
      </c>
      <c r="P3296">
        <v>0</v>
      </c>
      <c r="Q3296">
        <v>-934120.85</v>
      </c>
      <c r="R3296">
        <v>0</v>
      </c>
      <c r="S3296">
        <v>0</v>
      </c>
      <c r="T3296">
        <v>0</v>
      </c>
      <c r="U3296">
        <v>0</v>
      </c>
      <c r="V3296">
        <v>0</v>
      </c>
      <c r="W3296">
        <v>0</v>
      </c>
      <c r="X3296">
        <v>0</v>
      </c>
      <c r="Y3296">
        <v>0</v>
      </c>
      <c r="Z3296">
        <v>0</v>
      </c>
      <c r="AA3296">
        <v>0</v>
      </c>
      <c r="AB3296">
        <v>0</v>
      </c>
      <c r="AC3296">
        <v>0</v>
      </c>
      <c r="AD3296">
        <v>-320000</v>
      </c>
      <c r="AE3296">
        <v>0</v>
      </c>
      <c r="AF3296">
        <v>0</v>
      </c>
      <c r="AG3296">
        <v>0</v>
      </c>
      <c r="AH3296">
        <v>0</v>
      </c>
      <c r="AI3296">
        <v>-320000</v>
      </c>
      <c r="AJ3296">
        <v>0</v>
      </c>
      <c r="AK3296">
        <v>-320000</v>
      </c>
      <c r="AL3296">
        <v>-1254120.8500000001</v>
      </c>
      <c r="AM3296">
        <v>0</v>
      </c>
      <c r="AN3296">
        <v>0</v>
      </c>
      <c r="AO3296">
        <v>0</v>
      </c>
      <c r="AP3296">
        <v>0</v>
      </c>
      <c r="AQ3296">
        <v>0</v>
      </c>
    </row>
    <row r="3297" spans="1:43" x14ac:dyDescent="0.35">
      <c r="B3297" s="65" t="s">
        <v>128</v>
      </c>
      <c r="C3297">
        <v>2017</v>
      </c>
      <c r="D3297">
        <v>2018</v>
      </c>
      <c r="F3297">
        <v>650</v>
      </c>
      <c r="G3297">
        <v>0</v>
      </c>
      <c r="H3297" t="s">
        <v>636</v>
      </c>
      <c r="I3297">
        <v>1</v>
      </c>
      <c r="J3297">
        <v>260</v>
      </c>
      <c r="K3297" t="s">
        <v>66</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-12544.49</v>
      </c>
      <c r="AE3297">
        <v>0</v>
      </c>
      <c r="AF3297">
        <v>0</v>
      </c>
      <c r="AG3297">
        <v>0</v>
      </c>
      <c r="AH3297">
        <v>0</v>
      </c>
      <c r="AI3297">
        <v>-12544.49</v>
      </c>
      <c r="AJ3297">
        <v>0</v>
      </c>
      <c r="AK3297">
        <v>-12544.49</v>
      </c>
      <c r="AL3297">
        <v>-12544.49</v>
      </c>
      <c r="AM3297">
        <v>0</v>
      </c>
      <c r="AN3297">
        <v>0</v>
      </c>
      <c r="AO3297">
        <v>0</v>
      </c>
      <c r="AP3297">
        <v>0</v>
      </c>
      <c r="AQ3297">
        <v>0</v>
      </c>
    </row>
    <row r="3298" spans="1:43" x14ac:dyDescent="0.35">
      <c r="B3298" s="65" t="s">
        <v>128</v>
      </c>
      <c r="C3298">
        <v>2017</v>
      </c>
      <c r="D3298">
        <v>2018</v>
      </c>
      <c r="F3298">
        <v>650</v>
      </c>
      <c r="G3298">
        <v>0</v>
      </c>
      <c r="H3298" t="s">
        <v>655</v>
      </c>
      <c r="I3298">
        <v>4</v>
      </c>
      <c r="J3298">
        <v>252</v>
      </c>
      <c r="K3298" t="s">
        <v>66</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12402.17</v>
      </c>
      <c r="AE3298">
        <v>0</v>
      </c>
      <c r="AF3298">
        <v>0</v>
      </c>
      <c r="AG3298">
        <v>0</v>
      </c>
      <c r="AH3298">
        <v>0</v>
      </c>
      <c r="AI3298">
        <v>12402.17</v>
      </c>
      <c r="AJ3298">
        <v>0</v>
      </c>
      <c r="AK3298">
        <v>12402.17</v>
      </c>
      <c r="AL3298">
        <v>12402.17</v>
      </c>
      <c r="AM3298">
        <v>0</v>
      </c>
      <c r="AN3298">
        <v>0</v>
      </c>
      <c r="AO3298">
        <v>0</v>
      </c>
      <c r="AP3298">
        <v>0</v>
      </c>
      <c r="AQ3298">
        <v>0</v>
      </c>
    </row>
    <row r="3299" spans="1:43" x14ac:dyDescent="0.35">
      <c r="B3299" s="65" t="s">
        <v>128</v>
      </c>
      <c r="C3299">
        <v>2017</v>
      </c>
      <c r="D3299">
        <v>2018</v>
      </c>
      <c r="F3299">
        <v>650</v>
      </c>
      <c r="G3299">
        <v>0</v>
      </c>
      <c r="H3299" t="s">
        <v>655</v>
      </c>
      <c r="I3299">
        <v>4</v>
      </c>
      <c r="J3299">
        <v>255</v>
      </c>
      <c r="K3299" t="s">
        <v>66</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1794.46</v>
      </c>
      <c r="AE3299">
        <v>0</v>
      </c>
      <c r="AF3299">
        <v>0</v>
      </c>
      <c r="AG3299">
        <v>0</v>
      </c>
      <c r="AH3299">
        <v>0</v>
      </c>
      <c r="AI3299">
        <v>1794.46</v>
      </c>
      <c r="AJ3299">
        <v>0</v>
      </c>
      <c r="AK3299">
        <v>1794.46</v>
      </c>
      <c r="AL3299">
        <v>1794.46</v>
      </c>
      <c r="AM3299">
        <v>0</v>
      </c>
      <c r="AN3299">
        <v>0</v>
      </c>
      <c r="AO3299">
        <v>0</v>
      </c>
      <c r="AP3299">
        <v>0</v>
      </c>
      <c r="AQ3299">
        <v>0</v>
      </c>
    </row>
    <row r="3300" spans="1:43" x14ac:dyDescent="0.35">
      <c r="A3300" s="65" t="s">
        <v>128</v>
      </c>
      <c r="B3300" s="65" t="s">
        <v>128</v>
      </c>
      <c r="E3300" t="s">
        <v>129</v>
      </c>
      <c r="F3300">
        <v>8019</v>
      </c>
      <c r="G3300">
        <v>6</v>
      </c>
      <c r="H3300" t="s">
        <v>459</v>
      </c>
      <c r="I3300">
        <v>0</v>
      </c>
      <c r="J3300">
        <v>0</v>
      </c>
      <c r="K3300" t="s">
        <v>460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row>
    <row r="3301" spans="1:43" x14ac:dyDescent="0.35">
      <c r="A3301" s="65" t="s">
        <v>128</v>
      </c>
      <c r="B3301" s="65" t="s">
        <v>128</v>
      </c>
      <c r="E3301" t="s">
        <v>129</v>
      </c>
      <c r="F3301">
        <v>8083</v>
      </c>
      <c r="G3301">
        <v>6</v>
      </c>
      <c r="H3301" t="s">
        <v>639</v>
      </c>
      <c r="I3301">
        <v>7</v>
      </c>
      <c r="J3301">
        <v>240</v>
      </c>
      <c r="K3301" t="s">
        <v>66</v>
      </c>
      <c r="L3301">
        <v>-69741</v>
      </c>
      <c r="M3301">
        <v>-69741</v>
      </c>
      <c r="N3301">
        <v>0</v>
      </c>
      <c r="O3301">
        <v>0</v>
      </c>
      <c r="P3301">
        <v>-69741</v>
      </c>
      <c r="Q3301">
        <v>-69741</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row>
    <row r="3302" spans="1:43" x14ac:dyDescent="0.35">
      <c r="A3302" s="65" t="s">
        <v>128</v>
      </c>
      <c r="B3302" s="65" t="s">
        <v>128</v>
      </c>
      <c r="E3302" t="s">
        <v>129</v>
      </c>
      <c r="F3302">
        <v>8083</v>
      </c>
      <c r="G3302">
        <v>6</v>
      </c>
      <c r="H3302" t="s">
        <v>639</v>
      </c>
      <c r="I3302">
        <v>7</v>
      </c>
      <c r="J3302">
        <v>252</v>
      </c>
      <c r="K3302" t="s">
        <v>66</v>
      </c>
      <c r="L3302">
        <v>40132.019999999997</v>
      </c>
      <c r="M3302">
        <v>40132.019999999997</v>
      </c>
      <c r="N3302">
        <v>0</v>
      </c>
      <c r="O3302">
        <v>0</v>
      </c>
      <c r="P3302">
        <v>40132.019999999997</v>
      </c>
      <c r="Q3302">
        <v>40132.019999999997</v>
      </c>
      <c r="R3302">
        <v>0</v>
      </c>
      <c r="S3302">
        <v>0</v>
      </c>
      <c r="T3302">
        <v>0</v>
      </c>
      <c r="U3302">
        <v>0</v>
      </c>
      <c r="V3302">
        <v>0</v>
      </c>
      <c r="W3302">
        <v>0</v>
      </c>
      <c r="X3302">
        <v>-80040.25</v>
      </c>
      <c r="Y3302">
        <v>-61163.21</v>
      </c>
      <c r="Z3302">
        <v>0</v>
      </c>
      <c r="AA3302">
        <v>0</v>
      </c>
      <c r="AB3302">
        <v>-80040.25</v>
      </c>
      <c r="AC3302">
        <v>-61163.21</v>
      </c>
      <c r="AD3302">
        <v>-18877.04</v>
      </c>
      <c r="AE3302">
        <v>0</v>
      </c>
      <c r="AF3302">
        <v>0</v>
      </c>
      <c r="AG3302">
        <v>0</v>
      </c>
      <c r="AH3302">
        <v>0</v>
      </c>
      <c r="AI3302">
        <v>-18877.04</v>
      </c>
      <c r="AJ3302">
        <v>-80040.25</v>
      </c>
      <c r="AK3302">
        <v>0</v>
      </c>
      <c r="AL3302">
        <v>0</v>
      </c>
      <c r="AM3302">
        <v>0</v>
      </c>
      <c r="AN3302">
        <v>0</v>
      </c>
      <c r="AO3302">
        <v>0</v>
      </c>
      <c r="AP3302">
        <v>0</v>
      </c>
      <c r="AQ3302">
        <v>0</v>
      </c>
    </row>
    <row r="3303" spans="1:43" x14ac:dyDescent="0.35">
      <c r="A3303" s="65" t="s">
        <v>128</v>
      </c>
      <c r="B3303" s="65" t="s">
        <v>128</v>
      </c>
      <c r="E3303" t="s">
        <v>129</v>
      </c>
      <c r="F3303">
        <v>8083</v>
      </c>
      <c r="G3303">
        <v>6</v>
      </c>
      <c r="H3303" t="s">
        <v>639</v>
      </c>
      <c r="I3303">
        <v>7</v>
      </c>
      <c r="J3303">
        <v>410</v>
      </c>
      <c r="K3303" t="s">
        <v>66</v>
      </c>
      <c r="L3303">
        <v>-135791620.5</v>
      </c>
      <c r="M3303">
        <v>-69554232.319999993</v>
      </c>
      <c r="N3303">
        <v>0</v>
      </c>
      <c r="O3303">
        <v>0</v>
      </c>
      <c r="P3303">
        <v>-135791620.5</v>
      </c>
      <c r="Q3303">
        <v>-69554232.319999993</v>
      </c>
      <c r="R3303">
        <v>0</v>
      </c>
      <c r="S3303">
        <v>0</v>
      </c>
      <c r="T3303">
        <v>0</v>
      </c>
      <c r="U3303">
        <v>0</v>
      </c>
      <c r="V3303">
        <v>0</v>
      </c>
      <c r="W3303">
        <v>0</v>
      </c>
      <c r="X3303">
        <v>0</v>
      </c>
      <c r="Y3303">
        <v>0</v>
      </c>
      <c r="Z3303">
        <v>0</v>
      </c>
      <c r="AA3303">
        <v>0</v>
      </c>
      <c r="AB3303">
        <v>0</v>
      </c>
      <c r="AC3303">
        <v>0</v>
      </c>
      <c r="AD3303">
        <v>-51113113.729999997</v>
      </c>
      <c r="AE3303">
        <v>0</v>
      </c>
      <c r="AF3303">
        <v>0</v>
      </c>
      <c r="AG3303">
        <v>0</v>
      </c>
      <c r="AH3303">
        <v>0</v>
      </c>
      <c r="AI3303">
        <v>-51113113.729999997</v>
      </c>
      <c r="AJ3303">
        <v>0</v>
      </c>
      <c r="AK3303">
        <v>-51113113.729999997</v>
      </c>
      <c r="AL3303">
        <v>15124274.449999999</v>
      </c>
      <c r="AM3303">
        <v>0</v>
      </c>
      <c r="AN3303">
        <v>0</v>
      </c>
      <c r="AO3303">
        <v>0</v>
      </c>
      <c r="AP3303">
        <v>0</v>
      </c>
      <c r="AQ3303">
        <v>0</v>
      </c>
    </row>
    <row r="3304" spans="1:43" x14ac:dyDescent="0.35">
      <c r="B3304" s="65" t="s">
        <v>128</v>
      </c>
      <c r="E3304" t="s">
        <v>129</v>
      </c>
      <c r="F3304">
        <v>130</v>
      </c>
      <c r="G3304">
        <v>0</v>
      </c>
      <c r="H3304" t="s">
        <v>656</v>
      </c>
      <c r="I3304">
        <v>103</v>
      </c>
      <c r="J3304">
        <v>210</v>
      </c>
      <c r="K3304" t="s">
        <v>66</v>
      </c>
      <c r="L3304">
        <v>0</v>
      </c>
      <c r="M3304">
        <v>-334.86</v>
      </c>
      <c r="N3304">
        <v>0</v>
      </c>
      <c r="O3304">
        <v>0</v>
      </c>
      <c r="P3304">
        <v>0</v>
      </c>
      <c r="Q3304">
        <v>-334.86</v>
      </c>
      <c r="R3304">
        <v>0</v>
      </c>
      <c r="S3304">
        <v>0</v>
      </c>
      <c r="T3304">
        <v>0</v>
      </c>
      <c r="U3304">
        <v>0</v>
      </c>
      <c r="V3304">
        <v>0</v>
      </c>
      <c r="W3304">
        <v>0</v>
      </c>
      <c r="X3304">
        <v>0</v>
      </c>
      <c r="Y3304">
        <v>0</v>
      </c>
      <c r="Z3304">
        <v>0</v>
      </c>
      <c r="AA3304">
        <v>0</v>
      </c>
      <c r="AB3304">
        <v>0</v>
      </c>
      <c r="AC3304">
        <v>0</v>
      </c>
      <c r="AD3304">
        <v>-23805.75</v>
      </c>
      <c r="AE3304">
        <v>0</v>
      </c>
      <c r="AF3304">
        <v>0</v>
      </c>
      <c r="AG3304">
        <v>0</v>
      </c>
      <c r="AH3304">
        <v>0</v>
      </c>
      <c r="AI3304">
        <v>-23805.75</v>
      </c>
      <c r="AJ3304">
        <v>0</v>
      </c>
      <c r="AK3304">
        <v>-23805.75</v>
      </c>
      <c r="AL3304">
        <v>-24140.61</v>
      </c>
      <c r="AM3304">
        <v>0</v>
      </c>
      <c r="AN3304">
        <v>0</v>
      </c>
      <c r="AO3304">
        <v>0</v>
      </c>
      <c r="AP3304">
        <v>0</v>
      </c>
      <c r="AQ3304">
        <v>0</v>
      </c>
    </row>
    <row r="3305" spans="1:43" x14ac:dyDescent="0.35">
      <c r="B3305" s="65" t="s">
        <v>128</v>
      </c>
      <c r="E3305" t="s">
        <v>129</v>
      </c>
      <c r="F3305">
        <v>130</v>
      </c>
      <c r="G3305">
        <v>0</v>
      </c>
      <c r="H3305" t="s">
        <v>656</v>
      </c>
      <c r="I3305">
        <v>103</v>
      </c>
      <c r="J3305">
        <v>252</v>
      </c>
      <c r="K3305" t="s">
        <v>66</v>
      </c>
      <c r="L3305">
        <v>-63350.25</v>
      </c>
      <c r="M3305">
        <v>0</v>
      </c>
      <c r="N3305">
        <v>0</v>
      </c>
      <c r="O3305">
        <v>0</v>
      </c>
      <c r="P3305">
        <v>-63350.25</v>
      </c>
      <c r="Q3305">
        <v>0</v>
      </c>
      <c r="R3305">
        <v>0</v>
      </c>
      <c r="S3305">
        <v>0</v>
      </c>
      <c r="T3305">
        <v>0</v>
      </c>
      <c r="U3305">
        <v>0</v>
      </c>
      <c r="V3305">
        <v>0</v>
      </c>
      <c r="W3305">
        <v>0</v>
      </c>
      <c r="X3305">
        <v>0</v>
      </c>
      <c r="Y3305">
        <v>0</v>
      </c>
      <c r="Z3305">
        <v>0</v>
      </c>
      <c r="AA3305">
        <v>0</v>
      </c>
      <c r="AB3305">
        <v>0</v>
      </c>
      <c r="AC3305">
        <v>0</v>
      </c>
      <c r="AD3305">
        <v>-63350.25</v>
      </c>
      <c r="AE3305">
        <v>0</v>
      </c>
      <c r="AF3305">
        <v>0</v>
      </c>
      <c r="AG3305">
        <v>0</v>
      </c>
      <c r="AH3305">
        <v>0</v>
      </c>
      <c r="AI3305">
        <v>-63350.25</v>
      </c>
      <c r="AJ3305">
        <v>0</v>
      </c>
      <c r="AK3305">
        <v>-63350.25</v>
      </c>
      <c r="AL3305">
        <v>0</v>
      </c>
      <c r="AM3305">
        <v>0</v>
      </c>
      <c r="AN3305">
        <v>0</v>
      </c>
      <c r="AO3305">
        <v>0</v>
      </c>
      <c r="AP3305">
        <v>0</v>
      </c>
      <c r="AQ3305">
        <v>0</v>
      </c>
    </row>
    <row r="3306" spans="1:43" x14ac:dyDescent="0.35">
      <c r="B3306" s="65" t="s">
        <v>128</v>
      </c>
      <c r="C3306">
        <v>2009</v>
      </c>
      <c r="D3306">
        <v>2013</v>
      </c>
      <c r="F3306">
        <v>131</v>
      </c>
      <c r="G3306">
        <v>0</v>
      </c>
      <c r="H3306" t="s">
        <v>459</v>
      </c>
      <c r="I3306">
        <v>0</v>
      </c>
      <c r="J3306">
        <v>0</v>
      </c>
      <c r="K3306" t="s">
        <v>460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row>
    <row r="3307" spans="1:43" x14ac:dyDescent="0.35">
      <c r="B3307" s="65" t="s">
        <v>128</v>
      </c>
      <c r="C3307">
        <v>2012</v>
      </c>
      <c r="D3307">
        <v>2012</v>
      </c>
      <c r="F3307">
        <v>130</v>
      </c>
      <c r="G3307">
        <v>0</v>
      </c>
      <c r="H3307" t="s">
        <v>657</v>
      </c>
      <c r="I3307">
        <v>101</v>
      </c>
      <c r="J3307">
        <v>113</v>
      </c>
      <c r="K3307" t="s">
        <v>66</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4400.37</v>
      </c>
      <c r="AQ3307">
        <v>4400.37</v>
      </c>
    </row>
    <row r="3308" spans="1:43" x14ac:dyDescent="0.35">
      <c r="B3308" s="65" t="s">
        <v>128</v>
      </c>
      <c r="C3308">
        <v>2012</v>
      </c>
      <c r="D3308">
        <v>2012</v>
      </c>
      <c r="F3308">
        <v>130</v>
      </c>
      <c r="G3308">
        <v>0</v>
      </c>
      <c r="H3308" t="s">
        <v>657</v>
      </c>
      <c r="I3308">
        <v>101</v>
      </c>
      <c r="J3308">
        <v>121</v>
      </c>
      <c r="K3308" t="s">
        <v>66</v>
      </c>
      <c r="L3308">
        <v>0.1</v>
      </c>
      <c r="M3308">
        <v>-1552.04</v>
      </c>
      <c r="N3308">
        <v>0</v>
      </c>
      <c r="O3308">
        <v>0</v>
      </c>
      <c r="P3308">
        <v>0.1</v>
      </c>
      <c r="Q3308">
        <v>-1552.04</v>
      </c>
      <c r="R3308">
        <v>-0.1</v>
      </c>
      <c r="S3308">
        <v>-0.1</v>
      </c>
      <c r="T3308">
        <v>0</v>
      </c>
      <c r="U3308">
        <v>0</v>
      </c>
      <c r="V3308">
        <v>-0.1</v>
      </c>
      <c r="W3308">
        <v>-0.1</v>
      </c>
      <c r="X3308">
        <v>-1552.14</v>
      </c>
      <c r="Y3308">
        <v>0</v>
      </c>
      <c r="Z3308">
        <v>0</v>
      </c>
      <c r="AA3308">
        <v>0</v>
      </c>
      <c r="AB3308">
        <v>-1552.14</v>
      </c>
      <c r="AC3308">
        <v>0</v>
      </c>
      <c r="AD3308">
        <v>0</v>
      </c>
      <c r="AE3308">
        <v>0</v>
      </c>
      <c r="AF3308">
        <v>0</v>
      </c>
      <c r="AG3308">
        <v>0</v>
      </c>
      <c r="AH3308">
        <v>0</v>
      </c>
      <c r="AI3308">
        <v>0</v>
      </c>
      <c r="AJ3308">
        <v>-1552.14</v>
      </c>
      <c r="AK3308">
        <v>1552.14</v>
      </c>
      <c r="AL3308">
        <v>0</v>
      </c>
      <c r="AM3308">
        <v>0</v>
      </c>
      <c r="AN3308">
        <v>0</v>
      </c>
      <c r="AO3308">
        <v>0</v>
      </c>
      <c r="AP3308">
        <v>0</v>
      </c>
      <c r="AQ3308">
        <v>0</v>
      </c>
    </row>
    <row r="3309" spans="1:43" x14ac:dyDescent="0.35">
      <c r="B3309" s="65" t="s">
        <v>128</v>
      </c>
      <c r="C3309">
        <v>2012</v>
      </c>
      <c r="D3309">
        <v>2012</v>
      </c>
      <c r="F3309">
        <v>130</v>
      </c>
      <c r="G3309">
        <v>0</v>
      </c>
      <c r="H3309" t="s">
        <v>657</v>
      </c>
      <c r="I3309">
        <v>101</v>
      </c>
      <c r="J3309">
        <v>232</v>
      </c>
      <c r="K3309" t="s">
        <v>66</v>
      </c>
      <c r="L3309">
        <v>0</v>
      </c>
      <c r="M3309">
        <v>0</v>
      </c>
      <c r="N3309">
        <v>0</v>
      </c>
      <c r="O3309">
        <v>0</v>
      </c>
      <c r="P3309">
        <v>0</v>
      </c>
      <c r="Q3309">
        <v>0</v>
      </c>
      <c r="R3309">
        <v>-11881.81</v>
      </c>
      <c r="S3309">
        <v>-11881.81</v>
      </c>
      <c r="T3309">
        <v>0</v>
      </c>
      <c r="U3309">
        <v>0</v>
      </c>
      <c r="V3309">
        <v>-11881.81</v>
      </c>
      <c r="W3309">
        <v>-11881.81</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row>
    <row r="3310" spans="1:43" x14ac:dyDescent="0.35">
      <c r="B3310" s="65" t="s">
        <v>128</v>
      </c>
      <c r="C3310">
        <v>2012</v>
      </c>
      <c r="D3310">
        <v>2012</v>
      </c>
      <c r="F3310">
        <v>130</v>
      </c>
      <c r="G3310">
        <v>0</v>
      </c>
      <c r="H3310" t="s">
        <v>657</v>
      </c>
      <c r="I3310">
        <v>101</v>
      </c>
      <c r="J3310">
        <v>252</v>
      </c>
      <c r="K3310" t="s">
        <v>66</v>
      </c>
      <c r="L3310">
        <v>-24468.09</v>
      </c>
      <c r="M3310">
        <v>-24468.09</v>
      </c>
      <c r="N3310">
        <v>0</v>
      </c>
      <c r="O3310">
        <v>0</v>
      </c>
      <c r="P3310">
        <v>-24468.09</v>
      </c>
      <c r="Q3310">
        <v>-24468.09</v>
      </c>
      <c r="R3310">
        <v>5536.63</v>
      </c>
      <c r="S3310">
        <v>5536.63</v>
      </c>
      <c r="T3310">
        <v>0</v>
      </c>
      <c r="U3310">
        <v>0</v>
      </c>
      <c r="V3310">
        <v>5536.63</v>
      </c>
      <c r="W3310">
        <v>5536.63</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row>
    <row r="3311" spans="1:43" x14ac:dyDescent="0.35">
      <c r="B3311" s="65" t="s">
        <v>128</v>
      </c>
      <c r="C3311">
        <v>2012</v>
      </c>
      <c r="D3311">
        <v>2012</v>
      </c>
      <c r="F3311">
        <v>130</v>
      </c>
      <c r="G3311">
        <v>0</v>
      </c>
      <c r="H3311" t="s">
        <v>657</v>
      </c>
      <c r="I3311">
        <v>101</v>
      </c>
      <c r="J3311">
        <v>253</v>
      </c>
      <c r="K3311" t="s">
        <v>66</v>
      </c>
      <c r="L3311">
        <v>-70184.679999999993</v>
      </c>
      <c r="M3311">
        <v>-187257.36</v>
      </c>
      <c r="N3311">
        <v>0</v>
      </c>
      <c r="O3311">
        <v>0</v>
      </c>
      <c r="P3311">
        <v>-70184.679999999993</v>
      </c>
      <c r="Q3311">
        <v>-187257.36</v>
      </c>
      <c r="R3311">
        <v>11881.91</v>
      </c>
      <c r="S3311">
        <v>11881.91</v>
      </c>
      <c r="T3311">
        <v>0</v>
      </c>
      <c r="U3311">
        <v>0</v>
      </c>
      <c r="V3311">
        <v>11881.91</v>
      </c>
      <c r="W3311">
        <v>11881.91</v>
      </c>
      <c r="X3311">
        <v>-132772.07</v>
      </c>
      <c r="Y3311">
        <v>-15699.39</v>
      </c>
      <c r="Z3311">
        <v>0</v>
      </c>
      <c r="AA3311">
        <v>0</v>
      </c>
      <c r="AB3311">
        <v>-132772.07</v>
      </c>
      <c r="AC3311">
        <v>-15699.39</v>
      </c>
      <c r="AD3311">
        <v>0</v>
      </c>
      <c r="AE3311">
        <v>0</v>
      </c>
      <c r="AF3311">
        <v>0</v>
      </c>
      <c r="AG3311">
        <v>0</v>
      </c>
      <c r="AH3311">
        <v>0</v>
      </c>
      <c r="AI3311">
        <v>0</v>
      </c>
      <c r="AJ3311">
        <v>-132772.07</v>
      </c>
      <c r="AK3311">
        <v>117072.68</v>
      </c>
      <c r="AL3311">
        <v>0</v>
      </c>
      <c r="AM3311">
        <v>0</v>
      </c>
      <c r="AN3311">
        <v>0</v>
      </c>
      <c r="AO3311">
        <v>0</v>
      </c>
      <c r="AP3311">
        <v>0</v>
      </c>
      <c r="AQ3311">
        <v>0</v>
      </c>
    </row>
    <row r="3312" spans="1:43" x14ac:dyDescent="0.35">
      <c r="B3312" s="65" t="s">
        <v>128</v>
      </c>
      <c r="C3312">
        <v>2012</v>
      </c>
      <c r="D3312">
        <v>2012</v>
      </c>
      <c r="F3312">
        <v>130</v>
      </c>
      <c r="G3312">
        <v>0</v>
      </c>
      <c r="H3312" t="s">
        <v>657</v>
      </c>
      <c r="I3312">
        <v>101</v>
      </c>
      <c r="J3312">
        <v>260</v>
      </c>
      <c r="K3312" t="s">
        <v>66</v>
      </c>
      <c r="L3312">
        <v>-4873.2299999999996</v>
      </c>
      <c r="M3312">
        <v>-4873.2299999999996</v>
      </c>
      <c r="N3312">
        <v>0</v>
      </c>
      <c r="O3312">
        <v>0</v>
      </c>
      <c r="P3312">
        <v>-4873.2299999999996</v>
      </c>
      <c r="Q3312">
        <v>-4873.2299999999996</v>
      </c>
      <c r="R3312">
        <v>-5536.63</v>
      </c>
      <c r="S3312">
        <v>-5536.63</v>
      </c>
      <c r="T3312">
        <v>0</v>
      </c>
      <c r="U3312">
        <v>0</v>
      </c>
      <c r="V3312">
        <v>-5536.63</v>
      </c>
      <c r="W3312">
        <v>-5536.63</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row>
    <row r="3313" spans="2:43" x14ac:dyDescent="0.35">
      <c r="B3313" s="65" t="s">
        <v>128</v>
      </c>
      <c r="C3313">
        <v>2013</v>
      </c>
      <c r="D3313">
        <v>2013</v>
      </c>
      <c r="F3313">
        <v>130</v>
      </c>
      <c r="G3313">
        <v>0</v>
      </c>
      <c r="H3313" t="s">
        <v>657</v>
      </c>
      <c r="I3313">
        <v>101</v>
      </c>
      <c r="J3313">
        <v>251</v>
      </c>
      <c r="K3313" t="s">
        <v>66</v>
      </c>
      <c r="L3313">
        <v>-394472.5</v>
      </c>
      <c r="M3313">
        <v>-394472.5</v>
      </c>
      <c r="N3313">
        <v>0</v>
      </c>
      <c r="O3313">
        <v>0</v>
      </c>
      <c r="P3313">
        <v>-394472.5</v>
      </c>
      <c r="Q3313">
        <v>-394472.5</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row>
    <row r="3314" spans="2:43" x14ac:dyDescent="0.35">
      <c r="B3314" s="65" t="s">
        <v>128</v>
      </c>
      <c r="C3314">
        <v>2013</v>
      </c>
      <c r="D3314">
        <v>2013</v>
      </c>
      <c r="F3314">
        <v>130</v>
      </c>
      <c r="G3314">
        <v>0</v>
      </c>
      <c r="H3314" t="s">
        <v>657</v>
      </c>
      <c r="I3314">
        <v>101</v>
      </c>
      <c r="J3314">
        <v>252</v>
      </c>
      <c r="K3314" t="s">
        <v>66</v>
      </c>
      <c r="L3314">
        <v>-74871.850000000006</v>
      </c>
      <c r="M3314">
        <v>-74871.850000000006</v>
      </c>
      <c r="N3314">
        <v>0</v>
      </c>
      <c r="O3314">
        <v>0</v>
      </c>
      <c r="P3314">
        <v>-74871.850000000006</v>
      </c>
      <c r="Q3314">
        <v>-74871.850000000006</v>
      </c>
      <c r="R3314">
        <v>-7115</v>
      </c>
      <c r="S3314">
        <v>-7115</v>
      </c>
      <c r="T3314">
        <v>0</v>
      </c>
      <c r="U3314">
        <v>0</v>
      </c>
      <c r="V3314">
        <v>-7115</v>
      </c>
      <c r="W3314">
        <v>-7115</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row>
    <row r="3315" spans="2:43" x14ac:dyDescent="0.35">
      <c r="B3315" s="65" t="s">
        <v>128</v>
      </c>
      <c r="C3315">
        <v>2013</v>
      </c>
      <c r="D3315">
        <v>2013</v>
      </c>
      <c r="F3315">
        <v>130</v>
      </c>
      <c r="G3315">
        <v>0</v>
      </c>
      <c r="H3315" t="s">
        <v>657</v>
      </c>
      <c r="I3315">
        <v>101</v>
      </c>
      <c r="J3315">
        <v>253</v>
      </c>
      <c r="K3315" t="s">
        <v>66</v>
      </c>
      <c r="L3315">
        <v>-4374.9799999999996</v>
      </c>
      <c r="M3315">
        <v>-4374.9799999999996</v>
      </c>
      <c r="N3315">
        <v>0</v>
      </c>
      <c r="O3315">
        <v>0</v>
      </c>
      <c r="P3315">
        <v>-4374.9799999999996</v>
      </c>
      <c r="Q3315">
        <v>-4374.9799999999996</v>
      </c>
      <c r="R3315">
        <v>0</v>
      </c>
      <c r="S3315">
        <v>0</v>
      </c>
      <c r="T3315">
        <v>0</v>
      </c>
      <c r="U3315">
        <v>0</v>
      </c>
      <c r="V3315">
        <v>0</v>
      </c>
      <c r="W3315">
        <v>0</v>
      </c>
      <c r="X3315">
        <v>-145288.35</v>
      </c>
      <c r="Y3315">
        <v>-146245</v>
      </c>
      <c r="Z3315">
        <v>0</v>
      </c>
      <c r="AA3315">
        <v>0</v>
      </c>
      <c r="AB3315">
        <v>-145288.35</v>
      </c>
      <c r="AC3315">
        <v>-146245</v>
      </c>
      <c r="AD3315">
        <v>956.65</v>
      </c>
      <c r="AE3315">
        <v>0</v>
      </c>
      <c r="AF3315">
        <v>0</v>
      </c>
      <c r="AG3315">
        <v>0</v>
      </c>
      <c r="AH3315">
        <v>0</v>
      </c>
      <c r="AI3315">
        <v>956.65</v>
      </c>
      <c r="AJ3315">
        <v>-145288.35</v>
      </c>
      <c r="AK3315">
        <v>0</v>
      </c>
      <c r="AL3315">
        <v>0</v>
      </c>
      <c r="AM3315">
        <v>1189.3</v>
      </c>
      <c r="AN3315">
        <v>0</v>
      </c>
      <c r="AO3315">
        <v>0</v>
      </c>
      <c r="AP3315">
        <v>0</v>
      </c>
      <c r="AQ3315">
        <v>1189.3</v>
      </c>
    </row>
    <row r="3316" spans="2:43" x14ac:dyDescent="0.35">
      <c r="B3316" s="65" t="s">
        <v>128</v>
      </c>
      <c r="C3316">
        <v>2013</v>
      </c>
      <c r="D3316">
        <v>2013</v>
      </c>
      <c r="F3316">
        <v>130</v>
      </c>
      <c r="G3316">
        <v>0</v>
      </c>
      <c r="H3316" t="s">
        <v>657</v>
      </c>
      <c r="I3316">
        <v>101</v>
      </c>
      <c r="J3316">
        <v>257</v>
      </c>
      <c r="K3316" t="s">
        <v>66</v>
      </c>
      <c r="L3316">
        <v>0</v>
      </c>
      <c r="M3316">
        <v>0</v>
      </c>
      <c r="N3316">
        <v>0</v>
      </c>
      <c r="O3316">
        <v>0</v>
      </c>
      <c r="P3316">
        <v>0</v>
      </c>
      <c r="Q3316">
        <v>0</v>
      </c>
      <c r="R3316">
        <v>7115</v>
      </c>
      <c r="S3316">
        <v>7115</v>
      </c>
      <c r="T3316">
        <v>0</v>
      </c>
      <c r="U3316">
        <v>0</v>
      </c>
      <c r="V3316">
        <v>7115</v>
      </c>
      <c r="W3316">
        <v>7115</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row>
    <row r="3317" spans="2:43" x14ac:dyDescent="0.35">
      <c r="B3317" s="65" t="s">
        <v>128</v>
      </c>
      <c r="C3317">
        <v>2013</v>
      </c>
      <c r="D3317">
        <v>2013</v>
      </c>
      <c r="F3317">
        <v>130</v>
      </c>
      <c r="G3317">
        <v>0</v>
      </c>
      <c r="H3317" t="s">
        <v>657</v>
      </c>
      <c r="I3317">
        <v>101</v>
      </c>
      <c r="J3317">
        <v>260</v>
      </c>
      <c r="K3317" t="s">
        <v>66</v>
      </c>
      <c r="L3317">
        <v>-1897.71</v>
      </c>
      <c r="M3317">
        <v>-1897.71</v>
      </c>
      <c r="N3317">
        <v>0</v>
      </c>
      <c r="O3317">
        <v>0</v>
      </c>
      <c r="P3317">
        <v>-1897.71</v>
      </c>
      <c r="Q3317">
        <v>-1897.71</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row>
    <row r="3318" spans="2:43" x14ac:dyDescent="0.35">
      <c r="B3318" s="65" t="s">
        <v>128</v>
      </c>
      <c r="C3318">
        <v>2014</v>
      </c>
      <c r="D3318">
        <v>2014</v>
      </c>
      <c r="F3318">
        <v>130</v>
      </c>
      <c r="G3318">
        <v>0</v>
      </c>
      <c r="H3318" t="s">
        <v>657</v>
      </c>
      <c r="I3318">
        <v>101</v>
      </c>
      <c r="J3318">
        <v>111</v>
      </c>
      <c r="K3318" t="s">
        <v>66</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1685.81</v>
      </c>
      <c r="AQ3318">
        <v>1685.81</v>
      </c>
    </row>
    <row r="3319" spans="2:43" x14ac:dyDescent="0.35">
      <c r="B3319" s="65" t="s">
        <v>128</v>
      </c>
      <c r="C3319">
        <v>2014</v>
      </c>
      <c r="D3319">
        <v>2014</v>
      </c>
      <c r="F3319">
        <v>130</v>
      </c>
      <c r="G3319">
        <v>0</v>
      </c>
      <c r="H3319" t="s">
        <v>657</v>
      </c>
      <c r="I3319">
        <v>101</v>
      </c>
      <c r="J3319">
        <v>233</v>
      </c>
      <c r="K3319" t="s">
        <v>66</v>
      </c>
      <c r="L3319">
        <v>-15447.27</v>
      </c>
      <c r="M3319">
        <v>-15447.27</v>
      </c>
      <c r="N3319">
        <v>0</v>
      </c>
      <c r="O3319">
        <v>0</v>
      </c>
      <c r="P3319">
        <v>-15447.27</v>
      </c>
      <c r="Q3319">
        <v>-15447.27</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row>
    <row r="3320" spans="2:43" x14ac:dyDescent="0.35">
      <c r="B3320" s="65" t="s">
        <v>128</v>
      </c>
      <c r="C3320">
        <v>2014</v>
      </c>
      <c r="D3320">
        <v>2014</v>
      </c>
      <c r="F3320">
        <v>130</v>
      </c>
      <c r="G3320">
        <v>0</v>
      </c>
      <c r="H3320" t="s">
        <v>657</v>
      </c>
      <c r="I3320">
        <v>101</v>
      </c>
      <c r="J3320">
        <v>251</v>
      </c>
      <c r="K3320" t="s">
        <v>66</v>
      </c>
      <c r="L3320">
        <v>-425960.77</v>
      </c>
      <c r="M3320">
        <v>-425960.77</v>
      </c>
      <c r="N3320">
        <v>0</v>
      </c>
      <c r="O3320">
        <v>0</v>
      </c>
      <c r="P3320">
        <v>-425960.77</v>
      </c>
      <c r="Q3320">
        <v>-425960.77</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row>
    <row r="3321" spans="2:43" x14ac:dyDescent="0.35">
      <c r="B3321" s="65" t="s">
        <v>128</v>
      </c>
      <c r="C3321">
        <v>2014</v>
      </c>
      <c r="D3321">
        <v>2014</v>
      </c>
      <c r="F3321">
        <v>130</v>
      </c>
      <c r="G3321">
        <v>0</v>
      </c>
      <c r="H3321" t="s">
        <v>657</v>
      </c>
      <c r="I3321">
        <v>101</v>
      </c>
      <c r="J3321">
        <v>252</v>
      </c>
      <c r="K3321" t="s">
        <v>66</v>
      </c>
      <c r="L3321">
        <v>-75054</v>
      </c>
      <c r="M3321">
        <v>-75054</v>
      </c>
      <c r="N3321">
        <v>0</v>
      </c>
      <c r="O3321">
        <v>0</v>
      </c>
      <c r="P3321">
        <v>-75054</v>
      </c>
      <c r="Q3321">
        <v>-75054</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451.75</v>
      </c>
      <c r="AN3321">
        <v>0</v>
      </c>
      <c r="AO3321">
        <v>0</v>
      </c>
      <c r="AP3321">
        <v>0</v>
      </c>
      <c r="AQ3321">
        <v>451.75</v>
      </c>
    </row>
    <row r="3322" spans="2:43" x14ac:dyDescent="0.35">
      <c r="B3322" s="65" t="s">
        <v>128</v>
      </c>
      <c r="C3322">
        <v>2014</v>
      </c>
      <c r="D3322">
        <v>2014</v>
      </c>
      <c r="F3322">
        <v>130</v>
      </c>
      <c r="G3322">
        <v>0</v>
      </c>
      <c r="H3322" t="s">
        <v>657</v>
      </c>
      <c r="I3322">
        <v>101</v>
      </c>
      <c r="J3322">
        <v>253</v>
      </c>
      <c r="K3322" t="s">
        <v>66</v>
      </c>
      <c r="L3322">
        <v>-126225.2</v>
      </c>
      <c r="M3322">
        <v>-126225.2</v>
      </c>
      <c r="N3322">
        <v>0</v>
      </c>
      <c r="O3322">
        <v>0</v>
      </c>
      <c r="P3322">
        <v>-126225.2</v>
      </c>
      <c r="Q3322">
        <v>-126225.2</v>
      </c>
      <c r="R3322">
        <v>0</v>
      </c>
      <c r="S3322">
        <v>0</v>
      </c>
      <c r="T3322">
        <v>0</v>
      </c>
      <c r="U3322">
        <v>0</v>
      </c>
      <c r="V3322">
        <v>0</v>
      </c>
      <c r="W3322">
        <v>0</v>
      </c>
      <c r="X3322">
        <v>-64712.15</v>
      </c>
      <c r="Y3322">
        <v>-62278.16</v>
      </c>
      <c r="Z3322">
        <v>0</v>
      </c>
      <c r="AA3322">
        <v>0</v>
      </c>
      <c r="AB3322">
        <v>-64712.15</v>
      </c>
      <c r="AC3322">
        <v>-62278.16</v>
      </c>
      <c r="AD3322">
        <v>-2433.9899999999998</v>
      </c>
      <c r="AE3322">
        <v>0</v>
      </c>
      <c r="AF3322">
        <v>0</v>
      </c>
      <c r="AG3322">
        <v>0</v>
      </c>
      <c r="AH3322">
        <v>0</v>
      </c>
      <c r="AI3322">
        <v>-2433.9899999999998</v>
      </c>
      <c r="AJ3322">
        <v>-64712.15</v>
      </c>
      <c r="AK3322">
        <v>0</v>
      </c>
      <c r="AL3322">
        <v>0</v>
      </c>
      <c r="AM3322">
        <v>1566.34</v>
      </c>
      <c r="AN3322">
        <v>0</v>
      </c>
      <c r="AO3322">
        <v>0</v>
      </c>
      <c r="AP3322">
        <v>0</v>
      </c>
      <c r="AQ3322">
        <v>1566.34</v>
      </c>
    </row>
    <row r="3323" spans="2:43" x14ac:dyDescent="0.35">
      <c r="B3323" s="65" t="s">
        <v>128</v>
      </c>
      <c r="C3323">
        <v>2014</v>
      </c>
      <c r="D3323">
        <v>2014</v>
      </c>
      <c r="F3323">
        <v>130</v>
      </c>
      <c r="G3323">
        <v>0</v>
      </c>
      <c r="H3323" t="s">
        <v>657</v>
      </c>
      <c r="I3323">
        <v>101</v>
      </c>
      <c r="J3323">
        <v>260</v>
      </c>
      <c r="K3323" t="s">
        <v>66</v>
      </c>
      <c r="L3323">
        <v>-7516.47</v>
      </c>
      <c r="M3323">
        <v>-7516.47</v>
      </c>
      <c r="N3323">
        <v>0</v>
      </c>
      <c r="O3323">
        <v>0</v>
      </c>
      <c r="P3323">
        <v>-7516.47</v>
      </c>
      <c r="Q3323">
        <v>-7516.47</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row>
    <row r="3324" spans="2:43" x14ac:dyDescent="0.35">
      <c r="B3324" s="65" t="s">
        <v>128</v>
      </c>
      <c r="C3324">
        <v>2014</v>
      </c>
      <c r="D3324">
        <v>2014</v>
      </c>
      <c r="F3324">
        <v>130</v>
      </c>
      <c r="G3324">
        <v>0</v>
      </c>
      <c r="H3324" t="s">
        <v>657</v>
      </c>
      <c r="I3324">
        <v>101</v>
      </c>
      <c r="J3324">
        <v>310</v>
      </c>
      <c r="K3324" t="s">
        <v>66</v>
      </c>
      <c r="L3324">
        <v>-22642.17</v>
      </c>
      <c r="M3324">
        <v>-22642.17</v>
      </c>
      <c r="N3324">
        <v>0</v>
      </c>
      <c r="O3324">
        <v>0</v>
      </c>
      <c r="P3324">
        <v>-22642.17</v>
      </c>
      <c r="Q3324">
        <v>-22642.17</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22642.17</v>
      </c>
      <c r="AN3324">
        <v>0</v>
      </c>
      <c r="AO3324">
        <v>0</v>
      </c>
      <c r="AP3324">
        <v>0</v>
      </c>
      <c r="AQ3324">
        <v>22642.17</v>
      </c>
    </row>
    <row r="3325" spans="2:43" x14ac:dyDescent="0.35">
      <c r="B3325" s="65" t="s">
        <v>128</v>
      </c>
      <c r="C3325">
        <v>2015</v>
      </c>
      <c r="D3325">
        <v>2015</v>
      </c>
      <c r="F3325">
        <v>130</v>
      </c>
      <c r="G3325">
        <v>0</v>
      </c>
      <c r="H3325" t="s">
        <v>657</v>
      </c>
      <c r="I3325">
        <v>101</v>
      </c>
      <c r="J3325">
        <v>111</v>
      </c>
      <c r="K3325" t="s">
        <v>66</v>
      </c>
      <c r="L3325">
        <v>0</v>
      </c>
      <c r="M3325">
        <v>0</v>
      </c>
      <c r="N3325">
        <v>0</v>
      </c>
      <c r="O3325">
        <v>0</v>
      </c>
      <c r="P3325">
        <v>0</v>
      </c>
      <c r="Q3325">
        <v>0</v>
      </c>
      <c r="R3325">
        <v>0</v>
      </c>
      <c r="S3325">
        <v>412.8</v>
      </c>
      <c r="T3325">
        <v>0</v>
      </c>
      <c r="U3325">
        <v>-412.8</v>
      </c>
      <c r="V3325">
        <v>0</v>
      </c>
      <c r="W3325">
        <v>0</v>
      </c>
      <c r="X3325">
        <v>0</v>
      </c>
      <c r="Y3325">
        <v>0</v>
      </c>
      <c r="Z3325">
        <v>0</v>
      </c>
      <c r="AA3325">
        <v>0</v>
      </c>
      <c r="AB3325">
        <v>0</v>
      </c>
      <c r="AC3325">
        <v>0</v>
      </c>
      <c r="AD3325">
        <v>-412.8</v>
      </c>
      <c r="AE3325">
        <v>0</v>
      </c>
      <c r="AF3325">
        <v>0</v>
      </c>
      <c r="AG3325">
        <v>0</v>
      </c>
      <c r="AH3325">
        <v>0</v>
      </c>
      <c r="AI3325">
        <v>-412.8</v>
      </c>
      <c r="AJ3325">
        <v>0</v>
      </c>
      <c r="AK3325">
        <v>-412.8</v>
      </c>
      <c r="AL3325">
        <v>-412.8</v>
      </c>
      <c r="AM3325">
        <v>0</v>
      </c>
      <c r="AN3325">
        <v>0</v>
      </c>
      <c r="AO3325">
        <v>0</v>
      </c>
      <c r="AP3325">
        <v>0</v>
      </c>
      <c r="AQ3325">
        <v>0</v>
      </c>
    </row>
    <row r="3326" spans="2:43" x14ac:dyDescent="0.35">
      <c r="B3326" s="65" t="s">
        <v>128</v>
      </c>
      <c r="C3326">
        <v>2015</v>
      </c>
      <c r="D3326">
        <v>2015</v>
      </c>
      <c r="F3326">
        <v>130</v>
      </c>
      <c r="G3326">
        <v>0</v>
      </c>
      <c r="H3326" t="s">
        <v>657</v>
      </c>
      <c r="I3326">
        <v>101</v>
      </c>
      <c r="J3326">
        <v>121</v>
      </c>
      <c r="K3326" t="s">
        <v>66</v>
      </c>
      <c r="L3326">
        <v>-18053.240000000002</v>
      </c>
      <c r="M3326">
        <v>-17332.22</v>
      </c>
      <c r="N3326">
        <v>0</v>
      </c>
      <c r="O3326">
        <v>0</v>
      </c>
      <c r="P3326">
        <v>-18053.240000000002</v>
      </c>
      <c r="Q3326">
        <v>-17332.22</v>
      </c>
      <c r="R3326">
        <v>0</v>
      </c>
      <c r="S3326">
        <v>198.95</v>
      </c>
      <c r="T3326">
        <v>0</v>
      </c>
      <c r="U3326">
        <v>-198.95</v>
      </c>
      <c r="V3326">
        <v>0</v>
      </c>
      <c r="W3326">
        <v>0</v>
      </c>
      <c r="X3326">
        <v>0</v>
      </c>
      <c r="Y3326">
        <v>0</v>
      </c>
      <c r="Z3326">
        <v>0</v>
      </c>
      <c r="AA3326">
        <v>0</v>
      </c>
      <c r="AB3326">
        <v>0</v>
      </c>
      <c r="AC3326">
        <v>0</v>
      </c>
      <c r="AD3326">
        <v>-919.97</v>
      </c>
      <c r="AE3326">
        <v>0</v>
      </c>
      <c r="AF3326">
        <v>0</v>
      </c>
      <c r="AG3326">
        <v>0</v>
      </c>
      <c r="AH3326">
        <v>0</v>
      </c>
      <c r="AI3326">
        <v>-919.97</v>
      </c>
      <c r="AJ3326">
        <v>0</v>
      </c>
      <c r="AK3326">
        <v>-919.97</v>
      </c>
      <c r="AL3326">
        <v>-198.95</v>
      </c>
      <c r="AM3326">
        <v>17332.22</v>
      </c>
      <c r="AN3326">
        <v>0</v>
      </c>
      <c r="AO3326">
        <v>0</v>
      </c>
      <c r="AP3326">
        <v>0</v>
      </c>
      <c r="AQ3326">
        <v>17332.22</v>
      </c>
    </row>
    <row r="3327" spans="2:43" x14ac:dyDescent="0.35">
      <c r="B3327" s="65" t="s">
        <v>128</v>
      </c>
      <c r="C3327">
        <v>2015</v>
      </c>
      <c r="D3327">
        <v>2015</v>
      </c>
      <c r="F3327">
        <v>130</v>
      </c>
      <c r="G3327">
        <v>0</v>
      </c>
      <c r="H3327" t="s">
        <v>657</v>
      </c>
      <c r="I3327">
        <v>101</v>
      </c>
      <c r="J3327">
        <v>210</v>
      </c>
      <c r="K3327" t="s">
        <v>66</v>
      </c>
      <c r="L3327">
        <v>-4887.3100000000004</v>
      </c>
      <c r="M3327">
        <v>-4887.3100000000004</v>
      </c>
      <c r="N3327">
        <v>0</v>
      </c>
      <c r="O3327">
        <v>0</v>
      </c>
      <c r="P3327">
        <v>-4887.3100000000004</v>
      </c>
      <c r="Q3327">
        <v>-4887.3100000000004</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4887.3100000000004</v>
      </c>
      <c r="AN3327">
        <v>0</v>
      </c>
      <c r="AO3327">
        <v>0</v>
      </c>
      <c r="AP3327">
        <v>0</v>
      </c>
      <c r="AQ3327">
        <v>4887.3100000000004</v>
      </c>
    </row>
    <row r="3328" spans="2:43" x14ac:dyDescent="0.35">
      <c r="B3328" s="65" t="s">
        <v>128</v>
      </c>
      <c r="C3328">
        <v>2015</v>
      </c>
      <c r="D3328">
        <v>2015</v>
      </c>
      <c r="F3328">
        <v>130</v>
      </c>
      <c r="G3328">
        <v>0</v>
      </c>
      <c r="H3328" t="s">
        <v>657</v>
      </c>
      <c r="I3328">
        <v>101</v>
      </c>
      <c r="J3328">
        <v>220</v>
      </c>
      <c r="K3328" t="s">
        <v>66</v>
      </c>
      <c r="L3328">
        <v>-6430.7</v>
      </c>
      <c r="M3328">
        <v>-2291.34</v>
      </c>
      <c r="N3328">
        <v>0</v>
      </c>
      <c r="O3328">
        <v>0</v>
      </c>
      <c r="P3328">
        <v>-6430.7</v>
      </c>
      <c r="Q3328">
        <v>-2291.34</v>
      </c>
      <c r="R3328">
        <v>0</v>
      </c>
      <c r="S3328">
        <v>0</v>
      </c>
      <c r="T3328">
        <v>0</v>
      </c>
      <c r="U3328">
        <v>0</v>
      </c>
      <c r="V3328">
        <v>0</v>
      </c>
      <c r="W3328">
        <v>0</v>
      </c>
      <c r="X3328">
        <v>0</v>
      </c>
      <c r="Y3328">
        <v>0</v>
      </c>
      <c r="Z3328">
        <v>0</v>
      </c>
      <c r="AA3328">
        <v>0</v>
      </c>
      <c r="AB3328">
        <v>0</v>
      </c>
      <c r="AC3328">
        <v>0</v>
      </c>
      <c r="AD3328">
        <v>-4139.3599999999997</v>
      </c>
      <c r="AE3328">
        <v>0</v>
      </c>
      <c r="AF3328">
        <v>0</v>
      </c>
      <c r="AG3328">
        <v>0</v>
      </c>
      <c r="AH3328">
        <v>0</v>
      </c>
      <c r="AI3328">
        <v>-4139.3599999999997</v>
      </c>
      <c r="AJ3328">
        <v>0</v>
      </c>
      <c r="AK3328">
        <v>-4139.3599999999997</v>
      </c>
      <c r="AL3328">
        <v>0</v>
      </c>
      <c r="AM3328">
        <v>2291.34</v>
      </c>
      <c r="AN3328">
        <v>0</v>
      </c>
      <c r="AO3328">
        <v>0</v>
      </c>
      <c r="AP3328">
        <v>0</v>
      </c>
      <c r="AQ3328">
        <v>2291.34</v>
      </c>
    </row>
    <row r="3329" spans="2:43" x14ac:dyDescent="0.35">
      <c r="B3329" s="65" t="s">
        <v>128</v>
      </c>
      <c r="C3329">
        <v>2015</v>
      </c>
      <c r="D3329">
        <v>2015</v>
      </c>
      <c r="F3329">
        <v>130</v>
      </c>
      <c r="G3329">
        <v>0</v>
      </c>
      <c r="H3329" t="s">
        <v>657</v>
      </c>
      <c r="I3329">
        <v>101</v>
      </c>
      <c r="J3329">
        <v>231</v>
      </c>
      <c r="K3329" t="s">
        <v>66</v>
      </c>
      <c r="L3329">
        <v>-22035.78</v>
      </c>
      <c r="M3329">
        <v>-22036.080000000002</v>
      </c>
      <c r="N3329">
        <v>0</v>
      </c>
      <c r="O3329">
        <v>0</v>
      </c>
      <c r="P3329">
        <v>-22035.78</v>
      </c>
      <c r="Q3329">
        <v>-22036.080000000002</v>
      </c>
      <c r="R3329">
        <v>0</v>
      </c>
      <c r="S3329">
        <v>0</v>
      </c>
      <c r="T3329">
        <v>0</v>
      </c>
      <c r="U3329">
        <v>0</v>
      </c>
      <c r="V3329">
        <v>0</v>
      </c>
      <c r="W3329">
        <v>0</v>
      </c>
      <c r="X3329">
        <v>0</v>
      </c>
      <c r="Y3329">
        <v>0</v>
      </c>
      <c r="Z3329">
        <v>0</v>
      </c>
      <c r="AA3329">
        <v>0</v>
      </c>
      <c r="AB3329">
        <v>0</v>
      </c>
      <c r="AC3329">
        <v>0</v>
      </c>
      <c r="AD3329">
        <v>0.3</v>
      </c>
      <c r="AE3329">
        <v>0</v>
      </c>
      <c r="AF3329">
        <v>0</v>
      </c>
      <c r="AG3329">
        <v>0</v>
      </c>
      <c r="AH3329">
        <v>0</v>
      </c>
      <c r="AI3329">
        <v>0.3</v>
      </c>
      <c r="AJ3329">
        <v>0</v>
      </c>
      <c r="AK3329">
        <v>0.3</v>
      </c>
      <c r="AL3329">
        <v>0</v>
      </c>
      <c r="AM3329">
        <v>0</v>
      </c>
      <c r="AN3329">
        <v>0</v>
      </c>
      <c r="AO3329">
        <v>0</v>
      </c>
      <c r="AP3329">
        <v>0</v>
      </c>
      <c r="AQ3329">
        <v>0</v>
      </c>
    </row>
    <row r="3330" spans="2:43" x14ac:dyDescent="0.35">
      <c r="B3330" s="65" t="s">
        <v>128</v>
      </c>
      <c r="C3330">
        <v>2015</v>
      </c>
      <c r="D3330">
        <v>2015</v>
      </c>
      <c r="F3330">
        <v>130</v>
      </c>
      <c r="G3330">
        <v>0</v>
      </c>
      <c r="H3330" t="s">
        <v>657</v>
      </c>
      <c r="I3330">
        <v>101</v>
      </c>
      <c r="J3330">
        <v>232</v>
      </c>
      <c r="K3330" t="s">
        <v>66</v>
      </c>
      <c r="L3330">
        <v>0</v>
      </c>
      <c r="M3330">
        <v>0</v>
      </c>
      <c r="N3330">
        <v>0</v>
      </c>
      <c r="O3330">
        <v>0</v>
      </c>
      <c r="P3330">
        <v>0</v>
      </c>
      <c r="Q3330">
        <v>0</v>
      </c>
      <c r="R3330">
        <v>0</v>
      </c>
      <c r="S3330">
        <v>0</v>
      </c>
      <c r="T3330">
        <v>0</v>
      </c>
      <c r="U3330">
        <v>0</v>
      </c>
      <c r="V3330">
        <v>0</v>
      </c>
      <c r="W3330">
        <v>0</v>
      </c>
      <c r="X3330">
        <v>-10740.39</v>
      </c>
      <c r="Y3330">
        <v>0</v>
      </c>
      <c r="Z3330">
        <v>0</v>
      </c>
      <c r="AA3330">
        <v>0</v>
      </c>
      <c r="AB3330">
        <v>-10740.39</v>
      </c>
      <c r="AC3330">
        <v>0</v>
      </c>
      <c r="AD3330">
        <v>-10740.39</v>
      </c>
      <c r="AE3330">
        <v>0</v>
      </c>
      <c r="AF3330">
        <v>0</v>
      </c>
      <c r="AG3330">
        <v>0</v>
      </c>
      <c r="AH3330">
        <v>0</v>
      </c>
      <c r="AI3330">
        <v>-10740.39</v>
      </c>
      <c r="AJ3330">
        <v>-10740.39</v>
      </c>
      <c r="AK3330">
        <v>0</v>
      </c>
      <c r="AL3330">
        <v>0</v>
      </c>
      <c r="AM3330">
        <v>0</v>
      </c>
      <c r="AN3330">
        <v>0</v>
      </c>
      <c r="AO3330">
        <v>0</v>
      </c>
      <c r="AP3330">
        <v>0</v>
      </c>
      <c r="AQ3330">
        <v>0</v>
      </c>
    </row>
    <row r="3331" spans="2:43" x14ac:dyDescent="0.35">
      <c r="B3331" s="65" t="s">
        <v>128</v>
      </c>
      <c r="C3331">
        <v>2015</v>
      </c>
      <c r="D3331">
        <v>2015</v>
      </c>
      <c r="F3331">
        <v>130</v>
      </c>
      <c r="G3331">
        <v>0</v>
      </c>
      <c r="H3331" t="s">
        <v>657</v>
      </c>
      <c r="I3331">
        <v>101</v>
      </c>
      <c r="J3331">
        <v>233</v>
      </c>
      <c r="K3331" t="s">
        <v>66</v>
      </c>
      <c r="L3331">
        <v>-10413.969999999999</v>
      </c>
      <c r="M3331">
        <v>-10413.969999999999</v>
      </c>
      <c r="N3331">
        <v>0</v>
      </c>
      <c r="O3331">
        <v>0</v>
      </c>
      <c r="P3331">
        <v>-10413.969999999999</v>
      </c>
      <c r="Q3331">
        <v>-10413.969999999999</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row>
    <row r="3332" spans="2:43" x14ac:dyDescent="0.35">
      <c r="B3332" s="65" t="s">
        <v>128</v>
      </c>
      <c r="C3332">
        <v>2015</v>
      </c>
      <c r="D3332">
        <v>2015</v>
      </c>
      <c r="F3332">
        <v>130</v>
      </c>
      <c r="G3332">
        <v>0</v>
      </c>
      <c r="H3332" t="s">
        <v>657</v>
      </c>
      <c r="I3332">
        <v>101</v>
      </c>
      <c r="J3332">
        <v>251</v>
      </c>
      <c r="K3332" t="s">
        <v>66</v>
      </c>
      <c r="L3332">
        <v>-37567.980000000003</v>
      </c>
      <c r="M3332">
        <v>-37567.980000000003</v>
      </c>
      <c r="N3332">
        <v>0</v>
      </c>
      <c r="O3332">
        <v>0</v>
      </c>
      <c r="P3332">
        <v>-37567.980000000003</v>
      </c>
      <c r="Q3332">
        <v>-37567.980000000003</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row>
    <row r="3333" spans="2:43" x14ac:dyDescent="0.35">
      <c r="B3333" s="65" t="s">
        <v>128</v>
      </c>
      <c r="C3333">
        <v>2015</v>
      </c>
      <c r="D3333">
        <v>2015</v>
      </c>
      <c r="F3333">
        <v>130</v>
      </c>
      <c r="G3333">
        <v>0</v>
      </c>
      <c r="H3333" t="s">
        <v>657</v>
      </c>
      <c r="I3333">
        <v>101</v>
      </c>
      <c r="J3333">
        <v>252</v>
      </c>
      <c r="K3333" t="s">
        <v>66</v>
      </c>
      <c r="L3333">
        <v>-260983.75</v>
      </c>
      <c r="M3333">
        <v>-175879.99</v>
      </c>
      <c r="N3333">
        <v>0</v>
      </c>
      <c r="O3333">
        <v>0</v>
      </c>
      <c r="P3333">
        <v>-260983.75</v>
      </c>
      <c r="Q3333">
        <v>-175879.99</v>
      </c>
      <c r="R3333">
        <v>-146.6</v>
      </c>
      <c r="S3333">
        <v>32.520000000000003</v>
      </c>
      <c r="T3333">
        <v>0</v>
      </c>
      <c r="U3333">
        <v>-32.520000000000003</v>
      </c>
      <c r="V3333">
        <v>-146.6</v>
      </c>
      <c r="W3333">
        <v>0</v>
      </c>
      <c r="X3333">
        <v>0</v>
      </c>
      <c r="Y3333">
        <v>0</v>
      </c>
      <c r="Z3333">
        <v>0</v>
      </c>
      <c r="AA3333">
        <v>0</v>
      </c>
      <c r="AB3333">
        <v>0</v>
      </c>
      <c r="AC3333">
        <v>0</v>
      </c>
      <c r="AD3333">
        <v>-85282.880000000005</v>
      </c>
      <c r="AE3333">
        <v>0</v>
      </c>
      <c r="AF3333">
        <v>0</v>
      </c>
      <c r="AG3333">
        <v>0</v>
      </c>
      <c r="AH3333">
        <v>0</v>
      </c>
      <c r="AI3333">
        <v>-85282.880000000005</v>
      </c>
      <c r="AJ3333">
        <v>0</v>
      </c>
      <c r="AK3333">
        <v>-85282.880000000005</v>
      </c>
      <c r="AL3333">
        <v>-32.520000000000003</v>
      </c>
      <c r="AM3333">
        <v>0</v>
      </c>
      <c r="AN3333">
        <v>0</v>
      </c>
      <c r="AO3333">
        <v>0</v>
      </c>
      <c r="AP3333">
        <v>0</v>
      </c>
      <c r="AQ3333">
        <v>0</v>
      </c>
    </row>
    <row r="3334" spans="2:43" x14ac:dyDescent="0.35">
      <c r="B3334" s="65" t="s">
        <v>128</v>
      </c>
      <c r="C3334">
        <v>2015</v>
      </c>
      <c r="D3334">
        <v>2015</v>
      </c>
      <c r="F3334">
        <v>130</v>
      </c>
      <c r="G3334">
        <v>0</v>
      </c>
      <c r="H3334" t="s">
        <v>657</v>
      </c>
      <c r="I3334">
        <v>101</v>
      </c>
      <c r="J3334">
        <v>253</v>
      </c>
      <c r="K3334" t="s">
        <v>66</v>
      </c>
      <c r="L3334">
        <v>-589965.49</v>
      </c>
      <c r="M3334">
        <v>-432056.2</v>
      </c>
      <c r="N3334">
        <v>0</v>
      </c>
      <c r="O3334">
        <v>0</v>
      </c>
      <c r="P3334">
        <v>-589965.49</v>
      </c>
      <c r="Q3334">
        <v>-432056.2</v>
      </c>
      <c r="R3334">
        <v>0</v>
      </c>
      <c r="S3334">
        <v>0</v>
      </c>
      <c r="T3334">
        <v>0</v>
      </c>
      <c r="U3334">
        <v>0</v>
      </c>
      <c r="V3334">
        <v>0</v>
      </c>
      <c r="W3334">
        <v>0</v>
      </c>
      <c r="X3334">
        <v>-145724.54</v>
      </c>
      <c r="Y3334">
        <v>-141404.91</v>
      </c>
      <c r="Z3334">
        <v>0</v>
      </c>
      <c r="AA3334">
        <v>0</v>
      </c>
      <c r="AB3334">
        <v>-145724.54</v>
      </c>
      <c r="AC3334">
        <v>-141404.91</v>
      </c>
      <c r="AD3334">
        <v>-162228.92000000001</v>
      </c>
      <c r="AE3334">
        <v>0</v>
      </c>
      <c r="AF3334">
        <v>0</v>
      </c>
      <c r="AG3334">
        <v>0</v>
      </c>
      <c r="AH3334">
        <v>0</v>
      </c>
      <c r="AI3334">
        <v>-162228.92000000001</v>
      </c>
      <c r="AJ3334">
        <v>-145724.54</v>
      </c>
      <c r="AK3334">
        <v>-157909.29</v>
      </c>
      <c r="AL3334">
        <v>0</v>
      </c>
      <c r="AM3334">
        <v>80500</v>
      </c>
      <c r="AN3334">
        <v>0</v>
      </c>
      <c r="AO3334">
        <v>0</v>
      </c>
      <c r="AP3334">
        <v>0</v>
      </c>
      <c r="AQ3334">
        <v>80500</v>
      </c>
    </row>
    <row r="3335" spans="2:43" x14ac:dyDescent="0.35">
      <c r="B3335" s="65" t="s">
        <v>128</v>
      </c>
      <c r="C3335">
        <v>2015</v>
      </c>
      <c r="D3335">
        <v>2015</v>
      </c>
      <c r="F3335">
        <v>130</v>
      </c>
      <c r="G3335">
        <v>0</v>
      </c>
      <c r="H3335" t="s">
        <v>657</v>
      </c>
      <c r="I3335">
        <v>101</v>
      </c>
      <c r="J3335">
        <v>257</v>
      </c>
      <c r="K3335" t="s">
        <v>66</v>
      </c>
      <c r="L3335">
        <v>-3538.74</v>
      </c>
      <c r="M3335">
        <v>-1214.18</v>
      </c>
      <c r="N3335">
        <v>0</v>
      </c>
      <c r="O3335">
        <v>0</v>
      </c>
      <c r="P3335">
        <v>-3538.74</v>
      </c>
      <c r="Q3335">
        <v>-1214.18</v>
      </c>
      <c r="R3335">
        <v>0</v>
      </c>
      <c r="S3335">
        <v>0</v>
      </c>
      <c r="T3335">
        <v>0</v>
      </c>
      <c r="U3335">
        <v>0</v>
      </c>
      <c r="V3335">
        <v>0</v>
      </c>
      <c r="W3335">
        <v>0</v>
      </c>
      <c r="X3335">
        <v>0</v>
      </c>
      <c r="Y3335">
        <v>0</v>
      </c>
      <c r="Z3335">
        <v>0</v>
      </c>
      <c r="AA3335">
        <v>0</v>
      </c>
      <c r="AB3335">
        <v>0</v>
      </c>
      <c r="AC3335">
        <v>0</v>
      </c>
      <c r="AD3335">
        <v>-2324.56</v>
      </c>
      <c r="AE3335">
        <v>0</v>
      </c>
      <c r="AF3335">
        <v>0</v>
      </c>
      <c r="AG3335">
        <v>0</v>
      </c>
      <c r="AH3335">
        <v>0</v>
      </c>
      <c r="AI3335">
        <v>-2324.56</v>
      </c>
      <c r="AJ3335">
        <v>0</v>
      </c>
      <c r="AK3335">
        <v>-2324.56</v>
      </c>
      <c r="AL3335">
        <v>0</v>
      </c>
      <c r="AM3335">
        <v>1214.18</v>
      </c>
      <c r="AN3335">
        <v>0</v>
      </c>
      <c r="AO3335">
        <v>0</v>
      </c>
      <c r="AP3335">
        <v>0</v>
      </c>
      <c r="AQ3335">
        <v>1214.18</v>
      </c>
    </row>
    <row r="3336" spans="2:43" x14ac:dyDescent="0.35">
      <c r="B3336" s="65" t="s">
        <v>128</v>
      </c>
      <c r="C3336">
        <v>2015</v>
      </c>
      <c r="D3336">
        <v>2015</v>
      </c>
      <c r="F3336">
        <v>130</v>
      </c>
      <c r="G3336">
        <v>0</v>
      </c>
      <c r="H3336" t="s">
        <v>657</v>
      </c>
      <c r="I3336">
        <v>101</v>
      </c>
      <c r="J3336">
        <v>260</v>
      </c>
      <c r="K3336" t="s">
        <v>66</v>
      </c>
      <c r="L3336">
        <v>-4000.5</v>
      </c>
      <c r="M3336">
        <v>-4000.5</v>
      </c>
      <c r="N3336">
        <v>0</v>
      </c>
      <c r="O3336">
        <v>0</v>
      </c>
      <c r="P3336">
        <v>-4000.5</v>
      </c>
      <c r="Q3336">
        <v>-4000.5</v>
      </c>
      <c r="R3336">
        <v>0</v>
      </c>
      <c r="S3336">
        <v>-128.88</v>
      </c>
      <c r="T3336">
        <v>0</v>
      </c>
      <c r="U3336">
        <v>0</v>
      </c>
      <c r="V3336">
        <v>0</v>
      </c>
      <c r="W3336">
        <v>-128.88</v>
      </c>
      <c r="X3336">
        <v>0</v>
      </c>
      <c r="Y3336">
        <v>0</v>
      </c>
      <c r="Z3336">
        <v>0</v>
      </c>
      <c r="AA3336">
        <v>0</v>
      </c>
      <c r="AB3336">
        <v>0</v>
      </c>
      <c r="AC3336">
        <v>0</v>
      </c>
      <c r="AD3336">
        <v>128.88</v>
      </c>
      <c r="AE3336">
        <v>0</v>
      </c>
      <c r="AF3336">
        <v>0</v>
      </c>
      <c r="AG3336">
        <v>0</v>
      </c>
      <c r="AH3336">
        <v>0</v>
      </c>
      <c r="AI3336">
        <v>128.88</v>
      </c>
      <c r="AJ3336">
        <v>0</v>
      </c>
      <c r="AK3336">
        <v>128.88</v>
      </c>
      <c r="AL3336">
        <v>0</v>
      </c>
      <c r="AM3336">
        <v>0</v>
      </c>
      <c r="AN3336">
        <v>128.88</v>
      </c>
      <c r="AO3336">
        <v>0</v>
      </c>
      <c r="AP3336">
        <v>0</v>
      </c>
      <c r="AQ3336">
        <v>128.88</v>
      </c>
    </row>
    <row r="3337" spans="2:43" x14ac:dyDescent="0.35">
      <c r="B3337" s="65" t="s">
        <v>128</v>
      </c>
      <c r="C3337">
        <v>2015</v>
      </c>
      <c r="D3337">
        <v>2015</v>
      </c>
      <c r="F3337">
        <v>130</v>
      </c>
      <c r="G3337">
        <v>0</v>
      </c>
      <c r="H3337" t="s">
        <v>657</v>
      </c>
      <c r="I3337">
        <v>101</v>
      </c>
      <c r="J3337">
        <v>310</v>
      </c>
      <c r="K3337" t="s">
        <v>66</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row>
    <row r="3338" spans="2:43" x14ac:dyDescent="0.35">
      <c r="B3338" s="65" t="s">
        <v>128</v>
      </c>
      <c r="C3338">
        <v>2016</v>
      </c>
      <c r="D3338">
        <v>2016</v>
      </c>
      <c r="F3338">
        <v>130</v>
      </c>
      <c r="G3338">
        <v>0</v>
      </c>
      <c r="H3338" t="s">
        <v>657</v>
      </c>
      <c r="I3338">
        <v>101</v>
      </c>
      <c r="J3338">
        <v>111</v>
      </c>
      <c r="K3338" t="s">
        <v>66</v>
      </c>
      <c r="L3338">
        <v>0</v>
      </c>
      <c r="M3338">
        <v>0</v>
      </c>
      <c r="N3338">
        <v>0</v>
      </c>
      <c r="O3338">
        <v>0</v>
      </c>
      <c r="P3338">
        <v>0</v>
      </c>
      <c r="Q3338">
        <v>0</v>
      </c>
      <c r="R3338">
        <v>-1654553.03</v>
      </c>
      <c r="S3338">
        <v>-9357.2999999999993</v>
      </c>
      <c r="T3338">
        <v>0</v>
      </c>
      <c r="U3338">
        <v>-1739.01</v>
      </c>
      <c r="V3338">
        <v>-1654553.03</v>
      </c>
      <c r="W3338">
        <v>-11096.31</v>
      </c>
      <c r="X3338">
        <v>0</v>
      </c>
      <c r="Y3338">
        <v>0</v>
      </c>
      <c r="Z3338">
        <v>0</v>
      </c>
      <c r="AA3338">
        <v>0</v>
      </c>
      <c r="AB3338">
        <v>0</v>
      </c>
      <c r="AC3338">
        <v>0</v>
      </c>
      <c r="AD3338">
        <v>-1645195.73</v>
      </c>
      <c r="AE3338">
        <v>0</v>
      </c>
      <c r="AF3338">
        <v>0</v>
      </c>
      <c r="AG3338">
        <v>0</v>
      </c>
      <c r="AH3338">
        <v>0</v>
      </c>
      <c r="AI3338">
        <v>-1645195.73</v>
      </c>
      <c r="AJ3338">
        <v>0</v>
      </c>
      <c r="AK3338">
        <v>-1645195.73</v>
      </c>
      <c r="AL3338">
        <v>-1739.01</v>
      </c>
      <c r="AM3338">
        <v>0</v>
      </c>
      <c r="AN3338">
        <v>11096.31</v>
      </c>
      <c r="AO3338">
        <v>0</v>
      </c>
      <c r="AP3338">
        <v>42533.97</v>
      </c>
      <c r="AQ3338">
        <v>53630.28</v>
      </c>
    </row>
    <row r="3339" spans="2:43" x14ac:dyDescent="0.35">
      <c r="B3339" s="65" t="s">
        <v>128</v>
      </c>
      <c r="C3339">
        <v>2016</v>
      </c>
      <c r="D3339">
        <v>2016</v>
      </c>
      <c r="F3339">
        <v>130</v>
      </c>
      <c r="G3339">
        <v>0</v>
      </c>
      <c r="H3339" t="s">
        <v>657</v>
      </c>
      <c r="I3339">
        <v>101</v>
      </c>
      <c r="J3339">
        <v>113</v>
      </c>
      <c r="K3339" t="s">
        <v>66</v>
      </c>
      <c r="L3339">
        <v>0</v>
      </c>
      <c r="M3339">
        <v>0</v>
      </c>
      <c r="N3339">
        <v>0</v>
      </c>
      <c r="O3339">
        <v>0</v>
      </c>
      <c r="P3339">
        <v>0</v>
      </c>
      <c r="Q3339">
        <v>0</v>
      </c>
      <c r="R3339">
        <v>-29578.67</v>
      </c>
      <c r="S3339">
        <v>1984.03</v>
      </c>
      <c r="T3339">
        <v>0</v>
      </c>
      <c r="U3339">
        <v>-1984.03</v>
      </c>
      <c r="V3339">
        <v>-29578.67</v>
      </c>
      <c r="W3339">
        <v>0</v>
      </c>
      <c r="X3339">
        <v>0</v>
      </c>
      <c r="Y3339">
        <v>0</v>
      </c>
      <c r="Z3339">
        <v>0</v>
      </c>
      <c r="AA3339">
        <v>0</v>
      </c>
      <c r="AB3339">
        <v>0</v>
      </c>
      <c r="AC3339">
        <v>0</v>
      </c>
      <c r="AD3339">
        <v>-31575.919999999998</v>
      </c>
      <c r="AE3339">
        <v>0</v>
      </c>
      <c r="AF3339">
        <v>0</v>
      </c>
      <c r="AG3339">
        <v>0</v>
      </c>
      <c r="AH3339">
        <v>0</v>
      </c>
      <c r="AI3339">
        <v>-31575.919999999998</v>
      </c>
      <c r="AJ3339">
        <v>0</v>
      </c>
      <c r="AK3339">
        <v>-31575.919999999998</v>
      </c>
      <c r="AL3339">
        <v>-1997.25</v>
      </c>
      <c r="AM3339">
        <v>0</v>
      </c>
      <c r="AN3339">
        <v>0</v>
      </c>
      <c r="AO3339">
        <v>0</v>
      </c>
      <c r="AP3339">
        <v>0</v>
      </c>
      <c r="AQ3339">
        <v>0</v>
      </c>
    </row>
    <row r="3340" spans="2:43" x14ac:dyDescent="0.35">
      <c r="B3340" s="65" t="s">
        <v>128</v>
      </c>
      <c r="C3340">
        <v>2016</v>
      </c>
      <c r="D3340">
        <v>2016</v>
      </c>
      <c r="F3340">
        <v>130</v>
      </c>
      <c r="G3340">
        <v>0</v>
      </c>
      <c r="H3340" t="s">
        <v>657</v>
      </c>
      <c r="I3340">
        <v>101</v>
      </c>
      <c r="J3340">
        <v>115</v>
      </c>
      <c r="K3340" t="s">
        <v>66</v>
      </c>
      <c r="L3340">
        <v>0</v>
      </c>
      <c r="M3340">
        <v>0</v>
      </c>
      <c r="N3340">
        <v>0</v>
      </c>
      <c r="O3340">
        <v>0</v>
      </c>
      <c r="P3340">
        <v>0</v>
      </c>
      <c r="Q3340">
        <v>0</v>
      </c>
      <c r="R3340">
        <v>-103222.23</v>
      </c>
      <c r="S3340">
        <v>-4899.0200000000004</v>
      </c>
      <c r="T3340">
        <v>0</v>
      </c>
      <c r="U3340">
        <v>-1455.38</v>
      </c>
      <c r="V3340">
        <v>-103222.23</v>
      </c>
      <c r="W3340">
        <v>-6354.4</v>
      </c>
      <c r="X3340">
        <v>0</v>
      </c>
      <c r="Y3340">
        <v>0</v>
      </c>
      <c r="Z3340">
        <v>0</v>
      </c>
      <c r="AA3340">
        <v>0</v>
      </c>
      <c r="AB3340">
        <v>0</v>
      </c>
      <c r="AC3340">
        <v>0</v>
      </c>
      <c r="AD3340">
        <v>-98323.21</v>
      </c>
      <c r="AE3340">
        <v>0</v>
      </c>
      <c r="AF3340">
        <v>0</v>
      </c>
      <c r="AG3340">
        <v>0</v>
      </c>
      <c r="AH3340">
        <v>0</v>
      </c>
      <c r="AI3340">
        <v>-98323.21</v>
      </c>
      <c r="AJ3340">
        <v>0</v>
      </c>
      <c r="AK3340">
        <v>-98323.21</v>
      </c>
      <c r="AL3340">
        <v>-1455.38</v>
      </c>
      <c r="AM3340">
        <v>0</v>
      </c>
      <c r="AN3340">
        <v>6354.4</v>
      </c>
      <c r="AO3340">
        <v>0</v>
      </c>
      <c r="AP3340">
        <v>0</v>
      </c>
      <c r="AQ3340">
        <v>6354.4</v>
      </c>
    </row>
    <row r="3341" spans="2:43" x14ac:dyDescent="0.35">
      <c r="B3341" s="65" t="s">
        <v>128</v>
      </c>
      <c r="C3341">
        <v>2016</v>
      </c>
      <c r="D3341">
        <v>2016</v>
      </c>
      <c r="F3341">
        <v>130</v>
      </c>
      <c r="G3341">
        <v>0</v>
      </c>
      <c r="H3341" t="s">
        <v>657</v>
      </c>
      <c r="I3341">
        <v>101</v>
      </c>
      <c r="J3341">
        <v>118</v>
      </c>
      <c r="K3341" t="s">
        <v>66</v>
      </c>
      <c r="L3341">
        <v>0</v>
      </c>
      <c r="M3341">
        <v>0</v>
      </c>
      <c r="N3341">
        <v>0</v>
      </c>
      <c r="O3341">
        <v>0</v>
      </c>
      <c r="P3341">
        <v>0</v>
      </c>
      <c r="Q3341">
        <v>0</v>
      </c>
      <c r="R3341">
        <v>-363.2</v>
      </c>
      <c r="S3341">
        <v>0</v>
      </c>
      <c r="T3341">
        <v>0</v>
      </c>
      <c r="U3341">
        <v>0</v>
      </c>
      <c r="V3341">
        <v>-363.2</v>
      </c>
      <c r="W3341">
        <v>0</v>
      </c>
      <c r="X3341">
        <v>0</v>
      </c>
      <c r="Y3341">
        <v>0</v>
      </c>
      <c r="Z3341">
        <v>0</v>
      </c>
      <c r="AA3341">
        <v>0</v>
      </c>
      <c r="AB3341">
        <v>0</v>
      </c>
      <c r="AC3341">
        <v>0</v>
      </c>
      <c r="AD3341">
        <v>-363.2</v>
      </c>
      <c r="AE3341">
        <v>0</v>
      </c>
      <c r="AF3341">
        <v>0</v>
      </c>
      <c r="AG3341">
        <v>0</v>
      </c>
      <c r="AH3341">
        <v>0</v>
      </c>
      <c r="AI3341">
        <v>-363.2</v>
      </c>
      <c r="AJ3341">
        <v>0</v>
      </c>
      <c r="AK3341">
        <v>-363.2</v>
      </c>
      <c r="AL3341">
        <v>0</v>
      </c>
      <c r="AM3341">
        <v>0</v>
      </c>
      <c r="AN3341">
        <v>0</v>
      </c>
      <c r="AO3341">
        <v>0</v>
      </c>
      <c r="AP3341">
        <v>0</v>
      </c>
      <c r="AQ3341">
        <v>0</v>
      </c>
    </row>
    <row r="3342" spans="2:43" x14ac:dyDescent="0.35">
      <c r="B3342" s="65" t="s">
        <v>128</v>
      </c>
      <c r="C3342">
        <v>2016</v>
      </c>
      <c r="D3342">
        <v>2016</v>
      </c>
      <c r="F3342">
        <v>130</v>
      </c>
      <c r="G3342">
        <v>0</v>
      </c>
      <c r="H3342" t="s">
        <v>657</v>
      </c>
      <c r="I3342">
        <v>101</v>
      </c>
      <c r="J3342">
        <v>121</v>
      </c>
      <c r="K3342" t="s">
        <v>66</v>
      </c>
      <c r="L3342">
        <v>-260438.68</v>
      </c>
      <c r="M3342">
        <v>-107416.29</v>
      </c>
      <c r="N3342">
        <v>0</v>
      </c>
      <c r="O3342">
        <v>-734.55</v>
      </c>
      <c r="P3342">
        <v>-260438.68</v>
      </c>
      <c r="Q3342">
        <v>-108150.84</v>
      </c>
      <c r="R3342">
        <v>-639910.48</v>
      </c>
      <c r="S3342">
        <v>-7255</v>
      </c>
      <c r="T3342">
        <v>0</v>
      </c>
      <c r="U3342">
        <v>-18325.72</v>
      </c>
      <c r="V3342">
        <v>-639910.48</v>
      </c>
      <c r="W3342">
        <v>-25580.720000000001</v>
      </c>
      <c r="X3342">
        <v>0</v>
      </c>
      <c r="Y3342">
        <v>0</v>
      </c>
      <c r="Z3342">
        <v>0</v>
      </c>
      <c r="AA3342">
        <v>0</v>
      </c>
      <c r="AB3342">
        <v>0</v>
      </c>
      <c r="AC3342">
        <v>0</v>
      </c>
      <c r="AD3342">
        <v>-785664.65</v>
      </c>
      <c r="AE3342">
        <v>0</v>
      </c>
      <c r="AF3342">
        <v>0</v>
      </c>
      <c r="AG3342">
        <v>0</v>
      </c>
      <c r="AH3342">
        <v>0</v>
      </c>
      <c r="AI3342">
        <v>-785664.65</v>
      </c>
      <c r="AJ3342">
        <v>0</v>
      </c>
      <c r="AK3342">
        <v>-785664.65</v>
      </c>
      <c r="AL3342">
        <v>-19047.05</v>
      </c>
      <c r="AM3342">
        <v>71136.179999999993</v>
      </c>
      <c r="AN3342">
        <v>25580.720000000001</v>
      </c>
      <c r="AO3342">
        <v>0</v>
      </c>
      <c r="AP3342">
        <v>0</v>
      </c>
      <c r="AQ3342">
        <v>96716.9</v>
      </c>
    </row>
    <row r="3343" spans="2:43" x14ac:dyDescent="0.35">
      <c r="B3343" s="65" t="s">
        <v>128</v>
      </c>
      <c r="C3343">
        <v>2016</v>
      </c>
      <c r="D3343">
        <v>2016</v>
      </c>
      <c r="F3343">
        <v>130</v>
      </c>
      <c r="G3343">
        <v>0</v>
      </c>
      <c r="H3343" t="s">
        <v>657</v>
      </c>
      <c r="I3343">
        <v>101</v>
      </c>
      <c r="J3343">
        <v>210</v>
      </c>
      <c r="K3343" t="s">
        <v>66</v>
      </c>
      <c r="L3343">
        <v>-140282.04</v>
      </c>
      <c r="M3343">
        <v>-37021.69</v>
      </c>
      <c r="N3343">
        <v>0</v>
      </c>
      <c r="O3343">
        <v>0</v>
      </c>
      <c r="P3343">
        <v>-140282.04</v>
      </c>
      <c r="Q3343">
        <v>-37021.69</v>
      </c>
      <c r="R3343">
        <v>-39200</v>
      </c>
      <c r="S3343">
        <v>-111.94</v>
      </c>
      <c r="T3343">
        <v>0</v>
      </c>
      <c r="U3343">
        <v>-843.82</v>
      </c>
      <c r="V3343">
        <v>-39200</v>
      </c>
      <c r="W3343">
        <v>-955.76</v>
      </c>
      <c r="X3343">
        <v>0</v>
      </c>
      <c r="Y3343">
        <v>0</v>
      </c>
      <c r="Z3343">
        <v>0</v>
      </c>
      <c r="AA3343">
        <v>0</v>
      </c>
      <c r="AB3343">
        <v>0</v>
      </c>
      <c r="AC3343">
        <v>0</v>
      </c>
      <c r="AD3343">
        <v>-143179.18</v>
      </c>
      <c r="AE3343">
        <v>0</v>
      </c>
      <c r="AF3343">
        <v>0</v>
      </c>
      <c r="AG3343">
        <v>0</v>
      </c>
      <c r="AH3343">
        <v>0</v>
      </c>
      <c r="AI3343">
        <v>-143179.18</v>
      </c>
      <c r="AJ3343">
        <v>0</v>
      </c>
      <c r="AK3343">
        <v>-143179.18</v>
      </c>
      <c r="AL3343">
        <v>-1674.59</v>
      </c>
      <c r="AM3343">
        <v>37021.69</v>
      </c>
      <c r="AN3343">
        <v>955.76</v>
      </c>
      <c r="AO3343">
        <v>0</v>
      </c>
      <c r="AP3343">
        <v>0</v>
      </c>
      <c r="AQ3343">
        <v>37977.449999999997</v>
      </c>
    </row>
    <row r="3344" spans="2:43" x14ac:dyDescent="0.35">
      <c r="B3344" s="65" t="s">
        <v>128</v>
      </c>
      <c r="C3344">
        <v>2016</v>
      </c>
      <c r="D3344">
        <v>2016</v>
      </c>
      <c r="F3344">
        <v>130</v>
      </c>
      <c r="G3344">
        <v>0</v>
      </c>
      <c r="H3344" t="s">
        <v>657</v>
      </c>
      <c r="I3344">
        <v>101</v>
      </c>
      <c r="J3344">
        <v>220</v>
      </c>
      <c r="K3344" t="s">
        <v>66</v>
      </c>
      <c r="L3344">
        <v>-26331.39</v>
      </c>
      <c r="M3344">
        <v>-1598.66</v>
      </c>
      <c r="N3344">
        <v>0</v>
      </c>
      <c r="O3344">
        <v>0</v>
      </c>
      <c r="P3344">
        <v>-26331.39</v>
      </c>
      <c r="Q3344">
        <v>-1598.66</v>
      </c>
      <c r="R3344">
        <v>0</v>
      </c>
      <c r="S3344">
        <v>0</v>
      </c>
      <c r="T3344">
        <v>0</v>
      </c>
      <c r="U3344">
        <v>0</v>
      </c>
      <c r="V3344">
        <v>0</v>
      </c>
      <c r="W3344">
        <v>0</v>
      </c>
      <c r="X3344">
        <v>0</v>
      </c>
      <c r="Y3344">
        <v>0</v>
      </c>
      <c r="Z3344">
        <v>0</v>
      </c>
      <c r="AA3344">
        <v>0</v>
      </c>
      <c r="AB3344">
        <v>0</v>
      </c>
      <c r="AC3344">
        <v>0</v>
      </c>
      <c r="AD3344">
        <v>-24930.34</v>
      </c>
      <c r="AE3344">
        <v>0</v>
      </c>
      <c r="AF3344">
        <v>0</v>
      </c>
      <c r="AG3344">
        <v>0</v>
      </c>
      <c r="AH3344">
        <v>0</v>
      </c>
      <c r="AI3344">
        <v>-24930.34</v>
      </c>
      <c r="AJ3344">
        <v>0</v>
      </c>
      <c r="AK3344">
        <v>-24930.34</v>
      </c>
      <c r="AL3344">
        <v>-197.61</v>
      </c>
      <c r="AM3344">
        <v>956.78</v>
      </c>
      <c r="AN3344">
        <v>0</v>
      </c>
      <c r="AO3344">
        <v>0</v>
      </c>
      <c r="AP3344">
        <v>0</v>
      </c>
      <c r="AQ3344">
        <v>956.78</v>
      </c>
    </row>
    <row r="3345" spans="2:43" x14ac:dyDescent="0.35">
      <c r="B3345" s="65" t="s">
        <v>128</v>
      </c>
      <c r="C3345">
        <v>2016</v>
      </c>
      <c r="D3345">
        <v>2016</v>
      </c>
      <c r="F3345">
        <v>130</v>
      </c>
      <c r="G3345">
        <v>0</v>
      </c>
      <c r="H3345" t="s">
        <v>657</v>
      </c>
      <c r="I3345">
        <v>101</v>
      </c>
      <c r="J3345">
        <v>231</v>
      </c>
      <c r="K3345" t="s">
        <v>66</v>
      </c>
      <c r="L3345">
        <v>-224446.66</v>
      </c>
      <c r="M3345">
        <v>-225053.97</v>
      </c>
      <c r="N3345">
        <v>0</v>
      </c>
      <c r="O3345">
        <v>0</v>
      </c>
      <c r="P3345">
        <v>-224446.66</v>
      </c>
      <c r="Q3345">
        <v>-225053.97</v>
      </c>
      <c r="R3345">
        <v>0</v>
      </c>
      <c r="S3345">
        <v>0</v>
      </c>
      <c r="T3345">
        <v>0</v>
      </c>
      <c r="U3345">
        <v>0</v>
      </c>
      <c r="V3345">
        <v>0</v>
      </c>
      <c r="W3345">
        <v>0</v>
      </c>
      <c r="X3345">
        <v>0</v>
      </c>
      <c r="Y3345">
        <v>0</v>
      </c>
      <c r="Z3345">
        <v>0</v>
      </c>
      <c r="AA3345">
        <v>0</v>
      </c>
      <c r="AB3345">
        <v>0</v>
      </c>
      <c r="AC3345">
        <v>0</v>
      </c>
      <c r="AD3345">
        <v>607.30999999999995</v>
      </c>
      <c r="AE3345">
        <v>0</v>
      </c>
      <c r="AF3345">
        <v>0</v>
      </c>
      <c r="AG3345">
        <v>0</v>
      </c>
      <c r="AH3345">
        <v>0</v>
      </c>
      <c r="AI3345">
        <v>607.30999999999995</v>
      </c>
      <c r="AJ3345">
        <v>0</v>
      </c>
      <c r="AK3345">
        <v>607.30999999999995</v>
      </c>
      <c r="AL3345">
        <v>0</v>
      </c>
      <c r="AM3345">
        <v>4229.37</v>
      </c>
      <c r="AN3345">
        <v>0</v>
      </c>
      <c r="AO3345">
        <v>0</v>
      </c>
      <c r="AP3345">
        <v>0</v>
      </c>
      <c r="AQ3345">
        <v>4229.37</v>
      </c>
    </row>
    <row r="3346" spans="2:43" x14ac:dyDescent="0.35">
      <c r="B3346" s="65" t="s">
        <v>128</v>
      </c>
      <c r="C3346">
        <v>2016</v>
      </c>
      <c r="D3346">
        <v>2016</v>
      </c>
      <c r="F3346">
        <v>130</v>
      </c>
      <c r="G3346">
        <v>0</v>
      </c>
      <c r="H3346" t="s">
        <v>657</v>
      </c>
      <c r="I3346">
        <v>101</v>
      </c>
      <c r="J3346">
        <v>232</v>
      </c>
      <c r="K3346" t="s">
        <v>66</v>
      </c>
      <c r="L3346">
        <v>0</v>
      </c>
      <c r="M3346">
        <v>0</v>
      </c>
      <c r="N3346">
        <v>0</v>
      </c>
      <c r="O3346">
        <v>0</v>
      </c>
      <c r="P3346">
        <v>0</v>
      </c>
      <c r="Q3346">
        <v>0</v>
      </c>
      <c r="R3346">
        <v>0</v>
      </c>
      <c r="S3346">
        <v>0</v>
      </c>
      <c r="T3346">
        <v>0</v>
      </c>
      <c r="U3346">
        <v>0</v>
      </c>
      <c r="V3346">
        <v>0</v>
      </c>
      <c r="W3346">
        <v>0</v>
      </c>
      <c r="X3346">
        <v>-10605.24</v>
      </c>
      <c r="Y3346">
        <v>-0.01</v>
      </c>
      <c r="Z3346">
        <v>0</v>
      </c>
      <c r="AA3346">
        <v>0</v>
      </c>
      <c r="AB3346">
        <v>-10605.24</v>
      </c>
      <c r="AC3346">
        <v>-0.01</v>
      </c>
      <c r="AD3346">
        <v>-19530.23</v>
      </c>
      <c r="AE3346">
        <v>0</v>
      </c>
      <c r="AF3346">
        <v>0</v>
      </c>
      <c r="AG3346">
        <v>0</v>
      </c>
      <c r="AH3346">
        <v>0</v>
      </c>
      <c r="AI3346">
        <v>-19530.23</v>
      </c>
      <c r="AJ3346">
        <v>-10605.24</v>
      </c>
      <c r="AK3346">
        <v>-8925</v>
      </c>
      <c r="AL3346">
        <v>-8925</v>
      </c>
      <c r="AM3346">
        <v>0</v>
      </c>
      <c r="AN3346">
        <v>0</v>
      </c>
      <c r="AO3346">
        <v>0</v>
      </c>
      <c r="AP3346">
        <v>0</v>
      </c>
      <c r="AQ3346">
        <v>0</v>
      </c>
    </row>
    <row r="3347" spans="2:43" x14ac:dyDescent="0.35">
      <c r="B3347" s="65" t="s">
        <v>128</v>
      </c>
      <c r="C3347">
        <v>2016</v>
      </c>
      <c r="D3347">
        <v>2016</v>
      </c>
      <c r="F3347">
        <v>130</v>
      </c>
      <c r="G3347">
        <v>0</v>
      </c>
      <c r="H3347" t="s">
        <v>657</v>
      </c>
      <c r="I3347">
        <v>101</v>
      </c>
      <c r="J3347">
        <v>233</v>
      </c>
      <c r="K3347" t="s">
        <v>66</v>
      </c>
      <c r="L3347">
        <v>-33667.69</v>
      </c>
      <c r="M3347">
        <v>-16930.099999999999</v>
      </c>
      <c r="N3347">
        <v>0</v>
      </c>
      <c r="O3347">
        <v>0</v>
      </c>
      <c r="P3347">
        <v>-33667.69</v>
      </c>
      <c r="Q3347">
        <v>-16930.099999999999</v>
      </c>
      <c r="R3347">
        <v>-282721.95</v>
      </c>
      <c r="S3347">
        <v>0</v>
      </c>
      <c r="T3347">
        <v>0</v>
      </c>
      <c r="U3347">
        <v>0</v>
      </c>
      <c r="V3347">
        <v>-282721.95</v>
      </c>
      <c r="W3347">
        <v>0</v>
      </c>
      <c r="X3347">
        <v>0</v>
      </c>
      <c r="Y3347">
        <v>0</v>
      </c>
      <c r="Z3347">
        <v>0</v>
      </c>
      <c r="AA3347">
        <v>0</v>
      </c>
      <c r="AB3347">
        <v>0</v>
      </c>
      <c r="AC3347">
        <v>0</v>
      </c>
      <c r="AD3347">
        <v>-301114.64</v>
      </c>
      <c r="AE3347">
        <v>0</v>
      </c>
      <c r="AF3347">
        <v>0</v>
      </c>
      <c r="AG3347">
        <v>0</v>
      </c>
      <c r="AH3347">
        <v>0</v>
      </c>
      <c r="AI3347">
        <v>-301114.64</v>
      </c>
      <c r="AJ3347">
        <v>0</v>
      </c>
      <c r="AK3347">
        <v>-301114.64</v>
      </c>
      <c r="AL3347">
        <v>-1655.1</v>
      </c>
      <c r="AM3347">
        <v>13286.69</v>
      </c>
      <c r="AN3347">
        <v>0</v>
      </c>
      <c r="AO3347">
        <v>0</v>
      </c>
      <c r="AP3347">
        <v>0</v>
      </c>
      <c r="AQ3347">
        <v>13286.69</v>
      </c>
    </row>
    <row r="3348" spans="2:43" x14ac:dyDescent="0.35">
      <c r="B3348" s="65" t="s">
        <v>128</v>
      </c>
      <c r="C3348">
        <v>2016</v>
      </c>
      <c r="D3348">
        <v>2016</v>
      </c>
      <c r="F3348">
        <v>130</v>
      </c>
      <c r="G3348">
        <v>0</v>
      </c>
      <c r="H3348" t="s">
        <v>657</v>
      </c>
      <c r="I3348">
        <v>101</v>
      </c>
      <c r="J3348">
        <v>251</v>
      </c>
      <c r="K3348" t="s">
        <v>66</v>
      </c>
      <c r="L3348">
        <v>-593080.05000000005</v>
      </c>
      <c r="M3348">
        <v>-95937.09</v>
      </c>
      <c r="N3348">
        <v>0</v>
      </c>
      <c r="O3348">
        <v>0</v>
      </c>
      <c r="P3348">
        <v>-593080.05000000005</v>
      </c>
      <c r="Q3348">
        <v>-95937.09</v>
      </c>
      <c r="R3348">
        <v>0</v>
      </c>
      <c r="S3348">
        <v>-92166</v>
      </c>
      <c r="T3348">
        <v>0</v>
      </c>
      <c r="U3348">
        <v>0</v>
      </c>
      <c r="V3348">
        <v>0</v>
      </c>
      <c r="W3348">
        <v>-92166</v>
      </c>
      <c r="X3348">
        <v>0</v>
      </c>
      <c r="Y3348">
        <v>0</v>
      </c>
      <c r="Z3348">
        <v>0</v>
      </c>
      <c r="AA3348">
        <v>0</v>
      </c>
      <c r="AB3348">
        <v>0</v>
      </c>
      <c r="AC3348">
        <v>0</v>
      </c>
      <c r="AD3348">
        <v>-404976.96</v>
      </c>
      <c r="AE3348">
        <v>0</v>
      </c>
      <c r="AF3348">
        <v>0</v>
      </c>
      <c r="AG3348">
        <v>0</v>
      </c>
      <c r="AH3348">
        <v>0</v>
      </c>
      <c r="AI3348">
        <v>-404976.96</v>
      </c>
      <c r="AJ3348">
        <v>0</v>
      </c>
      <c r="AK3348">
        <v>-404976.96</v>
      </c>
      <c r="AL3348">
        <v>0</v>
      </c>
      <c r="AM3348">
        <v>0</v>
      </c>
      <c r="AN3348">
        <v>0</v>
      </c>
      <c r="AO3348">
        <v>0</v>
      </c>
      <c r="AP3348">
        <v>0</v>
      </c>
      <c r="AQ3348">
        <v>0</v>
      </c>
    </row>
    <row r="3349" spans="2:43" x14ac:dyDescent="0.35">
      <c r="B3349" s="65" t="s">
        <v>128</v>
      </c>
      <c r="C3349">
        <v>2016</v>
      </c>
      <c r="D3349">
        <v>2016</v>
      </c>
      <c r="F3349">
        <v>130</v>
      </c>
      <c r="G3349">
        <v>0</v>
      </c>
      <c r="H3349" t="s">
        <v>657</v>
      </c>
      <c r="I3349">
        <v>101</v>
      </c>
      <c r="J3349">
        <v>252</v>
      </c>
      <c r="K3349" t="s">
        <v>66</v>
      </c>
      <c r="L3349">
        <v>-1636085.17</v>
      </c>
      <c r="M3349">
        <v>-443884.96</v>
      </c>
      <c r="N3349">
        <v>0</v>
      </c>
      <c r="O3349">
        <v>0</v>
      </c>
      <c r="P3349">
        <v>-1636085.17</v>
      </c>
      <c r="Q3349">
        <v>-443884.96</v>
      </c>
      <c r="R3349">
        <v>-349923.5</v>
      </c>
      <c r="S3349">
        <v>565.51</v>
      </c>
      <c r="T3349">
        <v>0</v>
      </c>
      <c r="U3349">
        <v>-565.51</v>
      </c>
      <c r="V3349">
        <v>-349923.5</v>
      </c>
      <c r="W3349">
        <v>0</v>
      </c>
      <c r="X3349">
        <v>0</v>
      </c>
      <c r="Y3349">
        <v>0</v>
      </c>
      <c r="Z3349">
        <v>0</v>
      </c>
      <c r="AA3349">
        <v>0</v>
      </c>
      <c r="AB3349">
        <v>0</v>
      </c>
      <c r="AC3349">
        <v>0</v>
      </c>
      <c r="AD3349">
        <v>-1562814.01</v>
      </c>
      <c r="AE3349">
        <v>0</v>
      </c>
      <c r="AF3349">
        <v>0</v>
      </c>
      <c r="AG3349">
        <v>0</v>
      </c>
      <c r="AH3349">
        <v>0</v>
      </c>
      <c r="AI3349">
        <v>-1562814.01</v>
      </c>
      <c r="AJ3349">
        <v>0</v>
      </c>
      <c r="AK3349">
        <v>-1562814.01</v>
      </c>
      <c r="AL3349">
        <v>-20690.3</v>
      </c>
      <c r="AM3349">
        <v>0</v>
      </c>
      <c r="AN3349">
        <v>0</v>
      </c>
      <c r="AO3349">
        <v>0</v>
      </c>
      <c r="AP3349">
        <v>0</v>
      </c>
      <c r="AQ3349">
        <v>0</v>
      </c>
    </row>
    <row r="3350" spans="2:43" x14ac:dyDescent="0.35">
      <c r="B3350" s="65" t="s">
        <v>128</v>
      </c>
      <c r="C3350">
        <v>2016</v>
      </c>
      <c r="D3350">
        <v>2016</v>
      </c>
      <c r="F3350">
        <v>130</v>
      </c>
      <c r="G3350">
        <v>0</v>
      </c>
      <c r="H3350" t="s">
        <v>657</v>
      </c>
      <c r="I3350">
        <v>101</v>
      </c>
      <c r="J3350">
        <v>252</v>
      </c>
      <c r="K3350" t="s">
        <v>457</v>
      </c>
      <c r="L3350">
        <v>-52495.92</v>
      </c>
      <c r="M3350">
        <v>-10000</v>
      </c>
      <c r="N3350">
        <v>0</v>
      </c>
      <c r="O3350">
        <v>0</v>
      </c>
      <c r="P3350">
        <v>-52495.92</v>
      </c>
      <c r="Q3350">
        <v>-10000</v>
      </c>
      <c r="R3350">
        <v>-51000</v>
      </c>
      <c r="S3350">
        <v>0</v>
      </c>
      <c r="T3350">
        <v>0</v>
      </c>
      <c r="U3350">
        <v>0</v>
      </c>
      <c r="V3350">
        <v>-51000</v>
      </c>
      <c r="W3350">
        <v>0</v>
      </c>
      <c r="X3350">
        <v>0</v>
      </c>
      <c r="Y3350">
        <v>0</v>
      </c>
      <c r="Z3350">
        <v>0</v>
      </c>
      <c r="AA3350">
        <v>0</v>
      </c>
      <c r="AB3350">
        <v>0</v>
      </c>
      <c r="AC3350">
        <v>0</v>
      </c>
      <c r="AD3350">
        <v>-191289.88</v>
      </c>
      <c r="AE3350">
        <v>0</v>
      </c>
      <c r="AF3350">
        <v>0</v>
      </c>
      <c r="AG3350">
        <v>0</v>
      </c>
      <c r="AH3350">
        <v>0</v>
      </c>
      <c r="AI3350">
        <v>-191289.88</v>
      </c>
      <c r="AJ3350">
        <v>0</v>
      </c>
      <c r="AK3350">
        <v>-191289.88</v>
      </c>
      <c r="AL3350">
        <v>-97793.96</v>
      </c>
      <c r="AM3350">
        <v>0</v>
      </c>
      <c r="AN3350">
        <v>0</v>
      </c>
      <c r="AO3350">
        <v>0</v>
      </c>
      <c r="AP3350">
        <v>0</v>
      </c>
      <c r="AQ3350">
        <v>0</v>
      </c>
    </row>
    <row r="3351" spans="2:43" x14ac:dyDescent="0.35">
      <c r="B3351" s="65" t="s">
        <v>128</v>
      </c>
      <c r="C3351">
        <v>2016</v>
      </c>
      <c r="D3351">
        <v>2016</v>
      </c>
      <c r="F3351">
        <v>130</v>
      </c>
      <c r="G3351">
        <v>0</v>
      </c>
      <c r="H3351" t="s">
        <v>657</v>
      </c>
      <c r="I3351">
        <v>101</v>
      </c>
      <c r="J3351">
        <v>253</v>
      </c>
      <c r="K3351" t="s">
        <v>66</v>
      </c>
      <c r="L3351">
        <v>-861148.31</v>
      </c>
      <c r="M3351">
        <v>-700709.4</v>
      </c>
      <c r="N3351">
        <v>0</v>
      </c>
      <c r="O3351">
        <v>0</v>
      </c>
      <c r="P3351">
        <v>-861148.31</v>
      </c>
      <c r="Q3351">
        <v>-700709.4</v>
      </c>
      <c r="R3351">
        <v>0</v>
      </c>
      <c r="S3351">
        <v>83.85</v>
      </c>
      <c r="T3351">
        <v>0</v>
      </c>
      <c r="U3351">
        <v>-83.85</v>
      </c>
      <c r="V3351">
        <v>0</v>
      </c>
      <c r="W3351">
        <v>0</v>
      </c>
      <c r="X3351">
        <v>-507201.76</v>
      </c>
      <c r="Y3351">
        <v>-178087.05</v>
      </c>
      <c r="Z3351">
        <v>0</v>
      </c>
      <c r="AA3351">
        <v>0</v>
      </c>
      <c r="AB3351">
        <v>-507201.76</v>
      </c>
      <c r="AC3351">
        <v>-178087.05</v>
      </c>
      <c r="AD3351">
        <v>-489637.47</v>
      </c>
      <c r="AE3351">
        <v>0</v>
      </c>
      <c r="AF3351">
        <v>0</v>
      </c>
      <c r="AG3351">
        <v>0</v>
      </c>
      <c r="AH3351">
        <v>0</v>
      </c>
      <c r="AI3351">
        <v>-489637.47</v>
      </c>
      <c r="AJ3351">
        <v>-507201.76</v>
      </c>
      <c r="AK3351">
        <v>-160522.76</v>
      </c>
      <c r="AL3351">
        <v>-83.85</v>
      </c>
      <c r="AM3351">
        <v>0</v>
      </c>
      <c r="AN3351">
        <v>0</v>
      </c>
      <c r="AO3351">
        <v>0</v>
      </c>
      <c r="AP3351">
        <v>0</v>
      </c>
      <c r="AQ3351">
        <v>0</v>
      </c>
    </row>
    <row r="3352" spans="2:43" x14ac:dyDescent="0.35">
      <c r="B3352" s="65" t="s">
        <v>128</v>
      </c>
      <c r="C3352">
        <v>2016</v>
      </c>
      <c r="D3352">
        <v>2016</v>
      </c>
      <c r="F3352">
        <v>130</v>
      </c>
      <c r="G3352">
        <v>0</v>
      </c>
      <c r="H3352" t="s">
        <v>657</v>
      </c>
      <c r="I3352">
        <v>101</v>
      </c>
      <c r="J3352">
        <v>253</v>
      </c>
      <c r="K3352" t="s">
        <v>457</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-10726.04</v>
      </c>
      <c r="AE3352">
        <v>0</v>
      </c>
      <c r="AF3352">
        <v>0</v>
      </c>
      <c r="AG3352">
        <v>0</v>
      </c>
      <c r="AH3352">
        <v>0</v>
      </c>
      <c r="AI3352">
        <v>-10726.04</v>
      </c>
      <c r="AJ3352">
        <v>0</v>
      </c>
      <c r="AK3352">
        <v>-10726.04</v>
      </c>
      <c r="AL3352">
        <v>-10726.04</v>
      </c>
      <c r="AM3352">
        <v>0</v>
      </c>
      <c r="AN3352">
        <v>0</v>
      </c>
      <c r="AO3352">
        <v>0</v>
      </c>
      <c r="AP3352">
        <v>0</v>
      </c>
      <c r="AQ3352">
        <v>0</v>
      </c>
    </row>
    <row r="3353" spans="2:43" x14ac:dyDescent="0.35">
      <c r="B3353" s="65" t="s">
        <v>128</v>
      </c>
      <c r="C3353">
        <v>2016</v>
      </c>
      <c r="D3353">
        <v>2016</v>
      </c>
      <c r="F3353">
        <v>130</v>
      </c>
      <c r="G3353">
        <v>0</v>
      </c>
      <c r="H3353" t="s">
        <v>657</v>
      </c>
      <c r="I3353">
        <v>101</v>
      </c>
      <c r="J3353">
        <v>257</v>
      </c>
      <c r="K3353" t="s">
        <v>66</v>
      </c>
      <c r="L3353">
        <v>-289688.34000000003</v>
      </c>
      <c r="M3353">
        <v>-71877.41</v>
      </c>
      <c r="N3353">
        <v>0</v>
      </c>
      <c r="O3353">
        <v>0</v>
      </c>
      <c r="P3353">
        <v>-289688.34000000003</v>
      </c>
      <c r="Q3353">
        <v>-71877.41</v>
      </c>
      <c r="R3353">
        <v>0</v>
      </c>
      <c r="S3353">
        <v>37.94</v>
      </c>
      <c r="T3353">
        <v>0</v>
      </c>
      <c r="U3353">
        <v>-37.94</v>
      </c>
      <c r="V3353">
        <v>0</v>
      </c>
      <c r="W3353">
        <v>0</v>
      </c>
      <c r="X3353">
        <v>0</v>
      </c>
      <c r="Y3353">
        <v>0</v>
      </c>
      <c r="Z3353">
        <v>0</v>
      </c>
      <c r="AA3353">
        <v>0</v>
      </c>
      <c r="AB3353">
        <v>0</v>
      </c>
      <c r="AC3353">
        <v>0</v>
      </c>
      <c r="AD3353">
        <v>-392454.85</v>
      </c>
      <c r="AE3353">
        <v>0</v>
      </c>
      <c r="AF3353">
        <v>0</v>
      </c>
      <c r="AG3353">
        <v>0</v>
      </c>
      <c r="AH3353">
        <v>0</v>
      </c>
      <c r="AI3353">
        <v>-392454.85</v>
      </c>
      <c r="AJ3353">
        <v>0</v>
      </c>
      <c r="AK3353">
        <v>-392454.85</v>
      </c>
      <c r="AL3353">
        <v>-174643.92</v>
      </c>
      <c r="AM3353">
        <v>5037.82</v>
      </c>
      <c r="AN3353">
        <v>0</v>
      </c>
      <c r="AO3353">
        <v>0</v>
      </c>
      <c r="AP3353">
        <v>0</v>
      </c>
      <c r="AQ3353">
        <v>5037.82</v>
      </c>
    </row>
    <row r="3354" spans="2:43" x14ac:dyDescent="0.35">
      <c r="B3354" s="65" t="s">
        <v>128</v>
      </c>
      <c r="C3354">
        <v>2016</v>
      </c>
      <c r="D3354">
        <v>2016</v>
      </c>
      <c r="F3354">
        <v>130</v>
      </c>
      <c r="G3354">
        <v>0</v>
      </c>
      <c r="H3354" t="s">
        <v>657</v>
      </c>
      <c r="I3354">
        <v>101</v>
      </c>
      <c r="J3354">
        <v>260</v>
      </c>
      <c r="K3354" t="s">
        <v>66</v>
      </c>
      <c r="L3354">
        <v>-26847.62</v>
      </c>
      <c r="M3354">
        <v>-3126.76</v>
      </c>
      <c r="N3354">
        <v>0</v>
      </c>
      <c r="O3354">
        <v>0</v>
      </c>
      <c r="P3354">
        <v>-26847.62</v>
      </c>
      <c r="Q3354">
        <v>-3126.76</v>
      </c>
      <c r="R3354">
        <v>-492500</v>
      </c>
      <c r="S3354">
        <v>51913.85</v>
      </c>
      <c r="T3354">
        <v>0</v>
      </c>
      <c r="U3354">
        <v>-51913.85</v>
      </c>
      <c r="V3354">
        <v>-492500</v>
      </c>
      <c r="W3354">
        <v>0</v>
      </c>
      <c r="X3354">
        <v>0</v>
      </c>
      <c r="Y3354">
        <v>0</v>
      </c>
      <c r="Z3354">
        <v>0</v>
      </c>
      <c r="AA3354">
        <v>0</v>
      </c>
      <c r="AB3354">
        <v>0</v>
      </c>
      <c r="AC3354">
        <v>0</v>
      </c>
      <c r="AD3354">
        <v>13475.47</v>
      </c>
      <c r="AE3354">
        <v>0</v>
      </c>
      <c r="AF3354">
        <v>0</v>
      </c>
      <c r="AG3354">
        <v>0</v>
      </c>
      <c r="AH3354">
        <v>0</v>
      </c>
      <c r="AI3354">
        <v>13475.47</v>
      </c>
      <c r="AJ3354">
        <v>0</v>
      </c>
      <c r="AK3354">
        <v>13475.47</v>
      </c>
      <c r="AL3354">
        <v>529696.32999999996</v>
      </c>
      <c r="AM3354">
        <v>900</v>
      </c>
      <c r="AN3354">
        <v>0</v>
      </c>
      <c r="AO3354">
        <v>0</v>
      </c>
      <c r="AP3354">
        <v>0</v>
      </c>
      <c r="AQ3354">
        <v>900</v>
      </c>
    </row>
    <row r="3355" spans="2:43" x14ac:dyDescent="0.35">
      <c r="B3355" s="65" t="s">
        <v>128</v>
      </c>
      <c r="C3355">
        <v>2016</v>
      </c>
      <c r="D3355">
        <v>2016</v>
      </c>
      <c r="F3355">
        <v>130</v>
      </c>
      <c r="G3355">
        <v>0</v>
      </c>
      <c r="H3355" t="s">
        <v>657</v>
      </c>
      <c r="I3355">
        <v>101</v>
      </c>
      <c r="J3355">
        <v>310</v>
      </c>
      <c r="K3355" t="s">
        <v>66</v>
      </c>
      <c r="L3355">
        <v>-90864.93</v>
      </c>
      <c r="M3355">
        <v>-20078.3</v>
      </c>
      <c r="N3355">
        <v>0</v>
      </c>
      <c r="O3355">
        <v>0</v>
      </c>
      <c r="P3355">
        <v>-90864.93</v>
      </c>
      <c r="Q3355">
        <v>-20078.3</v>
      </c>
      <c r="R3355">
        <v>0</v>
      </c>
      <c r="S3355">
        <v>5.15</v>
      </c>
      <c r="T3355">
        <v>0</v>
      </c>
      <c r="U3355">
        <v>-5.15</v>
      </c>
      <c r="V3355">
        <v>0</v>
      </c>
      <c r="W3355">
        <v>0</v>
      </c>
      <c r="X3355">
        <v>0</v>
      </c>
      <c r="Y3355">
        <v>0</v>
      </c>
      <c r="Z3355">
        <v>0</v>
      </c>
      <c r="AA3355">
        <v>0</v>
      </c>
      <c r="AB3355">
        <v>0</v>
      </c>
      <c r="AC3355">
        <v>0</v>
      </c>
      <c r="AD3355">
        <v>-463941.45</v>
      </c>
      <c r="AE3355">
        <v>0</v>
      </c>
      <c r="AF3355">
        <v>0</v>
      </c>
      <c r="AG3355">
        <v>0</v>
      </c>
      <c r="AH3355">
        <v>0</v>
      </c>
      <c r="AI3355">
        <v>-463941.45</v>
      </c>
      <c r="AJ3355">
        <v>0</v>
      </c>
      <c r="AK3355">
        <v>-463941.45</v>
      </c>
      <c r="AL3355">
        <v>-393154.82</v>
      </c>
      <c r="AM3355">
        <v>0</v>
      </c>
      <c r="AN3355">
        <v>0</v>
      </c>
      <c r="AO3355">
        <v>0</v>
      </c>
      <c r="AP3355">
        <v>0</v>
      </c>
      <c r="AQ3355">
        <v>0</v>
      </c>
    </row>
    <row r="3356" spans="2:43" x14ac:dyDescent="0.35">
      <c r="B3356" s="65" t="s">
        <v>128</v>
      </c>
      <c r="C3356">
        <v>2016</v>
      </c>
      <c r="D3356">
        <v>2016</v>
      </c>
      <c r="F3356">
        <v>130</v>
      </c>
      <c r="G3356">
        <v>0</v>
      </c>
      <c r="H3356" t="s">
        <v>657</v>
      </c>
      <c r="I3356">
        <v>101</v>
      </c>
      <c r="J3356">
        <v>420</v>
      </c>
      <c r="K3356" t="s">
        <v>66</v>
      </c>
      <c r="L3356">
        <v>0</v>
      </c>
      <c r="M3356">
        <v>0</v>
      </c>
      <c r="N3356">
        <v>0</v>
      </c>
      <c r="O3356">
        <v>0</v>
      </c>
      <c r="P3356">
        <v>0</v>
      </c>
      <c r="Q3356">
        <v>0</v>
      </c>
      <c r="R3356">
        <v>-170000</v>
      </c>
      <c r="S3356">
        <v>0</v>
      </c>
      <c r="T3356">
        <v>0</v>
      </c>
      <c r="U3356">
        <v>0</v>
      </c>
      <c r="V3356">
        <v>-170000</v>
      </c>
      <c r="W3356">
        <v>0</v>
      </c>
      <c r="X3356">
        <v>0</v>
      </c>
      <c r="Y3356">
        <v>0</v>
      </c>
      <c r="Z3356">
        <v>0</v>
      </c>
      <c r="AA3356">
        <v>0</v>
      </c>
      <c r="AB3356">
        <v>0</v>
      </c>
      <c r="AC3356">
        <v>0</v>
      </c>
      <c r="AD3356">
        <v>-170000</v>
      </c>
      <c r="AE3356">
        <v>0</v>
      </c>
      <c r="AF3356">
        <v>0</v>
      </c>
      <c r="AG3356">
        <v>0</v>
      </c>
      <c r="AH3356">
        <v>0</v>
      </c>
      <c r="AI3356">
        <v>-170000</v>
      </c>
      <c r="AJ3356">
        <v>0</v>
      </c>
      <c r="AK3356">
        <v>-170000</v>
      </c>
      <c r="AL3356">
        <v>0</v>
      </c>
      <c r="AM3356">
        <v>0</v>
      </c>
      <c r="AN3356">
        <v>0</v>
      </c>
      <c r="AO3356">
        <v>0</v>
      </c>
      <c r="AP3356">
        <v>0</v>
      </c>
      <c r="AQ3356">
        <v>0</v>
      </c>
    </row>
    <row r="3357" spans="2:43" x14ac:dyDescent="0.35">
      <c r="B3357" s="65" t="s">
        <v>128</v>
      </c>
      <c r="C3357">
        <v>2016</v>
      </c>
      <c r="D3357">
        <v>2016</v>
      </c>
      <c r="F3357">
        <v>130</v>
      </c>
      <c r="G3357">
        <v>0</v>
      </c>
      <c r="H3357" t="s">
        <v>657</v>
      </c>
      <c r="I3357">
        <v>101</v>
      </c>
      <c r="J3357">
        <v>910</v>
      </c>
      <c r="K3357" t="s">
        <v>66</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105</v>
      </c>
      <c r="AE3357">
        <v>0</v>
      </c>
      <c r="AF3357">
        <v>0</v>
      </c>
      <c r="AG3357">
        <v>0</v>
      </c>
      <c r="AH3357">
        <v>0</v>
      </c>
      <c r="AI3357">
        <v>105</v>
      </c>
      <c r="AJ3357">
        <v>0</v>
      </c>
      <c r="AK3357">
        <v>105</v>
      </c>
      <c r="AL3357">
        <v>105</v>
      </c>
      <c r="AM3357">
        <v>0</v>
      </c>
      <c r="AN3357">
        <v>0</v>
      </c>
      <c r="AO3357">
        <v>0</v>
      </c>
      <c r="AP3357">
        <v>0</v>
      </c>
      <c r="AQ3357">
        <v>0</v>
      </c>
    </row>
    <row r="3358" spans="2:43" x14ac:dyDescent="0.35">
      <c r="B3358" s="65" t="s">
        <v>128</v>
      </c>
      <c r="C3358">
        <v>2017</v>
      </c>
      <c r="D3358">
        <v>2017</v>
      </c>
      <c r="F3358">
        <v>130</v>
      </c>
      <c r="G3358">
        <v>0</v>
      </c>
      <c r="H3358" t="s">
        <v>657</v>
      </c>
      <c r="I3358">
        <v>101</v>
      </c>
      <c r="J3358">
        <v>111</v>
      </c>
      <c r="K3358" t="s">
        <v>66</v>
      </c>
      <c r="L3358">
        <v>0</v>
      </c>
      <c r="M3358">
        <v>0</v>
      </c>
      <c r="N3358">
        <v>0</v>
      </c>
      <c r="O3358">
        <v>0</v>
      </c>
      <c r="P3358">
        <v>0</v>
      </c>
      <c r="Q3358">
        <v>0</v>
      </c>
      <c r="R3358">
        <v>0</v>
      </c>
      <c r="S3358">
        <v>-2544988.39</v>
      </c>
      <c r="T3358">
        <v>0</v>
      </c>
      <c r="U3358">
        <v>0</v>
      </c>
      <c r="V3358">
        <v>0</v>
      </c>
      <c r="W3358">
        <v>-2544988.39</v>
      </c>
      <c r="X3358">
        <v>0</v>
      </c>
      <c r="Y3358">
        <v>0</v>
      </c>
      <c r="Z3358">
        <v>0</v>
      </c>
      <c r="AA3358">
        <v>0</v>
      </c>
      <c r="AB3358">
        <v>0</v>
      </c>
      <c r="AC3358">
        <v>0</v>
      </c>
      <c r="AD3358">
        <v>-30595622.960000001</v>
      </c>
      <c r="AE3358">
        <v>0</v>
      </c>
      <c r="AF3358">
        <v>0</v>
      </c>
      <c r="AG3358">
        <v>0</v>
      </c>
      <c r="AH3358">
        <v>0</v>
      </c>
      <c r="AI3358">
        <v>-30595622.960000001</v>
      </c>
      <c r="AJ3358">
        <v>0</v>
      </c>
      <c r="AK3358">
        <v>-30595622.960000001</v>
      </c>
      <c r="AL3358">
        <v>-33140611.350000001</v>
      </c>
      <c r="AM3358">
        <v>0</v>
      </c>
      <c r="AN3358">
        <v>0</v>
      </c>
      <c r="AO3358">
        <v>0</v>
      </c>
      <c r="AP3358">
        <v>0</v>
      </c>
      <c r="AQ3358">
        <v>0</v>
      </c>
    </row>
    <row r="3359" spans="2:43" x14ac:dyDescent="0.35">
      <c r="B3359" s="65" t="s">
        <v>128</v>
      </c>
      <c r="C3359">
        <v>2017</v>
      </c>
      <c r="D3359">
        <v>2017</v>
      </c>
      <c r="F3359">
        <v>130</v>
      </c>
      <c r="G3359">
        <v>0</v>
      </c>
      <c r="H3359" t="s">
        <v>657</v>
      </c>
      <c r="I3359">
        <v>101</v>
      </c>
      <c r="J3359">
        <v>111</v>
      </c>
      <c r="K3359" t="s">
        <v>457</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-54462.19</v>
      </c>
      <c r="AE3359">
        <v>0</v>
      </c>
      <c r="AF3359">
        <v>0</v>
      </c>
      <c r="AG3359">
        <v>0</v>
      </c>
      <c r="AH3359">
        <v>0</v>
      </c>
      <c r="AI3359">
        <v>-54462.19</v>
      </c>
      <c r="AJ3359">
        <v>0</v>
      </c>
      <c r="AK3359">
        <v>-54462.19</v>
      </c>
      <c r="AL3359">
        <v>-54462.19</v>
      </c>
      <c r="AM3359">
        <v>0</v>
      </c>
      <c r="AN3359">
        <v>0</v>
      </c>
      <c r="AO3359">
        <v>0</v>
      </c>
      <c r="AP3359">
        <v>0</v>
      </c>
      <c r="AQ3359">
        <v>0</v>
      </c>
    </row>
    <row r="3360" spans="2:43" x14ac:dyDescent="0.35">
      <c r="B3360" s="65" t="s">
        <v>128</v>
      </c>
      <c r="C3360">
        <v>2017</v>
      </c>
      <c r="D3360">
        <v>2017</v>
      </c>
      <c r="F3360">
        <v>130</v>
      </c>
      <c r="G3360">
        <v>0</v>
      </c>
      <c r="H3360" t="s">
        <v>657</v>
      </c>
      <c r="I3360">
        <v>101</v>
      </c>
      <c r="J3360">
        <v>113</v>
      </c>
      <c r="K3360" t="s">
        <v>66</v>
      </c>
      <c r="L3360">
        <v>0</v>
      </c>
      <c r="M3360">
        <v>0</v>
      </c>
      <c r="N3360">
        <v>0</v>
      </c>
      <c r="O3360">
        <v>0</v>
      </c>
      <c r="P3360">
        <v>0</v>
      </c>
      <c r="Q3360">
        <v>0</v>
      </c>
      <c r="R3360">
        <v>0</v>
      </c>
      <c r="S3360">
        <v>-56365.17</v>
      </c>
      <c r="T3360">
        <v>0</v>
      </c>
      <c r="U3360">
        <v>0</v>
      </c>
      <c r="V3360">
        <v>0</v>
      </c>
      <c r="W3360">
        <v>-56365.17</v>
      </c>
      <c r="X3360">
        <v>0</v>
      </c>
      <c r="Y3360">
        <v>0</v>
      </c>
      <c r="Z3360">
        <v>0</v>
      </c>
      <c r="AA3360">
        <v>0</v>
      </c>
      <c r="AB3360">
        <v>0</v>
      </c>
      <c r="AC3360">
        <v>0</v>
      </c>
      <c r="AD3360">
        <v>-522521.84</v>
      </c>
      <c r="AE3360">
        <v>0</v>
      </c>
      <c r="AF3360">
        <v>0</v>
      </c>
      <c r="AG3360">
        <v>0</v>
      </c>
      <c r="AH3360">
        <v>0</v>
      </c>
      <c r="AI3360">
        <v>-522521.84</v>
      </c>
      <c r="AJ3360">
        <v>0</v>
      </c>
      <c r="AK3360">
        <v>-522521.84</v>
      </c>
      <c r="AL3360">
        <v>-578887.01</v>
      </c>
      <c r="AM3360">
        <v>0</v>
      </c>
      <c r="AN3360">
        <v>0</v>
      </c>
      <c r="AO3360">
        <v>0</v>
      </c>
      <c r="AP3360">
        <v>0</v>
      </c>
      <c r="AQ3360">
        <v>0</v>
      </c>
    </row>
    <row r="3361" spans="2:43" x14ac:dyDescent="0.35">
      <c r="B3361" s="65" t="s">
        <v>128</v>
      </c>
      <c r="C3361">
        <v>2017</v>
      </c>
      <c r="D3361">
        <v>2017</v>
      </c>
      <c r="F3361">
        <v>130</v>
      </c>
      <c r="G3361">
        <v>0</v>
      </c>
      <c r="H3361" t="s">
        <v>657</v>
      </c>
      <c r="I3361">
        <v>101</v>
      </c>
      <c r="J3361">
        <v>115</v>
      </c>
      <c r="K3361" t="s">
        <v>66</v>
      </c>
      <c r="L3361">
        <v>0</v>
      </c>
      <c r="M3361">
        <v>0</v>
      </c>
      <c r="N3361">
        <v>0</v>
      </c>
      <c r="O3361">
        <v>0</v>
      </c>
      <c r="P3361">
        <v>0</v>
      </c>
      <c r="Q3361">
        <v>0</v>
      </c>
      <c r="R3361">
        <v>0</v>
      </c>
      <c r="S3361">
        <v>-5162.1400000000003</v>
      </c>
      <c r="T3361">
        <v>0</v>
      </c>
      <c r="U3361">
        <v>0</v>
      </c>
      <c r="V3361">
        <v>0</v>
      </c>
      <c r="W3361">
        <v>-5162.1400000000003</v>
      </c>
      <c r="X3361">
        <v>0</v>
      </c>
      <c r="Y3361">
        <v>0</v>
      </c>
      <c r="Z3361">
        <v>0</v>
      </c>
      <c r="AA3361">
        <v>0</v>
      </c>
      <c r="AB3361">
        <v>0</v>
      </c>
      <c r="AC3361">
        <v>0</v>
      </c>
      <c r="AD3361">
        <v>-1989598.58</v>
      </c>
      <c r="AE3361">
        <v>0</v>
      </c>
      <c r="AF3361">
        <v>0</v>
      </c>
      <c r="AG3361">
        <v>0</v>
      </c>
      <c r="AH3361">
        <v>0</v>
      </c>
      <c r="AI3361">
        <v>-1989598.58</v>
      </c>
      <c r="AJ3361">
        <v>0</v>
      </c>
      <c r="AK3361">
        <v>-1989598.58</v>
      </c>
      <c r="AL3361">
        <v>-1994760.72</v>
      </c>
      <c r="AM3361">
        <v>0</v>
      </c>
      <c r="AN3361">
        <v>0</v>
      </c>
      <c r="AO3361">
        <v>0</v>
      </c>
      <c r="AP3361">
        <v>0</v>
      </c>
      <c r="AQ3361">
        <v>0</v>
      </c>
    </row>
    <row r="3362" spans="2:43" x14ac:dyDescent="0.35">
      <c r="B3362" s="65" t="s">
        <v>128</v>
      </c>
      <c r="C3362">
        <v>2017</v>
      </c>
      <c r="D3362">
        <v>2017</v>
      </c>
      <c r="F3362">
        <v>130</v>
      </c>
      <c r="G3362">
        <v>0</v>
      </c>
      <c r="H3362" t="s">
        <v>657</v>
      </c>
      <c r="I3362">
        <v>101</v>
      </c>
      <c r="J3362">
        <v>118</v>
      </c>
      <c r="K3362" t="s">
        <v>66</v>
      </c>
      <c r="L3362">
        <v>0</v>
      </c>
      <c r="M3362">
        <v>0</v>
      </c>
      <c r="N3362">
        <v>0</v>
      </c>
      <c r="O3362">
        <v>0</v>
      </c>
      <c r="P3362">
        <v>0</v>
      </c>
      <c r="Q3362">
        <v>0</v>
      </c>
      <c r="R3362">
        <v>0</v>
      </c>
      <c r="S3362">
        <v>-546.04999999999995</v>
      </c>
      <c r="T3362">
        <v>0</v>
      </c>
      <c r="U3362">
        <v>0</v>
      </c>
      <c r="V3362">
        <v>0</v>
      </c>
      <c r="W3362">
        <v>-546.04999999999995</v>
      </c>
      <c r="X3362">
        <v>0</v>
      </c>
      <c r="Y3362">
        <v>0</v>
      </c>
      <c r="Z3362">
        <v>0</v>
      </c>
      <c r="AA3362">
        <v>0</v>
      </c>
      <c r="AB3362">
        <v>0</v>
      </c>
      <c r="AC3362">
        <v>0</v>
      </c>
      <c r="AD3362">
        <v>-6547.39</v>
      </c>
      <c r="AE3362">
        <v>0</v>
      </c>
      <c r="AF3362">
        <v>0</v>
      </c>
      <c r="AG3362">
        <v>0</v>
      </c>
      <c r="AH3362">
        <v>0</v>
      </c>
      <c r="AI3362">
        <v>-6547.39</v>
      </c>
      <c r="AJ3362">
        <v>0</v>
      </c>
      <c r="AK3362">
        <v>-6547.39</v>
      </c>
      <c r="AL3362">
        <v>-7093.44</v>
      </c>
      <c r="AM3362">
        <v>0</v>
      </c>
      <c r="AN3362">
        <v>0</v>
      </c>
      <c r="AO3362">
        <v>0</v>
      </c>
      <c r="AP3362">
        <v>0</v>
      </c>
      <c r="AQ3362">
        <v>0</v>
      </c>
    </row>
    <row r="3363" spans="2:43" x14ac:dyDescent="0.35">
      <c r="B3363" s="65" t="s">
        <v>128</v>
      </c>
      <c r="C3363">
        <v>2017</v>
      </c>
      <c r="D3363">
        <v>2017</v>
      </c>
      <c r="F3363">
        <v>130</v>
      </c>
      <c r="G3363">
        <v>0</v>
      </c>
      <c r="H3363" t="s">
        <v>657</v>
      </c>
      <c r="I3363">
        <v>101</v>
      </c>
      <c r="J3363">
        <v>121</v>
      </c>
      <c r="K3363" t="s">
        <v>66</v>
      </c>
      <c r="L3363">
        <v>0</v>
      </c>
      <c r="M3363">
        <v>0</v>
      </c>
      <c r="N3363">
        <v>0</v>
      </c>
      <c r="O3363">
        <v>0</v>
      </c>
      <c r="P3363">
        <v>0</v>
      </c>
      <c r="Q3363">
        <v>0</v>
      </c>
      <c r="R3363">
        <v>0</v>
      </c>
      <c r="S3363">
        <v>-1008525.92</v>
      </c>
      <c r="T3363">
        <v>0</v>
      </c>
      <c r="U3363">
        <v>0</v>
      </c>
      <c r="V3363">
        <v>0</v>
      </c>
      <c r="W3363">
        <v>-1008525.92</v>
      </c>
      <c r="X3363">
        <v>0</v>
      </c>
      <c r="Y3363">
        <v>0</v>
      </c>
      <c r="Z3363">
        <v>0</v>
      </c>
      <c r="AA3363">
        <v>0</v>
      </c>
      <c r="AB3363">
        <v>0</v>
      </c>
      <c r="AC3363">
        <v>0</v>
      </c>
      <c r="AD3363">
        <v>-12433098.449999999</v>
      </c>
      <c r="AE3363">
        <v>0</v>
      </c>
      <c r="AF3363">
        <v>0</v>
      </c>
      <c r="AG3363">
        <v>0</v>
      </c>
      <c r="AH3363">
        <v>0</v>
      </c>
      <c r="AI3363">
        <v>-12433098.449999999</v>
      </c>
      <c r="AJ3363">
        <v>0</v>
      </c>
      <c r="AK3363">
        <v>-12433098.449999999</v>
      </c>
      <c r="AL3363">
        <v>-13441624.369999999</v>
      </c>
      <c r="AM3363">
        <v>0</v>
      </c>
      <c r="AN3363">
        <v>0</v>
      </c>
      <c r="AO3363">
        <v>0</v>
      </c>
      <c r="AP3363">
        <v>0</v>
      </c>
      <c r="AQ3363">
        <v>0</v>
      </c>
    </row>
    <row r="3364" spans="2:43" x14ac:dyDescent="0.35">
      <c r="B3364" s="65" t="s">
        <v>128</v>
      </c>
      <c r="C3364">
        <v>2017</v>
      </c>
      <c r="D3364">
        <v>2017</v>
      </c>
      <c r="F3364">
        <v>130</v>
      </c>
      <c r="G3364">
        <v>0</v>
      </c>
      <c r="H3364" t="s">
        <v>657</v>
      </c>
      <c r="I3364">
        <v>101</v>
      </c>
      <c r="J3364">
        <v>121</v>
      </c>
      <c r="K3364" t="s">
        <v>457</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-18515.18</v>
      </c>
      <c r="AE3364">
        <v>0</v>
      </c>
      <c r="AF3364">
        <v>0</v>
      </c>
      <c r="AG3364">
        <v>0</v>
      </c>
      <c r="AH3364">
        <v>0</v>
      </c>
      <c r="AI3364">
        <v>-18515.18</v>
      </c>
      <c r="AJ3364">
        <v>0</v>
      </c>
      <c r="AK3364">
        <v>-18515.18</v>
      </c>
      <c r="AL3364">
        <v>-18515.18</v>
      </c>
      <c r="AM3364">
        <v>0</v>
      </c>
      <c r="AN3364">
        <v>0</v>
      </c>
      <c r="AO3364">
        <v>0</v>
      </c>
      <c r="AP3364">
        <v>0</v>
      </c>
      <c r="AQ3364">
        <v>0</v>
      </c>
    </row>
    <row r="3365" spans="2:43" x14ac:dyDescent="0.35">
      <c r="B3365" s="65" t="s">
        <v>128</v>
      </c>
      <c r="C3365">
        <v>2017</v>
      </c>
      <c r="D3365">
        <v>2017</v>
      </c>
      <c r="F3365">
        <v>130</v>
      </c>
      <c r="G3365">
        <v>0</v>
      </c>
      <c r="H3365" t="s">
        <v>657</v>
      </c>
      <c r="I3365">
        <v>101</v>
      </c>
      <c r="J3365">
        <v>210</v>
      </c>
      <c r="K3365" t="s">
        <v>66</v>
      </c>
      <c r="L3365">
        <v>0</v>
      </c>
      <c r="M3365">
        <v>-429913.39</v>
      </c>
      <c r="N3365">
        <v>0</v>
      </c>
      <c r="O3365">
        <v>0</v>
      </c>
      <c r="P3365">
        <v>0</v>
      </c>
      <c r="Q3365">
        <v>-429913.39</v>
      </c>
      <c r="R3365">
        <v>0</v>
      </c>
      <c r="S3365">
        <v>-49969.16</v>
      </c>
      <c r="T3365">
        <v>0</v>
      </c>
      <c r="U3365">
        <v>0</v>
      </c>
      <c r="V3365">
        <v>0</v>
      </c>
      <c r="W3365">
        <v>-49969.16</v>
      </c>
      <c r="X3365">
        <v>0</v>
      </c>
      <c r="Y3365">
        <v>0</v>
      </c>
      <c r="Z3365">
        <v>0</v>
      </c>
      <c r="AA3365">
        <v>0</v>
      </c>
      <c r="AB3365">
        <v>0</v>
      </c>
      <c r="AC3365">
        <v>0</v>
      </c>
      <c r="AD3365">
        <v>-1597822.57</v>
      </c>
      <c r="AE3365">
        <v>0</v>
      </c>
      <c r="AF3365">
        <v>0</v>
      </c>
      <c r="AG3365">
        <v>0</v>
      </c>
      <c r="AH3365">
        <v>0</v>
      </c>
      <c r="AI3365">
        <v>-1597822.57</v>
      </c>
      <c r="AJ3365">
        <v>0</v>
      </c>
      <c r="AK3365">
        <v>-1597822.57</v>
      </c>
      <c r="AL3365">
        <v>-2077705.12</v>
      </c>
      <c r="AM3365">
        <v>0</v>
      </c>
      <c r="AN3365">
        <v>0</v>
      </c>
      <c r="AO3365">
        <v>0</v>
      </c>
      <c r="AP3365">
        <v>0</v>
      </c>
      <c r="AQ3365">
        <v>0</v>
      </c>
    </row>
    <row r="3366" spans="2:43" x14ac:dyDescent="0.35">
      <c r="B3366" s="65" t="s">
        <v>128</v>
      </c>
      <c r="C3366">
        <v>2017</v>
      </c>
      <c r="D3366">
        <v>2017</v>
      </c>
      <c r="F3366">
        <v>130</v>
      </c>
      <c r="G3366">
        <v>0</v>
      </c>
      <c r="H3366" t="s">
        <v>657</v>
      </c>
      <c r="I3366">
        <v>101</v>
      </c>
      <c r="J3366">
        <v>210</v>
      </c>
      <c r="K3366" t="s">
        <v>457</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-9175.0300000000007</v>
      </c>
      <c r="AE3366">
        <v>0</v>
      </c>
      <c r="AF3366">
        <v>0</v>
      </c>
      <c r="AG3366">
        <v>0</v>
      </c>
      <c r="AH3366">
        <v>0</v>
      </c>
      <c r="AI3366">
        <v>-9175.0300000000007</v>
      </c>
      <c r="AJ3366">
        <v>0</v>
      </c>
      <c r="AK3366">
        <v>-9175.0300000000007</v>
      </c>
      <c r="AL3366">
        <v>-9175.0300000000007</v>
      </c>
      <c r="AM3366">
        <v>0</v>
      </c>
      <c r="AN3366">
        <v>0</v>
      </c>
      <c r="AO3366">
        <v>0</v>
      </c>
      <c r="AP3366">
        <v>0</v>
      </c>
      <c r="AQ3366">
        <v>0</v>
      </c>
    </row>
    <row r="3367" spans="2:43" x14ac:dyDescent="0.35">
      <c r="B3367" s="65" t="s">
        <v>128</v>
      </c>
      <c r="C3367">
        <v>2017</v>
      </c>
      <c r="D3367">
        <v>2017</v>
      </c>
      <c r="F3367">
        <v>130</v>
      </c>
      <c r="G3367">
        <v>0</v>
      </c>
      <c r="H3367" t="s">
        <v>657</v>
      </c>
      <c r="I3367">
        <v>101</v>
      </c>
      <c r="J3367">
        <v>220</v>
      </c>
      <c r="K3367" t="s">
        <v>66</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-311.66000000000003</v>
      </c>
      <c r="AE3367">
        <v>0</v>
      </c>
      <c r="AF3367">
        <v>0</v>
      </c>
      <c r="AG3367">
        <v>0</v>
      </c>
      <c r="AH3367">
        <v>0</v>
      </c>
      <c r="AI3367">
        <v>-311.66000000000003</v>
      </c>
      <c r="AJ3367">
        <v>0</v>
      </c>
      <c r="AK3367">
        <v>-311.66000000000003</v>
      </c>
      <c r="AL3367">
        <v>-311.66000000000003</v>
      </c>
      <c r="AM3367">
        <v>0</v>
      </c>
      <c r="AN3367">
        <v>0</v>
      </c>
      <c r="AO3367">
        <v>0</v>
      </c>
      <c r="AP3367">
        <v>0</v>
      </c>
      <c r="AQ3367">
        <v>0</v>
      </c>
    </row>
    <row r="3368" spans="2:43" x14ac:dyDescent="0.35">
      <c r="B3368" s="65" t="s">
        <v>128</v>
      </c>
      <c r="C3368">
        <v>2017</v>
      </c>
      <c r="D3368">
        <v>2017</v>
      </c>
      <c r="F3368">
        <v>130</v>
      </c>
      <c r="G3368">
        <v>0</v>
      </c>
      <c r="H3368" t="s">
        <v>657</v>
      </c>
      <c r="I3368">
        <v>101</v>
      </c>
      <c r="J3368">
        <v>231</v>
      </c>
      <c r="K3368" t="s">
        <v>66</v>
      </c>
      <c r="L3368">
        <v>0</v>
      </c>
      <c r="M3368">
        <v>-61253.36</v>
      </c>
      <c r="N3368">
        <v>0</v>
      </c>
      <c r="O3368">
        <v>0</v>
      </c>
      <c r="P3368">
        <v>0</v>
      </c>
      <c r="Q3368">
        <v>-61253.36</v>
      </c>
      <c r="R3368">
        <v>0</v>
      </c>
      <c r="S3368">
        <v>0</v>
      </c>
      <c r="T3368">
        <v>0</v>
      </c>
      <c r="U3368">
        <v>0</v>
      </c>
      <c r="V3368">
        <v>0</v>
      </c>
      <c r="W3368">
        <v>0</v>
      </c>
      <c r="X3368">
        <v>0</v>
      </c>
      <c r="Y3368">
        <v>0</v>
      </c>
      <c r="Z3368">
        <v>0</v>
      </c>
      <c r="AA3368">
        <v>0</v>
      </c>
      <c r="AB3368">
        <v>0</v>
      </c>
      <c r="AC3368">
        <v>0</v>
      </c>
      <c r="AD3368">
        <v>-3778711.7</v>
      </c>
      <c r="AE3368">
        <v>0</v>
      </c>
      <c r="AF3368">
        <v>0</v>
      </c>
      <c r="AG3368">
        <v>0</v>
      </c>
      <c r="AH3368">
        <v>0</v>
      </c>
      <c r="AI3368">
        <v>-3778711.7</v>
      </c>
      <c r="AJ3368">
        <v>0</v>
      </c>
      <c r="AK3368">
        <v>-3778711.7</v>
      </c>
      <c r="AL3368">
        <v>-3839965.06</v>
      </c>
      <c r="AM3368">
        <v>0</v>
      </c>
      <c r="AN3368">
        <v>0</v>
      </c>
      <c r="AO3368">
        <v>0</v>
      </c>
      <c r="AP3368">
        <v>0</v>
      </c>
      <c r="AQ3368">
        <v>0</v>
      </c>
    </row>
    <row r="3369" spans="2:43" x14ac:dyDescent="0.35">
      <c r="B3369" s="65" t="s">
        <v>128</v>
      </c>
      <c r="C3369">
        <v>2017</v>
      </c>
      <c r="D3369">
        <v>2017</v>
      </c>
      <c r="F3369">
        <v>130</v>
      </c>
      <c r="G3369">
        <v>0</v>
      </c>
      <c r="H3369" t="s">
        <v>657</v>
      </c>
      <c r="I3369">
        <v>101</v>
      </c>
      <c r="J3369">
        <v>232</v>
      </c>
      <c r="K3369" t="s">
        <v>66</v>
      </c>
      <c r="L3369">
        <v>0</v>
      </c>
      <c r="M3369">
        <v>-8100</v>
      </c>
      <c r="N3369">
        <v>0</v>
      </c>
      <c r="O3369">
        <v>0</v>
      </c>
      <c r="P3369">
        <v>0</v>
      </c>
      <c r="Q3369">
        <v>-8100</v>
      </c>
      <c r="R3369">
        <v>0</v>
      </c>
      <c r="S3369">
        <v>0</v>
      </c>
      <c r="T3369">
        <v>0</v>
      </c>
      <c r="U3369">
        <v>0</v>
      </c>
      <c r="V3369">
        <v>0</v>
      </c>
      <c r="W3369">
        <v>0</v>
      </c>
      <c r="X3369">
        <v>0</v>
      </c>
      <c r="Y3369">
        <v>-39621.410000000003</v>
      </c>
      <c r="Z3369">
        <v>0</v>
      </c>
      <c r="AA3369">
        <v>0</v>
      </c>
      <c r="AB3369">
        <v>0</v>
      </c>
      <c r="AC3369">
        <v>-39621.410000000003</v>
      </c>
      <c r="AD3369">
        <v>-184165.76000000001</v>
      </c>
      <c r="AE3369">
        <v>0</v>
      </c>
      <c r="AF3369">
        <v>0</v>
      </c>
      <c r="AG3369">
        <v>0</v>
      </c>
      <c r="AH3369">
        <v>0</v>
      </c>
      <c r="AI3369">
        <v>-184165.76000000001</v>
      </c>
      <c r="AJ3369">
        <v>0</v>
      </c>
      <c r="AK3369">
        <v>-223787.17</v>
      </c>
      <c r="AL3369">
        <v>-231887.17</v>
      </c>
      <c r="AM3369">
        <v>0</v>
      </c>
      <c r="AN3369">
        <v>0</v>
      </c>
      <c r="AO3369">
        <v>0</v>
      </c>
      <c r="AP3369">
        <v>0</v>
      </c>
      <c r="AQ3369">
        <v>0</v>
      </c>
    </row>
    <row r="3370" spans="2:43" x14ac:dyDescent="0.35">
      <c r="B3370" s="65" t="s">
        <v>128</v>
      </c>
      <c r="C3370">
        <v>2017</v>
      </c>
      <c r="D3370">
        <v>2017</v>
      </c>
      <c r="F3370">
        <v>130</v>
      </c>
      <c r="G3370">
        <v>0</v>
      </c>
      <c r="H3370" t="s">
        <v>657</v>
      </c>
      <c r="I3370">
        <v>101</v>
      </c>
      <c r="J3370">
        <v>233</v>
      </c>
      <c r="K3370" t="s">
        <v>66</v>
      </c>
      <c r="L3370">
        <v>0</v>
      </c>
      <c r="M3370">
        <v>-98876.1</v>
      </c>
      <c r="N3370">
        <v>0</v>
      </c>
      <c r="O3370">
        <v>0</v>
      </c>
      <c r="P3370">
        <v>0</v>
      </c>
      <c r="Q3370">
        <v>-98876.1</v>
      </c>
      <c r="R3370">
        <v>0</v>
      </c>
      <c r="S3370">
        <v>0</v>
      </c>
      <c r="T3370">
        <v>0</v>
      </c>
      <c r="U3370">
        <v>0</v>
      </c>
      <c r="V3370">
        <v>0</v>
      </c>
      <c r="W3370">
        <v>0</v>
      </c>
      <c r="X3370">
        <v>0</v>
      </c>
      <c r="Y3370">
        <v>0</v>
      </c>
      <c r="Z3370">
        <v>0</v>
      </c>
      <c r="AA3370">
        <v>0</v>
      </c>
      <c r="AB3370">
        <v>0</v>
      </c>
      <c r="AC3370">
        <v>0</v>
      </c>
      <c r="AD3370">
        <v>-513812.58</v>
      </c>
      <c r="AE3370">
        <v>0</v>
      </c>
      <c r="AF3370">
        <v>0</v>
      </c>
      <c r="AG3370">
        <v>0</v>
      </c>
      <c r="AH3370">
        <v>0</v>
      </c>
      <c r="AI3370">
        <v>-513812.58</v>
      </c>
      <c r="AJ3370">
        <v>0</v>
      </c>
      <c r="AK3370">
        <v>-513812.58</v>
      </c>
      <c r="AL3370">
        <v>-612688.68000000005</v>
      </c>
      <c r="AM3370">
        <v>0</v>
      </c>
      <c r="AN3370">
        <v>0</v>
      </c>
      <c r="AO3370">
        <v>0</v>
      </c>
      <c r="AP3370">
        <v>0</v>
      </c>
      <c r="AQ3370">
        <v>0</v>
      </c>
    </row>
    <row r="3371" spans="2:43" x14ac:dyDescent="0.35">
      <c r="B3371" s="65" t="s">
        <v>128</v>
      </c>
      <c r="C3371">
        <v>2017</v>
      </c>
      <c r="D3371">
        <v>2017</v>
      </c>
      <c r="F3371">
        <v>130</v>
      </c>
      <c r="G3371">
        <v>0</v>
      </c>
      <c r="H3371" t="s">
        <v>657</v>
      </c>
      <c r="I3371">
        <v>101</v>
      </c>
      <c r="J3371">
        <v>251</v>
      </c>
      <c r="K3371" t="s">
        <v>66</v>
      </c>
      <c r="L3371">
        <v>0</v>
      </c>
      <c r="M3371">
        <v>-136938.04999999999</v>
      </c>
      <c r="N3371">
        <v>0</v>
      </c>
      <c r="O3371">
        <v>0</v>
      </c>
      <c r="P3371">
        <v>0</v>
      </c>
      <c r="Q3371">
        <v>-136938.04999999999</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-136938.04999999999</v>
      </c>
      <c r="AM3371">
        <v>0</v>
      </c>
      <c r="AN3371">
        <v>0</v>
      </c>
      <c r="AO3371">
        <v>0</v>
      </c>
      <c r="AP3371">
        <v>0</v>
      </c>
      <c r="AQ3371">
        <v>0</v>
      </c>
    </row>
    <row r="3372" spans="2:43" x14ac:dyDescent="0.35">
      <c r="B3372" s="65" t="s">
        <v>128</v>
      </c>
      <c r="C3372">
        <v>2017</v>
      </c>
      <c r="D3372">
        <v>2017</v>
      </c>
      <c r="F3372">
        <v>130</v>
      </c>
      <c r="G3372">
        <v>0</v>
      </c>
      <c r="H3372" t="s">
        <v>657</v>
      </c>
      <c r="I3372">
        <v>101</v>
      </c>
      <c r="J3372">
        <v>252</v>
      </c>
      <c r="K3372" t="s">
        <v>66</v>
      </c>
      <c r="L3372">
        <v>0</v>
      </c>
      <c r="M3372">
        <v>-167460.85</v>
      </c>
      <c r="N3372">
        <v>0</v>
      </c>
      <c r="O3372">
        <v>0</v>
      </c>
      <c r="P3372">
        <v>0</v>
      </c>
      <c r="Q3372">
        <v>-167460.85</v>
      </c>
      <c r="R3372">
        <v>0</v>
      </c>
      <c r="S3372">
        <v>-455907</v>
      </c>
      <c r="T3372">
        <v>0</v>
      </c>
      <c r="U3372">
        <v>0</v>
      </c>
      <c r="V3372">
        <v>0</v>
      </c>
      <c r="W3372">
        <v>-455907</v>
      </c>
      <c r="X3372">
        <v>0</v>
      </c>
      <c r="Y3372">
        <v>0</v>
      </c>
      <c r="Z3372">
        <v>0</v>
      </c>
      <c r="AA3372">
        <v>0</v>
      </c>
      <c r="AB3372">
        <v>0</v>
      </c>
      <c r="AC3372">
        <v>0</v>
      </c>
      <c r="AD3372">
        <v>-996988.58</v>
      </c>
      <c r="AE3372">
        <v>0</v>
      </c>
      <c r="AF3372">
        <v>0</v>
      </c>
      <c r="AG3372">
        <v>0</v>
      </c>
      <c r="AH3372">
        <v>0</v>
      </c>
      <c r="AI3372">
        <v>-996988.58</v>
      </c>
      <c r="AJ3372">
        <v>0</v>
      </c>
      <c r="AK3372">
        <v>-996988.58</v>
      </c>
      <c r="AL3372">
        <v>-1620356.43</v>
      </c>
      <c r="AM3372">
        <v>0</v>
      </c>
      <c r="AN3372">
        <v>0</v>
      </c>
      <c r="AO3372">
        <v>0</v>
      </c>
      <c r="AP3372">
        <v>0</v>
      </c>
      <c r="AQ3372">
        <v>0</v>
      </c>
    </row>
    <row r="3373" spans="2:43" x14ac:dyDescent="0.35">
      <c r="B3373" s="65" t="s">
        <v>128</v>
      </c>
      <c r="C3373">
        <v>2017</v>
      </c>
      <c r="D3373">
        <v>2017</v>
      </c>
      <c r="F3373">
        <v>130</v>
      </c>
      <c r="G3373">
        <v>0</v>
      </c>
      <c r="H3373" t="s">
        <v>657</v>
      </c>
      <c r="I3373">
        <v>101</v>
      </c>
      <c r="J3373">
        <v>252</v>
      </c>
      <c r="K3373" t="s">
        <v>457</v>
      </c>
      <c r="L3373">
        <v>0</v>
      </c>
      <c r="M3373">
        <v>-4760</v>
      </c>
      <c r="N3373">
        <v>0</v>
      </c>
      <c r="O3373">
        <v>0</v>
      </c>
      <c r="P3373">
        <v>0</v>
      </c>
      <c r="Q3373">
        <v>-4760</v>
      </c>
      <c r="R3373">
        <v>0</v>
      </c>
      <c r="S3373">
        <v>-23840</v>
      </c>
      <c r="T3373">
        <v>0</v>
      </c>
      <c r="U3373">
        <v>0</v>
      </c>
      <c r="V3373">
        <v>0</v>
      </c>
      <c r="W3373">
        <v>-23840</v>
      </c>
      <c r="X3373">
        <v>0</v>
      </c>
      <c r="Y3373">
        <v>0</v>
      </c>
      <c r="Z3373">
        <v>0</v>
      </c>
      <c r="AA3373">
        <v>0</v>
      </c>
      <c r="AB3373">
        <v>0</v>
      </c>
      <c r="AC3373">
        <v>0</v>
      </c>
      <c r="AD3373">
        <v>-29193.02</v>
      </c>
      <c r="AE3373">
        <v>0</v>
      </c>
      <c r="AF3373">
        <v>0</v>
      </c>
      <c r="AG3373">
        <v>0</v>
      </c>
      <c r="AH3373">
        <v>0</v>
      </c>
      <c r="AI3373">
        <v>-29193.02</v>
      </c>
      <c r="AJ3373">
        <v>0</v>
      </c>
      <c r="AK3373">
        <v>-29193.02</v>
      </c>
      <c r="AL3373">
        <v>-57793.02</v>
      </c>
      <c r="AM3373">
        <v>0</v>
      </c>
      <c r="AN3373">
        <v>0</v>
      </c>
      <c r="AO3373">
        <v>0</v>
      </c>
      <c r="AP3373">
        <v>0</v>
      </c>
      <c r="AQ3373">
        <v>0</v>
      </c>
    </row>
    <row r="3374" spans="2:43" x14ac:dyDescent="0.35">
      <c r="B3374" s="65" t="s">
        <v>128</v>
      </c>
      <c r="C3374">
        <v>2017</v>
      </c>
      <c r="D3374">
        <v>2017</v>
      </c>
      <c r="F3374">
        <v>130</v>
      </c>
      <c r="G3374">
        <v>0</v>
      </c>
      <c r="H3374" t="s">
        <v>657</v>
      </c>
      <c r="I3374">
        <v>101</v>
      </c>
      <c r="J3374">
        <v>253</v>
      </c>
      <c r="K3374" t="s">
        <v>66</v>
      </c>
      <c r="L3374">
        <v>0</v>
      </c>
      <c r="M3374">
        <v>-202581.07</v>
      </c>
      <c r="N3374">
        <v>0</v>
      </c>
      <c r="O3374">
        <v>0</v>
      </c>
      <c r="P3374">
        <v>0</v>
      </c>
      <c r="Q3374">
        <v>-202581.07</v>
      </c>
      <c r="R3374">
        <v>0</v>
      </c>
      <c r="S3374">
        <v>0</v>
      </c>
      <c r="T3374">
        <v>0</v>
      </c>
      <c r="U3374">
        <v>0</v>
      </c>
      <c r="V3374">
        <v>0</v>
      </c>
      <c r="W3374">
        <v>0</v>
      </c>
      <c r="X3374">
        <v>0</v>
      </c>
      <c r="Y3374">
        <v>-204948.92</v>
      </c>
      <c r="Z3374">
        <v>0</v>
      </c>
      <c r="AA3374">
        <v>0</v>
      </c>
      <c r="AB3374">
        <v>0</v>
      </c>
      <c r="AC3374">
        <v>-204948.92</v>
      </c>
      <c r="AD3374">
        <v>-3051782.24</v>
      </c>
      <c r="AE3374">
        <v>0</v>
      </c>
      <c r="AF3374">
        <v>0</v>
      </c>
      <c r="AG3374">
        <v>0</v>
      </c>
      <c r="AH3374">
        <v>0</v>
      </c>
      <c r="AI3374">
        <v>-3051782.24</v>
      </c>
      <c r="AJ3374">
        <v>0</v>
      </c>
      <c r="AK3374">
        <v>-3256731.16</v>
      </c>
      <c r="AL3374">
        <v>-3459312.23</v>
      </c>
      <c r="AM3374">
        <v>0</v>
      </c>
      <c r="AN3374">
        <v>0</v>
      </c>
      <c r="AO3374">
        <v>0</v>
      </c>
      <c r="AP3374">
        <v>0</v>
      </c>
      <c r="AQ3374">
        <v>0</v>
      </c>
    </row>
    <row r="3375" spans="2:43" x14ac:dyDescent="0.35">
      <c r="B3375" s="65" t="s">
        <v>128</v>
      </c>
      <c r="C3375">
        <v>2017</v>
      </c>
      <c r="D3375">
        <v>2017</v>
      </c>
      <c r="F3375">
        <v>130</v>
      </c>
      <c r="G3375">
        <v>0</v>
      </c>
      <c r="H3375" t="s">
        <v>657</v>
      </c>
      <c r="I3375">
        <v>101</v>
      </c>
      <c r="J3375">
        <v>257</v>
      </c>
      <c r="K3375" t="s">
        <v>66</v>
      </c>
      <c r="L3375">
        <v>0</v>
      </c>
      <c r="M3375">
        <v>-1262.8800000000001</v>
      </c>
      <c r="N3375">
        <v>0</v>
      </c>
      <c r="O3375">
        <v>0</v>
      </c>
      <c r="P3375">
        <v>0</v>
      </c>
      <c r="Q3375">
        <v>-1262.8800000000001</v>
      </c>
      <c r="R3375">
        <v>0</v>
      </c>
      <c r="S3375">
        <v>0</v>
      </c>
      <c r="T3375">
        <v>0</v>
      </c>
      <c r="U3375">
        <v>0</v>
      </c>
      <c r="V3375">
        <v>0</v>
      </c>
      <c r="W3375">
        <v>0</v>
      </c>
      <c r="X3375">
        <v>0</v>
      </c>
      <c r="Y3375">
        <v>0</v>
      </c>
      <c r="Z3375">
        <v>0</v>
      </c>
      <c r="AA3375">
        <v>0</v>
      </c>
      <c r="AB3375">
        <v>0</v>
      </c>
      <c r="AC3375">
        <v>0</v>
      </c>
      <c r="AD3375">
        <v>-275337.78000000003</v>
      </c>
      <c r="AE3375">
        <v>0</v>
      </c>
      <c r="AF3375">
        <v>0</v>
      </c>
      <c r="AG3375">
        <v>0</v>
      </c>
      <c r="AH3375">
        <v>0</v>
      </c>
      <c r="AI3375">
        <v>-275337.78000000003</v>
      </c>
      <c r="AJ3375">
        <v>0</v>
      </c>
      <c r="AK3375">
        <v>-275337.78000000003</v>
      </c>
      <c r="AL3375">
        <v>-276600.65999999997</v>
      </c>
      <c r="AM3375">
        <v>0</v>
      </c>
      <c r="AN3375">
        <v>0</v>
      </c>
      <c r="AO3375">
        <v>0</v>
      </c>
      <c r="AP3375">
        <v>0</v>
      </c>
      <c r="AQ3375">
        <v>0</v>
      </c>
    </row>
    <row r="3376" spans="2:43" x14ac:dyDescent="0.35">
      <c r="B3376" s="65" t="s">
        <v>128</v>
      </c>
      <c r="C3376">
        <v>2017</v>
      </c>
      <c r="D3376">
        <v>2017</v>
      </c>
      <c r="F3376">
        <v>130</v>
      </c>
      <c r="G3376">
        <v>0</v>
      </c>
      <c r="H3376" t="s">
        <v>657</v>
      </c>
      <c r="I3376">
        <v>101</v>
      </c>
      <c r="J3376">
        <v>260</v>
      </c>
      <c r="K3376" t="s">
        <v>66</v>
      </c>
      <c r="L3376">
        <v>0</v>
      </c>
      <c r="M3376">
        <v>-88707.6</v>
      </c>
      <c r="N3376">
        <v>0</v>
      </c>
      <c r="O3376">
        <v>0</v>
      </c>
      <c r="P3376">
        <v>0</v>
      </c>
      <c r="Q3376">
        <v>-88707.6</v>
      </c>
      <c r="R3376">
        <v>0</v>
      </c>
      <c r="S3376">
        <v>0</v>
      </c>
      <c r="T3376">
        <v>0</v>
      </c>
      <c r="U3376">
        <v>0</v>
      </c>
      <c r="V3376">
        <v>0</v>
      </c>
      <c r="W3376">
        <v>0</v>
      </c>
      <c r="X3376">
        <v>0</v>
      </c>
      <c r="Y3376">
        <v>0</v>
      </c>
      <c r="Z3376">
        <v>0</v>
      </c>
      <c r="AA3376">
        <v>0</v>
      </c>
      <c r="AB3376">
        <v>0</v>
      </c>
      <c r="AC3376">
        <v>0</v>
      </c>
      <c r="AD3376">
        <v>-311448.7</v>
      </c>
      <c r="AE3376">
        <v>0</v>
      </c>
      <c r="AF3376">
        <v>0</v>
      </c>
      <c r="AG3376">
        <v>0</v>
      </c>
      <c r="AH3376">
        <v>0</v>
      </c>
      <c r="AI3376">
        <v>-311448.7</v>
      </c>
      <c r="AJ3376">
        <v>0</v>
      </c>
      <c r="AK3376">
        <v>-311448.7</v>
      </c>
      <c r="AL3376">
        <v>-400156.3</v>
      </c>
      <c r="AM3376">
        <v>0</v>
      </c>
      <c r="AN3376">
        <v>0</v>
      </c>
      <c r="AO3376">
        <v>0</v>
      </c>
      <c r="AP3376">
        <v>0</v>
      </c>
      <c r="AQ3376">
        <v>0</v>
      </c>
    </row>
    <row r="3377" spans="2:43" x14ac:dyDescent="0.35">
      <c r="B3377" s="65" t="s">
        <v>128</v>
      </c>
      <c r="C3377">
        <v>2017</v>
      </c>
      <c r="D3377">
        <v>2017</v>
      </c>
      <c r="F3377">
        <v>130</v>
      </c>
      <c r="G3377">
        <v>0</v>
      </c>
      <c r="H3377" t="s">
        <v>657</v>
      </c>
      <c r="I3377">
        <v>101</v>
      </c>
      <c r="J3377">
        <v>310</v>
      </c>
      <c r="K3377" t="s">
        <v>66</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-82254.399999999994</v>
      </c>
      <c r="AE3377">
        <v>0</v>
      </c>
      <c r="AF3377">
        <v>0</v>
      </c>
      <c r="AG3377">
        <v>0</v>
      </c>
      <c r="AH3377">
        <v>0</v>
      </c>
      <c r="AI3377">
        <v>-82254.399999999994</v>
      </c>
      <c r="AJ3377">
        <v>0</v>
      </c>
      <c r="AK3377">
        <v>-82254.399999999994</v>
      </c>
      <c r="AL3377">
        <v>-82254.399999999994</v>
      </c>
      <c r="AM3377">
        <v>0</v>
      </c>
      <c r="AN3377">
        <v>0</v>
      </c>
      <c r="AO3377">
        <v>0</v>
      </c>
      <c r="AP3377">
        <v>0</v>
      </c>
      <c r="AQ3377">
        <v>0</v>
      </c>
    </row>
    <row r="3378" spans="2:43" x14ac:dyDescent="0.35">
      <c r="B3378" s="65" t="s">
        <v>128</v>
      </c>
      <c r="C3378">
        <v>2017</v>
      </c>
      <c r="D3378">
        <v>2017</v>
      </c>
      <c r="F3378">
        <v>130</v>
      </c>
      <c r="G3378">
        <v>0</v>
      </c>
      <c r="H3378" t="s">
        <v>657</v>
      </c>
      <c r="I3378">
        <v>101</v>
      </c>
      <c r="J3378">
        <v>420</v>
      </c>
      <c r="K3378" t="s">
        <v>66</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-50130</v>
      </c>
      <c r="AE3378">
        <v>0</v>
      </c>
      <c r="AF3378">
        <v>0</v>
      </c>
      <c r="AG3378">
        <v>0</v>
      </c>
      <c r="AH3378">
        <v>0</v>
      </c>
      <c r="AI3378">
        <v>-50130</v>
      </c>
      <c r="AJ3378">
        <v>0</v>
      </c>
      <c r="AK3378">
        <v>-50130</v>
      </c>
      <c r="AL3378">
        <v>-50130</v>
      </c>
      <c r="AM3378">
        <v>0</v>
      </c>
      <c r="AN3378">
        <v>0</v>
      </c>
      <c r="AO3378">
        <v>0</v>
      </c>
      <c r="AP3378">
        <v>0</v>
      </c>
      <c r="AQ3378">
        <v>0</v>
      </c>
    </row>
    <row r="3379" spans="2:43" x14ac:dyDescent="0.35">
      <c r="B3379" s="65" t="s">
        <v>128</v>
      </c>
      <c r="C3379">
        <v>2017</v>
      </c>
      <c r="D3379">
        <v>2017</v>
      </c>
      <c r="F3379">
        <v>130</v>
      </c>
      <c r="G3379">
        <v>0</v>
      </c>
      <c r="H3379" t="s">
        <v>657</v>
      </c>
      <c r="I3379">
        <v>101</v>
      </c>
      <c r="J3379">
        <v>910</v>
      </c>
      <c r="K3379" t="s">
        <v>66</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-3646.14</v>
      </c>
      <c r="AE3379">
        <v>0</v>
      </c>
      <c r="AF3379">
        <v>0</v>
      </c>
      <c r="AG3379">
        <v>0</v>
      </c>
      <c r="AH3379">
        <v>0</v>
      </c>
      <c r="AI3379">
        <v>-3646.14</v>
      </c>
      <c r="AJ3379">
        <v>0</v>
      </c>
      <c r="AK3379">
        <v>-3646.14</v>
      </c>
      <c r="AL3379">
        <v>-3646.14</v>
      </c>
      <c r="AM3379">
        <v>0</v>
      </c>
      <c r="AN3379">
        <v>0</v>
      </c>
      <c r="AO3379">
        <v>0</v>
      </c>
      <c r="AP3379">
        <v>0</v>
      </c>
      <c r="AQ3379">
        <v>0</v>
      </c>
    </row>
    <row r="3380" spans="2:43" x14ac:dyDescent="0.35">
      <c r="B3380" s="65" t="s">
        <v>128</v>
      </c>
      <c r="E3380" t="s">
        <v>129</v>
      </c>
      <c r="F3380">
        <v>102</v>
      </c>
      <c r="G3380">
        <v>0</v>
      </c>
      <c r="H3380" t="s">
        <v>657</v>
      </c>
      <c r="I3380">
        <v>1</v>
      </c>
      <c r="J3380">
        <v>0</v>
      </c>
      <c r="K3380" t="s">
        <v>66</v>
      </c>
      <c r="L3380">
        <v>52119.18</v>
      </c>
      <c r="M3380">
        <v>52119.18</v>
      </c>
      <c r="N3380">
        <v>0</v>
      </c>
      <c r="O3380">
        <v>0</v>
      </c>
      <c r="P3380">
        <v>52119.18</v>
      </c>
      <c r="Q3380">
        <v>52119.18</v>
      </c>
      <c r="R3380">
        <v>0</v>
      </c>
      <c r="S3380">
        <v>-3481.99</v>
      </c>
      <c r="T3380">
        <v>0</v>
      </c>
      <c r="U3380">
        <v>0</v>
      </c>
      <c r="V3380">
        <v>0</v>
      </c>
      <c r="W3380">
        <v>-3481.99</v>
      </c>
      <c r="X3380">
        <v>-15835.26</v>
      </c>
      <c r="Y3380">
        <v>-15835.26</v>
      </c>
      <c r="Z3380">
        <v>0</v>
      </c>
      <c r="AA3380">
        <v>0</v>
      </c>
      <c r="AB3380">
        <v>-15835.26</v>
      </c>
      <c r="AC3380">
        <v>-15835.26</v>
      </c>
      <c r="AD3380">
        <v>3481.99</v>
      </c>
      <c r="AE3380">
        <v>0</v>
      </c>
      <c r="AF3380">
        <v>0</v>
      </c>
      <c r="AG3380">
        <v>0</v>
      </c>
      <c r="AH3380">
        <v>0</v>
      </c>
      <c r="AI3380">
        <v>3481.99</v>
      </c>
      <c r="AJ3380">
        <v>-15835.26</v>
      </c>
      <c r="AK3380">
        <v>3481.99</v>
      </c>
      <c r="AL3380">
        <v>0</v>
      </c>
      <c r="AM3380">
        <v>0</v>
      </c>
      <c r="AN3380">
        <v>3481.99</v>
      </c>
      <c r="AO3380">
        <v>0</v>
      </c>
      <c r="AP3380">
        <v>0</v>
      </c>
      <c r="AQ3380">
        <v>3481.99</v>
      </c>
    </row>
    <row r="3381" spans="2:43" x14ac:dyDescent="0.35">
      <c r="B3381" s="65" t="s">
        <v>128</v>
      </c>
      <c r="E3381" t="s">
        <v>129</v>
      </c>
      <c r="F3381">
        <v>102</v>
      </c>
      <c r="G3381">
        <v>0</v>
      </c>
      <c r="H3381" t="s">
        <v>657</v>
      </c>
      <c r="I3381">
        <v>1</v>
      </c>
      <c r="J3381">
        <v>210</v>
      </c>
      <c r="K3381" t="s">
        <v>66</v>
      </c>
      <c r="L3381">
        <v>0</v>
      </c>
      <c r="M3381">
        <v>0</v>
      </c>
      <c r="N3381">
        <v>0</v>
      </c>
      <c r="O3381">
        <v>0</v>
      </c>
      <c r="P3381">
        <v>0</v>
      </c>
      <c r="Q3381">
        <v>0</v>
      </c>
      <c r="R3381">
        <v>0</v>
      </c>
      <c r="S3381">
        <v>30.2</v>
      </c>
      <c r="T3381">
        <v>0</v>
      </c>
      <c r="U3381">
        <v>-30.2</v>
      </c>
      <c r="V3381">
        <v>0</v>
      </c>
      <c r="W3381">
        <v>0</v>
      </c>
      <c r="X3381">
        <v>0</v>
      </c>
      <c r="Y3381">
        <v>0</v>
      </c>
      <c r="Z3381">
        <v>0</v>
      </c>
      <c r="AA3381">
        <v>0</v>
      </c>
      <c r="AB3381">
        <v>0</v>
      </c>
      <c r="AC3381">
        <v>0</v>
      </c>
      <c r="AD3381">
        <v>-14694.96</v>
      </c>
      <c r="AE3381">
        <v>0</v>
      </c>
      <c r="AF3381">
        <v>0</v>
      </c>
      <c r="AG3381">
        <v>0</v>
      </c>
      <c r="AH3381">
        <v>0</v>
      </c>
      <c r="AI3381">
        <v>-14694.96</v>
      </c>
      <c r="AJ3381">
        <v>0</v>
      </c>
      <c r="AK3381">
        <v>-14694.96</v>
      </c>
      <c r="AL3381">
        <v>-14694.96</v>
      </c>
      <c r="AM3381">
        <v>0</v>
      </c>
      <c r="AN3381">
        <v>0</v>
      </c>
      <c r="AO3381">
        <v>0</v>
      </c>
      <c r="AP3381">
        <v>0</v>
      </c>
      <c r="AQ3381">
        <v>0</v>
      </c>
    </row>
    <row r="3382" spans="2:43" x14ac:dyDescent="0.35">
      <c r="B3382" s="65" t="s">
        <v>128</v>
      </c>
      <c r="E3382" t="s">
        <v>129</v>
      </c>
      <c r="F3382">
        <v>102</v>
      </c>
      <c r="G3382">
        <v>0</v>
      </c>
      <c r="H3382" t="s">
        <v>657</v>
      </c>
      <c r="I3382">
        <v>1</v>
      </c>
      <c r="J3382">
        <v>253</v>
      </c>
      <c r="K3382" t="s">
        <v>66</v>
      </c>
      <c r="L3382">
        <v>-12614.84</v>
      </c>
      <c r="M3382">
        <v>-12614.84</v>
      </c>
      <c r="N3382">
        <v>0</v>
      </c>
      <c r="O3382">
        <v>0</v>
      </c>
      <c r="P3382">
        <v>-12614.84</v>
      </c>
      <c r="Q3382">
        <v>-12614.84</v>
      </c>
      <c r="R3382">
        <v>69667.75</v>
      </c>
      <c r="S3382">
        <v>69667.75</v>
      </c>
      <c r="T3382">
        <v>0</v>
      </c>
      <c r="U3382">
        <v>0</v>
      </c>
      <c r="V3382">
        <v>69667.75</v>
      </c>
      <c r="W3382">
        <v>69667.75</v>
      </c>
      <c r="X3382">
        <v>-19558.89</v>
      </c>
      <c r="Y3382">
        <v>-19558.89</v>
      </c>
      <c r="Z3382">
        <v>0</v>
      </c>
      <c r="AA3382">
        <v>0</v>
      </c>
      <c r="AB3382">
        <v>-19558.89</v>
      </c>
      <c r="AC3382">
        <v>-19558.89</v>
      </c>
      <c r="AD3382">
        <v>0</v>
      </c>
      <c r="AE3382">
        <v>0</v>
      </c>
      <c r="AF3382">
        <v>0</v>
      </c>
      <c r="AG3382">
        <v>0</v>
      </c>
      <c r="AH3382">
        <v>0</v>
      </c>
      <c r="AI3382">
        <v>0</v>
      </c>
      <c r="AJ3382">
        <v>-19558.89</v>
      </c>
      <c r="AK3382">
        <v>0</v>
      </c>
      <c r="AL3382">
        <v>0</v>
      </c>
      <c r="AM3382">
        <v>0</v>
      </c>
      <c r="AN3382">
        <v>0</v>
      </c>
      <c r="AO3382">
        <v>0</v>
      </c>
      <c r="AP3382">
        <v>0</v>
      </c>
      <c r="AQ3382">
        <v>0</v>
      </c>
    </row>
    <row r="3383" spans="2:43" x14ac:dyDescent="0.35">
      <c r="B3383" s="65" t="s">
        <v>128</v>
      </c>
      <c r="E3383" t="s">
        <v>129</v>
      </c>
      <c r="F3383">
        <v>102</v>
      </c>
      <c r="G3383">
        <v>0</v>
      </c>
      <c r="H3383" t="s">
        <v>657</v>
      </c>
      <c r="I3383">
        <v>1</v>
      </c>
      <c r="J3383">
        <v>260</v>
      </c>
      <c r="K3383" t="s">
        <v>66</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-315.98</v>
      </c>
      <c r="AE3383">
        <v>0</v>
      </c>
      <c r="AF3383">
        <v>0</v>
      </c>
      <c r="AG3383">
        <v>0</v>
      </c>
      <c r="AH3383">
        <v>0</v>
      </c>
      <c r="AI3383">
        <v>-315.98</v>
      </c>
      <c r="AJ3383">
        <v>0</v>
      </c>
      <c r="AK3383">
        <v>-315.98</v>
      </c>
      <c r="AL3383">
        <v>-315.98</v>
      </c>
      <c r="AM3383">
        <v>0</v>
      </c>
      <c r="AN3383">
        <v>0</v>
      </c>
      <c r="AO3383">
        <v>0</v>
      </c>
      <c r="AP3383">
        <v>0</v>
      </c>
      <c r="AQ3383">
        <v>0</v>
      </c>
    </row>
    <row r="3384" spans="2:43" x14ac:dyDescent="0.35">
      <c r="B3384" s="65" t="s">
        <v>128</v>
      </c>
      <c r="E3384" t="s">
        <v>129</v>
      </c>
      <c r="F3384">
        <v>102</v>
      </c>
      <c r="G3384">
        <v>0</v>
      </c>
      <c r="H3384" t="s">
        <v>658</v>
      </c>
      <c r="I3384">
        <v>2</v>
      </c>
      <c r="J3384">
        <v>111</v>
      </c>
      <c r="K3384" t="s">
        <v>66</v>
      </c>
      <c r="L3384">
        <v>0</v>
      </c>
      <c r="M3384">
        <v>0</v>
      </c>
      <c r="N3384">
        <v>0</v>
      </c>
      <c r="O3384">
        <v>0</v>
      </c>
      <c r="P3384">
        <v>0</v>
      </c>
      <c r="Q3384">
        <v>0</v>
      </c>
      <c r="R3384">
        <v>-19187.2</v>
      </c>
      <c r="S3384">
        <v>-326.17</v>
      </c>
      <c r="T3384">
        <v>0</v>
      </c>
      <c r="U3384">
        <v>0</v>
      </c>
      <c r="V3384">
        <v>-19187.2</v>
      </c>
      <c r="W3384">
        <v>-326.17</v>
      </c>
      <c r="X3384">
        <v>0</v>
      </c>
      <c r="Y3384">
        <v>0</v>
      </c>
      <c r="Z3384">
        <v>0</v>
      </c>
      <c r="AA3384">
        <v>0</v>
      </c>
      <c r="AB3384">
        <v>0</v>
      </c>
      <c r="AC3384">
        <v>0</v>
      </c>
      <c r="AD3384">
        <v>-348318.77</v>
      </c>
      <c r="AE3384">
        <v>0</v>
      </c>
      <c r="AF3384">
        <v>0</v>
      </c>
      <c r="AG3384">
        <v>0</v>
      </c>
      <c r="AH3384">
        <v>0</v>
      </c>
      <c r="AI3384">
        <v>-348318.77</v>
      </c>
      <c r="AJ3384">
        <v>0</v>
      </c>
      <c r="AK3384">
        <v>-348318.77</v>
      </c>
      <c r="AL3384">
        <v>-329457.74</v>
      </c>
      <c r="AM3384">
        <v>0</v>
      </c>
      <c r="AN3384">
        <v>326.17</v>
      </c>
      <c r="AO3384">
        <v>0</v>
      </c>
      <c r="AP3384">
        <v>0</v>
      </c>
      <c r="AQ3384">
        <v>326.17</v>
      </c>
    </row>
    <row r="3385" spans="2:43" x14ac:dyDescent="0.35">
      <c r="B3385" s="65" t="s">
        <v>128</v>
      </c>
      <c r="E3385" t="s">
        <v>129</v>
      </c>
      <c r="F3385">
        <v>102</v>
      </c>
      <c r="G3385">
        <v>0</v>
      </c>
      <c r="H3385" t="s">
        <v>658</v>
      </c>
      <c r="I3385">
        <v>2</v>
      </c>
      <c r="J3385">
        <v>113</v>
      </c>
      <c r="K3385" t="s">
        <v>66</v>
      </c>
      <c r="L3385">
        <v>0</v>
      </c>
      <c r="M3385">
        <v>0</v>
      </c>
      <c r="N3385">
        <v>0</v>
      </c>
      <c r="O3385">
        <v>0</v>
      </c>
      <c r="P3385">
        <v>0</v>
      </c>
      <c r="Q3385">
        <v>0</v>
      </c>
      <c r="R3385">
        <v>-2594.88</v>
      </c>
      <c r="S3385">
        <v>0</v>
      </c>
      <c r="T3385">
        <v>0</v>
      </c>
      <c r="U3385">
        <v>0</v>
      </c>
      <c r="V3385">
        <v>-2594.88</v>
      </c>
      <c r="W3385">
        <v>0</v>
      </c>
      <c r="X3385">
        <v>0</v>
      </c>
      <c r="Y3385">
        <v>0</v>
      </c>
      <c r="Z3385">
        <v>0</v>
      </c>
      <c r="AA3385">
        <v>0</v>
      </c>
      <c r="AB3385">
        <v>0</v>
      </c>
      <c r="AC3385">
        <v>0</v>
      </c>
      <c r="AD3385">
        <v>-46784</v>
      </c>
      <c r="AE3385">
        <v>0</v>
      </c>
      <c r="AF3385">
        <v>0</v>
      </c>
      <c r="AG3385">
        <v>0</v>
      </c>
      <c r="AH3385">
        <v>0</v>
      </c>
      <c r="AI3385">
        <v>-46784</v>
      </c>
      <c r="AJ3385">
        <v>0</v>
      </c>
      <c r="AK3385">
        <v>-46784</v>
      </c>
      <c r="AL3385">
        <v>-44189.120000000003</v>
      </c>
      <c r="AM3385">
        <v>0</v>
      </c>
      <c r="AN3385">
        <v>0</v>
      </c>
      <c r="AO3385">
        <v>0</v>
      </c>
      <c r="AP3385">
        <v>0</v>
      </c>
      <c r="AQ3385">
        <v>0</v>
      </c>
    </row>
    <row r="3386" spans="2:43" x14ac:dyDescent="0.35">
      <c r="B3386" s="65" t="s">
        <v>128</v>
      </c>
      <c r="E3386" t="s">
        <v>129</v>
      </c>
      <c r="F3386">
        <v>102</v>
      </c>
      <c r="G3386">
        <v>0</v>
      </c>
      <c r="H3386" t="s">
        <v>658</v>
      </c>
      <c r="I3386">
        <v>2</v>
      </c>
      <c r="J3386">
        <v>121</v>
      </c>
      <c r="K3386" t="s">
        <v>66</v>
      </c>
      <c r="L3386">
        <v>0</v>
      </c>
      <c r="M3386">
        <v>0</v>
      </c>
      <c r="N3386">
        <v>0</v>
      </c>
      <c r="O3386">
        <v>0</v>
      </c>
      <c r="P3386">
        <v>0</v>
      </c>
      <c r="Q3386">
        <v>0</v>
      </c>
      <c r="R3386">
        <v>-6901.88</v>
      </c>
      <c r="S3386">
        <v>0</v>
      </c>
      <c r="T3386">
        <v>0</v>
      </c>
      <c r="U3386">
        <v>0</v>
      </c>
      <c r="V3386">
        <v>-6901.88</v>
      </c>
      <c r="W3386">
        <v>0</v>
      </c>
      <c r="X3386">
        <v>-1775.87</v>
      </c>
      <c r="Y3386">
        <v>-2845.87</v>
      </c>
      <c r="Z3386">
        <v>0</v>
      </c>
      <c r="AA3386">
        <v>0</v>
      </c>
      <c r="AB3386">
        <v>-1775.87</v>
      </c>
      <c r="AC3386">
        <v>-2845.87</v>
      </c>
      <c r="AD3386">
        <v>-122260.54</v>
      </c>
      <c r="AE3386">
        <v>0</v>
      </c>
      <c r="AF3386">
        <v>0</v>
      </c>
      <c r="AG3386">
        <v>0</v>
      </c>
      <c r="AH3386">
        <v>0</v>
      </c>
      <c r="AI3386">
        <v>-122260.54</v>
      </c>
      <c r="AJ3386">
        <v>-1775.87</v>
      </c>
      <c r="AK3386">
        <v>-123330.54</v>
      </c>
      <c r="AL3386">
        <v>-116428.66</v>
      </c>
      <c r="AM3386">
        <v>0</v>
      </c>
      <c r="AN3386">
        <v>0</v>
      </c>
      <c r="AO3386">
        <v>0</v>
      </c>
      <c r="AP3386">
        <v>0</v>
      </c>
      <c r="AQ3386">
        <v>0</v>
      </c>
    </row>
    <row r="3387" spans="2:43" x14ac:dyDescent="0.35">
      <c r="B3387" s="65" t="s">
        <v>128</v>
      </c>
      <c r="E3387" t="s">
        <v>129</v>
      </c>
      <c r="F3387">
        <v>102</v>
      </c>
      <c r="G3387">
        <v>0</v>
      </c>
      <c r="H3387" t="s">
        <v>658</v>
      </c>
      <c r="I3387">
        <v>2</v>
      </c>
      <c r="J3387">
        <v>210</v>
      </c>
      <c r="K3387" t="s">
        <v>66</v>
      </c>
      <c r="L3387">
        <v>0</v>
      </c>
      <c r="M3387">
        <v>0</v>
      </c>
      <c r="N3387">
        <v>0</v>
      </c>
      <c r="O3387">
        <v>0</v>
      </c>
      <c r="P3387">
        <v>0</v>
      </c>
      <c r="Q3387">
        <v>0</v>
      </c>
      <c r="R3387">
        <v>0</v>
      </c>
      <c r="S3387">
        <v>30.2</v>
      </c>
      <c r="T3387">
        <v>0</v>
      </c>
      <c r="U3387">
        <v>-30.2</v>
      </c>
      <c r="V3387">
        <v>0</v>
      </c>
      <c r="W3387">
        <v>0</v>
      </c>
      <c r="X3387">
        <v>0</v>
      </c>
      <c r="Y3387">
        <v>0</v>
      </c>
      <c r="Z3387">
        <v>0</v>
      </c>
      <c r="AA3387">
        <v>0</v>
      </c>
      <c r="AB3387">
        <v>0</v>
      </c>
      <c r="AC3387">
        <v>0</v>
      </c>
      <c r="AD3387">
        <v>-1164.99</v>
      </c>
      <c r="AE3387">
        <v>0</v>
      </c>
      <c r="AF3387">
        <v>0</v>
      </c>
      <c r="AG3387">
        <v>0</v>
      </c>
      <c r="AH3387">
        <v>0</v>
      </c>
      <c r="AI3387">
        <v>-1164.99</v>
      </c>
      <c r="AJ3387">
        <v>0</v>
      </c>
      <c r="AK3387">
        <v>-1164.99</v>
      </c>
      <c r="AL3387">
        <v>-1164.99</v>
      </c>
      <c r="AM3387">
        <v>0</v>
      </c>
      <c r="AN3387">
        <v>0</v>
      </c>
      <c r="AO3387">
        <v>0</v>
      </c>
      <c r="AP3387">
        <v>0</v>
      </c>
      <c r="AQ3387">
        <v>0</v>
      </c>
    </row>
    <row r="3388" spans="2:43" x14ac:dyDescent="0.35">
      <c r="B3388" s="65" t="s">
        <v>128</v>
      </c>
      <c r="E3388" t="s">
        <v>129</v>
      </c>
      <c r="F3388">
        <v>102</v>
      </c>
      <c r="G3388">
        <v>0</v>
      </c>
      <c r="H3388" t="s">
        <v>658</v>
      </c>
      <c r="I3388">
        <v>2</v>
      </c>
      <c r="J3388">
        <v>233</v>
      </c>
      <c r="K3388" t="s">
        <v>66</v>
      </c>
      <c r="L3388">
        <v>0</v>
      </c>
      <c r="M3388">
        <v>0</v>
      </c>
      <c r="N3388">
        <v>0</v>
      </c>
      <c r="O3388">
        <v>0</v>
      </c>
      <c r="P3388">
        <v>0</v>
      </c>
      <c r="Q3388">
        <v>0</v>
      </c>
      <c r="R3388">
        <v>0</v>
      </c>
      <c r="S3388">
        <v>56.88</v>
      </c>
      <c r="T3388">
        <v>0</v>
      </c>
      <c r="U3388">
        <v>-56.88</v>
      </c>
      <c r="V3388">
        <v>0</v>
      </c>
      <c r="W3388">
        <v>0</v>
      </c>
      <c r="X3388">
        <v>0</v>
      </c>
      <c r="Y3388">
        <v>0</v>
      </c>
      <c r="Z3388">
        <v>0</v>
      </c>
      <c r="AA3388">
        <v>0</v>
      </c>
      <c r="AB3388">
        <v>0</v>
      </c>
      <c r="AC3388">
        <v>0</v>
      </c>
      <c r="AD3388">
        <v>-187.71</v>
      </c>
      <c r="AE3388">
        <v>0</v>
      </c>
      <c r="AF3388">
        <v>0</v>
      </c>
      <c r="AG3388">
        <v>0</v>
      </c>
      <c r="AH3388">
        <v>0</v>
      </c>
      <c r="AI3388">
        <v>-187.71</v>
      </c>
      <c r="AJ3388">
        <v>0</v>
      </c>
      <c r="AK3388">
        <v>-187.71</v>
      </c>
      <c r="AL3388">
        <v>-187.71</v>
      </c>
      <c r="AM3388">
        <v>0</v>
      </c>
      <c r="AN3388">
        <v>0</v>
      </c>
      <c r="AO3388">
        <v>0</v>
      </c>
      <c r="AP3388">
        <v>0</v>
      </c>
      <c r="AQ3388">
        <v>0</v>
      </c>
    </row>
    <row r="3389" spans="2:43" x14ac:dyDescent="0.35">
      <c r="B3389" s="65" t="s">
        <v>128</v>
      </c>
      <c r="E3389" t="s">
        <v>129</v>
      </c>
      <c r="F3389">
        <v>102</v>
      </c>
      <c r="G3389">
        <v>0</v>
      </c>
      <c r="H3389" t="s">
        <v>658</v>
      </c>
      <c r="I3389">
        <v>2</v>
      </c>
      <c r="J3389">
        <v>251</v>
      </c>
      <c r="K3389" t="s">
        <v>66</v>
      </c>
      <c r="L3389">
        <v>-515725.4</v>
      </c>
      <c r="M3389">
        <v>-221849.16</v>
      </c>
      <c r="N3389">
        <v>0</v>
      </c>
      <c r="O3389">
        <v>0</v>
      </c>
      <c r="P3389">
        <v>-515725.4</v>
      </c>
      <c r="Q3389">
        <v>-221849.16</v>
      </c>
      <c r="R3389">
        <v>-699.92</v>
      </c>
      <c r="S3389">
        <v>-51677.47</v>
      </c>
      <c r="T3389">
        <v>0</v>
      </c>
      <c r="U3389">
        <v>-7121</v>
      </c>
      <c r="V3389">
        <v>-699.92</v>
      </c>
      <c r="W3389">
        <v>-58798.47</v>
      </c>
      <c r="X3389">
        <v>0</v>
      </c>
      <c r="Y3389">
        <v>0</v>
      </c>
      <c r="Z3389">
        <v>0</v>
      </c>
      <c r="AA3389">
        <v>0</v>
      </c>
      <c r="AB3389">
        <v>0</v>
      </c>
      <c r="AC3389">
        <v>0</v>
      </c>
      <c r="AD3389">
        <v>-369800.69</v>
      </c>
      <c r="AE3389">
        <v>0</v>
      </c>
      <c r="AF3389">
        <v>0</v>
      </c>
      <c r="AG3389">
        <v>0</v>
      </c>
      <c r="AH3389">
        <v>0</v>
      </c>
      <c r="AI3389">
        <v>-369800.69</v>
      </c>
      <c r="AJ3389">
        <v>0</v>
      </c>
      <c r="AK3389">
        <v>-369800.69</v>
      </c>
      <c r="AL3389">
        <v>-134023</v>
      </c>
      <c r="AM3389">
        <v>0</v>
      </c>
      <c r="AN3389">
        <v>0</v>
      </c>
      <c r="AO3389">
        <v>0</v>
      </c>
      <c r="AP3389">
        <v>0</v>
      </c>
      <c r="AQ3389">
        <v>0</v>
      </c>
    </row>
    <row r="3390" spans="2:43" x14ac:dyDescent="0.35">
      <c r="B3390" s="65" t="s">
        <v>128</v>
      </c>
      <c r="E3390" t="s">
        <v>129</v>
      </c>
      <c r="F3390">
        <v>102</v>
      </c>
      <c r="G3390">
        <v>0</v>
      </c>
      <c r="H3390" t="s">
        <v>658</v>
      </c>
      <c r="I3390">
        <v>2</v>
      </c>
      <c r="J3390">
        <v>253</v>
      </c>
      <c r="K3390" t="s">
        <v>66</v>
      </c>
      <c r="L3390">
        <v>0</v>
      </c>
      <c r="M3390">
        <v>0</v>
      </c>
      <c r="N3390">
        <v>0</v>
      </c>
      <c r="O3390">
        <v>0</v>
      </c>
      <c r="P3390">
        <v>0</v>
      </c>
      <c r="Q3390">
        <v>0</v>
      </c>
      <c r="R3390">
        <v>-69667.75</v>
      </c>
      <c r="S3390">
        <v>-69667.75</v>
      </c>
      <c r="T3390">
        <v>0</v>
      </c>
      <c r="U3390">
        <v>0</v>
      </c>
      <c r="V3390">
        <v>-69667.75</v>
      </c>
      <c r="W3390">
        <v>-69667.75</v>
      </c>
      <c r="X3390">
        <v>-23162.87</v>
      </c>
      <c r="Y3390">
        <v>-48661.120000000003</v>
      </c>
      <c r="Z3390">
        <v>0</v>
      </c>
      <c r="AA3390">
        <v>0</v>
      </c>
      <c r="AB3390">
        <v>-23162.87</v>
      </c>
      <c r="AC3390">
        <v>-48661.120000000003</v>
      </c>
      <c r="AD3390">
        <v>-54122.09</v>
      </c>
      <c r="AE3390">
        <v>0</v>
      </c>
      <c r="AF3390">
        <v>0</v>
      </c>
      <c r="AG3390">
        <v>0</v>
      </c>
      <c r="AH3390">
        <v>0</v>
      </c>
      <c r="AI3390">
        <v>-54122.09</v>
      </c>
      <c r="AJ3390">
        <v>-23162.87</v>
      </c>
      <c r="AK3390">
        <v>-79620.34</v>
      </c>
      <c r="AL3390">
        <v>-79620.34</v>
      </c>
      <c r="AM3390">
        <v>0</v>
      </c>
      <c r="AN3390">
        <v>0</v>
      </c>
      <c r="AO3390">
        <v>0</v>
      </c>
      <c r="AP3390">
        <v>0</v>
      </c>
      <c r="AQ3390">
        <v>0</v>
      </c>
    </row>
    <row r="3391" spans="2:43" x14ac:dyDescent="0.35">
      <c r="B3391" s="65" t="s">
        <v>128</v>
      </c>
      <c r="E3391" t="s">
        <v>129</v>
      </c>
      <c r="F3391">
        <v>102</v>
      </c>
      <c r="G3391">
        <v>0</v>
      </c>
      <c r="H3391" t="s">
        <v>658</v>
      </c>
      <c r="I3391">
        <v>2</v>
      </c>
      <c r="J3391">
        <v>260</v>
      </c>
      <c r="K3391" t="s">
        <v>66</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-379.29</v>
      </c>
      <c r="AE3391">
        <v>0</v>
      </c>
      <c r="AF3391">
        <v>0</v>
      </c>
      <c r="AG3391">
        <v>0</v>
      </c>
      <c r="AH3391">
        <v>0</v>
      </c>
      <c r="AI3391">
        <v>-379.29</v>
      </c>
      <c r="AJ3391">
        <v>0</v>
      </c>
      <c r="AK3391">
        <v>-379.29</v>
      </c>
      <c r="AL3391">
        <v>-379.29</v>
      </c>
      <c r="AM3391">
        <v>0</v>
      </c>
      <c r="AN3391">
        <v>0</v>
      </c>
      <c r="AO3391">
        <v>0</v>
      </c>
      <c r="AP3391">
        <v>0</v>
      </c>
      <c r="AQ3391">
        <v>0</v>
      </c>
    </row>
    <row r="3392" spans="2:43" x14ac:dyDescent="0.35">
      <c r="B3392" s="65" t="s">
        <v>128</v>
      </c>
      <c r="E3392" t="s">
        <v>129</v>
      </c>
      <c r="F3392">
        <v>102</v>
      </c>
      <c r="G3392">
        <v>0</v>
      </c>
      <c r="H3392" t="s">
        <v>658</v>
      </c>
      <c r="I3392">
        <v>2</v>
      </c>
      <c r="J3392">
        <v>410</v>
      </c>
      <c r="K3392" t="s">
        <v>66</v>
      </c>
      <c r="L3392">
        <v>-33138945.27</v>
      </c>
      <c r="M3392">
        <v>-29374080.5</v>
      </c>
      <c r="N3392">
        <v>0</v>
      </c>
      <c r="O3392">
        <v>0</v>
      </c>
      <c r="P3392">
        <v>-33138945.27</v>
      </c>
      <c r="Q3392">
        <v>-29374080.5</v>
      </c>
      <c r="R3392">
        <v>-117900.35</v>
      </c>
      <c r="S3392">
        <v>0</v>
      </c>
      <c r="T3392">
        <v>0</v>
      </c>
      <c r="U3392">
        <v>0</v>
      </c>
      <c r="V3392">
        <v>-117900.35</v>
      </c>
      <c r="W3392">
        <v>0</v>
      </c>
      <c r="X3392">
        <v>0</v>
      </c>
      <c r="Y3392">
        <v>0</v>
      </c>
      <c r="Z3392">
        <v>0</v>
      </c>
      <c r="AA3392">
        <v>0</v>
      </c>
      <c r="AB3392">
        <v>0</v>
      </c>
      <c r="AC3392">
        <v>0</v>
      </c>
      <c r="AD3392">
        <v>-3882765.12</v>
      </c>
      <c r="AE3392">
        <v>0</v>
      </c>
      <c r="AF3392">
        <v>0</v>
      </c>
      <c r="AG3392">
        <v>0</v>
      </c>
      <c r="AH3392">
        <v>0</v>
      </c>
      <c r="AI3392">
        <v>-3882765.12</v>
      </c>
      <c r="AJ3392">
        <v>0</v>
      </c>
      <c r="AK3392">
        <v>-3882765.12</v>
      </c>
      <c r="AL3392">
        <v>0</v>
      </c>
      <c r="AM3392">
        <v>436498.81</v>
      </c>
      <c r="AN3392">
        <v>0</v>
      </c>
      <c r="AO3392">
        <v>0</v>
      </c>
      <c r="AP3392">
        <v>0</v>
      </c>
      <c r="AQ3392">
        <v>436498.81</v>
      </c>
    </row>
    <row r="3393" spans="2:43" x14ac:dyDescent="0.35">
      <c r="B3393" s="65" t="s">
        <v>128</v>
      </c>
      <c r="E3393" t="s">
        <v>129</v>
      </c>
      <c r="F3393">
        <v>102</v>
      </c>
      <c r="G3393">
        <v>0</v>
      </c>
      <c r="H3393" t="s">
        <v>659</v>
      </c>
      <c r="I3393">
        <v>801</v>
      </c>
      <c r="J3393">
        <v>111</v>
      </c>
      <c r="K3393" t="s">
        <v>457</v>
      </c>
      <c r="L3393">
        <v>0</v>
      </c>
      <c r="M3393">
        <v>0</v>
      </c>
      <c r="N3393">
        <v>0</v>
      </c>
      <c r="O3393">
        <v>0</v>
      </c>
      <c r="P3393">
        <v>0</v>
      </c>
      <c r="Q3393">
        <v>0</v>
      </c>
      <c r="R3393">
        <v>-8673.35</v>
      </c>
      <c r="S3393">
        <v>-2941.69</v>
      </c>
      <c r="T3393">
        <v>0</v>
      </c>
      <c r="U3393">
        <v>0</v>
      </c>
      <c r="V3393">
        <v>-8673.35</v>
      </c>
      <c r="W3393">
        <v>-2941.69</v>
      </c>
      <c r="X3393">
        <v>0</v>
      </c>
      <c r="Y3393">
        <v>0</v>
      </c>
      <c r="Z3393">
        <v>0</v>
      </c>
      <c r="AA3393">
        <v>0</v>
      </c>
      <c r="AB3393">
        <v>0</v>
      </c>
      <c r="AC3393">
        <v>0</v>
      </c>
      <c r="AD3393">
        <v>-88885.440000000002</v>
      </c>
      <c r="AE3393">
        <v>0</v>
      </c>
      <c r="AF3393">
        <v>0</v>
      </c>
      <c r="AG3393">
        <v>0</v>
      </c>
      <c r="AH3393">
        <v>0</v>
      </c>
      <c r="AI3393">
        <v>-88885.440000000002</v>
      </c>
      <c r="AJ3393">
        <v>0</v>
      </c>
      <c r="AK3393">
        <v>-88885.440000000002</v>
      </c>
      <c r="AL3393">
        <v>-83153.78</v>
      </c>
      <c r="AM3393">
        <v>0</v>
      </c>
      <c r="AN3393">
        <v>2941.69</v>
      </c>
      <c r="AO3393">
        <v>0</v>
      </c>
      <c r="AP3393">
        <v>0</v>
      </c>
      <c r="AQ3393">
        <v>2941.69</v>
      </c>
    </row>
    <row r="3394" spans="2:43" x14ac:dyDescent="0.35">
      <c r="B3394" s="65" t="s">
        <v>128</v>
      </c>
      <c r="E3394" t="s">
        <v>129</v>
      </c>
      <c r="F3394">
        <v>102</v>
      </c>
      <c r="G3394">
        <v>0</v>
      </c>
      <c r="H3394" t="s">
        <v>659</v>
      </c>
      <c r="I3394">
        <v>801</v>
      </c>
      <c r="J3394">
        <v>115</v>
      </c>
      <c r="K3394" t="s">
        <v>457</v>
      </c>
      <c r="L3394">
        <v>0</v>
      </c>
      <c r="M3394">
        <v>0</v>
      </c>
      <c r="N3394">
        <v>0</v>
      </c>
      <c r="O3394">
        <v>0</v>
      </c>
      <c r="P3394">
        <v>0</v>
      </c>
      <c r="Q3394">
        <v>0</v>
      </c>
      <c r="R3394">
        <v>-2728.55</v>
      </c>
      <c r="S3394">
        <v>0</v>
      </c>
      <c r="T3394">
        <v>0</v>
      </c>
      <c r="U3394">
        <v>0</v>
      </c>
      <c r="V3394">
        <v>-2728.55</v>
      </c>
      <c r="W3394">
        <v>0</v>
      </c>
      <c r="X3394">
        <v>0</v>
      </c>
      <c r="Y3394">
        <v>0</v>
      </c>
      <c r="Z3394">
        <v>0</v>
      </c>
      <c r="AA3394">
        <v>0</v>
      </c>
      <c r="AB3394">
        <v>0</v>
      </c>
      <c r="AC3394">
        <v>0</v>
      </c>
      <c r="AD3394">
        <v>-11871.74</v>
      </c>
      <c r="AE3394">
        <v>0</v>
      </c>
      <c r="AF3394">
        <v>0</v>
      </c>
      <c r="AG3394">
        <v>0</v>
      </c>
      <c r="AH3394">
        <v>0</v>
      </c>
      <c r="AI3394">
        <v>-11871.74</v>
      </c>
      <c r="AJ3394">
        <v>0</v>
      </c>
      <c r="AK3394">
        <v>-11871.74</v>
      </c>
      <c r="AL3394">
        <v>-9143.19</v>
      </c>
      <c r="AM3394">
        <v>0</v>
      </c>
      <c r="AN3394">
        <v>0</v>
      </c>
      <c r="AO3394">
        <v>0</v>
      </c>
      <c r="AP3394">
        <v>0</v>
      </c>
      <c r="AQ3394">
        <v>0</v>
      </c>
    </row>
    <row r="3395" spans="2:43" x14ac:dyDescent="0.35">
      <c r="B3395" s="65" t="s">
        <v>128</v>
      </c>
      <c r="E3395" t="s">
        <v>129</v>
      </c>
      <c r="F3395">
        <v>102</v>
      </c>
      <c r="G3395">
        <v>0</v>
      </c>
      <c r="H3395" t="s">
        <v>659</v>
      </c>
      <c r="I3395">
        <v>801</v>
      </c>
      <c r="J3395">
        <v>121</v>
      </c>
      <c r="K3395" t="s">
        <v>457</v>
      </c>
      <c r="L3395">
        <v>0</v>
      </c>
      <c r="M3395">
        <v>0</v>
      </c>
      <c r="N3395">
        <v>0</v>
      </c>
      <c r="O3395">
        <v>0</v>
      </c>
      <c r="P3395">
        <v>0</v>
      </c>
      <c r="Q3395">
        <v>0</v>
      </c>
      <c r="R3395">
        <v>-2879.58</v>
      </c>
      <c r="S3395">
        <v>0</v>
      </c>
      <c r="T3395">
        <v>0</v>
      </c>
      <c r="U3395">
        <v>0</v>
      </c>
      <c r="V3395">
        <v>-2879.58</v>
      </c>
      <c r="W3395">
        <v>0</v>
      </c>
      <c r="X3395">
        <v>0</v>
      </c>
      <c r="Y3395">
        <v>0</v>
      </c>
      <c r="Z3395">
        <v>0</v>
      </c>
      <c r="AA3395">
        <v>0</v>
      </c>
      <c r="AB3395">
        <v>0</v>
      </c>
      <c r="AC3395">
        <v>0</v>
      </c>
      <c r="AD3395">
        <v>-28839.4</v>
      </c>
      <c r="AE3395">
        <v>0</v>
      </c>
      <c r="AF3395">
        <v>0</v>
      </c>
      <c r="AG3395">
        <v>0</v>
      </c>
      <c r="AH3395">
        <v>0</v>
      </c>
      <c r="AI3395">
        <v>-28839.4</v>
      </c>
      <c r="AJ3395">
        <v>0</v>
      </c>
      <c r="AK3395">
        <v>-28839.4</v>
      </c>
      <c r="AL3395">
        <v>-25959.82</v>
      </c>
      <c r="AM3395">
        <v>0</v>
      </c>
      <c r="AN3395">
        <v>0</v>
      </c>
      <c r="AO3395">
        <v>0</v>
      </c>
      <c r="AP3395">
        <v>0</v>
      </c>
      <c r="AQ3395">
        <v>0</v>
      </c>
    </row>
    <row r="3396" spans="2:43" x14ac:dyDescent="0.35">
      <c r="B3396" s="65" t="s">
        <v>128</v>
      </c>
      <c r="E3396" t="s">
        <v>129</v>
      </c>
      <c r="F3396">
        <v>102</v>
      </c>
      <c r="G3396">
        <v>0</v>
      </c>
      <c r="H3396" t="s">
        <v>659</v>
      </c>
      <c r="I3396">
        <v>801</v>
      </c>
      <c r="J3396">
        <v>210</v>
      </c>
      <c r="K3396" t="s">
        <v>457</v>
      </c>
      <c r="L3396">
        <v>0</v>
      </c>
      <c r="M3396">
        <v>-5192.8</v>
      </c>
      <c r="N3396">
        <v>0</v>
      </c>
      <c r="O3396">
        <v>0</v>
      </c>
      <c r="P3396">
        <v>0</v>
      </c>
      <c r="Q3396">
        <v>-5192.8</v>
      </c>
      <c r="R3396">
        <v>0</v>
      </c>
      <c r="S3396">
        <v>67.27</v>
      </c>
      <c r="T3396">
        <v>0</v>
      </c>
      <c r="U3396">
        <v>-74.14</v>
      </c>
      <c r="V3396">
        <v>0</v>
      </c>
      <c r="W3396">
        <v>-6.87</v>
      </c>
      <c r="X3396">
        <v>0</v>
      </c>
      <c r="Y3396">
        <v>0</v>
      </c>
      <c r="Z3396">
        <v>0</v>
      </c>
      <c r="AA3396">
        <v>0</v>
      </c>
      <c r="AB3396">
        <v>0</v>
      </c>
      <c r="AC3396">
        <v>0</v>
      </c>
      <c r="AD3396">
        <v>-74276.490000000005</v>
      </c>
      <c r="AE3396">
        <v>0</v>
      </c>
      <c r="AF3396">
        <v>0</v>
      </c>
      <c r="AG3396">
        <v>0</v>
      </c>
      <c r="AH3396">
        <v>0</v>
      </c>
      <c r="AI3396">
        <v>-74276.490000000005</v>
      </c>
      <c r="AJ3396">
        <v>0</v>
      </c>
      <c r="AK3396">
        <v>-74276.490000000005</v>
      </c>
      <c r="AL3396">
        <v>-79476.160000000003</v>
      </c>
      <c r="AM3396">
        <v>0</v>
      </c>
      <c r="AN3396">
        <v>6.87</v>
      </c>
      <c r="AO3396">
        <v>0</v>
      </c>
      <c r="AP3396">
        <v>0</v>
      </c>
      <c r="AQ3396">
        <v>6.87</v>
      </c>
    </row>
    <row r="3397" spans="2:43" x14ac:dyDescent="0.35">
      <c r="B3397" s="65" t="s">
        <v>128</v>
      </c>
      <c r="E3397" t="s">
        <v>129</v>
      </c>
      <c r="F3397">
        <v>105</v>
      </c>
      <c r="G3397">
        <v>0</v>
      </c>
      <c r="H3397" t="s">
        <v>459</v>
      </c>
      <c r="I3397">
        <v>0</v>
      </c>
      <c r="J3397">
        <v>0</v>
      </c>
      <c r="K3397" t="s">
        <v>460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row>
    <row r="3398" spans="2:43" x14ac:dyDescent="0.35">
      <c r="B3398" s="65" t="s">
        <v>128</v>
      </c>
      <c r="E3398" t="s">
        <v>129</v>
      </c>
      <c r="F3398">
        <v>116</v>
      </c>
      <c r="G3398">
        <v>0</v>
      </c>
      <c r="H3398" t="s">
        <v>660</v>
      </c>
      <c r="I3398">
        <v>1</v>
      </c>
      <c r="J3398">
        <v>253</v>
      </c>
      <c r="K3398" t="s">
        <v>66</v>
      </c>
      <c r="L3398">
        <v>0</v>
      </c>
      <c r="M3398">
        <v>0</v>
      </c>
      <c r="N3398">
        <v>0</v>
      </c>
      <c r="O3398">
        <v>0</v>
      </c>
      <c r="P3398">
        <v>0</v>
      </c>
      <c r="Q3398">
        <v>0</v>
      </c>
      <c r="R3398">
        <v>0</v>
      </c>
      <c r="S3398">
        <v>0</v>
      </c>
      <c r="T3398">
        <v>0</v>
      </c>
      <c r="U3398">
        <v>0</v>
      </c>
      <c r="V3398">
        <v>0</v>
      </c>
      <c r="W3398">
        <v>0</v>
      </c>
      <c r="X3398">
        <v>-4517914.1100000003</v>
      </c>
      <c r="Y3398">
        <v>-4052447.9</v>
      </c>
      <c r="Z3398">
        <v>0</v>
      </c>
      <c r="AA3398">
        <v>0</v>
      </c>
      <c r="AB3398">
        <v>-4517914.1100000003</v>
      </c>
      <c r="AC3398">
        <v>-4052447.9</v>
      </c>
      <c r="AD3398">
        <v>-465466.21</v>
      </c>
      <c r="AE3398">
        <v>0</v>
      </c>
      <c r="AF3398">
        <v>0</v>
      </c>
      <c r="AG3398">
        <v>0</v>
      </c>
      <c r="AH3398">
        <v>0</v>
      </c>
      <c r="AI3398">
        <v>-465466.21</v>
      </c>
      <c r="AJ3398">
        <v>-4517914.1100000003</v>
      </c>
      <c r="AK3398">
        <v>0</v>
      </c>
      <c r="AL3398">
        <v>0</v>
      </c>
      <c r="AM3398">
        <v>0</v>
      </c>
      <c r="AN3398">
        <v>0</v>
      </c>
      <c r="AO3398">
        <v>0</v>
      </c>
      <c r="AP3398">
        <v>0</v>
      </c>
      <c r="AQ3398">
        <v>0</v>
      </c>
    </row>
    <row r="3399" spans="2:43" x14ac:dyDescent="0.35">
      <c r="B3399" s="65" t="s">
        <v>128</v>
      </c>
      <c r="E3399" t="s">
        <v>129</v>
      </c>
      <c r="F3399">
        <v>117</v>
      </c>
      <c r="G3399">
        <v>0</v>
      </c>
      <c r="H3399" t="s">
        <v>459</v>
      </c>
      <c r="I3399">
        <v>0</v>
      </c>
      <c r="J3399">
        <v>0</v>
      </c>
      <c r="K3399" t="s">
        <v>460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row>
    <row r="3400" spans="2:43" x14ac:dyDescent="0.35">
      <c r="B3400" s="65" t="s">
        <v>128</v>
      </c>
      <c r="E3400" t="s">
        <v>129</v>
      </c>
      <c r="F3400">
        <v>119</v>
      </c>
      <c r="G3400">
        <v>0</v>
      </c>
      <c r="H3400" t="s">
        <v>661</v>
      </c>
      <c r="I3400">
        <v>1</v>
      </c>
      <c r="J3400">
        <v>210</v>
      </c>
      <c r="K3400" t="s">
        <v>66</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-2918.59</v>
      </c>
      <c r="AE3400">
        <v>0</v>
      </c>
      <c r="AF3400">
        <v>0</v>
      </c>
      <c r="AG3400">
        <v>0</v>
      </c>
      <c r="AH3400">
        <v>0</v>
      </c>
      <c r="AI3400">
        <v>-2918.59</v>
      </c>
      <c r="AJ3400">
        <v>0</v>
      </c>
      <c r="AK3400">
        <v>-2918.59</v>
      </c>
      <c r="AL3400">
        <v>-2918.59</v>
      </c>
      <c r="AM3400">
        <v>0</v>
      </c>
      <c r="AN3400">
        <v>0</v>
      </c>
      <c r="AO3400">
        <v>0</v>
      </c>
      <c r="AP3400">
        <v>0</v>
      </c>
      <c r="AQ3400">
        <v>0</v>
      </c>
    </row>
    <row r="3401" spans="2:43" x14ac:dyDescent="0.35">
      <c r="B3401" s="65" t="s">
        <v>128</v>
      </c>
      <c r="E3401" t="s">
        <v>129</v>
      </c>
      <c r="F3401">
        <v>119</v>
      </c>
      <c r="G3401">
        <v>0</v>
      </c>
      <c r="H3401" t="s">
        <v>661</v>
      </c>
      <c r="I3401">
        <v>1</v>
      </c>
      <c r="J3401">
        <v>251</v>
      </c>
      <c r="K3401" t="s">
        <v>66</v>
      </c>
      <c r="L3401">
        <v>-156540.24</v>
      </c>
      <c r="M3401">
        <v>-98692.66</v>
      </c>
      <c r="N3401">
        <v>0</v>
      </c>
      <c r="O3401">
        <v>0</v>
      </c>
      <c r="P3401">
        <v>-156540.24</v>
      </c>
      <c r="Q3401">
        <v>-98692.66</v>
      </c>
      <c r="R3401">
        <v>0</v>
      </c>
      <c r="S3401">
        <v>1.88</v>
      </c>
      <c r="T3401">
        <v>0</v>
      </c>
      <c r="U3401">
        <v>-1.88</v>
      </c>
      <c r="V3401">
        <v>0</v>
      </c>
      <c r="W3401">
        <v>0</v>
      </c>
      <c r="X3401">
        <v>0</v>
      </c>
      <c r="Y3401">
        <v>0</v>
      </c>
      <c r="Z3401">
        <v>0</v>
      </c>
      <c r="AA3401">
        <v>0</v>
      </c>
      <c r="AB3401">
        <v>0</v>
      </c>
      <c r="AC3401">
        <v>0</v>
      </c>
      <c r="AD3401">
        <v>-105283.86</v>
      </c>
      <c r="AE3401">
        <v>0</v>
      </c>
      <c r="AF3401">
        <v>0</v>
      </c>
      <c r="AG3401">
        <v>0</v>
      </c>
      <c r="AH3401">
        <v>0</v>
      </c>
      <c r="AI3401">
        <v>-105283.86</v>
      </c>
      <c r="AJ3401">
        <v>0</v>
      </c>
      <c r="AK3401">
        <v>-105283.86</v>
      </c>
      <c r="AL3401">
        <v>-47436.28</v>
      </c>
      <c r="AM3401">
        <v>0</v>
      </c>
      <c r="AN3401">
        <v>0</v>
      </c>
      <c r="AO3401">
        <v>0</v>
      </c>
      <c r="AP3401">
        <v>0</v>
      </c>
      <c r="AQ3401">
        <v>0</v>
      </c>
    </row>
    <row r="3402" spans="2:43" x14ac:dyDescent="0.35">
      <c r="B3402" s="65" t="s">
        <v>128</v>
      </c>
      <c r="E3402" t="s">
        <v>129</v>
      </c>
      <c r="F3402">
        <v>119</v>
      </c>
      <c r="G3402">
        <v>0</v>
      </c>
      <c r="H3402" t="s">
        <v>661</v>
      </c>
      <c r="I3402">
        <v>1</v>
      </c>
      <c r="J3402">
        <v>410</v>
      </c>
      <c r="K3402" t="s">
        <v>66</v>
      </c>
      <c r="L3402">
        <v>-383167.89</v>
      </c>
      <c r="M3402">
        <v>-450939.56</v>
      </c>
      <c r="N3402">
        <v>0</v>
      </c>
      <c r="O3402">
        <v>0</v>
      </c>
      <c r="P3402">
        <v>-383167.89</v>
      </c>
      <c r="Q3402">
        <v>-450939.56</v>
      </c>
      <c r="R3402">
        <v>-13184.79</v>
      </c>
      <c r="S3402">
        <v>-38503.660000000003</v>
      </c>
      <c r="T3402">
        <v>0</v>
      </c>
      <c r="U3402">
        <v>0</v>
      </c>
      <c r="V3402">
        <v>-13184.79</v>
      </c>
      <c r="W3402">
        <v>-38503.660000000003</v>
      </c>
      <c r="X3402">
        <v>0</v>
      </c>
      <c r="Y3402">
        <v>0</v>
      </c>
      <c r="Z3402">
        <v>0</v>
      </c>
      <c r="AA3402">
        <v>0</v>
      </c>
      <c r="AB3402">
        <v>0</v>
      </c>
      <c r="AC3402">
        <v>0</v>
      </c>
      <c r="AD3402">
        <v>-364802.6</v>
      </c>
      <c r="AE3402">
        <v>0</v>
      </c>
      <c r="AF3402">
        <v>0</v>
      </c>
      <c r="AG3402">
        <v>0</v>
      </c>
      <c r="AH3402">
        <v>0</v>
      </c>
      <c r="AI3402">
        <v>-364802.6</v>
      </c>
      <c r="AJ3402">
        <v>0</v>
      </c>
      <c r="AK3402">
        <v>-364802.6</v>
      </c>
      <c r="AL3402">
        <v>-457893.14</v>
      </c>
      <c r="AM3402">
        <v>75658.36</v>
      </c>
      <c r="AN3402">
        <v>0</v>
      </c>
      <c r="AO3402">
        <v>0</v>
      </c>
      <c r="AP3402">
        <v>0</v>
      </c>
      <c r="AQ3402">
        <v>75658.36</v>
      </c>
    </row>
    <row r="3403" spans="2:43" x14ac:dyDescent="0.35">
      <c r="B3403" s="65" t="s">
        <v>128</v>
      </c>
      <c r="E3403" t="s">
        <v>129</v>
      </c>
      <c r="F3403">
        <v>142</v>
      </c>
      <c r="G3403">
        <v>0</v>
      </c>
      <c r="H3403" t="s">
        <v>662</v>
      </c>
      <c r="I3403">
        <v>1</v>
      </c>
      <c r="J3403">
        <v>0</v>
      </c>
      <c r="K3403" t="s">
        <v>66</v>
      </c>
      <c r="L3403">
        <v>2650495.8199999998</v>
      </c>
      <c r="M3403">
        <v>2650495.8199999998</v>
      </c>
      <c r="N3403">
        <v>0</v>
      </c>
      <c r="O3403">
        <v>0</v>
      </c>
      <c r="P3403">
        <v>2650495.8199999998</v>
      </c>
      <c r="Q3403">
        <v>2650495.8199999998</v>
      </c>
      <c r="R3403">
        <v>-264637.98</v>
      </c>
      <c r="S3403">
        <v>-63708.39</v>
      </c>
      <c r="T3403">
        <v>0</v>
      </c>
      <c r="U3403">
        <v>0</v>
      </c>
      <c r="V3403">
        <v>-264637.98</v>
      </c>
      <c r="W3403">
        <v>-63708.39</v>
      </c>
      <c r="X3403">
        <v>-63146.22</v>
      </c>
      <c r="Y3403">
        <v>-63146.22</v>
      </c>
      <c r="Z3403">
        <v>0</v>
      </c>
      <c r="AA3403">
        <v>0</v>
      </c>
      <c r="AB3403">
        <v>-63146.22</v>
      </c>
      <c r="AC3403">
        <v>-63146.22</v>
      </c>
      <c r="AD3403">
        <v>0</v>
      </c>
      <c r="AE3403">
        <v>0</v>
      </c>
      <c r="AF3403">
        <v>0</v>
      </c>
      <c r="AG3403">
        <v>0</v>
      </c>
      <c r="AH3403">
        <v>0</v>
      </c>
      <c r="AI3403">
        <v>0</v>
      </c>
      <c r="AJ3403">
        <v>-63146.22</v>
      </c>
      <c r="AK3403">
        <v>0</v>
      </c>
      <c r="AL3403">
        <v>200929.59</v>
      </c>
      <c r="AM3403">
        <v>0</v>
      </c>
      <c r="AN3403">
        <v>0</v>
      </c>
      <c r="AO3403">
        <v>0</v>
      </c>
      <c r="AP3403">
        <v>0</v>
      </c>
      <c r="AQ3403">
        <v>0</v>
      </c>
    </row>
    <row r="3404" spans="2:43" x14ac:dyDescent="0.35">
      <c r="B3404" s="65" t="s">
        <v>128</v>
      </c>
      <c r="E3404" t="s">
        <v>129</v>
      </c>
      <c r="F3404">
        <v>142</v>
      </c>
      <c r="G3404">
        <v>0</v>
      </c>
      <c r="H3404" t="s">
        <v>662</v>
      </c>
      <c r="I3404">
        <v>1</v>
      </c>
      <c r="J3404">
        <v>111</v>
      </c>
      <c r="K3404" t="s">
        <v>66</v>
      </c>
      <c r="L3404">
        <v>0</v>
      </c>
      <c r="M3404">
        <v>0</v>
      </c>
      <c r="N3404">
        <v>0</v>
      </c>
      <c r="O3404">
        <v>0</v>
      </c>
      <c r="P3404">
        <v>0</v>
      </c>
      <c r="Q3404">
        <v>0</v>
      </c>
      <c r="R3404">
        <v>-127203.22</v>
      </c>
      <c r="S3404">
        <v>0.74</v>
      </c>
      <c r="T3404">
        <v>0</v>
      </c>
      <c r="U3404">
        <v>-0.74</v>
      </c>
      <c r="V3404">
        <v>-127203.22</v>
      </c>
      <c r="W3404">
        <v>0</v>
      </c>
      <c r="X3404">
        <v>0</v>
      </c>
      <c r="Y3404">
        <v>0</v>
      </c>
      <c r="Z3404">
        <v>0</v>
      </c>
      <c r="AA3404">
        <v>0</v>
      </c>
      <c r="AB3404">
        <v>0</v>
      </c>
      <c r="AC3404">
        <v>0</v>
      </c>
      <c r="AD3404">
        <v>-2761405.71</v>
      </c>
      <c r="AE3404">
        <v>0</v>
      </c>
      <c r="AF3404">
        <v>0</v>
      </c>
      <c r="AG3404">
        <v>-30246.26</v>
      </c>
      <c r="AH3404">
        <v>0</v>
      </c>
      <c r="AI3404">
        <v>-2791651.97</v>
      </c>
      <c r="AJ3404">
        <v>0</v>
      </c>
      <c r="AK3404">
        <v>-2791651.97</v>
      </c>
      <c r="AL3404">
        <v>-2664448.75</v>
      </c>
      <c r="AM3404">
        <v>0</v>
      </c>
      <c r="AN3404">
        <v>0</v>
      </c>
      <c r="AO3404">
        <v>0</v>
      </c>
      <c r="AP3404">
        <v>0</v>
      </c>
      <c r="AQ3404">
        <v>0</v>
      </c>
    </row>
    <row r="3405" spans="2:43" x14ac:dyDescent="0.35">
      <c r="B3405" s="65" t="s">
        <v>128</v>
      </c>
      <c r="E3405" t="s">
        <v>129</v>
      </c>
      <c r="F3405">
        <v>142</v>
      </c>
      <c r="G3405">
        <v>0</v>
      </c>
      <c r="H3405" t="s">
        <v>662</v>
      </c>
      <c r="I3405">
        <v>1</v>
      </c>
      <c r="J3405">
        <v>113</v>
      </c>
      <c r="K3405" t="s">
        <v>66</v>
      </c>
      <c r="L3405">
        <v>0</v>
      </c>
      <c r="M3405">
        <v>0</v>
      </c>
      <c r="N3405">
        <v>0</v>
      </c>
      <c r="O3405">
        <v>0</v>
      </c>
      <c r="P3405">
        <v>0</v>
      </c>
      <c r="Q3405">
        <v>0</v>
      </c>
      <c r="R3405">
        <v>-6186.4</v>
      </c>
      <c r="S3405">
        <v>0</v>
      </c>
      <c r="T3405">
        <v>0</v>
      </c>
      <c r="U3405">
        <v>0</v>
      </c>
      <c r="V3405">
        <v>-6186.4</v>
      </c>
      <c r="W3405">
        <v>0</v>
      </c>
      <c r="X3405">
        <v>0</v>
      </c>
      <c r="Y3405">
        <v>0</v>
      </c>
      <c r="Z3405">
        <v>0</v>
      </c>
      <c r="AA3405">
        <v>0</v>
      </c>
      <c r="AB3405">
        <v>0</v>
      </c>
      <c r="AC3405">
        <v>0</v>
      </c>
      <c r="AD3405">
        <v>-55677.599999999999</v>
      </c>
      <c r="AE3405">
        <v>0</v>
      </c>
      <c r="AF3405">
        <v>0</v>
      </c>
      <c r="AG3405">
        <v>0</v>
      </c>
      <c r="AH3405">
        <v>0</v>
      </c>
      <c r="AI3405">
        <v>-55677.599999999999</v>
      </c>
      <c r="AJ3405">
        <v>0</v>
      </c>
      <c r="AK3405">
        <v>-55677.599999999999</v>
      </c>
      <c r="AL3405">
        <v>-49491.199999999997</v>
      </c>
      <c r="AM3405">
        <v>0</v>
      </c>
      <c r="AN3405">
        <v>0</v>
      </c>
      <c r="AO3405">
        <v>0</v>
      </c>
      <c r="AP3405">
        <v>0</v>
      </c>
      <c r="AQ3405">
        <v>0</v>
      </c>
    </row>
    <row r="3406" spans="2:43" x14ac:dyDescent="0.35">
      <c r="B3406" s="65" t="s">
        <v>128</v>
      </c>
      <c r="E3406" t="s">
        <v>129</v>
      </c>
      <c r="F3406">
        <v>142</v>
      </c>
      <c r="G3406">
        <v>0</v>
      </c>
      <c r="H3406" t="s">
        <v>662</v>
      </c>
      <c r="I3406">
        <v>1</v>
      </c>
      <c r="J3406">
        <v>115</v>
      </c>
      <c r="K3406" t="s">
        <v>66</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-68251</v>
      </c>
      <c r="AE3406">
        <v>0</v>
      </c>
      <c r="AF3406">
        <v>0</v>
      </c>
      <c r="AG3406">
        <v>0</v>
      </c>
      <c r="AH3406">
        <v>0</v>
      </c>
      <c r="AI3406">
        <v>-68251</v>
      </c>
      <c r="AJ3406">
        <v>0</v>
      </c>
      <c r="AK3406">
        <v>-68251</v>
      </c>
      <c r="AL3406">
        <v>-68251</v>
      </c>
      <c r="AM3406">
        <v>0</v>
      </c>
      <c r="AN3406">
        <v>0</v>
      </c>
      <c r="AO3406">
        <v>0</v>
      </c>
      <c r="AP3406">
        <v>0</v>
      </c>
      <c r="AQ3406">
        <v>0</v>
      </c>
    </row>
    <row r="3407" spans="2:43" x14ac:dyDescent="0.35">
      <c r="B3407" s="65" t="s">
        <v>128</v>
      </c>
      <c r="E3407" t="s">
        <v>129</v>
      </c>
      <c r="F3407">
        <v>142</v>
      </c>
      <c r="G3407">
        <v>0</v>
      </c>
      <c r="H3407" t="s">
        <v>662</v>
      </c>
      <c r="I3407">
        <v>1</v>
      </c>
      <c r="J3407">
        <v>121</v>
      </c>
      <c r="K3407" t="s">
        <v>66</v>
      </c>
      <c r="L3407">
        <v>0</v>
      </c>
      <c r="M3407">
        <v>0</v>
      </c>
      <c r="N3407">
        <v>0</v>
      </c>
      <c r="O3407">
        <v>0</v>
      </c>
      <c r="P3407">
        <v>0</v>
      </c>
      <c r="Q3407">
        <v>0</v>
      </c>
      <c r="R3407">
        <v>-59083.9</v>
      </c>
      <c r="S3407">
        <v>-22052.78</v>
      </c>
      <c r="T3407">
        <v>0</v>
      </c>
      <c r="U3407">
        <v>0</v>
      </c>
      <c r="V3407">
        <v>-59083.9</v>
      </c>
      <c r="W3407">
        <v>-22052.78</v>
      </c>
      <c r="X3407">
        <v>-1369.54</v>
      </c>
      <c r="Y3407">
        <v>-4824.99</v>
      </c>
      <c r="Z3407">
        <v>0</v>
      </c>
      <c r="AA3407">
        <v>0</v>
      </c>
      <c r="AB3407">
        <v>-1369.54</v>
      </c>
      <c r="AC3407">
        <v>-4824.99</v>
      </c>
      <c r="AD3407">
        <v>-803078.23</v>
      </c>
      <c r="AE3407">
        <v>0</v>
      </c>
      <c r="AF3407">
        <v>0</v>
      </c>
      <c r="AG3407">
        <v>0</v>
      </c>
      <c r="AH3407">
        <v>0</v>
      </c>
      <c r="AI3407">
        <v>-803078.23</v>
      </c>
      <c r="AJ3407">
        <v>-1369.54</v>
      </c>
      <c r="AK3407">
        <v>-806533.68</v>
      </c>
      <c r="AL3407">
        <v>-769502.56</v>
      </c>
      <c r="AM3407">
        <v>0</v>
      </c>
      <c r="AN3407">
        <v>0</v>
      </c>
      <c r="AO3407">
        <v>0</v>
      </c>
      <c r="AP3407">
        <v>0</v>
      </c>
      <c r="AQ3407">
        <v>0</v>
      </c>
    </row>
    <row r="3408" spans="2:43" x14ac:dyDescent="0.35">
      <c r="B3408" s="65" t="s">
        <v>128</v>
      </c>
      <c r="E3408" t="s">
        <v>129</v>
      </c>
      <c r="F3408">
        <v>142</v>
      </c>
      <c r="G3408">
        <v>0</v>
      </c>
      <c r="H3408" t="s">
        <v>662</v>
      </c>
      <c r="I3408">
        <v>1</v>
      </c>
      <c r="J3408">
        <v>210</v>
      </c>
      <c r="K3408" t="s">
        <v>66</v>
      </c>
      <c r="L3408">
        <v>-10372.44</v>
      </c>
      <c r="M3408">
        <v>-20428.23</v>
      </c>
      <c r="N3408">
        <v>0</v>
      </c>
      <c r="O3408">
        <v>-55.25</v>
      </c>
      <c r="P3408">
        <v>-10372.44</v>
      </c>
      <c r="Q3408">
        <v>-20483.48</v>
      </c>
      <c r="R3408">
        <v>0</v>
      </c>
      <c r="S3408">
        <v>188.07</v>
      </c>
      <c r="T3408">
        <v>0</v>
      </c>
      <c r="U3408">
        <v>-188.07</v>
      </c>
      <c r="V3408">
        <v>0</v>
      </c>
      <c r="W3408">
        <v>0</v>
      </c>
      <c r="X3408">
        <v>0</v>
      </c>
      <c r="Y3408">
        <v>0</v>
      </c>
      <c r="Z3408">
        <v>0</v>
      </c>
      <c r="AA3408">
        <v>0</v>
      </c>
      <c r="AB3408">
        <v>0</v>
      </c>
      <c r="AC3408">
        <v>0</v>
      </c>
      <c r="AD3408">
        <v>-69941.240000000005</v>
      </c>
      <c r="AE3408">
        <v>0</v>
      </c>
      <c r="AF3408">
        <v>0</v>
      </c>
      <c r="AG3408">
        <v>0</v>
      </c>
      <c r="AH3408">
        <v>0</v>
      </c>
      <c r="AI3408">
        <v>-69941.240000000005</v>
      </c>
      <c r="AJ3408">
        <v>0</v>
      </c>
      <c r="AK3408">
        <v>-69941.240000000005</v>
      </c>
      <c r="AL3408">
        <v>-80052.28</v>
      </c>
      <c r="AM3408">
        <v>5164.58</v>
      </c>
      <c r="AN3408">
        <v>0</v>
      </c>
      <c r="AO3408">
        <v>0</v>
      </c>
      <c r="AP3408">
        <v>0</v>
      </c>
      <c r="AQ3408">
        <v>5164.58</v>
      </c>
    </row>
    <row r="3409" spans="2:43" x14ac:dyDescent="0.35">
      <c r="B3409" s="65" t="s">
        <v>128</v>
      </c>
      <c r="E3409" t="s">
        <v>129</v>
      </c>
      <c r="F3409">
        <v>142</v>
      </c>
      <c r="G3409">
        <v>0</v>
      </c>
      <c r="H3409" t="s">
        <v>662</v>
      </c>
      <c r="I3409">
        <v>1</v>
      </c>
      <c r="J3409">
        <v>233</v>
      </c>
      <c r="K3409" t="s">
        <v>66</v>
      </c>
      <c r="L3409">
        <v>0</v>
      </c>
      <c r="M3409">
        <v>0</v>
      </c>
      <c r="N3409">
        <v>0</v>
      </c>
      <c r="O3409">
        <v>0</v>
      </c>
      <c r="P3409">
        <v>0</v>
      </c>
      <c r="Q3409">
        <v>0</v>
      </c>
      <c r="R3409">
        <v>4256</v>
      </c>
      <c r="S3409">
        <v>4260.55</v>
      </c>
      <c r="T3409">
        <v>0</v>
      </c>
      <c r="U3409">
        <v>-4.55</v>
      </c>
      <c r="V3409">
        <v>4256</v>
      </c>
      <c r="W3409">
        <v>4256</v>
      </c>
      <c r="X3409">
        <v>0</v>
      </c>
      <c r="Y3409">
        <v>0</v>
      </c>
      <c r="Z3409">
        <v>0</v>
      </c>
      <c r="AA3409">
        <v>0</v>
      </c>
      <c r="AB3409">
        <v>0</v>
      </c>
      <c r="AC3409">
        <v>0</v>
      </c>
      <c r="AD3409">
        <v>-81.67</v>
      </c>
      <c r="AE3409">
        <v>0</v>
      </c>
      <c r="AF3409">
        <v>0</v>
      </c>
      <c r="AG3409">
        <v>0</v>
      </c>
      <c r="AH3409">
        <v>0</v>
      </c>
      <c r="AI3409">
        <v>-81.67</v>
      </c>
      <c r="AJ3409">
        <v>0</v>
      </c>
      <c r="AK3409">
        <v>-81.67</v>
      </c>
      <c r="AL3409">
        <v>-81.67</v>
      </c>
      <c r="AM3409">
        <v>0</v>
      </c>
      <c r="AN3409">
        <v>0</v>
      </c>
      <c r="AO3409">
        <v>0</v>
      </c>
      <c r="AP3409">
        <v>0</v>
      </c>
      <c r="AQ3409">
        <v>0</v>
      </c>
    </row>
    <row r="3410" spans="2:43" x14ac:dyDescent="0.35">
      <c r="B3410" s="65" t="s">
        <v>128</v>
      </c>
      <c r="E3410" t="s">
        <v>129</v>
      </c>
      <c r="F3410">
        <v>142</v>
      </c>
      <c r="G3410">
        <v>0</v>
      </c>
      <c r="H3410" t="s">
        <v>662</v>
      </c>
      <c r="I3410">
        <v>1</v>
      </c>
      <c r="J3410">
        <v>251</v>
      </c>
      <c r="K3410" t="s">
        <v>66</v>
      </c>
      <c r="L3410">
        <v>-2498637.4900000002</v>
      </c>
      <c r="M3410">
        <v>-1686094.56</v>
      </c>
      <c r="N3410">
        <v>0</v>
      </c>
      <c r="O3410">
        <v>0</v>
      </c>
      <c r="P3410">
        <v>-2498637.4900000002</v>
      </c>
      <c r="Q3410">
        <v>-1686094.56</v>
      </c>
      <c r="R3410">
        <v>-5599.17</v>
      </c>
      <c r="S3410">
        <v>-32043.32</v>
      </c>
      <c r="T3410">
        <v>0</v>
      </c>
      <c r="U3410">
        <v>-80.84</v>
      </c>
      <c r="V3410">
        <v>-5599.17</v>
      </c>
      <c r="W3410">
        <v>-32124.16</v>
      </c>
      <c r="X3410">
        <v>-2825842.56</v>
      </c>
      <c r="Y3410">
        <v>-2217036.67</v>
      </c>
      <c r="Z3410">
        <v>0</v>
      </c>
      <c r="AA3410">
        <v>0</v>
      </c>
      <c r="AB3410">
        <v>-2825842.56</v>
      </c>
      <c r="AC3410">
        <v>-2217036.67</v>
      </c>
      <c r="AD3410">
        <v>-1796188.52</v>
      </c>
      <c r="AE3410">
        <v>0</v>
      </c>
      <c r="AF3410">
        <v>0</v>
      </c>
      <c r="AG3410">
        <v>0</v>
      </c>
      <c r="AH3410">
        <v>0</v>
      </c>
      <c r="AI3410">
        <v>-1796188.52</v>
      </c>
      <c r="AJ3410">
        <v>-2825842.56</v>
      </c>
      <c r="AK3410">
        <v>-1187382.6299999999</v>
      </c>
      <c r="AL3410">
        <v>-401364.69</v>
      </c>
      <c r="AM3410">
        <v>876.06</v>
      </c>
      <c r="AN3410">
        <v>0</v>
      </c>
      <c r="AO3410">
        <v>0</v>
      </c>
      <c r="AP3410">
        <v>0</v>
      </c>
      <c r="AQ3410">
        <v>876.06</v>
      </c>
    </row>
    <row r="3411" spans="2:43" x14ac:dyDescent="0.35">
      <c r="B3411" s="65" t="s">
        <v>128</v>
      </c>
      <c r="E3411" t="s">
        <v>129</v>
      </c>
      <c r="F3411">
        <v>142</v>
      </c>
      <c r="G3411">
        <v>0</v>
      </c>
      <c r="H3411" t="s">
        <v>662</v>
      </c>
      <c r="I3411">
        <v>1</v>
      </c>
      <c r="J3411">
        <v>252</v>
      </c>
      <c r="K3411" t="s">
        <v>66</v>
      </c>
      <c r="L3411">
        <v>-245517.31</v>
      </c>
      <c r="M3411">
        <v>-9139.39</v>
      </c>
      <c r="N3411">
        <v>0</v>
      </c>
      <c r="O3411">
        <v>0</v>
      </c>
      <c r="P3411">
        <v>-245517.31</v>
      </c>
      <c r="Q3411">
        <v>-9139.39</v>
      </c>
      <c r="R3411">
        <v>-1778</v>
      </c>
      <c r="S3411">
        <v>-1778</v>
      </c>
      <c r="T3411">
        <v>0</v>
      </c>
      <c r="U3411">
        <v>0</v>
      </c>
      <c r="V3411">
        <v>-1778</v>
      </c>
      <c r="W3411">
        <v>-1778</v>
      </c>
      <c r="X3411">
        <v>0</v>
      </c>
      <c r="Y3411">
        <v>0</v>
      </c>
      <c r="Z3411">
        <v>0</v>
      </c>
      <c r="AA3411">
        <v>0</v>
      </c>
      <c r="AB3411">
        <v>0</v>
      </c>
      <c r="AC3411">
        <v>0</v>
      </c>
      <c r="AD3411">
        <v>-236377.92</v>
      </c>
      <c r="AE3411">
        <v>0</v>
      </c>
      <c r="AF3411">
        <v>0</v>
      </c>
      <c r="AG3411">
        <v>0</v>
      </c>
      <c r="AH3411">
        <v>0</v>
      </c>
      <c r="AI3411">
        <v>-236377.92</v>
      </c>
      <c r="AJ3411">
        <v>0</v>
      </c>
      <c r="AK3411">
        <v>-236377.92</v>
      </c>
      <c r="AL3411">
        <v>0</v>
      </c>
      <c r="AM3411">
        <v>0</v>
      </c>
      <c r="AN3411">
        <v>0</v>
      </c>
      <c r="AO3411">
        <v>0</v>
      </c>
      <c r="AP3411">
        <v>0</v>
      </c>
      <c r="AQ3411">
        <v>0</v>
      </c>
    </row>
    <row r="3412" spans="2:43" x14ac:dyDescent="0.35">
      <c r="B3412" s="65" t="s">
        <v>128</v>
      </c>
      <c r="E3412" t="s">
        <v>129</v>
      </c>
      <c r="F3412">
        <v>142</v>
      </c>
      <c r="G3412">
        <v>0</v>
      </c>
      <c r="H3412" t="s">
        <v>662</v>
      </c>
      <c r="I3412">
        <v>1</v>
      </c>
      <c r="J3412">
        <v>253</v>
      </c>
      <c r="K3412" t="s">
        <v>66</v>
      </c>
      <c r="L3412">
        <v>-2405240.39</v>
      </c>
      <c r="M3412">
        <v>-1186767.6499999999</v>
      </c>
      <c r="N3412">
        <v>0</v>
      </c>
      <c r="O3412">
        <v>0</v>
      </c>
      <c r="P3412">
        <v>-2405240.39</v>
      </c>
      <c r="Q3412">
        <v>-1186767.6499999999</v>
      </c>
      <c r="R3412">
        <v>167632.06</v>
      </c>
      <c r="S3412">
        <v>154921.4</v>
      </c>
      <c r="T3412">
        <v>0</v>
      </c>
      <c r="U3412">
        <v>0</v>
      </c>
      <c r="V3412">
        <v>167632.06</v>
      </c>
      <c r="W3412">
        <v>154921.4</v>
      </c>
      <c r="X3412">
        <v>-4337870.0199999996</v>
      </c>
      <c r="Y3412">
        <v>-3249042.1</v>
      </c>
      <c r="Z3412">
        <v>0</v>
      </c>
      <c r="AA3412">
        <v>0</v>
      </c>
      <c r="AB3412">
        <v>-4337870.0199999996</v>
      </c>
      <c r="AC3412">
        <v>-3249042.1</v>
      </c>
      <c r="AD3412">
        <v>-2880670.11</v>
      </c>
      <c r="AE3412">
        <v>0</v>
      </c>
      <c r="AF3412">
        <v>0</v>
      </c>
      <c r="AG3412">
        <v>0</v>
      </c>
      <c r="AH3412">
        <v>0</v>
      </c>
      <c r="AI3412">
        <v>-2880670.11</v>
      </c>
      <c r="AJ3412">
        <v>-4337870.0199999996</v>
      </c>
      <c r="AK3412">
        <v>-1791842.19</v>
      </c>
      <c r="AL3412">
        <v>-586080.11</v>
      </c>
      <c r="AM3412">
        <v>69094.55</v>
      </c>
      <c r="AN3412">
        <v>12710.66</v>
      </c>
      <c r="AO3412">
        <v>0</v>
      </c>
      <c r="AP3412">
        <v>0</v>
      </c>
      <c r="AQ3412">
        <v>81805.210000000006</v>
      </c>
    </row>
    <row r="3413" spans="2:43" x14ac:dyDescent="0.35">
      <c r="B3413" s="65" t="s">
        <v>128</v>
      </c>
      <c r="E3413" t="s">
        <v>129</v>
      </c>
      <c r="F3413">
        <v>142</v>
      </c>
      <c r="G3413">
        <v>0</v>
      </c>
      <c r="H3413" t="s">
        <v>662</v>
      </c>
      <c r="I3413">
        <v>1</v>
      </c>
      <c r="J3413">
        <v>260</v>
      </c>
      <c r="K3413" t="s">
        <v>66</v>
      </c>
      <c r="L3413">
        <v>0</v>
      </c>
      <c r="M3413">
        <v>0</v>
      </c>
      <c r="N3413">
        <v>0</v>
      </c>
      <c r="O3413">
        <v>0</v>
      </c>
      <c r="P3413">
        <v>0</v>
      </c>
      <c r="Q3413">
        <v>0</v>
      </c>
      <c r="R3413">
        <v>-9345.52</v>
      </c>
      <c r="S3413">
        <v>-6385.14</v>
      </c>
      <c r="T3413">
        <v>0</v>
      </c>
      <c r="U3413">
        <v>-2960.38</v>
      </c>
      <c r="V3413">
        <v>-9345.52</v>
      </c>
      <c r="W3413">
        <v>-9345.52</v>
      </c>
      <c r="X3413">
        <v>0</v>
      </c>
      <c r="Y3413">
        <v>0</v>
      </c>
      <c r="Z3413">
        <v>0</v>
      </c>
      <c r="AA3413">
        <v>0</v>
      </c>
      <c r="AB3413">
        <v>0</v>
      </c>
      <c r="AC3413">
        <v>0</v>
      </c>
      <c r="AD3413">
        <v>-17103.79</v>
      </c>
      <c r="AE3413">
        <v>0</v>
      </c>
      <c r="AF3413">
        <v>0</v>
      </c>
      <c r="AG3413">
        <v>0</v>
      </c>
      <c r="AH3413">
        <v>0</v>
      </c>
      <c r="AI3413">
        <v>-17103.79</v>
      </c>
      <c r="AJ3413">
        <v>0</v>
      </c>
      <c r="AK3413">
        <v>-17103.79</v>
      </c>
      <c r="AL3413">
        <v>-17103.79</v>
      </c>
      <c r="AM3413">
        <v>0</v>
      </c>
      <c r="AN3413">
        <v>0</v>
      </c>
      <c r="AO3413">
        <v>0</v>
      </c>
      <c r="AP3413">
        <v>0</v>
      </c>
      <c r="AQ3413">
        <v>0</v>
      </c>
    </row>
    <row r="3414" spans="2:43" x14ac:dyDescent="0.35">
      <c r="B3414" s="65" t="s">
        <v>128</v>
      </c>
      <c r="E3414" t="s">
        <v>129</v>
      </c>
      <c r="F3414">
        <v>142</v>
      </c>
      <c r="G3414">
        <v>0</v>
      </c>
      <c r="H3414" t="s">
        <v>662</v>
      </c>
      <c r="I3414">
        <v>1</v>
      </c>
      <c r="J3414">
        <v>310</v>
      </c>
      <c r="K3414" t="s">
        <v>66</v>
      </c>
      <c r="L3414">
        <v>0</v>
      </c>
      <c r="M3414">
        <v>0</v>
      </c>
      <c r="N3414">
        <v>0</v>
      </c>
      <c r="O3414">
        <v>0</v>
      </c>
      <c r="P3414">
        <v>0</v>
      </c>
      <c r="Q3414">
        <v>0</v>
      </c>
      <c r="R3414">
        <v>-2478</v>
      </c>
      <c r="S3414">
        <v>-2478</v>
      </c>
      <c r="T3414">
        <v>0</v>
      </c>
      <c r="U3414">
        <v>0</v>
      </c>
      <c r="V3414">
        <v>-2478</v>
      </c>
      <c r="W3414">
        <v>-2478</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row>
    <row r="3415" spans="2:43" x14ac:dyDescent="0.35">
      <c r="B3415" s="65" t="s">
        <v>128</v>
      </c>
      <c r="E3415" t="s">
        <v>129</v>
      </c>
      <c r="F3415">
        <v>142</v>
      </c>
      <c r="G3415">
        <v>0</v>
      </c>
      <c r="H3415" t="s">
        <v>662</v>
      </c>
      <c r="I3415">
        <v>1</v>
      </c>
      <c r="J3415">
        <v>920</v>
      </c>
      <c r="K3415" t="s">
        <v>66</v>
      </c>
      <c r="L3415">
        <v>0</v>
      </c>
      <c r="M3415">
        <v>0</v>
      </c>
      <c r="N3415">
        <v>0</v>
      </c>
      <c r="O3415">
        <v>0</v>
      </c>
      <c r="P3415">
        <v>0</v>
      </c>
      <c r="Q3415">
        <v>0</v>
      </c>
      <c r="R3415">
        <v>128404.22</v>
      </c>
      <c r="S3415">
        <v>-72525.37</v>
      </c>
      <c r="T3415">
        <v>0</v>
      </c>
      <c r="U3415">
        <v>0</v>
      </c>
      <c r="V3415">
        <v>128404.22</v>
      </c>
      <c r="W3415">
        <v>-72525.37</v>
      </c>
      <c r="X3415">
        <v>0</v>
      </c>
      <c r="Y3415">
        <v>0</v>
      </c>
      <c r="Z3415">
        <v>0</v>
      </c>
      <c r="AA3415">
        <v>0</v>
      </c>
      <c r="AB3415">
        <v>0</v>
      </c>
      <c r="AC3415">
        <v>0</v>
      </c>
      <c r="AD3415">
        <v>0</v>
      </c>
      <c r="AE3415">
        <v>0</v>
      </c>
      <c r="AF3415">
        <v>0</v>
      </c>
      <c r="AG3415">
        <v>0</v>
      </c>
      <c r="AH3415">
        <v>0</v>
      </c>
      <c r="AI3415">
        <v>0</v>
      </c>
      <c r="AJ3415">
        <v>0</v>
      </c>
      <c r="AK3415">
        <v>0</v>
      </c>
      <c r="AL3415">
        <v>-200929.59</v>
      </c>
      <c r="AM3415">
        <v>0</v>
      </c>
      <c r="AN3415">
        <v>0</v>
      </c>
      <c r="AO3415">
        <v>0</v>
      </c>
      <c r="AP3415">
        <v>0</v>
      </c>
      <c r="AQ3415">
        <v>0</v>
      </c>
    </row>
    <row r="3416" spans="2:43" x14ac:dyDescent="0.35">
      <c r="B3416" s="65" t="s">
        <v>128</v>
      </c>
      <c r="E3416" t="s">
        <v>129</v>
      </c>
      <c r="F3416">
        <v>142</v>
      </c>
      <c r="G3416">
        <v>0</v>
      </c>
      <c r="H3416" t="s">
        <v>663</v>
      </c>
      <c r="I3416">
        <v>801</v>
      </c>
      <c r="J3416">
        <v>0</v>
      </c>
      <c r="K3416" t="s">
        <v>457</v>
      </c>
      <c r="L3416">
        <v>0</v>
      </c>
      <c r="M3416">
        <v>0</v>
      </c>
      <c r="N3416">
        <v>0</v>
      </c>
      <c r="O3416">
        <v>0</v>
      </c>
      <c r="P3416">
        <v>0</v>
      </c>
      <c r="Q3416">
        <v>0</v>
      </c>
      <c r="R3416">
        <v>-39427.300000000003</v>
      </c>
      <c r="S3416">
        <v>0</v>
      </c>
      <c r="T3416">
        <v>0</v>
      </c>
      <c r="U3416">
        <v>0</v>
      </c>
      <c r="V3416">
        <v>-39427.300000000003</v>
      </c>
      <c r="W3416">
        <v>0</v>
      </c>
      <c r="X3416">
        <v>0</v>
      </c>
      <c r="Y3416">
        <v>0</v>
      </c>
      <c r="Z3416">
        <v>0</v>
      </c>
      <c r="AA3416">
        <v>0</v>
      </c>
      <c r="AB3416">
        <v>0</v>
      </c>
      <c r="AC3416">
        <v>0</v>
      </c>
      <c r="AD3416">
        <v>0</v>
      </c>
      <c r="AE3416">
        <v>0</v>
      </c>
      <c r="AF3416">
        <v>0</v>
      </c>
      <c r="AG3416">
        <v>0</v>
      </c>
      <c r="AH3416">
        <v>0</v>
      </c>
      <c r="AI3416">
        <v>0</v>
      </c>
      <c r="AJ3416">
        <v>0</v>
      </c>
      <c r="AK3416">
        <v>0</v>
      </c>
      <c r="AL3416">
        <v>39427.300000000003</v>
      </c>
      <c r="AM3416">
        <v>0</v>
      </c>
      <c r="AN3416">
        <v>0</v>
      </c>
      <c r="AO3416">
        <v>0</v>
      </c>
      <c r="AP3416">
        <v>0</v>
      </c>
      <c r="AQ3416">
        <v>0</v>
      </c>
    </row>
    <row r="3417" spans="2:43" x14ac:dyDescent="0.35">
      <c r="B3417" s="65" t="s">
        <v>128</v>
      </c>
      <c r="E3417" t="s">
        <v>129</v>
      </c>
      <c r="F3417">
        <v>142</v>
      </c>
      <c r="G3417">
        <v>0</v>
      </c>
      <c r="H3417" t="s">
        <v>663</v>
      </c>
      <c r="I3417">
        <v>801</v>
      </c>
      <c r="J3417">
        <v>210</v>
      </c>
      <c r="K3417" t="s">
        <v>457</v>
      </c>
      <c r="L3417">
        <v>-4490.68</v>
      </c>
      <c r="M3417">
        <v>122.57</v>
      </c>
      <c r="N3417">
        <v>0</v>
      </c>
      <c r="O3417">
        <v>-122.57</v>
      </c>
      <c r="P3417">
        <v>-4490.68</v>
      </c>
      <c r="Q3417">
        <v>0</v>
      </c>
      <c r="R3417">
        <v>0</v>
      </c>
      <c r="S3417">
        <v>30.2</v>
      </c>
      <c r="T3417">
        <v>0</v>
      </c>
      <c r="U3417">
        <v>-30.2</v>
      </c>
      <c r="V3417">
        <v>0</v>
      </c>
      <c r="W3417">
        <v>0</v>
      </c>
      <c r="X3417">
        <v>0</v>
      </c>
      <c r="Y3417">
        <v>0</v>
      </c>
      <c r="Z3417">
        <v>0</v>
      </c>
      <c r="AA3417">
        <v>0</v>
      </c>
      <c r="AB3417">
        <v>0</v>
      </c>
      <c r="AC3417">
        <v>0</v>
      </c>
      <c r="AD3417">
        <v>-4643.45</v>
      </c>
      <c r="AE3417">
        <v>0</v>
      </c>
      <c r="AF3417">
        <v>0</v>
      </c>
      <c r="AG3417">
        <v>0</v>
      </c>
      <c r="AH3417">
        <v>0</v>
      </c>
      <c r="AI3417">
        <v>-4643.45</v>
      </c>
      <c r="AJ3417">
        <v>0</v>
      </c>
      <c r="AK3417">
        <v>-4643.45</v>
      </c>
      <c r="AL3417">
        <v>-152.77000000000001</v>
      </c>
      <c r="AM3417">
        <v>0</v>
      </c>
      <c r="AN3417">
        <v>0</v>
      </c>
      <c r="AO3417">
        <v>0</v>
      </c>
      <c r="AP3417">
        <v>0</v>
      </c>
      <c r="AQ3417">
        <v>0</v>
      </c>
    </row>
    <row r="3418" spans="2:43" x14ac:dyDescent="0.35">
      <c r="B3418" s="65" t="s">
        <v>128</v>
      </c>
      <c r="E3418" t="s">
        <v>129</v>
      </c>
      <c r="F3418">
        <v>142</v>
      </c>
      <c r="G3418">
        <v>0</v>
      </c>
      <c r="H3418" t="s">
        <v>663</v>
      </c>
      <c r="I3418">
        <v>801</v>
      </c>
      <c r="J3418">
        <v>251</v>
      </c>
      <c r="K3418" t="s">
        <v>457</v>
      </c>
      <c r="L3418">
        <v>-0.09</v>
      </c>
      <c r="M3418">
        <v>-0.09</v>
      </c>
      <c r="N3418">
        <v>0</v>
      </c>
      <c r="O3418">
        <v>0</v>
      </c>
      <c r="P3418">
        <v>-0.09</v>
      </c>
      <c r="Q3418">
        <v>-0.09</v>
      </c>
      <c r="R3418">
        <v>0</v>
      </c>
      <c r="S3418">
        <v>0</v>
      </c>
      <c r="T3418">
        <v>0</v>
      </c>
      <c r="U3418">
        <v>0</v>
      </c>
      <c r="V3418">
        <v>0</v>
      </c>
      <c r="W3418">
        <v>0</v>
      </c>
      <c r="X3418">
        <v>-856257.71</v>
      </c>
      <c r="Y3418">
        <v>-668418.62</v>
      </c>
      <c r="Z3418">
        <v>0</v>
      </c>
      <c r="AA3418">
        <v>0</v>
      </c>
      <c r="AB3418">
        <v>-856257.71</v>
      </c>
      <c r="AC3418">
        <v>-668418.62</v>
      </c>
      <c r="AD3418">
        <v>-187839.09</v>
      </c>
      <c r="AE3418">
        <v>0</v>
      </c>
      <c r="AF3418">
        <v>0</v>
      </c>
      <c r="AG3418">
        <v>0</v>
      </c>
      <c r="AH3418">
        <v>0</v>
      </c>
      <c r="AI3418">
        <v>-187839.09</v>
      </c>
      <c r="AJ3418">
        <v>-856257.71</v>
      </c>
      <c r="AK3418">
        <v>0</v>
      </c>
      <c r="AL3418">
        <v>0</v>
      </c>
      <c r="AM3418">
        <v>0</v>
      </c>
      <c r="AN3418">
        <v>0</v>
      </c>
      <c r="AO3418">
        <v>0</v>
      </c>
      <c r="AP3418">
        <v>0</v>
      </c>
      <c r="AQ3418">
        <v>0</v>
      </c>
    </row>
    <row r="3419" spans="2:43" x14ac:dyDescent="0.35">
      <c r="B3419" s="65" t="s">
        <v>128</v>
      </c>
      <c r="E3419" t="s">
        <v>129</v>
      </c>
      <c r="F3419">
        <v>142</v>
      </c>
      <c r="G3419">
        <v>0</v>
      </c>
      <c r="H3419" t="s">
        <v>663</v>
      </c>
      <c r="I3419">
        <v>801</v>
      </c>
      <c r="J3419">
        <v>253</v>
      </c>
      <c r="K3419" t="s">
        <v>457</v>
      </c>
      <c r="L3419">
        <v>-3900</v>
      </c>
      <c r="M3419">
        <v>-2264.8000000000002</v>
      </c>
      <c r="N3419">
        <v>0</v>
      </c>
      <c r="O3419">
        <v>0</v>
      </c>
      <c r="P3419">
        <v>-3900</v>
      </c>
      <c r="Q3419">
        <v>-2264.8000000000002</v>
      </c>
      <c r="R3419">
        <v>0</v>
      </c>
      <c r="S3419">
        <v>0</v>
      </c>
      <c r="T3419">
        <v>0</v>
      </c>
      <c r="U3419">
        <v>0</v>
      </c>
      <c r="V3419">
        <v>0</v>
      </c>
      <c r="W3419">
        <v>0</v>
      </c>
      <c r="X3419">
        <v>-530958.56999999995</v>
      </c>
      <c r="Y3419">
        <v>-413703.43</v>
      </c>
      <c r="Z3419">
        <v>0</v>
      </c>
      <c r="AA3419">
        <v>0</v>
      </c>
      <c r="AB3419">
        <v>-530958.56999999995</v>
      </c>
      <c r="AC3419">
        <v>-413703.43</v>
      </c>
      <c r="AD3419">
        <v>-118890.34</v>
      </c>
      <c r="AE3419">
        <v>0</v>
      </c>
      <c r="AF3419">
        <v>0</v>
      </c>
      <c r="AG3419">
        <v>0</v>
      </c>
      <c r="AH3419">
        <v>0</v>
      </c>
      <c r="AI3419">
        <v>-118890.34</v>
      </c>
      <c r="AJ3419">
        <v>-530958.56999999995</v>
      </c>
      <c r="AK3419">
        <v>-1635.2</v>
      </c>
      <c r="AL3419">
        <v>0</v>
      </c>
      <c r="AM3419">
        <v>0</v>
      </c>
      <c r="AN3419">
        <v>0</v>
      </c>
      <c r="AO3419">
        <v>0</v>
      </c>
      <c r="AP3419">
        <v>0</v>
      </c>
      <c r="AQ3419">
        <v>0</v>
      </c>
    </row>
    <row r="3420" spans="2:43" x14ac:dyDescent="0.35">
      <c r="B3420" s="65" t="s">
        <v>128</v>
      </c>
      <c r="E3420" t="s">
        <v>129</v>
      </c>
      <c r="F3420">
        <v>142</v>
      </c>
      <c r="G3420">
        <v>0</v>
      </c>
      <c r="H3420" t="s">
        <v>663</v>
      </c>
      <c r="I3420">
        <v>801</v>
      </c>
      <c r="J3420">
        <v>920</v>
      </c>
      <c r="K3420" t="s">
        <v>457</v>
      </c>
      <c r="L3420">
        <v>0</v>
      </c>
      <c r="M3420">
        <v>0</v>
      </c>
      <c r="N3420">
        <v>0</v>
      </c>
      <c r="O3420">
        <v>0</v>
      </c>
      <c r="P3420">
        <v>0</v>
      </c>
      <c r="Q3420">
        <v>0</v>
      </c>
      <c r="R3420">
        <v>39427.300000000003</v>
      </c>
      <c r="S3420">
        <v>0</v>
      </c>
      <c r="T3420">
        <v>0</v>
      </c>
      <c r="U3420">
        <v>0</v>
      </c>
      <c r="V3420">
        <v>39427.300000000003</v>
      </c>
      <c r="W3420">
        <v>0</v>
      </c>
      <c r="X3420">
        <v>0</v>
      </c>
      <c r="Y3420">
        <v>0</v>
      </c>
      <c r="Z3420">
        <v>0</v>
      </c>
      <c r="AA3420">
        <v>0</v>
      </c>
      <c r="AB3420">
        <v>0</v>
      </c>
      <c r="AC3420">
        <v>0</v>
      </c>
      <c r="AD3420">
        <v>0</v>
      </c>
      <c r="AE3420">
        <v>0</v>
      </c>
      <c r="AF3420">
        <v>0</v>
      </c>
      <c r="AG3420">
        <v>0</v>
      </c>
      <c r="AH3420">
        <v>0</v>
      </c>
      <c r="AI3420">
        <v>0</v>
      </c>
      <c r="AJ3420">
        <v>0</v>
      </c>
      <c r="AK3420">
        <v>0</v>
      </c>
      <c r="AL3420">
        <v>-39427.300000000003</v>
      </c>
      <c r="AM3420">
        <v>0</v>
      </c>
      <c r="AN3420">
        <v>0</v>
      </c>
      <c r="AO3420">
        <v>0</v>
      </c>
      <c r="AP3420">
        <v>0</v>
      </c>
      <c r="AQ3420">
        <v>0</v>
      </c>
    </row>
    <row r="3421" spans="2:43" x14ac:dyDescent="0.35">
      <c r="B3421" s="65" t="s">
        <v>128</v>
      </c>
      <c r="E3421" t="s">
        <v>129</v>
      </c>
      <c r="F3421">
        <v>147</v>
      </c>
      <c r="G3421">
        <v>0</v>
      </c>
      <c r="H3421" t="s">
        <v>664</v>
      </c>
      <c r="I3421">
        <v>1</v>
      </c>
      <c r="J3421">
        <v>252</v>
      </c>
      <c r="K3421" t="s">
        <v>66</v>
      </c>
      <c r="L3421">
        <v>-279442.32</v>
      </c>
      <c r="M3421">
        <v>-49980.56</v>
      </c>
      <c r="N3421">
        <v>0</v>
      </c>
      <c r="O3421">
        <v>0</v>
      </c>
      <c r="P3421">
        <v>-279442.32</v>
      </c>
      <c r="Q3421">
        <v>-49980.56</v>
      </c>
      <c r="R3421">
        <v>342027.74</v>
      </c>
      <c r="S3421">
        <v>342028.9</v>
      </c>
      <c r="T3421">
        <v>0</v>
      </c>
      <c r="U3421">
        <v>-1.1599999999999999</v>
      </c>
      <c r="V3421">
        <v>342027.74</v>
      </c>
      <c r="W3421">
        <v>342027.74</v>
      </c>
      <c r="X3421">
        <v>0</v>
      </c>
      <c r="Y3421">
        <v>0</v>
      </c>
      <c r="Z3421">
        <v>0</v>
      </c>
      <c r="AA3421">
        <v>0</v>
      </c>
      <c r="AB3421">
        <v>0</v>
      </c>
      <c r="AC3421">
        <v>0</v>
      </c>
      <c r="AD3421">
        <v>-290962.92</v>
      </c>
      <c r="AE3421">
        <v>0</v>
      </c>
      <c r="AF3421">
        <v>0</v>
      </c>
      <c r="AG3421">
        <v>0</v>
      </c>
      <c r="AH3421">
        <v>0</v>
      </c>
      <c r="AI3421">
        <v>-290962.92</v>
      </c>
      <c r="AJ3421">
        <v>0</v>
      </c>
      <c r="AK3421">
        <v>-290962.92</v>
      </c>
      <c r="AL3421">
        <v>-61501.16</v>
      </c>
      <c r="AM3421">
        <v>8174.9</v>
      </c>
      <c r="AN3421">
        <v>0</v>
      </c>
      <c r="AO3421">
        <v>0</v>
      </c>
      <c r="AP3421">
        <v>0</v>
      </c>
      <c r="AQ3421">
        <v>8174.9</v>
      </c>
    </row>
    <row r="3422" spans="2:43" x14ac:dyDescent="0.35">
      <c r="B3422" s="65" t="s">
        <v>128</v>
      </c>
      <c r="E3422" t="s">
        <v>129</v>
      </c>
      <c r="F3422">
        <v>147</v>
      </c>
      <c r="G3422">
        <v>0</v>
      </c>
      <c r="H3422" t="s">
        <v>664</v>
      </c>
      <c r="I3422">
        <v>1</v>
      </c>
      <c r="J3422">
        <v>253</v>
      </c>
      <c r="K3422" t="s">
        <v>66</v>
      </c>
      <c r="L3422">
        <v>0</v>
      </c>
      <c r="M3422">
        <v>0</v>
      </c>
      <c r="N3422">
        <v>0</v>
      </c>
      <c r="O3422">
        <v>0</v>
      </c>
      <c r="P3422">
        <v>0</v>
      </c>
      <c r="Q3422">
        <v>0</v>
      </c>
      <c r="R3422">
        <v>0</v>
      </c>
      <c r="S3422">
        <v>0</v>
      </c>
      <c r="T3422">
        <v>0</v>
      </c>
      <c r="U3422">
        <v>0</v>
      </c>
      <c r="V3422">
        <v>0</v>
      </c>
      <c r="W3422">
        <v>0</v>
      </c>
      <c r="X3422">
        <v>-15571.48</v>
      </c>
      <c r="Y3422">
        <v>-15571.48</v>
      </c>
      <c r="Z3422">
        <v>0</v>
      </c>
      <c r="AA3422">
        <v>0</v>
      </c>
      <c r="AB3422">
        <v>-15571.48</v>
      </c>
      <c r="AC3422">
        <v>-15571.48</v>
      </c>
      <c r="AD3422">
        <v>0</v>
      </c>
      <c r="AE3422">
        <v>0</v>
      </c>
      <c r="AF3422">
        <v>0</v>
      </c>
      <c r="AG3422">
        <v>0</v>
      </c>
      <c r="AH3422">
        <v>0</v>
      </c>
      <c r="AI3422">
        <v>0</v>
      </c>
      <c r="AJ3422">
        <v>-15571.48</v>
      </c>
      <c r="AK3422">
        <v>0</v>
      </c>
      <c r="AL3422">
        <v>0</v>
      </c>
      <c r="AM3422">
        <v>0</v>
      </c>
      <c r="AN3422">
        <v>0</v>
      </c>
      <c r="AO3422">
        <v>0</v>
      </c>
      <c r="AP3422">
        <v>0</v>
      </c>
      <c r="AQ3422">
        <v>0</v>
      </c>
    </row>
    <row r="3423" spans="2:43" x14ac:dyDescent="0.35">
      <c r="B3423" s="65" t="s">
        <v>128</v>
      </c>
      <c r="E3423" t="s">
        <v>129</v>
      </c>
      <c r="F3423">
        <v>147</v>
      </c>
      <c r="G3423">
        <v>0</v>
      </c>
      <c r="H3423" t="s">
        <v>664</v>
      </c>
      <c r="I3423">
        <v>1</v>
      </c>
      <c r="J3423">
        <v>310</v>
      </c>
      <c r="K3423" t="s">
        <v>66</v>
      </c>
      <c r="L3423">
        <v>-312618.40000000002</v>
      </c>
      <c r="M3423">
        <v>-74077.37</v>
      </c>
      <c r="N3423">
        <v>0</v>
      </c>
      <c r="O3423">
        <v>0</v>
      </c>
      <c r="P3423">
        <v>-312618.40000000002</v>
      </c>
      <c r="Q3423">
        <v>-74077.37</v>
      </c>
      <c r="R3423">
        <v>0</v>
      </c>
      <c r="S3423">
        <v>-59393.36</v>
      </c>
      <c r="T3423">
        <v>0</v>
      </c>
      <c r="U3423">
        <v>0</v>
      </c>
      <c r="V3423">
        <v>0</v>
      </c>
      <c r="W3423">
        <v>-59393.36</v>
      </c>
      <c r="X3423">
        <v>0</v>
      </c>
      <c r="Y3423">
        <v>0</v>
      </c>
      <c r="Z3423">
        <v>0</v>
      </c>
      <c r="AA3423">
        <v>0</v>
      </c>
      <c r="AB3423">
        <v>0</v>
      </c>
      <c r="AC3423">
        <v>0</v>
      </c>
      <c r="AD3423">
        <v>-179147.67</v>
      </c>
      <c r="AE3423">
        <v>0</v>
      </c>
      <c r="AF3423">
        <v>0</v>
      </c>
      <c r="AG3423">
        <v>0</v>
      </c>
      <c r="AH3423">
        <v>0</v>
      </c>
      <c r="AI3423">
        <v>-179147.67</v>
      </c>
      <c r="AJ3423">
        <v>0</v>
      </c>
      <c r="AK3423">
        <v>-179147.67</v>
      </c>
      <c r="AL3423">
        <v>0</v>
      </c>
      <c r="AM3423">
        <v>0</v>
      </c>
      <c r="AN3423">
        <v>0</v>
      </c>
      <c r="AO3423">
        <v>0</v>
      </c>
      <c r="AP3423">
        <v>0</v>
      </c>
      <c r="AQ3423">
        <v>0</v>
      </c>
    </row>
    <row r="3424" spans="2:43" x14ac:dyDescent="0.35">
      <c r="B3424" s="65" t="s">
        <v>128</v>
      </c>
      <c r="E3424" t="s">
        <v>129</v>
      </c>
      <c r="F3424">
        <v>147</v>
      </c>
      <c r="G3424">
        <v>0</v>
      </c>
      <c r="H3424" t="s">
        <v>664</v>
      </c>
      <c r="I3424">
        <v>1</v>
      </c>
      <c r="J3424">
        <v>320</v>
      </c>
      <c r="K3424" t="s">
        <v>66</v>
      </c>
      <c r="L3424">
        <v>0</v>
      </c>
      <c r="M3424">
        <v>0</v>
      </c>
      <c r="N3424">
        <v>0</v>
      </c>
      <c r="O3424">
        <v>0</v>
      </c>
      <c r="P3424">
        <v>0</v>
      </c>
      <c r="Q3424">
        <v>0</v>
      </c>
      <c r="R3424">
        <v>-342027.74</v>
      </c>
      <c r="S3424">
        <v>-342027.74</v>
      </c>
      <c r="T3424">
        <v>0</v>
      </c>
      <c r="U3424">
        <v>0</v>
      </c>
      <c r="V3424">
        <v>-342027.74</v>
      </c>
      <c r="W3424">
        <v>-342027.74</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row>
    <row r="3425" spans="2:43" x14ac:dyDescent="0.35">
      <c r="B3425" s="65" t="s">
        <v>128</v>
      </c>
      <c r="E3425" t="s">
        <v>129</v>
      </c>
      <c r="F3425">
        <v>150</v>
      </c>
      <c r="G3425">
        <v>0</v>
      </c>
      <c r="H3425" t="s">
        <v>459</v>
      </c>
      <c r="I3425">
        <v>0</v>
      </c>
      <c r="J3425">
        <v>0</v>
      </c>
      <c r="K3425" t="s">
        <v>460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row>
    <row r="3426" spans="2:43" x14ac:dyDescent="0.35">
      <c r="B3426" s="65" t="s">
        <v>128</v>
      </c>
      <c r="E3426" t="s">
        <v>129</v>
      </c>
      <c r="F3426">
        <v>156</v>
      </c>
      <c r="G3426">
        <v>0</v>
      </c>
      <c r="H3426" t="s">
        <v>459</v>
      </c>
      <c r="I3426">
        <v>0</v>
      </c>
      <c r="J3426">
        <v>0</v>
      </c>
      <c r="K3426" t="s">
        <v>460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row>
    <row r="3427" spans="2:43" x14ac:dyDescent="0.35">
      <c r="B3427" s="65" t="s">
        <v>128</v>
      </c>
      <c r="E3427" t="s">
        <v>129</v>
      </c>
      <c r="F3427">
        <v>170</v>
      </c>
      <c r="G3427">
        <v>0</v>
      </c>
      <c r="H3427" t="s">
        <v>459</v>
      </c>
      <c r="I3427">
        <v>0</v>
      </c>
      <c r="J3427">
        <v>251</v>
      </c>
      <c r="K3427" t="s">
        <v>66</v>
      </c>
      <c r="L3427">
        <v>0</v>
      </c>
      <c r="M3427">
        <v>-250000</v>
      </c>
      <c r="N3427">
        <v>0</v>
      </c>
      <c r="O3427">
        <v>0</v>
      </c>
      <c r="P3427">
        <v>0</v>
      </c>
      <c r="Q3427">
        <v>-250000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-250000</v>
      </c>
      <c r="AM3427">
        <v>0</v>
      </c>
      <c r="AN3427">
        <v>0</v>
      </c>
      <c r="AO3427">
        <v>0</v>
      </c>
      <c r="AP3427">
        <v>0</v>
      </c>
      <c r="AQ3427">
        <v>0</v>
      </c>
    </row>
    <row r="3428" spans="2:43" x14ac:dyDescent="0.35">
      <c r="B3428" s="65" t="s">
        <v>128</v>
      </c>
      <c r="E3428" t="s">
        <v>129</v>
      </c>
      <c r="F3428">
        <v>5423</v>
      </c>
      <c r="G3428">
        <v>0</v>
      </c>
      <c r="H3428" t="s">
        <v>665</v>
      </c>
      <c r="I3428">
        <v>1</v>
      </c>
      <c r="J3428">
        <v>111</v>
      </c>
      <c r="K3428" t="s">
        <v>66</v>
      </c>
      <c r="L3428">
        <v>0</v>
      </c>
      <c r="M3428">
        <v>0</v>
      </c>
      <c r="N3428">
        <v>0</v>
      </c>
      <c r="O3428">
        <v>0</v>
      </c>
      <c r="P3428">
        <v>0</v>
      </c>
      <c r="Q3428">
        <v>0</v>
      </c>
      <c r="R3428">
        <v>-49234.41</v>
      </c>
      <c r="S3428">
        <v>-240.69</v>
      </c>
      <c r="T3428">
        <v>0</v>
      </c>
      <c r="U3428">
        <v>0</v>
      </c>
      <c r="V3428">
        <v>-49234.41</v>
      </c>
      <c r="W3428">
        <v>-240.69</v>
      </c>
      <c r="X3428">
        <v>0</v>
      </c>
      <c r="Y3428">
        <v>0</v>
      </c>
      <c r="Z3428">
        <v>0</v>
      </c>
      <c r="AA3428">
        <v>0</v>
      </c>
      <c r="AB3428">
        <v>0</v>
      </c>
      <c r="AC3428">
        <v>0</v>
      </c>
      <c r="AD3428">
        <v>-1080718.6599999999</v>
      </c>
      <c r="AE3428">
        <v>0</v>
      </c>
      <c r="AF3428">
        <v>0</v>
      </c>
      <c r="AG3428">
        <v>0</v>
      </c>
      <c r="AH3428">
        <v>0</v>
      </c>
      <c r="AI3428">
        <v>-1080718.6599999999</v>
      </c>
      <c r="AJ3428">
        <v>0</v>
      </c>
      <c r="AK3428">
        <v>-1080718.6599999999</v>
      </c>
      <c r="AL3428">
        <v>-1031724.94</v>
      </c>
      <c r="AM3428">
        <v>0</v>
      </c>
      <c r="AN3428">
        <v>240.69</v>
      </c>
      <c r="AO3428">
        <v>0</v>
      </c>
      <c r="AP3428">
        <v>0</v>
      </c>
      <c r="AQ3428">
        <v>240.69</v>
      </c>
    </row>
    <row r="3429" spans="2:43" x14ac:dyDescent="0.35">
      <c r="B3429" s="65" t="s">
        <v>128</v>
      </c>
      <c r="E3429" t="s">
        <v>129</v>
      </c>
      <c r="F3429">
        <v>5423</v>
      </c>
      <c r="G3429">
        <v>0</v>
      </c>
      <c r="H3429" t="s">
        <v>665</v>
      </c>
      <c r="I3429">
        <v>1</v>
      </c>
      <c r="J3429">
        <v>115</v>
      </c>
      <c r="K3429" t="s">
        <v>66</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-13533</v>
      </c>
      <c r="AE3429">
        <v>0</v>
      </c>
      <c r="AF3429">
        <v>0</v>
      </c>
      <c r="AG3429">
        <v>0</v>
      </c>
      <c r="AH3429">
        <v>0</v>
      </c>
      <c r="AI3429">
        <v>-13533</v>
      </c>
      <c r="AJ3429">
        <v>0</v>
      </c>
      <c r="AK3429">
        <v>-13533</v>
      </c>
      <c r="AL3429">
        <v>-13533</v>
      </c>
      <c r="AM3429">
        <v>0</v>
      </c>
      <c r="AN3429">
        <v>0</v>
      </c>
      <c r="AO3429">
        <v>0</v>
      </c>
      <c r="AP3429">
        <v>0</v>
      </c>
      <c r="AQ3429">
        <v>0</v>
      </c>
    </row>
    <row r="3430" spans="2:43" x14ac:dyDescent="0.35">
      <c r="B3430" s="65" t="s">
        <v>128</v>
      </c>
      <c r="E3430" t="s">
        <v>129</v>
      </c>
      <c r="F3430">
        <v>5423</v>
      </c>
      <c r="G3430">
        <v>0</v>
      </c>
      <c r="H3430" t="s">
        <v>665</v>
      </c>
      <c r="I3430">
        <v>1</v>
      </c>
      <c r="J3430">
        <v>121</v>
      </c>
      <c r="K3430" t="s">
        <v>66</v>
      </c>
      <c r="L3430">
        <v>0</v>
      </c>
      <c r="M3430">
        <v>0</v>
      </c>
      <c r="N3430">
        <v>0</v>
      </c>
      <c r="O3430">
        <v>0</v>
      </c>
      <c r="P3430">
        <v>0</v>
      </c>
      <c r="Q3430">
        <v>0</v>
      </c>
      <c r="R3430">
        <v>-15350.79</v>
      </c>
      <c r="S3430">
        <v>-2324.17</v>
      </c>
      <c r="T3430">
        <v>0</v>
      </c>
      <c r="U3430">
        <v>0</v>
      </c>
      <c r="V3430">
        <v>-15350.79</v>
      </c>
      <c r="W3430">
        <v>-2324.17</v>
      </c>
      <c r="X3430">
        <v>-6112.73</v>
      </c>
      <c r="Y3430">
        <v>-5080.28</v>
      </c>
      <c r="Z3430">
        <v>0</v>
      </c>
      <c r="AA3430">
        <v>0</v>
      </c>
      <c r="AB3430">
        <v>-6112.73</v>
      </c>
      <c r="AC3430">
        <v>-5080.28</v>
      </c>
      <c r="AD3430">
        <v>-332169.68</v>
      </c>
      <c r="AE3430">
        <v>0</v>
      </c>
      <c r="AF3430">
        <v>0</v>
      </c>
      <c r="AG3430">
        <v>0</v>
      </c>
      <c r="AH3430">
        <v>0</v>
      </c>
      <c r="AI3430">
        <v>-332169.68</v>
      </c>
      <c r="AJ3430">
        <v>-6112.73</v>
      </c>
      <c r="AK3430">
        <v>-331137.23</v>
      </c>
      <c r="AL3430">
        <v>-318110.61</v>
      </c>
      <c r="AM3430">
        <v>0</v>
      </c>
      <c r="AN3430">
        <v>0</v>
      </c>
      <c r="AO3430">
        <v>0</v>
      </c>
      <c r="AP3430">
        <v>0</v>
      </c>
      <c r="AQ3430">
        <v>0</v>
      </c>
    </row>
    <row r="3431" spans="2:43" x14ac:dyDescent="0.35">
      <c r="B3431" s="65" t="s">
        <v>128</v>
      </c>
      <c r="E3431" t="s">
        <v>129</v>
      </c>
      <c r="F3431">
        <v>5423</v>
      </c>
      <c r="G3431">
        <v>0</v>
      </c>
      <c r="H3431" t="s">
        <v>665</v>
      </c>
      <c r="I3431">
        <v>1</v>
      </c>
      <c r="J3431">
        <v>210</v>
      </c>
      <c r="K3431" t="s">
        <v>66</v>
      </c>
      <c r="L3431">
        <v>-2341.27</v>
      </c>
      <c r="M3431">
        <v>-393.46</v>
      </c>
      <c r="N3431">
        <v>0</v>
      </c>
      <c r="O3431">
        <v>-1170.57</v>
      </c>
      <c r="P3431">
        <v>-2341.27</v>
      </c>
      <c r="Q3431">
        <v>-1564.03</v>
      </c>
      <c r="R3431">
        <v>0</v>
      </c>
      <c r="S3431">
        <v>37.07</v>
      </c>
      <c r="T3431">
        <v>0</v>
      </c>
      <c r="U3431">
        <v>-37.07</v>
      </c>
      <c r="V3431">
        <v>0</v>
      </c>
      <c r="W3431">
        <v>0</v>
      </c>
      <c r="X3431">
        <v>0</v>
      </c>
      <c r="Y3431">
        <v>0</v>
      </c>
      <c r="Z3431">
        <v>0</v>
      </c>
      <c r="AA3431">
        <v>0</v>
      </c>
      <c r="AB3431">
        <v>0</v>
      </c>
      <c r="AC3431">
        <v>0</v>
      </c>
      <c r="AD3431">
        <v>-4731.8</v>
      </c>
      <c r="AE3431">
        <v>0</v>
      </c>
      <c r="AF3431">
        <v>0</v>
      </c>
      <c r="AG3431">
        <v>0</v>
      </c>
      <c r="AH3431">
        <v>0</v>
      </c>
      <c r="AI3431">
        <v>-4731.8</v>
      </c>
      <c r="AJ3431">
        <v>0</v>
      </c>
      <c r="AK3431">
        <v>-4731.8</v>
      </c>
      <c r="AL3431">
        <v>-3954.56</v>
      </c>
      <c r="AM3431">
        <v>0</v>
      </c>
      <c r="AN3431">
        <v>0</v>
      </c>
      <c r="AO3431">
        <v>0</v>
      </c>
      <c r="AP3431">
        <v>0</v>
      </c>
      <c r="AQ3431">
        <v>0</v>
      </c>
    </row>
    <row r="3432" spans="2:43" x14ac:dyDescent="0.35">
      <c r="B3432" s="65" t="s">
        <v>128</v>
      </c>
      <c r="E3432" t="s">
        <v>129</v>
      </c>
      <c r="F3432">
        <v>5423</v>
      </c>
      <c r="G3432">
        <v>0</v>
      </c>
      <c r="H3432" t="s">
        <v>665</v>
      </c>
      <c r="I3432">
        <v>1</v>
      </c>
      <c r="J3432">
        <v>233</v>
      </c>
      <c r="K3432" t="s">
        <v>66</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-4.34</v>
      </c>
      <c r="AE3432">
        <v>0</v>
      </c>
      <c r="AF3432">
        <v>0</v>
      </c>
      <c r="AG3432">
        <v>0</v>
      </c>
      <c r="AH3432">
        <v>0</v>
      </c>
      <c r="AI3432">
        <v>-4.34</v>
      </c>
      <c r="AJ3432">
        <v>0</v>
      </c>
      <c r="AK3432">
        <v>-4.34</v>
      </c>
      <c r="AL3432">
        <v>-4.34</v>
      </c>
      <c r="AM3432">
        <v>0</v>
      </c>
      <c r="AN3432">
        <v>0</v>
      </c>
      <c r="AO3432">
        <v>0</v>
      </c>
      <c r="AP3432">
        <v>0</v>
      </c>
      <c r="AQ3432">
        <v>0</v>
      </c>
    </row>
    <row r="3433" spans="2:43" x14ac:dyDescent="0.35">
      <c r="B3433" s="65" t="s">
        <v>128</v>
      </c>
      <c r="E3433" t="s">
        <v>129</v>
      </c>
      <c r="F3433">
        <v>5423</v>
      </c>
      <c r="G3433">
        <v>0</v>
      </c>
      <c r="H3433" t="s">
        <v>665</v>
      </c>
      <c r="I3433">
        <v>1</v>
      </c>
      <c r="J3433">
        <v>251</v>
      </c>
      <c r="K3433" t="s">
        <v>66</v>
      </c>
      <c r="L3433">
        <v>-441558.35</v>
      </c>
      <c r="M3433">
        <v>-482826.95</v>
      </c>
      <c r="N3433">
        <v>0</v>
      </c>
      <c r="O3433">
        <v>0</v>
      </c>
      <c r="P3433">
        <v>-441558.35</v>
      </c>
      <c r="Q3433">
        <v>-482826.95</v>
      </c>
      <c r="R3433">
        <v>-1866.38</v>
      </c>
      <c r="S3433">
        <v>1688</v>
      </c>
      <c r="T3433">
        <v>0</v>
      </c>
      <c r="U3433">
        <v>-1688</v>
      </c>
      <c r="V3433">
        <v>-1866.38</v>
      </c>
      <c r="W3433">
        <v>0</v>
      </c>
      <c r="X3433">
        <v>0</v>
      </c>
      <c r="Y3433">
        <v>0</v>
      </c>
      <c r="Z3433">
        <v>0</v>
      </c>
      <c r="AA3433">
        <v>0</v>
      </c>
      <c r="AB3433">
        <v>0</v>
      </c>
      <c r="AC3433">
        <v>0</v>
      </c>
      <c r="AD3433">
        <v>-414621.57</v>
      </c>
      <c r="AE3433">
        <v>0</v>
      </c>
      <c r="AF3433">
        <v>0</v>
      </c>
      <c r="AG3433">
        <v>0</v>
      </c>
      <c r="AH3433">
        <v>0</v>
      </c>
      <c r="AI3433">
        <v>-414621.57</v>
      </c>
      <c r="AJ3433">
        <v>0</v>
      </c>
      <c r="AK3433">
        <v>-414621.57</v>
      </c>
      <c r="AL3433">
        <v>-454023.79</v>
      </c>
      <c r="AM3433">
        <v>0</v>
      </c>
      <c r="AN3433">
        <v>0</v>
      </c>
      <c r="AO3433">
        <v>0</v>
      </c>
      <c r="AP3433">
        <v>0</v>
      </c>
      <c r="AQ3433">
        <v>0</v>
      </c>
    </row>
    <row r="3434" spans="2:43" x14ac:dyDescent="0.35">
      <c r="B3434" s="65" t="s">
        <v>128</v>
      </c>
      <c r="E3434" t="s">
        <v>129</v>
      </c>
      <c r="F3434">
        <v>5423</v>
      </c>
      <c r="G3434">
        <v>0</v>
      </c>
      <c r="H3434" t="s">
        <v>665</v>
      </c>
      <c r="I3434">
        <v>1</v>
      </c>
      <c r="J3434">
        <v>253</v>
      </c>
      <c r="K3434" t="s">
        <v>66</v>
      </c>
      <c r="L3434">
        <v>0</v>
      </c>
      <c r="M3434">
        <v>0</v>
      </c>
      <c r="N3434">
        <v>0</v>
      </c>
      <c r="O3434">
        <v>-8168</v>
      </c>
      <c r="P3434">
        <v>0</v>
      </c>
      <c r="Q3434">
        <v>-8168</v>
      </c>
      <c r="R3434">
        <v>0</v>
      </c>
      <c r="S3434">
        <v>2324.17</v>
      </c>
      <c r="T3434">
        <v>0</v>
      </c>
      <c r="U3434">
        <v>0</v>
      </c>
      <c r="V3434">
        <v>0</v>
      </c>
      <c r="W3434">
        <v>2324.17</v>
      </c>
      <c r="X3434">
        <v>-166549.19</v>
      </c>
      <c r="Y3434">
        <v>-160436.49</v>
      </c>
      <c r="Z3434">
        <v>0</v>
      </c>
      <c r="AA3434">
        <v>0</v>
      </c>
      <c r="AB3434">
        <v>-166549.19</v>
      </c>
      <c r="AC3434">
        <v>-160436.49</v>
      </c>
      <c r="AD3434">
        <v>-183774.34</v>
      </c>
      <c r="AE3434">
        <v>0</v>
      </c>
      <c r="AF3434">
        <v>0</v>
      </c>
      <c r="AG3434">
        <v>0</v>
      </c>
      <c r="AH3434">
        <v>0</v>
      </c>
      <c r="AI3434">
        <v>-183774.34</v>
      </c>
      <c r="AJ3434">
        <v>-166549.19</v>
      </c>
      <c r="AK3434">
        <v>-177661.64</v>
      </c>
      <c r="AL3434">
        <v>-183505.47</v>
      </c>
      <c r="AM3434">
        <v>8168</v>
      </c>
      <c r="AN3434">
        <v>0</v>
      </c>
      <c r="AO3434">
        <v>0</v>
      </c>
      <c r="AP3434">
        <v>0</v>
      </c>
      <c r="AQ3434">
        <v>8168</v>
      </c>
    </row>
    <row r="3435" spans="2:43" x14ac:dyDescent="0.35">
      <c r="B3435" s="65" t="s">
        <v>128</v>
      </c>
      <c r="E3435" t="s">
        <v>129</v>
      </c>
      <c r="F3435">
        <v>5423</v>
      </c>
      <c r="G3435">
        <v>0</v>
      </c>
      <c r="H3435" t="s">
        <v>665</v>
      </c>
      <c r="I3435">
        <v>1</v>
      </c>
      <c r="J3435">
        <v>260</v>
      </c>
      <c r="K3435" t="s">
        <v>66</v>
      </c>
      <c r="L3435">
        <v>0</v>
      </c>
      <c r="M3435">
        <v>0</v>
      </c>
      <c r="N3435">
        <v>0</v>
      </c>
      <c r="O3435">
        <v>0</v>
      </c>
      <c r="P3435">
        <v>0</v>
      </c>
      <c r="Q3435">
        <v>0</v>
      </c>
      <c r="R3435">
        <v>0</v>
      </c>
      <c r="S3435">
        <v>9815.09</v>
      </c>
      <c r="T3435">
        <v>0</v>
      </c>
      <c r="U3435">
        <v>-9815.09</v>
      </c>
      <c r="V3435">
        <v>0</v>
      </c>
      <c r="W3435">
        <v>0</v>
      </c>
      <c r="X3435">
        <v>0</v>
      </c>
      <c r="Y3435">
        <v>0</v>
      </c>
      <c r="Z3435">
        <v>0</v>
      </c>
      <c r="AA3435">
        <v>0</v>
      </c>
      <c r="AB3435">
        <v>0</v>
      </c>
      <c r="AC3435">
        <v>0</v>
      </c>
      <c r="AD3435">
        <v>-15763.74</v>
      </c>
      <c r="AE3435">
        <v>0</v>
      </c>
      <c r="AF3435">
        <v>0</v>
      </c>
      <c r="AG3435">
        <v>0</v>
      </c>
      <c r="AH3435">
        <v>0</v>
      </c>
      <c r="AI3435">
        <v>-15763.74</v>
      </c>
      <c r="AJ3435">
        <v>0</v>
      </c>
      <c r="AK3435">
        <v>-15763.74</v>
      </c>
      <c r="AL3435">
        <v>-15763.74</v>
      </c>
      <c r="AM3435">
        <v>0</v>
      </c>
      <c r="AN3435">
        <v>0</v>
      </c>
      <c r="AO3435">
        <v>0</v>
      </c>
      <c r="AP3435">
        <v>0</v>
      </c>
      <c r="AQ3435">
        <v>0</v>
      </c>
    </row>
    <row r="3436" spans="2:43" x14ac:dyDescent="0.35">
      <c r="B3436" s="65" t="s">
        <v>128</v>
      </c>
      <c r="E3436" t="s">
        <v>129</v>
      </c>
      <c r="F3436">
        <v>5423</v>
      </c>
      <c r="G3436">
        <v>0</v>
      </c>
      <c r="H3436" t="s">
        <v>665</v>
      </c>
      <c r="I3436">
        <v>1</v>
      </c>
      <c r="J3436">
        <v>310</v>
      </c>
      <c r="K3436" t="s">
        <v>66</v>
      </c>
      <c r="L3436">
        <v>-113796.36</v>
      </c>
      <c r="M3436">
        <v>-113796.36</v>
      </c>
      <c r="N3436">
        <v>0</v>
      </c>
      <c r="O3436">
        <v>0</v>
      </c>
      <c r="P3436">
        <v>-113796.36</v>
      </c>
      <c r="Q3436">
        <v>-113796.36</v>
      </c>
      <c r="R3436">
        <v>-15872</v>
      </c>
      <c r="S3436">
        <v>13.23</v>
      </c>
      <c r="T3436">
        <v>0</v>
      </c>
      <c r="U3436">
        <v>-13.23</v>
      </c>
      <c r="V3436">
        <v>-15872</v>
      </c>
      <c r="W3436">
        <v>0</v>
      </c>
      <c r="X3436">
        <v>0</v>
      </c>
      <c r="Y3436">
        <v>0</v>
      </c>
      <c r="Z3436">
        <v>0</v>
      </c>
      <c r="AA3436">
        <v>0</v>
      </c>
      <c r="AB3436">
        <v>0</v>
      </c>
      <c r="AC3436">
        <v>0</v>
      </c>
      <c r="AD3436">
        <v>-15885.23</v>
      </c>
      <c r="AE3436">
        <v>0</v>
      </c>
      <c r="AF3436">
        <v>0</v>
      </c>
      <c r="AG3436">
        <v>0</v>
      </c>
      <c r="AH3436">
        <v>0</v>
      </c>
      <c r="AI3436">
        <v>-15885.23</v>
      </c>
      <c r="AJ3436">
        <v>0</v>
      </c>
      <c r="AK3436">
        <v>-15885.23</v>
      </c>
      <c r="AL3436">
        <v>-13.23</v>
      </c>
      <c r="AM3436">
        <v>0</v>
      </c>
      <c r="AN3436">
        <v>0</v>
      </c>
      <c r="AO3436">
        <v>0</v>
      </c>
      <c r="AP3436">
        <v>0</v>
      </c>
      <c r="AQ3436">
        <v>0</v>
      </c>
    </row>
    <row r="3437" spans="2:43" x14ac:dyDescent="0.35">
      <c r="B3437" s="65" t="s">
        <v>128</v>
      </c>
      <c r="E3437" t="s">
        <v>129</v>
      </c>
      <c r="F3437">
        <v>5423</v>
      </c>
      <c r="G3437">
        <v>0</v>
      </c>
      <c r="H3437" t="s">
        <v>665</v>
      </c>
      <c r="I3437">
        <v>1</v>
      </c>
      <c r="J3437">
        <v>410</v>
      </c>
      <c r="K3437" t="s">
        <v>66</v>
      </c>
      <c r="L3437">
        <v>-38080807.43</v>
      </c>
      <c r="M3437">
        <v>-56649847.93</v>
      </c>
      <c r="N3437">
        <v>0</v>
      </c>
      <c r="O3437">
        <v>-508074</v>
      </c>
      <c r="P3437">
        <v>-38080807.43</v>
      </c>
      <c r="Q3437">
        <v>-57157921.93</v>
      </c>
      <c r="R3437">
        <v>0</v>
      </c>
      <c r="S3437">
        <v>0</v>
      </c>
      <c r="T3437">
        <v>0</v>
      </c>
      <c r="U3437">
        <v>0</v>
      </c>
      <c r="V3437">
        <v>0</v>
      </c>
      <c r="W3437">
        <v>0</v>
      </c>
      <c r="X3437">
        <v>0</v>
      </c>
      <c r="Y3437">
        <v>0</v>
      </c>
      <c r="Z3437">
        <v>0</v>
      </c>
      <c r="AA3437">
        <v>0</v>
      </c>
      <c r="AB3437">
        <v>0</v>
      </c>
      <c r="AC3437">
        <v>0</v>
      </c>
      <c r="AD3437">
        <v>-89501048.5</v>
      </c>
      <c r="AE3437">
        <v>0</v>
      </c>
      <c r="AF3437">
        <v>0</v>
      </c>
      <c r="AG3437">
        <v>0</v>
      </c>
      <c r="AH3437">
        <v>0</v>
      </c>
      <c r="AI3437">
        <v>-89501048.5</v>
      </c>
      <c r="AJ3437">
        <v>0</v>
      </c>
      <c r="AK3437">
        <v>-89501048.5</v>
      </c>
      <c r="AL3437">
        <v>-108578163</v>
      </c>
      <c r="AM3437">
        <v>26396579.43</v>
      </c>
      <c r="AN3437">
        <v>0</v>
      </c>
      <c r="AO3437">
        <v>0</v>
      </c>
      <c r="AP3437">
        <v>0</v>
      </c>
      <c r="AQ3437">
        <v>26396579.43</v>
      </c>
    </row>
    <row r="3438" spans="2:43" x14ac:dyDescent="0.35">
      <c r="B3438" s="65" t="s">
        <v>128</v>
      </c>
      <c r="E3438" t="s">
        <v>129</v>
      </c>
      <c r="F3438">
        <v>8304</v>
      </c>
      <c r="G3438">
        <v>0</v>
      </c>
      <c r="H3438" t="s">
        <v>666</v>
      </c>
      <c r="I3438">
        <v>1</v>
      </c>
      <c r="J3438">
        <v>410</v>
      </c>
      <c r="K3438" t="s">
        <v>66</v>
      </c>
      <c r="L3438">
        <v>-57517136.659999996</v>
      </c>
      <c r="M3438">
        <v>-54844001.659999996</v>
      </c>
      <c r="N3438">
        <v>0</v>
      </c>
      <c r="O3438">
        <v>-200652</v>
      </c>
      <c r="P3438">
        <v>-57517136.659999996</v>
      </c>
      <c r="Q3438">
        <v>-55044653.659999996</v>
      </c>
      <c r="R3438">
        <v>28297</v>
      </c>
      <c r="S3438">
        <v>28297</v>
      </c>
      <c r="T3438">
        <v>0</v>
      </c>
      <c r="U3438">
        <v>0</v>
      </c>
      <c r="V3438">
        <v>28297</v>
      </c>
      <c r="W3438">
        <v>28297</v>
      </c>
      <c r="X3438">
        <v>0</v>
      </c>
      <c r="Y3438">
        <v>0</v>
      </c>
      <c r="Z3438">
        <v>0</v>
      </c>
      <c r="AA3438">
        <v>0</v>
      </c>
      <c r="AB3438">
        <v>0</v>
      </c>
      <c r="AC3438">
        <v>0</v>
      </c>
      <c r="AD3438">
        <v>-114366520</v>
      </c>
      <c r="AE3438">
        <v>0</v>
      </c>
      <c r="AF3438">
        <v>0</v>
      </c>
      <c r="AG3438">
        <v>0</v>
      </c>
      <c r="AH3438">
        <v>0</v>
      </c>
      <c r="AI3438">
        <v>-114366520</v>
      </c>
      <c r="AJ3438">
        <v>0</v>
      </c>
      <c r="AK3438">
        <v>-114366520</v>
      </c>
      <c r="AL3438">
        <v>-111894037</v>
      </c>
      <c r="AM3438">
        <v>45966457.710000001</v>
      </c>
      <c r="AN3438">
        <v>0</v>
      </c>
      <c r="AO3438">
        <v>0</v>
      </c>
      <c r="AP3438">
        <v>0</v>
      </c>
      <c r="AQ3438">
        <v>45966457.710000001</v>
      </c>
    </row>
    <row r="3439" spans="2:43" x14ac:dyDescent="0.35">
      <c r="B3439" s="65" t="s">
        <v>128</v>
      </c>
      <c r="E3439" t="s">
        <v>129</v>
      </c>
      <c r="F3439">
        <v>8548</v>
      </c>
      <c r="G3439">
        <v>0</v>
      </c>
      <c r="H3439" t="s">
        <v>459</v>
      </c>
      <c r="I3439">
        <v>0</v>
      </c>
      <c r="J3439">
        <v>0</v>
      </c>
      <c r="K3439" t="s">
        <v>460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row>
    <row r="3440" spans="2:43" x14ac:dyDescent="0.35">
      <c r="B3440" s="65" t="s">
        <v>128</v>
      </c>
      <c r="C3440">
        <v>2007</v>
      </c>
      <c r="D3440">
        <v>2012</v>
      </c>
      <c r="F3440">
        <v>142</v>
      </c>
      <c r="G3440">
        <v>0</v>
      </c>
      <c r="H3440" t="s">
        <v>667</v>
      </c>
      <c r="I3440">
        <v>2</v>
      </c>
      <c r="J3440">
        <v>253</v>
      </c>
      <c r="K3440" t="s">
        <v>66</v>
      </c>
      <c r="L3440">
        <v>-18988.849999999999</v>
      </c>
      <c r="M3440">
        <v>-18988.849999999999</v>
      </c>
      <c r="N3440">
        <v>0</v>
      </c>
      <c r="O3440">
        <v>0</v>
      </c>
      <c r="P3440">
        <v>-18988.849999999999</v>
      </c>
      <c r="Q3440">
        <v>-18988.849999999999</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18988.849999999999</v>
      </c>
      <c r="AN3440">
        <v>0</v>
      </c>
      <c r="AO3440">
        <v>0</v>
      </c>
      <c r="AP3440">
        <v>0</v>
      </c>
      <c r="AQ3440">
        <v>18988.849999999999</v>
      </c>
    </row>
    <row r="3441" spans="2:43" x14ac:dyDescent="0.35">
      <c r="B3441" s="65" t="s">
        <v>128</v>
      </c>
      <c r="C3441">
        <v>2010</v>
      </c>
      <c r="D3441">
        <v>2012</v>
      </c>
      <c r="F3441">
        <v>143</v>
      </c>
      <c r="G3441">
        <v>0</v>
      </c>
      <c r="H3441" t="s">
        <v>531</v>
      </c>
      <c r="I3441">
        <v>2</v>
      </c>
      <c r="J3441">
        <v>121</v>
      </c>
      <c r="K3441" t="s">
        <v>66</v>
      </c>
      <c r="L3441">
        <v>0</v>
      </c>
      <c r="M3441">
        <v>0</v>
      </c>
      <c r="N3441">
        <v>0</v>
      </c>
      <c r="O3441">
        <v>0</v>
      </c>
      <c r="P3441">
        <v>0</v>
      </c>
      <c r="Q3441">
        <v>0</v>
      </c>
      <c r="R3441">
        <v>50044.22</v>
      </c>
      <c r="S3441">
        <v>50044.22</v>
      </c>
      <c r="T3441">
        <v>0</v>
      </c>
      <c r="U3441">
        <v>0</v>
      </c>
      <c r="V3441">
        <v>50044.22</v>
      </c>
      <c r="W3441">
        <v>50044.22</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row>
    <row r="3442" spans="2:43" x14ac:dyDescent="0.35">
      <c r="B3442" s="65" t="s">
        <v>128</v>
      </c>
      <c r="C3442">
        <v>2010</v>
      </c>
      <c r="D3442">
        <v>2012</v>
      </c>
      <c r="F3442">
        <v>143</v>
      </c>
      <c r="G3442">
        <v>0</v>
      </c>
      <c r="H3442" t="s">
        <v>531</v>
      </c>
      <c r="I3442">
        <v>2</v>
      </c>
      <c r="J3442">
        <v>253</v>
      </c>
      <c r="K3442" t="s">
        <v>66</v>
      </c>
      <c r="L3442">
        <v>-125000</v>
      </c>
      <c r="M3442">
        <v>-125000</v>
      </c>
      <c r="N3442">
        <v>0</v>
      </c>
      <c r="O3442">
        <v>0</v>
      </c>
      <c r="P3442">
        <v>-125000</v>
      </c>
      <c r="Q3442">
        <v>-125000</v>
      </c>
      <c r="R3442">
        <v>-50044.22</v>
      </c>
      <c r="S3442">
        <v>-50044.22</v>
      </c>
      <c r="T3442">
        <v>0</v>
      </c>
      <c r="U3442">
        <v>0</v>
      </c>
      <c r="V3442">
        <v>-50044.22</v>
      </c>
      <c r="W3442">
        <v>-50044.22</v>
      </c>
      <c r="X3442">
        <v>-11415.18</v>
      </c>
      <c r="Y3442">
        <v>-10641.73</v>
      </c>
      <c r="Z3442">
        <v>0</v>
      </c>
      <c r="AA3442">
        <v>0</v>
      </c>
      <c r="AB3442">
        <v>-11415.18</v>
      </c>
      <c r="AC3442">
        <v>-10641.73</v>
      </c>
      <c r="AD3442">
        <v>-773.45</v>
      </c>
      <c r="AE3442">
        <v>0</v>
      </c>
      <c r="AF3442">
        <v>0</v>
      </c>
      <c r="AG3442">
        <v>0</v>
      </c>
      <c r="AH3442">
        <v>0</v>
      </c>
      <c r="AI3442">
        <v>-773.45</v>
      </c>
      <c r="AJ3442">
        <v>-11415.18</v>
      </c>
      <c r="AK3442">
        <v>0</v>
      </c>
      <c r="AL3442">
        <v>0</v>
      </c>
      <c r="AM3442">
        <v>125000</v>
      </c>
      <c r="AN3442">
        <v>0</v>
      </c>
      <c r="AO3442">
        <v>10641.73</v>
      </c>
      <c r="AP3442">
        <v>0</v>
      </c>
      <c r="AQ3442">
        <v>135641.73000000001</v>
      </c>
    </row>
    <row r="3443" spans="2:43" x14ac:dyDescent="0.35">
      <c r="B3443" s="65" t="s">
        <v>128</v>
      </c>
      <c r="C3443">
        <v>2010</v>
      </c>
      <c r="D3443">
        <v>2015</v>
      </c>
      <c r="F3443">
        <v>142</v>
      </c>
      <c r="G3443">
        <v>0</v>
      </c>
      <c r="H3443" t="s">
        <v>667</v>
      </c>
      <c r="I3443">
        <v>2</v>
      </c>
      <c r="J3443">
        <v>251</v>
      </c>
      <c r="K3443" t="s">
        <v>66</v>
      </c>
      <c r="L3443">
        <v>-26564</v>
      </c>
      <c r="M3443">
        <v>-26564</v>
      </c>
      <c r="N3443">
        <v>0</v>
      </c>
      <c r="O3443">
        <v>0</v>
      </c>
      <c r="P3443">
        <v>-26564</v>
      </c>
      <c r="Q3443">
        <v>-26564</v>
      </c>
      <c r="R3443">
        <v>0</v>
      </c>
      <c r="S3443">
        <v>0</v>
      </c>
      <c r="T3443">
        <v>0</v>
      </c>
      <c r="U3443">
        <v>0</v>
      </c>
      <c r="V3443">
        <v>0</v>
      </c>
      <c r="W3443">
        <v>0</v>
      </c>
      <c r="X3443">
        <v>-897043.26</v>
      </c>
      <c r="Y3443">
        <v>-40763.22</v>
      </c>
      <c r="Z3443">
        <v>0</v>
      </c>
      <c r="AA3443">
        <v>0</v>
      </c>
      <c r="AB3443">
        <v>-897043.26</v>
      </c>
      <c r="AC3443">
        <v>-40763.22</v>
      </c>
      <c r="AD3443">
        <v>-856280.04</v>
      </c>
      <c r="AE3443">
        <v>0</v>
      </c>
      <c r="AF3443">
        <v>0</v>
      </c>
      <c r="AG3443">
        <v>0</v>
      </c>
      <c r="AH3443">
        <v>0</v>
      </c>
      <c r="AI3443">
        <v>-856280.04</v>
      </c>
      <c r="AJ3443">
        <v>-897043.26</v>
      </c>
      <c r="AK3443">
        <v>0</v>
      </c>
      <c r="AL3443">
        <v>0</v>
      </c>
      <c r="AM3443">
        <v>26564</v>
      </c>
      <c r="AN3443">
        <v>0</v>
      </c>
      <c r="AO3443">
        <v>0</v>
      </c>
      <c r="AP3443">
        <v>0</v>
      </c>
      <c r="AQ3443">
        <v>26564</v>
      </c>
    </row>
    <row r="3444" spans="2:43" x14ac:dyDescent="0.35">
      <c r="B3444" s="65" t="s">
        <v>128</v>
      </c>
      <c r="C3444">
        <v>2010</v>
      </c>
      <c r="D3444">
        <v>2015</v>
      </c>
      <c r="F3444">
        <v>142</v>
      </c>
      <c r="G3444">
        <v>0</v>
      </c>
      <c r="H3444" t="s">
        <v>667</v>
      </c>
      <c r="I3444">
        <v>2</v>
      </c>
      <c r="J3444">
        <v>253</v>
      </c>
      <c r="K3444" t="s">
        <v>66</v>
      </c>
      <c r="L3444">
        <v>-1916.96</v>
      </c>
      <c r="M3444">
        <v>-1916.96</v>
      </c>
      <c r="N3444">
        <v>0</v>
      </c>
      <c r="O3444">
        <v>0</v>
      </c>
      <c r="P3444">
        <v>-1916.96</v>
      </c>
      <c r="Q3444">
        <v>-1916.96</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row>
    <row r="3445" spans="2:43" x14ac:dyDescent="0.35">
      <c r="B3445" s="65" t="s">
        <v>128</v>
      </c>
      <c r="C3445">
        <v>2011</v>
      </c>
      <c r="D3445">
        <v>2012</v>
      </c>
      <c r="F3445">
        <v>119</v>
      </c>
      <c r="G3445">
        <v>0</v>
      </c>
      <c r="H3445" t="s">
        <v>459</v>
      </c>
      <c r="I3445">
        <v>0</v>
      </c>
      <c r="J3445">
        <v>0</v>
      </c>
      <c r="K3445" t="s">
        <v>460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row>
    <row r="3446" spans="2:43" x14ac:dyDescent="0.35">
      <c r="B3446" s="65" t="s">
        <v>128</v>
      </c>
      <c r="C3446">
        <v>2011</v>
      </c>
      <c r="D3446">
        <v>2012</v>
      </c>
      <c r="F3446">
        <v>142</v>
      </c>
      <c r="G3446">
        <v>0</v>
      </c>
      <c r="H3446" t="s">
        <v>459</v>
      </c>
      <c r="I3446">
        <v>0</v>
      </c>
      <c r="J3446">
        <v>0</v>
      </c>
      <c r="K3446" t="s">
        <v>460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row>
    <row r="3447" spans="2:43" x14ac:dyDescent="0.35">
      <c r="B3447" s="65" t="s">
        <v>128</v>
      </c>
      <c r="C3447">
        <v>2011</v>
      </c>
      <c r="D3447">
        <v>2013</v>
      </c>
      <c r="F3447">
        <v>143</v>
      </c>
      <c r="G3447">
        <v>0</v>
      </c>
      <c r="H3447" t="s">
        <v>531</v>
      </c>
      <c r="I3447">
        <v>2</v>
      </c>
      <c r="J3447">
        <v>253</v>
      </c>
      <c r="K3447" t="s">
        <v>66</v>
      </c>
      <c r="L3447">
        <v>0</v>
      </c>
      <c r="M3447">
        <v>0</v>
      </c>
      <c r="N3447">
        <v>0</v>
      </c>
      <c r="O3447">
        <v>0</v>
      </c>
      <c r="P3447">
        <v>0</v>
      </c>
      <c r="Q3447">
        <v>0</v>
      </c>
      <c r="R3447">
        <v>0</v>
      </c>
      <c r="S3447">
        <v>0</v>
      </c>
      <c r="T3447">
        <v>0</v>
      </c>
      <c r="U3447">
        <v>0</v>
      </c>
      <c r="V3447">
        <v>0</v>
      </c>
      <c r="W3447">
        <v>0</v>
      </c>
      <c r="X3447">
        <v>-2984.97</v>
      </c>
      <c r="Y3447">
        <v>-2984.97</v>
      </c>
      <c r="Z3447">
        <v>0</v>
      </c>
      <c r="AA3447">
        <v>0</v>
      </c>
      <c r="AB3447">
        <v>-2984.97</v>
      </c>
      <c r="AC3447">
        <v>-2984.97</v>
      </c>
      <c r="AD3447">
        <v>0</v>
      </c>
      <c r="AE3447">
        <v>0</v>
      </c>
      <c r="AF3447">
        <v>0</v>
      </c>
      <c r="AG3447">
        <v>0</v>
      </c>
      <c r="AH3447">
        <v>0</v>
      </c>
      <c r="AI3447">
        <v>0</v>
      </c>
      <c r="AJ3447">
        <v>-2984.97</v>
      </c>
      <c r="AK3447">
        <v>0</v>
      </c>
      <c r="AL3447">
        <v>0</v>
      </c>
      <c r="AM3447">
        <v>0</v>
      </c>
      <c r="AN3447">
        <v>0</v>
      </c>
      <c r="AO3447">
        <v>0</v>
      </c>
      <c r="AP3447">
        <v>0</v>
      </c>
      <c r="AQ3447">
        <v>0</v>
      </c>
    </row>
    <row r="3448" spans="2:43" x14ac:dyDescent="0.35">
      <c r="B3448" s="65" t="s">
        <v>128</v>
      </c>
      <c r="C3448">
        <v>2011</v>
      </c>
      <c r="D3448">
        <v>2016</v>
      </c>
      <c r="F3448">
        <v>142</v>
      </c>
      <c r="G3448">
        <v>0</v>
      </c>
      <c r="H3448" t="s">
        <v>667</v>
      </c>
      <c r="I3448">
        <v>2</v>
      </c>
      <c r="J3448">
        <v>210</v>
      </c>
      <c r="K3448" t="s">
        <v>66</v>
      </c>
      <c r="L3448">
        <v>-8070.17</v>
      </c>
      <c r="M3448">
        <v>-1646.37</v>
      </c>
      <c r="N3448">
        <v>0</v>
      </c>
      <c r="O3448">
        <v>0</v>
      </c>
      <c r="P3448">
        <v>-8070.17</v>
      </c>
      <c r="Q3448">
        <v>-1646.37</v>
      </c>
      <c r="R3448">
        <v>0</v>
      </c>
      <c r="S3448">
        <v>30.2</v>
      </c>
      <c r="T3448">
        <v>0</v>
      </c>
      <c r="U3448">
        <v>-30.2</v>
      </c>
      <c r="V3448">
        <v>0</v>
      </c>
      <c r="W3448">
        <v>0</v>
      </c>
      <c r="X3448">
        <v>0</v>
      </c>
      <c r="Y3448">
        <v>0</v>
      </c>
      <c r="Z3448">
        <v>0</v>
      </c>
      <c r="AA3448">
        <v>0</v>
      </c>
      <c r="AB3448">
        <v>0</v>
      </c>
      <c r="AC3448">
        <v>0</v>
      </c>
      <c r="AD3448">
        <v>-6454</v>
      </c>
      <c r="AE3448">
        <v>0</v>
      </c>
      <c r="AF3448">
        <v>0</v>
      </c>
      <c r="AG3448">
        <v>0</v>
      </c>
      <c r="AH3448">
        <v>0</v>
      </c>
      <c r="AI3448">
        <v>-6454</v>
      </c>
      <c r="AJ3448">
        <v>0</v>
      </c>
      <c r="AK3448">
        <v>-6454</v>
      </c>
      <c r="AL3448">
        <v>-30.2</v>
      </c>
      <c r="AM3448">
        <v>1646.37</v>
      </c>
      <c r="AN3448">
        <v>0</v>
      </c>
      <c r="AO3448">
        <v>0</v>
      </c>
      <c r="AP3448">
        <v>0</v>
      </c>
      <c r="AQ3448">
        <v>1646.37</v>
      </c>
    </row>
    <row r="3449" spans="2:43" x14ac:dyDescent="0.35">
      <c r="B3449" s="65" t="s">
        <v>128</v>
      </c>
      <c r="C3449">
        <v>2011</v>
      </c>
      <c r="D3449">
        <v>2016</v>
      </c>
      <c r="F3449">
        <v>142</v>
      </c>
      <c r="G3449">
        <v>0</v>
      </c>
      <c r="H3449" t="s">
        <v>667</v>
      </c>
      <c r="I3449">
        <v>2</v>
      </c>
      <c r="J3449">
        <v>253</v>
      </c>
      <c r="K3449" t="s">
        <v>66</v>
      </c>
      <c r="L3449">
        <v>0</v>
      </c>
      <c r="M3449">
        <v>0</v>
      </c>
      <c r="N3449">
        <v>0</v>
      </c>
      <c r="O3449">
        <v>0</v>
      </c>
      <c r="P3449">
        <v>0</v>
      </c>
      <c r="Q3449">
        <v>0</v>
      </c>
      <c r="R3449">
        <v>0</v>
      </c>
      <c r="S3449">
        <v>0</v>
      </c>
      <c r="T3449">
        <v>0</v>
      </c>
      <c r="U3449">
        <v>0</v>
      </c>
      <c r="V3449">
        <v>0</v>
      </c>
      <c r="W3449">
        <v>0</v>
      </c>
      <c r="X3449">
        <v>-66000</v>
      </c>
      <c r="Y3449">
        <v>-42007.38</v>
      </c>
      <c r="Z3449">
        <v>0</v>
      </c>
      <c r="AA3449">
        <v>0</v>
      </c>
      <c r="AB3449">
        <v>-66000</v>
      </c>
      <c r="AC3449">
        <v>-42007.38</v>
      </c>
      <c r="AD3449">
        <v>-23992.62</v>
      </c>
      <c r="AE3449">
        <v>0</v>
      </c>
      <c r="AF3449">
        <v>0</v>
      </c>
      <c r="AG3449">
        <v>0</v>
      </c>
      <c r="AH3449">
        <v>0</v>
      </c>
      <c r="AI3449">
        <v>-23992.62</v>
      </c>
      <c r="AJ3449">
        <v>-66000</v>
      </c>
      <c r="AK3449">
        <v>0</v>
      </c>
      <c r="AL3449">
        <v>0</v>
      </c>
      <c r="AM3449">
        <v>0</v>
      </c>
      <c r="AN3449">
        <v>0</v>
      </c>
      <c r="AO3449">
        <v>0</v>
      </c>
      <c r="AP3449">
        <v>0</v>
      </c>
      <c r="AQ3449">
        <v>0</v>
      </c>
    </row>
    <row r="3450" spans="2:43" x14ac:dyDescent="0.35">
      <c r="B3450" s="65" t="s">
        <v>128</v>
      </c>
      <c r="C3450">
        <v>2012</v>
      </c>
      <c r="D3450">
        <v>2012</v>
      </c>
      <c r="F3450">
        <v>102</v>
      </c>
      <c r="G3450">
        <v>0</v>
      </c>
      <c r="H3450" t="s">
        <v>657</v>
      </c>
      <c r="I3450">
        <v>1</v>
      </c>
      <c r="J3450">
        <v>231</v>
      </c>
      <c r="K3450" t="s">
        <v>66</v>
      </c>
      <c r="L3450">
        <v>-294063.86</v>
      </c>
      <c r="M3450">
        <v>-294063.86</v>
      </c>
      <c r="N3450">
        <v>0</v>
      </c>
      <c r="O3450">
        <v>0</v>
      </c>
      <c r="P3450">
        <v>-294063.86</v>
      </c>
      <c r="Q3450">
        <v>-294063.86</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294063.86</v>
      </c>
      <c r="AN3450">
        <v>0</v>
      </c>
      <c r="AO3450">
        <v>0</v>
      </c>
      <c r="AP3450">
        <v>0</v>
      </c>
      <c r="AQ3450">
        <v>294063.86</v>
      </c>
    </row>
    <row r="3451" spans="2:43" x14ac:dyDescent="0.35">
      <c r="B3451" s="65" t="s">
        <v>128</v>
      </c>
      <c r="C3451">
        <v>2012</v>
      </c>
      <c r="D3451">
        <v>2012</v>
      </c>
      <c r="F3451">
        <v>102</v>
      </c>
      <c r="G3451">
        <v>0</v>
      </c>
      <c r="H3451" t="s">
        <v>657</v>
      </c>
      <c r="I3451">
        <v>1</v>
      </c>
      <c r="J3451">
        <v>233</v>
      </c>
      <c r="K3451" t="s">
        <v>66</v>
      </c>
      <c r="L3451">
        <v>-3910.39</v>
      </c>
      <c r="M3451">
        <v>-3910.39</v>
      </c>
      <c r="N3451">
        <v>0</v>
      </c>
      <c r="O3451">
        <v>0</v>
      </c>
      <c r="P3451">
        <v>-3910.39</v>
      </c>
      <c r="Q3451">
        <v>-3910.39</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row>
    <row r="3452" spans="2:43" x14ac:dyDescent="0.35">
      <c r="B3452" s="65" t="s">
        <v>128</v>
      </c>
      <c r="C3452">
        <v>2012</v>
      </c>
      <c r="D3452">
        <v>2012</v>
      </c>
      <c r="F3452">
        <v>102</v>
      </c>
      <c r="G3452">
        <v>0</v>
      </c>
      <c r="H3452" t="s">
        <v>657</v>
      </c>
      <c r="I3452">
        <v>1</v>
      </c>
      <c r="J3452">
        <v>240</v>
      </c>
      <c r="K3452" t="s">
        <v>66</v>
      </c>
      <c r="L3452">
        <v>-61631</v>
      </c>
      <c r="M3452">
        <v>-61472</v>
      </c>
      <c r="N3452">
        <v>0</v>
      </c>
      <c r="O3452">
        <v>0</v>
      </c>
      <c r="P3452">
        <v>-61631</v>
      </c>
      <c r="Q3452">
        <v>-61472</v>
      </c>
      <c r="R3452">
        <v>0</v>
      </c>
      <c r="S3452">
        <v>0</v>
      </c>
      <c r="T3452">
        <v>0</v>
      </c>
      <c r="U3452">
        <v>0</v>
      </c>
      <c r="V3452">
        <v>0</v>
      </c>
      <c r="W3452">
        <v>0</v>
      </c>
      <c r="X3452">
        <v>0</v>
      </c>
      <c r="Y3452">
        <v>0</v>
      </c>
      <c r="Z3452">
        <v>0</v>
      </c>
      <c r="AA3452">
        <v>0</v>
      </c>
      <c r="AB3452">
        <v>0</v>
      </c>
      <c r="AC3452">
        <v>0</v>
      </c>
      <c r="AD3452">
        <v>-159</v>
      </c>
      <c r="AE3452">
        <v>0</v>
      </c>
      <c r="AF3452">
        <v>0</v>
      </c>
      <c r="AG3452">
        <v>0</v>
      </c>
      <c r="AH3452">
        <v>0</v>
      </c>
      <c r="AI3452">
        <v>-159</v>
      </c>
      <c r="AJ3452">
        <v>0</v>
      </c>
      <c r="AK3452">
        <v>-159</v>
      </c>
      <c r="AL3452">
        <v>0</v>
      </c>
      <c r="AM3452">
        <v>0</v>
      </c>
      <c r="AN3452">
        <v>0</v>
      </c>
      <c r="AO3452">
        <v>0</v>
      </c>
      <c r="AP3452">
        <v>0</v>
      </c>
      <c r="AQ3452">
        <v>0</v>
      </c>
    </row>
    <row r="3453" spans="2:43" x14ac:dyDescent="0.35">
      <c r="B3453" s="65" t="s">
        <v>128</v>
      </c>
      <c r="C3453">
        <v>2012</v>
      </c>
      <c r="D3453">
        <v>2012</v>
      </c>
      <c r="F3453">
        <v>102</v>
      </c>
      <c r="G3453">
        <v>0</v>
      </c>
      <c r="H3453" t="s">
        <v>657</v>
      </c>
      <c r="I3453">
        <v>1</v>
      </c>
      <c r="J3453">
        <v>251</v>
      </c>
      <c r="K3453" t="s">
        <v>66</v>
      </c>
      <c r="L3453">
        <v>-26385</v>
      </c>
      <c r="M3453">
        <v>-26385</v>
      </c>
      <c r="N3453">
        <v>0</v>
      </c>
      <c r="O3453">
        <v>0</v>
      </c>
      <c r="P3453">
        <v>-26385</v>
      </c>
      <c r="Q3453">
        <v>-26385</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row>
    <row r="3454" spans="2:43" x14ac:dyDescent="0.35">
      <c r="B3454" s="65" t="s">
        <v>128</v>
      </c>
      <c r="C3454">
        <v>2012</v>
      </c>
      <c r="D3454">
        <v>2012</v>
      </c>
      <c r="F3454">
        <v>102</v>
      </c>
      <c r="G3454">
        <v>0</v>
      </c>
      <c r="H3454" t="s">
        <v>657</v>
      </c>
      <c r="I3454">
        <v>1</v>
      </c>
      <c r="J3454">
        <v>253</v>
      </c>
      <c r="K3454" t="s">
        <v>66</v>
      </c>
      <c r="L3454">
        <v>-372061.23</v>
      </c>
      <c r="M3454">
        <v>-314827.98</v>
      </c>
      <c r="N3454">
        <v>0</v>
      </c>
      <c r="O3454">
        <v>0</v>
      </c>
      <c r="P3454">
        <v>-372061.23</v>
      </c>
      <c r="Q3454">
        <v>-314827.98</v>
      </c>
      <c r="R3454">
        <v>0</v>
      </c>
      <c r="S3454">
        <v>0</v>
      </c>
      <c r="T3454">
        <v>0</v>
      </c>
      <c r="U3454">
        <v>0</v>
      </c>
      <c r="V3454">
        <v>0</v>
      </c>
      <c r="W3454">
        <v>0</v>
      </c>
      <c r="X3454">
        <v>-492097.16</v>
      </c>
      <c r="Y3454">
        <v>-451829.39</v>
      </c>
      <c r="Z3454">
        <v>0</v>
      </c>
      <c r="AA3454">
        <v>0</v>
      </c>
      <c r="AB3454">
        <v>-492097.16</v>
      </c>
      <c r="AC3454">
        <v>-451829.39</v>
      </c>
      <c r="AD3454">
        <v>-97501.02</v>
      </c>
      <c r="AE3454">
        <v>0</v>
      </c>
      <c r="AF3454">
        <v>0</v>
      </c>
      <c r="AG3454">
        <v>0</v>
      </c>
      <c r="AH3454">
        <v>0</v>
      </c>
      <c r="AI3454">
        <v>-97501.02</v>
      </c>
      <c r="AJ3454">
        <v>-492097.16</v>
      </c>
      <c r="AK3454">
        <v>-57233.25</v>
      </c>
      <c r="AL3454">
        <v>0</v>
      </c>
      <c r="AM3454">
        <v>63163.56</v>
      </c>
      <c r="AN3454">
        <v>0</v>
      </c>
      <c r="AO3454">
        <v>418034.39</v>
      </c>
      <c r="AP3454">
        <v>0</v>
      </c>
      <c r="AQ3454">
        <v>481197.95</v>
      </c>
    </row>
    <row r="3455" spans="2:43" x14ac:dyDescent="0.35">
      <c r="B3455" s="65" t="s">
        <v>128</v>
      </c>
      <c r="C3455">
        <v>2012</v>
      </c>
      <c r="D3455">
        <v>2012</v>
      </c>
      <c r="F3455">
        <v>102</v>
      </c>
      <c r="G3455">
        <v>0</v>
      </c>
      <c r="H3455" t="s">
        <v>657</v>
      </c>
      <c r="I3455">
        <v>1</v>
      </c>
      <c r="J3455">
        <v>257</v>
      </c>
      <c r="K3455" t="s">
        <v>66</v>
      </c>
      <c r="L3455">
        <v>-972</v>
      </c>
      <c r="M3455">
        <v>-972</v>
      </c>
      <c r="N3455">
        <v>0</v>
      </c>
      <c r="O3455">
        <v>0</v>
      </c>
      <c r="P3455">
        <v>-972</v>
      </c>
      <c r="Q3455">
        <v>-972</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972</v>
      </c>
      <c r="AN3455">
        <v>0</v>
      </c>
      <c r="AO3455">
        <v>0</v>
      </c>
      <c r="AP3455">
        <v>0</v>
      </c>
      <c r="AQ3455">
        <v>972</v>
      </c>
    </row>
    <row r="3456" spans="2:43" x14ac:dyDescent="0.35">
      <c r="B3456" s="65" t="s">
        <v>128</v>
      </c>
      <c r="C3456">
        <v>2012</v>
      </c>
      <c r="D3456">
        <v>2012</v>
      </c>
      <c r="F3456">
        <v>102</v>
      </c>
      <c r="G3456">
        <v>0</v>
      </c>
      <c r="H3456" t="s">
        <v>659</v>
      </c>
      <c r="I3456">
        <v>801</v>
      </c>
      <c r="J3456">
        <v>253</v>
      </c>
      <c r="K3456" t="s">
        <v>457</v>
      </c>
      <c r="L3456">
        <v>-6897.72</v>
      </c>
      <c r="M3456">
        <v>-6897.72</v>
      </c>
      <c r="N3456">
        <v>0</v>
      </c>
      <c r="O3456">
        <v>0</v>
      </c>
      <c r="P3456">
        <v>-6897.72</v>
      </c>
      <c r="Q3456">
        <v>-6897.72</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row>
    <row r="3457" spans="2:43" x14ac:dyDescent="0.35">
      <c r="B3457" s="65" t="s">
        <v>128</v>
      </c>
      <c r="C3457">
        <v>2012</v>
      </c>
      <c r="D3457">
        <v>2012</v>
      </c>
      <c r="F3457">
        <v>102</v>
      </c>
      <c r="G3457">
        <v>0</v>
      </c>
      <c r="H3457" t="s">
        <v>659</v>
      </c>
      <c r="I3457">
        <v>801</v>
      </c>
      <c r="J3457">
        <v>257</v>
      </c>
      <c r="K3457" t="s">
        <v>457</v>
      </c>
      <c r="L3457">
        <v>-240</v>
      </c>
      <c r="M3457">
        <v>-240</v>
      </c>
      <c r="N3457">
        <v>0</v>
      </c>
      <c r="O3457">
        <v>0</v>
      </c>
      <c r="P3457">
        <v>-240</v>
      </c>
      <c r="Q3457">
        <v>-240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240</v>
      </c>
      <c r="AN3457">
        <v>0</v>
      </c>
      <c r="AO3457">
        <v>0</v>
      </c>
      <c r="AP3457">
        <v>0</v>
      </c>
      <c r="AQ3457">
        <v>240</v>
      </c>
    </row>
    <row r="3458" spans="2:43" x14ac:dyDescent="0.35">
      <c r="B3458" s="65" t="s">
        <v>128</v>
      </c>
      <c r="C3458">
        <v>2012</v>
      </c>
      <c r="D3458">
        <v>2012</v>
      </c>
      <c r="F3458">
        <v>118</v>
      </c>
      <c r="G3458">
        <v>0</v>
      </c>
      <c r="H3458" t="s">
        <v>668</v>
      </c>
      <c r="I3458">
        <v>1</v>
      </c>
      <c r="J3458">
        <v>115</v>
      </c>
      <c r="K3458" t="s">
        <v>66</v>
      </c>
      <c r="L3458">
        <v>-800</v>
      </c>
      <c r="M3458">
        <v>-800</v>
      </c>
      <c r="N3458">
        <v>0</v>
      </c>
      <c r="O3458">
        <v>0</v>
      </c>
      <c r="P3458">
        <v>-800</v>
      </c>
      <c r="Q3458">
        <v>-800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row>
    <row r="3459" spans="2:43" x14ac:dyDescent="0.35">
      <c r="B3459" s="65" t="s">
        <v>128</v>
      </c>
      <c r="C3459">
        <v>2012</v>
      </c>
      <c r="D3459">
        <v>2012</v>
      </c>
      <c r="F3459">
        <v>118</v>
      </c>
      <c r="G3459">
        <v>0</v>
      </c>
      <c r="H3459" t="s">
        <v>668</v>
      </c>
      <c r="I3459">
        <v>1</v>
      </c>
      <c r="J3459">
        <v>251</v>
      </c>
      <c r="K3459" t="s">
        <v>66</v>
      </c>
      <c r="L3459">
        <v>-7650.81</v>
      </c>
      <c r="M3459">
        <v>-7650.81</v>
      </c>
      <c r="N3459">
        <v>0</v>
      </c>
      <c r="O3459">
        <v>0</v>
      </c>
      <c r="P3459">
        <v>-7650.81</v>
      </c>
      <c r="Q3459">
        <v>-7650.81</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row>
    <row r="3460" spans="2:43" x14ac:dyDescent="0.35">
      <c r="B3460" s="65" t="s">
        <v>128</v>
      </c>
      <c r="C3460">
        <v>2012</v>
      </c>
      <c r="D3460">
        <v>2012</v>
      </c>
      <c r="F3460">
        <v>118</v>
      </c>
      <c r="G3460">
        <v>0</v>
      </c>
      <c r="H3460" t="s">
        <v>668</v>
      </c>
      <c r="I3460">
        <v>1</v>
      </c>
      <c r="J3460">
        <v>252</v>
      </c>
      <c r="K3460" t="s">
        <v>66</v>
      </c>
      <c r="L3460">
        <v>-16859.169999999998</v>
      </c>
      <c r="M3460">
        <v>-16859.169999999998</v>
      </c>
      <c r="N3460">
        <v>0</v>
      </c>
      <c r="O3460">
        <v>0</v>
      </c>
      <c r="P3460">
        <v>-16859.169999999998</v>
      </c>
      <c r="Q3460">
        <v>-16859.169999999998</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row>
    <row r="3461" spans="2:43" x14ac:dyDescent="0.35">
      <c r="B3461" s="65" t="s">
        <v>128</v>
      </c>
      <c r="C3461">
        <v>2012</v>
      </c>
      <c r="D3461">
        <v>2012</v>
      </c>
      <c r="F3461">
        <v>118</v>
      </c>
      <c r="G3461">
        <v>0</v>
      </c>
      <c r="H3461" t="s">
        <v>668</v>
      </c>
      <c r="I3461">
        <v>1</v>
      </c>
      <c r="J3461">
        <v>253</v>
      </c>
      <c r="K3461" t="s">
        <v>66</v>
      </c>
      <c r="L3461">
        <v>-33228.49</v>
      </c>
      <c r="M3461">
        <v>-33228.49</v>
      </c>
      <c r="N3461">
        <v>0</v>
      </c>
      <c r="O3461">
        <v>0</v>
      </c>
      <c r="P3461">
        <v>-33228.49</v>
      </c>
      <c r="Q3461">
        <v>-33228.49</v>
      </c>
      <c r="R3461">
        <v>0</v>
      </c>
      <c r="S3461">
        <v>0</v>
      </c>
      <c r="T3461">
        <v>0</v>
      </c>
      <c r="U3461">
        <v>0</v>
      </c>
      <c r="V3461">
        <v>0</v>
      </c>
      <c r="W3461">
        <v>0</v>
      </c>
      <c r="X3461">
        <v>-360</v>
      </c>
      <c r="Y3461">
        <v>-360</v>
      </c>
      <c r="Z3461">
        <v>0</v>
      </c>
      <c r="AA3461">
        <v>0</v>
      </c>
      <c r="AB3461">
        <v>-360</v>
      </c>
      <c r="AC3461">
        <v>-360</v>
      </c>
      <c r="AD3461">
        <v>0</v>
      </c>
      <c r="AE3461">
        <v>0</v>
      </c>
      <c r="AF3461">
        <v>0</v>
      </c>
      <c r="AG3461">
        <v>0</v>
      </c>
      <c r="AH3461">
        <v>0</v>
      </c>
      <c r="AI3461">
        <v>0</v>
      </c>
      <c r="AJ3461">
        <v>-360</v>
      </c>
      <c r="AK3461">
        <v>0</v>
      </c>
      <c r="AL3461">
        <v>0</v>
      </c>
      <c r="AM3461">
        <v>0</v>
      </c>
      <c r="AN3461">
        <v>0</v>
      </c>
      <c r="AO3461">
        <v>0</v>
      </c>
      <c r="AP3461">
        <v>0</v>
      </c>
      <c r="AQ3461">
        <v>0</v>
      </c>
    </row>
    <row r="3462" spans="2:43" x14ac:dyDescent="0.35">
      <c r="B3462" s="65" t="s">
        <v>128</v>
      </c>
      <c r="C3462">
        <v>2012</v>
      </c>
      <c r="D3462">
        <v>2012</v>
      </c>
      <c r="F3462">
        <v>155</v>
      </c>
      <c r="G3462">
        <v>0</v>
      </c>
      <c r="H3462" t="s">
        <v>669</v>
      </c>
      <c r="I3462">
        <v>733</v>
      </c>
      <c r="J3462">
        <v>410</v>
      </c>
      <c r="K3462" t="s">
        <v>66</v>
      </c>
      <c r="L3462">
        <v>-4750</v>
      </c>
      <c r="M3462">
        <v>-4750</v>
      </c>
      <c r="N3462">
        <v>0</v>
      </c>
      <c r="O3462">
        <v>0</v>
      </c>
      <c r="P3462">
        <v>-4750</v>
      </c>
      <c r="Q3462">
        <v>-4750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row>
    <row r="3463" spans="2:43" x14ac:dyDescent="0.35">
      <c r="B3463" s="65" t="s">
        <v>128</v>
      </c>
      <c r="C3463">
        <v>2012</v>
      </c>
      <c r="D3463">
        <v>2013</v>
      </c>
      <c r="F3463">
        <v>116</v>
      </c>
      <c r="G3463">
        <v>0</v>
      </c>
      <c r="H3463" t="s">
        <v>459</v>
      </c>
      <c r="I3463">
        <v>0</v>
      </c>
      <c r="J3463">
        <v>0</v>
      </c>
      <c r="K3463" t="s">
        <v>460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row>
    <row r="3464" spans="2:43" x14ac:dyDescent="0.35">
      <c r="B3464" s="65" t="s">
        <v>128</v>
      </c>
      <c r="C3464">
        <v>2012</v>
      </c>
      <c r="D3464">
        <v>2013</v>
      </c>
      <c r="F3464">
        <v>119</v>
      </c>
      <c r="G3464">
        <v>0</v>
      </c>
      <c r="H3464" t="s">
        <v>459</v>
      </c>
      <c r="I3464">
        <v>0</v>
      </c>
      <c r="J3464">
        <v>0</v>
      </c>
      <c r="K3464" t="s">
        <v>460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row>
    <row r="3465" spans="2:43" x14ac:dyDescent="0.35">
      <c r="B3465" s="65" t="s">
        <v>128</v>
      </c>
      <c r="C3465">
        <v>2012</v>
      </c>
      <c r="D3465">
        <v>2013</v>
      </c>
      <c r="F3465">
        <v>142</v>
      </c>
      <c r="G3465">
        <v>0</v>
      </c>
      <c r="H3465" t="s">
        <v>459</v>
      </c>
      <c r="I3465">
        <v>0</v>
      </c>
      <c r="J3465">
        <v>0</v>
      </c>
      <c r="K3465" t="s">
        <v>460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row>
    <row r="3466" spans="2:43" x14ac:dyDescent="0.35">
      <c r="B3466" s="65" t="s">
        <v>128</v>
      </c>
      <c r="C3466">
        <v>2012</v>
      </c>
      <c r="D3466">
        <v>2013</v>
      </c>
      <c r="F3466">
        <v>143</v>
      </c>
      <c r="G3466">
        <v>0</v>
      </c>
      <c r="H3466" t="s">
        <v>531</v>
      </c>
      <c r="I3466">
        <v>2</v>
      </c>
      <c r="J3466">
        <v>251</v>
      </c>
      <c r="K3466" t="s">
        <v>66</v>
      </c>
      <c r="L3466">
        <v>-45657.75</v>
      </c>
      <c r="M3466">
        <v>-45657.75</v>
      </c>
      <c r="N3466">
        <v>0</v>
      </c>
      <c r="O3466">
        <v>0</v>
      </c>
      <c r="P3466">
        <v>-45657.75</v>
      </c>
      <c r="Q3466">
        <v>-45657.75</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45657.75</v>
      </c>
      <c r="AN3466">
        <v>0</v>
      </c>
      <c r="AO3466">
        <v>0</v>
      </c>
      <c r="AP3466">
        <v>0</v>
      </c>
      <c r="AQ3466">
        <v>45657.75</v>
      </c>
    </row>
    <row r="3467" spans="2:43" x14ac:dyDescent="0.35">
      <c r="B3467" s="65" t="s">
        <v>128</v>
      </c>
      <c r="C3467">
        <v>2012</v>
      </c>
      <c r="D3467">
        <v>2013</v>
      </c>
      <c r="F3467">
        <v>143</v>
      </c>
      <c r="G3467">
        <v>0</v>
      </c>
      <c r="H3467" t="s">
        <v>531</v>
      </c>
      <c r="I3467">
        <v>2</v>
      </c>
      <c r="J3467">
        <v>253</v>
      </c>
      <c r="K3467" t="s">
        <v>66</v>
      </c>
      <c r="L3467">
        <v>0</v>
      </c>
      <c r="M3467">
        <v>0</v>
      </c>
      <c r="N3467">
        <v>0</v>
      </c>
      <c r="O3467">
        <v>0</v>
      </c>
      <c r="P3467">
        <v>0</v>
      </c>
      <c r="Q3467">
        <v>0</v>
      </c>
      <c r="R3467">
        <v>0</v>
      </c>
      <c r="S3467">
        <v>0</v>
      </c>
      <c r="T3467">
        <v>0</v>
      </c>
      <c r="U3467">
        <v>0</v>
      </c>
      <c r="V3467">
        <v>0</v>
      </c>
      <c r="W3467">
        <v>0</v>
      </c>
      <c r="X3467">
        <v>-3407.42</v>
      </c>
      <c r="Y3467">
        <v>-3407.42</v>
      </c>
      <c r="Z3467">
        <v>0</v>
      </c>
      <c r="AA3467">
        <v>0</v>
      </c>
      <c r="AB3467">
        <v>-3407.42</v>
      </c>
      <c r="AC3467">
        <v>-3407.42</v>
      </c>
      <c r="AD3467">
        <v>0</v>
      </c>
      <c r="AE3467">
        <v>0</v>
      </c>
      <c r="AF3467">
        <v>0</v>
      </c>
      <c r="AG3467">
        <v>0</v>
      </c>
      <c r="AH3467">
        <v>0</v>
      </c>
      <c r="AI3467">
        <v>0</v>
      </c>
      <c r="AJ3467">
        <v>-3407.42</v>
      </c>
      <c r="AK3467">
        <v>0</v>
      </c>
      <c r="AL3467">
        <v>0</v>
      </c>
      <c r="AM3467">
        <v>0</v>
      </c>
      <c r="AN3467">
        <v>0</v>
      </c>
      <c r="AO3467">
        <v>0</v>
      </c>
      <c r="AP3467">
        <v>0</v>
      </c>
      <c r="AQ3467">
        <v>0</v>
      </c>
    </row>
    <row r="3468" spans="2:43" x14ac:dyDescent="0.35">
      <c r="B3468" s="65" t="s">
        <v>128</v>
      </c>
      <c r="C3468">
        <v>2012</v>
      </c>
      <c r="D3468">
        <v>2013</v>
      </c>
      <c r="F3468">
        <v>159</v>
      </c>
      <c r="G3468">
        <v>0</v>
      </c>
      <c r="H3468" t="s">
        <v>670</v>
      </c>
      <c r="I3468">
        <v>1</v>
      </c>
      <c r="J3468">
        <v>252</v>
      </c>
      <c r="K3468" t="s">
        <v>66</v>
      </c>
      <c r="L3468">
        <v>-2125</v>
      </c>
      <c r="M3468">
        <v>-2125</v>
      </c>
      <c r="N3468">
        <v>0</v>
      </c>
      <c r="O3468">
        <v>0</v>
      </c>
      <c r="P3468">
        <v>-2125</v>
      </c>
      <c r="Q3468">
        <v>-2125</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2125</v>
      </c>
      <c r="AN3468">
        <v>0</v>
      </c>
      <c r="AO3468">
        <v>0</v>
      </c>
      <c r="AP3468">
        <v>0</v>
      </c>
      <c r="AQ3468">
        <v>2125</v>
      </c>
    </row>
    <row r="3469" spans="2:43" x14ac:dyDescent="0.35">
      <c r="B3469" s="65" t="s">
        <v>128</v>
      </c>
      <c r="C3469">
        <v>2012</v>
      </c>
      <c r="D3469">
        <v>2013</v>
      </c>
      <c r="F3469">
        <v>159</v>
      </c>
      <c r="G3469">
        <v>0</v>
      </c>
      <c r="H3469" t="s">
        <v>670</v>
      </c>
      <c r="I3469">
        <v>1</v>
      </c>
      <c r="J3469">
        <v>253</v>
      </c>
      <c r="K3469" t="s">
        <v>66</v>
      </c>
      <c r="L3469">
        <v>0</v>
      </c>
      <c r="M3469">
        <v>0</v>
      </c>
      <c r="N3469">
        <v>0</v>
      </c>
      <c r="O3469">
        <v>0</v>
      </c>
      <c r="P3469">
        <v>0</v>
      </c>
      <c r="Q3469">
        <v>0</v>
      </c>
      <c r="R3469">
        <v>0</v>
      </c>
      <c r="S3469">
        <v>0</v>
      </c>
      <c r="T3469">
        <v>0</v>
      </c>
      <c r="U3469">
        <v>0</v>
      </c>
      <c r="V3469">
        <v>0</v>
      </c>
      <c r="W3469">
        <v>0</v>
      </c>
      <c r="X3469">
        <v>-14.9</v>
      </c>
      <c r="Y3469">
        <v>-14.9</v>
      </c>
      <c r="Z3469">
        <v>0</v>
      </c>
      <c r="AA3469">
        <v>0</v>
      </c>
      <c r="AB3469">
        <v>-14.9</v>
      </c>
      <c r="AC3469">
        <v>-14.9</v>
      </c>
      <c r="AD3469">
        <v>0</v>
      </c>
      <c r="AE3469">
        <v>0</v>
      </c>
      <c r="AF3469">
        <v>0</v>
      </c>
      <c r="AG3469">
        <v>0</v>
      </c>
      <c r="AH3469">
        <v>0</v>
      </c>
      <c r="AI3469">
        <v>0</v>
      </c>
      <c r="AJ3469">
        <v>-14.9</v>
      </c>
      <c r="AK3469">
        <v>0</v>
      </c>
      <c r="AL3469">
        <v>0</v>
      </c>
      <c r="AM3469">
        <v>0</v>
      </c>
      <c r="AN3469">
        <v>0</v>
      </c>
      <c r="AO3469">
        <v>14.9</v>
      </c>
      <c r="AP3469">
        <v>0</v>
      </c>
      <c r="AQ3469">
        <v>14.9</v>
      </c>
    </row>
    <row r="3470" spans="2:43" x14ac:dyDescent="0.35">
      <c r="B3470" s="65" t="s">
        <v>128</v>
      </c>
      <c r="C3470">
        <v>2012</v>
      </c>
      <c r="D3470">
        <v>2013</v>
      </c>
      <c r="F3470">
        <v>159</v>
      </c>
      <c r="G3470">
        <v>0</v>
      </c>
      <c r="H3470" t="s">
        <v>670</v>
      </c>
      <c r="I3470">
        <v>1</v>
      </c>
      <c r="J3470">
        <v>257</v>
      </c>
      <c r="K3470" t="s">
        <v>66</v>
      </c>
      <c r="L3470">
        <v>-2871.9</v>
      </c>
      <c r="M3470">
        <v>-2871.9</v>
      </c>
      <c r="N3470">
        <v>0</v>
      </c>
      <c r="O3470">
        <v>0</v>
      </c>
      <c r="P3470">
        <v>-2871.9</v>
      </c>
      <c r="Q3470">
        <v>-2871.9</v>
      </c>
      <c r="R3470">
        <v>0</v>
      </c>
      <c r="S3470">
        <v>0</v>
      </c>
      <c r="T3470">
        <v>0</v>
      </c>
      <c r="U3470">
        <v>0</v>
      </c>
      <c r="V3470">
        <v>0</v>
      </c>
      <c r="W3470">
        <v>0</v>
      </c>
      <c r="X3470">
        <v>-1471.85</v>
      </c>
      <c r="Y3470">
        <v>-1471.85</v>
      </c>
      <c r="Z3470">
        <v>0</v>
      </c>
      <c r="AA3470">
        <v>0</v>
      </c>
      <c r="AB3470">
        <v>-1471.85</v>
      </c>
      <c r="AC3470">
        <v>-1471.85</v>
      </c>
      <c r="AD3470">
        <v>0</v>
      </c>
      <c r="AE3470">
        <v>0</v>
      </c>
      <c r="AF3470">
        <v>0</v>
      </c>
      <c r="AG3470">
        <v>0</v>
      </c>
      <c r="AH3470">
        <v>0</v>
      </c>
      <c r="AI3470">
        <v>0</v>
      </c>
      <c r="AJ3470">
        <v>-1471.85</v>
      </c>
      <c r="AK3470">
        <v>0</v>
      </c>
      <c r="AL3470">
        <v>0</v>
      </c>
      <c r="AM3470">
        <v>2871.9</v>
      </c>
      <c r="AN3470">
        <v>0</v>
      </c>
      <c r="AO3470">
        <v>0</v>
      </c>
      <c r="AP3470">
        <v>0</v>
      </c>
      <c r="AQ3470">
        <v>2871.9</v>
      </c>
    </row>
    <row r="3471" spans="2:43" x14ac:dyDescent="0.35">
      <c r="B3471" s="65" t="s">
        <v>128</v>
      </c>
      <c r="C3471">
        <v>2012</v>
      </c>
      <c r="D3471">
        <v>2017</v>
      </c>
      <c r="F3471">
        <v>142</v>
      </c>
      <c r="G3471">
        <v>0</v>
      </c>
      <c r="H3471" t="s">
        <v>667</v>
      </c>
      <c r="I3471">
        <v>2</v>
      </c>
      <c r="J3471">
        <v>210</v>
      </c>
      <c r="K3471" t="s">
        <v>66</v>
      </c>
      <c r="L3471">
        <v>0</v>
      </c>
      <c r="M3471">
        <v>-500</v>
      </c>
      <c r="N3471">
        <v>0</v>
      </c>
      <c r="O3471">
        <v>0</v>
      </c>
      <c r="P3471">
        <v>0</v>
      </c>
      <c r="Q3471">
        <v>-500</v>
      </c>
      <c r="R3471">
        <v>0</v>
      </c>
      <c r="S3471">
        <v>0</v>
      </c>
      <c r="T3471">
        <v>0</v>
      </c>
      <c r="U3471">
        <v>0</v>
      </c>
      <c r="V3471">
        <v>0</v>
      </c>
      <c r="W3471">
        <v>0</v>
      </c>
      <c r="X3471">
        <v>0</v>
      </c>
      <c r="Y3471">
        <v>0</v>
      </c>
      <c r="Z3471">
        <v>0</v>
      </c>
      <c r="AA3471">
        <v>0</v>
      </c>
      <c r="AB3471">
        <v>0</v>
      </c>
      <c r="AC3471">
        <v>0</v>
      </c>
      <c r="AD3471">
        <v>-8610.85</v>
      </c>
      <c r="AE3471">
        <v>0</v>
      </c>
      <c r="AF3471">
        <v>0</v>
      </c>
      <c r="AG3471">
        <v>0</v>
      </c>
      <c r="AH3471">
        <v>0</v>
      </c>
      <c r="AI3471">
        <v>-8610.85</v>
      </c>
      <c r="AJ3471">
        <v>0</v>
      </c>
      <c r="AK3471">
        <v>-8610.85</v>
      </c>
      <c r="AL3471">
        <v>-9110.85</v>
      </c>
      <c r="AM3471">
        <v>0</v>
      </c>
      <c r="AN3471">
        <v>0</v>
      </c>
      <c r="AO3471">
        <v>0</v>
      </c>
      <c r="AP3471">
        <v>0</v>
      </c>
      <c r="AQ3471">
        <v>0</v>
      </c>
    </row>
    <row r="3472" spans="2:43" x14ac:dyDescent="0.35">
      <c r="B3472" s="65" t="s">
        <v>128</v>
      </c>
      <c r="C3472">
        <v>2013</v>
      </c>
      <c r="D3472">
        <v>2013</v>
      </c>
      <c r="F3472">
        <v>102</v>
      </c>
      <c r="G3472">
        <v>0</v>
      </c>
      <c r="H3472" t="s">
        <v>657</v>
      </c>
      <c r="I3472">
        <v>1</v>
      </c>
      <c r="J3472">
        <v>111</v>
      </c>
      <c r="K3472" t="s">
        <v>66</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60</v>
      </c>
      <c r="AQ3472">
        <v>60</v>
      </c>
    </row>
    <row r="3473" spans="2:43" x14ac:dyDescent="0.35">
      <c r="B3473" s="65" t="s">
        <v>128</v>
      </c>
      <c r="C3473">
        <v>2013</v>
      </c>
      <c r="D3473">
        <v>2013</v>
      </c>
      <c r="F3473">
        <v>102</v>
      </c>
      <c r="G3473">
        <v>0</v>
      </c>
      <c r="H3473" t="s">
        <v>657</v>
      </c>
      <c r="I3473">
        <v>1</v>
      </c>
      <c r="J3473">
        <v>121</v>
      </c>
      <c r="K3473" t="s">
        <v>66</v>
      </c>
      <c r="L3473">
        <v>0</v>
      </c>
      <c r="M3473">
        <v>0</v>
      </c>
      <c r="N3473">
        <v>0</v>
      </c>
      <c r="O3473">
        <v>0</v>
      </c>
      <c r="P3473">
        <v>0</v>
      </c>
      <c r="Q3473">
        <v>0</v>
      </c>
      <c r="R3473">
        <v>0</v>
      </c>
      <c r="S3473">
        <v>0</v>
      </c>
      <c r="T3473">
        <v>0</v>
      </c>
      <c r="U3473">
        <v>0</v>
      </c>
      <c r="V3473">
        <v>0</v>
      </c>
      <c r="W3473">
        <v>0</v>
      </c>
      <c r="X3473">
        <v>-4946.4799999999996</v>
      </c>
      <c r="Y3473">
        <v>-4946.4799999999996</v>
      </c>
      <c r="Z3473">
        <v>0</v>
      </c>
      <c r="AA3473">
        <v>0</v>
      </c>
      <c r="AB3473">
        <v>-4946.4799999999996</v>
      </c>
      <c r="AC3473">
        <v>-4946.4799999999996</v>
      </c>
      <c r="AD3473">
        <v>0</v>
      </c>
      <c r="AE3473">
        <v>0</v>
      </c>
      <c r="AF3473">
        <v>0</v>
      </c>
      <c r="AG3473">
        <v>0</v>
      </c>
      <c r="AH3473">
        <v>0</v>
      </c>
      <c r="AI3473">
        <v>0</v>
      </c>
      <c r="AJ3473">
        <v>-4946.4799999999996</v>
      </c>
      <c r="AK3473">
        <v>0</v>
      </c>
      <c r="AL3473">
        <v>0</v>
      </c>
      <c r="AM3473">
        <v>0</v>
      </c>
      <c r="AN3473">
        <v>0</v>
      </c>
      <c r="AO3473">
        <v>0</v>
      </c>
      <c r="AP3473">
        <v>213.37</v>
      </c>
      <c r="AQ3473">
        <v>213.37</v>
      </c>
    </row>
    <row r="3474" spans="2:43" x14ac:dyDescent="0.35">
      <c r="B3474" s="65" t="s">
        <v>128</v>
      </c>
      <c r="C3474">
        <v>2013</v>
      </c>
      <c r="D3474">
        <v>2013</v>
      </c>
      <c r="F3474">
        <v>102</v>
      </c>
      <c r="G3474">
        <v>0</v>
      </c>
      <c r="H3474" t="s">
        <v>657</v>
      </c>
      <c r="I3474">
        <v>1</v>
      </c>
      <c r="J3474">
        <v>231</v>
      </c>
      <c r="K3474" t="s">
        <v>66</v>
      </c>
      <c r="L3474">
        <v>-185978.99</v>
      </c>
      <c r="M3474">
        <v>-185978.99</v>
      </c>
      <c r="N3474">
        <v>0</v>
      </c>
      <c r="O3474">
        <v>0</v>
      </c>
      <c r="P3474">
        <v>-185978.99</v>
      </c>
      <c r="Q3474">
        <v>-185978.99</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row>
    <row r="3475" spans="2:43" x14ac:dyDescent="0.35">
      <c r="B3475" s="65" t="s">
        <v>128</v>
      </c>
      <c r="C3475">
        <v>2013</v>
      </c>
      <c r="D3475">
        <v>2013</v>
      </c>
      <c r="F3475">
        <v>102</v>
      </c>
      <c r="G3475">
        <v>0</v>
      </c>
      <c r="H3475" t="s">
        <v>657</v>
      </c>
      <c r="I3475">
        <v>1</v>
      </c>
      <c r="J3475">
        <v>233</v>
      </c>
      <c r="K3475" t="s">
        <v>66</v>
      </c>
      <c r="L3475">
        <v>-62864.19</v>
      </c>
      <c r="M3475">
        <v>-62864.19</v>
      </c>
      <c r="N3475">
        <v>0</v>
      </c>
      <c r="O3475">
        <v>0</v>
      </c>
      <c r="P3475">
        <v>-62864.19</v>
      </c>
      <c r="Q3475">
        <v>-62864.19</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row>
    <row r="3476" spans="2:43" x14ac:dyDescent="0.35">
      <c r="B3476" s="65" t="s">
        <v>128</v>
      </c>
      <c r="C3476">
        <v>2013</v>
      </c>
      <c r="D3476">
        <v>2013</v>
      </c>
      <c r="F3476">
        <v>102</v>
      </c>
      <c r="G3476">
        <v>0</v>
      </c>
      <c r="H3476" t="s">
        <v>657</v>
      </c>
      <c r="I3476">
        <v>1</v>
      </c>
      <c r="J3476">
        <v>240</v>
      </c>
      <c r="K3476" t="s">
        <v>66</v>
      </c>
      <c r="L3476">
        <v>-269970</v>
      </c>
      <c r="M3476">
        <v>-269970</v>
      </c>
      <c r="N3476">
        <v>0</v>
      </c>
      <c r="O3476">
        <v>0</v>
      </c>
      <c r="P3476">
        <v>-269970</v>
      </c>
      <c r="Q3476">
        <v>-269970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row>
    <row r="3477" spans="2:43" x14ac:dyDescent="0.35">
      <c r="B3477" s="65" t="s">
        <v>128</v>
      </c>
      <c r="C3477">
        <v>2013</v>
      </c>
      <c r="D3477">
        <v>2013</v>
      </c>
      <c r="F3477">
        <v>102</v>
      </c>
      <c r="G3477">
        <v>0</v>
      </c>
      <c r="H3477" t="s">
        <v>657</v>
      </c>
      <c r="I3477">
        <v>1</v>
      </c>
      <c r="J3477">
        <v>251</v>
      </c>
      <c r="K3477" t="s">
        <v>66</v>
      </c>
      <c r="L3477">
        <v>-84904.71</v>
      </c>
      <c r="M3477">
        <v>-84904.71</v>
      </c>
      <c r="N3477">
        <v>0</v>
      </c>
      <c r="O3477">
        <v>0</v>
      </c>
      <c r="P3477">
        <v>-84904.71</v>
      </c>
      <c r="Q3477">
        <v>-84904.71</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40301.21</v>
      </c>
      <c r="AN3477">
        <v>0</v>
      </c>
      <c r="AO3477">
        <v>0</v>
      </c>
      <c r="AP3477">
        <v>0</v>
      </c>
      <c r="AQ3477">
        <v>40301.21</v>
      </c>
    </row>
    <row r="3478" spans="2:43" x14ac:dyDescent="0.35">
      <c r="B3478" s="65" t="s">
        <v>128</v>
      </c>
      <c r="C3478">
        <v>2013</v>
      </c>
      <c r="D3478">
        <v>2013</v>
      </c>
      <c r="F3478">
        <v>102</v>
      </c>
      <c r="G3478">
        <v>0</v>
      </c>
      <c r="H3478" t="s">
        <v>657</v>
      </c>
      <c r="I3478">
        <v>1</v>
      </c>
      <c r="J3478">
        <v>252</v>
      </c>
      <c r="K3478" t="s">
        <v>66</v>
      </c>
      <c r="L3478">
        <v>-5261.28</v>
      </c>
      <c r="M3478">
        <v>-5261.28</v>
      </c>
      <c r="N3478">
        <v>0</v>
      </c>
      <c r="O3478">
        <v>0</v>
      </c>
      <c r="P3478">
        <v>-5261.28</v>
      </c>
      <c r="Q3478">
        <v>-5261.28</v>
      </c>
      <c r="R3478">
        <v>0</v>
      </c>
      <c r="S3478">
        <v>0</v>
      </c>
      <c r="T3478">
        <v>0</v>
      </c>
      <c r="U3478">
        <v>0</v>
      </c>
      <c r="V3478">
        <v>0</v>
      </c>
      <c r="W3478">
        <v>0</v>
      </c>
      <c r="X3478">
        <v>-0.06</v>
      </c>
      <c r="Y3478">
        <v>-0.06</v>
      </c>
      <c r="Z3478">
        <v>0</v>
      </c>
      <c r="AA3478">
        <v>0</v>
      </c>
      <c r="AB3478">
        <v>-0.06</v>
      </c>
      <c r="AC3478">
        <v>-0.06</v>
      </c>
      <c r="AD3478">
        <v>0</v>
      </c>
      <c r="AE3478">
        <v>0</v>
      </c>
      <c r="AF3478">
        <v>0</v>
      </c>
      <c r="AG3478">
        <v>0</v>
      </c>
      <c r="AH3478">
        <v>0</v>
      </c>
      <c r="AI3478">
        <v>0</v>
      </c>
      <c r="AJ3478">
        <v>-0.06</v>
      </c>
      <c r="AK3478">
        <v>0</v>
      </c>
      <c r="AL3478">
        <v>0</v>
      </c>
      <c r="AM3478">
        <v>0</v>
      </c>
      <c r="AN3478">
        <v>0</v>
      </c>
      <c r="AO3478">
        <v>0</v>
      </c>
      <c r="AP3478">
        <v>0</v>
      </c>
      <c r="AQ3478">
        <v>0</v>
      </c>
    </row>
    <row r="3479" spans="2:43" x14ac:dyDescent="0.35">
      <c r="B3479" s="65" t="s">
        <v>128</v>
      </c>
      <c r="C3479">
        <v>2013</v>
      </c>
      <c r="D3479">
        <v>2013</v>
      </c>
      <c r="F3479">
        <v>102</v>
      </c>
      <c r="G3479">
        <v>0</v>
      </c>
      <c r="H3479" t="s">
        <v>657</v>
      </c>
      <c r="I3479">
        <v>1</v>
      </c>
      <c r="J3479">
        <v>253</v>
      </c>
      <c r="K3479" t="s">
        <v>66</v>
      </c>
      <c r="L3479">
        <v>-249302.53</v>
      </c>
      <c r="M3479">
        <v>-249310.94</v>
      </c>
      <c r="N3479">
        <v>0</v>
      </c>
      <c r="O3479">
        <v>0</v>
      </c>
      <c r="P3479">
        <v>-249302.53</v>
      </c>
      <c r="Q3479">
        <v>-249310.94</v>
      </c>
      <c r="R3479">
        <v>0</v>
      </c>
      <c r="S3479">
        <v>0</v>
      </c>
      <c r="T3479">
        <v>0</v>
      </c>
      <c r="U3479">
        <v>0</v>
      </c>
      <c r="V3479">
        <v>0</v>
      </c>
      <c r="W3479">
        <v>0</v>
      </c>
      <c r="X3479">
        <v>-215296.73</v>
      </c>
      <c r="Y3479">
        <v>-212337.79</v>
      </c>
      <c r="Z3479">
        <v>0</v>
      </c>
      <c r="AA3479">
        <v>0</v>
      </c>
      <c r="AB3479">
        <v>-215296.73</v>
      </c>
      <c r="AC3479">
        <v>-212337.79</v>
      </c>
      <c r="AD3479">
        <v>-2950.53</v>
      </c>
      <c r="AE3479">
        <v>0</v>
      </c>
      <c r="AF3479">
        <v>0</v>
      </c>
      <c r="AG3479">
        <v>0</v>
      </c>
      <c r="AH3479">
        <v>0</v>
      </c>
      <c r="AI3479">
        <v>-2950.53</v>
      </c>
      <c r="AJ3479">
        <v>-215296.73</v>
      </c>
      <c r="AK3479">
        <v>8.41</v>
      </c>
      <c r="AL3479">
        <v>0</v>
      </c>
      <c r="AM3479">
        <v>5367.22</v>
      </c>
      <c r="AN3479">
        <v>0</v>
      </c>
      <c r="AO3479">
        <v>0</v>
      </c>
      <c r="AP3479">
        <v>0</v>
      </c>
      <c r="AQ3479">
        <v>5367.22</v>
      </c>
    </row>
    <row r="3480" spans="2:43" x14ac:dyDescent="0.35">
      <c r="B3480" s="65" t="s">
        <v>128</v>
      </c>
      <c r="C3480">
        <v>2013</v>
      </c>
      <c r="D3480">
        <v>2013</v>
      </c>
      <c r="F3480">
        <v>102</v>
      </c>
      <c r="G3480">
        <v>0</v>
      </c>
      <c r="H3480" t="s">
        <v>659</v>
      </c>
      <c r="I3480">
        <v>801</v>
      </c>
      <c r="J3480">
        <v>121</v>
      </c>
      <c r="K3480" t="s">
        <v>457</v>
      </c>
      <c r="L3480">
        <v>0</v>
      </c>
      <c r="M3480">
        <v>0</v>
      </c>
      <c r="N3480">
        <v>0</v>
      </c>
      <c r="O3480">
        <v>0</v>
      </c>
      <c r="P3480">
        <v>0</v>
      </c>
      <c r="Q3480">
        <v>0</v>
      </c>
      <c r="R3480">
        <v>0</v>
      </c>
      <c r="S3480">
        <v>0</v>
      </c>
      <c r="T3480">
        <v>0</v>
      </c>
      <c r="U3480">
        <v>0</v>
      </c>
      <c r="V3480">
        <v>0</v>
      </c>
      <c r="W3480">
        <v>0</v>
      </c>
      <c r="X3480">
        <v>-98.42</v>
      </c>
      <c r="Y3480">
        <v>-98.42</v>
      </c>
      <c r="Z3480">
        <v>0</v>
      </c>
      <c r="AA3480">
        <v>0</v>
      </c>
      <c r="AB3480">
        <v>-98.42</v>
      </c>
      <c r="AC3480">
        <v>-98.42</v>
      </c>
      <c r="AD3480">
        <v>0</v>
      </c>
      <c r="AE3480">
        <v>0</v>
      </c>
      <c r="AF3480">
        <v>0</v>
      </c>
      <c r="AG3480">
        <v>0</v>
      </c>
      <c r="AH3480">
        <v>0</v>
      </c>
      <c r="AI3480">
        <v>0</v>
      </c>
      <c r="AJ3480">
        <v>-98.42</v>
      </c>
      <c r="AK3480">
        <v>0</v>
      </c>
      <c r="AL3480">
        <v>0</v>
      </c>
      <c r="AM3480">
        <v>0</v>
      </c>
      <c r="AN3480">
        <v>0</v>
      </c>
      <c r="AO3480">
        <v>0</v>
      </c>
      <c r="AP3480">
        <v>0</v>
      </c>
      <c r="AQ3480">
        <v>0</v>
      </c>
    </row>
    <row r="3481" spans="2:43" x14ac:dyDescent="0.35">
      <c r="B3481" s="65" t="s">
        <v>128</v>
      </c>
      <c r="C3481">
        <v>2013</v>
      </c>
      <c r="D3481">
        <v>2013</v>
      </c>
      <c r="F3481">
        <v>102</v>
      </c>
      <c r="G3481">
        <v>0</v>
      </c>
      <c r="H3481" t="s">
        <v>659</v>
      </c>
      <c r="I3481">
        <v>801</v>
      </c>
      <c r="J3481">
        <v>210</v>
      </c>
      <c r="K3481" t="s">
        <v>457</v>
      </c>
      <c r="L3481">
        <v>-1615.2</v>
      </c>
      <c r="M3481">
        <v>-1615.2</v>
      </c>
      <c r="N3481">
        <v>0</v>
      </c>
      <c r="O3481">
        <v>0</v>
      </c>
      <c r="P3481">
        <v>-1615.2</v>
      </c>
      <c r="Q3481">
        <v>-1615.2</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1615.2</v>
      </c>
      <c r="AN3481">
        <v>0</v>
      </c>
      <c r="AO3481">
        <v>0</v>
      </c>
      <c r="AP3481">
        <v>0</v>
      </c>
      <c r="AQ3481">
        <v>1615.2</v>
      </c>
    </row>
    <row r="3482" spans="2:43" x14ac:dyDescent="0.35">
      <c r="B3482" s="65" t="s">
        <v>128</v>
      </c>
      <c r="C3482">
        <v>2013</v>
      </c>
      <c r="D3482">
        <v>2013</v>
      </c>
      <c r="F3482">
        <v>102</v>
      </c>
      <c r="G3482">
        <v>0</v>
      </c>
      <c r="H3482" t="s">
        <v>659</v>
      </c>
      <c r="I3482">
        <v>801</v>
      </c>
      <c r="J3482">
        <v>251</v>
      </c>
      <c r="K3482" t="s">
        <v>457</v>
      </c>
      <c r="L3482">
        <v>-7799.83</v>
      </c>
      <c r="M3482">
        <v>-7799.83</v>
      </c>
      <c r="N3482">
        <v>0</v>
      </c>
      <c r="O3482">
        <v>0</v>
      </c>
      <c r="P3482">
        <v>-7799.83</v>
      </c>
      <c r="Q3482">
        <v>-7799.83</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row>
    <row r="3483" spans="2:43" x14ac:dyDescent="0.35">
      <c r="B3483" s="65" t="s">
        <v>128</v>
      </c>
      <c r="C3483">
        <v>2013</v>
      </c>
      <c r="D3483">
        <v>2013</v>
      </c>
      <c r="F3483">
        <v>102</v>
      </c>
      <c r="G3483">
        <v>0</v>
      </c>
      <c r="H3483" t="s">
        <v>659</v>
      </c>
      <c r="I3483">
        <v>801</v>
      </c>
      <c r="J3483">
        <v>253</v>
      </c>
      <c r="K3483" t="s">
        <v>457</v>
      </c>
      <c r="L3483">
        <v>-6016.94</v>
      </c>
      <c r="M3483">
        <v>-6016.94</v>
      </c>
      <c r="N3483">
        <v>0</v>
      </c>
      <c r="O3483">
        <v>0</v>
      </c>
      <c r="P3483">
        <v>-6016.94</v>
      </c>
      <c r="Q3483">
        <v>-6016.94</v>
      </c>
      <c r="R3483">
        <v>0</v>
      </c>
      <c r="S3483">
        <v>0</v>
      </c>
      <c r="T3483">
        <v>0</v>
      </c>
      <c r="U3483">
        <v>0</v>
      </c>
      <c r="V3483">
        <v>0</v>
      </c>
      <c r="W3483">
        <v>0</v>
      </c>
      <c r="X3483">
        <v>-7453.46</v>
      </c>
      <c r="Y3483">
        <v>-7468.13</v>
      </c>
      <c r="Z3483">
        <v>0</v>
      </c>
      <c r="AA3483">
        <v>0</v>
      </c>
      <c r="AB3483">
        <v>-7453.46</v>
      </c>
      <c r="AC3483">
        <v>-7468.13</v>
      </c>
      <c r="AD3483">
        <v>14.67</v>
      </c>
      <c r="AE3483">
        <v>0</v>
      </c>
      <c r="AF3483">
        <v>0</v>
      </c>
      <c r="AG3483">
        <v>0</v>
      </c>
      <c r="AH3483">
        <v>0</v>
      </c>
      <c r="AI3483">
        <v>14.67</v>
      </c>
      <c r="AJ3483">
        <v>-7453.46</v>
      </c>
      <c r="AK3483">
        <v>0</v>
      </c>
      <c r="AL3483">
        <v>0</v>
      </c>
      <c r="AM3483">
        <v>5759.91</v>
      </c>
      <c r="AN3483">
        <v>0</v>
      </c>
      <c r="AO3483">
        <v>0</v>
      </c>
      <c r="AP3483">
        <v>0</v>
      </c>
      <c r="AQ3483">
        <v>5759.91</v>
      </c>
    </row>
    <row r="3484" spans="2:43" x14ac:dyDescent="0.35">
      <c r="B3484" s="65" t="s">
        <v>128</v>
      </c>
      <c r="C3484">
        <v>2013</v>
      </c>
      <c r="D3484">
        <v>2013</v>
      </c>
      <c r="F3484">
        <v>118</v>
      </c>
      <c r="G3484">
        <v>0</v>
      </c>
      <c r="H3484" t="s">
        <v>668</v>
      </c>
      <c r="I3484">
        <v>1</v>
      </c>
      <c r="J3484">
        <v>121</v>
      </c>
      <c r="K3484" t="s">
        <v>66</v>
      </c>
      <c r="L3484">
        <v>0</v>
      </c>
      <c r="M3484">
        <v>0</v>
      </c>
      <c r="N3484">
        <v>0</v>
      </c>
      <c r="O3484">
        <v>0</v>
      </c>
      <c r="P3484">
        <v>0</v>
      </c>
      <c r="Q3484">
        <v>0</v>
      </c>
      <c r="R3484">
        <v>0</v>
      </c>
      <c r="S3484">
        <v>0</v>
      </c>
      <c r="T3484">
        <v>0</v>
      </c>
      <c r="U3484">
        <v>0</v>
      </c>
      <c r="V3484">
        <v>0</v>
      </c>
      <c r="W3484">
        <v>0</v>
      </c>
      <c r="X3484">
        <v>-1980.82</v>
      </c>
      <c r="Y3484">
        <v>-1980.82</v>
      </c>
      <c r="Z3484">
        <v>0</v>
      </c>
      <c r="AA3484">
        <v>0</v>
      </c>
      <c r="AB3484">
        <v>-1980.82</v>
      </c>
      <c r="AC3484">
        <v>-1980.82</v>
      </c>
      <c r="AD3484">
        <v>0</v>
      </c>
      <c r="AE3484">
        <v>0</v>
      </c>
      <c r="AF3484">
        <v>0</v>
      </c>
      <c r="AG3484">
        <v>0</v>
      </c>
      <c r="AH3484">
        <v>0</v>
      </c>
      <c r="AI3484">
        <v>0</v>
      </c>
      <c r="AJ3484">
        <v>-1980.82</v>
      </c>
      <c r="AK3484">
        <v>0</v>
      </c>
      <c r="AL3484">
        <v>0</v>
      </c>
      <c r="AM3484">
        <v>0</v>
      </c>
      <c r="AN3484">
        <v>0</v>
      </c>
      <c r="AO3484">
        <v>0</v>
      </c>
      <c r="AP3484">
        <v>0</v>
      </c>
      <c r="AQ3484">
        <v>0</v>
      </c>
    </row>
    <row r="3485" spans="2:43" x14ac:dyDescent="0.35">
      <c r="B3485" s="65" t="s">
        <v>128</v>
      </c>
      <c r="C3485">
        <v>2013</v>
      </c>
      <c r="D3485">
        <v>2013</v>
      </c>
      <c r="F3485">
        <v>118</v>
      </c>
      <c r="G3485">
        <v>0</v>
      </c>
      <c r="H3485" t="s">
        <v>668</v>
      </c>
      <c r="I3485">
        <v>1</v>
      </c>
      <c r="J3485">
        <v>251</v>
      </c>
      <c r="K3485" t="s">
        <v>66</v>
      </c>
      <c r="L3485">
        <v>-7226.31</v>
      </c>
      <c r="M3485">
        <v>-7226.31</v>
      </c>
      <c r="N3485">
        <v>0</v>
      </c>
      <c r="O3485">
        <v>0</v>
      </c>
      <c r="P3485">
        <v>-7226.31</v>
      </c>
      <c r="Q3485">
        <v>-7226.31</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row>
    <row r="3486" spans="2:43" x14ac:dyDescent="0.35">
      <c r="B3486" s="65" t="s">
        <v>128</v>
      </c>
      <c r="C3486">
        <v>2013</v>
      </c>
      <c r="D3486">
        <v>2013</v>
      </c>
      <c r="F3486">
        <v>118</v>
      </c>
      <c r="G3486">
        <v>0</v>
      </c>
      <c r="H3486" t="s">
        <v>668</v>
      </c>
      <c r="I3486">
        <v>1</v>
      </c>
      <c r="J3486">
        <v>252</v>
      </c>
      <c r="K3486" t="s">
        <v>66</v>
      </c>
      <c r="L3486">
        <v>-2160.16</v>
      </c>
      <c r="M3486">
        <v>-2160.16</v>
      </c>
      <c r="N3486">
        <v>0</v>
      </c>
      <c r="O3486">
        <v>0</v>
      </c>
      <c r="P3486">
        <v>-2160.16</v>
      </c>
      <c r="Q3486">
        <v>-2160.16</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row>
    <row r="3487" spans="2:43" x14ac:dyDescent="0.35">
      <c r="B3487" s="65" t="s">
        <v>128</v>
      </c>
      <c r="C3487">
        <v>2013</v>
      </c>
      <c r="D3487">
        <v>2013</v>
      </c>
      <c r="F3487">
        <v>118</v>
      </c>
      <c r="G3487">
        <v>0</v>
      </c>
      <c r="H3487" t="s">
        <v>668</v>
      </c>
      <c r="I3487">
        <v>1</v>
      </c>
      <c r="J3487">
        <v>253</v>
      </c>
      <c r="K3487" t="s">
        <v>66</v>
      </c>
      <c r="L3487">
        <v>-523.86</v>
      </c>
      <c r="M3487">
        <v>-523.86</v>
      </c>
      <c r="N3487">
        <v>0</v>
      </c>
      <c r="O3487">
        <v>0</v>
      </c>
      <c r="P3487">
        <v>-523.86</v>
      </c>
      <c r="Q3487">
        <v>-523.86</v>
      </c>
      <c r="R3487">
        <v>0</v>
      </c>
      <c r="S3487">
        <v>0</v>
      </c>
      <c r="T3487">
        <v>0</v>
      </c>
      <c r="U3487">
        <v>0</v>
      </c>
      <c r="V3487">
        <v>0</v>
      </c>
      <c r="W3487">
        <v>0</v>
      </c>
      <c r="X3487">
        <v>-15068.02</v>
      </c>
      <c r="Y3487">
        <v>-15068.02</v>
      </c>
      <c r="Z3487">
        <v>0</v>
      </c>
      <c r="AA3487">
        <v>0</v>
      </c>
      <c r="AB3487">
        <v>-15068.02</v>
      </c>
      <c r="AC3487">
        <v>-15068.02</v>
      </c>
      <c r="AD3487">
        <v>0</v>
      </c>
      <c r="AE3487">
        <v>0</v>
      </c>
      <c r="AF3487">
        <v>0</v>
      </c>
      <c r="AG3487">
        <v>0</v>
      </c>
      <c r="AH3487">
        <v>0</v>
      </c>
      <c r="AI3487">
        <v>0</v>
      </c>
      <c r="AJ3487">
        <v>-15068.02</v>
      </c>
      <c r="AK3487">
        <v>0</v>
      </c>
      <c r="AL3487">
        <v>0</v>
      </c>
      <c r="AM3487">
        <v>0</v>
      </c>
      <c r="AN3487">
        <v>0</v>
      </c>
      <c r="AO3487">
        <v>0</v>
      </c>
      <c r="AP3487">
        <v>0</v>
      </c>
      <c r="AQ3487">
        <v>0</v>
      </c>
    </row>
    <row r="3488" spans="2:43" x14ac:dyDescent="0.35">
      <c r="B3488" s="65" t="s">
        <v>128</v>
      </c>
      <c r="C3488">
        <v>2013</v>
      </c>
      <c r="D3488">
        <v>2013</v>
      </c>
      <c r="F3488">
        <v>155</v>
      </c>
      <c r="G3488">
        <v>0</v>
      </c>
      <c r="H3488" t="s">
        <v>669</v>
      </c>
      <c r="I3488">
        <v>733</v>
      </c>
      <c r="J3488">
        <v>251</v>
      </c>
      <c r="K3488" t="s">
        <v>66</v>
      </c>
      <c r="L3488">
        <v>-19630.41</v>
      </c>
      <c r="M3488">
        <v>-19630.41</v>
      </c>
      <c r="N3488">
        <v>0</v>
      </c>
      <c r="O3488">
        <v>0</v>
      </c>
      <c r="P3488">
        <v>-19630.41</v>
      </c>
      <c r="Q3488">
        <v>-19630.41</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row>
    <row r="3489" spans="2:43" x14ac:dyDescent="0.35">
      <c r="B3489" s="65" t="s">
        <v>128</v>
      </c>
      <c r="C3489">
        <v>2013</v>
      </c>
      <c r="D3489">
        <v>2013</v>
      </c>
      <c r="F3489">
        <v>155</v>
      </c>
      <c r="G3489">
        <v>0</v>
      </c>
      <c r="H3489" t="s">
        <v>669</v>
      </c>
      <c r="I3489">
        <v>733</v>
      </c>
      <c r="J3489">
        <v>253</v>
      </c>
      <c r="K3489" t="s">
        <v>66</v>
      </c>
      <c r="L3489">
        <v>0</v>
      </c>
      <c r="M3489">
        <v>0</v>
      </c>
      <c r="N3489">
        <v>0</v>
      </c>
      <c r="O3489">
        <v>0</v>
      </c>
      <c r="P3489">
        <v>0</v>
      </c>
      <c r="Q3489">
        <v>0</v>
      </c>
      <c r="R3489">
        <v>0</v>
      </c>
      <c r="S3489">
        <v>0</v>
      </c>
      <c r="T3489">
        <v>0</v>
      </c>
      <c r="U3489">
        <v>0</v>
      </c>
      <c r="V3489">
        <v>0</v>
      </c>
      <c r="W3489">
        <v>0</v>
      </c>
      <c r="X3489">
        <v>-117.61</v>
      </c>
      <c r="Y3489">
        <v>-117.61</v>
      </c>
      <c r="Z3489">
        <v>0</v>
      </c>
      <c r="AA3489">
        <v>0</v>
      </c>
      <c r="AB3489">
        <v>-117.61</v>
      </c>
      <c r="AC3489">
        <v>-117.61</v>
      </c>
      <c r="AD3489">
        <v>0</v>
      </c>
      <c r="AE3489">
        <v>0</v>
      </c>
      <c r="AF3489">
        <v>0</v>
      </c>
      <c r="AG3489">
        <v>0</v>
      </c>
      <c r="AH3489">
        <v>0</v>
      </c>
      <c r="AI3489">
        <v>0</v>
      </c>
      <c r="AJ3489">
        <v>-117.61</v>
      </c>
      <c r="AK3489">
        <v>0</v>
      </c>
      <c r="AL3489">
        <v>0</v>
      </c>
      <c r="AM3489">
        <v>0</v>
      </c>
      <c r="AN3489">
        <v>0</v>
      </c>
      <c r="AO3489">
        <v>0</v>
      </c>
      <c r="AP3489">
        <v>0</v>
      </c>
      <c r="AQ3489">
        <v>0</v>
      </c>
    </row>
    <row r="3490" spans="2:43" x14ac:dyDescent="0.35">
      <c r="B3490" s="65" t="s">
        <v>128</v>
      </c>
      <c r="C3490">
        <v>2013</v>
      </c>
      <c r="D3490">
        <v>2013</v>
      </c>
      <c r="F3490">
        <v>155</v>
      </c>
      <c r="G3490">
        <v>0</v>
      </c>
      <c r="H3490" t="s">
        <v>669</v>
      </c>
      <c r="I3490">
        <v>733</v>
      </c>
      <c r="J3490">
        <v>410</v>
      </c>
      <c r="K3490" t="s">
        <v>66</v>
      </c>
      <c r="L3490">
        <v>-2250</v>
      </c>
      <c r="M3490">
        <v>0</v>
      </c>
      <c r="N3490">
        <v>0</v>
      </c>
      <c r="O3490">
        <v>0</v>
      </c>
      <c r="P3490">
        <v>-2250</v>
      </c>
      <c r="Q3490">
        <v>0</v>
      </c>
      <c r="R3490">
        <v>0</v>
      </c>
      <c r="S3490">
        <v>0</v>
      </c>
      <c r="T3490">
        <v>0</v>
      </c>
      <c r="U3490">
        <v>0</v>
      </c>
      <c r="V3490">
        <v>0</v>
      </c>
      <c r="W3490">
        <v>0</v>
      </c>
      <c r="X3490">
        <v>0</v>
      </c>
      <c r="Y3490">
        <v>0</v>
      </c>
      <c r="Z3490">
        <v>0</v>
      </c>
      <c r="AA3490">
        <v>0</v>
      </c>
      <c r="AB3490">
        <v>0</v>
      </c>
      <c r="AC3490">
        <v>0</v>
      </c>
      <c r="AD3490">
        <v>-2250</v>
      </c>
      <c r="AE3490">
        <v>0</v>
      </c>
      <c r="AF3490">
        <v>0</v>
      </c>
      <c r="AG3490">
        <v>0</v>
      </c>
      <c r="AH3490">
        <v>0</v>
      </c>
      <c r="AI3490">
        <v>-2250</v>
      </c>
      <c r="AJ3490">
        <v>0</v>
      </c>
      <c r="AK3490">
        <v>-2250</v>
      </c>
      <c r="AL3490">
        <v>0</v>
      </c>
      <c r="AM3490">
        <v>0</v>
      </c>
      <c r="AN3490">
        <v>0</v>
      </c>
      <c r="AO3490">
        <v>0</v>
      </c>
      <c r="AP3490">
        <v>0</v>
      </c>
      <c r="AQ3490">
        <v>0</v>
      </c>
    </row>
    <row r="3491" spans="2:43" x14ac:dyDescent="0.35">
      <c r="B3491" s="65" t="s">
        <v>128</v>
      </c>
      <c r="C3491">
        <v>2013</v>
      </c>
      <c r="D3491">
        <v>2014</v>
      </c>
      <c r="F3491">
        <v>102</v>
      </c>
      <c r="G3491">
        <v>0</v>
      </c>
      <c r="H3491" t="s">
        <v>657</v>
      </c>
      <c r="I3491">
        <v>1</v>
      </c>
      <c r="J3491">
        <v>310</v>
      </c>
      <c r="K3491" t="s">
        <v>66</v>
      </c>
      <c r="L3491">
        <v>-18631.849999999999</v>
      </c>
      <c r="M3491">
        <v>-18631.849999999999</v>
      </c>
      <c r="N3491">
        <v>0</v>
      </c>
      <c r="O3491">
        <v>0</v>
      </c>
      <c r="P3491">
        <v>-18631.849999999999</v>
      </c>
      <c r="Q3491">
        <v>-18631.849999999999</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3835.29</v>
      </c>
      <c r="AN3491">
        <v>0</v>
      </c>
      <c r="AO3491">
        <v>0</v>
      </c>
      <c r="AP3491">
        <v>0</v>
      </c>
      <c r="AQ3491">
        <v>3835.29</v>
      </c>
    </row>
    <row r="3492" spans="2:43" x14ac:dyDescent="0.35">
      <c r="B3492" s="65" t="s">
        <v>128</v>
      </c>
      <c r="C3492">
        <v>2013</v>
      </c>
      <c r="D3492">
        <v>2014</v>
      </c>
      <c r="F3492">
        <v>102</v>
      </c>
      <c r="G3492">
        <v>0</v>
      </c>
      <c r="H3492" t="s">
        <v>657</v>
      </c>
      <c r="I3492">
        <v>1</v>
      </c>
      <c r="J3492">
        <v>320</v>
      </c>
      <c r="K3492" t="s">
        <v>66</v>
      </c>
      <c r="L3492">
        <v>-0.39</v>
      </c>
      <c r="M3492">
        <v>-0.39</v>
      </c>
      <c r="N3492">
        <v>0</v>
      </c>
      <c r="O3492">
        <v>0</v>
      </c>
      <c r="P3492">
        <v>-0.39</v>
      </c>
      <c r="Q3492">
        <v>-0.39</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0.39</v>
      </c>
      <c r="AN3492">
        <v>0</v>
      </c>
      <c r="AO3492">
        <v>0</v>
      </c>
      <c r="AP3492">
        <v>0</v>
      </c>
      <c r="AQ3492">
        <v>0.39</v>
      </c>
    </row>
    <row r="3493" spans="2:43" x14ac:dyDescent="0.35">
      <c r="B3493" s="65" t="s">
        <v>128</v>
      </c>
      <c r="C3493">
        <v>2013</v>
      </c>
      <c r="D3493">
        <v>2014</v>
      </c>
      <c r="F3493">
        <v>116</v>
      </c>
      <c r="G3493">
        <v>0</v>
      </c>
      <c r="H3493" t="s">
        <v>459</v>
      </c>
      <c r="I3493">
        <v>0</v>
      </c>
      <c r="J3493">
        <v>0</v>
      </c>
      <c r="K3493" t="s">
        <v>460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row>
    <row r="3494" spans="2:43" x14ac:dyDescent="0.35">
      <c r="B3494" s="65" t="s">
        <v>128</v>
      </c>
      <c r="C3494">
        <v>2013</v>
      </c>
      <c r="D3494">
        <v>2014</v>
      </c>
      <c r="F3494">
        <v>119</v>
      </c>
      <c r="G3494">
        <v>0</v>
      </c>
      <c r="H3494" t="s">
        <v>661</v>
      </c>
      <c r="I3494">
        <v>1</v>
      </c>
      <c r="J3494">
        <v>253</v>
      </c>
      <c r="K3494" t="s">
        <v>66</v>
      </c>
      <c r="L3494">
        <v>0</v>
      </c>
      <c r="M3494">
        <v>0</v>
      </c>
      <c r="N3494">
        <v>0</v>
      </c>
      <c r="O3494">
        <v>0</v>
      </c>
      <c r="P3494">
        <v>0</v>
      </c>
      <c r="Q3494">
        <v>0</v>
      </c>
      <c r="R3494">
        <v>0</v>
      </c>
      <c r="S3494">
        <v>0</v>
      </c>
      <c r="T3494">
        <v>0</v>
      </c>
      <c r="U3494">
        <v>0</v>
      </c>
      <c r="V3494">
        <v>0</v>
      </c>
      <c r="W3494">
        <v>0</v>
      </c>
      <c r="X3494">
        <v>-4528.8100000000004</v>
      </c>
      <c r="Y3494">
        <v>-4528.8100000000004</v>
      </c>
      <c r="Z3494">
        <v>0</v>
      </c>
      <c r="AA3494">
        <v>0</v>
      </c>
      <c r="AB3494">
        <v>-4528.8100000000004</v>
      </c>
      <c r="AC3494">
        <v>-4528.8100000000004</v>
      </c>
      <c r="AD3494">
        <v>0</v>
      </c>
      <c r="AE3494">
        <v>0</v>
      </c>
      <c r="AF3494">
        <v>0</v>
      </c>
      <c r="AG3494">
        <v>0</v>
      </c>
      <c r="AH3494">
        <v>0</v>
      </c>
      <c r="AI3494">
        <v>0</v>
      </c>
      <c r="AJ3494">
        <v>-4528.8100000000004</v>
      </c>
      <c r="AK3494">
        <v>0</v>
      </c>
      <c r="AL3494">
        <v>0</v>
      </c>
      <c r="AM3494">
        <v>0</v>
      </c>
      <c r="AN3494">
        <v>0</v>
      </c>
      <c r="AO3494">
        <v>0</v>
      </c>
      <c r="AP3494">
        <v>0</v>
      </c>
      <c r="AQ3494">
        <v>0</v>
      </c>
    </row>
    <row r="3495" spans="2:43" x14ac:dyDescent="0.35">
      <c r="B3495" s="65" t="s">
        <v>128</v>
      </c>
      <c r="C3495">
        <v>2013</v>
      </c>
      <c r="D3495">
        <v>2014</v>
      </c>
      <c r="F3495">
        <v>142</v>
      </c>
      <c r="G3495">
        <v>0</v>
      </c>
      <c r="H3495" t="s">
        <v>667</v>
      </c>
      <c r="I3495">
        <v>2</v>
      </c>
      <c r="J3495">
        <v>251</v>
      </c>
      <c r="K3495" t="s">
        <v>66</v>
      </c>
      <c r="L3495">
        <v>-236893.19</v>
      </c>
      <c r="M3495">
        <v>-236893.19</v>
      </c>
      <c r="N3495">
        <v>0</v>
      </c>
      <c r="O3495">
        <v>0</v>
      </c>
      <c r="P3495">
        <v>-236893.19</v>
      </c>
      <c r="Q3495">
        <v>-236893.19</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236893.19</v>
      </c>
      <c r="AN3495">
        <v>0</v>
      </c>
      <c r="AO3495">
        <v>0</v>
      </c>
      <c r="AP3495">
        <v>0</v>
      </c>
      <c r="AQ3495">
        <v>236893.19</v>
      </c>
    </row>
    <row r="3496" spans="2:43" x14ac:dyDescent="0.35">
      <c r="B3496" s="65" t="s">
        <v>128</v>
      </c>
      <c r="C3496">
        <v>2013</v>
      </c>
      <c r="D3496">
        <v>2014</v>
      </c>
      <c r="F3496">
        <v>143</v>
      </c>
      <c r="G3496">
        <v>0</v>
      </c>
      <c r="H3496" t="s">
        <v>531</v>
      </c>
      <c r="I3496">
        <v>2</v>
      </c>
      <c r="J3496">
        <v>210</v>
      </c>
      <c r="K3496" t="s">
        <v>66</v>
      </c>
      <c r="L3496">
        <v>-8392.9</v>
      </c>
      <c r="M3496">
        <v>-8392.9</v>
      </c>
      <c r="N3496">
        <v>0</v>
      </c>
      <c r="O3496">
        <v>0</v>
      </c>
      <c r="P3496">
        <v>-8392.9</v>
      </c>
      <c r="Q3496">
        <v>-8392.9</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8392.9</v>
      </c>
      <c r="AN3496">
        <v>0</v>
      </c>
      <c r="AO3496">
        <v>0</v>
      </c>
      <c r="AP3496">
        <v>0</v>
      </c>
      <c r="AQ3496">
        <v>8392.9</v>
      </c>
    </row>
    <row r="3497" spans="2:43" x14ac:dyDescent="0.35">
      <c r="B3497" s="65" t="s">
        <v>128</v>
      </c>
      <c r="C3497">
        <v>2013</v>
      </c>
      <c r="D3497">
        <v>2014</v>
      </c>
      <c r="F3497">
        <v>143</v>
      </c>
      <c r="G3497">
        <v>0</v>
      </c>
      <c r="H3497" t="s">
        <v>531</v>
      </c>
      <c r="I3497">
        <v>2</v>
      </c>
      <c r="J3497">
        <v>251</v>
      </c>
      <c r="K3497" t="s">
        <v>66</v>
      </c>
      <c r="L3497">
        <v>-171663.37</v>
      </c>
      <c r="M3497">
        <v>-171663.37</v>
      </c>
      <c r="N3497">
        <v>0</v>
      </c>
      <c r="O3497">
        <v>0</v>
      </c>
      <c r="P3497">
        <v>-171663.37</v>
      </c>
      <c r="Q3497">
        <v>-171663.37</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row>
    <row r="3498" spans="2:43" x14ac:dyDescent="0.35">
      <c r="B3498" s="65" t="s">
        <v>128</v>
      </c>
      <c r="C3498">
        <v>2013</v>
      </c>
      <c r="D3498">
        <v>2014</v>
      </c>
      <c r="F3498">
        <v>143</v>
      </c>
      <c r="G3498">
        <v>0</v>
      </c>
      <c r="H3498" t="s">
        <v>531</v>
      </c>
      <c r="I3498">
        <v>2</v>
      </c>
      <c r="J3498">
        <v>253</v>
      </c>
      <c r="K3498" t="s">
        <v>66</v>
      </c>
      <c r="L3498">
        <v>-0.01</v>
      </c>
      <c r="M3498">
        <v>-0.01</v>
      </c>
      <c r="N3498">
        <v>0</v>
      </c>
      <c r="O3498">
        <v>0</v>
      </c>
      <c r="P3498">
        <v>-0.01</v>
      </c>
      <c r="Q3498">
        <v>-0.01</v>
      </c>
      <c r="R3498">
        <v>0</v>
      </c>
      <c r="S3498">
        <v>0</v>
      </c>
      <c r="T3498">
        <v>0</v>
      </c>
      <c r="U3498">
        <v>0</v>
      </c>
      <c r="V3498">
        <v>0</v>
      </c>
      <c r="W3498">
        <v>0</v>
      </c>
      <c r="X3498">
        <v>-20722.560000000001</v>
      </c>
      <c r="Y3498">
        <v>-20776.07</v>
      </c>
      <c r="Z3498">
        <v>0</v>
      </c>
      <c r="AA3498">
        <v>0</v>
      </c>
      <c r="AB3498">
        <v>-20722.560000000001</v>
      </c>
      <c r="AC3498">
        <v>-20776.07</v>
      </c>
      <c r="AD3498">
        <v>53.51</v>
      </c>
      <c r="AE3498">
        <v>0</v>
      </c>
      <c r="AF3498">
        <v>0</v>
      </c>
      <c r="AG3498">
        <v>0</v>
      </c>
      <c r="AH3498">
        <v>0</v>
      </c>
      <c r="AI3498">
        <v>53.51</v>
      </c>
      <c r="AJ3498">
        <v>-20722.560000000001</v>
      </c>
      <c r="AK3498">
        <v>0</v>
      </c>
      <c r="AL3498">
        <v>0</v>
      </c>
      <c r="AM3498">
        <v>0.01</v>
      </c>
      <c r="AN3498">
        <v>0</v>
      </c>
      <c r="AO3498">
        <v>0</v>
      </c>
      <c r="AP3498">
        <v>0</v>
      </c>
      <c r="AQ3498">
        <v>0.01</v>
      </c>
    </row>
    <row r="3499" spans="2:43" x14ac:dyDescent="0.35">
      <c r="B3499" s="65" t="s">
        <v>128</v>
      </c>
      <c r="C3499">
        <v>2013</v>
      </c>
      <c r="D3499">
        <v>2014</v>
      </c>
      <c r="F3499">
        <v>159</v>
      </c>
      <c r="G3499">
        <v>0</v>
      </c>
      <c r="H3499" t="s">
        <v>670</v>
      </c>
      <c r="I3499">
        <v>1</v>
      </c>
      <c r="J3499">
        <v>233</v>
      </c>
      <c r="K3499" t="s">
        <v>66</v>
      </c>
      <c r="L3499">
        <v>0</v>
      </c>
      <c r="M3499">
        <v>0</v>
      </c>
      <c r="N3499">
        <v>0</v>
      </c>
      <c r="O3499">
        <v>0</v>
      </c>
      <c r="P3499">
        <v>0</v>
      </c>
      <c r="Q3499">
        <v>0</v>
      </c>
      <c r="R3499">
        <v>-222242.93</v>
      </c>
      <c r="S3499">
        <v>-222242.93</v>
      </c>
      <c r="T3499">
        <v>0</v>
      </c>
      <c r="U3499">
        <v>0</v>
      </c>
      <c r="V3499">
        <v>-222242.93</v>
      </c>
      <c r="W3499">
        <v>-222242.93</v>
      </c>
      <c r="X3499">
        <v>-507.25</v>
      </c>
      <c r="Y3499">
        <v>-507.25</v>
      </c>
      <c r="Z3499">
        <v>0</v>
      </c>
      <c r="AA3499">
        <v>0</v>
      </c>
      <c r="AB3499">
        <v>-507.25</v>
      </c>
      <c r="AC3499">
        <v>-507.25</v>
      </c>
      <c r="AD3499">
        <v>0</v>
      </c>
      <c r="AE3499">
        <v>0</v>
      </c>
      <c r="AF3499">
        <v>0</v>
      </c>
      <c r="AG3499">
        <v>0</v>
      </c>
      <c r="AH3499">
        <v>0</v>
      </c>
      <c r="AI3499">
        <v>0</v>
      </c>
      <c r="AJ3499">
        <v>-507.25</v>
      </c>
      <c r="AK3499">
        <v>0</v>
      </c>
      <c r="AL3499">
        <v>0</v>
      </c>
      <c r="AM3499">
        <v>0</v>
      </c>
      <c r="AN3499">
        <v>0</v>
      </c>
      <c r="AO3499">
        <v>0</v>
      </c>
      <c r="AP3499">
        <v>0</v>
      </c>
      <c r="AQ3499">
        <v>0</v>
      </c>
    </row>
    <row r="3500" spans="2:43" x14ac:dyDescent="0.35">
      <c r="B3500" s="65" t="s">
        <v>128</v>
      </c>
      <c r="C3500">
        <v>2013</v>
      </c>
      <c r="D3500">
        <v>2014</v>
      </c>
      <c r="F3500">
        <v>159</v>
      </c>
      <c r="G3500">
        <v>0</v>
      </c>
      <c r="H3500" t="s">
        <v>670</v>
      </c>
      <c r="I3500">
        <v>1</v>
      </c>
      <c r="J3500">
        <v>251</v>
      </c>
      <c r="K3500" t="s">
        <v>66</v>
      </c>
      <c r="L3500">
        <v>-24.82</v>
      </c>
      <c r="M3500">
        <v>-24.82</v>
      </c>
      <c r="N3500">
        <v>0</v>
      </c>
      <c r="O3500">
        <v>0</v>
      </c>
      <c r="P3500">
        <v>-24.82</v>
      </c>
      <c r="Q3500">
        <v>-24.82</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row>
    <row r="3501" spans="2:43" x14ac:dyDescent="0.35">
      <c r="B3501" s="65" t="s">
        <v>128</v>
      </c>
      <c r="C3501">
        <v>2013</v>
      </c>
      <c r="D3501">
        <v>2014</v>
      </c>
      <c r="F3501">
        <v>159</v>
      </c>
      <c r="G3501">
        <v>0</v>
      </c>
      <c r="H3501" t="s">
        <v>670</v>
      </c>
      <c r="I3501">
        <v>1</v>
      </c>
      <c r="J3501">
        <v>252</v>
      </c>
      <c r="K3501" t="s">
        <v>66</v>
      </c>
      <c r="L3501">
        <v>-0.01</v>
      </c>
      <c r="M3501">
        <v>-0.01</v>
      </c>
      <c r="N3501">
        <v>0</v>
      </c>
      <c r="O3501">
        <v>0</v>
      </c>
      <c r="P3501">
        <v>-0.01</v>
      </c>
      <c r="Q3501">
        <v>-0.01</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row>
    <row r="3502" spans="2:43" x14ac:dyDescent="0.35">
      <c r="B3502" s="65" t="s">
        <v>128</v>
      </c>
      <c r="C3502">
        <v>2013</v>
      </c>
      <c r="D3502">
        <v>2014</v>
      </c>
      <c r="F3502">
        <v>159</v>
      </c>
      <c r="G3502">
        <v>0</v>
      </c>
      <c r="H3502" t="s">
        <v>670</v>
      </c>
      <c r="I3502">
        <v>1</v>
      </c>
      <c r="J3502">
        <v>257</v>
      </c>
      <c r="K3502" t="s">
        <v>66</v>
      </c>
      <c r="L3502">
        <v>-27204.31</v>
      </c>
      <c r="M3502">
        <v>-27204.31</v>
      </c>
      <c r="N3502">
        <v>0</v>
      </c>
      <c r="O3502">
        <v>0</v>
      </c>
      <c r="P3502">
        <v>-27204.31</v>
      </c>
      <c r="Q3502">
        <v>-27204.31</v>
      </c>
      <c r="R3502">
        <v>222242.93</v>
      </c>
      <c r="S3502">
        <v>222242.93</v>
      </c>
      <c r="T3502">
        <v>0</v>
      </c>
      <c r="U3502">
        <v>0</v>
      </c>
      <c r="V3502">
        <v>222242.93</v>
      </c>
      <c r="W3502">
        <v>222242.93</v>
      </c>
      <c r="X3502">
        <v>0</v>
      </c>
      <c r="Y3502">
        <v>0</v>
      </c>
      <c r="Z3502">
        <v>0</v>
      </c>
      <c r="AA3502">
        <v>0</v>
      </c>
      <c r="AB3502">
        <v>0</v>
      </c>
      <c r="AC3502">
        <v>0</v>
      </c>
      <c r="AD3502">
        <v>0</v>
      </c>
      <c r="AE3502">
        <v>0</v>
      </c>
      <c r="AF3502">
        <v>0</v>
      </c>
      <c r="AG3502">
        <v>0</v>
      </c>
      <c r="AH3502">
        <v>0</v>
      </c>
      <c r="AI3502">
        <v>0</v>
      </c>
      <c r="AJ3502">
        <v>0</v>
      </c>
      <c r="AK3502">
        <v>0</v>
      </c>
      <c r="AL3502">
        <v>0</v>
      </c>
      <c r="AM3502">
        <v>31.87</v>
      </c>
      <c r="AN3502">
        <v>0</v>
      </c>
      <c r="AO3502">
        <v>0</v>
      </c>
      <c r="AP3502">
        <v>0</v>
      </c>
      <c r="AQ3502">
        <v>31.87</v>
      </c>
    </row>
    <row r="3503" spans="2:43" x14ac:dyDescent="0.35">
      <c r="B3503" s="65" t="s">
        <v>128</v>
      </c>
      <c r="C3503">
        <v>2013</v>
      </c>
      <c r="D3503">
        <v>2014</v>
      </c>
      <c r="F3503">
        <v>159</v>
      </c>
      <c r="G3503">
        <v>0</v>
      </c>
      <c r="H3503" t="s">
        <v>670</v>
      </c>
      <c r="I3503">
        <v>1</v>
      </c>
      <c r="J3503">
        <v>310</v>
      </c>
      <c r="K3503" t="s">
        <v>66</v>
      </c>
      <c r="L3503">
        <v>10259.370000000001</v>
      </c>
      <c r="M3503">
        <v>10259.370000000001</v>
      </c>
      <c r="N3503">
        <v>0</v>
      </c>
      <c r="O3503">
        <v>0</v>
      </c>
      <c r="P3503">
        <v>10259.370000000001</v>
      </c>
      <c r="Q3503">
        <v>10259.370000000001</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5713.01</v>
      </c>
      <c r="AN3503">
        <v>0</v>
      </c>
      <c r="AO3503">
        <v>0</v>
      </c>
      <c r="AP3503">
        <v>0</v>
      </c>
      <c r="AQ3503">
        <v>5713.01</v>
      </c>
    </row>
    <row r="3504" spans="2:43" x14ac:dyDescent="0.35">
      <c r="B3504" s="65" t="s">
        <v>128</v>
      </c>
      <c r="C3504">
        <v>2013</v>
      </c>
      <c r="D3504">
        <v>2014</v>
      </c>
      <c r="F3504">
        <v>159</v>
      </c>
      <c r="G3504">
        <v>0</v>
      </c>
      <c r="H3504" t="s">
        <v>670</v>
      </c>
      <c r="I3504">
        <v>1</v>
      </c>
      <c r="J3504">
        <v>320</v>
      </c>
      <c r="K3504" t="s">
        <v>66</v>
      </c>
      <c r="L3504">
        <v>-4026.4</v>
      </c>
      <c r="M3504">
        <v>-4026.4</v>
      </c>
      <c r="N3504">
        <v>0</v>
      </c>
      <c r="O3504">
        <v>0</v>
      </c>
      <c r="P3504">
        <v>-4026.4</v>
      </c>
      <c r="Q3504">
        <v>-4026.4</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4026.4</v>
      </c>
      <c r="AN3504">
        <v>0</v>
      </c>
      <c r="AO3504">
        <v>0</v>
      </c>
      <c r="AP3504">
        <v>0</v>
      </c>
      <c r="AQ3504">
        <v>4026.4</v>
      </c>
    </row>
    <row r="3505" spans="2:43" x14ac:dyDescent="0.35">
      <c r="B3505" s="65" t="s">
        <v>128</v>
      </c>
      <c r="C3505">
        <v>2013</v>
      </c>
      <c r="D3505">
        <v>2018</v>
      </c>
      <c r="F3505">
        <v>142</v>
      </c>
      <c r="G3505">
        <v>0</v>
      </c>
      <c r="H3505" t="s">
        <v>459</v>
      </c>
      <c r="I3505">
        <v>0</v>
      </c>
      <c r="J3505">
        <v>0</v>
      </c>
      <c r="K3505" t="s">
        <v>460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row>
    <row r="3506" spans="2:43" x14ac:dyDescent="0.35">
      <c r="B3506" s="65" t="s">
        <v>128</v>
      </c>
      <c r="C3506">
        <v>2014</v>
      </c>
      <c r="D3506">
        <v>2014</v>
      </c>
      <c r="F3506">
        <v>102</v>
      </c>
      <c r="G3506">
        <v>0</v>
      </c>
      <c r="H3506" t="s">
        <v>657</v>
      </c>
      <c r="I3506">
        <v>1</v>
      </c>
      <c r="J3506">
        <v>121</v>
      </c>
      <c r="K3506" t="s">
        <v>66</v>
      </c>
      <c r="L3506">
        <v>0</v>
      </c>
      <c r="M3506">
        <v>0</v>
      </c>
      <c r="N3506">
        <v>0</v>
      </c>
      <c r="O3506">
        <v>0</v>
      </c>
      <c r="P3506">
        <v>0</v>
      </c>
      <c r="Q3506">
        <v>0</v>
      </c>
      <c r="R3506">
        <v>0</v>
      </c>
      <c r="S3506">
        <v>0</v>
      </c>
      <c r="T3506">
        <v>0</v>
      </c>
      <c r="U3506">
        <v>0</v>
      </c>
      <c r="V3506">
        <v>0</v>
      </c>
      <c r="W3506">
        <v>0</v>
      </c>
      <c r="X3506">
        <v>-2925.17</v>
      </c>
      <c r="Y3506">
        <v>-2925.17</v>
      </c>
      <c r="Z3506">
        <v>0</v>
      </c>
      <c r="AA3506">
        <v>0</v>
      </c>
      <c r="AB3506">
        <v>-2925.17</v>
      </c>
      <c r="AC3506">
        <v>-2925.17</v>
      </c>
      <c r="AD3506">
        <v>0</v>
      </c>
      <c r="AE3506">
        <v>0</v>
      </c>
      <c r="AF3506">
        <v>0</v>
      </c>
      <c r="AG3506">
        <v>0</v>
      </c>
      <c r="AH3506">
        <v>0</v>
      </c>
      <c r="AI3506">
        <v>0</v>
      </c>
      <c r="AJ3506">
        <v>-2925.17</v>
      </c>
      <c r="AK3506">
        <v>0</v>
      </c>
      <c r="AL3506">
        <v>0</v>
      </c>
      <c r="AM3506">
        <v>0</v>
      </c>
      <c r="AN3506">
        <v>0</v>
      </c>
      <c r="AO3506">
        <v>0</v>
      </c>
      <c r="AP3506">
        <v>0</v>
      </c>
      <c r="AQ3506">
        <v>0</v>
      </c>
    </row>
    <row r="3507" spans="2:43" x14ac:dyDescent="0.35">
      <c r="B3507" s="65" t="s">
        <v>128</v>
      </c>
      <c r="C3507">
        <v>2014</v>
      </c>
      <c r="D3507">
        <v>2014</v>
      </c>
      <c r="F3507">
        <v>102</v>
      </c>
      <c r="G3507">
        <v>0</v>
      </c>
      <c r="H3507" t="s">
        <v>657</v>
      </c>
      <c r="I3507">
        <v>1</v>
      </c>
      <c r="J3507">
        <v>210</v>
      </c>
      <c r="K3507" t="s">
        <v>66</v>
      </c>
      <c r="L3507">
        <v>-2111.29</v>
      </c>
      <c r="M3507">
        <v>-2111.29</v>
      </c>
      <c r="N3507">
        <v>0</v>
      </c>
      <c r="O3507">
        <v>0</v>
      </c>
      <c r="P3507">
        <v>-2111.29</v>
      </c>
      <c r="Q3507">
        <v>-2111.29</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2111.29</v>
      </c>
      <c r="AN3507">
        <v>0</v>
      </c>
      <c r="AO3507">
        <v>0</v>
      </c>
      <c r="AP3507">
        <v>0</v>
      </c>
      <c r="AQ3507">
        <v>2111.29</v>
      </c>
    </row>
    <row r="3508" spans="2:43" x14ac:dyDescent="0.35">
      <c r="B3508" s="65" t="s">
        <v>128</v>
      </c>
      <c r="C3508">
        <v>2014</v>
      </c>
      <c r="D3508">
        <v>2014</v>
      </c>
      <c r="F3508">
        <v>102</v>
      </c>
      <c r="G3508">
        <v>0</v>
      </c>
      <c r="H3508" t="s">
        <v>657</v>
      </c>
      <c r="I3508">
        <v>1</v>
      </c>
      <c r="J3508">
        <v>231</v>
      </c>
      <c r="K3508" t="s">
        <v>66</v>
      </c>
      <c r="L3508">
        <v>-100727.39</v>
      </c>
      <c r="M3508">
        <v>-100727.39</v>
      </c>
      <c r="N3508">
        <v>0</v>
      </c>
      <c r="O3508">
        <v>0</v>
      </c>
      <c r="P3508">
        <v>-100727.39</v>
      </c>
      <c r="Q3508">
        <v>-100727.39</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row>
    <row r="3509" spans="2:43" x14ac:dyDescent="0.35">
      <c r="B3509" s="65" t="s">
        <v>128</v>
      </c>
      <c r="C3509">
        <v>2014</v>
      </c>
      <c r="D3509">
        <v>2014</v>
      </c>
      <c r="F3509">
        <v>102</v>
      </c>
      <c r="G3509">
        <v>0</v>
      </c>
      <c r="H3509" t="s">
        <v>657</v>
      </c>
      <c r="I3509">
        <v>1</v>
      </c>
      <c r="J3509">
        <v>233</v>
      </c>
      <c r="K3509" t="s">
        <v>66</v>
      </c>
      <c r="L3509">
        <v>-1348.93</v>
      </c>
      <c r="M3509">
        <v>-1348.93</v>
      </c>
      <c r="N3509">
        <v>0</v>
      </c>
      <c r="O3509">
        <v>0</v>
      </c>
      <c r="P3509">
        <v>-1348.93</v>
      </c>
      <c r="Q3509">
        <v>-1348.93</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row>
    <row r="3510" spans="2:43" x14ac:dyDescent="0.35">
      <c r="B3510" s="65" t="s">
        <v>128</v>
      </c>
      <c r="C3510">
        <v>2014</v>
      </c>
      <c r="D3510">
        <v>2014</v>
      </c>
      <c r="F3510">
        <v>102</v>
      </c>
      <c r="G3510">
        <v>0</v>
      </c>
      <c r="H3510" t="s">
        <v>657</v>
      </c>
      <c r="I3510">
        <v>1</v>
      </c>
      <c r="J3510">
        <v>240</v>
      </c>
      <c r="K3510" t="s">
        <v>66</v>
      </c>
      <c r="L3510">
        <v>-40810</v>
      </c>
      <c r="M3510">
        <v>-40810</v>
      </c>
      <c r="N3510">
        <v>0</v>
      </c>
      <c r="O3510">
        <v>0</v>
      </c>
      <c r="P3510">
        <v>-40810</v>
      </c>
      <c r="Q3510">
        <v>-40810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row>
    <row r="3511" spans="2:43" x14ac:dyDescent="0.35">
      <c r="B3511" s="65" t="s">
        <v>128</v>
      </c>
      <c r="C3511">
        <v>2014</v>
      </c>
      <c r="D3511">
        <v>2014</v>
      </c>
      <c r="F3511">
        <v>102</v>
      </c>
      <c r="G3511">
        <v>0</v>
      </c>
      <c r="H3511" t="s">
        <v>657</v>
      </c>
      <c r="I3511">
        <v>1</v>
      </c>
      <c r="J3511">
        <v>251</v>
      </c>
      <c r="K3511" t="s">
        <v>66</v>
      </c>
      <c r="L3511">
        <v>-973457.58</v>
      </c>
      <c r="M3511">
        <v>-515995.43</v>
      </c>
      <c r="N3511">
        <v>0</v>
      </c>
      <c r="O3511">
        <v>0</v>
      </c>
      <c r="P3511">
        <v>-973457.58</v>
      </c>
      <c r="Q3511">
        <v>-515995.43</v>
      </c>
      <c r="R3511">
        <v>-6933.75</v>
      </c>
      <c r="S3511">
        <v>0</v>
      </c>
      <c r="T3511">
        <v>0</v>
      </c>
      <c r="U3511">
        <v>0</v>
      </c>
      <c r="V3511">
        <v>-6933.75</v>
      </c>
      <c r="W3511">
        <v>0</v>
      </c>
      <c r="X3511">
        <v>-397105.38</v>
      </c>
      <c r="Y3511">
        <v>-227583.94</v>
      </c>
      <c r="Z3511">
        <v>0</v>
      </c>
      <c r="AA3511">
        <v>0</v>
      </c>
      <c r="AB3511">
        <v>-397105.38</v>
      </c>
      <c r="AC3511">
        <v>-227583.94</v>
      </c>
      <c r="AD3511">
        <v>-633917.34</v>
      </c>
      <c r="AE3511">
        <v>0</v>
      </c>
      <c r="AF3511">
        <v>0</v>
      </c>
      <c r="AG3511">
        <v>0</v>
      </c>
      <c r="AH3511">
        <v>0</v>
      </c>
      <c r="AI3511">
        <v>-633917.34</v>
      </c>
      <c r="AJ3511">
        <v>-397105.38</v>
      </c>
      <c r="AK3511">
        <v>-464395.9</v>
      </c>
      <c r="AL3511">
        <v>0</v>
      </c>
      <c r="AM3511">
        <v>45404.41</v>
      </c>
      <c r="AN3511">
        <v>0</v>
      </c>
      <c r="AO3511">
        <v>0</v>
      </c>
      <c r="AP3511">
        <v>0</v>
      </c>
      <c r="AQ3511">
        <v>45404.41</v>
      </c>
    </row>
    <row r="3512" spans="2:43" x14ac:dyDescent="0.35">
      <c r="B3512" s="65" t="s">
        <v>128</v>
      </c>
      <c r="C3512">
        <v>2014</v>
      </c>
      <c r="D3512">
        <v>2014</v>
      </c>
      <c r="F3512">
        <v>102</v>
      </c>
      <c r="G3512">
        <v>0</v>
      </c>
      <c r="H3512" t="s">
        <v>657</v>
      </c>
      <c r="I3512">
        <v>1</v>
      </c>
      <c r="J3512">
        <v>252</v>
      </c>
      <c r="K3512" t="s">
        <v>66</v>
      </c>
      <c r="L3512">
        <v>-39583.949999999997</v>
      </c>
      <c r="M3512">
        <v>-39583.949999999997</v>
      </c>
      <c r="N3512">
        <v>0</v>
      </c>
      <c r="O3512">
        <v>0</v>
      </c>
      <c r="P3512">
        <v>-39583.949999999997</v>
      </c>
      <c r="Q3512">
        <v>-39583.949999999997</v>
      </c>
      <c r="R3512">
        <v>0</v>
      </c>
      <c r="S3512">
        <v>0</v>
      </c>
      <c r="T3512">
        <v>0</v>
      </c>
      <c r="U3512">
        <v>0</v>
      </c>
      <c r="V3512">
        <v>0</v>
      </c>
      <c r="W3512">
        <v>0</v>
      </c>
      <c r="X3512">
        <v>-9000</v>
      </c>
      <c r="Y3512">
        <v>-9000</v>
      </c>
      <c r="Z3512">
        <v>0</v>
      </c>
      <c r="AA3512">
        <v>0</v>
      </c>
      <c r="AB3512">
        <v>-9000</v>
      </c>
      <c r="AC3512">
        <v>-9000</v>
      </c>
      <c r="AD3512">
        <v>0</v>
      </c>
      <c r="AE3512">
        <v>0</v>
      </c>
      <c r="AF3512">
        <v>0</v>
      </c>
      <c r="AG3512">
        <v>0</v>
      </c>
      <c r="AH3512">
        <v>0</v>
      </c>
      <c r="AI3512">
        <v>0</v>
      </c>
      <c r="AJ3512">
        <v>-9000</v>
      </c>
      <c r="AK3512">
        <v>0</v>
      </c>
      <c r="AL3512">
        <v>0</v>
      </c>
      <c r="AM3512">
        <v>1731.38</v>
      </c>
      <c r="AN3512">
        <v>0</v>
      </c>
      <c r="AO3512">
        <v>0</v>
      </c>
      <c r="AP3512">
        <v>0</v>
      </c>
      <c r="AQ3512">
        <v>1731.38</v>
      </c>
    </row>
    <row r="3513" spans="2:43" x14ac:dyDescent="0.35">
      <c r="B3513" s="65" t="s">
        <v>128</v>
      </c>
      <c r="C3513">
        <v>2014</v>
      </c>
      <c r="D3513">
        <v>2014</v>
      </c>
      <c r="F3513">
        <v>102</v>
      </c>
      <c r="G3513">
        <v>0</v>
      </c>
      <c r="H3513" t="s">
        <v>657</v>
      </c>
      <c r="I3513">
        <v>1</v>
      </c>
      <c r="J3513">
        <v>253</v>
      </c>
      <c r="K3513" t="s">
        <v>66</v>
      </c>
      <c r="L3513">
        <v>-198982.19</v>
      </c>
      <c r="M3513">
        <v>-105728.76</v>
      </c>
      <c r="N3513">
        <v>0</v>
      </c>
      <c r="O3513">
        <v>0</v>
      </c>
      <c r="P3513">
        <v>-198982.19</v>
      </c>
      <c r="Q3513">
        <v>-105728.76</v>
      </c>
      <c r="R3513">
        <v>0</v>
      </c>
      <c r="S3513">
        <v>0</v>
      </c>
      <c r="T3513">
        <v>0</v>
      </c>
      <c r="U3513">
        <v>0</v>
      </c>
      <c r="V3513">
        <v>0</v>
      </c>
      <c r="W3513">
        <v>0</v>
      </c>
      <c r="X3513">
        <v>-521300.94</v>
      </c>
      <c r="Y3513">
        <v>-717162.72</v>
      </c>
      <c r="Z3513">
        <v>0</v>
      </c>
      <c r="AA3513">
        <v>0</v>
      </c>
      <c r="AB3513">
        <v>-521300.94</v>
      </c>
      <c r="AC3513">
        <v>-717162.72</v>
      </c>
      <c r="AD3513">
        <v>102608.35</v>
      </c>
      <c r="AE3513">
        <v>0</v>
      </c>
      <c r="AF3513">
        <v>0</v>
      </c>
      <c r="AG3513">
        <v>0</v>
      </c>
      <c r="AH3513">
        <v>0</v>
      </c>
      <c r="AI3513">
        <v>102608.35</v>
      </c>
      <c r="AJ3513">
        <v>-521300.94</v>
      </c>
      <c r="AK3513">
        <v>-93253.43</v>
      </c>
      <c r="AL3513">
        <v>0</v>
      </c>
      <c r="AM3513">
        <v>25092.639999999999</v>
      </c>
      <c r="AN3513">
        <v>0</v>
      </c>
      <c r="AO3513">
        <v>0</v>
      </c>
      <c r="AP3513">
        <v>0</v>
      </c>
      <c r="AQ3513">
        <v>25092.639999999999</v>
      </c>
    </row>
    <row r="3514" spans="2:43" x14ac:dyDescent="0.35">
      <c r="B3514" s="65" t="s">
        <v>128</v>
      </c>
      <c r="C3514">
        <v>2014</v>
      </c>
      <c r="D3514">
        <v>2014</v>
      </c>
      <c r="F3514">
        <v>102</v>
      </c>
      <c r="G3514">
        <v>0</v>
      </c>
      <c r="H3514" t="s">
        <v>659</v>
      </c>
      <c r="I3514">
        <v>801</v>
      </c>
      <c r="J3514">
        <v>121</v>
      </c>
      <c r="K3514" t="s">
        <v>457</v>
      </c>
      <c r="L3514">
        <v>0</v>
      </c>
      <c r="M3514">
        <v>0</v>
      </c>
      <c r="N3514">
        <v>0</v>
      </c>
      <c r="O3514">
        <v>0</v>
      </c>
      <c r="P3514">
        <v>0</v>
      </c>
      <c r="Q3514">
        <v>0</v>
      </c>
      <c r="R3514">
        <v>63541.66</v>
      </c>
      <c r="S3514">
        <v>63541.66</v>
      </c>
      <c r="T3514">
        <v>0</v>
      </c>
      <c r="U3514">
        <v>0</v>
      </c>
      <c r="V3514">
        <v>63541.66</v>
      </c>
      <c r="W3514">
        <v>63541.66</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row>
    <row r="3515" spans="2:43" x14ac:dyDescent="0.35">
      <c r="B3515" s="65" t="s">
        <v>128</v>
      </c>
      <c r="C3515">
        <v>2014</v>
      </c>
      <c r="D3515">
        <v>2014</v>
      </c>
      <c r="F3515">
        <v>102</v>
      </c>
      <c r="G3515">
        <v>0</v>
      </c>
      <c r="H3515" t="s">
        <v>659</v>
      </c>
      <c r="I3515">
        <v>801</v>
      </c>
      <c r="J3515">
        <v>251</v>
      </c>
      <c r="K3515" t="s">
        <v>457</v>
      </c>
      <c r="L3515">
        <v>-25584.5</v>
      </c>
      <c r="M3515">
        <v>-25584.5</v>
      </c>
      <c r="N3515">
        <v>0</v>
      </c>
      <c r="O3515">
        <v>0</v>
      </c>
      <c r="P3515">
        <v>-25584.5</v>
      </c>
      <c r="Q3515">
        <v>-25584.5</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row>
    <row r="3516" spans="2:43" x14ac:dyDescent="0.35">
      <c r="B3516" s="65" t="s">
        <v>128</v>
      </c>
      <c r="C3516">
        <v>2014</v>
      </c>
      <c r="D3516">
        <v>2014</v>
      </c>
      <c r="F3516">
        <v>102</v>
      </c>
      <c r="G3516">
        <v>0</v>
      </c>
      <c r="H3516" t="s">
        <v>659</v>
      </c>
      <c r="I3516">
        <v>801</v>
      </c>
      <c r="J3516">
        <v>253</v>
      </c>
      <c r="K3516" t="s">
        <v>457</v>
      </c>
      <c r="L3516">
        <v>-27.39</v>
      </c>
      <c r="M3516">
        <v>-1077.32</v>
      </c>
      <c r="N3516">
        <v>0</v>
      </c>
      <c r="O3516">
        <v>0</v>
      </c>
      <c r="P3516">
        <v>-27.39</v>
      </c>
      <c r="Q3516">
        <v>-1077.32</v>
      </c>
      <c r="R3516">
        <v>-63541.66</v>
      </c>
      <c r="S3516">
        <v>-63541.66</v>
      </c>
      <c r="T3516">
        <v>0</v>
      </c>
      <c r="U3516">
        <v>0</v>
      </c>
      <c r="V3516">
        <v>-63541.66</v>
      </c>
      <c r="W3516">
        <v>-63541.66</v>
      </c>
      <c r="X3516">
        <v>-2983.87</v>
      </c>
      <c r="Y3516">
        <v>-1986.44</v>
      </c>
      <c r="Z3516">
        <v>0</v>
      </c>
      <c r="AA3516">
        <v>0</v>
      </c>
      <c r="AB3516">
        <v>-2983.87</v>
      </c>
      <c r="AC3516">
        <v>-1986.44</v>
      </c>
      <c r="AD3516">
        <v>52.5</v>
      </c>
      <c r="AE3516">
        <v>0</v>
      </c>
      <c r="AF3516">
        <v>0</v>
      </c>
      <c r="AG3516">
        <v>0</v>
      </c>
      <c r="AH3516">
        <v>0</v>
      </c>
      <c r="AI3516">
        <v>52.5</v>
      </c>
      <c r="AJ3516">
        <v>-2983.87</v>
      </c>
      <c r="AK3516">
        <v>1049.93</v>
      </c>
      <c r="AL3516">
        <v>0</v>
      </c>
      <c r="AM3516">
        <v>120</v>
      </c>
      <c r="AN3516">
        <v>0</v>
      </c>
      <c r="AO3516">
        <v>0</v>
      </c>
      <c r="AP3516">
        <v>0</v>
      </c>
      <c r="AQ3516">
        <v>120</v>
      </c>
    </row>
    <row r="3517" spans="2:43" x14ac:dyDescent="0.35">
      <c r="B3517" s="65" t="s">
        <v>128</v>
      </c>
      <c r="C3517">
        <v>2014</v>
      </c>
      <c r="D3517">
        <v>2014</v>
      </c>
      <c r="F3517">
        <v>118</v>
      </c>
      <c r="G3517">
        <v>0</v>
      </c>
      <c r="H3517" t="s">
        <v>668</v>
      </c>
      <c r="I3517">
        <v>1</v>
      </c>
      <c r="J3517">
        <v>210</v>
      </c>
      <c r="K3517" t="s">
        <v>66</v>
      </c>
      <c r="L3517">
        <v>-9.9</v>
      </c>
      <c r="M3517">
        <v>-9.9</v>
      </c>
      <c r="N3517">
        <v>0</v>
      </c>
      <c r="O3517">
        <v>0</v>
      </c>
      <c r="P3517">
        <v>-9.9</v>
      </c>
      <c r="Q3517">
        <v>-9.9</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9.9</v>
      </c>
      <c r="AN3517">
        <v>0</v>
      </c>
      <c r="AO3517">
        <v>0</v>
      </c>
      <c r="AP3517">
        <v>0</v>
      </c>
      <c r="AQ3517">
        <v>9.9</v>
      </c>
    </row>
    <row r="3518" spans="2:43" x14ac:dyDescent="0.35">
      <c r="B3518" s="65" t="s">
        <v>128</v>
      </c>
      <c r="C3518">
        <v>2014</v>
      </c>
      <c r="D3518">
        <v>2014</v>
      </c>
      <c r="F3518">
        <v>118</v>
      </c>
      <c r="G3518">
        <v>0</v>
      </c>
      <c r="H3518" t="s">
        <v>668</v>
      </c>
      <c r="I3518">
        <v>1</v>
      </c>
      <c r="J3518">
        <v>251</v>
      </c>
      <c r="K3518" t="s">
        <v>66</v>
      </c>
      <c r="L3518">
        <v>-41083.980000000003</v>
      </c>
      <c r="M3518">
        <v>-41083.980000000003</v>
      </c>
      <c r="N3518">
        <v>0</v>
      </c>
      <c r="O3518">
        <v>0</v>
      </c>
      <c r="P3518">
        <v>-41083.980000000003</v>
      </c>
      <c r="Q3518">
        <v>-41083.980000000003</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row>
    <row r="3519" spans="2:43" x14ac:dyDescent="0.35">
      <c r="B3519" s="65" t="s">
        <v>128</v>
      </c>
      <c r="C3519">
        <v>2014</v>
      </c>
      <c r="D3519">
        <v>2014</v>
      </c>
      <c r="F3519">
        <v>118</v>
      </c>
      <c r="G3519">
        <v>0</v>
      </c>
      <c r="H3519" t="s">
        <v>668</v>
      </c>
      <c r="I3519">
        <v>1</v>
      </c>
      <c r="J3519">
        <v>253</v>
      </c>
      <c r="K3519" t="s">
        <v>66</v>
      </c>
      <c r="L3519">
        <v>-7289.42</v>
      </c>
      <c r="M3519">
        <v>-7289.42</v>
      </c>
      <c r="N3519">
        <v>0</v>
      </c>
      <c r="O3519">
        <v>0</v>
      </c>
      <c r="P3519">
        <v>-7289.42</v>
      </c>
      <c r="Q3519">
        <v>-7289.42</v>
      </c>
      <c r="R3519">
        <v>0</v>
      </c>
      <c r="S3519">
        <v>0</v>
      </c>
      <c r="T3519">
        <v>0</v>
      </c>
      <c r="U3519">
        <v>0</v>
      </c>
      <c r="V3519">
        <v>0</v>
      </c>
      <c r="W3519">
        <v>0</v>
      </c>
      <c r="X3519">
        <v>-29672.39</v>
      </c>
      <c r="Y3519">
        <v>-29877.49</v>
      </c>
      <c r="Z3519">
        <v>0</v>
      </c>
      <c r="AA3519">
        <v>0</v>
      </c>
      <c r="AB3519">
        <v>-29672.39</v>
      </c>
      <c r="AC3519">
        <v>-29877.49</v>
      </c>
      <c r="AD3519">
        <v>205.1</v>
      </c>
      <c r="AE3519">
        <v>0</v>
      </c>
      <c r="AF3519">
        <v>0</v>
      </c>
      <c r="AG3519">
        <v>0</v>
      </c>
      <c r="AH3519">
        <v>0</v>
      </c>
      <c r="AI3519">
        <v>205.1</v>
      </c>
      <c r="AJ3519">
        <v>-29672.39</v>
      </c>
      <c r="AK3519">
        <v>0</v>
      </c>
      <c r="AL3519">
        <v>0</v>
      </c>
      <c r="AM3519">
        <v>0</v>
      </c>
      <c r="AN3519">
        <v>0</v>
      </c>
      <c r="AO3519">
        <v>0</v>
      </c>
      <c r="AP3519">
        <v>0</v>
      </c>
      <c r="AQ3519">
        <v>0</v>
      </c>
    </row>
    <row r="3520" spans="2:43" x14ac:dyDescent="0.35">
      <c r="B3520" s="65" t="s">
        <v>128</v>
      </c>
      <c r="C3520">
        <v>2014</v>
      </c>
      <c r="D3520">
        <v>2014</v>
      </c>
      <c r="F3520">
        <v>118</v>
      </c>
      <c r="G3520">
        <v>0</v>
      </c>
      <c r="H3520" t="s">
        <v>668</v>
      </c>
      <c r="I3520">
        <v>1</v>
      </c>
      <c r="J3520">
        <v>257</v>
      </c>
      <c r="K3520" t="s">
        <v>66</v>
      </c>
      <c r="L3520">
        <v>-9844.2000000000007</v>
      </c>
      <c r="M3520">
        <v>-9844.2000000000007</v>
      </c>
      <c r="N3520">
        <v>0</v>
      </c>
      <c r="O3520">
        <v>0</v>
      </c>
      <c r="P3520">
        <v>-9844.2000000000007</v>
      </c>
      <c r="Q3520">
        <v>-9844.2000000000007</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row>
    <row r="3521" spans="2:43" x14ac:dyDescent="0.35">
      <c r="B3521" s="65" t="s">
        <v>128</v>
      </c>
      <c r="C3521">
        <v>2014</v>
      </c>
      <c r="D3521">
        <v>2014</v>
      </c>
      <c r="F3521">
        <v>118</v>
      </c>
      <c r="G3521">
        <v>0</v>
      </c>
      <c r="H3521" t="s">
        <v>668</v>
      </c>
      <c r="I3521">
        <v>1</v>
      </c>
      <c r="J3521">
        <v>310</v>
      </c>
      <c r="K3521" t="s">
        <v>66</v>
      </c>
      <c r="L3521">
        <v>-12928.3</v>
      </c>
      <c r="M3521">
        <v>-12928.3</v>
      </c>
      <c r="N3521">
        <v>0</v>
      </c>
      <c r="O3521">
        <v>0</v>
      </c>
      <c r="P3521">
        <v>-12928.3</v>
      </c>
      <c r="Q3521">
        <v>-12928.3</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row>
    <row r="3522" spans="2:43" x14ac:dyDescent="0.35">
      <c r="B3522" s="65" t="s">
        <v>128</v>
      </c>
      <c r="C3522">
        <v>2014</v>
      </c>
      <c r="D3522">
        <v>2014</v>
      </c>
      <c r="F3522">
        <v>155</v>
      </c>
      <c r="G3522">
        <v>0</v>
      </c>
      <c r="H3522" t="s">
        <v>669</v>
      </c>
      <c r="I3522">
        <v>733</v>
      </c>
      <c r="J3522">
        <v>253</v>
      </c>
      <c r="K3522" t="s">
        <v>66</v>
      </c>
      <c r="L3522">
        <v>0</v>
      </c>
      <c r="M3522">
        <v>0</v>
      </c>
      <c r="N3522">
        <v>0</v>
      </c>
      <c r="O3522">
        <v>0</v>
      </c>
      <c r="P3522">
        <v>0</v>
      </c>
      <c r="Q3522">
        <v>0</v>
      </c>
      <c r="R3522">
        <v>0</v>
      </c>
      <c r="S3522">
        <v>0</v>
      </c>
      <c r="T3522">
        <v>0</v>
      </c>
      <c r="U3522">
        <v>0</v>
      </c>
      <c r="V3522">
        <v>0</v>
      </c>
      <c r="W3522">
        <v>0</v>
      </c>
      <c r="X3522">
        <v>-352.41</v>
      </c>
      <c r="Y3522">
        <v>-356.87</v>
      </c>
      <c r="Z3522">
        <v>0</v>
      </c>
      <c r="AA3522">
        <v>0</v>
      </c>
      <c r="AB3522">
        <v>-352.41</v>
      </c>
      <c r="AC3522">
        <v>-356.87</v>
      </c>
      <c r="AD3522">
        <v>4.46</v>
      </c>
      <c r="AE3522">
        <v>0</v>
      </c>
      <c r="AF3522">
        <v>0</v>
      </c>
      <c r="AG3522">
        <v>0</v>
      </c>
      <c r="AH3522">
        <v>0</v>
      </c>
      <c r="AI3522">
        <v>4.46</v>
      </c>
      <c r="AJ3522">
        <v>-352.41</v>
      </c>
      <c r="AK3522">
        <v>0</v>
      </c>
      <c r="AL3522">
        <v>0</v>
      </c>
      <c r="AM3522">
        <v>0</v>
      </c>
      <c r="AN3522">
        <v>0</v>
      </c>
      <c r="AO3522">
        <v>0</v>
      </c>
      <c r="AP3522">
        <v>0</v>
      </c>
      <c r="AQ3522">
        <v>0</v>
      </c>
    </row>
    <row r="3523" spans="2:43" x14ac:dyDescent="0.35">
      <c r="B3523" s="65" t="s">
        <v>128</v>
      </c>
      <c r="C3523">
        <v>2014</v>
      </c>
      <c r="D3523">
        <v>2014</v>
      </c>
      <c r="F3523">
        <v>155</v>
      </c>
      <c r="G3523">
        <v>0</v>
      </c>
      <c r="H3523" t="s">
        <v>669</v>
      </c>
      <c r="I3523">
        <v>733</v>
      </c>
      <c r="J3523">
        <v>410</v>
      </c>
      <c r="K3523" t="s">
        <v>66</v>
      </c>
      <c r="L3523">
        <v>-1500</v>
      </c>
      <c r="M3523">
        <v>-1500</v>
      </c>
      <c r="N3523">
        <v>0</v>
      </c>
      <c r="O3523">
        <v>0</v>
      </c>
      <c r="P3523">
        <v>-1500</v>
      </c>
      <c r="Q3523">
        <v>-1500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row>
    <row r="3524" spans="2:43" x14ac:dyDescent="0.35">
      <c r="B3524" s="65" t="s">
        <v>128</v>
      </c>
      <c r="C3524">
        <v>2014</v>
      </c>
      <c r="D3524">
        <v>2015</v>
      </c>
      <c r="F3524">
        <v>102</v>
      </c>
      <c r="G3524">
        <v>0</v>
      </c>
      <c r="H3524" t="s">
        <v>657</v>
      </c>
      <c r="I3524">
        <v>1</v>
      </c>
      <c r="J3524">
        <v>251</v>
      </c>
      <c r="K3524" t="s">
        <v>66</v>
      </c>
      <c r="L3524">
        <v>-115694.71</v>
      </c>
      <c r="M3524">
        <v>0</v>
      </c>
      <c r="N3524">
        <v>0</v>
      </c>
      <c r="O3524">
        <v>0</v>
      </c>
      <c r="P3524">
        <v>-115694.71</v>
      </c>
      <c r="Q3524">
        <v>0</v>
      </c>
      <c r="R3524">
        <v>0</v>
      </c>
      <c r="S3524">
        <v>0</v>
      </c>
      <c r="T3524">
        <v>0</v>
      </c>
      <c r="U3524">
        <v>0</v>
      </c>
      <c r="V3524">
        <v>0</v>
      </c>
      <c r="W3524">
        <v>0</v>
      </c>
      <c r="X3524">
        <v>0</v>
      </c>
      <c r="Y3524">
        <v>0</v>
      </c>
      <c r="Z3524">
        <v>0</v>
      </c>
      <c r="AA3524">
        <v>0</v>
      </c>
      <c r="AB3524">
        <v>0</v>
      </c>
      <c r="AC3524">
        <v>0</v>
      </c>
      <c r="AD3524">
        <v>-115694.71</v>
      </c>
      <c r="AE3524">
        <v>0</v>
      </c>
      <c r="AF3524">
        <v>0</v>
      </c>
      <c r="AG3524">
        <v>0</v>
      </c>
      <c r="AH3524">
        <v>0</v>
      </c>
      <c r="AI3524">
        <v>-115694.71</v>
      </c>
      <c r="AJ3524">
        <v>0</v>
      </c>
      <c r="AK3524">
        <v>-115694.71</v>
      </c>
      <c r="AL3524">
        <v>0</v>
      </c>
      <c r="AM3524">
        <v>0</v>
      </c>
      <c r="AN3524">
        <v>0</v>
      </c>
      <c r="AO3524">
        <v>0</v>
      </c>
      <c r="AP3524">
        <v>0</v>
      </c>
      <c r="AQ3524">
        <v>0</v>
      </c>
    </row>
    <row r="3525" spans="2:43" x14ac:dyDescent="0.35">
      <c r="B3525" s="65" t="s">
        <v>128</v>
      </c>
      <c r="C3525">
        <v>2014</v>
      </c>
      <c r="D3525">
        <v>2015</v>
      </c>
      <c r="F3525">
        <v>102</v>
      </c>
      <c r="G3525">
        <v>0</v>
      </c>
      <c r="H3525" t="s">
        <v>657</v>
      </c>
      <c r="I3525">
        <v>1</v>
      </c>
      <c r="J3525">
        <v>310</v>
      </c>
      <c r="K3525" t="s">
        <v>66</v>
      </c>
      <c r="L3525">
        <v>-155177.73000000001</v>
      </c>
      <c r="M3525">
        <v>-8848.4599999999991</v>
      </c>
      <c r="N3525">
        <v>0</v>
      </c>
      <c r="O3525">
        <v>0</v>
      </c>
      <c r="P3525">
        <v>-155177.73000000001</v>
      </c>
      <c r="Q3525">
        <v>-8848.4599999999991</v>
      </c>
      <c r="R3525">
        <v>0</v>
      </c>
      <c r="S3525">
        <v>0</v>
      </c>
      <c r="T3525">
        <v>0</v>
      </c>
      <c r="U3525">
        <v>0</v>
      </c>
      <c r="V3525">
        <v>0</v>
      </c>
      <c r="W3525">
        <v>0</v>
      </c>
      <c r="X3525">
        <v>0</v>
      </c>
      <c r="Y3525">
        <v>0</v>
      </c>
      <c r="Z3525">
        <v>0</v>
      </c>
      <c r="AA3525">
        <v>0</v>
      </c>
      <c r="AB3525">
        <v>0</v>
      </c>
      <c r="AC3525">
        <v>0</v>
      </c>
      <c r="AD3525">
        <v>-146329.26999999999</v>
      </c>
      <c r="AE3525">
        <v>0</v>
      </c>
      <c r="AF3525">
        <v>0</v>
      </c>
      <c r="AG3525">
        <v>0</v>
      </c>
      <c r="AH3525">
        <v>0</v>
      </c>
      <c r="AI3525">
        <v>-146329.26999999999</v>
      </c>
      <c r="AJ3525">
        <v>0</v>
      </c>
      <c r="AK3525">
        <v>-146329.26999999999</v>
      </c>
      <c r="AL3525">
        <v>0</v>
      </c>
      <c r="AM3525">
        <v>0</v>
      </c>
      <c r="AN3525">
        <v>0</v>
      </c>
      <c r="AO3525">
        <v>0</v>
      </c>
      <c r="AP3525">
        <v>0</v>
      </c>
      <c r="AQ3525">
        <v>0</v>
      </c>
    </row>
    <row r="3526" spans="2:43" x14ac:dyDescent="0.35">
      <c r="B3526" s="65" t="s">
        <v>128</v>
      </c>
      <c r="C3526">
        <v>2014</v>
      </c>
      <c r="D3526">
        <v>2015</v>
      </c>
      <c r="F3526">
        <v>116</v>
      </c>
      <c r="G3526">
        <v>0</v>
      </c>
      <c r="H3526" t="s">
        <v>660</v>
      </c>
      <c r="I3526">
        <v>1</v>
      </c>
      <c r="J3526">
        <v>251</v>
      </c>
      <c r="K3526" t="s">
        <v>66</v>
      </c>
      <c r="L3526">
        <v>-35149.01</v>
      </c>
      <c r="M3526">
        <v>-35149.01</v>
      </c>
      <c r="N3526">
        <v>0</v>
      </c>
      <c r="O3526">
        <v>0</v>
      </c>
      <c r="P3526">
        <v>-35149.01</v>
      </c>
      <c r="Q3526">
        <v>-35149.01</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row>
    <row r="3527" spans="2:43" x14ac:dyDescent="0.35">
      <c r="B3527" s="65" t="s">
        <v>128</v>
      </c>
      <c r="C3527">
        <v>2014</v>
      </c>
      <c r="D3527">
        <v>2015</v>
      </c>
      <c r="F3527">
        <v>116</v>
      </c>
      <c r="G3527">
        <v>0</v>
      </c>
      <c r="H3527" t="s">
        <v>660</v>
      </c>
      <c r="I3527">
        <v>1</v>
      </c>
      <c r="J3527">
        <v>253</v>
      </c>
      <c r="K3527" t="s">
        <v>66</v>
      </c>
      <c r="L3527">
        <v>0</v>
      </c>
      <c r="M3527">
        <v>0</v>
      </c>
      <c r="N3527">
        <v>0</v>
      </c>
      <c r="O3527">
        <v>0</v>
      </c>
      <c r="P3527">
        <v>0</v>
      </c>
      <c r="Q3527">
        <v>0</v>
      </c>
      <c r="R3527">
        <v>0</v>
      </c>
      <c r="S3527">
        <v>0</v>
      </c>
      <c r="T3527">
        <v>0</v>
      </c>
      <c r="U3527">
        <v>0</v>
      </c>
      <c r="V3527">
        <v>0</v>
      </c>
      <c r="W3527">
        <v>0</v>
      </c>
      <c r="X3527">
        <v>-110814.16</v>
      </c>
      <c r="Y3527">
        <v>-32300.959999999999</v>
      </c>
      <c r="Z3527">
        <v>0</v>
      </c>
      <c r="AA3527">
        <v>0</v>
      </c>
      <c r="AB3527">
        <v>-110814.16</v>
      </c>
      <c r="AC3527">
        <v>-32300.959999999999</v>
      </c>
      <c r="AD3527">
        <v>-78513.2</v>
      </c>
      <c r="AE3527">
        <v>0</v>
      </c>
      <c r="AF3527">
        <v>0</v>
      </c>
      <c r="AG3527">
        <v>0</v>
      </c>
      <c r="AH3527">
        <v>0</v>
      </c>
      <c r="AI3527">
        <v>-78513.2</v>
      </c>
      <c r="AJ3527">
        <v>-110814.16</v>
      </c>
      <c r="AK3527">
        <v>0</v>
      </c>
      <c r="AL3527">
        <v>0</v>
      </c>
      <c r="AM3527">
        <v>0</v>
      </c>
      <c r="AN3527">
        <v>0</v>
      </c>
      <c r="AO3527">
        <v>32300.959999999999</v>
      </c>
      <c r="AP3527">
        <v>0</v>
      </c>
      <c r="AQ3527">
        <v>32300.959999999999</v>
      </c>
    </row>
    <row r="3528" spans="2:43" x14ac:dyDescent="0.35">
      <c r="B3528" s="65" t="s">
        <v>128</v>
      </c>
      <c r="C3528">
        <v>2014</v>
      </c>
      <c r="D3528">
        <v>2015</v>
      </c>
      <c r="F3528">
        <v>119</v>
      </c>
      <c r="G3528">
        <v>0</v>
      </c>
      <c r="H3528" t="s">
        <v>661</v>
      </c>
      <c r="I3528">
        <v>1</v>
      </c>
      <c r="J3528">
        <v>251</v>
      </c>
      <c r="K3528" t="s">
        <v>66</v>
      </c>
      <c r="L3528">
        <v>-52294.16</v>
      </c>
      <c r="M3528">
        <v>-52294.16</v>
      </c>
      <c r="N3528">
        <v>0</v>
      </c>
      <c r="O3528">
        <v>0</v>
      </c>
      <c r="P3528">
        <v>-52294.16</v>
      </c>
      <c r="Q3528">
        <v>-52294.16</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23292.16</v>
      </c>
      <c r="AN3528">
        <v>0</v>
      </c>
      <c r="AO3528">
        <v>0</v>
      </c>
      <c r="AP3528">
        <v>0</v>
      </c>
      <c r="AQ3528">
        <v>23292.16</v>
      </c>
    </row>
    <row r="3529" spans="2:43" x14ac:dyDescent="0.35">
      <c r="B3529" s="65" t="s">
        <v>128</v>
      </c>
      <c r="C3529">
        <v>2014</v>
      </c>
      <c r="D3529">
        <v>2015</v>
      </c>
      <c r="F3529">
        <v>119</v>
      </c>
      <c r="G3529">
        <v>0</v>
      </c>
      <c r="H3529" t="s">
        <v>661</v>
      </c>
      <c r="I3529">
        <v>1</v>
      </c>
      <c r="J3529">
        <v>252</v>
      </c>
      <c r="K3529" t="s">
        <v>66</v>
      </c>
      <c r="L3529">
        <v>-298.68</v>
      </c>
      <c r="M3529">
        <v>-298.68</v>
      </c>
      <c r="N3529">
        <v>0</v>
      </c>
      <c r="O3529">
        <v>0</v>
      </c>
      <c r="P3529">
        <v>-298.68</v>
      </c>
      <c r="Q3529">
        <v>-298.68</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row>
    <row r="3530" spans="2:43" x14ac:dyDescent="0.35">
      <c r="B3530" s="65" t="s">
        <v>128</v>
      </c>
      <c r="C3530">
        <v>2014</v>
      </c>
      <c r="D3530">
        <v>2015</v>
      </c>
      <c r="F3530">
        <v>119</v>
      </c>
      <c r="G3530">
        <v>0</v>
      </c>
      <c r="H3530" t="s">
        <v>661</v>
      </c>
      <c r="I3530">
        <v>1</v>
      </c>
      <c r="J3530">
        <v>253</v>
      </c>
      <c r="K3530" t="s">
        <v>66</v>
      </c>
      <c r="L3530">
        <v>0</v>
      </c>
      <c r="M3530">
        <v>0</v>
      </c>
      <c r="N3530">
        <v>0</v>
      </c>
      <c r="O3530">
        <v>0</v>
      </c>
      <c r="P3530">
        <v>0</v>
      </c>
      <c r="Q3530">
        <v>0</v>
      </c>
      <c r="R3530">
        <v>0</v>
      </c>
      <c r="S3530">
        <v>0</v>
      </c>
      <c r="T3530">
        <v>0</v>
      </c>
      <c r="U3530">
        <v>0</v>
      </c>
      <c r="V3530">
        <v>0</v>
      </c>
      <c r="W3530">
        <v>0</v>
      </c>
      <c r="X3530">
        <v>-1409.67</v>
      </c>
      <c r="Y3530">
        <v>-1427.5</v>
      </c>
      <c r="Z3530">
        <v>0</v>
      </c>
      <c r="AA3530">
        <v>0</v>
      </c>
      <c r="AB3530">
        <v>-1409.67</v>
      </c>
      <c r="AC3530">
        <v>-1427.5</v>
      </c>
      <c r="AD3530">
        <v>17.829999999999998</v>
      </c>
      <c r="AE3530">
        <v>0</v>
      </c>
      <c r="AF3530">
        <v>0</v>
      </c>
      <c r="AG3530">
        <v>0</v>
      </c>
      <c r="AH3530">
        <v>0</v>
      </c>
      <c r="AI3530">
        <v>17.829999999999998</v>
      </c>
      <c r="AJ3530">
        <v>-1409.67</v>
      </c>
      <c r="AK3530">
        <v>0</v>
      </c>
      <c r="AL3530">
        <v>0</v>
      </c>
      <c r="AM3530">
        <v>0</v>
      </c>
      <c r="AN3530">
        <v>0</v>
      </c>
      <c r="AO3530">
        <v>0</v>
      </c>
      <c r="AP3530">
        <v>0</v>
      </c>
      <c r="AQ3530">
        <v>0</v>
      </c>
    </row>
    <row r="3531" spans="2:43" x14ac:dyDescent="0.35">
      <c r="B3531" s="65" t="s">
        <v>128</v>
      </c>
      <c r="C3531">
        <v>2014</v>
      </c>
      <c r="D3531">
        <v>2015</v>
      </c>
      <c r="F3531">
        <v>119</v>
      </c>
      <c r="G3531">
        <v>0</v>
      </c>
      <c r="H3531" t="s">
        <v>661</v>
      </c>
      <c r="I3531">
        <v>1</v>
      </c>
      <c r="J3531">
        <v>410</v>
      </c>
      <c r="K3531" t="s">
        <v>66</v>
      </c>
      <c r="L3531">
        <v>-2724.16</v>
      </c>
      <c r="M3531">
        <v>-2724.16</v>
      </c>
      <c r="N3531">
        <v>0</v>
      </c>
      <c r="O3531">
        <v>0</v>
      </c>
      <c r="P3531">
        <v>-2724.16</v>
      </c>
      <c r="Q3531">
        <v>-2724.16</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2724.16</v>
      </c>
      <c r="AN3531">
        <v>0</v>
      </c>
      <c r="AO3531">
        <v>0</v>
      </c>
      <c r="AP3531">
        <v>0</v>
      </c>
      <c r="AQ3531">
        <v>2724.16</v>
      </c>
    </row>
    <row r="3532" spans="2:43" x14ac:dyDescent="0.35">
      <c r="B3532" s="65" t="s">
        <v>128</v>
      </c>
      <c r="C3532">
        <v>2014</v>
      </c>
      <c r="D3532">
        <v>2015</v>
      </c>
      <c r="F3532">
        <v>142</v>
      </c>
      <c r="G3532">
        <v>0</v>
      </c>
      <c r="H3532" t="s">
        <v>667</v>
      </c>
      <c r="I3532">
        <v>2</v>
      </c>
      <c r="J3532">
        <v>251</v>
      </c>
      <c r="K3532" t="s">
        <v>66</v>
      </c>
      <c r="L3532">
        <v>-277411.08</v>
      </c>
      <c r="M3532">
        <v>-142110.14000000001</v>
      </c>
      <c r="N3532">
        <v>0</v>
      </c>
      <c r="O3532">
        <v>0</v>
      </c>
      <c r="P3532">
        <v>-277411.08</v>
      </c>
      <c r="Q3532">
        <v>-142110.14000000001</v>
      </c>
      <c r="R3532">
        <v>0</v>
      </c>
      <c r="S3532">
        <v>0</v>
      </c>
      <c r="T3532">
        <v>0</v>
      </c>
      <c r="U3532">
        <v>0</v>
      </c>
      <c r="V3532">
        <v>0</v>
      </c>
      <c r="W3532">
        <v>0</v>
      </c>
      <c r="X3532">
        <v>-257717</v>
      </c>
      <c r="Y3532">
        <v>0</v>
      </c>
      <c r="Z3532">
        <v>0</v>
      </c>
      <c r="AA3532">
        <v>0</v>
      </c>
      <c r="AB3532">
        <v>-257717</v>
      </c>
      <c r="AC3532">
        <v>0</v>
      </c>
      <c r="AD3532">
        <v>-393017.94</v>
      </c>
      <c r="AE3532">
        <v>0</v>
      </c>
      <c r="AF3532">
        <v>0</v>
      </c>
      <c r="AG3532">
        <v>0</v>
      </c>
      <c r="AH3532">
        <v>0</v>
      </c>
      <c r="AI3532">
        <v>-393017.94</v>
      </c>
      <c r="AJ3532">
        <v>-257717</v>
      </c>
      <c r="AK3532">
        <v>-135300.94</v>
      </c>
      <c r="AL3532">
        <v>0</v>
      </c>
      <c r="AM3532">
        <v>0</v>
      </c>
      <c r="AN3532">
        <v>0</v>
      </c>
      <c r="AO3532">
        <v>0</v>
      </c>
      <c r="AP3532">
        <v>0</v>
      </c>
      <c r="AQ3532">
        <v>0</v>
      </c>
    </row>
    <row r="3533" spans="2:43" x14ac:dyDescent="0.35">
      <c r="B3533" s="65" t="s">
        <v>128</v>
      </c>
      <c r="C3533">
        <v>2014</v>
      </c>
      <c r="D3533">
        <v>2015</v>
      </c>
      <c r="F3533">
        <v>159</v>
      </c>
      <c r="G3533">
        <v>0</v>
      </c>
      <c r="H3533" t="s">
        <v>670</v>
      </c>
      <c r="I3533">
        <v>1</v>
      </c>
      <c r="J3533">
        <v>233</v>
      </c>
      <c r="K3533" t="s">
        <v>66</v>
      </c>
      <c r="L3533">
        <v>0</v>
      </c>
      <c r="M3533">
        <v>0</v>
      </c>
      <c r="N3533">
        <v>0</v>
      </c>
      <c r="O3533">
        <v>0</v>
      </c>
      <c r="P3533">
        <v>0</v>
      </c>
      <c r="Q3533">
        <v>0</v>
      </c>
      <c r="R3533">
        <v>0</v>
      </c>
      <c r="S3533">
        <v>0</v>
      </c>
      <c r="T3533">
        <v>0</v>
      </c>
      <c r="U3533">
        <v>0</v>
      </c>
      <c r="V3533">
        <v>0</v>
      </c>
      <c r="W3533">
        <v>0</v>
      </c>
      <c r="X3533">
        <v>-106579.36</v>
      </c>
      <c r="Y3533">
        <v>-106579.36</v>
      </c>
      <c r="Z3533">
        <v>0</v>
      </c>
      <c r="AA3533">
        <v>0</v>
      </c>
      <c r="AB3533">
        <v>-106579.36</v>
      </c>
      <c r="AC3533">
        <v>-106579.36</v>
      </c>
      <c r="AD3533">
        <v>0</v>
      </c>
      <c r="AE3533">
        <v>0</v>
      </c>
      <c r="AF3533">
        <v>0</v>
      </c>
      <c r="AG3533">
        <v>0</v>
      </c>
      <c r="AH3533">
        <v>0</v>
      </c>
      <c r="AI3533">
        <v>0</v>
      </c>
      <c r="AJ3533">
        <v>-106579.36</v>
      </c>
      <c r="AK3533">
        <v>0</v>
      </c>
      <c r="AL3533">
        <v>0</v>
      </c>
      <c r="AM3533">
        <v>0</v>
      </c>
      <c r="AN3533">
        <v>0</v>
      </c>
      <c r="AO3533">
        <v>0</v>
      </c>
      <c r="AP3533">
        <v>0</v>
      </c>
      <c r="AQ3533">
        <v>0</v>
      </c>
    </row>
    <row r="3534" spans="2:43" x14ac:dyDescent="0.35">
      <c r="B3534" s="65" t="s">
        <v>128</v>
      </c>
      <c r="C3534">
        <v>2014</v>
      </c>
      <c r="D3534">
        <v>2015</v>
      </c>
      <c r="F3534">
        <v>159</v>
      </c>
      <c r="G3534">
        <v>0</v>
      </c>
      <c r="H3534" t="s">
        <v>670</v>
      </c>
      <c r="I3534">
        <v>1</v>
      </c>
      <c r="J3534">
        <v>257</v>
      </c>
      <c r="K3534" t="s">
        <v>66</v>
      </c>
      <c r="L3534">
        <v>-500</v>
      </c>
      <c r="M3534">
        <v>-500</v>
      </c>
      <c r="N3534">
        <v>0</v>
      </c>
      <c r="O3534">
        <v>0</v>
      </c>
      <c r="P3534">
        <v>-500</v>
      </c>
      <c r="Q3534">
        <v>-500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500</v>
      </c>
      <c r="AN3534">
        <v>0</v>
      </c>
      <c r="AO3534">
        <v>0</v>
      </c>
      <c r="AP3534">
        <v>0</v>
      </c>
      <c r="AQ3534">
        <v>500</v>
      </c>
    </row>
    <row r="3535" spans="2:43" x14ac:dyDescent="0.35">
      <c r="B3535" s="65" t="s">
        <v>128</v>
      </c>
      <c r="C3535">
        <v>2014</v>
      </c>
      <c r="D3535">
        <v>2016</v>
      </c>
      <c r="F3535">
        <v>143</v>
      </c>
      <c r="G3535">
        <v>0</v>
      </c>
      <c r="H3535" t="s">
        <v>531</v>
      </c>
      <c r="I3535">
        <v>2</v>
      </c>
      <c r="J3535">
        <v>111</v>
      </c>
      <c r="K3535" t="s">
        <v>66</v>
      </c>
      <c r="L3535">
        <v>0</v>
      </c>
      <c r="M3535">
        <v>0</v>
      </c>
      <c r="N3535">
        <v>0</v>
      </c>
      <c r="O3535">
        <v>0</v>
      </c>
      <c r="P3535">
        <v>0</v>
      </c>
      <c r="Q3535">
        <v>0</v>
      </c>
      <c r="R3535">
        <v>-25664.26</v>
      </c>
      <c r="S3535">
        <v>-162.52000000000001</v>
      </c>
      <c r="T3535">
        <v>0</v>
      </c>
      <c r="U3535">
        <v>0</v>
      </c>
      <c r="V3535">
        <v>-25664.26</v>
      </c>
      <c r="W3535">
        <v>-162.52000000000001</v>
      </c>
      <c r="X3535">
        <v>0</v>
      </c>
      <c r="Y3535">
        <v>0</v>
      </c>
      <c r="Z3535">
        <v>0</v>
      </c>
      <c r="AA3535">
        <v>0</v>
      </c>
      <c r="AB3535">
        <v>0</v>
      </c>
      <c r="AC3535">
        <v>0</v>
      </c>
      <c r="AD3535">
        <v>-23974.57</v>
      </c>
      <c r="AE3535">
        <v>0</v>
      </c>
      <c r="AF3535">
        <v>0</v>
      </c>
      <c r="AG3535">
        <v>-1689.69</v>
      </c>
      <c r="AH3535">
        <v>0</v>
      </c>
      <c r="AI3535">
        <v>-25664.26</v>
      </c>
      <c r="AJ3535">
        <v>0</v>
      </c>
      <c r="AK3535">
        <v>-25664.26</v>
      </c>
      <c r="AL3535">
        <v>-162.52000000000001</v>
      </c>
      <c r="AM3535">
        <v>0</v>
      </c>
      <c r="AN3535">
        <v>162.52000000000001</v>
      </c>
      <c r="AO3535">
        <v>0</v>
      </c>
      <c r="AP3535">
        <v>2265.9699999999998</v>
      </c>
      <c r="AQ3535">
        <v>2428.4899999999998</v>
      </c>
    </row>
    <row r="3536" spans="2:43" x14ac:dyDescent="0.35">
      <c r="B3536" s="65" t="s">
        <v>128</v>
      </c>
      <c r="C3536">
        <v>2014</v>
      </c>
      <c r="D3536">
        <v>2016</v>
      </c>
      <c r="F3536">
        <v>143</v>
      </c>
      <c r="G3536">
        <v>0</v>
      </c>
      <c r="H3536" t="s">
        <v>531</v>
      </c>
      <c r="I3536">
        <v>2</v>
      </c>
      <c r="J3536">
        <v>115</v>
      </c>
      <c r="K3536" t="s">
        <v>66</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-2000</v>
      </c>
      <c r="AE3536">
        <v>0</v>
      </c>
      <c r="AF3536">
        <v>0</v>
      </c>
      <c r="AG3536">
        <v>0</v>
      </c>
      <c r="AH3536">
        <v>0</v>
      </c>
      <c r="AI3536">
        <v>-2000</v>
      </c>
      <c r="AJ3536">
        <v>0</v>
      </c>
      <c r="AK3536">
        <v>-2000</v>
      </c>
      <c r="AL3536">
        <v>-2000</v>
      </c>
      <c r="AM3536">
        <v>0</v>
      </c>
      <c r="AN3536">
        <v>0</v>
      </c>
      <c r="AO3536">
        <v>0</v>
      </c>
      <c r="AP3536">
        <v>0</v>
      </c>
      <c r="AQ3536">
        <v>0</v>
      </c>
    </row>
    <row r="3537" spans="2:43" x14ac:dyDescent="0.35">
      <c r="B3537" s="65" t="s">
        <v>128</v>
      </c>
      <c r="C3537">
        <v>2014</v>
      </c>
      <c r="D3537">
        <v>2016</v>
      </c>
      <c r="F3537">
        <v>143</v>
      </c>
      <c r="G3537">
        <v>0</v>
      </c>
      <c r="H3537" t="s">
        <v>531</v>
      </c>
      <c r="I3537">
        <v>2</v>
      </c>
      <c r="J3537">
        <v>121</v>
      </c>
      <c r="K3537" t="s">
        <v>66</v>
      </c>
      <c r="L3537">
        <v>0</v>
      </c>
      <c r="M3537">
        <v>0</v>
      </c>
      <c r="N3537">
        <v>0</v>
      </c>
      <c r="O3537">
        <v>0</v>
      </c>
      <c r="P3537">
        <v>0</v>
      </c>
      <c r="Q3537">
        <v>0</v>
      </c>
      <c r="R3537">
        <v>-8625.6</v>
      </c>
      <c r="S3537">
        <v>0</v>
      </c>
      <c r="T3537">
        <v>0</v>
      </c>
      <c r="U3537">
        <v>0</v>
      </c>
      <c r="V3537">
        <v>-8625.6</v>
      </c>
      <c r="W3537">
        <v>0</v>
      </c>
      <c r="X3537">
        <v>-333.44</v>
      </c>
      <c r="Y3537">
        <v>-21.97</v>
      </c>
      <c r="Z3537">
        <v>0</v>
      </c>
      <c r="AA3537">
        <v>0</v>
      </c>
      <c r="AB3537">
        <v>-333.44</v>
      </c>
      <c r="AC3537">
        <v>-21.97</v>
      </c>
      <c r="AD3537">
        <v>-8464.24</v>
      </c>
      <c r="AE3537">
        <v>0</v>
      </c>
      <c r="AF3537">
        <v>0</v>
      </c>
      <c r="AG3537">
        <v>0</v>
      </c>
      <c r="AH3537">
        <v>0</v>
      </c>
      <c r="AI3537">
        <v>-8464.24</v>
      </c>
      <c r="AJ3537">
        <v>-333.44</v>
      </c>
      <c r="AK3537">
        <v>-8152.77</v>
      </c>
      <c r="AL3537">
        <v>472.83</v>
      </c>
      <c r="AM3537">
        <v>0</v>
      </c>
      <c r="AN3537">
        <v>0</v>
      </c>
      <c r="AO3537">
        <v>0</v>
      </c>
      <c r="AP3537">
        <v>0</v>
      </c>
      <c r="AQ3537">
        <v>0</v>
      </c>
    </row>
    <row r="3538" spans="2:43" x14ac:dyDescent="0.35">
      <c r="B3538" s="65" t="s">
        <v>128</v>
      </c>
      <c r="C3538">
        <v>2014</v>
      </c>
      <c r="D3538">
        <v>2016</v>
      </c>
      <c r="F3538">
        <v>143</v>
      </c>
      <c r="G3538">
        <v>0</v>
      </c>
      <c r="H3538" t="s">
        <v>531</v>
      </c>
      <c r="I3538">
        <v>2</v>
      </c>
      <c r="J3538">
        <v>210</v>
      </c>
      <c r="K3538" t="s">
        <v>66</v>
      </c>
      <c r="L3538">
        <v>-1584.75</v>
      </c>
      <c r="M3538">
        <v>-1584.75</v>
      </c>
      <c r="N3538">
        <v>0</v>
      </c>
      <c r="O3538">
        <v>0</v>
      </c>
      <c r="P3538">
        <v>-1584.75</v>
      </c>
      <c r="Q3538">
        <v>-1584.75</v>
      </c>
      <c r="R3538">
        <v>0</v>
      </c>
      <c r="S3538">
        <v>15.1</v>
      </c>
      <c r="T3538">
        <v>0</v>
      </c>
      <c r="U3538">
        <v>-15.1</v>
      </c>
      <c r="V3538">
        <v>0</v>
      </c>
      <c r="W3538">
        <v>0</v>
      </c>
      <c r="X3538">
        <v>0</v>
      </c>
      <c r="Y3538">
        <v>0</v>
      </c>
      <c r="Z3538">
        <v>0</v>
      </c>
      <c r="AA3538">
        <v>0</v>
      </c>
      <c r="AB3538">
        <v>0</v>
      </c>
      <c r="AC3538">
        <v>0</v>
      </c>
      <c r="AD3538">
        <v>-15.1</v>
      </c>
      <c r="AE3538">
        <v>0</v>
      </c>
      <c r="AF3538">
        <v>0</v>
      </c>
      <c r="AG3538">
        <v>0</v>
      </c>
      <c r="AH3538">
        <v>0</v>
      </c>
      <c r="AI3538">
        <v>-15.1</v>
      </c>
      <c r="AJ3538">
        <v>0</v>
      </c>
      <c r="AK3538">
        <v>-15.1</v>
      </c>
      <c r="AL3538">
        <v>-15.1</v>
      </c>
      <c r="AM3538">
        <v>1584.75</v>
      </c>
      <c r="AN3538">
        <v>0</v>
      </c>
      <c r="AO3538">
        <v>0</v>
      </c>
      <c r="AP3538">
        <v>0</v>
      </c>
      <c r="AQ3538">
        <v>1584.75</v>
      </c>
    </row>
    <row r="3539" spans="2:43" x14ac:dyDescent="0.35">
      <c r="B3539" s="65" t="s">
        <v>128</v>
      </c>
      <c r="C3539">
        <v>2014</v>
      </c>
      <c r="D3539">
        <v>2016</v>
      </c>
      <c r="F3539">
        <v>143</v>
      </c>
      <c r="G3539">
        <v>0</v>
      </c>
      <c r="H3539" t="s">
        <v>531</v>
      </c>
      <c r="I3539">
        <v>2</v>
      </c>
      <c r="J3539">
        <v>251</v>
      </c>
      <c r="K3539" t="s">
        <v>66</v>
      </c>
      <c r="L3539">
        <v>-421923.39</v>
      </c>
      <c r="M3539">
        <v>-235723.35</v>
      </c>
      <c r="N3539">
        <v>0</v>
      </c>
      <c r="O3539">
        <v>0</v>
      </c>
      <c r="P3539">
        <v>-421923.39</v>
      </c>
      <c r="Q3539">
        <v>-235723.35</v>
      </c>
      <c r="R3539">
        <v>-69931.100000000006</v>
      </c>
      <c r="S3539">
        <v>0</v>
      </c>
      <c r="T3539">
        <v>0</v>
      </c>
      <c r="U3539">
        <v>0</v>
      </c>
      <c r="V3539">
        <v>-69931.100000000006</v>
      </c>
      <c r="W3539">
        <v>0</v>
      </c>
      <c r="X3539">
        <v>-135600.95999999999</v>
      </c>
      <c r="Y3539">
        <v>-12602.47</v>
      </c>
      <c r="Z3539">
        <v>0</v>
      </c>
      <c r="AA3539">
        <v>0</v>
      </c>
      <c r="AB3539">
        <v>-135600.95999999999</v>
      </c>
      <c r="AC3539">
        <v>-12602.47</v>
      </c>
      <c r="AD3539">
        <v>-379129.63</v>
      </c>
      <c r="AE3539">
        <v>0</v>
      </c>
      <c r="AF3539">
        <v>0</v>
      </c>
      <c r="AG3539">
        <v>0</v>
      </c>
      <c r="AH3539">
        <v>0</v>
      </c>
      <c r="AI3539">
        <v>-379129.63</v>
      </c>
      <c r="AJ3539">
        <v>-135600.95999999999</v>
      </c>
      <c r="AK3539">
        <v>-256131.14</v>
      </c>
      <c r="AL3539">
        <v>0</v>
      </c>
      <c r="AM3539">
        <v>29448.06</v>
      </c>
      <c r="AN3539">
        <v>0</v>
      </c>
      <c r="AO3539">
        <v>0</v>
      </c>
      <c r="AP3539">
        <v>0</v>
      </c>
      <c r="AQ3539">
        <v>29448.06</v>
      </c>
    </row>
    <row r="3540" spans="2:43" x14ac:dyDescent="0.35">
      <c r="B3540" s="65" t="s">
        <v>128</v>
      </c>
      <c r="C3540">
        <v>2014</v>
      </c>
      <c r="D3540">
        <v>2016</v>
      </c>
      <c r="F3540">
        <v>143</v>
      </c>
      <c r="G3540">
        <v>0</v>
      </c>
      <c r="H3540" t="s">
        <v>531</v>
      </c>
      <c r="I3540">
        <v>2</v>
      </c>
      <c r="J3540">
        <v>253</v>
      </c>
      <c r="K3540" t="s">
        <v>66</v>
      </c>
      <c r="L3540">
        <v>0</v>
      </c>
      <c r="M3540">
        <v>0</v>
      </c>
      <c r="N3540">
        <v>0</v>
      </c>
      <c r="O3540">
        <v>0</v>
      </c>
      <c r="P3540">
        <v>0</v>
      </c>
      <c r="Q3540">
        <v>0</v>
      </c>
      <c r="R3540">
        <v>0</v>
      </c>
      <c r="S3540">
        <v>0</v>
      </c>
      <c r="T3540">
        <v>0</v>
      </c>
      <c r="U3540">
        <v>0</v>
      </c>
      <c r="V3540">
        <v>0</v>
      </c>
      <c r="W3540">
        <v>0</v>
      </c>
      <c r="X3540">
        <v>-37077.11</v>
      </c>
      <c r="Y3540">
        <v>-9110.44</v>
      </c>
      <c r="Z3540">
        <v>0</v>
      </c>
      <c r="AA3540">
        <v>0</v>
      </c>
      <c r="AB3540">
        <v>-37077.11</v>
      </c>
      <c r="AC3540">
        <v>-9110.44</v>
      </c>
      <c r="AD3540">
        <v>-27966.67</v>
      </c>
      <c r="AE3540">
        <v>0</v>
      </c>
      <c r="AF3540">
        <v>0</v>
      </c>
      <c r="AG3540">
        <v>0</v>
      </c>
      <c r="AH3540">
        <v>0</v>
      </c>
      <c r="AI3540">
        <v>-27966.67</v>
      </c>
      <c r="AJ3540">
        <v>-37077.11</v>
      </c>
      <c r="AK3540">
        <v>0</v>
      </c>
      <c r="AL3540">
        <v>0</v>
      </c>
      <c r="AM3540">
        <v>0</v>
      </c>
      <c r="AN3540">
        <v>0</v>
      </c>
      <c r="AO3540">
        <v>0</v>
      </c>
      <c r="AP3540">
        <v>0</v>
      </c>
      <c r="AQ3540">
        <v>0</v>
      </c>
    </row>
    <row r="3541" spans="2:43" x14ac:dyDescent="0.35">
      <c r="B3541" s="65" t="s">
        <v>128</v>
      </c>
      <c r="C3541">
        <v>2015</v>
      </c>
      <c r="D3541">
        <v>2015</v>
      </c>
      <c r="F3541">
        <v>102</v>
      </c>
      <c r="G3541">
        <v>0</v>
      </c>
      <c r="H3541" t="s">
        <v>657</v>
      </c>
      <c r="I3541">
        <v>1</v>
      </c>
      <c r="J3541">
        <v>111</v>
      </c>
      <c r="K3541" t="s">
        <v>66</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587.70000000000005</v>
      </c>
      <c r="AE3541">
        <v>0</v>
      </c>
      <c r="AF3541">
        <v>0</v>
      </c>
      <c r="AG3541">
        <v>-8270.1200000000008</v>
      </c>
      <c r="AH3541">
        <v>0</v>
      </c>
      <c r="AI3541">
        <v>-7682.42</v>
      </c>
      <c r="AJ3541">
        <v>0</v>
      </c>
      <c r="AK3541">
        <v>-7682.42</v>
      </c>
      <c r="AL3541">
        <v>-7682.42</v>
      </c>
      <c r="AM3541">
        <v>0</v>
      </c>
      <c r="AN3541">
        <v>0</v>
      </c>
      <c r="AO3541">
        <v>0</v>
      </c>
      <c r="AP3541">
        <v>0</v>
      </c>
      <c r="AQ3541">
        <v>0</v>
      </c>
    </row>
    <row r="3542" spans="2:43" x14ac:dyDescent="0.35">
      <c r="B3542" s="65" t="s">
        <v>128</v>
      </c>
      <c r="C3542">
        <v>2015</v>
      </c>
      <c r="D3542">
        <v>2015</v>
      </c>
      <c r="F3542">
        <v>102</v>
      </c>
      <c r="G3542">
        <v>0</v>
      </c>
      <c r="H3542" t="s">
        <v>657</v>
      </c>
      <c r="I3542">
        <v>1</v>
      </c>
      <c r="J3542">
        <v>115</v>
      </c>
      <c r="K3542" t="s">
        <v>66</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-1.51</v>
      </c>
      <c r="AH3542">
        <v>0</v>
      </c>
      <c r="AI3542">
        <v>-1.51</v>
      </c>
      <c r="AJ3542">
        <v>0</v>
      </c>
      <c r="AK3542">
        <v>-1.51</v>
      </c>
      <c r="AL3542">
        <v>-1.51</v>
      </c>
      <c r="AM3542">
        <v>0</v>
      </c>
      <c r="AN3542">
        <v>0</v>
      </c>
      <c r="AO3542">
        <v>0</v>
      </c>
      <c r="AP3542">
        <v>0</v>
      </c>
      <c r="AQ3542">
        <v>0</v>
      </c>
    </row>
    <row r="3543" spans="2:43" x14ac:dyDescent="0.35">
      <c r="B3543" s="65" t="s">
        <v>128</v>
      </c>
      <c r="C3543">
        <v>2015</v>
      </c>
      <c r="D3543">
        <v>2015</v>
      </c>
      <c r="F3543">
        <v>102</v>
      </c>
      <c r="G3543">
        <v>0</v>
      </c>
      <c r="H3543" t="s">
        <v>657</v>
      </c>
      <c r="I3543">
        <v>1</v>
      </c>
      <c r="J3543">
        <v>121</v>
      </c>
      <c r="K3543" t="s">
        <v>66</v>
      </c>
      <c r="L3543">
        <v>0</v>
      </c>
      <c r="M3543">
        <v>0</v>
      </c>
      <c r="N3543">
        <v>0</v>
      </c>
      <c r="O3543">
        <v>0</v>
      </c>
      <c r="P3543">
        <v>0</v>
      </c>
      <c r="Q3543">
        <v>0</v>
      </c>
      <c r="R3543">
        <v>0</v>
      </c>
      <c r="S3543">
        <v>0</v>
      </c>
      <c r="T3543">
        <v>0</v>
      </c>
      <c r="U3543">
        <v>0</v>
      </c>
      <c r="V3543">
        <v>0</v>
      </c>
      <c r="W3543">
        <v>0</v>
      </c>
      <c r="X3543">
        <v>-19802.080000000002</v>
      </c>
      <c r="Y3543">
        <v>-20506.830000000002</v>
      </c>
      <c r="Z3543">
        <v>0</v>
      </c>
      <c r="AA3543">
        <v>0</v>
      </c>
      <c r="AB3543">
        <v>-19802.080000000002</v>
      </c>
      <c r="AC3543">
        <v>-20506.830000000002</v>
      </c>
      <c r="AD3543">
        <v>117.05</v>
      </c>
      <c r="AE3543">
        <v>0</v>
      </c>
      <c r="AF3543">
        <v>0</v>
      </c>
      <c r="AG3543">
        <v>-1148.58</v>
      </c>
      <c r="AH3543">
        <v>0</v>
      </c>
      <c r="AI3543">
        <v>-1031.53</v>
      </c>
      <c r="AJ3543">
        <v>-19802.080000000002</v>
      </c>
      <c r="AK3543">
        <v>-1736.28</v>
      </c>
      <c r="AL3543">
        <v>-1736.28</v>
      </c>
      <c r="AM3543">
        <v>0</v>
      </c>
      <c r="AN3543">
        <v>0</v>
      </c>
      <c r="AO3543">
        <v>0</v>
      </c>
      <c r="AP3543">
        <v>88.67</v>
      </c>
      <c r="AQ3543">
        <v>88.67</v>
      </c>
    </row>
    <row r="3544" spans="2:43" x14ac:dyDescent="0.35">
      <c r="B3544" s="65" t="s">
        <v>128</v>
      </c>
      <c r="C3544">
        <v>2015</v>
      </c>
      <c r="D3544">
        <v>2015</v>
      </c>
      <c r="F3544">
        <v>102</v>
      </c>
      <c r="G3544">
        <v>0</v>
      </c>
      <c r="H3544" t="s">
        <v>657</v>
      </c>
      <c r="I3544">
        <v>1</v>
      </c>
      <c r="J3544">
        <v>210</v>
      </c>
      <c r="K3544" t="s">
        <v>66</v>
      </c>
      <c r="L3544">
        <v>-4439.76</v>
      </c>
      <c r="M3544">
        <v>-1287.92</v>
      </c>
      <c r="N3544">
        <v>0</v>
      </c>
      <c r="O3544">
        <v>-1490.29</v>
      </c>
      <c r="P3544">
        <v>-4439.76</v>
      </c>
      <c r="Q3544">
        <v>-2778.21</v>
      </c>
      <c r="R3544">
        <v>0</v>
      </c>
      <c r="S3544">
        <v>140.99</v>
      </c>
      <c r="T3544">
        <v>0</v>
      </c>
      <c r="U3544">
        <v>-140.99</v>
      </c>
      <c r="V3544">
        <v>0</v>
      </c>
      <c r="W3544">
        <v>0</v>
      </c>
      <c r="X3544">
        <v>0</v>
      </c>
      <c r="Y3544">
        <v>0</v>
      </c>
      <c r="Z3544">
        <v>0</v>
      </c>
      <c r="AA3544">
        <v>0</v>
      </c>
      <c r="AB3544">
        <v>0</v>
      </c>
      <c r="AC3544">
        <v>0</v>
      </c>
      <c r="AD3544">
        <v>-3292.83</v>
      </c>
      <c r="AE3544">
        <v>0</v>
      </c>
      <c r="AF3544">
        <v>0</v>
      </c>
      <c r="AG3544">
        <v>0</v>
      </c>
      <c r="AH3544">
        <v>0</v>
      </c>
      <c r="AI3544">
        <v>-3292.83</v>
      </c>
      <c r="AJ3544">
        <v>0</v>
      </c>
      <c r="AK3544">
        <v>-3292.83</v>
      </c>
      <c r="AL3544">
        <v>-1631.28</v>
      </c>
      <c r="AM3544">
        <v>2778.21</v>
      </c>
      <c r="AN3544">
        <v>0</v>
      </c>
      <c r="AO3544">
        <v>0</v>
      </c>
      <c r="AP3544">
        <v>0</v>
      </c>
      <c r="AQ3544">
        <v>2778.21</v>
      </c>
    </row>
    <row r="3545" spans="2:43" x14ac:dyDescent="0.35">
      <c r="B3545" s="65" t="s">
        <v>128</v>
      </c>
      <c r="C3545">
        <v>2015</v>
      </c>
      <c r="D3545">
        <v>2015</v>
      </c>
      <c r="F3545">
        <v>102</v>
      </c>
      <c r="G3545">
        <v>0</v>
      </c>
      <c r="H3545" t="s">
        <v>657</v>
      </c>
      <c r="I3545">
        <v>1</v>
      </c>
      <c r="J3545">
        <v>231</v>
      </c>
      <c r="K3545" t="s">
        <v>66</v>
      </c>
      <c r="L3545">
        <v>-194499.25</v>
      </c>
      <c r="M3545">
        <v>-194499.25</v>
      </c>
      <c r="N3545">
        <v>0</v>
      </c>
      <c r="O3545">
        <v>0</v>
      </c>
      <c r="P3545">
        <v>-194499.25</v>
      </c>
      <c r="Q3545">
        <v>-194499.25</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row>
    <row r="3546" spans="2:43" x14ac:dyDescent="0.35">
      <c r="B3546" s="65" t="s">
        <v>128</v>
      </c>
      <c r="C3546">
        <v>2015</v>
      </c>
      <c r="D3546">
        <v>2015</v>
      </c>
      <c r="F3546">
        <v>102</v>
      </c>
      <c r="G3546">
        <v>0</v>
      </c>
      <c r="H3546" t="s">
        <v>657</v>
      </c>
      <c r="I3546">
        <v>1</v>
      </c>
      <c r="J3546">
        <v>233</v>
      </c>
      <c r="K3546" t="s">
        <v>66</v>
      </c>
      <c r="L3546">
        <v>-11919.07</v>
      </c>
      <c r="M3546">
        <v>-3881.7</v>
      </c>
      <c r="N3546">
        <v>0</v>
      </c>
      <c r="O3546">
        <v>0</v>
      </c>
      <c r="P3546">
        <v>-11919.07</v>
      </c>
      <c r="Q3546">
        <v>-3881.7</v>
      </c>
      <c r="R3546">
        <v>-10617.96</v>
      </c>
      <c r="S3546">
        <v>0</v>
      </c>
      <c r="T3546">
        <v>0</v>
      </c>
      <c r="U3546">
        <v>0</v>
      </c>
      <c r="V3546">
        <v>-10617.96</v>
      </c>
      <c r="W3546">
        <v>0</v>
      </c>
      <c r="X3546">
        <v>0</v>
      </c>
      <c r="Y3546">
        <v>0</v>
      </c>
      <c r="Z3546">
        <v>0</v>
      </c>
      <c r="AA3546">
        <v>0</v>
      </c>
      <c r="AB3546">
        <v>0</v>
      </c>
      <c r="AC3546">
        <v>0</v>
      </c>
      <c r="AD3546">
        <v>-18655.330000000002</v>
      </c>
      <c r="AE3546">
        <v>0</v>
      </c>
      <c r="AF3546">
        <v>0</v>
      </c>
      <c r="AG3546">
        <v>0</v>
      </c>
      <c r="AH3546">
        <v>0</v>
      </c>
      <c r="AI3546">
        <v>-18655.330000000002</v>
      </c>
      <c r="AJ3546">
        <v>0</v>
      </c>
      <c r="AK3546">
        <v>-18655.330000000002</v>
      </c>
      <c r="AL3546">
        <v>0</v>
      </c>
      <c r="AM3546">
        <v>2556.3200000000002</v>
      </c>
      <c r="AN3546">
        <v>0</v>
      </c>
      <c r="AO3546">
        <v>0</v>
      </c>
      <c r="AP3546">
        <v>0</v>
      </c>
      <c r="AQ3546">
        <v>2556.3200000000002</v>
      </c>
    </row>
    <row r="3547" spans="2:43" x14ac:dyDescent="0.35">
      <c r="B3547" s="65" t="s">
        <v>128</v>
      </c>
      <c r="C3547">
        <v>2015</v>
      </c>
      <c r="D3547">
        <v>2015</v>
      </c>
      <c r="F3547">
        <v>102</v>
      </c>
      <c r="G3547">
        <v>0</v>
      </c>
      <c r="H3547" t="s">
        <v>657</v>
      </c>
      <c r="I3547">
        <v>1</v>
      </c>
      <c r="J3547">
        <v>240</v>
      </c>
      <c r="K3547" t="s">
        <v>66</v>
      </c>
      <c r="L3547">
        <v>-102296</v>
      </c>
      <c r="M3547">
        <v>-102296</v>
      </c>
      <c r="N3547">
        <v>0</v>
      </c>
      <c r="O3547">
        <v>0</v>
      </c>
      <c r="P3547">
        <v>-102296</v>
      </c>
      <c r="Q3547">
        <v>-102296</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0</v>
      </c>
      <c r="AK3547">
        <v>0</v>
      </c>
      <c r="AL3547">
        <v>0</v>
      </c>
      <c r="AM3547">
        <v>0</v>
      </c>
      <c r="AN3547">
        <v>0</v>
      </c>
      <c r="AO3547">
        <v>0</v>
      </c>
      <c r="AP3547">
        <v>0</v>
      </c>
      <c r="AQ3547">
        <v>0</v>
      </c>
    </row>
    <row r="3548" spans="2:43" x14ac:dyDescent="0.35">
      <c r="B3548" s="65" t="s">
        <v>128</v>
      </c>
      <c r="C3548">
        <v>2015</v>
      </c>
      <c r="D3548">
        <v>2015</v>
      </c>
      <c r="F3548">
        <v>102</v>
      </c>
      <c r="G3548">
        <v>0</v>
      </c>
      <c r="H3548" t="s">
        <v>657</v>
      </c>
      <c r="I3548">
        <v>1</v>
      </c>
      <c r="J3548">
        <v>251</v>
      </c>
      <c r="K3548" t="s">
        <v>66</v>
      </c>
      <c r="L3548">
        <v>-244887.04000000001</v>
      </c>
      <c r="M3548">
        <v>-106523.39</v>
      </c>
      <c r="N3548">
        <v>0</v>
      </c>
      <c r="O3548">
        <v>0</v>
      </c>
      <c r="P3548">
        <v>-244887.04000000001</v>
      </c>
      <c r="Q3548">
        <v>-106523.39</v>
      </c>
      <c r="R3548">
        <v>-29340.68</v>
      </c>
      <c r="S3548">
        <v>1.84</v>
      </c>
      <c r="T3548">
        <v>0</v>
      </c>
      <c r="U3548">
        <v>-1.84</v>
      </c>
      <c r="V3548">
        <v>-29340.68</v>
      </c>
      <c r="W3548">
        <v>0</v>
      </c>
      <c r="X3548">
        <v>-92185.61</v>
      </c>
      <c r="Y3548">
        <v>-40429.17</v>
      </c>
      <c r="Z3548">
        <v>0</v>
      </c>
      <c r="AA3548">
        <v>0</v>
      </c>
      <c r="AB3548">
        <v>-92185.61</v>
      </c>
      <c r="AC3548">
        <v>-40429.17</v>
      </c>
      <c r="AD3548">
        <v>-219462.61</v>
      </c>
      <c r="AE3548">
        <v>0</v>
      </c>
      <c r="AF3548">
        <v>0</v>
      </c>
      <c r="AG3548">
        <v>0</v>
      </c>
      <c r="AH3548">
        <v>0</v>
      </c>
      <c r="AI3548">
        <v>-219462.61</v>
      </c>
      <c r="AJ3548">
        <v>-92185.61</v>
      </c>
      <c r="AK3548">
        <v>-167706.17000000001</v>
      </c>
      <c r="AL3548">
        <v>-1.84</v>
      </c>
      <c r="AM3548">
        <v>20064.61</v>
      </c>
      <c r="AN3548">
        <v>0</v>
      </c>
      <c r="AO3548">
        <v>0</v>
      </c>
      <c r="AP3548">
        <v>0</v>
      </c>
      <c r="AQ3548">
        <v>20064.61</v>
      </c>
    </row>
    <row r="3549" spans="2:43" x14ac:dyDescent="0.35">
      <c r="B3549" s="65" t="s">
        <v>128</v>
      </c>
      <c r="C3549">
        <v>2015</v>
      </c>
      <c r="D3549">
        <v>2015</v>
      </c>
      <c r="F3549">
        <v>102</v>
      </c>
      <c r="G3549">
        <v>0</v>
      </c>
      <c r="H3549" t="s">
        <v>657</v>
      </c>
      <c r="I3549">
        <v>1</v>
      </c>
      <c r="J3549">
        <v>252</v>
      </c>
      <c r="K3549" t="s">
        <v>66</v>
      </c>
      <c r="L3549">
        <v>-40246.25</v>
      </c>
      <c r="M3549">
        <v>-11498.47</v>
      </c>
      <c r="N3549">
        <v>0</v>
      </c>
      <c r="O3549">
        <v>0</v>
      </c>
      <c r="P3549">
        <v>-40246.25</v>
      </c>
      <c r="Q3549">
        <v>-11498.47</v>
      </c>
      <c r="R3549">
        <v>775</v>
      </c>
      <c r="S3549">
        <v>778.57</v>
      </c>
      <c r="T3549">
        <v>0</v>
      </c>
      <c r="U3549">
        <v>-3.57</v>
      </c>
      <c r="V3549">
        <v>775</v>
      </c>
      <c r="W3549">
        <v>775</v>
      </c>
      <c r="X3549">
        <v>-6475</v>
      </c>
      <c r="Y3549">
        <v>-6475</v>
      </c>
      <c r="Z3549">
        <v>0</v>
      </c>
      <c r="AA3549">
        <v>0</v>
      </c>
      <c r="AB3549">
        <v>-6475</v>
      </c>
      <c r="AC3549">
        <v>-6475</v>
      </c>
      <c r="AD3549">
        <v>-28751.35</v>
      </c>
      <c r="AE3549">
        <v>0</v>
      </c>
      <c r="AF3549">
        <v>0</v>
      </c>
      <c r="AG3549">
        <v>0</v>
      </c>
      <c r="AH3549">
        <v>0</v>
      </c>
      <c r="AI3549">
        <v>-28751.35</v>
      </c>
      <c r="AJ3549">
        <v>-6475</v>
      </c>
      <c r="AK3549">
        <v>-28751.35</v>
      </c>
      <c r="AL3549">
        <v>-3.57</v>
      </c>
      <c r="AM3549">
        <v>2931.21</v>
      </c>
      <c r="AN3549">
        <v>0</v>
      </c>
      <c r="AO3549">
        <v>0</v>
      </c>
      <c r="AP3549">
        <v>0</v>
      </c>
      <c r="AQ3549">
        <v>2931.21</v>
      </c>
    </row>
    <row r="3550" spans="2:43" x14ac:dyDescent="0.35">
      <c r="B3550" s="65" t="s">
        <v>128</v>
      </c>
      <c r="C3550">
        <v>2015</v>
      </c>
      <c r="D3550">
        <v>2015</v>
      </c>
      <c r="F3550">
        <v>102</v>
      </c>
      <c r="G3550">
        <v>0</v>
      </c>
      <c r="H3550" t="s">
        <v>657</v>
      </c>
      <c r="I3550">
        <v>1</v>
      </c>
      <c r="J3550">
        <v>253</v>
      </c>
      <c r="K3550" t="s">
        <v>66</v>
      </c>
      <c r="L3550">
        <v>-593880.5</v>
      </c>
      <c r="M3550">
        <v>-416731.5</v>
      </c>
      <c r="N3550">
        <v>0</v>
      </c>
      <c r="O3550">
        <v>-6125.97</v>
      </c>
      <c r="P3550">
        <v>-593880.5</v>
      </c>
      <c r="Q3550">
        <v>-422857.47</v>
      </c>
      <c r="R3550">
        <v>-775</v>
      </c>
      <c r="S3550">
        <v>-775</v>
      </c>
      <c r="T3550">
        <v>0</v>
      </c>
      <c r="U3550">
        <v>0</v>
      </c>
      <c r="V3550">
        <v>-775</v>
      </c>
      <c r="W3550">
        <v>-775</v>
      </c>
      <c r="X3550">
        <v>-1214692.93</v>
      </c>
      <c r="Y3550">
        <v>-1079894.08</v>
      </c>
      <c r="Z3550">
        <v>0</v>
      </c>
      <c r="AA3550">
        <v>0</v>
      </c>
      <c r="AB3550">
        <v>-1214692.93</v>
      </c>
      <c r="AC3550">
        <v>-1079894.08</v>
      </c>
      <c r="AD3550">
        <v>-311947.84999999998</v>
      </c>
      <c r="AE3550">
        <v>0</v>
      </c>
      <c r="AF3550">
        <v>0</v>
      </c>
      <c r="AG3550">
        <v>0</v>
      </c>
      <c r="AH3550">
        <v>0</v>
      </c>
      <c r="AI3550">
        <v>-311947.84999999998</v>
      </c>
      <c r="AJ3550">
        <v>-1214692.93</v>
      </c>
      <c r="AK3550">
        <v>-177149</v>
      </c>
      <c r="AL3550">
        <v>-6125.97</v>
      </c>
      <c r="AM3550">
        <v>58479.68</v>
      </c>
      <c r="AN3550">
        <v>0</v>
      </c>
      <c r="AO3550">
        <v>0</v>
      </c>
      <c r="AP3550">
        <v>8498.44</v>
      </c>
      <c r="AQ3550">
        <v>66978.12</v>
      </c>
    </row>
    <row r="3551" spans="2:43" x14ac:dyDescent="0.35">
      <c r="B3551" s="65" t="s">
        <v>128</v>
      </c>
      <c r="C3551">
        <v>2015</v>
      </c>
      <c r="D3551">
        <v>2015</v>
      </c>
      <c r="F3551">
        <v>102</v>
      </c>
      <c r="G3551">
        <v>0</v>
      </c>
      <c r="H3551" t="s">
        <v>657</v>
      </c>
      <c r="I3551">
        <v>1</v>
      </c>
      <c r="J3551">
        <v>257</v>
      </c>
      <c r="K3551" t="s">
        <v>66</v>
      </c>
      <c r="L3551">
        <v>-12357.3</v>
      </c>
      <c r="M3551">
        <v>0</v>
      </c>
      <c r="N3551">
        <v>0</v>
      </c>
      <c r="O3551">
        <v>0</v>
      </c>
      <c r="P3551">
        <v>-12357.3</v>
      </c>
      <c r="Q3551">
        <v>0</v>
      </c>
      <c r="R3551">
        <v>0</v>
      </c>
      <c r="S3551">
        <v>0</v>
      </c>
      <c r="T3551">
        <v>0</v>
      </c>
      <c r="U3551">
        <v>0</v>
      </c>
      <c r="V3551">
        <v>0</v>
      </c>
      <c r="W3551">
        <v>0</v>
      </c>
      <c r="X3551">
        <v>0</v>
      </c>
      <c r="Y3551">
        <v>0</v>
      </c>
      <c r="Z3551">
        <v>0</v>
      </c>
      <c r="AA3551">
        <v>0</v>
      </c>
      <c r="AB3551">
        <v>0</v>
      </c>
      <c r="AC3551">
        <v>0</v>
      </c>
      <c r="AD3551">
        <v>-12357.3</v>
      </c>
      <c r="AE3551">
        <v>0</v>
      </c>
      <c r="AF3551">
        <v>0</v>
      </c>
      <c r="AG3551">
        <v>0</v>
      </c>
      <c r="AH3551">
        <v>0</v>
      </c>
      <c r="AI3551">
        <v>-12357.3</v>
      </c>
      <c r="AJ3551">
        <v>0</v>
      </c>
      <c r="AK3551">
        <v>-12357.3</v>
      </c>
      <c r="AL3551">
        <v>0</v>
      </c>
      <c r="AM3551">
        <v>0</v>
      </c>
      <c r="AN3551">
        <v>0</v>
      </c>
      <c r="AO3551">
        <v>0</v>
      </c>
      <c r="AP3551">
        <v>0</v>
      </c>
      <c r="AQ3551">
        <v>0</v>
      </c>
    </row>
    <row r="3552" spans="2:43" x14ac:dyDescent="0.35">
      <c r="B3552" s="65" t="s">
        <v>128</v>
      </c>
      <c r="C3552">
        <v>2015</v>
      </c>
      <c r="D3552">
        <v>2015</v>
      </c>
      <c r="F3552">
        <v>102</v>
      </c>
      <c r="G3552">
        <v>0</v>
      </c>
      <c r="H3552" t="s">
        <v>657</v>
      </c>
      <c r="I3552">
        <v>1</v>
      </c>
      <c r="J3552">
        <v>310</v>
      </c>
      <c r="K3552" t="s">
        <v>66</v>
      </c>
      <c r="L3552">
        <v>0</v>
      </c>
      <c r="M3552">
        <v>0</v>
      </c>
      <c r="N3552">
        <v>0</v>
      </c>
      <c r="O3552">
        <v>0</v>
      </c>
      <c r="P3552">
        <v>0</v>
      </c>
      <c r="Q3552">
        <v>0</v>
      </c>
      <c r="R3552">
        <v>-22750</v>
      </c>
      <c r="S3552">
        <v>281.07</v>
      </c>
      <c r="T3552">
        <v>0</v>
      </c>
      <c r="U3552">
        <v>-281.07</v>
      </c>
      <c r="V3552">
        <v>-22750</v>
      </c>
      <c r="W3552">
        <v>0</v>
      </c>
      <c r="X3552">
        <v>0</v>
      </c>
      <c r="Y3552">
        <v>0</v>
      </c>
      <c r="Z3552">
        <v>0</v>
      </c>
      <c r="AA3552">
        <v>0</v>
      </c>
      <c r="AB3552">
        <v>0</v>
      </c>
      <c r="AC3552">
        <v>0</v>
      </c>
      <c r="AD3552">
        <v>-23031.07</v>
      </c>
      <c r="AE3552">
        <v>0</v>
      </c>
      <c r="AF3552">
        <v>0</v>
      </c>
      <c r="AG3552">
        <v>0</v>
      </c>
      <c r="AH3552">
        <v>0</v>
      </c>
      <c r="AI3552">
        <v>-23031.07</v>
      </c>
      <c r="AJ3552">
        <v>0</v>
      </c>
      <c r="AK3552">
        <v>-23031.07</v>
      </c>
      <c r="AL3552">
        <v>-281.07</v>
      </c>
      <c r="AM3552">
        <v>0</v>
      </c>
      <c r="AN3552">
        <v>0</v>
      </c>
      <c r="AO3552">
        <v>0</v>
      </c>
      <c r="AP3552">
        <v>0</v>
      </c>
      <c r="AQ3552">
        <v>0</v>
      </c>
    </row>
    <row r="3553" spans="2:43" x14ac:dyDescent="0.35">
      <c r="B3553" s="65" t="s">
        <v>128</v>
      </c>
      <c r="C3553">
        <v>2015</v>
      </c>
      <c r="D3553">
        <v>2015</v>
      </c>
      <c r="F3553">
        <v>102</v>
      </c>
      <c r="G3553">
        <v>0</v>
      </c>
      <c r="H3553" t="s">
        <v>659</v>
      </c>
      <c r="I3553">
        <v>801</v>
      </c>
      <c r="J3553">
        <v>233</v>
      </c>
      <c r="K3553" t="s">
        <v>457</v>
      </c>
      <c r="L3553">
        <v>-2000</v>
      </c>
      <c r="M3553">
        <v>-2000</v>
      </c>
      <c r="N3553">
        <v>0</v>
      </c>
      <c r="O3553">
        <v>0</v>
      </c>
      <c r="P3553">
        <v>-2000</v>
      </c>
      <c r="Q3553">
        <v>-2000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row>
    <row r="3554" spans="2:43" x14ac:dyDescent="0.35">
      <c r="B3554" s="65" t="s">
        <v>128</v>
      </c>
      <c r="C3554">
        <v>2015</v>
      </c>
      <c r="D3554">
        <v>2015</v>
      </c>
      <c r="F3554">
        <v>102</v>
      </c>
      <c r="G3554">
        <v>0</v>
      </c>
      <c r="H3554" t="s">
        <v>659</v>
      </c>
      <c r="I3554">
        <v>801</v>
      </c>
      <c r="J3554">
        <v>251</v>
      </c>
      <c r="K3554" t="s">
        <v>457</v>
      </c>
      <c r="L3554">
        <v>-9758.48</v>
      </c>
      <c r="M3554">
        <v>-9758.48</v>
      </c>
      <c r="N3554">
        <v>0</v>
      </c>
      <c r="O3554">
        <v>0</v>
      </c>
      <c r="P3554">
        <v>-9758.48</v>
      </c>
      <c r="Q3554">
        <v>-9758.48</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row>
    <row r="3555" spans="2:43" x14ac:dyDescent="0.35">
      <c r="B3555" s="65" t="s">
        <v>128</v>
      </c>
      <c r="C3555">
        <v>2015</v>
      </c>
      <c r="D3555">
        <v>2015</v>
      </c>
      <c r="F3555">
        <v>102</v>
      </c>
      <c r="G3555">
        <v>0</v>
      </c>
      <c r="H3555" t="s">
        <v>659</v>
      </c>
      <c r="I3555">
        <v>801</v>
      </c>
      <c r="J3555">
        <v>253</v>
      </c>
      <c r="K3555" t="s">
        <v>457</v>
      </c>
      <c r="L3555">
        <v>-26277.040000000001</v>
      </c>
      <c r="M3555">
        <v>-26325.11</v>
      </c>
      <c r="N3555">
        <v>0</v>
      </c>
      <c r="O3555">
        <v>0</v>
      </c>
      <c r="P3555">
        <v>-26277.040000000001</v>
      </c>
      <c r="Q3555">
        <v>-26325.11</v>
      </c>
      <c r="R3555">
        <v>0</v>
      </c>
      <c r="S3555">
        <v>0</v>
      </c>
      <c r="T3555">
        <v>0</v>
      </c>
      <c r="U3555">
        <v>0</v>
      </c>
      <c r="V3555">
        <v>0</v>
      </c>
      <c r="W3555">
        <v>0</v>
      </c>
      <c r="X3555">
        <v>-308479.62</v>
      </c>
      <c r="Y3555">
        <v>-23491.02</v>
      </c>
      <c r="Z3555">
        <v>0</v>
      </c>
      <c r="AA3555">
        <v>0</v>
      </c>
      <c r="AB3555">
        <v>-308479.62</v>
      </c>
      <c r="AC3555">
        <v>-23491.02</v>
      </c>
      <c r="AD3555">
        <v>-284940.53000000003</v>
      </c>
      <c r="AE3555">
        <v>0</v>
      </c>
      <c r="AF3555">
        <v>0</v>
      </c>
      <c r="AG3555">
        <v>0</v>
      </c>
      <c r="AH3555">
        <v>0</v>
      </c>
      <c r="AI3555">
        <v>-284940.53000000003</v>
      </c>
      <c r="AJ3555">
        <v>-308479.62</v>
      </c>
      <c r="AK3555">
        <v>48.07</v>
      </c>
      <c r="AL3555">
        <v>0</v>
      </c>
      <c r="AM3555">
        <v>26277.040000000001</v>
      </c>
      <c r="AN3555">
        <v>0</v>
      </c>
      <c r="AO3555">
        <v>0</v>
      </c>
      <c r="AP3555">
        <v>0</v>
      </c>
      <c r="AQ3555">
        <v>26277.040000000001</v>
      </c>
    </row>
    <row r="3556" spans="2:43" x14ac:dyDescent="0.35">
      <c r="B3556" s="65" t="s">
        <v>128</v>
      </c>
      <c r="C3556">
        <v>2015</v>
      </c>
      <c r="D3556">
        <v>2015</v>
      </c>
      <c r="F3556">
        <v>102</v>
      </c>
      <c r="G3556">
        <v>0</v>
      </c>
      <c r="H3556" t="s">
        <v>659</v>
      </c>
      <c r="I3556">
        <v>801</v>
      </c>
      <c r="J3556">
        <v>257</v>
      </c>
      <c r="K3556" t="s">
        <v>457</v>
      </c>
      <c r="L3556">
        <v>-20509.650000000001</v>
      </c>
      <c r="M3556">
        <v>-20509.650000000001</v>
      </c>
      <c r="N3556">
        <v>0</v>
      </c>
      <c r="O3556">
        <v>0</v>
      </c>
      <c r="P3556">
        <v>-20509.650000000001</v>
      </c>
      <c r="Q3556">
        <v>-20509.650000000001</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row>
    <row r="3557" spans="2:43" x14ac:dyDescent="0.35">
      <c r="B3557" s="65" t="s">
        <v>128</v>
      </c>
      <c r="C3557">
        <v>2015</v>
      </c>
      <c r="D3557">
        <v>2015</v>
      </c>
      <c r="F3557">
        <v>118</v>
      </c>
      <c r="G3557">
        <v>0</v>
      </c>
      <c r="H3557" t="s">
        <v>668</v>
      </c>
      <c r="I3557">
        <v>1</v>
      </c>
      <c r="J3557">
        <v>121</v>
      </c>
      <c r="K3557" t="s">
        <v>66</v>
      </c>
      <c r="L3557">
        <v>0</v>
      </c>
      <c r="M3557">
        <v>0</v>
      </c>
      <c r="N3557">
        <v>0</v>
      </c>
      <c r="O3557">
        <v>0</v>
      </c>
      <c r="P3557">
        <v>0</v>
      </c>
      <c r="Q3557">
        <v>0</v>
      </c>
      <c r="R3557">
        <v>0</v>
      </c>
      <c r="S3557">
        <v>0</v>
      </c>
      <c r="T3557">
        <v>0</v>
      </c>
      <c r="U3557">
        <v>0</v>
      </c>
      <c r="V3557">
        <v>0</v>
      </c>
      <c r="W3557">
        <v>0</v>
      </c>
      <c r="X3557">
        <v>-500.58</v>
      </c>
      <c r="Y3557">
        <v>-500.58</v>
      </c>
      <c r="Z3557">
        <v>0</v>
      </c>
      <c r="AA3557">
        <v>0</v>
      </c>
      <c r="AB3557">
        <v>-500.58</v>
      </c>
      <c r="AC3557">
        <v>-500.58</v>
      </c>
      <c r="AD3557">
        <v>0</v>
      </c>
      <c r="AE3557">
        <v>0</v>
      </c>
      <c r="AF3557">
        <v>0</v>
      </c>
      <c r="AG3557">
        <v>0</v>
      </c>
      <c r="AH3557">
        <v>0</v>
      </c>
      <c r="AI3557">
        <v>0</v>
      </c>
      <c r="AJ3557">
        <v>-500.58</v>
      </c>
      <c r="AK3557">
        <v>0</v>
      </c>
      <c r="AL3557">
        <v>0</v>
      </c>
      <c r="AM3557">
        <v>0</v>
      </c>
      <c r="AN3557">
        <v>0</v>
      </c>
      <c r="AO3557">
        <v>0</v>
      </c>
      <c r="AP3557">
        <v>0</v>
      </c>
      <c r="AQ3557">
        <v>0</v>
      </c>
    </row>
    <row r="3558" spans="2:43" x14ac:dyDescent="0.35">
      <c r="B3558" s="65" t="s">
        <v>128</v>
      </c>
      <c r="C3558">
        <v>2015</v>
      </c>
      <c r="D3558">
        <v>2015</v>
      </c>
      <c r="F3558">
        <v>118</v>
      </c>
      <c r="G3558">
        <v>0</v>
      </c>
      <c r="H3558" t="s">
        <v>668</v>
      </c>
      <c r="I3558">
        <v>1</v>
      </c>
      <c r="J3558">
        <v>240</v>
      </c>
      <c r="K3558" t="s">
        <v>66</v>
      </c>
      <c r="L3558">
        <v>-612</v>
      </c>
      <c r="M3558">
        <v>-612</v>
      </c>
      <c r="N3558">
        <v>0</v>
      </c>
      <c r="O3558">
        <v>0</v>
      </c>
      <c r="P3558">
        <v>-612</v>
      </c>
      <c r="Q3558">
        <v>-612</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row>
    <row r="3559" spans="2:43" x14ac:dyDescent="0.35">
      <c r="B3559" s="65" t="s">
        <v>128</v>
      </c>
      <c r="C3559">
        <v>2015</v>
      </c>
      <c r="D3559">
        <v>2015</v>
      </c>
      <c r="F3559">
        <v>118</v>
      </c>
      <c r="G3559">
        <v>0</v>
      </c>
      <c r="H3559" t="s">
        <v>668</v>
      </c>
      <c r="I3559">
        <v>1</v>
      </c>
      <c r="J3559">
        <v>251</v>
      </c>
      <c r="K3559" t="s">
        <v>66</v>
      </c>
      <c r="L3559">
        <v>-94417.83</v>
      </c>
      <c r="M3559">
        <v>-94417.83</v>
      </c>
      <c r="N3559">
        <v>0</v>
      </c>
      <c r="O3559">
        <v>0</v>
      </c>
      <c r="P3559">
        <v>-94417.83</v>
      </c>
      <c r="Q3559">
        <v>-94417.83</v>
      </c>
      <c r="R3559">
        <v>-6027</v>
      </c>
      <c r="S3559">
        <v>0</v>
      </c>
      <c r="T3559">
        <v>0</v>
      </c>
      <c r="U3559">
        <v>0</v>
      </c>
      <c r="V3559">
        <v>-6027</v>
      </c>
      <c r="W3559">
        <v>0</v>
      </c>
      <c r="X3559">
        <v>0</v>
      </c>
      <c r="Y3559">
        <v>0</v>
      </c>
      <c r="Z3559">
        <v>0</v>
      </c>
      <c r="AA3559">
        <v>0</v>
      </c>
      <c r="AB3559">
        <v>0</v>
      </c>
      <c r="AC3559">
        <v>0</v>
      </c>
      <c r="AD3559">
        <v>-6027</v>
      </c>
      <c r="AE3559">
        <v>0</v>
      </c>
      <c r="AF3559">
        <v>0</v>
      </c>
      <c r="AG3559">
        <v>0</v>
      </c>
      <c r="AH3559">
        <v>0</v>
      </c>
      <c r="AI3559">
        <v>-6027</v>
      </c>
      <c r="AJ3559">
        <v>0</v>
      </c>
      <c r="AK3559">
        <v>-6027</v>
      </c>
      <c r="AL3559">
        <v>0</v>
      </c>
      <c r="AM3559">
        <v>0</v>
      </c>
      <c r="AN3559">
        <v>0</v>
      </c>
      <c r="AO3559">
        <v>0</v>
      </c>
      <c r="AP3559">
        <v>0</v>
      </c>
      <c r="AQ3559">
        <v>0</v>
      </c>
    </row>
    <row r="3560" spans="2:43" x14ac:dyDescent="0.35">
      <c r="B3560" s="65" t="s">
        <v>128</v>
      </c>
      <c r="C3560">
        <v>2015</v>
      </c>
      <c r="D3560">
        <v>2015</v>
      </c>
      <c r="F3560">
        <v>118</v>
      </c>
      <c r="G3560">
        <v>0</v>
      </c>
      <c r="H3560" t="s">
        <v>668</v>
      </c>
      <c r="I3560">
        <v>1</v>
      </c>
      <c r="J3560">
        <v>252</v>
      </c>
      <c r="K3560" t="s">
        <v>66</v>
      </c>
      <c r="L3560">
        <v>0</v>
      </c>
      <c r="M3560">
        <v>0</v>
      </c>
      <c r="N3560">
        <v>0</v>
      </c>
      <c r="O3560">
        <v>0</v>
      </c>
      <c r="P3560">
        <v>0</v>
      </c>
      <c r="Q3560">
        <v>0</v>
      </c>
      <c r="R3560">
        <v>6015</v>
      </c>
      <c r="S3560">
        <v>0</v>
      </c>
      <c r="T3560">
        <v>0</v>
      </c>
      <c r="U3560">
        <v>0</v>
      </c>
      <c r="V3560">
        <v>6015</v>
      </c>
      <c r="W3560">
        <v>0</v>
      </c>
      <c r="X3560">
        <v>0</v>
      </c>
      <c r="Y3560">
        <v>0</v>
      </c>
      <c r="Z3560">
        <v>0</v>
      </c>
      <c r="AA3560">
        <v>0</v>
      </c>
      <c r="AB3560">
        <v>0</v>
      </c>
      <c r="AC3560">
        <v>0</v>
      </c>
      <c r="AD3560">
        <v>0</v>
      </c>
      <c r="AE3560">
        <v>0</v>
      </c>
      <c r="AF3560">
        <v>0</v>
      </c>
      <c r="AG3560">
        <v>0</v>
      </c>
      <c r="AH3560">
        <v>0</v>
      </c>
      <c r="AI3560">
        <v>0</v>
      </c>
      <c r="AJ3560">
        <v>0</v>
      </c>
      <c r="AK3560">
        <v>0</v>
      </c>
      <c r="AL3560">
        <v>-6015</v>
      </c>
      <c r="AM3560">
        <v>0</v>
      </c>
      <c r="AN3560">
        <v>0</v>
      </c>
      <c r="AO3560">
        <v>0</v>
      </c>
      <c r="AP3560">
        <v>0</v>
      </c>
      <c r="AQ3560">
        <v>0</v>
      </c>
    </row>
    <row r="3561" spans="2:43" x14ac:dyDescent="0.35">
      <c r="B3561" s="65" t="s">
        <v>128</v>
      </c>
      <c r="C3561">
        <v>2015</v>
      </c>
      <c r="D3561">
        <v>2015</v>
      </c>
      <c r="F3561">
        <v>118</v>
      </c>
      <c r="G3561">
        <v>0</v>
      </c>
      <c r="H3561" t="s">
        <v>668</v>
      </c>
      <c r="I3561">
        <v>1</v>
      </c>
      <c r="J3561">
        <v>253</v>
      </c>
      <c r="K3561" t="s">
        <v>66</v>
      </c>
      <c r="L3561">
        <v>-10680.04</v>
      </c>
      <c r="M3561">
        <v>-10680.04</v>
      </c>
      <c r="N3561">
        <v>0</v>
      </c>
      <c r="O3561">
        <v>0</v>
      </c>
      <c r="P3561">
        <v>-10680.04</v>
      </c>
      <c r="Q3561">
        <v>-10680.04</v>
      </c>
      <c r="R3561">
        <v>-7580.48</v>
      </c>
      <c r="S3561">
        <v>0</v>
      </c>
      <c r="T3561">
        <v>0</v>
      </c>
      <c r="U3561">
        <v>0</v>
      </c>
      <c r="V3561">
        <v>-7580.48</v>
      </c>
      <c r="W3561">
        <v>0</v>
      </c>
      <c r="X3561">
        <v>-53170.53</v>
      </c>
      <c r="Y3561">
        <v>-56093.22</v>
      </c>
      <c r="Z3561">
        <v>0</v>
      </c>
      <c r="AA3561">
        <v>0</v>
      </c>
      <c r="AB3561">
        <v>-53170.53</v>
      </c>
      <c r="AC3561">
        <v>-56093.22</v>
      </c>
      <c r="AD3561">
        <v>2922.69</v>
      </c>
      <c r="AE3561">
        <v>0</v>
      </c>
      <c r="AF3561">
        <v>0</v>
      </c>
      <c r="AG3561">
        <v>0</v>
      </c>
      <c r="AH3561">
        <v>0</v>
      </c>
      <c r="AI3561">
        <v>2922.69</v>
      </c>
      <c r="AJ3561">
        <v>-53170.53</v>
      </c>
      <c r="AK3561">
        <v>0</v>
      </c>
      <c r="AL3561">
        <v>7580.48</v>
      </c>
      <c r="AM3561">
        <v>0</v>
      </c>
      <c r="AN3561">
        <v>0</v>
      </c>
      <c r="AO3561">
        <v>0</v>
      </c>
      <c r="AP3561">
        <v>0</v>
      </c>
      <c r="AQ3561">
        <v>0</v>
      </c>
    </row>
    <row r="3562" spans="2:43" x14ac:dyDescent="0.35">
      <c r="B3562" s="65" t="s">
        <v>128</v>
      </c>
      <c r="C3562">
        <v>2015</v>
      </c>
      <c r="D3562">
        <v>2015</v>
      </c>
      <c r="F3562">
        <v>118</v>
      </c>
      <c r="G3562">
        <v>0</v>
      </c>
      <c r="H3562" t="s">
        <v>668</v>
      </c>
      <c r="I3562">
        <v>1</v>
      </c>
      <c r="J3562">
        <v>257</v>
      </c>
      <c r="K3562" t="s">
        <v>66</v>
      </c>
      <c r="L3562">
        <v>-79787.53</v>
      </c>
      <c r="M3562">
        <v>-59502.19</v>
      </c>
      <c r="N3562">
        <v>0</v>
      </c>
      <c r="O3562">
        <v>0</v>
      </c>
      <c r="P3562">
        <v>-79787.53</v>
      </c>
      <c r="Q3562">
        <v>-59502.19</v>
      </c>
      <c r="R3562">
        <v>1973.22</v>
      </c>
      <c r="S3562">
        <v>1973.22</v>
      </c>
      <c r="T3562">
        <v>0</v>
      </c>
      <c r="U3562">
        <v>0</v>
      </c>
      <c r="V3562">
        <v>1973.22</v>
      </c>
      <c r="W3562">
        <v>1973.22</v>
      </c>
      <c r="X3562">
        <v>-7770</v>
      </c>
      <c r="Y3562">
        <v>0</v>
      </c>
      <c r="Z3562">
        <v>0</v>
      </c>
      <c r="AA3562">
        <v>0</v>
      </c>
      <c r="AB3562">
        <v>-7770</v>
      </c>
      <c r="AC3562">
        <v>0</v>
      </c>
      <c r="AD3562">
        <v>-28055.34</v>
      </c>
      <c r="AE3562">
        <v>0</v>
      </c>
      <c r="AF3562">
        <v>0</v>
      </c>
      <c r="AG3562">
        <v>0</v>
      </c>
      <c r="AH3562">
        <v>0</v>
      </c>
      <c r="AI3562">
        <v>-28055.34</v>
      </c>
      <c r="AJ3562">
        <v>-7770</v>
      </c>
      <c r="AK3562">
        <v>-20285.34</v>
      </c>
      <c r="AL3562">
        <v>0</v>
      </c>
      <c r="AM3562">
        <v>0</v>
      </c>
      <c r="AN3562">
        <v>0</v>
      </c>
      <c r="AO3562">
        <v>0</v>
      </c>
      <c r="AP3562">
        <v>0</v>
      </c>
      <c r="AQ3562">
        <v>0</v>
      </c>
    </row>
    <row r="3563" spans="2:43" x14ac:dyDescent="0.35">
      <c r="B3563" s="65" t="s">
        <v>128</v>
      </c>
      <c r="C3563">
        <v>2015</v>
      </c>
      <c r="D3563">
        <v>2015</v>
      </c>
      <c r="F3563">
        <v>118</v>
      </c>
      <c r="G3563">
        <v>0</v>
      </c>
      <c r="H3563" t="s">
        <v>668</v>
      </c>
      <c r="I3563">
        <v>1</v>
      </c>
      <c r="J3563">
        <v>260</v>
      </c>
      <c r="K3563" t="s">
        <v>66</v>
      </c>
      <c r="L3563">
        <v>0</v>
      </c>
      <c r="M3563">
        <v>0</v>
      </c>
      <c r="N3563">
        <v>0</v>
      </c>
      <c r="O3563">
        <v>0</v>
      </c>
      <c r="P3563">
        <v>0</v>
      </c>
      <c r="Q3563">
        <v>0</v>
      </c>
      <c r="R3563">
        <v>-407.74</v>
      </c>
      <c r="S3563">
        <v>-1973.22</v>
      </c>
      <c r="T3563">
        <v>0</v>
      </c>
      <c r="U3563">
        <v>0</v>
      </c>
      <c r="V3563">
        <v>-407.74</v>
      </c>
      <c r="W3563">
        <v>-1973.22</v>
      </c>
      <c r="X3563">
        <v>0</v>
      </c>
      <c r="Y3563">
        <v>0</v>
      </c>
      <c r="Z3563">
        <v>0</v>
      </c>
      <c r="AA3563">
        <v>0</v>
      </c>
      <c r="AB3563">
        <v>0</v>
      </c>
      <c r="AC3563">
        <v>0</v>
      </c>
      <c r="AD3563">
        <v>0</v>
      </c>
      <c r="AE3563">
        <v>0</v>
      </c>
      <c r="AF3563">
        <v>0</v>
      </c>
      <c r="AG3563">
        <v>0</v>
      </c>
      <c r="AH3563">
        <v>0</v>
      </c>
      <c r="AI3563">
        <v>0</v>
      </c>
      <c r="AJ3563">
        <v>0</v>
      </c>
      <c r="AK3563">
        <v>0</v>
      </c>
      <c r="AL3563">
        <v>-1565.48</v>
      </c>
      <c r="AM3563">
        <v>0</v>
      </c>
      <c r="AN3563">
        <v>0</v>
      </c>
      <c r="AO3563">
        <v>0</v>
      </c>
      <c r="AP3563">
        <v>0</v>
      </c>
      <c r="AQ3563">
        <v>0</v>
      </c>
    </row>
    <row r="3564" spans="2:43" x14ac:dyDescent="0.35">
      <c r="B3564" s="65" t="s">
        <v>128</v>
      </c>
      <c r="C3564">
        <v>2015</v>
      </c>
      <c r="D3564">
        <v>2015</v>
      </c>
      <c r="F3564">
        <v>155</v>
      </c>
      <c r="G3564">
        <v>0</v>
      </c>
      <c r="H3564" t="s">
        <v>669</v>
      </c>
      <c r="I3564">
        <v>733</v>
      </c>
      <c r="J3564">
        <v>253</v>
      </c>
      <c r="K3564" t="s">
        <v>66</v>
      </c>
      <c r="L3564">
        <v>0</v>
      </c>
      <c r="M3564">
        <v>0</v>
      </c>
      <c r="N3564">
        <v>0</v>
      </c>
      <c r="O3564">
        <v>0</v>
      </c>
      <c r="P3564">
        <v>0</v>
      </c>
      <c r="Q3564">
        <v>0</v>
      </c>
      <c r="R3564">
        <v>0</v>
      </c>
      <c r="S3564">
        <v>0</v>
      </c>
      <c r="T3564">
        <v>0</v>
      </c>
      <c r="U3564">
        <v>0</v>
      </c>
      <c r="V3564">
        <v>0</v>
      </c>
      <c r="W3564">
        <v>0</v>
      </c>
      <c r="X3564">
        <v>0</v>
      </c>
      <c r="Y3564">
        <v>-64.95</v>
      </c>
      <c r="Z3564">
        <v>0</v>
      </c>
      <c r="AA3564">
        <v>0</v>
      </c>
      <c r="AB3564">
        <v>0</v>
      </c>
      <c r="AC3564">
        <v>-64.95</v>
      </c>
      <c r="AD3564">
        <v>64.95</v>
      </c>
      <c r="AE3564">
        <v>0</v>
      </c>
      <c r="AF3564">
        <v>0</v>
      </c>
      <c r="AG3564">
        <v>0</v>
      </c>
      <c r="AH3564">
        <v>0</v>
      </c>
      <c r="AI3564">
        <v>64.95</v>
      </c>
      <c r="AJ3564">
        <v>0</v>
      </c>
      <c r="AK3564">
        <v>0</v>
      </c>
      <c r="AL3564">
        <v>0</v>
      </c>
      <c r="AM3564">
        <v>0</v>
      </c>
      <c r="AN3564">
        <v>0</v>
      </c>
      <c r="AO3564">
        <v>0</v>
      </c>
      <c r="AP3564">
        <v>0</v>
      </c>
      <c r="AQ3564">
        <v>0</v>
      </c>
    </row>
    <row r="3565" spans="2:43" x14ac:dyDescent="0.35">
      <c r="B3565" s="65" t="s">
        <v>128</v>
      </c>
      <c r="C3565">
        <v>2015</v>
      </c>
      <c r="D3565">
        <v>2015</v>
      </c>
      <c r="F3565">
        <v>155</v>
      </c>
      <c r="G3565">
        <v>0</v>
      </c>
      <c r="H3565" t="s">
        <v>669</v>
      </c>
      <c r="I3565">
        <v>733</v>
      </c>
      <c r="J3565">
        <v>410</v>
      </c>
      <c r="K3565" t="s">
        <v>66</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2250</v>
      </c>
      <c r="AQ3565">
        <v>2250</v>
      </c>
    </row>
    <row r="3566" spans="2:43" x14ac:dyDescent="0.35">
      <c r="B3566" s="65" t="s">
        <v>128</v>
      </c>
      <c r="C3566">
        <v>2015</v>
      </c>
      <c r="D3566">
        <v>2016</v>
      </c>
      <c r="F3566">
        <v>102</v>
      </c>
      <c r="G3566">
        <v>0</v>
      </c>
      <c r="H3566" t="s">
        <v>657</v>
      </c>
      <c r="I3566">
        <v>1</v>
      </c>
      <c r="J3566">
        <v>251</v>
      </c>
      <c r="K3566" t="s">
        <v>66</v>
      </c>
      <c r="L3566">
        <v>-1093918.6000000001</v>
      </c>
      <c r="M3566">
        <v>-665127.21</v>
      </c>
      <c r="N3566">
        <v>0</v>
      </c>
      <c r="O3566">
        <v>-51798.34</v>
      </c>
      <c r="P3566">
        <v>-1093918.6000000001</v>
      </c>
      <c r="Q3566">
        <v>-716925.55</v>
      </c>
      <c r="R3566">
        <v>0</v>
      </c>
      <c r="S3566">
        <v>0</v>
      </c>
      <c r="T3566">
        <v>0</v>
      </c>
      <c r="U3566">
        <v>0</v>
      </c>
      <c r="V3566">
        <v>0</v>
      </c>
      <c r="W3566">
        <v>0</v>
      </c>
      <c r="X3566">
        <v>0</v>
      </c>
      <c r="Y3566">
        <v>0</v>
      </c>
      <c r="Z3566">
        <v>0</v>
      </c>
      <c r="AA3566">
        <v>0</v>
      </c>
      <c r="AB3566">
        <v>0</v>
      </c>
      <c r="AC3566">
        <v>0</v>
      </c>
      <c r="AD3566">
        <v>-428791.39</v>
      </c>
      <c r="AE3566">
        <v>0</v>
      </c>
      <c r="AF3566">
        <v>0</v>
      </c>
      <c r="AG3566">
        <v>0</v>
      </c>
      <c r="AH3566">
        <v>0</v>
      </c>
      <c r="AI3566">
        <v>-428791.39</v>
      </c>
      <c r="AJ3566">
        <v>0</v>
      </c>
      <c r="AK3566">
        <v>-428791.39</v>
      </c>
      <c r="AL3566">
        <v>-51798.34</v>
      </c>
      <c r="AM3566">
        <v>0</v>
      </c>
      <c r="AN3566">
        <v>0</v>
      </c>
      <c r="AO3566">
        <v>0</v>
      </c>
      <c r="AP3566">
        <v>0</v>
      </c>
      <c r="AQ3566">
        <v>0</v>
      </c>
    </row>
    <row r="3567" spans="2:43" x14ac:dyDescent="0.35">
      <c r="B3567" s="65" t="s">
        <v>128</v>
      </c>
      <c r="C3567">
        <v>2015</v>
      </c>
      <c r="D3567">
        <v>2016</v>
      </c>
      <c r="F3567">
        <v>102</v>
      </c>
      <c r="G3567">
        <v>0</v>
      </c>
      <c r="H3567" t="s">
        <v>657</v>
      </c>
      <c r="I3567">
        <v>1</v>
      </c>
      <c r="J3567">
        <v>310</v>
      </c>
      <c r="K3567" t="s">
        <v>66</v>
      </c>
      <c r="L3567">
        <v>-362808.33</v>
      </c>
      <c r="M3567">
        <v>590159.92000000004</v>
      </c>
      <c r="N3567">
        <v>0</v>
      </c>
      <c r="O3567">
        <v>-591484.80000000005</v>
      </c>
      <c r="P3567">
        <v>-362808.33</v>
      </c>
      <c r="Q3567">
        <v>-1324.88</v>
      </c>
      <c r="R3567">
        <v>0</v>
      </c>
      <c r="S3567">
        <v>245.53</v>
      </c>
      <c r="T3567">
        <v>0</v>
      </c>
      <c r="U3567">
        <v>-245.53</v>
      </c>
      <c r="V3567">
        <v>0</v>
      </c>
      <c r="W3567">
        <v>0</v>
      </c>
      <c r="X3567">
        <v>0</v>
      </c>
      <c r="Y3567">
        <v>0</v>
      </c>
      <c r="Z3567">
        <v>0</v>
      </c>
      <c r="AA3567">
        <v>0</v>
      </c>
      <c r="AB3567">
        <v>0</v>
      </c>
      <c r="AC3567">
        <v>0</v>
      </c>
      <c r="AD3567">
        <v>-361728.98</v>
      </c>
      <c r="AE3567">
        <v>0</v>
      </c>
      <c r="AF3567">
        <v>0</v>
      </c>
      <c r="AG3567">
        <v>0</v>
      </c>
      <c r="AH3567">
        <v>0</v>
      </c>
      <c r="AI3567">
        <v>-361728.98</v>
      </c>
      <c r="AJ3567">
        <v>0</v>
      </c>
      <c r="AK3567">
        <v>-361728.98</v>
      </c>
      <c r="AL3567">
        <v>-245.53</v>
      </c>
      <c r="AM3567">
        <v>0</v>
      </c>
      <c r="AN3567">
        <v>0</v>
      </c>
      <c r="AO3567">
        <v>0</v>
      </c>
      <c r="AP3567">
        <v>0</v>
      </c>
      <c r="AQ3567">
        <v>0</v>
      </c>
    </row>
    <row r="3568" spans="2:43" x14ac:dyDescent="0.35">
      <c r="B3568" s="65" t="s">
        <v>128</v>
      </c>
      <c r="C3568">
        <v>2015</v>
      </c>
      <c r="D3568">
        <v>2016</v>
      </c>
      <c r="F3568">
        <v>116</v>
      </c>
      <c r="G3568">
        <v>0</v>
      </c>
      <c r="H3568" t="s">
        <v>660</v>
      </c>
      <c r="I3568">
        <v>1</v>
      </c>
      <c r="J3568">
        <v>253</v>
      </c>
      <c r="K3568" t="s">
        <v>66</v>
      </c>
      <c r="L3568">
        <v>0</v>
      </c>
      <c r="M3568">
        <v>0</v>
      </c>
      <c r="N3568">
        <v>0</v>
      </c>
      <c r="O3568">
        <v>0</v>
      </c>
      <c r="P3568">
        <v>0</v>
      </c>
      <c r="Q3568">
        <v>0</v>
      </c>
      <c r="R3568">
        <v>0</v>
      </c>
      <c r="S3568">
        <v>0</v>
      </c>
      <c r="T3568">
        <v>0</v>
      </c>
      <c r="U3568">
        <v>0</v>
      </c>
      <c r="V3568">
        <v>0</v>
      </c>
      <c r="W3568">
        <v>0</v>
      </c>
      <c r="X3568">
        <v>-4236637.16</v>
      </c>
      <c r="Y3568">
        <v>-1272733.95</v>
      </c>
      <c r="Z3568">
        <v>0</v>
      </c>
      <c r="AA3568">
        <v>0</v>
      </c>
      <c r="AB3568">
        <v>-4236637.16</v>
      </c>
      <c r="AC3568">
        <v>-1272733.95</v>
      </c>
      <c r="AD3568">
        <v>-2963903.21</v>
      </c>
      <c r="AE3568">
        <v>0</v>
      </c>
      <c r="AF3568">
        <v>0</v>
      </c>
      <c r="AG3568">
        <v>0</v>
      </c>
      <c r="AH3568">
        <v>0</v>
      </c>
      <c r="AI3568">
        <v>-2963903.21</v>
      </c>
      <c r="AJ3568">
        <v>-4236637.16</v>
      </c>
      <c r="AK3568">
        <v>0</v>
      </c>
      <c r="AL3568">
        <v>0</v>
      </c>
      <c r="AM3568">
        <v>0</v>
      </c>
      <c r="AN3568">
        <v>0</v>
      </c>
      <c r="AO3568">
        <v>0</v>
      </c>
      <c r="AP3568">
        <v>0</v>
      </c>
      <c r="AQ3568">
        <v>0</v>
      </c>
    </row>
    <row r="3569" spans="2:43" x14ac:dyDescent="0.35">
      <c r="B3569" s="65" t="s">
        <v>128</v>
      </c>
      <c r="C3569">
        <v>2015</v>
      </c>
      <c r="D3569">
        <v>2016</v>
      </c>
      <c r="F3569">
        <v>119</v>
      </c>
      <c r="G3569">
        <v>0</v>
      </c>
      <c r="H3569" t="s">
        <v>661</v>
      </c>
      <c r="I3569">
        <v>1</v>
      </c>
      <c r="J3569">
        <v>210</v>
      </c>
      <c r="K3569" t="s">
        <v>66</v>
      </c>
      <c r="L3569">
        <v>-415.5</v>
      </c>
      <c r="M3569">
        <v>-415.5</v>
      </c>
      <c r="N3569">
        <v>0</v>
      </c>
      <c r="O3569">
        <v>0</v>
      </c>
      <c r="P3569">
        <v>-415.5</v>
      </c>
      <c r="Q3569">
        <v>-415.5</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415.5</v>
      </c>
      <c r="AN3569">
        <v>0</v>
      </c>
      <c r="AO3569">
        <v>0</v>
      </c>
      <c r="AP3569">
        <v>0</v>
      </c>
      <c r="AQ3569">
        <v>415.5</v>
      </c>
    </row>
    <row r="3570" spans="2:43" x14ac:dyDescent="0.35">
      <c r="B3570" s="65" t="s">
        <v>128</v>
      </c>
      <c r="C3570">
        <v>2015</v>
      </c>
      <c r="D3570">
        <v>2016</v>
      </c>
      <c r="F3570">
        <v>119</v>
      </c>
      <c r="G3570">
        <v>0</v>
      </c>
      <c r="H3570" t="s">
        <v>661</v>
      </c>
      <c r="I3570">
        <v>1</v>
      </c>
      <c r="J3570">
        <v>253</v>
      </c>
      <c r="K3570" t="s">
        <v>66</v>
      </c>
      <c r="L3570">
        <v>0</v>
      </c>
      <c r="M3570">
        <v>0</v>
      </c>
      <c r="N3570">
        <v>0</v>
      </c>
      <c r="O3570">
        <v>0</v>
      </c>
      <c r="P3570">
        <v>0</v>
      </c>
      <c r="Q3570">
        <v>0</v>
      </c>
      <c r="R3570">
        <v>0</v>
      </c>
      <c r="S3570">
        <v>0</v>
      </c>
      <c r="T3570">
        <v>0</v>
      </c>
      <c r="U3570">
        <v>0</v>
      </c>
      <c r="V3570">
        <v>0</v>
      </c>
      <c r="W3570">
        <v>0</v>
      </c>
      <c r="X3570">
        <v>-12398.99</v>
      </c>
      <c r="Y3570">
        <v>-2046.04</v>
      </c>
      <c r="Z3570">
        <v>0</v>
      </c>
      <c r="AA3570">
        <v>0</v>
      </c>
      <c r="AB3570">
        <v>-12398.99</v>
      </c>
      <c r="AC3570">
        <v>-2046.04</v>
      </c>
      <c r="AD3570">
        <v>-10352.950000000001</v>
      </c>
      <c r="AE3570">
        <v>0</v>
      </c>
      <c r="AF3570">
        <v>0</v>
      </c>
      <c r="AG3570">
        <v>0</v>
      </c>
      <c r="AH3570">
        <v>0</v>
      </c>
      <c r="AI3570">
        <v>-10352.950000000001</v>
      </c>
      <c r="AJ3570">
        <v>-12398.99</v>
      </c>
      <c r="AK3570">
        <v>0</v>
      </c>
      <c r="AL3570">
        <v>0</v>
      </c>
      <c r="AM3570">
        <v>0</v>
      </c>
      <c r="AN3570">
        <v>0</v>
      </c>
      <c r="AO3570">
        <v>0</v>
      </c>
      <c r="AP3570">
        <v>0</v>
      </c>
      <c r="AQ3570">
        <v>0</v>
      </c>
    </row>
    <row r="3571" spans="2:43" x14ac:dyDescent="0.35">
      <c r="B3571" s="65" t="s">
        <v>128</v>
      </c>
      <c r="C3571">
        <v>2015</v>
      </c>
      <c r="D3571">
        <v>2016</v>
      </c>
      <c r="F3571">
        <v>119</v>
      </c>
      <c r="G3571">
        <v>0</v>
      </c>
      <c r="H3571" t="s">
        <v>661</v>
      </c>
      <c r="I3571">
        <v>1</v>
      </c>
      <c r="J3571">
        <v>410</v>
      </c>
      <c r="K3571" t="s">
        <v>66</v>
      </c>
      <c r="L3571">
        <v>-551648.12</v>
      </c>
      <c r="M3571">
        <v>-97045.87</v>
      </c>
      <c r="N3571">
        <v>0</v>
      </c>
      <c r="O3571">
        <v>0</v>
      </c>
      <c r="P3571">
        <v>-551648.12</v>
      </c>
      <c r="Q3571">
        <v>-97045.87</v>
      </c>
      <c r="R3571">
        <v>-37540.54</v>
      </c>
      <c r="S3571">
        <v>0</v>
      </c>
      <c r="T3571">
        <v>0</v>
      </c>
      <c r="U3571">
        <v>0</v>
      </c>
      <c r="V3571">
        <v>-37540.54</v>
      </c>
      <c r="W3571">
        <v>0</v>
      </c>
      <c r="X3571">
        <v>0</v>
      </c>
      <c r="Y3571">
        <v>0</v>
      </c>
      <c r="Z3571">
        <v>0</v>
      </c>
      <c r="AA3571">
        <v>0</v>
      </c>
      <c r="AB3571">
        <v>0</v>
      </c>
      <c r="AC3571">
        <v>0</v>
      </c>
      <c r="AD3571">
        <v>-492142.79</v>
      </c>
      <c r="AE3571">
        <v>0</v>
      </c>
      <c r="AF3571">
        <v>0</v>
      </c>
      <c r="AG3571">
        <v>0</v>
      </c>
      <c r="AH3571">
        <v>0</v>
      </c>
      <c r="AI3571">
        <v>-492142.79</v>
      </c>
      <c r="AJ3571">
        <v>0</v>
      </c>
      <c r="AK3571">
        <v>-492142.79</v>
      </c>
      <c r="AL3571">
        <v>0</v>
      </c>
      <c r="AM3571">
        <v>15479.54</v>
      </c>
      <c r="AN3571">
        <v>0</v>
      </c>
      <c r="AO3571">
        <v>0</v>
      </c>
      <c r="AP3571">
        <v>0</v>
      </c>
      <c r="AQ3571">
        <v>15479.54</v>
      </c>
    </row>
    <row r="3572" spans="2:43" x14ac:dyDescent="0.35">
      <c r="B3572" s="65" t="s">
        <v>128</v>
      </c>
      <c r="C3572">
        <v>2015</v>
      </c>
      <c r="D3572">
        <v>2016</v>
      </c>
      <c r="F3572">
        <v>142</v>
      </c>
      <c r="G3572">
        <v>0</v>
      </c>
      <c r="H3572" t="s">
        <v>667</v>
      </c>
      <c r="I3572">
        <v>2</v>
      </c>
      <c r="J3572">
        <v>253</v>
      </c>
      <c r="K3572" t="s">
        <v>66</v>
      </c>
      <c r="L3572">
        <v>-473000</v>
      </c>
      <c r="M3572">
        <v>-382276.35</v>
      </c>
      <c r="N3572">
        <v>0</v>
      </c>
      <c r="O3572">
        <v>0</v>
      </c>
      <c r="P3572">
        <v>-473000</v>
      </c>
      <c r="Q3572">
        <v>-382276.35</v>
      </c>
      <c r="R3572">
        <v>0</v>
      </c>
      <c r="S3572">
        <v>0</v>
      </c>
      <c r="T3572">
        <v>0</v>
      </c>
      <c r="U3572">
        <v>0</v>
      </c>
      <c r="V3572">
        <v>0</v>
      </c>
      <c r="W3572">
        <v>0</v>
      </c>
      <c r="X3572">
        <v>-443000</v>
      </c>
      <c r="Y3572">
        <v>-323196</v>
      </c>
      <c r="Z3572">
        <v>0</v>
      </c>
      <c r="AA3572">
        <v>0</v>
      </c>
      <c r="AB3572">
        <v>-443000</v>
      </c>
      <c r="AC3572">
        <v>-323196</v>
      </c>
      <c r="AD3572">
        <v>-210527.65</v>
      </c>
      <c r="AE3572">
        <v>0</v>
      </c>
      <c r="AF3572">
        <v>0</v>
      </c>
      <c r="AG3572">
        <v>0</v>
      </c>
      <c r="AH3572">
        <v>0</v>
      </c>
      <c r="AI3572">
        <v>-210527.65</v>
      </c>
      <c r="AJ3572">
        <v>-443000</v>
      </c>
      <c r="AK3572">
        <v>-90723.65</v>
      </c>
      <c r="AL3572">
        <v>0</v>
      </c>
      <c r="AM3572">
        <v>0</v>
      </c>
      <c r="AN3572">
        <v>0</v>
      </c>
      <c r="AO3572">
        <v>0</v>
      </c>
      <c r="AP3572">
        <v>0</v>
      </c>
      <c r="AQ3572">
        <v>0</v>
      </c>
    </row>
    <row r="3573" spans="2:43" x14ac:dyDescent="0.35">
      <c r="B3573" s="65" t="s">
        <v>128</v>
      </c>
      <c r="C3573">
        <v>2015</v>
      </c>
      <c r="D3573">
        <v>2016</v>
      </c>
      <c r="F3573">
        <v>159</v>
      </c>
      <c r="G3573">
        <v>0</v>
      </c>
      <c r="H3573" t="s">
        <v>670</v>
      </c>
      <c r="I3573">
        <v>1</v>
      </c>
      <c r="J3573">
        <v>233</v>
      </c>
      <c r="K3573" t="s">
        <v>66</v>
      </c>
      <c r="L3573">
        <v>0</v>
      </c>
      <c r="M3573">
        <v>0</v>
      </c>
      <c r="N3573">
        <v>0</v>
      </c>
      <c r="O3573">
        <v>0</v>
      </c>
      <c r="P3573">
        <v>0</v>
      </c>
      <c r="Q3573">
        <v>0</v>
      </c>
      <c r="R3573">
        <v>0</v>
      </c>
      <c r="S3573">
        <v>0</v>
      </c>
      <c r="T3573">
        <v>0</v>
      </c>
      <c r="U3573">
        <v>0</v>
      </c>
      <c r="V3573">
        <v>0</v>
      </c>
      <c r="W3573">
        <v>0</v>
      </c>
      <c r="X3573">
        <v>-229511.52</v>
      </c>
      <c r="Y3573">
        <v>-27205.49</v>
      </c>
      <c r="Z3573">
        <v>0</v>
      </c>
      <c r="AA3573">
        <v>0</v>
      </c>
      <c r="AB3573">
        <v>-229511.52</v>
      </c>
      <c r="AC3573">
        <v>-27205.49</v>
      </c>
      <c r="AD3573">
        <v>-202306.03</v>
      </c>
      <c r="AE3573">
        <v>0</v>
      </c>
      <c r="AF3573">
        <v>0</v>
      </c>
      <c r="AG3573">
        <v>0</v>
      </c>
      <c r="AH3573">
        <v>0</v>
      </c>
      <c r="AI3573">
        <v>-202306.03</v>
      </c>
      <c r="AJ3573">
        <v>-229511.52</v>
      </c>
      <c r="AK3573">
        <v>0</v>
      </c>
      <c r="AL3573">
        <v>0</v>
      </c>
      <c r="AM3573">
        <v>0</v>
      </c>
      <c r="AN3573">
        <v>0</v>
      </c>
      <c r="AO3573">
        <v>0</v>
      </c>
      <c r="AP3573">
        <v>0</v>
      </c>
      <c r="AQ3573">
        <v>0</v>
      </c>
    </row>
    <row r="3574" spans="2:43" x14ac:dyDescent="0.35">
      <c r="B3574" s="65" t="s">
        <v>128</v>
      </c>
      <c r="C3574">
        <v>2015</v>
      </c>
      <c r="D3574">
        <v>2016</v>
      </c>
      <c r="F3574">
        <v>159</v>
      </c>
      <c r="G3574">
        <v>0</v>
      </c>
      <c r="H3574" t="s">
        <v>670</v>
      </c>
      <c r="I3574">
        <v>1</v>
      </c>
      <c r="J3574">
        <v>253</v>
      </c>
      <c r="K3574" t="s">
        <v>66</v>
      </c>
      <c r="L3574">
        <v>-62653.95</v>
      </c>
      <c r="M3574">
        <v>-23029.56</v>
      </c>
      <c r="N3574">
        <v>0</v>
      </c>
      <c r="O3574">
        <v>0</v>
      </c>
      <c r="P3574">
        <v>-62653.95</v>
      </c>
      <c r="Q3574">
        <v>-23029.56</v>
      </c>
      <c r="R3574">
        <v>0</v>
      </c>
      <c r="S3574">
        <v>0</v>
      </c>
      <c r="T3574">
        <v>0</v>
      </c>
      <c r="U3574">
        <v>0</v>
      </c>
      <c r="V3574">
        <v>0</v>
      </c>
      <c r="W3574">
        <v>0</v>
      </c>
      <c r="X3574">
        <v>0</v>
      </c>
      <c r="Y3574">
        <v>0</v>
      </c>
      <c r="Z3574">
        <v>0</v>
      </c>
      <c r="AA3574">
        <v>0</v>
      </c>
      <c r="AB3574">
        <v>0</v>
      </c>
      <c r="AC3574">
        <v>0</v>
      </c>
      <c r="AD3574">
        <v>-39624.39</v>
      </c>
      <c r="AE3574">
        <v>0</v>
      </c>
      <c r="AF3574">
        <v>0</v>
      </c>
      <c r="AG3574">
        <v>0</v>
      </c>
      <c r="AH3574">
        <v>0</v>
      </c>
      <c r="AI3574">
        <v>-39624.39</v>
      </c>
      <c r="AJ3574">
        <v>0</v>
      </c>
      <c r="AK3574">
        <v>-39624.39</v>
      </c>
      <c r="AL3574">
        <v>0</v>
      </c>
      <c r="AM3574">
        <v>0</v>
      </c>
      <c r="AN3574">
        <v>0</v>
      </c>
      <c r="AO3574">
        <v>0</v>
      </c>
      <c r="AP3574">
        <v>0</v>
      </c>
      <c r="AQ3574">
        <v>0</v>
      </c>
    </row>
    <row r="3575" spans="2:43" x14ac:dyDescent="0.35">
      <c r="B3575" s="65" t="s">
        <v>128</v>
      </c>
      <c r="C3575">
        <v>2015</v>
      </c>
      <c r="D3575">
        <v>2016</v>
      </c>
      <c r="F3575">
        <v>159</v>
      </c>
      <c r="G3575">
        <v>0</v>
      </c>
      <c r="H3575" t="s">
        <v>670</v>
      </c>
      <c r="I3575">
        <v>1</v>
      </c>
      <c r="J3575">
        <v>257</v>
      </c>
      <c r="K3575" t="s">
        <v>66</v>
      </c>
      <c r="L3575">
        <v>-272209.38</v>
      </c>
      <c r="M3575">
        <v>0</v>
      </c>
      <c r="N3575">
        <v>0</v>
      </c>
      <c r="O3575">
        <v>0</v>
      </c>
      <c r="P3575">
        <v>-272209.38</v>
      </c>
      <c r="Q3575">
        <v>0</v>
      </c>
      <c r="R3575">
        <v>-58525.77</v>
      </c>
      <c r="S3575">
        <v>0</v>
      </c>
      <c r="T3575">
        <v>0</v>
      </c>
      <c r="U3575">
        <v>0</v>
      </c>
      <c r="V3575">
        <v>-58525.77</v>
      </c>
      <c r="W3575">
        <v>0</v>
      </c>
      <c r="X3575">
        <v>-6517.71</v>
      </c>
      <c r="Y3575">
        <v>0</v>
      </c>
      <c r="Z3575">
        <v>0</v>
      </c>
      <c r="AA3575">
        <v>0</v>
      </c>
      <c r="AB3575">
        <v>-6517.71</v>
      </c>
      <c r="AC3575">
        <v>0</v>
      </c>
      <c r="AD3575">
        <v>-337252.86</v>
      </c>
      <c r="AE3575">
        <v>0</v>
      </c>
      <c r="AF3575">
        <v>0</v>
      </c>
      <c r="AG3575">
        <v>0</v>
      </c>
      <c r="AH3575">
        <v>0</v>
      </c>
      <c r="AI3575">
        <v>-337252.86</v>
      </c>
      <c r="AJ3575">
        <v>-6517.71</v>
      </c>
      <c r="AK3575">
        <v>-330735.15000000002</v>
      </c>
      <c r="AL3575">
        <v>0</v>
      </c>
      <c r="AM3575">
        <v>0</v>
      </c>
      <c r="AN3575">
        <v>0</v>
      </c>
      <c r="AO3575">
        <v>0</v>
      </c>
      <c r="AP3575">
        <v>0</v>
      </c>
      <c r="AQ3575">
        <v>0</v>
      </c>
    </row>
    <row r="3576" spans="2:43" x14ac:dyDescent="0.35">
      <c r="B3576" s="65" t="s">
        <v>128</v>
      </c>
      <c r="C3576">
        <v>2015</v>
      </c>
      <c r="D3576">
        <v>2016</v>
      </c>
      <c r="F3576">
        <v>159</v>
      </c>
      <c r="G3576">
        <v>0</v>
      </c>
      <c r="H3576" t="s">
        <v>670</v>
      </c>
      <c r="I3576">
        <v>1</v>
      </c>
      <c r="J3576">
        <v>310</v>
      </c>
      <c r="K3576" t="s">
        <v>66</v>
      </c>
      <c r="L3576">
        <v>-420258.32</v>
      </c>
      <c r="M3576">
        <v>-0.04</v>
      </c>
      <c r="N3576">
        <v>0</v>
      </c>
      <c r="O3576">
        <v>0</v>
      </c>
      <c r="P3576">
        <v>-420258.32</v>
      </c>
      <c r="Q3576">
        <v>-0.04</v>
      </c>
      <c r="R3576">
        <v>-312573.3</v>
      </c>
      <c r="S3576">
        <v>0</v>
      </c>
      <c r="T3576">
        <v>0</v>
      </c>
      <c r="U3576">
        <v>0</v>
      </c>
      <c r="V3576">
        <v>-312573.3</v>
      </c>
      <c r="W3576">
        <v>0</v>
      </c>
      <c r="X3576">
        <v>0</v>
      </c>
      <c r="Y3576">
        <v>0</v>
      </c>
      <c r="Z3576">
        <v>0</v>
      </c>
      <c r="AA3576">
        <v>0</v>
      </c>
      <c r="AB3576">
        <v>0</v>
      </c>
      <c r="AC3576">
        <v>0</v>
      </c>
      <c r="AD3576">
        <v>-732831.58</v>
      </c>
      <c r="AE3576">
        <v>0</v>
      </c>
      <c r="AF3576">
        <v>0</v>
      </c>
      <c r="AG3576">
        <v>0</v>
      </c>
      <c r="AH3576">
        <v>0</v>
      </c>
      <c r="AI3576">
        <v>-732831.58</v>
      </c>
      <c r="AJ3576">
        <v>0</v>
      </c>
      <c r="AK3576">
        <v>-732831.58</v>
      </c>
      <c r="AL3576">
        <v>0</v>
      </c>
      <c r="AM3576">
        <v>0</v>
      </c>
      <c r="AN3576">
        <v>0</v>
      </c>
      <c r="AO3576">
        <v>0</v>
      </c>
      <c r="AP3576">
        <v>0</v>
      </c>
      <c r="AQ3576">
        <v>0</v>
      </c>
    </row>
    <row r="3577" spans="2:43" x14ac:dyDescent="0.35">
      <c r="B3577" s="65" t="s">
        <v>128</v>
      </c>
      <c r="C3577">
        <v>2015</v>
      </c>
      <c r="D3577">
        <v>2017</v>
      </c>
      <c r="F3577">
        <v>143</v>
      </c>
      <c r="G3577">
        <v>0</v>
      </c>
      <c r="H3577" t="s">
        <v>531</v>
      </c>
      <c r="I3577">
        <v>2</v>
      </c>
      <c r="J3577">
        <v>111</v>
      </c>
      <c r="K3577" t="s">
        <v>66</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-557784.25</v>
      </c>
      <c r="AE3577">
        <v>0</v>
      </c>
      <c r="AF3577">
        <v>0</v>
      </c>
      <c r="AG3577">
        <v>0</v>
      </c>
      <c r="AH3577">
        <v>0</v>
      </c>
      <c r="AI3577">
        <v>-557784.25</v>
      </c>
      <c r="AJ3577">
        <v>0</v>
      </c>
      <c r="AK3577">
        <v>-557784.25</v>
      </c>
      <c r="AL3577">
        <v>-557784.25</v>
      </c>
      <c r="AM3577">
        <v>0</v>
      </c>
      <c r="AN3577">
        <v>0</v>
      </c>
      <c r="AO3577">
        <v>0</v>
      </c>
      <c r="AP3577">
        <v>0</v>
      </c>
      <c r="AQ3577">
        <v>0</v>
      </c>
    </row>
    <row r="3578" spans="2:43" x14ac:dyDescent="0.35">
      <c r="B3578" s="65" t="s">
        <v>128</v>
      </c>
      <c r="C3578">
        <v>2015</v>
      </c>
      <c r="D3578">
        <v>2017</v>
      </c>
      <c r="F3578">
        <v>143</v>
      </c>
      <c r="G3578">
        <v>0</v>
      </c>
      <c r="H3578" t="s">
        <v>531</v>
      </c>
      <c r="I3578">
        <v>2</v>
      </c>
      <c r="J3578">
        <v>115</v>
      </c>
      <c r="K3578" t="s">
        <v>66</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-12545</v>
      </c>
      <c r="AE3578">
        <v>0</v>
      </c>
      <c r="AF3578">
        <v>0</v>
      </c>
      <c r="AG3578">
        <v>0</v>
      </c>
      <c r="AH3578">
        <v>0</v>
      </c>
      <c r="AI3578">
        <v>-12545</v>
      </c>
      <c r="AJ3578">
        <v>0</v>
      </c>
      <c r="AK3578">
        <v>-12545</v>
      </c>
      <c r="AL3578">
        <v>-12545</v>
      </c>
      <c r="AM3578">
        <v>0</v>
      </c>
      <c r="AN3578">
        <v>0</v>
      </c>
      <c r="AO3578">
        <v>0</v>
      </c>
      <c r="AP3578">
        <v>0</v>
      </c>
      <c r="AQ3578">
        <v>0</v>
      </c>
    </row>
    <row r="3579" spans="2:43" x14ac:dyDescent="0.35">
      <c r="B3579" s="65" t="s">
        <v>128</v>
      </c>
      <c r="C3579">
        <v>2015</v>
      </c>
      <c r="D3579">
        <v>2017</v>
      </c>
      <c r="F3579">
        <v>143</v>
      </c>
      <c r="G3579">
        <v>0</v>
      </c>
      <c r="H3579" t="s">
        <v>531</v>
      </c>
      <c r="I3579">
        <v>2</v>
      </c>
      <c r="J3579">
        <v>121</v>
      </c>
      <c r="K3579" t="s">
        <v>66</v>
      </c>
      <c r="L3579">
        <v>0</v>
      </c>
      <c r="M3579">
        <v>0</v>
      </c>
      <c r="N3579">
        <v>0</v>
      </c>
      <c r="O3579">
        <v>0</v>
      </c>
      <c r="P3579">
        <v>0</v>
      </c>
      <c r="Q3579">
        <v>0</v>
      </c>
      <c r="R3579">
        <v>0</v>
      </c>
      <c r="S3579">
        <v>0</v>
      </c>
      <c r="T3579">
        <v>0</v>
      </c>
      <c r="U3579">
        <v>0</v>
      </c>
      <c r="V3579">
        <v>0</v>
      </c>
      <c r="W3579">
        <v>0</v>
      </c>
      <c r="X3579">
        <v>0</v>
      </c>
      <c r="Y3579">
        <v>-723.2</v>
      </c>
      <c r="Z3579">
        <v>0</v>
      </c>
      <c r="AA3579">
        <v>0</v>
      </c>
      <c r="AB3579">
        <v>0</v>
      </c>
      <c r="AC3579">
        <v>-723.2</v>
      </c>
      <c r="AD3579">
        <v>-179510.41</v>
      </c>
      <c r="AE3579">
        <v>0</v>
      </c>
      <c r="AF3579">
        <v>0</v>
      </c>
      <c r="AG3579">
        <v>0</v>
      </c>
      <c r="AH3579">
        <v>0</v>
      </c>
      <c r="AI3579">
        <v>-179510.41</v>
      </c>
      <c r="AJ3579">
        <v>0</v>
      </c>
      <c r="AK3579">
        <v>-180233.61</v>
      </c>
      <c r="AL3579">
        <v>-180233.61</v>
      </c>
      <c r="AM3579">
        <v>0</v>
      </c>
      <c r="AN3579">
        <v>0</v>
      </c>
      <c r="AO3579">
        <v>0</v>
      </c>
      <c r="AP3579">
        <v>0</v>
      </c>
      <c r="AQ3579">
        <v>0</v>
      </c>
    </row>
    <row r="3580" spans="2:43" x14ac:dyDescent="0.35">
      <c r="B3580" s="65" t="s">
        <v>128</v>
      </c>
      <c r="C3580">
        <v>2015</v>
      </c>
      <c r="D3580">
        <v>2017</v>
      </c>
      <c r="F3580">
        <v>143</v>
      </c>
      <c r="G3580">
        <v>0</v>
      </c>
      <c r="H3580" t="s">
        <v>531</v>
      </c>
      <c r="I3580">
        <v>2</v>
      </c>
      <c r="J3580">
        <v>210</v>
      </c>
      <c r="K3580" t="s">
        <v>66</v>
      </c>
      <c r="L3580">
        <v>0</v>
      </c>
      <c r="M3580">
        <v>-6954.21</v>
      </c>
      <c r="N3580">
        <v>0</v>
      </c>
      <c r="O3580">
        <v>0</v>
      </c>
      <c r="P3580">
        <v>0</v>
      </c>
      <c r="Q3580">
        <v>-6954.21</v>
      </c>
      <c r="R3580">
        <v>0</v>
      </c>
      <c r="S3580">
        <v>0</v>
      </c>
      <c r="T3580">
        <v>0</v>
      </c>
      <c r="U3580">
        <v>0</v>
      </c>
      <c r="V3580">
        <v>0</v>
      </c>
      <c r="W3580">
        <v>0</v>
      </c>
      <c r="X3580">
        <v>0</v>
      </c>
      <c r="Y3580">
        <v>0</v>
      </c>
      <c r="Z3580">
        <v>0</v>
      </c>
      <c r="AA3580">
        <v>0</v>
      </c>
      <c r="AB3580">
        <v>0</v>
      </c>
      <c r="AC3580">
        <v>0</v>
      </c>
      <c r="AD3580">
        <v>-7480.06</v>
      </c>
      <c r="AE3580">
        <v>0</v>
      </c>
      <c r="AF3580">
        <v>0</v>
      </c>
      <c r="AG3580">
        <v>0</v>
      </c>
      <c r="AH3580">
        <v>0</v>
      </c>
      <c r="AI3580">
        <v>-7480.06</v>
      </c>
      <c r="AJ3580">
        <v>0</v>
      </c>
      <c r="AK3580">
        <v>-7480.06</v>
      </c>
      <c r="AL3580">
        <v>-14434.27</v>
      </c>
      <c r="AM3580">
        <v>0</v>
      </c>
      <c r="AN3580">
        <v>0</v>
      </c>
      <c r="AO3580">
        <v>0</v>
      </c>
      <c r="AP3580">
        <v>0</v>
      </c>
      <c r="AQ3580">
        <v>0</v>
      </c>
    </row>
    <row r="3581" spans="2:43" x14ac:dyDescent="0.35">
      <c r="B3581" s="65" t="s">
        <v>128</v>
      </c>
      <c r="C3581">
        <v>2015</v>
      </c>
      <c r="D3581">
        <v>2017</v>
      </c>
      <c r="F3581">
        <v>143</v>
      </c>
      <c r="G3581">
        <v>0</v>
      </c>
      <c r="H3581" t="s">
        <v>531</v>
      </c>
      <c r="I3581">
        <v>2</v>
      </c>
      <c r="J3581">
        <v>251</v>
      </c>
      <c r="K3581" t="s">
        <v>66</v>
      </c>
      <c r="L3581">
        <v>-1395857.5</v>
      </c>
      <c r="M3581">
        <v>-752909.19</v>
      </c>
      <c r="N3581">
        <v>0</v>
      </c>
      <c r="O3581">
        <v>0</v>
      </c>
      <c r="P3581">
        <v>-1395857.5</v>
      </c>
      <c r="Q3581">
        <v>-752909.19</v>
      </c>
      <c r="R3581">
        <v>0</v>
      </c>
      <c r="S3581">
        <v>0</v>
      </c>
      <c r="T3581">
        <v>0</v>
      </c>
      <c r="U3581">
        <v>0</v>
      </c>
      <c r="V3581">
        <v>0</v>
      </c>
      <c r="W3581">
        <v>0</v>
      </c>
      <c r="X3581">
        <v>-150000</v>
      </c>
      <c r="Y3581">
        <v>-150000</v>
      </c>
      <c r="Z3581">
        <v>0</v>
      </c>
      <c r="AA3581">
        <v>0</v>
      </c>
      <c r="AB3581">
        <v>-150000</v>
      </c>
      <c r="AC3581">
        <v>-150000</v>
      </c>
      <c r="AD3581">
        <v>-643043.31000000006</v>
      </c>
      <c r="AE3581">
        <v>0</v>
      </c>
      <c r="AF3581">
        <v>0</v>
      </c>
      <c r="AG3581">
        <v>0</v>
      </c>
      <c r="AH3581">
        <v>0</v>
      </c>
      <c r="AI3581">
        <v>-643043.31000000006</v>
      </c>
      <c r="AJ3581">
        <v>-150000</v>
      </c>
      <c r="AK3581">
        <v>-643043.31000000006</v>
      </c>
      <c r="AL3581">
        <v>-95</v>
      </c>
      <c r="AM3581">
        <v>0</v>
      </c>
      <c r="AN3581">
        <v>0</v>
      </c>
      <c r="AO3581">
        <v>0</v>
      </c>
      <c r="AP3581">
        <v>0</v>
      </c>
      <c r="AQ3581">
        <v>0</v>
      </c>
    </row>
    <row r="3582" spans="2:43" x14ac:dyDescent="0.35">
      <c r="B3582" s="65" t="s">
        <v>128</v>
      </c>
      <c r="C3582">
        <v>2015</v>
      </c>
      <c r="D3582">
        <v>2017</v>
      </c>
      <c r="F3582">
        <v>143</v>
      </c>
      <c r="G3582">
        <v>0</v>
      </c>
      <c r="H3582" t="s">
        <v>531</v>
      </c>
      <c r="I3582">
        <v>2</v>
      </c>
      <c r="J3582">
        <v>253</v>
      </c>
      <c r="K3582" t="s">
        <v>66</v>
      </c>
      <c r="L3582">
        <v>0</v>
      </c>
      <c r="M3582">
        <v>0</v>
      </c>
      <c r="N3582">
        <v>0</v>
      </c>
      <c r="O3582">
        <v>0</v>
      </c>
      <c r="P3582">
        <v>0</v>
      </c>
      <c r="Q3582">
        <v>0</v>
      </c>
      <c r="R3582">
        <v>0</v>
      </c>
      <c r="S3582">
        <v>0</v>
      </c>
      <c r="T3582">
        <v>0</v>
      </c>
      <c r="U3582">
        <v>0</v>
      </c>
      <c r="V3582">
        <v>0</v>
      </c>
      <c r="W3582">
        <v>0</v>
      </c>
      <c r="X3582">
        <v>0</v>
      </c>
      <c r="Y3582">
        <v>-52629.19</v>
      </c>
      <c r="Z3582">
        <v>0</v>
      </c>
      <c r="AA3582">
        <v>0</v>
      </c>
      <c r="AB3582">
        <v>0</v>
      </c>
      <c r="AC3582">
        <v>-52629.19</v>
      </c>
      <c r="AD3582">
        <v>-88485.38</v>
      </c>
      <c r="AE3582">
        <v>0</v>
      </c>
      <c r="AF3582">
        <v>0</v>
      </c>
      <c r="AG3582">
        <v>0</v>
      </c>
      <c r="AH3582">
        <v>0</v>
      </c>
      <c r="AI3582">
        <v>-88485.38</v>
      </c>
      <c r="AJ3582">
        <v>0</v>
      </c>
      <c r="AK3582">
        <v>-141114.57</v>
      </c>
      <c r="AL3582">
        <v>-141114.57</v>
      </c>
      <c r="AM3582">
        <v>0</v>
      </c>
      <c r="AN3582">
        <v>0</v>
      </c>
      <c r="AO3582">
        <v>0</v>
      </c>
      <c r="AP3582">
        <v>0</v>
      </c>
      <c r="AQ3582">
        <v>0</v>
      </c>
    </row>
    <row r="3583" spans="2:43" x14ac:dyDescent="0.35">
      <c r="B3583" s="65" t="s">
        <v>128</v>
      </c>
      <c r="C3583">
        <v>2016</v>
      </c>
      <c r="D3583">
        <v>2016</v>
      </c>
      <c r="F3583">
        <v>102</v>
      </c>
      <c r="G3583">
        <v>0</v>
      </c>
      <c r="H3583" t="s">
        <v>657</v>
      </c>
      <c r="I3583">
        <v>1</v>
      </c>
      <c r="J3583">
        <v>0</v>
      </c>
      <c r="K3583" t="s">
        <v>66</v>
      </c>
      <c r="L3583">
        <v>-2308.38</v>
      </c>
      <c r="M3583">
        <v>-2308.38</v>
      </c>
      <c r="N3583">
        <v>0</v>
      </c>
      <c r="O3583">
        <v>0</v>
      </c>
      <c r="P3583">
        <v>-2308.38</v>
      </c>
      <c r="Q3583">
        <v>-2308.38</v>
      </c>
      <c r="R3583">
        <v>0</v>
      </c>
      <c r="S3583">
        <v>0</v>
      </c>
      <c r="T3583">
        <v>0</v>
      </c>
      <c r="U3583">
        <v>-356.3</v>
      </c>
      <c r="V3583">
        <v>0</v>
      </c>
      <c r="W3583">
        <v>-356.3</v>
      </c>
      <c r="X3583">
        <v>0</v>
      </c>
      <c r="Y3583">
        <v>0</v>
      </c>
      <c r="Z3583">
        <v>0</v>
      </c>
      <c r="AA3583">
        <v>0</v>
      </c>
      <c r="AB3583">
        <v>0</v>
      </c>
      <c r="AC3583">
        <v>0</v>
      </c>
      <c r="AD3583">
        <v>0</v>
      </c>
      <c r="AE3583">
        <v>0</v>
      </c>
      <c r="AF3583">
        <v>0</v>
      </c>
      <c r="AG3583">
        <v>0</v>
      </c>
      <c r="AH3583">
        <v>0</v>
      </c>
      <c r="AI3583">
        <v>0</v>
      </c>
      <c r="AJ3583">
        <v>0</v>
      </c>
      <c r="AK3583">
        <v>0</v>
      </c>
      <c r="AL3583">
        <v>-356.3</v>
      </c>
      <c r="AM3583">
        <v>2308.38</v>
      </c>
      <c r="AN3583">
        <v>356.3</v>
      </c>
      <c r="AO3583">
        <v>0</v>
      </c>
      <c r="AP3583">
        <v>0</v>
      </c>
      <c r="AQ3583">
        <v>2664.68</v>
      </c>
    </row>
    <row r="3584" spans="2:43" x14ac:dyDescent="0.35">
      <c r="B3584" s="65" t="s">
        <v>128</v>
      </c>
      <c r="C3584">
        <v>2016</v>
      </c>
      <c r="D3584">
        <v>2016</v>
      </c>
      <c r="F3584">
        <v>102</v>
      </c>
      <c r="G3584">
        <v>0</v>
      </c>
      <c r="H3584" t="s">
        <v>657</v>
      </c>
      <c r="I3584">
        <v>1</v>
      </c>
      <c r="J3584">
        <v>111</v>
      </c>
      <c r="K3584" t="s">
        <v>66</v>
      </c>
      <c r="L3584">
        <v>0</v>
      </c>
      <c r="M3584">
        <v>0</v>
      </c>
      <c r="N3584">
        <v>0</v>
      </c>
      <c r="O3584">
        <v>0</v>
      </c>
      <c r="P3584">
        <v>0</v>
      </c>
      <c r="Q3584">
        <v>0</v>
      </c>
      <c r="R3584">
        <v>-1666310.74</v>
      </c>
      <c r="S3584">
        <v>-7698.54</v>
      </c>
      <c r="T3584">
        <v>0</v>
      </c>
      <c r="U3584">
        <v>-8.6300000000000008</v>
      </c>
      <c r="V3584">
        <v>-1666310.74</v>
      </c>
      <c r="W3584">
        <v>-7707.17</v>
      </c>
      <c r="X3584">
        <v>0</v>
      </c>
      <c r="Y3584">
        <v>0</v>
      </c>
      <c r="Z3584">
        <v>0</v>
      </c>
      <c r="AA3584">
        <v>0</v>
      </c>
      <c r="AB3584">
        <v>0</v>
      </c>
      <c r="AC3584">
        <v>0</v>
      </c>
      <c r="AD3584">
        <v>-1593793.24</v>
      </c>
      <c r="AE3584">
        <v>0</v>
      </c>
      <c r="AF3584">
        <v>0</v>
      </c>
      <c r="AG3584">
        <v>-131857.42000000001</v>
      </c>
      <c r="AH3584">
        <v>0</v>
      </c>
      <c r="AI3584">
        <v>-1725650.66</v>
      </c>
      <c r="AJ3584">
        <v>0</v>
      </c>
      <c r="AK3584">
        <v>-1725650.66</v>
      </c>
      <c r="AL3584">
        <v>-67047.09</v>
      </c>
      <c r="AM3584">
        <v>0</v>
      </c>
      <c r="AN3584">
        <v>7707.17</v>
      </c>
      <c r="AO3584">
        <v>0</v>
      </c>
      <c r="AP3584">
        <v>3783.33</v>
      </c>
      <c r="AQ3584">
        <v>11490.5</v>
      </c>
    </row>
    <row r="3585" spans="2:43" x14ac:dyDescent="0.35">
      <c r="B3585" s="65" t="s">
        <v>128</v>
      </c>
      <c r="C3585">
        <v>2016</v>
      </c>
      <c r="D3585">
        <v>2016</v>
      </c>
      <c r="F3585">
        <v>102</v>
      </c>
      <c r="G3585">
        <v>0</v>
      </c>
      <c r="H3585" t="s">
        <v>657</v>
      </c>
      <c r="I3585">
        <v>1</v>
      </c>
      <c r="J3585">
        <v>113</v>
      </c>
      <c r="K3585" t="s">
        <v>66</v>
      </c>
      <c r="L3585">
        <v>0</v>
      </c>
      <c r="M3585">
        <v>0</v>
      </c>
      <c r="N3585">
        <v>0</v>
      </c>
      <c r="O3585">
        <v>0</v>
      </c>
      <c r="P3585">
        <v>0</v>
      </c>
      <c r="Q3585">
        <v>0</v>
      </c>
      <c r="R3585">
        <v>-197847.97</v>
      </c>
      <c r="S3585">
        <v>0</v>
      </c>
      <c r="T3585">
        <v>0</v>
      </c>
      <c r="U3585">
        <v>0</v>
      </c>
      <c r="V3585">
        <v>-197847.97</v>
      </c>
      <c r="W3585">
        <v>0</v>
      </c>
      <c r="X3585">
        <v>0</v>
      </c>
      <c r="Y3585">
        <v>0</v>
      </c>
      <c r="Z3585">
        <v>0</v>
      </c>
      <c r="AA3585">
        <v>0</v>
      </c>
      <c r="AB3585">
        <v>0</v>
      </c>
      <c r="AC3585">
        <v>0</v>
      </c>
      <c r="AD3585">
        <v>-195684.53</v>
      </c>
      <c r="AE3585">
        <v>0</v>
      </c>
      <c r="AF3585">
        <v>0</v>
      </c>
      <c r="AG3585">
        <v>0</v>
      </c>
      <c r="AH3585">
        <v>0</v>
      </c>
      <c r="AI3585">
        <v>-195684.53</v>
      </c>
      <c r="AJ3585">
        <v>0</v>
      </c>
      <c r="AK3585">
        <v>-195684.53</v>
      </c>
      <c r="AL3585">
        <v>2163.44</v>
      </c>
      <c r="AM3585">
        <v>0</v>
      </c>
      <c r="AN3585">
        <v>0</v>
      </c>
      <c r="AO3585">
        <v>0</v>
      </c>
      <c r="AP3585">
        <v>0</v>
      </c>
      <c r="AQ3585">
        <v>0</v>
      </c>
    </row>
    <row r="3586" spans="2:43" x14ac:dyDescent="0.35">
      <c r="B3586" s="65" t="s">
        <v>128</v>
      </c>
      <c r="C3586">
        <v>2016</v>
      </c>
      <c r="D3586">
        <v>2016</v>
      </c>
      <c r="F3586">
        <v>102</v>
      </c>
      <c r="G3586">
        <v>0</v>
      </c>
      <c r="H3586" t="s">
        <v>657</v>
      </c>
      <c r="I3586">
        <v>1</v>
      </c>
      <c r="J3586">
        <v>115</v>
      </c>
      <c r="K3586" t="s">
        <v>66</v>
      </c>
      <c r="L3586">
        <v>-1823</v>
      </c>
      <c r="M3586">
        <v>-1823</v>
      </c>
      <c r="N3586">
        <v>0</v>
      </c>
      <c r="O3586">
        <v>0</v>
      </c>
      <c r="P3586">
        <v>-1823</v>
      </c>
      <c r="Q3586">
        <v>-1823</v>
      </c>
      <c r="R3586">
        <v>-10388.18</v>
      </c>
      <c r="S3586">
        <v>1595</v>
      </c>
      <c r="T3586">
        <v>0</v>
      </c>
      <c r="U3586">
        <v>-1595</v>
      </c>
      <c r="V3586">
        <v>-10388.18</v>
      </c>
      <c r="W3586">
        <v>0</v>
      </c>
      <c r="X3586">
        <v>0</v>
      </c>
      <c r="Y3586">
        <v>0</v>
      </c>
      <c r="Z3586">
        <v>0</v>
      </c>
      <c r="AA3586">
        <v>0</v>
      </c>
      <c r="AB3586">
        <v>0</v>
      </c>
      <c r="AC3586">
        <v>0</v>
      </c>
      <c r="AD3586">
        <v>-108281.46</v>
      </c>
      <c r="AE3586">
        <v>0</v>
      </c>
      <c r="AF3586">
        <v>0</v>
      </c>
      <c r="AG3586">
        <v>0</v>
      </c>
      <c r="AH3586">
        <v>0</v>
      </c>
      <c r="AI3586">
        <v>-108281.46</v>
      </c>
      <c r="AJ3586">
        <v>0</v>
      </c>
      <c r="AK3586">
        <v>-108281.46</v>
      </c>
      <c r="AL3586">
        <v>-97893.28</v>
      </c>
      <c r="AM3586">
        <v>0</v>
      </c>
      <c r="AN3586">
        <v>0</v>
      </c>
      <c r="AO3586">
        <v>0</v>
      </c>
      <c r="AP3586">
        <v>0</v>
      </c>
      <c r="AQ3586">
        <v>0</v>
      </c>
    </row>
    <row r="3587" spans="2:43" x14ac:dyDescent="0.35">
      <c r="B3587" s="65" t="s">
        <v>128</v>
      </c>
      <c r="C3587">
        <v>2016</v>
      </c>
      <c r="D3587">
        <v>2016</v>
      </c>
      <c r="F3587">
        <v>102</v>
      </c>
      <c r="G3587">
        <v>0</v>
      </c>
      <c r="H3587" t="s">
        <v>657</v>
      </c>
      <c r="I3587">
        <v>1</v>
      </c>
      <c r="J3587">
        <v>121</v>
      </c>
      <c r="K3587" t="s">
        <v>66</v>
      </c>
      <c r="L3587">
        <v>0</v>
      </c>
      <c r="M3587">
        <v>0</v>
      </c>
      <c r="N3587">
        <v>0</v>
      </c>
      <c r="O3587">
        <v>0</v>
      </c>
      <c r="P3587">
        <v>0</v>
      </c>
      <c r="Q3587">
        <v>0</v>
      </c>
      <c r="R3587">
        <v>-461249.09</v>
      </c>
      <c r="S3587">
        <v>117845.69</v>
      </c>
      <c r="T3587">
        <v>0</v>
      </c>
      <c r="U3587">
        <v>0</v>
      </c>
      <c r="V3587">
        <v>-461249.09</v>
      </c>
      <c r="W3587">
        <v>117845.69</v>
      </c>
      <c r="X3587">
        <v>-80964.84</v>
      </c>
      <c r="Y3587">
        <v>-8719.32</v>
      </c>
      <c r="Z3587">
        <v>0</v>
      </c>
      <c r="AA3587">
        <v>0</v>
      </c>
      <c r="AB3587">
        <v>-80964.84</v>
      </c>
      <c r="AC3587">
        <v>-8719.32</v>
      </c>
      <c r="AD3587">
        <v>-622024.42000000004</v>
      </c>
      <c r="AE3587">
        <v>0</v>
      </c>
      <c r="AF3587">
        <v>0</v>
      </c>
      <c r="AG3587">
        <v>-1918.62</v>
      </c>
      <c r="AH3587">
        <v>0</v>
      </c>
      <c r="AI3587">
        <v>-623943.04</v>
      </c>
      <c r="AJ3587">
        <v>-80964.84</v>
      </c>
      <c r="AK3587">
        <v>-551697.52</v>
      </c>
      <c r="AL3587">
        <v>27397.26</v>
      </c>
      <c r="AM3587">
        <v>0</v>
      </c>
      <c r="AN3587">
        <v>0</v>
      </c>
      <c r="AO3587">
        <v>0</v>
      </c>
      <c r="AP3587">
        <v>899.77</v>
      </c>
      <c r="AQ3587">
        <v>899.77</v>
      </c>
    </row>
    <row r="3588" spans="2:43" x14ac:dyDescent="0.35">
      <c r="B3588" s="65" t="s">
        <v>128</v>
      </c>
      <c r="C3588">
        <v>2016</v>
      </c>
      <c r="D3588">
        <v>2016</v>
      </c>
      <c r="F3588">
        <v>102</v>
      </c>
      <c r="G3588">
        <v>0</v>
      </c>
      <c r="H3588" t="s">
        <v>657</v>
      </c>
      <c r="I3588">
        <v>1</v>
      </c>
      <c r="J3588">
        <v>210</v>
      </c>
      <c r="K3588" t="s">
        <v>66</v>
      </c>
      <c r="L3588">
        <v>-118665.09</v>
      </c>
      <c r="M3588">
        <v>-9028.39</v>
      </c>
      <c r="N3588">
        <v>0</v>
      </c>
      <c r="O3588">
        <v>-17658.400000000001</v>
      </c>
      <c r="P3588">
        <v>-118665.09</v>
      </c>
      <c r="Q3588">
        <v>-26686.79</v>
      </c>
      <c r="R3588">
        <v>0</v>
      </c>
      <c r="S3588">
        <v>8609.9500000000007</v>
      </c>
      <c r="T3588">
        <v>0</v>
      </c>
      <c r="U3588">
        <v>-8609.9500000000007</v>
      </c>
      <c r="V3588">
        <v>0</v>
      </c>
      <c r="W3588">
        <v>0</v>
      </c>
      <c r="X3588">
        <v>0</v>
      </c>
      <c r="Y3588">
        <v>0</v>
      </c>
      <c r="Z3588">
        <v>0</v>
      </c>
      <c r="AA3588">
        <v>0</v>
      </c>
      <c r="AB3588">
        <v>0</v>
      </c>
      <c r="AC3588">
        <v>0</v>
      </c>
      <c r="AD3588">
        <v>-118165.37</v>
      </c>
      <c r="AE3588">
        <v>0</v>
      </c>
      <c r="AF3588">
        <v>0</v>
      </c>
      <c r="AG3588">
        <v>0</v>
      </c>
      <c r="AH3588">
        <v>0</v>
      </c>
      <c r="AI3588">
        <v>-118165.37</v>
      </c>
      <c r="AJ3588">
        <v>0</v>
      </c>
      <c r="AK3588">
        <v>-118165.37</v>
      </c>
      <c r="AL3588">
        <v>-26187.07</v>
      </c>
      <c r="AM3588">
        <v>26311.29</v>
      </c>
      <c r="AN3588">
        <v>0</v>
      </c>
      <c r="AO3588">
        <v>0</v>
      </c>
      <c r="AP3588">
        <v>881.37</v>
      </c>
      <c r="AQ3588">
        <v>27192.66</v>
      </c>
    </row>
    <row r="3589" spans="2:43" x14ac:dyDescent="0.35">
      <c r="B3589" s="65" t="s">
        <v>128</v>
      </c>
      <c r="C3589">
        <v>2016</v>
      </c>
      <c r="D3589">
        <v>2016</v>
      </c>
      <c r="F3589">
        <v>102</v>
      </c>
      <c r="G3589">
        <v>0</v>
      </c>
      <c r="H3589" t="s">
        <v>657</v>
      </c>
      <c r="I3589">
        <v>1</v>
      </c>
      <c r="J3589">
        <v>231</v>
      </c>
      <c r="K3589" t="s">
        <v>66</v>
      </c>
      <c r="L3589">
        <v>-1112847.75</v>
      </c>
      <c r="M3589">
        <v>-1105870.83</v>
      </c>
      <c r="N3589">
        <v>0</v>
      </c>
      <c r="O3589">
        <v>0</v>
      </c>
      <c r="P3589">
        <v>-1112847.75</v>
      </c>
      <c r="Q3589">
        <v>-1105870.83</v>
      </c>
      <c r="R3589">
        <v>0</v>
      </c>
      <c r="S3589">
        <v>0</v>
      </c>
      <c r="T3589">
        <v>0</v>
      </c>
      <c r="U3589">
        <v>0</v>
      </c>
      <c r="V3589">
        <v>0</v>
      </c>
      <c r="W3589">
        <v>0</v>
      </c>
      <c r="X3589">
        <v>0</v>
      </c>
      <c r="Y3589">
        <v>0</v>
      </c>
      <c r="Z3589">
        <v>0</v>
      </c>
      <c r="AA3589">
        <v>0</v>
      </c>
      <c r="AB3589">
        <v>0</v>
      </c>
      <c r="AC3589">
        <v>0</v>
      </c>
      <c r="AD3589">
        <v>-6976.92</v>
      </c>
      <c r="AE3589">
        <v>0</v>
      </c>
      <c r="AF3589">
        <v>0</v>
      </c>
      <c r="AG3589">
        <v>0</v>
      </c>
      <c r="AH3589">
        <v>0</v>
      </c>
      <c r="AI3589">
        <v>-6976.92</v>
      </c>
      <c r="AJ3589">
        <v>0</v>
      </c>
      <c r="AK3589">
        <v>-6976.92</v>
      </c>
      <c r="AL3589">
        <v>0</v>
      </c>
      <c r="AM3589">
        <v>0</v>
      </c>
      <c r="AN3589">
        <v>0</v>
      </c>
      <c r="AO3589">
        <v>0</v>
      </c>
      <c r="AP3589">
        <v>0</v>
      </c>
      <c r="AQ3589">
        <v>0</v>
      </c>
    </row>
    <row r="3590" spans="2:43" x14ac:dyDescent="0.35">
      <c r="B3590" s="65" t="s">
        <v>128</v>
      </c>
      <c r="C3590">
        <v>2016</v>
      </c>
      <c r="D3590">
        <v>2016</v>
      </c>
      <c r="F3590">
        <v>102</v>
      </c>
      <c r="G3590">
        <v>0</v>
      </c>
      <c r="H3590" t="s">
        <v>657</v>
      </c>
      <c r="I3590">
        <v>1</v>
      </c>
      <c r="J3590">
        <v>233</v>
      </c>
      <c r="K3590" t="s">
        <v>66</v>
      </c>
      <c r="L3590">
        <v>-128572.31</v>
      </c>
      <c r="M3590">
        <v>-73326.84</v>
      </c>
      <c r="N3590">
        <v>0</v>
      </c>
      <c r="O3590">
        <v>0</v>
      </c>
      <c r="P3590">
        <v>-128572.31</v>
      </c>
      <c r="Q3590">
        <v>-73326.84</v>
      </c>
      <c r="R3590">
        <v>-484.18</v>
      </c>
      <c r="S3590">
        <v>-7722.69</v>
      </c>
      <c r="T3590">
        <v>0</v>
      </c>
      <c r="U3590">
        <v>-72.31</v>
      </c>
      <c r="V3590">
        <v>-484.18</v>
      </c>
      <c r="W3590">
        <v>-7795</v>
      </c>
      <c r="X3590">
        <v>0</v>
      </c>
      <c r="Y3590">
        <v>0</v>
      </c>
      <c r="Z3590">
        <v>0</v>
      </c>
      <c r="AA3590">
        <v>0</v>
      </c>
      <c r="AB3590">
        <v>0</v>
      </c>
      <c r="AC3590">
        <v>0</v>
      </c>
      <c r="AD3590">
        <v>-48006.96</v>
      </c>
      <c r="AE3590">
        <v>0</v>
      </c>
      <c r="AF3590">
        <v>0</v>
      </c>
      <c r="AG3590">
        <v>0</v>
      </c>
      <c r="AH3590">
        <v>0</v>
      </c>
      <c r="AI3590">
        <v>-48006.96</v>
      </c>
      <c r="AJ3590">
        <v>0</v>
      </c>
      <c r="AK3590">
        <v>-48006.96</v>
      </c>
      <c r="AL3590">
        <v>-72.31</v>
      </c>
      <c r="AM3590">
        <v>0</v>
      </c>
      <c r="AN3590">
        <v>43.23</v>
      </c>
      <c r="AO3590">
        <v>0</v>
      </c>
      <c r="AP3590">
        <v>0</v>
      </c>
      <c r="AQ3590">
        <v>43.23</v>
      </c>
    </row>
    <row r="3591" spans="2:43" x14ac:dyDescent="0.35">
      <c r="B3591" s="65" t="s">
        <v>128</v>
      </c>
      <c r="C3591">
        <v>2016</v>
      </c>
      <c r="D3591">
        <v>2016</v>
      </c>
      <c r="F3591">
        <v>102</v>
      </c>
      <c r="G3591">
        <v>0</v>
      </c>
      <c r="H3591" t="s">
        <v>657</v>
      </c>
      <c r="I3591">
        <v>1</v>
      </c>
      <c r="J3591">
        <v>240</v>
      </c>
      <c r="K3591" t="s">
        <v>66</v>
      </c>
      <c r="L3591">
        <v>-173911</v>
      </c>
      <c r="M3591">
        <v>-101563</v>
      </c>
      <c r="N3591">
        <v>0</v>
      </c>
      <c r="O3591">
        <v>0</v>
      </c>
      <c r="P3591">
        <v>-173911</v>
      </c>
      <c r="Q3591">
        <v>-101563</v>
      </c>
      <c r="R3591">
        <v>0</v>
      </c>
      <c r="S3591">
        <v>0</v>
      </c>
      <c r="T3591">
        <v>0</v>
      </c>
      <c r="U3591">
        <v>0</v>
      </c>
      <c r="V3591">
        <v>0</v>
      </c>
      <c r="W3591">
        <v>0</v>
      </c>
      <c r="X3591">
        <v>0</v>
      </c>
      <c r="Y3591">
        <v>0</v>
      </c>
      <c r="Z3591">
        <v>0</v>
      </c>
      <c r="AA3591">
        <v>0</v>
      </c>
      <c r="AB3591">
        <v>0</v>
      </c>
      <c r="AC3591">
        <v>0</v>
      </c>
      <c r="AD3591">
        <v>-72348</v>
      </c>
      <c r="AE3591">
        <v>0</v>
      </c>
      <c r="AF3591">
        <v>0</v>
      </c>
      <c r="AG3591">
        <v>0</v>
      </c>
      <c r="AH3591">
        <v>0</v>
      </c>
      <c r="AI3591">
        <v>-72348</v>
      </c>
      <c r="AJ3591">
        <v>0</v>
      </c>
      <c r="AK3591">
        <v>-72348</v>
      </c>
      <c r="AL3591">
        <v>0</v>
      </c>
      <c r="AM3591">
        <v>0</v>
      </c>
      <c r="AN3591">
        <v>0</v>
      </c>
      <c r="AO3591">
        <v>0</v>
      </c>
      <c r="AP3591">
        <v>0</v>
      </c>
      <c r="AQ3591">
        <v>0</v>
      </c>
    </row>
    <row r="3592" spans="2:43" x14ac:dyDescent="0.35">
      <c r="B3592" s="65" t="s">
        <v>128</v>
      </c>
      <c r="C3592">
        <v>2016</v>
      </c>
      <c r="D3592">
        <v>2016</v>
      </c>
      <c r="F3592">
        <v>102</v>
      </c>
      <c r="G3592">
        <v>0</v>
      </c>
      <c r="H3592" t="s">
        <v>657</v>
      </c>
      <c r="I3592">
        <v>1</v>
      </c>
      <c r="J3592">
        <v>251</v>
      </c>
      <c r="K3592" t="s">
        <v>66</v>
      </c>
      <c r="L3592">
        <v>-5493735.9100000001</v>
      </c>
      <c r="M3592">
        <v>-834031.76</v>
      </c>
      <c r="N3592">
        <v>0</v>
      </c>
      <c r="O3592">
        <v>-34589.46</v>
      </c>
      <c r="P3592">
        <v>-5493735.9100000001</v>
      </c>
      <c r="Q3592">
        <v>-868621.22</v>
      </c>
      <c r="R3592">
        <v>-190050.68</v>
      </c>
      <c r="S3592">
        <v>537.17999999999995</v>
      </c>
      <c r="T3592">
        <v>0</v>
      </c>
      <c r="U3592">
        <v>-278.76</v>
      </c>
      <c r="V3592">
        <v>-190050.68</v>
      </c>
      <c r="W3592">
        <v>258.42</v>
      </c>
      <c r="X3592">
        <v>-94144.54</v>
      </c>
      <c r="Y3592">
        <v>-53851.06</v>
      </c>
      <c r="Z3592">
        <v>0</v>
      </c>
      <c r="AA3592">
        <v>0</v>
      </c>
      <c r="AB3592">
        <v>-94144.54</v>
      </c>
      <c r="AC3592">
        <v>-53851.06</v>
      </c>
      <c r="AD3592">
        <v>-4873059.51</v>
      </c>
      <c r="AE3592">
        <v>0</v>
      </c>
      <c r="AF3592">
        <v>0</v>
      </c>
      <c r="AG3592">
        <v>0</v>
      </c>
      <c r="AH3592">
        <v>0</v>
      </c>
      <c r="AI3592">
        <v>-4873059.51</v>
      </c>
      <c r="AJ3592">
        <v>-94144.54</v>
      </c>
      <c r="AK3592">
        <v>-4832766.03</v>
      </c>
      <c r="AL3592">
        <v>-17342.240000000002</v>
      </c>
      <c r="AM3592">
        <v>58220.44</v>
      </c>
      <c r="AN3592">
        <v>1.58</v>
      </c>
      <c r="AO3592">
        <v>0</v>
      </c>
      <c r="AP3592">
        <v>0</v>
      </c>
      <c r="AQ3592">
        <v>58222.02</v>
      </c>
    </row>
    <row r="3593" spans="2:43" x14ac:dyDescent="0.35">
      <c r="B3593" s="65" t="s">
        <v>128</v>
      </c>
      <c r="C3593">
        <v>2016</v>
      </c>
      <c r="D3593">
        <v>2016</v>
      </c>
      <c r="F3593">
        <v>102</v>
      </c>
      <c r="G3593">
        <v>0</v>
      </c>
      <c r="H3593" t="s">
        <v>657</v>
      </c>
      <c r="I3593">
        <v>1</v>
      </c>
      <c r="J3593">
        <v>252</v>
      </c>
      <c r="K3593" t="s">
        <v>66</v>
      </c>
      <c r="L3593">
        <v>-427529.18</v>
      </c>
      <c r="M3593">
        <v>-107019.48</v>
      </c>
      <c r="N3593">
        <v>0</v>
      </c>
      <c r="O3593">
        <v>-8850</v>
      </c>
      <c r="P3593">
        <v>-427529.18</v>
      </c>
      <c r="Q3593">
        <v>-115869.48</v>
      </c>
      <c r="R3593">
        <v>-49424.45</v>
      </c>
      <c r="S3593">
        <v>3682.79</v>
      </c>
      <c r="T3593">
        <v>0</v>
      </c>
      <c r="U3593">
        <v>-2104.79</v>
      </c>
      <c r="V3593">
        <v>-49424.45</v>
      </c>
      <c r="W3593">
        <v>1578</v>
      </c>
      <c r="X3593">
        <v>0</v>
      </c>
      <c r="Y3593">
        <v>0</v>
      </c>
      <c r="Z3593">
        <v>0</v>
      </c>
      <c r="AA3593">
        <v>0</v>
      </c>
      <c r="AB3593">
        <v>0</v>
      </c>
      <c r="AC3593">
        <v>0</v>
      </c>
      <c r="AD3593">
        <v>-373616.94</v>
      </c>
      <c r="AE3593">
        <v>0</v>
      </c>
      <c r="AF3593">
        <v>0</v>
      </c>
      <c r="AG3593">
        <v>0</v>
      </c>
      <c r="AH3593">
        <v>0</v>
      </c>
      <c r="AI3593">
        <v>-373616.94</v>
      </c>
      <c r="AJ3593">
        <v>0</v>
      </c>
      <c r="AK3593">
        <v>-373616.94</v>
      </c>
      <c r="AL3593">
        <v>-10954.79</v>
      </c>
      <c r="AM3593">
        <v>13481.16</v>
      </c>
      <c r="AN3593">
        <v>0</v>
      </c>
      <c r="AO3593">
        <v>0</v>
      </c>
      <c r="AP3593">
        <v>0</v>
      </c>
      <c r="AQ3593">
        <v>13481.16</v>
      </c>
    </row>
    <row r="3594" spans="2:43" x14ac:dyDescent="0.35">
      <c r="B3594" s="65" t="s">
        <v>128</v>
      </c>
      <c r="C3594">
        <v>2016</v>
      </c>
      <c r="D3594">
        <v>2016</v>
      </c>
      <c r="F3594">
        <v>102</v>
      </c>
      <c r="G3594">
        <v>0</v>
      </c>
      <c r="H3594" t="s">
        <v>657</v>
      </c>
      <c r="I3594">
        <v>1</v>
      </c>
      <c r="J3594">
        <v>253</v>
      </c>
      <c r="K3594" t="s">
        <v>66</v>
      </c>
      <c r="L3594">
        <v>-1495864.92</v>
      </c>
      <c r="M3594">
        <v>-904023.97</v>
      </c>
      <c r="N3594">
        <v>0</v>
      </c>
      <c r="O3594">
        <v>-2366</v>
      </c>
      <c r="P3594">
        <v>-1495864.92</v>
      </c>
      <c r="Q3594">
        <v>-906389.97</v>
      </c>
      <c r="R3594">
        <v>-131990.19</v>
      </c>
      <c r="S3594">
        <v>-121515.8</v>
      </c>
      <c r="T3594">
        <v>0</v>
      </c>
      <c r="U3594">
        <v>-399.11</v>
      </c>
      <c r="V3594">
        <v>-131990.19</v>
      </c>
      <c r="W3594">
        <v>-121914.91</v>
      </c>
      <c r="X3594">
        <v>-4799576.93</v>
      </c>
      <c r="Y3594">
        <v>-1590056.22</v>
      </c>
      <c r="Z3594">
        <v>0</v>
      </c>
      <c r="AA3594">
        <v>0</v>
      </c>
      <c r="AB3594">
        <v>-4799576.93</v>
      </c>
      <c r="AC3594">
        <v>-1590056.22</v>
      </c>
      <c r="AD3594">
        <v>-3813786.01</v>
      </c>
      <c r="AE3594">
        <v>0</v>
      </c>
      <c r="AF3594">
        <v>0</v>
      </c>
      <c r="AG3594">
        <v>-1962.79</v>
      </c>
      <c r="AH3594">
        <v>0</v>
      </c>
      <c r="AI3594">
        <v>-3815748.8</v>
      </c>
      <c r="AJ3594">
        <v>-4799576.93</v>
      </c>
      <c r="AK3594">
        <v>-606228.09</v>
      </c>
      <c r="AL3594">
        <v>-6677.86</v>
      </c>
      <c r="AM3594">
        <v>58236</v>
      </c>
      <c r="AN3594">
        <v>990.08</v>
      </c>
      <c r="AO3594">
        <v>0</v>
      </c>
      <c r="AP3594">
        <v>5901.36</v>
      </c>
      <c r="AQ3594">
        <v>65127.44</v>
      </c>
    </row>
    <row r="3595" spans="2:43" x14ac:dyDescent="0.35">
      <c r="B3595" s="65" t="s">
        <v>128</v>
      </c>
      <c r="C3595">
        <v>2016</v>
      </c>
      <c r="D3595">
        <v>2016</v>
      </c>
      <c r="F3595">
        <v>102</v>
      </c>
      <c r="G3595">
        <v>0</v>
      </c>
      <c r="H3595" t="s">
        <v>657</v>
      </c>
      <c r="I3595">
        <v>1</v>
      </c>
      <c r="J3595">
        <v>257</v>
      </c>
      <c r="K3595" t="s">
        <v>66</v>
      </c>
      <c r="L3595">
        <v>-6104.08</v>
      </c>
      <c r="M3595">
        <v>0</v>
      </c>
      <c r="N3595">
        <v>0</v>
      </c>
      <c r="O3595">
        <v>0</v>
      </c>
      <c r="P3595">
        <v>-6104.08</v>
      </c>
      <c r="Q3595">
        <v>0</v>
      </c>
      <c r="R3595">
        <v>0</v>
      </c>
      <c r="S3595">
        <v>2.16</v>
      </c>
      <c r="T3595">
        <v>0</v>
      </c>
      <c r="U3595">
        <v>-2.16</v>
      </c>
      <c r="V3595">
        <v>0</v>
      </c>
      <c r="W3595">
        <v>0</v>
      </c>
      <c r="X3595">
        <v>0</v>
      </c>
      <c r="Y3595">
        <v>0</v>
      </c>
      <c r="Z3595">
        <v>0</v>
      </c>
      <c r="AA3595">
        <v>0</v>
      </c>
      <c r="AB3595">
        <v>0</v>
      </c>
      <c r="AC3595">
        <v>0</v>
      </c>
      <c r="AD3595">
        <v>-6106.24</v>
      </c>
      <c r="AE3595">
        <v>0</v>
      </c>
      <c r="AF3595">
        <v>0</v>
      </c>
      <c r="AG3595">
        <v>0</v>
      </c>
      <c r="AH3595">
        <v>0</v>
      </c>
      <c r="AI3595">
        <v>-6106.24</v>
      </c>
      <c r="AJ3595">
        <v>0</v>
      </c>
      <c r="AK3595">
        <v>-6106.24</v>
      </c>
      <c r="AL3595">
        <v>-2.16</v>
      </c>
      <c r="AM3595">
        <v>0</v>
      </c>
      <c r="AN3595">
        <v>0</v>
      </c>
      <c r="AO3595">
        <v>0</v>
      </c>
      <c r="AP3595">
        <v>0</v>
      </c>
      <c r="AQ3595">
        <v>0</v>
      </c>
    </row>
    <row r="3596" spans="2:43" x14ac:dyDescent="0.35">
      <c r="B3596" s="65" t="s">
        <v>128</v>
      </c>
      <c r="C3596">
        <v>2016</v>
      </c>
      <c r="D3596">
        <v>2016</v>
      </c>
      <c r="F3596">
        <v>102</v>
      </c>
      <c r="G3596">
        <v>0</v>
      </c>
      <c r="H3596" t="s">
        <v>657</v>
      </c>
      <c r="I3596">
        <v>1</v>
      </c>
      <c r="J3596">
        <v>260</v>
      </c>
      <c r="K3596" t="s">
        <v>66</v>
      </c>
      <c r="L3596">
        <v>-39697</v>
      </c>
      <c r="M3596">
        <v>50431.74</v>
      </c>
      <c r="N3596">
        <v>0</v>
      </c>
      <c r="O3596">
        <v>-26836.52</v>
      </c>
      <c r="P3596">
        <v>-39697</v>
      </c>
      <c r="Q3596">
        <v>23595.22</v>
      </c>
      <c r="R3596">
        <v>-120.9</v>
      </c>
      <c r="S3596">
        <v>-14079.45</v>
      </c>
      <c r="T3596">
        <v>0</v>
      </c>
      <c r="U3596">
        <v>-3078.19</v>
      </c>
      <c r="V3596">
        <v>-120.9</v>
      </c>
      <c r="W3596">
        <v>-17157.64</v>
      </c>
      <c r="X3596">
        <v>0</v>
      </c>
      <c r="Y3596">
        <v>0</v>
      </c>
      <c r="Z3596">
        <v>0</v>
      </c>
      <c r="AA3596">
        <v>0</v>
      </c>
      <c r="AB3596">
        <v>0</v>
      </c>
      <c r="AC3596">
        <v>0</v>
      </c>
      <c r="AD3596">
        <v>-74944.19</v>
      </c>
      <c r="AE3596">
        <v>0</v>
      </c>
      <c r="AF3596">
        <v>0</v>
      </c>
      <c r="AG3596">
        <v>0</v>
      </c>
      <c r="AH3596">
        <v>0</v>
      </c>
      <c r="AI3596">
        <v>-74944.19</v>
      </c>
      <c r="AJ3596">
        <v>0</v>
      </c>
      <c r="AK3596">
        <v>-74944.19</v>
      </c>
      <c r="AL3596">
        <v>-28688.71</v>
      </c>
      <c r="AM3596">
        <v>0</v>
      </c>
      <c r="AN3596">
        <v>18235.16</v>
      </c>
      <c r="AO3596">
        <v>0</v>
      </c>
      <c r="AP3596">
        <v>837.37</v>
      </c>
      <c r="AQ3596">
        <v>19072.53</v>
      </c>
    </row>
    <row r="3597" spans="2:43" x14ac:dyDescent="0.35">
      <c r="B3597" s="65" t="s">
        <v>128</v>
      </c>
      <c r="C3597">
        <v>2016</v>
      </c>
      <c r="D3597">
        <v>2016</v>
      </c>
      <c r="F3597">
        <v>102</v>
      </c>
      <c r="G3597">
        <v>0</v>
      </c>
      <c r="H3597" t="s">
        <v>657</v>
      </c>
      <c r="I3597">
        <v>1</v>
      </c>
      <c r="J3597">
        <v>310</v>
      </c>
      <c r="K3597" t="s">
        <v>66</v>
      </c>
      <c r="L3597">
        <v>-267625.98</v>
      </c>
      <c r="M3597">
        <v>-255321.42</v>
      </c>
      <c r="N3597">
        <v>0</v>
      </c>
      <c r="O3597">
        <v>0</v>
      </c>
      <c r="P3597">
        <v>-267625.98</v>
      </c>
      <c r="Q3597">
        <v>-255321.42</v>
      </c>
      <c r="R3597">
        <v>0</v>
      </c>
      <c r="S3597">
        <v>3534.19</v>
      </c>
      <c r="T3597">
        <v>0</v>
      </c>
      <c r="U3597">
        <v>-3429.5</v>
      </c>
      <c r="V3597">
        <v>0</v>
      </c>
      <c r="W3597">
        <v>104.69</v>
      </c>
      <c r="X3597">
        <v>0</v>
      </c>
      <c r="Y3597">
        <v>0</v>
      </c>
      <c r="Z3597">
        <v>0</v>
      </c>
      <c r="AA3597">
        <v>0</v>
      </c>
      <c r="AB3597">
        <v>0</v>
      </c>
      <c r="AC3597">
        <v>0</v>
      </c>
      <c r="AD3597">
        <v>-15838.75</v>
      </c>
      <c r="AE3597">
        <v>0</v>
      </c>
      <c r="AF3597">
        <v>0</v>
      </c>
      <c r="AG3597">
        <v>0</v>
      </c>
      <c r="AH3597">
        <v>0</v>
      </c>
      <c r="AI3597">
        <v>-15838.75</v>
      </c>
      <c r="AJ3597">
        <v>0</v>
      </c>
      <c r="AK3597">
        <v>-15838.75</v>
      </c>
      <c r="AL3597">
        <v>-3429.5</v>
      </c>
      <c r="AM3597">
        <v>25706.12</v>
      </c>
      <c r="AN3597">
        <v>0</v>
      </c>
      <c r="AO3597">
        <v>0</v>
      </c>
      <c r="AP3597">
        <v>0</v>
      </c>
      <c r="AQ3597">
        <v>25706.12</v>
      </c>
    </row>
    <row r="3598" spans="2:43" x14ac:dyDescent="0.35">
      <c r="B3598" s="65" t="s">
        <v>128</v>
      </c>
      <c r="C3598">
        <v>2016</v>
      </c>
      <c r="D3598">
        <v>2016</v>
      </c>
      <c r="F3598">
        <v>102</v>
      </c>
      <c r="G3598">
        <v>0</v>
      </c>
      <c r="H3598" t="s">
        <v>659</v>
      </c>
      <c r="I3598">
        <v>801</v>
      </c>
      <c r="J3598">
        <v>111</v>
      </c>
      <c r="K3598" t="s">
        <v>457</v>
      </c>
      <c r="L3598">
        <v>0</v>
      </c>
      <c r="M3598">
        <v>0</v>
      </c>
      <c r="N3598">
        <v>0</v>
      </c>
      <c r="O3598">
        <v>0</v>
      </c>
      <c r="P3598">
        <v>0</v>
      </c>
      <c r="Q3598">
        <v>0</v>
      </c>
      <c r="R3598">
        <v>-74771.13</v>
      </c>
      <c r="S3598">
        <v>-1222.47</v>
      </c>
      <c r="T3598">
        <v>0</v>
      </c>
      <c r="U3598">
        <v>0</v>
      </c>
      <c r="V3598">
        <v>-74771.13</v>
      </c>
      <c r="W3598">
        <v>-1222.47</v>
      </c>
      <c r="X3598">
        <v>0</v>
      </c>
      <c r="Y3598">
        <v>0</v>
      </c>
      <c r="Z3598">
        <v>0</v>
      </c>
      <c r="AA3598">
        <v>0</v>
      </c>
      <c r="AB3598">
        <v>0</v>
      </c>
      <c r="AC3598">
        <v>0</v>
      </c>
      <c r="AD3598">
        <v>-74771.13</v>
      </c>
      <c r="AE3598">
        <v>0</v>
      </c>
      <c r="AF3598">
        <v>0</v>
      </c>
      <c r="AG3598">
        <v>0</v>
      </c>
      <c r="AH3598">
        <v>0</v>
      </c>
      <c r="AI3598">
        <v>-74771.13</v>
      </c>
      <c r="AJ3598">
        <v>0</v>
      </c>
      <c r="AK3598">
        <v>-74771.13</v>
      </c>
      <c r="AL3598">
        <v>-1222.47</v>
      </c>
      <c r="AM3598">
        <v>0</v>
      </c>
      <c r="AN3598">
        <v>1222.47</v>
      </c>
      <c r="AO3598">
        <v>0</v>
      </c>
      <c r="AP3598">
        <v>0</v>
      </c>
      <c r="AQ3598">
        <v>1222.47</v>
      </c>
    </row>
    <row r="3599" spans="2:43" x14ac:dyDescent="0.35">
      <c r="B3599" s="65" t="s">
        <v>128</v>
      </c>
      <c r="C3599">
        <v>2016</v>
      </c>
      <c r="D3599">
        <v>2016</v>
      </c>
      <c r="F3599">
        <v>102</v>
      </c>
      <c r="G3599">
        <v>0</v>
      </c>
      <c r="H3599" t="s">
        <v>659</v>
      </c>
      <c r="I3599">
        <v>801</v>
      </c>
      <c r="J3599">
        <v>113</v>
      </c>
      <c r="K3599" t="s">
        <v>457</v>
      </c>
      <c r="L3599">
        <v>0</v>
      </c>
      <c r="M3599">
        <v>0</v>
      </c>
      <c r="N3599">
        <v>0</v>
      </c>
      <c r="O3599">
        <v>0</v>
      </c>
      <c r="P3599">
        <v>0</v>
      </c>
      <c r="Q3599">
        <v>0</v>
      </c>
      <c r="R3599">
        <v>-44105.9</v>
      </c>
      <c r="S3599">
        <v>-13300</v>
      </c>
      <c r="T3599">
        <v>0</v>
      </c>
      <c r="U3599">
        <v>0</v>
      </c>
      <c r="V3599">
        <v>-44105.9</v>
      </c>
      <c r="W3599">
        <v>-13300</v>
      </c>
      <c r="X3599">
        <v>0</v>
      </c>
      <c r="Y3599">
        <v>0</v>
      </c>
      <c r="Z3599">
        <v>0</v>
      </c>
      <c r="AA3599">
        <v>0</v>
      </c>
      <c r="AB3599">
        <v>0</v>
      </c>
      <c r="AC3599">
        <v>0</v>
      </c>
      <c r="AD3599">
        <v>-32039.63</v>
      </c>
      <c r="AE3599">
        <v>0</v>
      </c>
      <c r="AF3599">
        <v>0</v>
      </c>
      <c r="AG3599">
        <v>0</v>
      </c>
      <c r="AH3599">
        <v>0</v>
      </c>
      <c r="AI3599">
        <v>-32039.63</v>
      </c>
      <c r="AJ3599">
        <v>0</v>
      </c>
      <c r="AK3599">
        <v>-32039.63</v>
      </c>
      <c r="AL3599">
        <v>-1233.73</v>
      </c>
      <c r="AM3599">
        <v>0</v>
      </c>
      <c r="AN3599">
        <v>0</v>
      </c>
      <c r="AO3599">
        <v>0</v>
      </c>
      <c r="AP3599">
        <v>0</v>
      </c>
      <c r="AQ3599">
        <v>0</v>
      </c>
    </row>
    <row r="3600" spans="2:43" x14ac:dyDescent="0.35">
      <c r="B3600" s="65" t="s">
        <v>128</v>
      </c>
      <c r="C3600">
        <v>2016</v>
      </c>
      <c r="D3600">
        <v>2016</v>
      </c>
      <c r="F3600">
        <v>102</v>
      </c>
      <c r="G3600">
        <v>0</v>
      </c>
      <c r="H3600" t="s">
        <v>659</v>
      </c>
      <c r="I3600">
        <v>801</v>
      </c>
      <c r="J3600">
        <v>115</v>
      </c>
      <c r="K3600" t="s">
        <v>457</v>
      </c>
      <c r="L3600">
        <v>0</v>
      </c>
      <c r="M3600">
        <v>0</v>
      </c>
      <c r="N3600">
        <v>0</v>
      </c>
      <c r="O3600">
        <v>0</v>
      </c>
      <c r="P3600">
        <v>0</v>
      </c>
      <c r="Q3600">
        <v>0</v>
      </c>
      <c r="R3600">
        <v>-19706</v>
      </c>
      <c r="S3600">
        <v>0</v>
      </c>
      <c r="T3600">
        <v>0</v>
      </c>
      <c r="U3600">
        <v>0</v>
      </c>
      <c r="V3600">
        <v>-19706</v>
      </c>
      <c r="W3600">
        <v>0</v>
      </c>
      <c r="X3600">
        <v>0</v>
      </c>
      <c r="Y3600">
        <v>0</v>
      </c>
      <c r="Z3600">
        <v>0</v>
      </c>
      <c r="AA3600">
        <v>0</v>
      </c>
      <c r="AB3600">
        <v>0</v>
      </c>
      <c r="AC3600">
        <v>0</v>
      </c>
      <c r="AD3600">
        <v>-19706</v>
      </c>
      <c r="AE3600">
        <v>0</v>
      </c>
      <c r="AF3600">
        <v>0</v>
      </c>
      <c r="AG3600">
        <v>0</v>
      </c>
      <c r="AH3600">
        <v>0</v>
      </c>
      <c r="AI3600">
        <v>-19706</v>
      </c>
      <c r="AJ3600">
        <v>0</v>
      </c>
      <c r="AK3600">
        <v>-19706</v>
      </c>
      <c r="AL3600">
        <v>0</v>
      </c>
      <c r="AM3600">
        <v>0</v>
      </c>
      <c r="AN3600">
        <v>0</v>
      </c>
      <c r="AO3600">
        <v>0</v>
      </c>
      <c r="AP3600">
        <v>0</v>
      </c>
      <c r="AQ3600">
        <v>0</v>
      </c>
    </row>
    <row r="3601" spans="2:43" x14ac:dyDescent="0.35">
      <c r="B3601" s="65" t="s">
        <v>128</v>
      </c>
      <c r="C3601">
        <v>2016</v>
      </c>
      <c r="D3601">
        <v>2016</v>
      </c>
      <c r="F3601">
        <v>102</v>
      </c>
      <c r="G3601">
        <v>0</v>
      </c>
      <c r="H3601" t="s">
        <v>659</v>
      </c>
      <c r="I3601">
        <v>801</v>
      </c>
      <c r="J3601">
        <v>118</v>
      </c>
      <c r="K3601" t="s">
        <v>457</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-346.25</v>
      </c>
      <c r="AE3601">
        <v>0</v>
      </c>
      <c r="AF3601">
        <v>0</v>
      </c>
      <c r="AG3601">
        <v>0</v>
      </c>
      <c r="AH3601">
        <v>0</v>
      </c>
      <c r="AI3601">
        <v>-346.25</v>
      </c>
      <c r="AJ3601">
        <v>0</v>
      </c>
      <c r="AK3601">
        <v>-346.25</v>
      </c>
      <c r="AL3601">
        <v>-346.25</v>
      </c>
      <c r="AM3601">
        <v>0</v>
      </c>
      <c r="AN3601">
        <v>0</v>
      </c>
      <c r="AO3601">
        <v>0</v>
      </c>
      <c r="AP3601">
        <v>0</v>
      </c>
      <c r="AQ3601">
        <v>0</v>
      </c>
    </row>
    <row r="3602" spans="2:43" x14ac:dyDescent="0.35">
      <c r="B3602" s="65" t="s">
        <v>128</v>
      </c>
      <c r="C3602">
        <v>2016</v>
      </c>
      <c r="D3602">
        <v>2016</v>
      </c>
      <c r="F3602">
        <v>102</v>
      </c>
      <c r="G3602">
        <v>0</v>
      </c>
      <c r="H3602" t="s">
        <v>659</v>
      </c>
      <c r="I3602">
        <v>801</v>
      </c>
      <c r="J3602">
        <v>121</v>
      </c>
      <c r="K3602" t="s">
        <v>457</v>
      </c>
      <c r="L3602">
        <v>0</v>
      </c>
      <c r="M3602">
        <v>0</v>
      </c>
      <c r="N3602">
        <v>0</v>
      </c>
      <c r="O3602">
        <v>0</v>
      </c>
      <c r="P3602">
        <v>0</v>
      </c>
      <c r="Q3602">
        <v>0</v>
      </c>
      <c r="R3602">
        <v>-36078.01</v>
      </c>
      <c r="S3602">
        <v>-3700</v>
      </c>
      <c r="T3602">
        <v>0</v>
      </c>
      <c r="U3602">
        <v>0</v>
      </c>
      <c r="V3602">
        <v>-36078.01</v>
      </c>
      <c r="W3602">
        <v>-3700</v>
      </c>
      <c r="X3602">
        <v>-2983.82</v>
      </c>
      <c r="Y3602">
        <v>0</v>
      </c>
      <c r="Z3602">
        <v>0</v>
      </c>
      <c r="AA3602">
        <v>0</v>
      </c>
      <c r="AB3602">
        <v>-2983.82</v>
      </c>
      <c r="AC3602">
        <v>0</v>
      </c>
      <c r="AD3602">
        <v>-34824.720000000001</v>
      </c>
      <c r="AE3602">
        <v>0</v>
      </c>
      <c r="AF3602">
        <v>0</v>
      </c>
      <c r="AG3602">
        <v>0</v>
      </c>
      <c r="AH3602">
        <v>0</v>
      </c>
      <c r="AI3602">
        <v>-34824.720000000001</v>
      </c>
      <c r="AJ3602">
        <v>-2983.82</v>
      </c>
      <c r="AK3602">
        <v>-31840.9</v>
      </c>
      <c r="AL3602">
        <v>537.11</v>
      </c>
      <c r="AM3602">
        <v>0</v>
      </c>
      <c r="AN3602">
        <v>0</v>
      </c>
      <c r="AO3602">
        <v>0</v>
      </c>
      <c r="AP3602">
        <v>0</v>
      </c>
      <c r="AQ3602">
        <v>0</v>
      </c>
    </row>
    <row r="3603" spans="2:43" x14ac:dyDescent="0.35">
      <c r="B3603" s="65" t="s">
        <v>128</v>
      </c>
      <c r="C3603">
        <v>2016</v>
      </c>
      <c r="D3603">
        <v>2016</v>
      </c>
      <c r="F3603">
        <v>102</v>
      </c>
      <c r="G3603">
        <v>0</v>
      </c>
      <c r="H3603" t="s">
        <v>659</v>
      </c>
      <c r="I3603">
        <v>801</v>
      </c>
      <c r="J3603">
        <v>210</v>
      </c>
      <c r="K3603" t="s">
        <v>457</v>
      </c>
      <c r="L3603">
        <v>-3412.15</v>
      </c>
      <c r="M3603">
        <v>-547.73</v>
      </c>
      <c r="N3603">
        <v>0</v>
      </c>
      <c r="O3603">
        <v>-1333.72</v>
      </c>
      <c r="P3603">
        <v>-3412.15</v>
      </c>
      <c r="Q3603">
        <v>-1881.45</v>
      </c>
      <c r="R3603">
        <v>0</v>
      </c>
      <c r="S3603">
        <v>0</v>
      </c>
      <c r="T3603">
        <v>0</v>
      </c>
      <c r="U3603">
        <v>0</v>
      </c>
      <c r="V3603">
        <v>0</v>
      </c>
      <c r="W3603">
        <v>0</v>
      </c>
      <c r="X3603">
        <v>0</v>
      </c>
      <c r="Y3603">
        <v>0</v>
      </c>
      <c r="Z3603">
        <v>0</v>
      </c>
      <c r="AA3603">
        <v>0</v>
      </c>
      <c r="AB3603">
        <v>0</v>
      </c>
      <c r="AC3603">
        <v>0</v>
      </c>
      <c r="AD3603">
        <v>-2864.42</v>
      </c>
      <c r="AE3603">
        <v>0</v>
      </c>
      <c r="AF3603">
        <v>0</v>
      </c>
      <c r="AG3603">
        <v>0</v>
      </c>
      <c r="AH3603">
        <v>0</v>
      </c>
      <c r="AI3603">
        <v>-2864.42</v>
      </c>
      <c r="AJ3603">
        <v>0</v>
      </c>
      <c r="AK3603">
        <v>-2864.42</v>
      </c>
      <c r="AL3603">
        <v>-1333.72</v>
      </c>
      <c r="AM3603">
        <v>1881.45</v>
      </c>
      <c r="AN3603">
        <v>0</v>
      </c>
      <c r="AO3603">
        <v>0</v>
      </c>
      <c r="AP3603">
        <v>0</v>
      </c>
      <c r="AQ3603">
        <v>1881.45</v>
      </c>
    </row>
    <row r="3604" spans="2:43" x14ac:dyDescent="0.35">
      <c r="B3604" s="65" t="s">
        <v>128</v>
      </c>
      <c r="C3604">
        <v>2016</v>
      </c>
      <c r="D3604">
        <v>2016</v>
      </c>
      <c r="F3604">
        <v>102</v>
      </c>
      <c r="G3604">
        <v>0</v>
      </c>
      <c r="H3604" t="s">
        <v>659</v>
      </c>
      <c r="I3604">
        <v>801</v>
      </c>
      <c r="J3604">
        <v>233</v>
      </c>
      <c r="K3604" t="s">
        <v>457</v>
      </c>
      <c r="L3604">
        <v>-1978.49</v>
      </c>
      <c r="M3604">
        <v>-1954.27</v>
      </c>
      <c r="N3604">
        <v>0</v>
      </c>
      <c r="O3604">
        <v>0</v>
      </c>
      <c r="P3604">
        <v>-1978.49</v>
      </c>
      <c r="Q3604">
        <v>-1954.27</v>
      </c>
      <c r="R3604">
        <v>0</v>
      </c>
      <c r="S3604">
        <v>0</v>
      </c>
      <c r="T3604">
        <v>0</v>
      </c>
      <c r="U3604">
        <v>0</v>
      </c>
      <c r="V3604">
        <v>0</v>
      </c>
      <c r="W3604">
        <v>0</v>
      </c>
      <c r="X3604">
        <v>0</v>
      </c>
      <c r="Y3604">
        <v>0</v>
      </c>
      <c r="Z3604">
        <v>0</v>
      </c>
      <c r="AA3604">
        <v>0</v>
      </c>
      <c r="AB3604">
        <v>0</v>
      </c>
      <c r="AC3604">
        <v>0</v>
      </c>
      <c r="AD3604">
        <v>-24.22</v>
      </c>
      <c r="AE3604">
        <v>0</v>
      </c>
      <c r="AF3604">
        <v>0</v>
      </c>
      <c r="AG3604">
        <v>0</v>
      </c>
      <c r="AH3604">
        <v>0</v>
      </c>
      <c r="AI3604">
        <v>-24.22</v>
      </c>
      <c r="AJ3604">
        <v>0</v>
      </c>
      <c r="AK3604">
        <v>-24.22</v>
      </c>
      <c r="AL3604">
        <v>0</v>
      </c>
      <c r="AM3604">
        <v>0</v>
      </c>
      <c r="AN3604">
        <v>0</v>
      </c>
      <c r="AO3604">
        <v>0</v>
      </c>
      <c r="AP3604">
        <v>0</v>
      </c>
      <c r="AQ3604">
        <v>0</v>
      </c>
    </row>
    <row r="3605" spans="2:43" x14ac:dyDescent="0.35">
      <c r="B3605" s="65" t="s">
        <v>128</v>
      </c>
      <c r="C3605">
        <v>2016</v>
      </c>
      <c r="D3605">
        <v>2016</v>
      </c>
      <c r="F3605">
        <v>102</v>
      </c>
      <c r="G3605">
        <v>0</v>
      </c>
      <c r="H3605" t="s">
        <v>659</v>
      </c>
      <c r="I3605">
        <v>801</v>
      </c>
      <c r="J3605">
        <v>251</v>
      </c>
      <c r="K3605" t="s">
        <v>457</v>
      </c>
      <c r="L3605">
        <v>-3515.54</v>
      </c>
      <c r="M3605">
        <v>-3515.54</v>
      </c>
      <c r="N3605">
        <v>0</v>
      </c>
      <c r="O3605">
        <v>0</v>
      </c>
      <c r="P3605">
        <v>-3515.54</v>
      </c>
      <c r="Q3605">
        <v>-3515.54</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row>
    <row r="3606" spans="2:43" x14ac:dyDescent="0.35">
      <c r="B3606" s="65" t="s">
        <v>128</v>
      </c>
      <c r="C3606">
        <v>2016</v>
      </c>
      <c r="D3606">
        <v>2016</v>
      </c>
      <c r="F3606">
        <v>102</v>
      </c>
      <c r="G3606">
        <v>0</v>
      </c>
      <c r="H3606" t="s">
        <v>659</v>
      </c>
      <c r="I3606">
        <v>801</v>
      </c>
      <c r="J3606">
        <v>252</v>
      </c>
      <c r="K3606" t="s">
        <v>457</v>
      </c>
      <c r="L3606">
        <v>-19875</v>
      </c>
      <c r="M3606">
        <v>0</v>
      </c>
      <c r="N3606">
        <v>0</v>
      </c>
      <c r="O3606">
        <v>0</v>
      </c>
      <c r="P3606">
        <v>-19875</v>
      </c>
      <c r="Q3606">
        <v>0</v>
      </c>
      <c r="R3606">
        <v>0</v>
      </c>
      <c r="S3606">
        <v>0</v>
      </c>
      <c r="T3606">
        <v>0</v>
      </c>
      <c r="U3606">
        <v>0</v>
      </c>
      <c r="V3606">
        <v>0</v>
      </c>
      <c r="W3606">
        <v>0</v>
      </c>
      <c r="X3606">
        <v>0</v>
      </c>
      <c r="Y3606">
        <v>0</v>
      </c>
      <c r="Z3606">
        <v>0</v>
      </c>
      <c r="AA3606">
        <v>0</v>
      </c>
      <c r="AB3606">
        <v>0</v>
      </c>
      <c r="AC3606">
        <v>0</v>
      </c>
      <c r="AD3606">
        <v>-19875</v>
      </c>
      <c r="AE3606">
        <v>0</v>
      </c>
      <c r="AF3606">
        <v>0</v>
      </c>
      <c r="AG3606">
        <v>0</v>
      </c>
      <c r="AH3606">
        <v>0</v>
      </c>
      <c r="AI3606">
        <v>-19875</v>
      </c>
      <c r="AJ3606">
        <v>0</v>
      </c>
      <c r="AK3606">
        <v>-19875</v>
      </c>
      <c r="AL3606">
        <v>0</v>
      </c>
      <c r="AM3606">
        <v>0</v>
      </c>
      <c r="AN3606">
        <v>0</v>
      </c>
      <c r="AO3606">
        <v>0</v>
      </c>
      <c r="AP3606">
        <v>0</v>
      </c>
      <c r="AQ3606">
        <v>0</v>
      </c>
    </row>
    <row r="3607" spans="2:43" x14ac:dyDescent="0.35">
      <c r="B3607" s="65" t="s">
        <v>128</v>
      </c>
      <c r="C3607">
        <v>2016</v>
      </c>
      <c r="D3607">
        <v>2016</v>
      </c>
      <c r="F3607">
        <v>102</v>
      </c>
      <c r="G3607">
        <v>0</v>
      </c>
      <c r="H3607" t="s">
        <v>659</v>
      </c>
      <c r="I3607">
        <v>801</v>
      </c>
      <c r="J3607">
        <v>253</v>
      </c>
      <c r="K3607" t="s">
        <v>457</v>
      </c>
      <c r="L3607">
        <v>-35508.519999999997</v>
      </c>
      <c r="M3607">
        <v>-35508.519999999997</v>
      </c>
      <c r="N3607">
        <v>0</v>
      </c>
      <c r="O3607">
        <v>0</v>
      </c>
      <c r="P3607">
        <v>-35508.519999999997</v>
      </c>
      <c r="Q3607">
        <v>-35508.519999999997</v>
      </c>
      <c r="R3607">
        <v>0</v>
      </c>
      <c r="S3607">
        <v>0</v>
      </c>
      <c r="T3607">
        <v>0</v>
      </c>
      <c r="U3607">
        <v>0</v>
      </c>
      <c r="V3607">
        <v>0</v>
      </c>
      <c r="W3607">
        <v>0</v>
      </c>
      <c r="X3607">
        <v>-722802.94</v>
      </c>
      <c r="Y3607">
        <v>-134239.75</v>
      </c>
      <c r="Z3607">
        <v>0</v>
      </c>
      <c r="AA3607">
        <v>0</v>
      </c>
      <c r="AB3607">
        <v>-722802.94</v>
      </c>
      <c r="AC3607">
        <v>-134239.75</v>
      </c>
      <c r="AD3607">
        <v>-588563.18999999994</v>
      </c>
      <c r="AE3607">
        <v>0</v>
      </c>
      <c r="AF3607">
        <v>0</v>
      </c>
      <c r="AG3607">
        <v>0</v>
      </c>
      <c r="AH3607">
        <v>0</v>
      </c>
      <c r="AI3607">
        <v>-588563.18999999994</v>
      </c>
      <c r="AJ3607">
        <v>-722802.94</v>
      </c>
      <c r="AK3607">
        <v>0</v>
      </c>
      <c r="AL3607">
        <v>0</v>
      </c>
      <c r="AM3607">
        <v>0</v>
      </c>
      <c r="AN3607">
        <v>0</v>
      </c>
      <c r="AO3607">
        <v>0</v>
      </c>
      <c r="AP3607">
        <v>0</v>
      </c>
      <c r="AQ3607">
        <v>0</v>
      </c>
    </row>
    <row r="3608" spans="2:43" x14ac:dyDescent="0.35">
      <c r="B3608" s="65" t="s">
        <v>128</v>
      </c>
      <c r="C3608">
        <v>2016</v>
      </c>
      <c r="D3608">
        <v>2016</v>
      </c>
      <c r="F3608">
        <v>102</v>
      </c>
      <c r="G3608">
        <v>0</v>
      </c>
      <c r="H3608" t="s">
        <v>659</v>
      </c>
      <c r="I3608">
        <v>801</v>
      </c>
      <c r="J3608">
        <v>257</v>
      </c>
      <c r="K3608" t="s">
        <v>457</v>
      </c>
      <c r="L3608">
        <v>-36448.1</v>
      </c>
      <c r="M3608">
        <v>-36448.1</v>
      </c>
      <c r="N3608">
        <v>0</v>
      </c>
      <c r="O3608">
        <v>0</v>
      </c>
      <c r="P3608">
        <v>-36448.1</v>
      </c>
      <c r="Q3608">
        <v>-36448.1</v>
      </c>
      <c r="R3608">
        <v>0</v>
      </c>
      <c r="S3608">
        <v>-1.1000000000000001</v>
      </c>
      <c r="T3608">
        <v>0</v>
      </c>
      <c r="U3608">
        <v>0</v>
      </c>
      <c r="V3608">
        <v>0</v>
      </c>
      <c r="W3608">
        <v>-1.1000000000000001</v>
      </c>
      <c r="X3608">
        <v>0</v>
      </c>
      <c r="Y3608">
        <v>0</v>
      </c>
      <c r="Z3608">
        <v>0</v>
      </c>
      <c r="AA3608">
        <v>0</v>
      </c>
      <c r="AB3608">
        <v>0</v>
      </c>
      <c r="AC3608">
        <v>0</v>
      </c>
      <c r="AD3608">
        <v>1.1000000000000001</v>
      </c>
      <c r="AE3608">
        <v>0</v>
      </c>
      <c r="AF3608">
        <v>0</v>
      </c>
      <c r="AG3608">
        <v>0</v>
      </c>
      <c r="AH3608">
        <v>0</v>
      </c>
      <c r="AI3608">
        <v>1.1000000000000001</v>
      </c>
      <c r="AJ3608">
        <v>0</v>
      </c>
      <c r="AK3608">
        <v>1.1000000000000001</v>
      </c>
      <c r="AL3608">
        <v>0</v>
      </c>
      <c r="AM3608">
        <v>0</v>
      </c>
      <c r="AN3608">
        <v>1.1000000000000001</v>
      </c>
      <c r="AO3608">
        <v>0</v>
      </c>
      <c r="AP3608">
        <v>0</v>
      </c>
      <c r="AQ3608">
        <v>1.1000000000000001</v>
      </c>
    </row>
    <row r="3609" spans="2:43" x14ac:dyDescent="0.35">
      <c r="B3609" s="65" t="s">
        <v>128</v>
      </c>
      <c r="C3609">
        <v>2016</v>
      </c>
      <c r="D3609">
        <v>2016</v>
      </c>
      <c r="F3609">
        <v>102</v>
      </c>
      <c r="G3609">
        <v>0</v>
      </c>
      <c r="H3609" t="s">
        <v>659</v>
      </c>
      <c r="I3609">
        <v>801</v>
      </c>
      <c r="J3609">
        <v>440</v>
      </c>
      <c r="K3609" t="s">
        <v>457</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-129040.42</v>
      </c>
      <c r="AH3609">
        <v>0</v>
      </c>
      <c r="AI3609">
        <v>-129040.42</v>
      </c>
      <c r="AJ3609">
        <v>0</v>
      </c>
      <c r="AK3609">
        <v>-129040.42</v>
      </c>
      <c r="AL3609">
        <v>-129040.42</v>
      </c>
      <c r="AM3609">
        <v>0</v>
      </c>
      <c r="AN3609">
        <v>0</v>
      </c>
      <c r="AO3609">
        <v>0</v>
      </c>
      <c r="AP3609">
        <v>0</v>
      </c>
      <c r="AQ3609">
        <v>0</v>
      </c>
    </row>
    <row r="3610" spans="2:43" x14ac:dyDescent="0.35">
      <c r="B3610" s="65" t="s">
        <v>128</v>
      </c>
      <c r="C3610">
        <v>2016</v>
      </c>
      <c r="D3610">
        <v>2016</v>
      </c>
      <c r="F3610">
        <v>118</v>
      </c>
      <c r="G3610">
        <v>0</v>
      </c>
      <c r="H3610" t="s">
        <v>668</v>
      </c>
      <c r="I3610">
        <v>1</v>
      </c>
      <c r="J3610">
        <v>111</v>
      </c>
      <c r="K3610" t="s">
        <v>66</v>
      </c>
      <c r="L3610">
        <v>0</v>
      </c>
      <c r="M3610">
        <v>0</v>
      </c>
      <c r="N3610">
        <v>0</v>
      </c>
      <c r="O3610">
        <v>0</v>
      </c>
      <c r="P3610">
        <v>0</v>
      </c>
      <c r="Q3610">
        <v>0</v>
      </c>
      <c r="R3610">
        <v>-158019.44</v>
      </c>
      <c r="S3610">
        <v>-8350.49</v>
      </c>
      <c r="T3610">
        <v>0</v>
      </c>
      <c r="U3610">
        <v>0</v>
      </c>
      <c r="V3610">
        <v>-158019.44</v>
      </c>
      <c r="W3610">
        <v>-8350.49</v>
      </c>
      <c r="X3610">
        <v>0</v>
      </c>
      <c r="Y3610">
        <v>0</v>
      </c>
      <c r="Z3610">
        <v>0</v>
      </c>
      <c r="AA3610">
        <v>0</v>
      </c>
      <c r="AB3610">
        <v>0</v>
      </c>
      <c r="AC3610">
        <v>0</v>
      </c>
      <c r="AD3610">
        <v>-154116.85999999999</v>
      </c>
      <c r="AE3610">
        <v>0</v>
      </c>
      <c r="AF3610">
        <v>0</v>
      </c>
      <c r="AG3610">
        <v>0</v>
      </c>
      <c r="AH3610">
        <v>0</v>
      </c>
      <c r="AI3610">
        <v>-154116.85999999999</v>
      </c>
      <c r="AJ3610">
        <v>0</v>
      </c>
      <c r="AK3610">
        <v>-154116.85999999999</v>
      </c>
      <c r="AL3610">
        <v>-4447.91</v>
      </c>
      <c r="AM3610">
        <v>0</v>
      </c>
      <c r="AN3610">
        <v>8350.49</v>
      </c>
      <c r="AO3610">
        <v>0</v>
      </c>
      <c r="AP3610">
        <v>2526.6999999999998</v>
      </c>
      <c r="AQ3610">
        <v>10877.19</v>
      </c>
    </row>
    <row r="3611" spans="2:43" x14ac:dyDescent="0.35">
      <c r="B3611" s="65" t="s">
        <v>128</v>
      </c>
      <c r="C3611">
        <v>2016</v>
      </c>
      <c r="D3611">
        <v>2016</v>
      </c>
      <c r="F3611">
        <v>118</v>
      </c>
      <c r="G3611">
        <v>0</v>
      </c>
      <c r="H3611" t="s">
        <v>668</v>
      </c>
      <c r="I3611">
        <v>1</v>
      </c>
      <c r="J3611">
        <v>113</v>
      </c>
      <c r="K3611" t="s">
        <v>66</v>
      </c>
      <c r="L3611">
        <v>0</v>
      </c>
      <c r="M3611">
        <v>0</v>
      </c>
      <c r="N3611">
        <v>0</v>
      </c>
      <c r="O3611">
        <v>0</v>
      </c>
      <c r="P3611">
        <v>0</v>
      </c>
      <c r="Q3611">
        <v>0</v>
      </c>
      <c r="R3611">
        <v>-16085.6</v>
      </c>
      <c r="S3611">
        <v>0</v>
      </c>
      <c r="T3611">
        <v>0</v>
      </c>
      <c r="U3611">
        <v>0</v>
      </c>
      <c r="V3611">
        <v>-16085.6</v>
      </c>
      <c r="W3611">
        <v>0</v>
      </c>
      <c r="X3611">
        <v>0</v>
      </c>
      <c r="Y3611">
        <v>0</v>
      </c>
      <c r="Z3611">
        <v>0</v>
      </c>
      <c r="AA3611">
        <v>0</v>
      </c>
      <c r="AB3611">
        <v>0</v>
      </c>
      <c r="AC3611">
        <v>0</v>
      </c>
      <c r="AD3611">
        <v>-16085.6</v>
      </c>
      <c r="AE3611">
        <v>0</v>
      </c>
      <c r="AF3611">
        <v>0</v>
      </c>
      <c r="AG3611">
        <v>0</v>
      </c>
      <c r="AH3611">
        <v>0</v>
      </c>
      <c r="AI3611">
        <v>-16085.6</v>
      </c>
      <c r="AJ3611">
        <v>0</v>
      </c>
      <c r="AK3611">
        <v>-16085.6</v>
      </c>
      <c r="AL3611">
        <v>0</v>
      </c>
      <c r="AM3611">
        <v>0</v>
      </c>
      <c r="AN3611">
        <v>0</v>
      </c>
      <c r="AO3611">
        <v>0</v>
      </c>
      <c r="AP3611">
        <v>0</v>
      </c>
      <c r="AQ3611">
        <v>0</v>
      </c>
    </row>
    <row r="3612" spans="2:43" x14ac:dyDescent="0.35">
      <c r="B3612" s="65" t="s">
        <v>128</v>
      </c>
      <c r="C3612">
        <v>2016</v>
      </c>
      <c r="D3612">
        <v>2016</v>
      </c>
      <c r="F3612">
        <v>118</v>
      </c>
      <c r="G3612">
        <v>0</v>
      </c>
      <c r="H3612" t="s">
        <v>668</v>
      </c>
      <c r="I3612">
        <v>1</v>
      </c>
      <c r="J3612">
        <v>121</v>
      </c>
      <c r="K3612" t="s">
        <v>66</v>
      </c>
      <c r="L3612">
        <v>0</v>
      </c>
      <c r="M3612">
        <v>0</v>
      </c>
      <c r="N3612">
        <v>0</v>
      </c>
      <c r="O3612">
        <v>0</v>
      </c>
      <c r="P3612">
        <v>0</v>
      </c>
      <c r="Q3612">
        <v>0</v>
      </c>
      <c r="R3612">
        <v>-53289.88</v>
      </c>
      <c r="S3612">
        <v>0</v>
      </c>
      <c r="T3612">
        <v>0</v>
      </c>
      <c r="U3612">
        <v>0</v>
      </c>
      <c r="V3612">
        <v>-53289.88</v>
      </c>
      <c r="W3612">
        <v>0</v>
      </c>
      <c r="X3612">
        <v>-13929.85</v>
      </c>
      <c r="Y3612">
        <v>-674.73</v>
      </c>
      <c r="Z3612">
        <v>0</v>
      </c>
      <c r="AA3612">
        <v>0</v>
      </c>
      <c r="AB3612">
        <v>-13929.85</v>
      </c>
      <c r="AC3612">
        <v>-674.73</v>
      </c>
      <c r="AD3612">
        <v>-62097.09</v>
      </c>
      <c r="AE3612">
        <v>0</v>
      </c>
      <c r="AF3612">
        <v>0</v>
      </c>
      <c r="AG3612">
        <v>0</v>
      </c>
      <c r="AH3612">
        <v>0</v>
      </c>
      <c r="AI3612">
        <v>-62097.09</v>
      </c>
      <c r="AJ3612">
        <v>-13929.85</v>
      </c>
      <c r="AK3612">
        <v>-48841.97</v>
      </c>
      <c r="AL3612">
        <v>4447.91</v>
      </c>
      <c r="AM3612">
        <v>0</v>
      </c>
      <c r="AN3612">
        <v>0</v>
      </c>
      <c r="AO3612">
        <v>0</v>
      </c>
      <c r="AP3612">
        <v>0</v>
      </c>
      <c r="AQ3612">
        <v>0</v>
      </c>
    </row>
    <row r="3613" spans="2:43" x14ac:dyDescent="0.35">
      <c r="B3613" s="65" t="s">
        <v>128</v>
      </c>
      <c r="C3613">
        <v>2016</v>
      </c>
      <c r="D3613">
        <v>2016</v>
      </c>
      <c r="F3613">
        <v>118</v>
      </c>
      <c r="G3613">
        <v>0</v>
      </c>
      <c r="H3613" t="s">
        <v>668</v>
      </c>
      <c r="I3613">
        <v>1</v>
      </c>
      <c r="J3613">
        <v>210</v>
      </c>
      <c r="K3613" t="s">
        <v>66</v>
      </c>
      <c r="L3613">
        <v>-2106.0100000000002</v>
      </c>
      <c r="M3613">
        <v>-659.09</v>
      </c>
      <c r="N3613">
        <v>0</v>
      </c>
      <c r="O3613">
        <v>-1446.92</v>
      </c>
      <c r="P3613">
        <v>-2106.0100000000002</v>
      </c>
      <c r="Q3613">
        <v>-2106.0100000000002</v>
      </c>
      <c r="R3613">
        <v>0</v>
      </c>
      <c r="S3613">
        <v>192.22</v>
      </c>
      <c r="T3613">
        <v>0</v>
      </c>
      <c r="U3613">
        <v>-192.22</v>
      </c>
      <c r="V3613">
        <v>0</v>
      </c>
      <c r="W3613">
        <v>0</v>
      </c>
      <c r="X3613">
        <v>0</v>
      </c>
      <c r="Y3613">
        <v>0</v>
      </c>
      <c r="Z3613">
        <v>0</v>
      </c>
      <c r="AA3613">
        <v>0</v>
      </c>
      <c r="AB3613">
        <v>0</v>
      </c>
      <c r="AC3613">
        <v>0</v>
      </c>
      <c r="AD3613">
        <v>-1639.14</v>
      </c>
      <c r="AE3613">
        <v>0</v>
      </c>
      <c r="AF3613">
        <v>0</v>
      </c>
      <c r="AG3613">
        <v>0</v>
      </c>
      <c r="AH3613">
        <v>0</v>
      </c>
      <c r="AI3613">
        <v>-1639.14</v>
      </c>
      <c r="AJ3613">
        <v>0</v>
      </c>
      <c r="AK3613">
        <v>-1639.14</v>
      </c>
      <c r="AL3613">
        <v>-1639.14</v>
      </c>
      <c r="AM3613">
        <v>2106.0100000000002</v>
      </c>
      <c r="AN3613">
        <v>0</v>
      </c>
      <c r="AO3613">
        <v>0</v>
      </c>
      <c r="AP3613">
        <v>0</v>
      </c>
      <c r="AQ3613">
        <v>2106.0100000000002</v>
      </c>
    </row>
    <row r="3614" spans="2:43" x14ac:dyDescent="0.35">
      <c r="B3614" s="65" t="s">
        <v>128</v>
      </c>
      <c r="C3614">
        <v>2016</v>
      </c>
      <c r="D3614">
        <v>2016</v>
      </c>
      <c r="F3614">
        <v>118</v>
      </c>
      <c r="G3614">
        <v>0</v>
      </c>
      <c r="H3614" t="s">
        <v>668</v>
      </c>
      <c r="I3614">
        <v>1</v>
      </c>
      <c r="J3614">
        <v>233</v>
      </c>
      <c r="K3614" t="s">
        <v>66</v>
      </c>
      <c r="L3614">
        <v>0</v>
      </c>
      <c r="M3614">
        <v>0</v>
      </c>
      <c r="N3614">
        <v>0</v>
      </c>
      <c r="O3614">
        <v>0</v>
      </c>
      <c r="P3614">
        <v>0</v>
      </c>
      <c r="Q3614">
        <v>0</v>
      </c>
      <c r="R3614">
        <v>0</v>
      </c>
      <c r="S3614">
        <v>725.32</v>
      </c>
      <c r="T3614">
        <v>0</v>
      </c>
      <c r="U3614">
        <v>-725.32</v>
      </c>
      <c r="V3614">
        <v>0</v>
      </c>
      <c r="W3614">
        <v>0</v>
      </c>
      <c r="X3614">
        <v>0</v>
      </c>
      <c r="Y3614">
        <v>0</v>
      </c>
      <c r="Z3614">
        <v>0</v>
      </c>
      <c r="AA3614">
        <v>0</v>
      </c>
      <c r="AB3614">
        <v>0</v>
      </c>
      <c r="AC3614">
        <v>0</v>
      </c>
      <c r="AD3614">
        <v>-725.32</v>
      </c>
      <c r="AE3614">
        <v>0</v>
      </c>
      <c r="AF3614">
        <v>0</v>
      </c>
      <c r="AG3614">
        <v>0</v>
      </c>
      <c r="AH3614">
        <v>0</v>
      </c>
      <c r="AI3614">
        <v>-725.32</v>
      </c>
      <c r="AJ3614">
        <v>0</v>
      </c>
      <c r="AK3614">
        <v>-725.32</v>
      </c>
      <c r="AL3614">
        <v>-725.32</v>
      </c>
      <c r="AM3614">
        <v>0</v>
      </c>
      <c r="AN3614">
        <v>0</v>
      </c>
      <c r="AO3614">
        <v>0</v>
      </c>
      <c r="AP3614">
        <v>0</v>
      </c>
      <c r="AQ3614">
        <v>0</v>
      </c>
    </row>
    <row r="3615" spans="2:43" x14ac:dyDescent="0.35">
      <c r="B3615" s="65" t="s">
        <v>128</v>
      </c>
      <c r="C3615">
        <v>2016</v>
      </c>
      <c r="D3615">
        <v>2016</v>
      </c>
      <c r="F3615">
        <v>118</v>
      </c>
      <c r="G3615">
        <v>0</v>
      </c>
      <c r="H3615" t="s">
        <v>668</v>
      </c>
      <c r="I3615">
        <v>1</v>
      </c>
      <c r="J3615">
        <v>240</v>
      </c>
      <c r="K3615" t="s">
        <v>66</v>
      </c>
      <c r="L3615">
        <v>-80730</v>
      </c>
      <c r="M3615">
        <v>-65824</v>
      </c>
      <c r="N3615">
        <v>0</v>
      </c>
      <c r="O3615">
        <v>0</v>
      </c>
      <c r="P3615">
        <v>-80730</v>
      </c>
      <c r="Q3615">
        <v>-65824</v>
      </c>
      <c r="R3615">
        <v>0</v>
      </c>
      <c r="S3615">
        <v>0</v>
      </c>
      <c r="T3615">
        <v>0</v>
      </c>
      <c r="U3615">
        <v>0</v>
      </c>
      <c r="V3615">
        <v>0</v>
      </c>
      <c r="W3615">
        <v>0</v>
      </c>
      <c r="X3615">
        <v>0</v>
      </c>
      <c r="Y3615">
        <v>0</v>
      </c>
      <c r="Z3615">
        <v>0</v>
      </c>
      <c r="AA3615">
        <v>0</v>
      </c>
      <c r="AB3615">
        <v>0</v>
      </c>
      <c r="AC3615">
        <v>0</v>
      </c>
      <c r="AD3615">
        <v>-14906</v>
      </c>
      <c r="AE3615">
        <v>0</v>
      </c>
      <c r="AF3615">
        <v>0</v>
      </c>
      <c r="AG3615">
        <v>0</v>
      </c>
      <c r="AH3615">
        <v>0</v>
      </c>
      <c r="AI3615">
        <v>-14906</v>
      </c>
      <c r="AJ3615">
        <v>0</v>
      </c>
      <c r="AK3615">
        <v>-14906</v>
      </c>
      <c r="AL3615">
        <v>0</v>
      </c>
      <c r="AM3615">
        <v>0</v>
      </c>
      <c r="AN3615">
        <v>0</v>
      </c>
      <c r="AO3615">
        <v>0</v>
      </c>
      <c r="AP3615">
        <v>0</v>
      </c>
      <c r="AQ3615">
        <v>0</v>
      </c>
    </row>
    <row r="3616" spans="2:43" x14ac:dyDescent="0.35">
      <c r="B3616" s="65" t="s">
        <v>128</v>
      </c>
      <c r="C3616">
        <v>2016</v>
      </c>
      <c r="D3616">
        <v>2016</v>
      </c>
      <c r="F3616">
        <v>118</v>
      </c>
      <c r="G3616">
        <v>0</v>
      </c>
      <c r="H3616" t="s">
        <v>668</v>
      </c>
      <c r="I3616">
        <v>1</v>
      </c>
      <c r="J3616">
        <v>251</v>
      </c>
      <c r="K3616" t="s">
        <v>66</v>
      </c>
      <c r="L3616">
        <v>-1007672.1</v>
      </c>
      <c r="M3616">
        <v>-299285.33</v>
      </c>
      <c r="N3616">
        <v>0</v>
      </c>
      <c r="O3616">
        <v>0</v>
      </c>
      <c r="P3616">
        <v>-1007672.1</v>
      </c>
      <c r="Q3616">
        <v>-299285.33</v>
      </c>
      <c r="R3616">
        <v>-89705.12</v>
      </c>
      <c r="S3616">
        <v>11.25</v>
      </c>
      <c r="T3616">
        <v>0</v>
      </c>
      <c r="U3616">
        <v>-11.46</v>
      </c>
      <c r="V3616">
        <v>-89705.12</v>
      </c>
      <c r="W3616">
        <v>-0.21</v>
      </c>
      <c r="X3616">
        <v>0</v>
      </c>
      <c r="Y3616">
        <v>0</v>
      </c>
      <c r="Z3616">
        <v>0</v>
      </c>
      <c r="AA3616">
        <v>0</v>
      </c>
      <c r="AB3616">
        <v>0</v>
      </c>
      <c r="AC3616">
        <v>0</v>
      </c>
      <c r="AD3616">
        <v>-798103.14</v>
      </c>
      <c r="AE3616">
        <v>0</v>
      </c>
      <c r="AF3616">
        <v>0</v>
      </c>
      <c r="AG3616">
        <v>0</v>
      </c>
      <c r="AH3616">
        <v>0</v>
      </c>
      <c r="AI3616">
        <v>-798103.14</v>
      </c>
      <c r="AJ3616">
        <v>0</v>
      </c>
      <c r="AK3616">
        <v>-798103.14</v>
      </c>
      <c r="AL3616">
        <v>-11.46</v>
      </c>
      <c r="AM3616">
        <v>0</v>
      </c>
      <c r="AN3616">
        <v>0.21</v>
      </c>
      <c r="AO3616">
        <v>0</v>
      </c>
      <c r="AP3616">
        <v>0</v>
      </c>
      <c r="AQ3616">
        <v>0.21</v>
      </c>
    </row>
    <row r="3617" spans="2:43" x14ac:dyDescent="0.35">
      <c r="B3617" s="65" t="s">
        <v>128</v>
      </c>
      <c r="C3617">
        <v>2016</v>
      </c>
      <c r="D3617">
        <v>2016</v>
      </c>
      <c r="F3617">
        <v>118</v>
      </c>
      <c r="G3617">
        <v>0</v>
      </c>
      <c r="H3617" t="s">
        <v>668</v>
      </c>
      <c r="I3617">
        <v>1</v>
      </c>
      <c r="J3617">
        <v>252</v>
      </c>
      <c r="K3617" t="s">
        <v>66</v>
      </c>
      <c r="L3617">
        <v>-7980.35</v>
      </c>
      <c r="M3617">
        <v>0</v>
      </c>
      <c r="N3617">
        <v>0</v>
      </c>
      <c r="O3617">
        <v>0</v>
      </c>
      <c r="P3617">
        <v>-7980.35</v>
      </c>
      <c r="Q3617">
        <v>0</v>
      </c>
      <c r="R3617">
        <v>-10774</v>
      </c>
      <c r="S3617">
        <v>1752.3</v>
      </c>
      <c r="T3617">
        <v>0</v>
      </c>
      <c r="U3617">
        <v>-1752.3</v>
      </c>
      <c r="V3617">
        <v>-10774</v>
      </c>
      <c r="W3617">
        <v>0</v>
      </c>
      <c r="X3617">
        <v>0</v>
      </c>
      <c r="Y3617">
        <v>0</v>
      </c>
      <c r="Z3617">
        <v>0</v>
      </c>
      <c r="AA3617">
        <v>0</v>
      </c>
      <c r="AB3617">
        <v>0</v>
      </c>
      <c r="AC3617">
        <v>0</v>
      </c>
      <c r="AD3617">
        <v>-20506.650000000001</v>
      </c>
      <c r="AE3617">
        <v>0</v>
      </c>
      <c r="AF3617">
        <v>0</v>
      </c>
      <c r="AG3617">
        <v>0</v>
      </c>
      <c r="AH3617">
        <v>0</v>
      </c>
      <c r="AI3617">
        <v>-20506.650000000001</v>
      </c>
      <c r="AJ3617">
        <v>0</v>
      </c>
      <c r="AK3617">
        <v>-20506.650000000001</v>
      </c>
      <c r="AL3617">
        <v>-1752.3</v>
      </c>
      <c r="AM3617">
        <v>0</v>
      </c>
      <c r="AN3617">
        <v>0</v>
      </c>
      <c r="AO3617">
        <v>0</v>
      </c>
      <c r="AP3617">
        <v>0</v>
      </c>
      <c r="AQ3617">
        <v>0</v>
      </c>
    </row>
    <row r="3618" spans="2:43" x14ac:dyDescent="0.35">
      <c r="B3618" s="65" t="s">
        <v>128</v>
      </c>
      <c r="C3618">
        <v>2016</v>
      </c>
      <c r="D3618">
        <v>2016</v>
      </c>
      <c r="F3618">
        <v>118</v>
      </c>
      <c r="G3618">
        <v>0</v>
      </c>
      <c r="H3618" t="s">
        <v>668</v>
      </c>
      <c r="I3618">
        <v>1</v>
      </c>
      <c r="J3618">
        <v>253</v>
      </c>
      <c r="K3618" t="s">
        <v>66</v>
      </c>
      <c r="L3618">
        <v>-127993.94</v>
      </c>
      <c r="M3618">
        <v>-36823</v>
      </c>
      <c r="N3618">
        <v>0</v>
      </c>
      <c r="O3618">
        <v>0</v>
      </c>
      <c r="P3618">
        <v>-127993.94</v>
      </c>
      <c r="Q3618">
        <v>-36823</v>
      </c>
      <c r="R3618">
        <v>-3782</v>
      </c>
      <c r="S3618">
        <v>4.47</v>
      </c>
      <c r="T3618">
        <v>0</v>
      </c>
      <c r="U3618">
        <v>-4.47</v>
      </c>
      <c r="V3618">
        <v>-3782</v>
      </c>
      <c r="W3618">
        <v>0</v>
      </c>
      <c r="X3618">
        <v>-459623.28</v>
      </c>
      <c r="Y3618">
        <v>-299748.5</v>
      </c>
      <c r="Z3618">
        <v>0</v>
      </c>
      <c r="AA3618">
        <v>0</v>
      </c>
      <c r="AB3618">
        <v>-459623.28</v>
      </c>
      <c r="AC3618">
        <v>-299748.5</v>
      </c>
      <c r="AD3618">
        <v>-254832.19</v>
      </c>
      <c r="AE3618">
        <v>0</v>
      </c>
      <c r="AF3618">
        <v>0</v>
      </c>
      <c r="AG3618">
        <v>0</v>
      </c>
      <c r="AH3618">
        <v>0</v>
      </c>
      <c r="AI3618">
        <v>-254832.19</v>
      </c>
      <c r="AJ3618">
        <v>-459623.28</v>
      </c>
      <c r="AK3618">
        <v>-94957.41</v>
      </c>
      <c r="AL3618">
        <v>-4.47</v>
      </c>
      <c r="AM3618">
        <v>0</v>
      </c>
      <c r="AN3618">
        <v>0</v>
      </c>
      <c r="AO3618">
        <v>0</v>
      </c>
      <c r="AP3618">
        <v>0</v>
      </c>
      <c r="AQ3618">
        <v>0</v>
      </c>
    </row>
    <row r="3619" spans="2:43" x14ac:dyDescent="0.35">
      <c r="B3619" s="65" t="s">
        <v>128</v>
      </c>
      <c r="C3619">
        <v>2016</v>
      </c>
      <c r="D3619">
        <v>2016</v>
      </c>
      <c r="F3619">
        <v>118</v>
      </c>
      <c r="G3619">
        <v>0</v>
      </c>
      <c r="H3619" t="s">
        <v>668</v>
      </c>
      <c r="I3619">
        <v>1</v>
      </c>
      <c r="J3619">
        <v>257</v>
      </c>
      <c r="K3619" t="s">
        <v>66</v>
      </c>
      <c r="L3619">
        <v>-161016.29999999999</v>
      </c>
      <c r="M3619">
        <v>-53267.31</v>
      </c>
      <c r="N3619">
        <v>0</v>
      </c>
      <c r="O3619">
        <v>0</v>
      </c>
      <c r="P3619">
        <v>-161016.29999999999</v>
      </c>
      <c r="Q3619">
        <v>-53267.31</v>
      </c>
      <c r="R3619">
        <v>0</v>
      </c>
      <c r="S3619">
        <v>0</v>
      </c>
      <c r="T3619">
        <v>0</v>
      </c>
      <c r="U3619">
        <v>0</v>
      </c>
      <c r="V3619">
        <v>0</v>
      </c>
      <c r="W3619">
        <v>0</v>
      </c>
      <c r="X3619">
        <v>0</v>
      </c>
      <c r="Y3619">
        <v>0</v>
      </c>
      <c r="Z3619">
        <v>0</v>
      </c>
      <c r="AA3619">
        <v>0</v>
      </c>
      <c r="AB3619">
        <v>0</v>
      </c>
      <c r="AC3619">
        <v>0</v>
      </c>
      <c r="AD3619">
        <v>-107748.99</v>
      </c>
      <c r="AE3619">
        <v>0</v>
      </c>
      <c r="AF3619">
        <v>0</v>
      </c>
      <c r="AG3619">
        <v>0</v>
      </c>
      <c r="AH3619">
        <v>0</v>
      </c>
      <c r="AI3619">
        <v>-107748.99</v>
      </c>
      <c r="AJ3619">
        <v>0</v>
      </c>
      <c r="AK3619">
        <v>-107748.99</v>
      </c>
      <c r="AL3619">
        <v>0</v>
      </c>
      <c r="AM3619">
        <v>0</v>
      </c>
      <c r="AN3619">
        <v>0</v>
      </c>
      <c r="AO3619">
        <v>0</v>
      </c>
      <c r="AP3619">
        <v>0</v>
      </c>
      <c r="AQ3619">
        <v>0</v>
      </c>
    </row>
    <row r="3620" spans="2:43" x14ac:dyDescent="0.35">
      <c r="B3620" s="65" t="s">
        <v>128</v>
      </c>
      <c r="C3620">
        <v>2016</v>
      </c>
      <c r="D3620">
        <v>2016</v>
      </c>
      <c r="F3620">
        <v>118</v>
      </c>
      <c r="G3620">
        <v>0</v>
      </c>
      <c r="H3620" t="s">
        <v>668</v>
      </c>
      <c r="I3620">
        <v>1</v>
      </c>
      <c r="J3620">
        <v>260</v>
      </c>
      <c r="K3620" t="s">
        <v>66</v>
      </c>
      <c r="L3620">
        <v>0</v>
      </c>
      <c r="M3620">
        <v>0</v>
      </c>
      <c r="N3620">
        <v>0</v>
      </c>
      <c r="O3620">
        <v>0</v>
      </c>
      <c r="P3620">
        <v>0</v>
      </c>
      <c r="Q3620">
        <v>0</v>
      </c>
      <c r="R3620">
        <v>0</v>
      </c>
      <c r="S3620">
        <v>568.21</v>
      </c>
      <c r="T3620">
        <v>0</v>
      </c>
      <c r="U3620">
        <v>-3746.85</v>
      </c>
      <c r="V3620">
        <v>0</v>
      </c>
      <c r="W3620">
        <v>-3178.64</v>
      </c>
      <c r="X3620">
        <v>0</v>
      </c>
      <c r="Y3620">
        <v>0</v>
      </c>
      <c r="Z3620">
        <v>0</v>
      </c>
      <c r="AA3620">
        <v>0</v>
      </c>
      <c r="AB3620">
        <v>0</v>
      </c>
      <c r="AC3620">
        <v>0</v>
      </c>
      <c r="AD3620">
        <v>-568.21</v>
      </c>
      <c r="AE3620">
        <v>0</v>
      </c>
      <c r="AF3620">
        <v>0</v>
      </c>
      <c r="AG3620">
        <v>0</v>
      </c>
      <c r="AH3620">
        <v>0</v>
      </c>
      <c r="AI3620">
        <v>-568.21</v>
      </c>
      <c r="AJ3620">
        <v>0</v>
      </c>
      <c r="AK3620">
        <v>-568.21</v>
      </c>
      <c r="AL3620">
        <v>-3746.85</v>
      </c>
      <c r="AM3620">
        <v>0</v>
      </c>
      <c r="AN3620">
        <v>2099.4</v>
      </c>
      <c r="AO3620">
        <v>0</v>
      </c>
      <c r="AP3620">
        <v>0</v>
      </c>
      <c r="AQ3620">
        <v>2099.4</v>
      </c>
    </row>
    <row r="3621" spans="2:43" x14ac:dyDescent="0.35">
      <c r="B3621" s="65" t="s">
        <v>128</v>
      </c>
      <c r="C3621">
        <v>2016</v>
      </c>
      <c r="D3621">
        <v>2016</v>
      </c>
      <c r="F3621">
        <v>118</v>
      </c>
      <c r="G3621">
        <v>0</v>
      </c>
      <c r="H3621" t="s">
        <v>668</v>
      </c>
      <c r="I3621">
        <v>1</v>
      </c>
      <c r="J3621">
        <v>310</v>
      </c>
      <c r="K3621" t="s">
        <v>66</v>
      </c>
      <c r="L3621">
        <v>-12000</v>
      </c>
      <c r="M3621">
        <v>0</v>
      </c>
      <c r="N3621">
        <v>0</v>
      </c>
      <c r="O3621">
        <v>0</v>
      </c>
      <c r="P3621">
        <v>-12000</v>
      </c>
      <c r="Q3621">
        <v>0</v>
      </c>
      <c r="R3621">
        <v>0</v>
      </c>
      <c r="S3621">
        <v>687.25</v>
      </c>
      <c r="T3621">
        <v>0</v>
      </c>
      <c r="U3621">
        <v>0</v>
      </c>
      <c r="V3621">
        <v>0</v>
      </c>
      <c r="W3621">
        <v>687.25</v>
      </c>
      <c r="X3621">
        <v>-11253.55</v>
      </c>
      <c r="Y3621">
        <v>-11253.55</v>
      </c>
      <c r="Z3621">
        <v>0</v>
      </c>
      <c r="AA3621">
        <v>0</v>
      </c>
      <c r="AB3621">
        <v>-11253.55</v>
      </c>
      <c r="AC3621">
        <v>-11253.55</v>
      </c>
      <c r="AD3621">
        <v>-12687.25</v>
      </c>
      <c r="AE3621">
        <v>0</v>
      </c>
      <c r="AF3621">
        <v>0</v>
      </c>
      <c r="AG3621">
        <v>0</v>
      </c>
      <c r="AH3621">
        <v>0</v>
      </c>
      <c r="AI3621">
        <v>-12687.25</v>
      </c>
      <c r="AJ3621">
        <v>-11253.55</v>
      </c>
      <c r="AK3621">
        <v>-12687.25</v>
      </c>
      <c r="AL3621">
        <v>0</v>
      </c>
      <c r="AM3621">
        <v>0</v>
      </c>
      <c r="AN3621">
        <v>391.99</v>
      </c>
      <c r="AO3621">
        <v>0</v>
      </c>
      <c r="AP3621">
        <v>0</v>
      </c>
      <c r="AQ3621">
        <v>391.99</v>
      </c>
    </row>
    <row r="3622" spans="2:43" x14ac:dyDescent="0.35">
      <c r="B3622" s="65" t="s">
        <v>128</v>
      </c>
      <c r="C3622">
        <v>2016</v>
      </c>
      <c r="D3622">
        <v>2016</v>
      </c>
      <c r="F3622">
        <v>155</v>
      </c>
      <c r="G3622">
        <v>0</v>
      </c>
      <c r="H3622" t="s">
        <v>669</v>
      </c>
      <c r="I3622">
        <v>733</v>
      </c>
      <c r="J3622">
        <v>111</v>
      </c>
      <c r="K3622" t="s">
        <v>66</v>
      </c>
      <c r="L3622">
        <v>0</v>
      </c>
      <c r="M3622">
        <v>0</v>
      </c>
      <c r="N3622">
        <v>0</v>
      </c>
      <c r="O3622">
        <v>0</v>
      </c>
      <c r="P3622">
        <v>0</v>
      </c>
      <c r="Q3622">
        <v>0</v>
      </c>
      <c r="R3622">
        <v>-5073.6000000000004</v>
      </c>
      <c r="S3622">
        <v>-135.93</v>
      </c>
      <c r="T3622">
        <v>0</v>
      </c>
      <c r="U3622">
        <v>0</v>
      </c>
      <c r="V3622">
        <v>-5073.6000000000004</v>
      </c>
      <c r="W3622">
        <v>-135.93</v>
      </c>
      <c r="X3622">
        <v>0</v>
      </c>
      <c r="Y3622">
        <v>0</v>
      </c>
      <c r="Z3622">
        <v>0</v>
      </c>
      <c r="AA3622">
        <v>0</v>
      </c>
      <c r="AB3622">
        <v>0</v>
      </c>
      <c r="AC3622">
        <v>0</v>
      </c>
      <c r="AD3622">
        <v>-5073.6000000000004</v>
      </c>
      <c r="AE3622">
        <v>0</v>
      </c>
      <c r="AF3622">
        <v>0</v>
      </c>
      <c r="AG3622">
        <v>0</v>
      </c>
      <c r="AH3622">
        <v>0</v>
      </c>
      <c r="AI3622">
        <v>-5073.6000000000004</v>
      </c>
      <c r="AJ3622">
        <v>0</v>
      </c>
      <c r="AK3622">
        <v>-5073.6000000000004</v>
      </c>
      <c r="AL3622">
        <v>-135.93</v>
      </c>
      <c r="AM3622">
        <v>0</v>
      </c>
      <c r="AN3622">
        <v>135.93</v>
      </c>
      <c r="AO3622">
        <v>0</v>
      </c>
      <c r="AP3622">
        <v>0</v>
      </c>
      <c r="AQ3622">
        <v>135.93</v>
      </c>
    </row>
    <row r="3623" spans="2:43" x14ac:dyDescent="0.35">
      <c r="B3623" s="65" t="s">
        <v>128</v>
      </c>
      <c r="C3623">
        <v>2016</v>
      </c>
      <c r="D3623">
        <v>2016</v>
      </c>
      <c r="F3623">
        <v>155</v>
      </c>
      <c r="G3623">
        <v>0</v>
      </c>
      <c r="H3623" t="s">
        <v>669</v>
      </c>
      <c r="I3623">
        <v>733</v>
      </c>
      <c r="J3623">
        <v>121</v>
      </c>
      <c r="K3623" t="s">
        <v>66</v>
      </c>
      <c r="L3623">
        <v>0</v>
      </c>
      <c r="M3623">
        <v>0</v>
      </c>
      <c r="N3623">
        <v>0</v>
      </c>
      <c r="O3623">
        <v>0</v>
      </c>
      <c r="P3623">
        <v>0</v>
      </c>
      <c r="Q3623">
        <v>0</v>
      </c>
      <c r="R3623">
        <v>-1673.05</v>
      </c>
      <c r="S3623">
        <v>0</v>
      </c>
      <c r="T3623">
        <v>0</v>
      </c>
      <c r="U3623">
        <v>0</v>
      </c>
      <c r="V3623">
        <v>-1673.05</v>
      </c>
      <c r="W3623">
        <v>0</v>
      </c>
      <c r="X3623">
        <v>0</v>
      </c>
      <c r="Y3623">
        <v>0</v>
      </c>
      <c r="Z3623">
        <v>0</v>
      </c>
      <c r="AA3623">
        <v>0</v>
      </c>
      <c r="AB3623">
        <v>0</v>
      </c>
      <c r="AC3623">
        <v>0</v>
      </c>
      <c r="AD3623">
        <v>-1537.12</v>
      </c>
      <c r="AE3623">
        <v>0</v>
      </c>
      <c r="AF3623">
        <v>0</v>
      </c>
      <c r="AG3623">
        <v>0</v>
      </c>
      <c r="AH3623">
        <v>0</v>
      </c>
      <c r="AI3623">
        <v>-1537.12</v>
      </c>
      <c r="AJ3623">
        <v>0</v>
      </c>
      <c r="AK3623">
        <v>-1537.12</v>
      </c>
      <c r="AL3623">
        <v>135.93</v>
      </c>
      <c r="AM3623">
        <v>0</v>
      </c>
      <c r="AN3623">
        <v>0</v>
      </c>
      <c r="AO3623">
        <v>0</v>
      </c>
      <c r="AP3623">
        <v>0</v>
      </c>
      <c r="AQ3623">
        <v>0</v>
      </c>
    </row>
    <row r="3624" spans="2:43" x14ac:dyDescent="0.35">
      <c r="B3624" s="65" t="s">
        <v>128</v>
      </c>
      <c r="C3624">
        <v>2016</v>
      </c>
      <c r="D3624">
        <v>2016</v>
      </c>
      <c r="F3624">
        <v>155</v>
      </c>
      <c r="G3624">
        <v>0</v>
      </c>
      <c r="H3624" t="s">
        <v>669</v>
      </c>
      <c r="I3624">
        <v>733</v>
      </c>
      <c r="J3624">
        <v>251</v>
      </c>
      <c r="K3624" t="s">
        <v>66</v>
      </c>
      <c r="L3624">
        <v>-211630.27</v>
      </c>
      <c r="M3624">
        <v>-184030.54</v>
      </c>
      <c r="N3624">
        <v>0</v>
      </c>
      <c r="O3624">
        <v>0</v>
      </c>
      <c r="P3624">
        <v>-211630.27</v>
      </c>
      <c r="Q3624">
        <v>-184030.54</v>
      </c>
      <c r="R3624">
        <v>0</v>
      </c>
      <c r="S3624">
        <v>0</v>
      </c>
      <c r="T3624">
        <v>0</v>
      </c>
      <c r="U3624">
        <v>0</v>
      </c>
      <c r="V3624">
        <v>0</v>
      </c>
      <c r="W3624">
        <v>0</v>
      </c>
      <c r="X3624">
        <v>0</v>
      </c>
      <c r="Y3624">
        <v>0</v>
      </c>
      <c r="Z3624">
        <v>0</v>
      </c>
      <c r="AA3624">
        <v>0</v>
      </c>
      <c r="AB3624">
        <v>0</v>
      </c>
      <c r="AC3624">
        <v>0</v>
      </c>
      <c r="AD3624">
        <v>-27599.73</v>
      </c>
      <c r="AE3624">
        <v>0</v>
      </c>
      <c r="AF3624">
        <v>0</v>
      </c>
      <c r="AG3624">
        <v>0</v>
      </c>
      <c r="AH3624">
        <v>0</v>
      </c>
      <c r="AI3624">
        <v>-27599.73</v>
      </c>
      <c r="AJ3624">
        <v>0</v>
      </c>
      <c r="AK3624">
        <v>-27599.73</v>
      </c>
      <c r="AL3624">
        <v>0</v>
      </c>
      <c r="AM3624">
        <v>0</v>
      </c>
      <c r="AN3624">
        <v>0</v>
      </c>
      <c r="AO3624">
        <v>0</v>
      </c>
      <c r="AP3624">
        <v>0</v>
      </c>
      <c r="AQ3624">
        <v>0</v>
      </c>
    </row>
    <row r="3625" spans="2:43" x14ac:dyDescent="0.35">
      <c r="B3625" s="65" t="s">
        <v>128</v>
      </c>
      <c r="C3625">
        <v>2016</v>
      </c>
      <c r="D3625">
        <v>2016</v>
      </c>
      <c r="F3625">
        <v>155</v>
      </c>
      <c r="G3625">
        <v>0</v>
      </c>
      <c r="H3625" t="s">
        <v>669</v>
      </c>
      <c r="I3625">
        <v>733</v>
      </c>
      <c r="J3625">
        <v>253</v>
      </c>
      <c r="K3625" t="s">
        <v>66</v>
      </c>
      <c r="L3625">
        <v>0</v>
      </c>
      <c r="M3625">
        <v>0</v>
      </c>
      <c r="N3625">
        <v>0</v>
      </c>
      <c r="O3625">
        <v>0</v>
      </c>
      <c r="P3625">
        <v>0</v>
      </c>
      <c r="Q3625">
        <v>0</v>
      </c>
      <c r="R3625">
        <v>0</v>
      </c>
      <c r="S3625">
        <v>0</v>
      </c>
      <c r="T3625">
        <v>0</v>
      </c>
      <c r="U3625">
        <v>0</v>
      </c>
      <c r="V3625">
        <v>0</v>
      </c>
      <c r="W3625">
        <v>0</v>
      </c>
      <c r="X3625">
        <v>-3438.77</v>
      </c>
      <c r="Y3625">
        <v>-858.35</v>
      </c>
      <c r="Z3625">
        <v>0</v>
      </c>
      <c r="AA3625">
        <v>0</v>
      </c>
      <c r="AB3625">
        <v>-3438.77</v>
      </c>
      <c r="AC3625">
        <v>-858.35</v>
      </c>
      <c r="AD3625">
        <v>-2580.42</v>
      </c>
      <c r="AE3625">
        <v>0</v>
      </c>
      <c r="AF3625">
        <v>0</v>
      </c>
      <c r="AG3625">
        <v>0</v>
      </c>
      <c r="AH3625">
        <v>0</v>
      </c>
      <c r="AI3625">
        <v>-2580.42</v>
      </c>
      <c r="AJ3625">
        <v>-3438.77</v>
      </c>
      <c r="AK3625">
        <v>0</v>
      </c>
      <c r="AL3625">
        <v>0</v>
      </c>
      <c r="AM3625">
        <v>0</v>
      </c>
      <c r="AN3625">
        <v>0</v>
      </c>
      <c r="AO3625">
        <v>0</v>
      </c>
      <c r="AP3625">
        <v>0</v>
      </c>
      <c r="AQ3625">
        <v>0</v>
      </c>
    </row>
    <row r="3626" spans="2:43" x14ac:dyDescent="0.35">
      <c r="B3626" s="65" t="s">
        <v>128</v>
      </c>
      <c r="C3626">
        <v>2016</v>
      </c>
      <c r="D3626">
        <v>2016</v>
      </c>
      <c r="F3626">
        <v>155</v>
      </c>
      <c r="G3626">
        <v>0</v>
      </c>
      <c r="H3626" t="s">
        <v>669</v>
      </c>
      <c r="I3626">
        <v>733</v>
      </c>
      <c r="J3626">
        <v>410</v>
      </c>
      <c r="K3626" t="s">
        <v>66</v>
      </c>
      <c r="L3626">
        <v>-8750</v>
      </c>
      <c r="M3626">
        <v>-2500</v>
      </c>
      <c r="N3626">
        <v>0</v>
      </c>
      <c r="O3626">
        <v>0</v>
      </c>
      <c r="P3626">
        <v>-8750</v>
      </c>
      <c r="Q3626">
        <v>-2500</v>
      </c>
      <c r="R3626">
        <v>0</v>
      </c>
      <c r="S3626">
        <v>0</v>
      </c>
      <c r="T3626">
        <v>0</v>
      </c>
      <c r="U3626">
        <v>0</v>
      </c>
      <c r="V3626">
        <v>0</v>
      </c>
      <c r="W3626">
        <v>0</v>
      </c>
      <c r="X3626">
        <v>0</v>
      </c>
      <c r="Y3626">
        <v>0</v>
      </c>
      <c r="Z3626">
        <v>0</v>
      </c>
      <c r="AA3626">
        <v>0</v>
      </c>
      <c r="AB3626">
        <v>0</v>
      </c>
      <c r="AC3626">
        <v>0</v>
      </c>
      <c r="AD3626">
        <v>-6250</v>
      </c>
      <c r="AE3626">
        <v>0</v>
      </c>
      <c r="AF3626">
        <v>0</v>
      </c>
      <c r="AG3626">
        <v>0</v>
      </c>
      <c r="AH3626">
        <v>0</v>
      </c>
      <c r="AI3626">
        <v>-6250</v>
      </c>
      <c r="AJ3626">
        <v>0</v>
      </c>
      <c r="AK3626">
        <v>-6250</v>
      </c>
      <c r="AL3626">
        <v>0</v>
      </c>
      <c r="AM3626">
        <v>0</v>
      </c>
      <c r="AN3626">
        <v>0</v>
      </c>
      <c r="AO3626">
        <v>0</v>
      </c>
      <c r="AP3626">
        <v>0</v>
      </c>
      <c r="AQ3626">
        <v>0</v>
      </c>
    </row>
    <row r="3627" spans="2:43" x14ac:dyDescent="0.35">
      <c r="B3627" s="65" t="s">
        <v>128</v>
      </c>
      <c r="C3627">
        <v>2016</v>
      </c>
      <c r="D3627">
        <v>2017</v>
      </c>
      <c r="F3627">
        <v>116</v>
      </c>
      <c r="G3627">
        <v>0</v>
      </c>
      <c r="H3627" t="s">
        <v>660</v>
      </c>
      <c r="I3627">
        <v>1</v>
      </c>
      <c r="J3627">
        <v>253</v>
      </c>
      <c r="K3627" t="s">
        <v>66</v>
      </c>
      <c r="L3627">
        <v>0</v>
      </c>
      <c r="M3627">
        <v>0</v>
      </c>
      <c r="N3627">
        <v>0</v>
      </c>
      <c r="O3627">
        <v>0</v>
      </c>
      <c r="P3627">
        <v>0</v>
      </c>
      <c r="Q3627">
        <v>0</v>
      </c>
      <c r="R3627">
        <v>0</v>
      </c>
      <c r="S3627">
        <v>0</v>
      </c>
      <c r="T3627">
        <v>0</v>
      </c>
      <c r="U3627">
        <v>0</v>
      </c>
      <c r="V3627">
        <v>0</v>
      </c>
      <c r="W3627">
        <v>0</v>
      </c>
      <c r="X3627">
        <v>-5000000</v>
      </c>
      <c r="Y3627">
        <v>-4842218.4400000004</v>
      </c>
      <c r="Z3627">
        <v>0</v>
      </c>
      <c r="AA3627">
        <v>0</v>
      </c>
      <c r="AB3627">
        <v>-5000000</v>
      </c>
      <c r="AC3627">
        <v>-4842218.4400000004</v>
      </c>
      <c r="AD3627">
        <v>-157781.56</v>
      </c>
      <c r="AE3627">
        <v>0</v>
      </c>
      <c r="AF3627">
        <v>0</v>
      </c>
      <c r="AG3627">
        <v>0</v>
      </c>
      <c r="AH3627">
        <v>0</v>
      </c>
      <c r="AI3627">
        <v>-157781.56</v>
      </c>
      <c r="AJ3627">
        <v>-5000000</v>
      </c>
      <c r="AK3627">
        <v>0</v>
      </c>
      <c r="AL3627">
        <v>0</v>
      </c>
      <c r="AM3627">
        <v>0</v>
      </c>
      <c r="AN3627">
        <v>0</v>
      </c>
      <c r="AO3627">
        <v>0</v>
      </c>
      <c r="AP3627">
        <v>0</v>
      </c>
      <c r="AQ3627">
        <v>0</v>
      </c>
    </row>
    <row r="3628" spans="2:43" x14ac:dyDescent="0.35">
      <c r="B3628" s="65" t="s">
        <v>128</v>
      </c>
      <c r="C3628">
        <v>2016</v>
      </c>
      <c r="D3628">
        <v>2017</v>
      </c>
      <c r="F3628">
        <v>119</v>
      </c>
      <c r="G3628">
        <v>0</v>
      </c>
      <c r="H3628" t="s">
        <v>661</v>
      </c>
      <c r="I3628">
        <v>1</v>
      </c>
      <c r="J3628">
        <v>111</v>
      </c>
      <c r="K3628" t="s">
        <v>66</v>
      </c>
      <c r="L3628">
        <v>0</v>
      </c>
      <c r="M3628">
        <v>0</v>
      </c>
      <c r="N3628">
        <v>0</v>
      </c>
      <c r="O3628">
        <v>0</v>
      </c>
      <c r="P3628">
        <v>0</v>
      </c>
      <c r="Q3628">
        <v>0</v>
      </c>
      <c r="R3628">
        <v>-14804.8</v>
      </c>
      <c r="S3628">
        <v>-19056.54</v>
      </c>
      <c r="T3628">
        <v>0</v>
      </c>
      <c r="U3628">
        <v>0</v>
      </c>
      <c r="V3628">
        <v>-14804.8</v>
      </c>
      <c r="W3628">
        <v>-19056.54</v>
      </c>
      <c r="X3628">
        <v>0</v>
      </c>
      <c r="Y3628">
        <v>0</v>
      </c>
      <c r="Z3628">
        <v>0</v>
      </c>
      <c r="AA3628">
        <v>0</v>
      </c>
      <c r="AB3628">
        <v>0</v>
      </c>
      <c r="AC3628">
        <v>0</v>
      </c>
      <c r="AD3628">
        <v>-15120.51</v>
      </c>
      <c r="AE3628">
        <v>0</v>
      </c>
      <c r="AF3628">
        <v>0</v>
      </c>
      <c r="AG3628">
        <v>0</v>
      </c>
      <c r="AH3628">
        <v>0</v>
      </c>
      <c r="AI3628">
        <v>-15120.51</v>
      </c>
      <c r="AJ3628">
        <v>0</v>
      </c>
      <c r="AK3628">
        <v>-15120.51</v>
      </c>
      <c r="AL3628">
        <v>-19372.25</v>
      </c>
      <c r="AM3628">
        <v>0</v>
      </c>
      <c r="AN3628">
        <v>19056.54</v>
      </c>
      <c r="AO3628">
        <v>0</v>
      </c>
      <c r="AP3628">
        <v>0</v>
      </c>
      <c r="AQ3628">
        <v>19056.54</v>
      </c>
    </row>
    <row r="3629" spans="2:43" x14ac:dyDescent="0.35">
      <c r="B3629" s="65" t="s">
        <v>128</v>
      </c>
      <c r="C3629">
        <v>2016</v>
      </c>
      <c r="D3629">
        <v>2017</v>
      </c>
      <c r="F3629">
        <v>119</v>
      </c>
      <c r="G3629">
        <v>0</v>
      </c>
      <c r="H3629" t="s">
        <v>661</v>
      </c>
      <c r="I3629">
        <v>1</v>
      </c>
      <c r="J3629">
        <v>115</v>
      </c>
      <c r="K3629" t="s">
        <v>66</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-77.73</v>
      </c>
      <c r="AE3629">
        <v>0</v>
      </c>
      <c r="AF3629">
        <v>0</v>
      </c>
      <c r="AG3629">
        <v>0</v>
      </c>
      <c r="AH3629">
        <v>0</v>
      </c>
      <c r="AI3629">
        <v>-77.73</v>
      </c>
      <c r="AJ3629">
        <v>0</v>
      </c>
      <c r="AK3629">
        <v>-77.73</v>
      </c>
      <c r="AL3629">
        <v>-77.73</v>
      </c>
      <c r="AM3629">
        <v>0</v>
      </c>
      <c r="AN3629">
        <v>0</v>
      </c>
      <c r="AO3629">
        <v>0</v>
      </c>
      <c r="AP3629">
        <v>0</v>
      </c>
      <c r="AQ3629">
        <v>0</v>
      </c>
    </row>
    <row r="3630" spans="2:43" x14ac:dyDescent="0.35">
      <c r="B3630" s="65" t="s">
        <v>128</v>
      </c>
      <c r="C3630">
        <v>2016</v>
      </c>
      <c r="D3630">
        <v>2017</v>
      </c>
      <c r="F3630">
        <v>119</v>
      </c>
      <c r="G3630">
        <v>0</v>
      </c>
      <c r="H3630" t="s">
        <v>661</v>
      </c>
      <c r="I3630">
        <v>1</v>
      </c>
      <c r="J3630">
        <v>121</v>
      </c>
      <c r="K3630" t="s">
        <v>66</v>
      </c>
      <c r="L3630">
        <v>0</v>
      </c>
      <c r="M3630">
        <v>0</v>
      </c>
      <c r="N3630">
        <v>0</v>
      </c>
      <c r="O3630">
        <v>0</v>
      </c>
      <c r="P3630">
        <v>0</v>
      </c>
      <c r="Q3630">
        <v>0</v>
      </c>
      <c r="R3630">
        <v>-4251.74</v>
      </c>
      <c r="S3630">
        <v>0</v>
      </c>
      <c r="T3630">
        <v>0</v>
      </c>
      <c r="U3630">
        <v>0</v>
      </c>
      <c r="V3630">
        <v>-4251.74</v>
      </c>
      <c r="W3630">
        <v>0</v>
      </c>
      <c r="X3630">
        <v>0</v>
      </c>
      <c r="Y3630">
        <v>0</v>
      </c>
      <c r="Z3630">
        <v>0</v>
      </c>
      <c r="AA3630">
        <v>0</v>
      </c>
      <c r="AB3630">
        <v>0</v>
      </c>
      <c r="AC3630">
        <v>0</v>
      </c>
      <c r="AD3630">
        <v>-4061.14</v>
      </c>
      <c r="AE3630">
        <v>0</v>
      </c>
      <c r="AF3630">
        <v>0</v>
      </c>
      <c r="AG3630">
        <v>0</v>
      </c>
      <c r="AH3630">
        <v>0</v>
      </c>
      <c r="AI3630">
        <v>-4061.14</v>
      </c>
      <c r="AJ3630">
        <v>0</v>
      </c>
      <c r="AK3630">
        <v>-4061.14</v>
      </c>
      <c r="AL3630">
        <v>190.6</v>
      </c>
      <c r="AM3630">
        <v>0</v>
      </c>
      <c r="AN3630">
        <v>0</v>
      </c>
      <c r="AO3630">
        <v>0</v>
      </c>
      <c r="AP3630">
        <v>0</v>
      </c>
      <c r="AQ3630">
        <v>0</v>
      </c>
    </row>
    <row r="3631" spans="2:43" x14ac:dyDescent="0.35">
      <c r="B3631" s="65" t="s">
        <v>128</v>
      </c>
      <c r="C3631">
        <v>2016</v>
      </c>
      <c r="D3631">
        <v>2017</v>
      </c>
      <c r="F3631">
        <v>119</v>
      </c>
      <c r="G3631">
        <v>0</v>
      </c>
      <c r="H3631" t="s">
        <v>661</v>
      </c>
      <c r="I3631">
        <v>1</v>
      </c>
      <c r="J3631">
        <v>210</v>
      </c>
      <c r="K3631" t="s">
        <v>66</v>
      </c>
      <c r="L3631">
        <v>0</v>
      </c>
      <c r="M3631">
        <v>0</v>
      </c>
      <c r="N3631">
        <v>0</v>
      </c>
      <c r="O3631">
        <v>0</v>
      </c>
      <c r="P3631">
        <v>0</v>
      </c>
      <c r="Q3631">
        <v>0</v>
      </c>
      <c r="R3631">
        <v>0</v>
      </c>
      <c r="S3631">
        <v>30.2</v>
      </c>
      <c r="T3631">
        <v>0</v>
      </c>
      <c r="U3631">
        <v>-30.2</v>
      </c>
      <c r="V3631">
        <v>0</v>
      </c>
      <c r="W3631">
        <v>0</v>
      </c>
      <c r="X3631">
        <v>0</v>
      </c>
      <c r="Y3631">
        <v>0</v>
      </c>
      <c r="Z3631">
        <v>0</v>
      </c>
      <c r="AA3631">
        <v>0</v>
      </c>
      <c r="AB3631">
        <v>0</v>
      </c>
      <c r="AC3631">
        <v>0</v>
      </c>
      <c r="AD3631">
        <v>-30.2</v>
      </c>
      <c r="AE3631">
        <v>0</v>
      </c>
      <c r="AF3631">
        <v>0</v>
      </c>
      <c r="AG3631">
        <v>0</v>
      </c>
      <c r="AH3631">
        <v>0</v>
      </c>
      <c r="AI3631">
        <v>-30.2</v>
      </c>
      <c r="AJ3631">
        <v>0</v>
      </c>
      <c r="AK3631">
        <v>-30.2</v>
      </c>
      <c r="AL3631">
        <v>-30.2</v>
      </c>
      <c r="AM3631">
        <v>0</v>
      </c>
      <c r="AN3631">
        <v>0</v>
      </c>
      <c r="AO3631">
        <v>0</v>
      </c>
      <c r="AP3631">
        <v>0</v>
      </c>
      <c r="AQ3631">
        <v>0</v>
      </c>
    </row>
    <row r="3632" spans="2:43" x14ac:dyDescent="0.35">
      <c r="B3632" s="65" t="s">
        <v>128</v>
      </c>
      <c r="C3632">
        <v>2016</v>
      </c>
      <c r="D3632">
        <v>2017</v>
      </c>
      <c r="F3632">
        <v>119</v>
      </c>
      <c r="G3632">
        <v>0</v>
      </c>
      <c r="H3632" t="s">
        <v>661</v>
      </c>
      <c r="I3632">
        <v>1</v>
      </c>
      <c r="J3632">
        <v>252</v>
      </c>
      <c r="K3632" t="s">
        <v>66</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-1164</v>
      </c>
      <c r="AE3632">
        <v>0</v>
      </c>
      <c r="AF3632">
        <v>0</v>
      </c>
      <c r="AG3632">
        <v>0</v>
      </c>
      <c r="AH3632">
        <v>0</v>
      </c>
      <c r="AI3632">
        <v>-1164</v>
      </c>
      <c r="AJ3632">
        <v>0</v>
      </c>
      <c r="AK3632">
        <v>-1164</v>
      </c>
      <c r="AL3632">
        <v>-1164</v>
      </c>
      <c r="AM3632">
        <v>0</v>
      </c>
      <c r="AN3632">
        <v>0</v>
      </c>
      <c r="AO3632">
        <v>0</v>
      </c>
      <c r="AP3632">
        <v>0</v>
      </c>
      <c r="AQ3632">
        <v>0</v>
      </c>
    </row>
    <row r="3633" spans="2:43" x14ac:dyDescent="0.35">
      <c r="B3633" s="65" t="s">
        <v>128</v>
      </c>
      <c r="C3633">
        <v>2016</v>
      </c>
      <c r="D3633">
        <v>2017</v>
      </c>
      <c r="F3633">
        <v>119</v>
      </c>
      <c r="G3633">
        <v>0</v>
      </c>
      <c r="H3633" t="s">
        <v>661</v>
      </c>
      <c r="I3633">
        <v>1</v>
      </c>
      <c r="J3633">
        <v>253</v>
      </c>
      <c r="K3633" t="s">
        <v>66</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-132.44</v>
      </c>
      <c r="AE3633">
        <v>0</v>
      </c>
      <c r="AF3633">
        <v>0</v>
      </c>
      <c r="AG3633">
        <v>0</v>
      </c>
      <c r="AH3633">
        <v>0</v>
      </c>
      <c r="AI3633">
        <v>-132.44</v>
      </c>
      <c r="AJ3633">
        <v>0</v>
      </c>
      <c r="AK3633">
        <v>-132.44</v>
      </c>
      <c r="AL3633">
        <v>-132.44</v>
      </c>
      <c r="AM3633">
        <v>0</v>
      </c>
      <c r="AN3633">
        <v>0</v>
      </c>
      <c r="AO3633">
        <v>0</v>
      </c>
      <c r="AP3633">
        <v>0</v>
      </c>
      <c r="AQ3633">
        <v>0</v>
      </c>
    </row>
    <row r="3634" spans="2:43" x14ac:dyDescent="0.35">
      <c r="B3634" s="65" t="s">
        <v>128</v>
      </c>
      <c r="C3634">
        <v>2016</v>
      </c>
      <c r="D3634">
        <v>2017</v>
      </c>
      <c r="F3634">
        <v>119</v>
      </c>
      <c r="G3634">
        <v>0</v>
      </c>
      <c r="H3634" t="s">
        <v>661</v>
      </c>
      <c r="I3634">
        <v>1</v>
      </c>
      <c r="J3634">
        <v>260</v>
      </c>
      <c r="K3634" t="s">
        <v>66</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-1926.78</v>
      </c>
      <c r="AE3634">
        <v>0</v>
      </c>
      <c r="AF3634">
        <v>0</v>
      </c>
      <c r="AG3634">
        <v>0</v>
      </c>
      <c r="AH3634">
        <v>0</v>
      </c>
      <c r="AI3634">
        <v>-1926.78</v>
      </c>
      <c r="AJ3634">
        <v>0</v>
      </c>
      <c r="AK3634">
        <v>-1926.78</v>
      </c>
      <c r="AL3634">
        <v>-1926.78</v>
      </c>
      <c r="AM3634">
        <v>0</v>
      </c>
      <c r="AN3634">
        <v>0</v>
      </c>
      <c r="AO3634">
        <v>0</v>
      </c>
      <c r="AP3634">
        <v>0</v>
      </c>
      <c r="AQ3634">
        <v>0</v>
      </c>
    </row>
    <row r="3635" spans="2:43" x14ac:dyDescent="0.35">
      <c r="B3635" s="65" t="s">
        <v>128</v>
      </c>
      <c r="C3635">
        <v>2016</v>
      </c>
      <c r="D3635">
        <v>2017</v>
      </c>
      <c r="F3635">
        <v>119</v>
      </c>
      <c r="G3635">
        <v>0</v>
      </c>
      <c r="H3635" t="s">
        <v>661</v>
      </c>
      <c r="I3635">
        <v>1</v>
      </c>
      <c r="J3635">
        <v>410</v>
      </c>
      <c r="K3635" t="s">
        <v>66</v>
      </c>
      <c r="L3635">
        <v>-563731.55000000005</v>
      </c>
      <c r="M3635">
        <v>-882579.03</v>
      </c>
      <c r="N3635">
        <v>0</v>
      </c>
      <c r="O3635">
        <v>0</v>
      </c>
      <c r="P3635">
        <v>-563731.55000000005</v>
      </c>
      <c r="Q3635">
        <v>-882579.03</v>
      </c>
      <c r="R3635">
        <v>0</v>
      </c>
      <c r="S3635">
        <v>-57506.28</v>
      </c>
      <c r="T3635">
        <v>0</v>
      </c>
      <c r="U3635">
        <v>0</v>
      </c>
      <c r="V3635">
        <v>0</v>
      </c>
      <c r="W3635">
        <v>-57506.28</v>
      </c>
      <c r="X3635">
        <v>0</v>
      </c>
      <c r="Y3635">
        <v>0</v>
      </c>
      <c r="Z3635">
        <v>0</v>
      </c>
      <c r="AA3635">
        <v>0</v>
      </c>
      <c r="AB3635">
        <v>0</v>
      </c>
      <c r="AC3635">
        <v>0</v>
      </c>
      <c r="AD3635">
        <v>-1044646.24</v>
      </c>
      <c r="AE3635">
        <v>0</v>
      </c>
      <c r="AF3635">
        <v>0</v>
      </c>
      <c r="AG3635">
        <v>0</v>
      </c>
      <c r="AH3635">
        <v>0</v>
      </c>
      <c r="AI3635">
        <v>-1044646.24</v>
      </c>
      <c r="AJ3635">
        <v>0</v>
      </c>
      <c r="AK3635">
        <v>-1044646.24</v>
      </c>
      <c r="AL3635">
        <v>-1421000</v>
      </c>
      <c r="AM3635">
        <v>0</v>
      </c>
      <c r="AN3635">
        <v>0</v>
      </c>
      <c r="AO3635">
        <v>0</v>
      </c>
      <c r="AP3635">
        <v>0</v>
      </c>
      <c r="AQ3635">
        <v>0</v>
      </c>
    </row>
    <row r="3636" spans="2:43" x14ac:dyDescent="0.35">
      <c r="B3636" s="65" t="s">
        <v>128</v>
      </c>
      <c r="C3636">
        <v>2016</v>
      </c>
      <c r="D3636">
        <v>2017</v>
      </c>
      <c r="F3636">
        <v>159</v>
      </c>
      <c r="G3636">
        <v>0</v>
      </c>
      <c r="H3636" t="s">
        <v>670</v>
      </c>
      <c r="I3636">
        <v>1</v>
      </c>
      <c r="J3636">
        <v>233</v>
      </c>
      <c r="K3636" t="s">
        <v>66</v>
      </c>
      <c r="L3636">
        <v>0</v>
      </c>
      <c r="M3636">
        <v>0</v>
      </c>
      <c r="N3636">
        <v>0</v>
      </c>
      <c r="O3636">
        <v>0</v>
      </c>
      <c r="P3636">
        <v>0</v>
      </c>
      <c r="Q3636">
        <v>0</v>
      </c>
      <c r="R3636">
        <v>0</v>
      </c>
      <c r="S3636">
        <v>0</v>
      </c>
      <c r="T3636">
        <v>0</v>
      </c>
      <c r="U3636">
        <v>0</v>
      </c>
      <c r="V3636">
        <v>0</v>
      </c>
      <c r="W3636">
        <v>0</v>
      </c>
      <c r="X3636">
        <v>0</v>
      </c>
      <c r="Y3636">
        <v>-1023273</v>
      </c>
      <c r="Z3636">
        <v>0</v>
      </c>
      <c r="AA3636">
        <v>0</v>
      </c>
      <c r="AB3636">
        <v>0</v>
      </c>
      <c r="AC3636">
        <v>-1023273</v>
      </c>
      <c r="AD3636">
        <v>0</v>
      </c>
      <c r="AE3636">
        <v>0</v>
      </c>
      <c r="AF3636">
        <v>0</v>
      </c>
      <c r="AG3636">
        <v>0</v>
      </c>
      <c r="AH3636">
        <v>0</v>
      </c>
      <c r="AI3636">
        <v>0</v>
      </c>
      <c r="AJ3636">
        <v>0</v>
      </c>
      <c r="AK3636">
        <v>-1023273</v>
      </c>
      <c r="AL3636">
        <v>-1023273</v>
      </c>
      <c r="AM3636">
        <v>0</v>
      </c>
      <c r="AN3636">
        <v>0</v>
      </c>
      <c r="AO3636">
        <v>0</v>
      </c>
      <c r="AP3636">
        <v>0</v>
      </c>
      <c r="AQ3636">
        <v>0</v>
      </c>
    </row>
    <row r="3637" spans="2:43" x14ac:dyDescent="0.35">
      <c r="B3637" s="65" t="s">
        <v>128</v>
      </c>
      <c r="C3637">
        <v>2016</v>
      </c>
      <c r="D3637">
        <v>2017</v>
      </c>
      <c r="F3637">
        <v>159</v>
      </c>
      <c r="G3637">
        <v>0</v>
      </c>
      <c r="H3637" t="s">
        <v>670</v>
      </c>
      <c r="I3637">
        <v>1</v>
      </c>
      <c r="J3637">
        <v>251</v>
      </c>
      <c r="K3637" t="s">
        <v>66</v>
      </c>
      <c r="L3637">
        <v>0</v>
      </c>
      <c r="M3637">
        <v>-1269622.48</v>
      </c>
      <c r="N3637">
        <v>0</v>
      </c>
      <c r="O3637">
        <v>0</v>
      </c>
      <c r="P3637">
        <v>0</v>
      </c>
      <c r="Q3637">
        <v>-1269622.48</v>
      </c>
      <c r="R3637">
        <v>0</v>
      </c>
      <c r="S3637">
        <v>0</v>
      </c>
      <c r="T3637">
        <v>0</v>
      </c>
      <c r="U3637">
        <v>0</v>
      </c>
      <c r="V3637">
        <v>0</v>
      </c>
      <c r="W3637">
        <v>0</v>
      </c>
      <c r="X3637">
        <v>0</v>
      </c>
      <c r="Y3637">
        <v>0</v>
      </c>
      <c r="Z3637">
        <v>0</v>
      </c>
      <c r="AA3637">
        <v>0</v>
      </c>
      <c r="AB3637">
        <v>0</v>
      </c>
      <c r="AC3637">
        <v>0</v>
      </c>
      <c r="AD3637">
        <v>-53850.720000000001</v>
      </c>
      <c r="AE3637">
        <v>0</v>
      </c>
      <c r="AF3637">
        <v>0</v>
      </c>
      <c r="AG3637">
        <v>0</v>
      </c>
      <c r="AH3637">
        <v>0</v>
      </c>
      <c r="AI3637">
        <v>-53850.720000000001</v>
      </c>
      <c r="AJ3637">
        <v>0</v>
      </c>
      <c r="AK3637">
        <v>-53850.720000000001</v>
      </c>
      <c r="AL3637">
        <v>-1323473.2</v>
      </c>
      <c r="AM3637">
        <v>0</v>
      </c>
      <c r="AN3637">
        <v>0</v>
      </c>
      <c r="AO3637">
        <v>0</v>
      </c>
      <c r="AP3637">
        <v>0</v>
      </c>
      <c r="AQ3637">
        <v>0</v>
      </c>
    </row>
    <row r="3638" spans="2:43" x14ac:dyDescent="0.35">
      <c r="B3638" s="65" t="s">
        <v>128</v>
      </c>
      <c r="C3638">
        <v>2016</v>
      </c>
      <c r="D3638">
        <v>2017</v>
      </c>
      <c r="F3638">
        <v>159</v>
      </c>
      <c r="G3638">
        <v>0</v>
      </c>
      <c r="H3638" t="s">
        <v>670</v>
      </c>
      <c r="I3638">
        <v>1</v>
      </c>
      <c r="J3638">
        <v>257</v>
      </c>
      <c r="K3638" t="s">
        <v>66</v>
      </c>
      <c r="L3638">
        <v>0</v>
      </c>
      <c r="M3638">
        <v>0</v>
      </c>
      <c r="N3638">
        <v>0</v>
      </c>
      <c r="O3638">
        <v>0</v>
      </c>
      <c r="P3638">
        <v>0</v>
      </c>
      <c r="Q3638">
        <v>0</v>
      </c>
      <c r="R3638">
        <v>0</v>
      </c>
      <c r="S3638">
        <v>0</v>
      </c>
      <c r="T3638">
        <v>0</v>
      </c>
      <c r="U3638">
        <v>0</v>
      </c>
      <c r="V3638">
        <v>0</v>
      </c>
      <c r="W3638">
        <v>0</v>
      </c>
      <c r="X3638">
        <v>-72786</v>
      </c>
      <c r="Y3638">
        <v>0</v>
      </c>
      <c r="Z3638">
        <v>0</v>
      </c>
      <c r="AA3638">
        <v>0</v>
      </c>
      <c r="AB3638">
        <v>-72786</v>
      </c>
      <c r="AC3638">
        <v>0</v>
      </c>
      <c r="AD3638">
        <v>-218940.75</v>
      </c>
      <c r="AE3638">
        <v>0</v>
      </c>
      <c r="AF3638">
        <v>0</v>
      </c>
      <c r="AG3638">
        <v>0</v>
      </c>
      <c r="AH3638">
        <v>0</v>
      </c>
      <c r="AI3638">
        <v>-218940.75</v>
      </c>
      <c r="AJ3638">
        <v>-72786</v>
      </c>
      <c r="AK3638">
        <v>-146154.75</v>
      </c>
      <c r="AL3638">
        <v>-146154.75</v>
      </c>
      <c r="AM3638">
        <v>0</v>
      </c>
      <c r="AN3638">
        <v>0</v>
      </c>
      <c r="AO3638">
        <v>0</v>
      </c>
      <c r="AP3638">
        <v>0</v>
      </c>
      <c r="AQ3638">
        <v>0</v>
      </c>
    </row>
    <row r="3639" spans="2:43" x14ac:dyDescent="0.35">
      <c r="B3639" s="65" t="s">
        <v>128</v>
      </c>
      <c r="C3639">
        <v>2016</v>
      </c>
      <c r="D3639">
        <v>2017</v>
      </c>
      <c r="F3639">
        <v>159</v>
      </c>
      <c r="G3639">
        <v>0</v>
      </c>
      <c r="H3639" t="s">
        <v>670</v>
      </c>
      <c r="I3639">
        <v>1</v>
      </c>
      <c r="J3639">
        <v>310</v>
      </c>
      <c r="K3639" t="s">
        <v>66</v>
      </c>
      <c r="L3639">
        <v>-193559.14</v>
      </c>
      <c r="M3639">
        <v>-0.02</v>
      </c>
      <c r="N3639">
        <v>0</v>
      </c>
      <c r="O3639">
        <v>0</v>
      </c>
      <c r="P3639">
        <v>-193559.14</v>
      </c>
      <c r="Q3639">
        <v>-0.02</v>
      </c>
      <c r="R3639">
        <v>0</v>
      </c>
      <c r="S3639">
        <v>0</v>
      </c>
      <c r="T3639">
        <v>0</v>
      </c>
      <c r="U3639">
        <v>0</v>
      </c>
      <c r="V3639">
        <v>0</v>
      </c>
      <c r="W3639">
        <v>0</v>
      </c>
      <c r="X3639">
        <v>0</v>
      </c>
      <c r="Y3639">
        <v>-382572</v>
      </c>
      <c r="Z3639">
        <v>0</v>
      </c>
      <c r="AA3639">
        <v>0</v>
      </c>
      <c r="AB3639">
        <v>0</v>
      </c>
      <c r="AC3639">
        <v>-382572</v>
      </c>
      <c r="AD3639">
        <v>-553972.6</v>
      </c>
      <c r="AE3639">
        <v>0</v>
      </c>
      <c r="AF3639">
        <v>0</v>
      </c>
      <c r="AG3639">
        <v>0</v>
      </c>
      <c r="AH3639">
        <v>0</v>
      </c>
      <c r="AI3639">
        <v>-553972.6</v>
      </c>
      <c r="AJ3639">
        <v>0</v>
      </c>
      <c r="AK3639">
        <v>-936544.6</v>
      </c>
      <c r="AL3639">
        <v>-742985.48</v>
      </c>
      <c r="AM3639">
        <v>0</v>
      </c>
      <c r="AN3639">
        <v>0</v>
      </c>
      <c r="AO3639">
        <v>0</v>
      </c>
      <c r="AP3639">
        <v>0</v>
      </c>
      <c r="AQ3639">
        <v>0</v>
      </c>
    </row>
    <row r="3640" spans="2:43" x14ac:dyDescent="0.35">
      <c r="B3640" s="65" t="s">
        <v>128</v>
      </c>
      <c r="C3640">
        <v>2016</v>
      </c>
      <c r="D3640">
        <v>2018</v>
      </c>
      <c r="F3640">
        <v>143</v>
      </c>
      <c r="G3640">
        <v>0</v>
      </c>
      <c r="H3640" t="s">
        <v>459</v>
      </c>
      <c r="I3640">
        <v>0</v>
      </c>
      <c r="J3640">
        <v>0</v>
      </c>
      <c r="K3640" t="s">
        <v>460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row>
    <row r="3641" spans="2:43" x14ac:dyDescent="0.35">
      <c r="B3641" s="65" t="s">
        <v>128</v>
      </c>
      <c r="C3641">
        <v>2016</v>
      </c>
      <c r="D3641">
        <v>2019</v>
      </c>
      <c r="F3641">
        <v>143</v>
      </c>
      <c r="G3641">
        <v>0</v>
      </c>
      <c r="H3641" t="s">
        <v>459</v>
      </c>
      <c r="I3641">
        <v>0</v>
      </c>
      <c r="J3641">
        <v>0</v>
      </c>
      <c r="K3641" t="s">
        <v>460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row>
    <row r="3642" spans="2:43" x14ac:dyDescent="0.35">
      <c r="B3642" s="65" t="s">
        <v>128</v>
      </c>
      <c r="C3642">
        <v>2017</v>
      </c>
      <c r="D3642">
        <v>2017</v>
      </c>
      <c r="F3642">
        <v>102</v>
      </c>
      <c r="G3642">
        <v>0</v>
      </c>
      <c r="H3642" t="s">
        <v>657</v>
      </c>
      <c r="I3642">
        <v>1</v>
      </c>
      <c r="J3642">
        <v>111</v>
      </c>
      <c r="K3642" t="s">
        <v>66</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-30525926.609999999</v>
      </c>
      <c r="AE3642">
        <v>0</v>
      </c>
      <c r="AF3642">
        <v>0</v>
      </c>
      <c r="AG3642">
        <v>0</v>
      </c>
      <c r="AH3642">
        <v>0</v>
      </c>
      <c r="AI3642">
        <v>-30525926.609999999</v>
      </c>
      <c r="AJ3642">
        <v>0</v>
      </c>
      <c r="AK3642">
        <v>-30525926.609999999</v>
      </c>
      <c r="AL3642">
        <v>-30525926.609999999</v>
      </c>
      <c r="AM3642">
        <v>0</v>
      </c>
      <c r="AN3642">
        <v>0</v>
      </c>
      <c r="AO3642">
        <v>0</v>
      </c>
      <c r="AP3642">
        <v>0</v>
      </c>
      <c r="AQ3642">
        <v>0</v>
      </c>
    </row>
    <row r="3643" spans="2:43" x14ac:dyDescent="0.35">
      <c r="B3643" s="65" t="s">
        <v>128</v>
      </c>
      <c r="C3643">
        <v>2017</v>
      </c>
      <c r="D3643">
        <v>2017</v>
      </c>
      <c r="F3643">
        <v>102</v>
      </c>
      <c r="G3643">
        <v>0</v>
      </c>
      <c r="H3643" t="s">
        <v>657</v>
      </c>
      <c r="I3643">
        <v>1</v>
      </c>
      <c r="J3643">
        <v>113</v>
      </c>
      <c r="K3643" t="s">
        <v>66</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-3370058.85</v>
      </c>
      <c r="AE3643">
        <v>0</v>
      </c>
      <c r="AF3643">
        <v>0</v>
      </c>
      <c r="AG3643">
        <v>0</v>
      </c>
      <c r="AH3643">
        <v>0</v>
      </c>
      <c r="AI3643">
        <v>-3370058.85</v>
      </c>
      <c r="AJ3643">
        <v>0</v>
      </c>
      <c r="AK3643">
        <v>-3370058.85</v>
      </c>
      <c r="AL3643">
        <v>-3370058.85</v>
      </c>
      <c r="AM3643">
        <v>0</v>
      </c>
      <c r="AN3643">
        <v>0</v>
      </c>
      <c r="AO3643">
        <v>0</v>
      </c>
      <c r="AP3643">
        <v>0</v>
      </c>
      <c r="AQ3643">
        <v>0</v>
      </c>
    </row>
    <row r="3644" spans="2:43" x14ac:dyDescent="0.35">
      <c r="B3644" s="65" t="s">
        <v>128</v>
      </c>
      <c r="C3644">
        <v>2017</v>
      </c>
      <c r="D3644">
        <v>2017</v>
      </c>
      <c r="F3644">
        <v>102</v>
      </c>
      <c r="G3644">
        <v>0</v>
      </c>
      <c r="H3644" t="s">
        <v>657</v>
      </c>
      <c r="I3644">
        <v>1</v>
      </c>
      <c r="J3644">
        <v>115</v>
      </c>
      <c r="K3644" t="s">
        <v>66</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-517295.84</v>
      </c>
      <c r="AE3644">
        <v>0</v>
      </c>
      <c r="AF3644">
        <v>0</v>
      </c>
      <c r="AG3644">
        <v>0</v>
      </c>
      <c r="AH3644">
        <v>0</v>
      </c>
      <c r="AI3644">
        <v>-517295.84</v>
      </c>
      <c r="AJ3644">
        <v>0</v>
      </c>
      <c r="AK3644">
        <v>-517295.84</v>
      </c>
      <c r="AL3644">
        <v>-517295.84</v>
      </c>
      <c r="AM3644">
        <v>0</v>
      </c>
      <c r="AN3644">
        <v>0</v>
      </c>
      <c r="AO3644">
        <v>0</v>
      </c>
      <c r="AP3644">
        <v>0</v>
      </c>
      <c r="AQ3644">
        <v>0</v>
      </c>
    </row>
    <row r="3645" spans="2:43" x14ac:dyDescent="0.35">
      <c r="B3645" s="65" t="s">
        <v>128</v>
      </c>
      <c r="C3645">
        <v>2017</v>
      </c>
      <c r="D3645">
        <v>2017</v>
      </c>
      <c r="F3645">
        <v>102</v>
      </c>
      <c r="G3645">
        <v>0</v>
      </c>
      <c r="H3645" t="s">
        <v>657</v>
      </c>
      <c r="I3645">
        <v>1</v>
      </c>
      <c r="J3645">
        <v>118</v>
      </c>
      <c r="K3645" t="s">
        <v>66</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-113602.4</v>
      </c>
      <c r="AE3645">
        <v>0</v>
      </c>
      <c r="AF3645">
        <v>0</v>
      </c>
      <c r="AG3645">
        <v>0</v>
      </c>
      <c r="AH3645">
        <v>0</v>
      </c>
      <c r="AI3645">
        <v>-113602.4</v>
      </c>
      <c r="AJ3645">
        <v>0</v>
      </c>
      <c r="AK3645">
        <v>-113602.4</v>
      </c>
      <c r="AL3645">
        <v>-113602.4</v>
      </c>
      <c r="AM3645">
        <v>0</v>
      </c>
      <c r="AN3645">
        <v>0</v>
      </c>
      <c r="AO3645">
        <v>0</v>
      </c>
      <c r="AP3645">
        <v>0</v>
      </c>
      <c r="AQ3645">
        <v>0</v>
      </c>
    </row>
    <row r="3646" spans="2:43" x14ac:dyDescent="0.35">
      <c r="B3646" s="65" t="s">
        <v>128</v>
      </c>
      <c r="C3646">
        <v>2017</v>
      </c>
      <c r="D3646">
        <v>2017</v>
      </c>
      <c r="F3646">
        <v>102</v>
      </c>
      <c r="G3646">
        <v>0</v>
      </c>
      <c r="H3646" t="s">
        <v>657</v>
      </c>
      <c r="I3646">
        <v>1</v>
      </c>
      <c r="J3646">
        <v>121</v>
      </c>
      <c r="K3646" t="s">
        <v>66</v>
      </c>
      <c r="L3646">
        <v>0</v>
      </c>
      <c r="M3646">
        <v>-806.35</v>
      </c>
      <c r="N3646">
        <v>0</v>
      </c>
      <c r="O3646">
        <v>0</v>
      </c>
      <c r="P3646">
        <v>0</v>
      </c>
      <c r="Q3646">
        <v>-806.35</v>
      </c>
      <c r="R3646">
        <v>0</v>
      </c>
      <c r="S3646">
        <v>4896.5600000000004</v>
      </c>
      <c r="T3646">
        <v>0</v>
      </c>
      <c r="U3646">
        <v>0</v>
      </c>
      <c r="V3646">
        <v>0</v>
      </c>
      <c r="W3646">
        <v>4896.5600000000004</v>
      </c>
      <c r="X3646">
        <v>0</v>
      </c>
      <c r="Y3646">
        <v>-99790.9</v>
      </c>
      <c r="Z3646">
        <v>0</v>
      </c>
      <c r="AA3646">
        <v>0</v>
      </c>
      <c r="AB3646">
        <v>0</v>
      </c>
      <c r="AC3646">
        <v>-99790.9</v>
      </c>
      <c r="AD3646">
        <v>-10348053.609999999</v>
      </c>
      <c r="AE3646">
        <v>0</v>
      </c>
      <c r="AF3646">
        <v>0</v>
      </c>
      <c r="AG3646">
        <v>0</v>
      </c>
      <c r="AH3646">
        <v>0</v>
      </c>
      <c r="AI3646">
        <v>-10348053.609999999</v>
      </c>
      <c r="AJ3646">
        <v>0</v>
      </c>
      <c r="AK3646">
        <v>-10447844.51</v>
      </c>
      <c r="AL3646">
        <v>-10443754.300000001</v>
      </c>
      <c r="AM3646">
        <v>0</v>
      </c>
      <c r="AN3646">
        <v>0</v>
      </c>
      <c r="AO3646">
        <v>0</v>
      </c>
      <c r="AP3646">
        <v>0</v>
      </c>
      <c r="AQ3646">
        <v>0</v>
      </c>
    </row>
    <row r="3647" spans="2:43" x14ac:dyDescent="0.35">
      <c r="B3647" s="65" t="s">
        <v>128</v>
      </c>
      <c r="C3647">
        <v>2017</v>
      </c>
      <c r="D3647">
        <v>2017</v>
      </c>
      <c r="F3647">
        <v>102</v>
      </c>
      <c r="G3647">
        <v>0</v>
      </c>
      <c r="H3647" t="s">
        <v>657</v>
      </c>
      <c r="I3647">
        <v>1</v>
      </c>
      <c r="J3647">
        <v>210</v>
      </c>
      <c r="K3647" t="s">
        <v>66</v>
      </c>
      <c r="L3647">
        <v>0</v>
      </c>
      <c r="M3647">
        <v>-113197.69</v>
      </c>
      <c r="N3647">
        <v>0</v>
      </c>
      <c r="O3647">
        <v>0</v>
      </c>
      <c r="P3647">
        <v>0</v>
      </c>
      <c r="Q3647">
        <v>-113197.69</v>
      </c>
      <c r="R3647">
        <v>0</v>
      </c>
      <c r="S3647">
        <v>-2366.35</v>
      </c>
      <c r="T3647">
        <v>0</v>
      </c>
      <c r="U3647">
        <v>0</v>
      </c>
      <c r="V3647">
        <v>0</v>
      </c>
      <c r="W3647">
        <v>-2366.35</v>
      </c>
      <c r="X3647">
        <v>0</v>
      </c>
      <c r="Y3647">
        <v>0</v>
      </c>
      <c r="Z3647">
        <v>0</v>
      </c>
      <c r="AA3647">
        <v>0</v>
      </c>
      <c r="AB3647">
        <v>0</v>
      </c>
      <c r="AC3647">
        <v>0</v>
      </c>
      <c r="AD3647">
        <v>-498697.29</v>
      </c>
      <c r="AE3647">
        <v>0</v>
      </c>
      <c r="AF3647">
        <v>0</v>
      </c>
      <c r="AG3647">
        <v>0</v>
      </c>
      <c r="AH3647">
        <v>0</v>
      </c>
      <c r="AI3647">
        <v>-498697.29</v>
      </c>
      <c r="AJ3647">
        <v>0</v>
      </c>
      <c r="AK3647">
        <v>-498697.29</v>
      </c>
      <c r="AL3647">
        <v>-614261.32999999996</v>
      </c>
      <c r="AM3647">
        <v>0</v>
      </c>
      <c r="AN3647">
        <v>0</v>
      </c>
      <c r="AO3647">
        <v>0</v>
      </c>
      <c r="AP3647">
        <v>0</v>
      </c>
      <c r="AQ3647">
        <v>0</v>
      </c>
    </row>
    <row r="3648" spans="2:43" x14ac:dyDescent="0.35">
      <c r="B3648" s="65" t="s">
        <v>128</v>
      </c>
      <c r="C3648">
        <v>2017</v>
      </c>
      <c r="D3648">
        <v>2017</v>
      </c>
      <c r="F3648">
        <v>102</v>
      </c>
      <c r="G3648">
        <v>0</v>
      </c>
      <c r="H3648" t="s">
        <v>657</v>
      </c>
      <c r="I3648">
        <v>1</v>
      </c>
      <c r="J3648">
        <v>220</v>
      </c>
      <c r="K3648" t="s">
        <v>66</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-125.96</v>
      </c>
      <c r="AE3648">
        <v>0</v>
      </c>
      <c r="AF3648">
        <v>0</v>
      </c>
      <c r="AG3648">
        <v>0</v>
      </c>
      <c r="AH3648">
        <v>0</v>
      </c>
      <c r="AI3648">
        <v>-125.96</v>
      </c>
      <c r="AJ3648">
        <v>0</v>
      </c>
      <c r="AK3648">
        <v>-125.96</v>
      </c>
      <c r="AL3648">
        <v>-125.96</v>
      </c>
      <c r="AM3648">
        <v>0</v>
      </c>
      <c r="AN3648">
        <v>0</v>
      </c>
      <c r="AO3648">
        <v>0</v>
      </c>
      <c r="AP3648">
        <v>0</v>
      </c>
      <c r="AQ3648">
        <v>0</v>
      </c>
    </row>
    <row r="3649" spans="2:43" x14ac:dyDescent="0.35">
      <c r="B3649" s="65" t="s">
        <v>128</v>
      </c>
      <c r="C3649">
        <v>2017</v>
      </c>
      <c r="D3649">
        <v>2017</v>
      </c>
      <c r="F3649">
        <v>102</v>
      </c>
      <c r="G3649">
        <v>0</v>
      </c>
      <c r="H3649" t="s">
        <v>657</v>
      </c>
      <c r="I3649">
        <v>1</v>
      </c>
      <c r="J3649">
        <v>231</v>
      </c>
      <c r="K3649" t="s">
        <v>66</v>
      </c>
      <c r="L3649">
        <v>0</v>
      </c>
      <c r="M3649">
        <v>-3606629.03</v>
      </c>
      <c r="N3649">
        <v>0</v>
      </c>
      <c r="O3649">
        <v>0</v>
      </c>
      <c r="P3649">
        <v>0</v>
      </c>
      <c r="Q3649">
        <v>-3606629.03</v>
      </c>
      <c r="R3649">
        <v>0</v>
      </c>
      <c r="S3649">
        <v>0</v>
      </c>
      <c r="T3649">
        <v>0</v>
      </c>
      <c r="U3649">
        <v>0</v>
      </c>
      <c r="V3649">
        <v>0</v>
      </c>
      <c r="W3649">
        <v>0</v>
      </c>
      <c r="X3649">
        <v>0</v>
      </c>
      <c r="Y3649">
        <v>0</v>
      </c>
      <c r="Z3649">
        <v>0</v>
      </c>
      <c r="AA3649">
        <v>0</v>
      </c>
      <c r="AB3649">
        <v>0</v>
      </c>
      <c r="AC3649">
        <v>0</v>
      </c>
      <c r="AD3649">
        <v>-5865215.8399999999</v>
      </c>
      <c r="AE3649">
        <v>0</v>
      </c>
      <c r="AF3649">
        <v>0</v>
      </c>
      <c r="AG3649">
        <v>0</v>
      </c>
      <c r="AH3649">
        <v>0</v>
      </c>
      <c r="AI3649">
        <v>-5865215.8399999999</v>
      </c>
      <c r="AJ3649">
        <v>0</v>
      </c>
      <c r="AK3649">
        <v>-5865215.8399999999</v>
      </c>
      <c r="AL3649">
        <v>-9471844.8699999992</v>
      </c>
      <c r="AM3649">
        <v>0</v>
      </c>
      <c r="AN3649">
        <v>0</v>
      </c>
      <c r="AO3649">
        <v>0</v>
      </c>
      <c r="AP3649">
        <v>0</v>
      </c>
      <c r="AQ3649">
        <v>0</v>
      </c>
    </row>
    <row r="3650" spans="2:43" x14ac:dyDescent="0.35">
      <c r="B3650" s="65" t="s">
        <v>128</v>
      </c>
      <c r="C3650">
        <v>2017</v>
      </c>
      <c r="D3650">
        <v>2017</v>
      </c>
      <c r="F3650">
        <v>102</v>
      </c>
      <c r="G3650">
        <v>0</v>
      </c>
      <c r="H3650" t="s">
        <v>657</v>
      </c>
      <c r="I3650">
        <v>1</v>
      </c>
      <c r="J3650">
        <v>233</v>
      </c>
      <c r="K3650" t="s">
        <v>66</v>
      </c>
      <c r="L3650">
        <v>0</v>
      </c>
      <c r="M3650">
        <v>-157.52000000000001</v>
      </c>
      <c r="N3650">
        <v>0</v>
      </c>
      <c r="O3650">
        <v>0</v>
      </c>
      <c r="P3650">
        <v>0</v>
      </c>
      <c r="Q3650">
        <v>-157.52000000000001</v>
      </c>
      <c r="R3650">
        <v>0</v>
      </c>
      <c r="S3650">
        <v>0</v>
      </c>
      <c r="T3650">
        <v>0</v>
      </c>
      <c r="U3650">
        <v>0</v>
      </c>
      <c r="V3650">
        <v>0</v>
      </c>
      <c r="W3650">
        <v>0</v>
      </c>
      <c r="X3650">
        <v>0</v>
      </c>
      <c r="Y3650">
        <v>0</v>
      </c>
      <c r="Z3650">
        <v>0</v>
      </c>
      <c r="AA3650">
        <v>0</v>
      </c>
      <c r="AB3650">
        <v>0</v>
      </c>
      <c r="AC3650">
        <v>0</v>
      </c>
      <c r="AD3650">
        <v>-5990.62</v>
      </c>
      <c r="AE3650">
        <v>0</v>
      </c>
      <c r="AF3650">
        <v>0</v>
      </c>
      <c r="AG3650">
        <v>0</v>
      </c>
      <c r="AH3650">
        <v>0</v>
      </c>
      <c r="AI3650">
        <v>-5990.62</v>
      </c>
      <c r="AJ3650">
        <v>0</v>
      </c>
      <c r="AK3650">
        <v>-5990.62</v>
      </c>
      <c r="AL3650">
        <v>-6148.14</v>
      </c>
      <c r="AM3650">
        <v>0</v>
      </c>
      <c r="AN3650">
        <v>0</v>
      </c>
      <c r="AO3650">
        <v>0</v>
      </c>
      <c r="AP3650">
        <v>0</v>
      </c>
      <c r="AQ3650">
        <v>0</v>
      </c>
    </row>
    <row r="3651" spans="2:43" x14ac:dyDescent="0.35">
      <c r="B3651" s="65" t="s">
        <v>128</v>
      </c>
      <c r="C3651">
        <v>2017</v>
      </c>
      <c r="D3651">
        <v>2017</v>
      </c>
      <c r="F3651">
        <v>102</v>
      </c>
      <c r="G3651">
        <v>0</v>
      </c>
      <c r="H3651" t="s">
        <v>657</v>
      </c>
      <c r="I3651">
        <v>1</v>
      </c>
      <c r="J3651">
        <v>240</v>
      </c>
      <c r="K3651" t="s">
        <v>66</v>
      </c>
      <c r="L3651">
        <v>0</v>
      </c>
      <c r="M3651">
        <v>-202344</v>
      </c>
      <c r="N3651">
        <v>0</v>
      </c>
      <c r="O3651">
        <v>0</v>
      </c>
      <c r="P3651">
        <v>0</v>
      </c>
      <c r="Q3651">
        <v>-202344</v>
      </c>
      <c r="R3651">
        <v>0</v>
      </c>
      <c r="S3651">
        <v>0</v>
      </c>
      <c r="T3651">
        <v>0</v>
      </c>
      <c r="U3651">
        <v>0</v>
      </c>
      <c r="V3651">
        <v>0</v>
      </c>
      <c r="W3651">
        <v>0</v>
      </c>
      <c r="X3651">
        <v>0</v>
      </c>
      <c r="Y3651">
        <v>0</v>
      </c>
      <c r="Z3651">
        <v>0</v>
      </c>
      <c r="AA3651">
        <v>0</v>
      </c>
      <c r="AB3651">
        <v>0</v>
      </c>
      <c r="AC3651">
        <v>0</v>
      </c>
      <c r="AD3651">
        <v>-94656</v>
      </c>
      <c r="AE3651">
        <v>0</v>
      </c>
      <c r="AF3651">
        <v>0</v>
      </c>
      <c r="AG3651">
        <v>0</v>
      </c>
      <c r="AH3651">
        <v>0</v>
      </c>
      <c r="AI3651">
        <v>-94656</v>
      </c>
      <c r="AJ3651">
        <v>0</v>
      </c>
      <c r="AK3651">
        <v>-94656</v>
      </c>
      <c r="AL3651">
        <v>-297000</v>
      </c>
      <c r="AM3651">
        <v>0</v>
      </c>
      <c r="AN3651">
        <v>0</v>
      </c>
      <c r="AO3651">
        <v>0</v>
      </c>
      <c r="AP3651">
        <v>0</v>
      </c>
      <c r="AQ3651">
        <v>0</v>
      </c>
    </row>
    <row r="3652" spans="2:43" x14ac:dyDescent="0.35">
      <c r="B3652" s="65" t="s">
        <v>128</v>
      </c>
      <c r="C3652">
        <v>2017</v>
      </c>
      <c r="D3652">
        <v>2017</v>
      </c>
      <c r="F3652">
        <v>102</v>
      </c>
      <c r="G3652">
        <v>0</v>
      </c>
      <c r="H3652" t="s">
        <v>657</v>
      </c>
      <c r="I3652">
        <v>1</v>
      </c>
      <c r="J3652">
        <v>251</v>
      </c>
      <c r="K3652" t="s">
        <v>66</v>
      </c>
      <c r="L3652">
        <v>0</v>
      </c>
      <c r="M3652">
        <v>-854607.72</v>
      </c>
      <c r="N3652">
        <v>0</v>
      </c>
      <c r="O3652">
        <v>0</v>
      </c>
      <c r="P3652">
        <v>0</v>
      </c>
      <c r="Q3652">
        <v>-854607.72</v>
      </c>
      <c r="R3652">
        <v>0</v>
      </c>
      <c r="S3652">
        <v>0</v>
      </c>
      <c r="T3652">
        <v>0</v>
      </c>
      <c r="U3652">
        <v>0</v>
      </c>
      <c r="V3652">
        <v>0</v>
      </c>
      <c r="W3652">
        <v>0</v>
      </c>
      <c r="X3652">
        <v>0</v>
      </c>
      <c r="Y3652">
        <v>0</v>
      </c>
      <c r="Z3652">
        <v>0</v>
      </c>
      <c r="AA3652">
        <v>0</v>
      </c>
      <c r="AB3652">
        <v>0</v>
      </c>
      <c r="AC3652">
        <v>0</v>
      </c>
      <c r="AD3652">
        <v>-698133.01</v>
      </c>
      <c r="AE3652">
        <v>0</v>
      </c>
      <c r="AF3652">
        <v>0</v>
      </c>
      <c r="AG3652">
        <v>0</v>
      </c>
      <c r="AH3652">
        <v>0</v>
      </c>
      <c r="AI3652">
        <v>-698133.01</v>
      </c>
      <c r="AJ3652">
        <v>0</v>
      </c>
      <c r="AK3652">
        <v>-698133.01</v>
      </c>
      <c r="AL3652">
        <v>-1552740.73</v>
      </c>
      <c r="AM3652">
        <v>0</v>
      </c>
      <c r="AN3652">
        <v>0</v>
      </c>
      <c r="AO3652">
        <v>0</v>
      </c>
      <c r="AP3652">
        <v>0</v>
      </c>
      <c r="AQ3652">
        <v>0</v>
      </c>
    </row>
    <row r="3653" spans="2:43" x14ac:dyDescent="0.35">
      <c r="B3653" s="65" t="s">
        <v>128</v>
      </c>
      <c r="C3653">
        <v>2017</v>
      </c>
      <c r="D3653">
        <v>2017</v>
      </c>
      <c r="F3653">
        <v>102</v>
      </c>
      <c r="G3653">
        <v>0</v>
      </c>
      <c r="H3653" t="s">
        <v>657</v>
      </c>
      <c r="I3653">
        <v>1</v>
      </c>
      <c r="J3653">
        <v>252</v>
      </c>
      <c r="K3653" t="s">
        <v>66</v>
      </c>
      <c r="L3653">
        <v>0</v>
      </c>
      <c r="M3653">
        <v>-19500.97</v>
      </c>
      <c r="N3653">
        <v>0</v>
      </c>
      <c r="O3653">
        <v>0</v>
      </c>
      <c r="P3653">
        <v>0</v>
      </c>
      <c r="Q3653">
        <v>-19500.97</v>
      </c>
      <c r="R3653">
        <v>0</v>
      </c>
      <c r="S3653">
        <v>0</v>
      </c>
      <c r="T3653">
        <v>0</v>
      </c>
      <c r="U3653">
        <v>0</v>
      </c>
      <c r="V3653">
        <v>0</v>
      </c>
      <c r="W3653">
        <v>0</v>
      </c>
      <c r="X3653">
        <v>0</v>
      </c>
      <c r="Y3653">
        <v>0</v>
      </c>
      <c r="Z3653">
        <v>0</v>
      </c>
      <c r="AA3653">
        <v>0</v>
      </c>
      <c r="AB3653">
        <v>0</v>
      </c>
      <c r="AC3653">
        <v>0</v>
      </c>
      <c r="AD3653">
        <v>-132806.67000000001</v>
      </c>
      <c r="AE3653">
        <v>0</v>
      </c>
      <c r="AF3653">
        <v>0</v>
      </c>
      <c r="AG3653">
        <v>0</v>
      </c>
      <c r="AH3653">
        <v>0</v>
      </c>
      <c r="AI3653">
        <v>-132806.67000000001</v>
      </c>
      <c r="AJ3653">
        <v>0</v>
      </c>
      <c r="AK3653">
        <v>-132806.67000000001</v>
      </c>
      <c r="AL3653">
        <v>-152307.64000000001</v>
      </c>
      <c r="AM3653">
        <v>0</v>
      </c>
      <c r="AN3653">
        <v>0</v>
      </c>
      <c r="AO3653">
        <v>0</v>
      </c>
      <c r="AP3653">
        <v>0</v>
      </c>
      <c r="AQ3653">
        <v>0</v>
      </c>
    </row>
    <row r="3654" spans="2:43" x14ac:dyDescent="0.35">
      <c r="B3654" s="65" t="s">
        <v>128</v>
      </c>
      <c r="C3654">
        <v>2017</v>
      </c>
      <c r="D3654">
        <v>2017</v>
      </c>
      <c r="F3654">
        <v>102</v>
      </c>
      <c r="G3654">
        <v>0</v>
      </c>
      <c r="H3654" t="s">
        <v>657</v>
      </c>
      <c r="I3654">
        <v>1</v>
      </c>
      <c r="J3654">
        <v>253</v>
      </c>
      <c r="K3654" t="s">
        <v>66</v>
      </c>
      <c r="L3654">
        <v>0</v>
      </c>
      <c r="M3654">
        <v>-2220461.4500000002</v>
      </c>
      <c r="N3654">
        <v>0</v>
      </c>
      <c r="O3654">
        <v>0</v>
      </c>
      <c r="P3654">
        <v>0</v>
      </c>
      <c r="Q3654">
        <v>-2220461.4500000002</v>
      </c>
      <c r="R3654">
        <v>0</v>
      </c>
      <c r="S3654">
        <v>-4896.5600000000004</v>
      </c>
      <c r="T3654">
        <v>0</v>
      </c>
      <c r="U3654">
        <v>0</v>
      </c>
      <c r="V3654">
        <v>0</v>
      </c>
      <c r="W3654">
        <v>-4896.5600000000004</v>
      </c>
      <c r="X3654">
        <v>0</v>
      </c>
      <c r="Y3654">
        <v>-4820664.21</v>
      </c>
      <c r="Z3654">
        <v>0</v>
      </c>
      <c r="AA3654">
        <v>0</v>
      </c>
      <c r="AB3654">
        <v>0</v>
      </c>
      <c r="AC3654">
        <v>-4820664.21</v>
      </c>
      <c r="AD3654">
        <v>-9902515.9900000002</v>
      </c>
      <c r="AE3654">
        <v>0</v>
      </c>
      <c r="AF3654">
        <v>0</v>
      </c>
      <c r="AG3654">
        <v>0</v>
      </c>
      <c r="AH3654">
        <v>0</v>
      </c>
      <c r="AI3654">
        <v>-9902515.9900000002</v>
      </c>
      <c r="AJ3654">
        <v>0</v>
      </c>
      <c r="AK3654">
        <v>-14723180.199999999</v>
      </c>
      <c r="AL3654">
        <v>-16948538.210000001</v>
      </c>
      <c r="AM3654">
        <v>0</v>
      </c>
      <c r="AN3654">
        <v>0</v>
      </c>
      <c r="AO3654">
        <v>0</v>
      </c>
      <c r="AP3654">
        <v>0</v>
      </c>
      <c r="AQ3654">
        <v>0</v>
      </c>
    </row>
    <row r="3655" spans="2:43" x14ac:dyDescent="0.35">
      <c r="B3655" s="65" t="s">
        <v>128</v>
      </c>
      <c r="C3655">
        <v>2017</v>
      </c>
      <c r="D3655">
        <v>2017</v>
      </c>
      <c r="F3655">
        <v>102</v>
      </c>
      <c r="G3655">
        <v>0</v>
      </c>
      <c r="H3655" t="s">
        <v>657</v>
      </c>
      <c r="I3655">
        <v>1</v>
      </c>
      <c r="J3655">
        <v>257</v>
      </c>
      <c r="K3655" t="s">
        <v>66</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-16385.28</v>
      </c>
      <c r="AE3655">
        <v>0</v>
      </c>
      <c r="AF3655">
        <v>0</v>
      </c>
      <c r="AG3655">
        <v>0</v>
      </c>
      <c r="AH3655">
        <v>0</v>
      </c>
      <c r="AI3655">
        <v>-16385.28</v>
      </c>
      <c r="AJ3655">
        <v>0</v>
      </c>
      <c r="AK3655">
        <v>-16385.28</v>
      </c>
      <c r="AL3655">
        <v>-16385.28</v>
      </c>
      <c r="AM3655">
        <v>0</v>
      </c>
      <c r="AN3655">
        <v>0</v>
      </c>
      <c r="AO3655">
        <v>0</v>
      </c>
      <c r="AP3655">
        <v>0</v>
      </c>
      <c r="AQ3655">
        <v>0</v>
      </c>
    </row>
    <row r="3656" spans="2:43" x14ac:dyDescent="0.35">
      <c r="B3656" s="65" t="s">
        <v>128</v>
      </c>
      <c r="C3656">
        <v>2017</v>
      </c>
      <c r="D3656">
        <v>2017</v>
      </c>
      <c r="F3656">
        <v>102</v>
      </c>
      <c r="G3656">
        <v>0</v>
      </c>
      <c r="H3656" t="s">
        <v>657</v>
      </c>
      <c r="I3656">
        <v>1</v>
      </c>
      <c r="J3656">
        <v>260</v>
      </c>
      <c r="K3656" t="s">
        <v>66</v>
      </c>
      <c r="L3656">
        <v>0</v>
      </c>
      <c r="M3656">
        <v>0</v>
      </c>
      <c r="N3656">
        <v>0</v>
      </c>
      <c r="O3656">
        <v>0</v>
      </c>
      <c r="P3656">
        <v>0</v>
      </c>
      <c r="Q3656">
        <v>0</v>
      </c>
      <c r="R3656">
        <v>0</v>
      </c>
      <c r="S3656">
        <v>-11550</v>
      </c>
      <c r="T3656">
        <v>0</v>
      </c>
      <c r="U3656">
        <v>0</v>
      </c>
      <c r="V3656">
        <v>0</v>
      </c>
      <c r="W3656">
        <v>-11550</v>
      </c>
      <c r="X3656">
        <v>0</v>
      </c>
      <c r="Y3656">
        <v>0</v>
      </c>
      <c r="Z3656">
        <v>0</v>
      </c>
      <c r="AA3656">
        <v>0</v>
      </c>
      <c r="AB3656">
        <v>0</v>
      </c>
      <c r="AC3656">
        <v>0</v>
      </c>
      <c r="AD3656">
        <v>-129722.47</v>
      </c>
      <c r="AE3656">
        <v>0</v>
      </c>
      <c r="AF3656">
        <v>0</v>
      </c>
      <c r="AG3656">
        <v>0</v>
      </c>
      <c r="AH3656">
        <v>0</v>
      </c>
      <c r="AI3656">
        <v>-129722.47</v>
      </c>
      <c r="AJ3656">
        <v>0</v>
      </c>
      <c r="AK3656">
        <v>-129722.47</v>
      </c>
      <c r="AL3656">
        <v>-141272.47</v>
      </c>
      <c r="AM3656">
        <v>0</v>
      </c>
      <c r="AN3656">
        <v>0</v>
      </c>
      <c r="AO3656">
        <v>0</v>
      </c>
      <c r="AP3656">
        <v>0</v>
      </c>
      <c r="AQ3656">
        <v>0</v>
      </c>
    </row>
    <row r="3657" spans="2:43" x14ac:dyDescent="0.35">
      <c r="B3657" s="65" t="s">
        <v>128</v>
      </c>
      <c r="C3657">
        <v>2017</v>
      </c>
      <c r="D3657">
        <v>2017</v>
      </c>
      <c r="F3657">
        <v>102</v>
      </c>
      <c r="G3657">
        <v>0</v>
      </c>
      <c r="H3657" t="s">
        <v>657</v>
      </c>
      <c r="I3657">
        <v>1</v>
      </c>
      <c r="J3657">
        <v>310</v>
      </c>
      <c r="K3657" t="s">
        <v>66</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-3423.52</v>
      </c>
      <c r="AE3657">
        <v>0</v>
      </c>
      <c r="AF3657">
        <v>0</v>
      </c>
      <c r="AG3657">
        <v>0</v>
      </c>
      <c r="AH3657">
        <v>0</v>
      </c>
      <c r="AI3657">
        <v>-3423.52</v>
      </c>
      <c r="AJ3657">
        <v>0</v>
      </c>
      <c r="AK3657">
        <v>-3423.52</v>
      </c>
      <c r="AL3657">
        <v>-3423.52</v>
      </c>
      <c r="AM3657">
        <v>0</v>
      </c>
      <c r="AN3657">
        <v>0</v>
      </c>
      <c r="AO3657">
        <v>0</v>
      </c>
      <c r="AP3657">
        <v>0</v>
      </c>
      <c r="AQ3657">
        <v>0</v>
      </c>
    </row>
    <row r="3658" spans="2:43" x14ac:dyDescent="0.35">
      <c r="B3658" s="65" t="s">
        <v>128</v>
      </c>
      <c r="C3658">
        <v>2017</v>
      </c>
      <c r="D3658">
        <v>2017</v>
      </c>
      <c r="F3658">
        <v>102</v>
      </c>
      <c r="G3658">
        <v>0</v>
      </c>
      <c r="H3658" t="s">
        <v>659</v>
      </c>
      <c r="I3658">
        <v>801</v>
      </c>
      <c r="J3658">
        <v>111</v>
      </c>
      <c r="K3658" t="s">
        <v>457</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-1376303.15</v>
      </c>
      <c r="AE3658">
        <v>0</v>
      </c>
      <c r="AF3658">
        <v>0</v>
      </c>
      <c r="AG3658">
        <v>0</v>
      </c>
      <c r="AH3658">
        <v>0</v>
      </c>
      <c r="AI3658">
        <v>-1376303.15</v>
      </c>
      <c r="AJ3658">
        <v>0</v>
      </c>
      <c r="AK3658">
        <v>-1376303.15</v>
      </c>
      <c r="AL3658">
        <v>-1376303.15</v>
      </c>
      <c r="AM3658">
        <v>0</v>
      </c>
      <c r="AN3658">
        <v>0</v>
      </c>
      <c r="AO3658">
        <v>0</v>
      </c>
      <c r="AP3658">
        <v>0</v>
      </c>
      <c r="AQ3658">
        <v>0</v>
      </c>
    </row>
    <row r="3659" spans="2:43" x14ac:dyDescent="0.35">
      <c r="B3659" s="65" t="s">
        <v>128</v>
      </c>
      <c r="C3659">
        <v>2017</v>
      </c>
      <c r="D3659">
        <v>2017</v>
      </c>
      <c r="F3659">
        <v>102</v>
      </c>
      <c r="G3659">
        <v>0</v>
      </c>
      <c r="H3659" t="s">
        <v>659</v>
      </c>
      <c r="I3659">
        <v>801</v>
      </c>
      <c r="J3659">
        <v>113</v>
      </c>
      <c r="K3659" t="s">
        <v>457</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-497103.91</v>
      </c>
      <c r="AE3659">
        <v>0</v>
      </c>
      <c r="AF3659">
        <v>0</v>
      </c>
      <c r="AG3659">
        <v>0</v>
      </c>
      <c r="AH3659">
        <v>0</v>
      </c>
      <c r="AI3659">
        <v>-497103.91</v>
      </c>
      <c r="AJ3659">
        <v>0</v>
      </c>
      <c r="AK3659">
        <v>-497103.91</v>
      </c>
      <c r="AL3659">
        <v>-497103.91</v>
      </c>
      <c r="AM3659">
        <v>0</v>
      </c>
      <c r="AN3659">
        <v>0</v>
      </c>
      <c r="AO3659">
        <v>0</v>
      </c>
      <c r="AP3659">
        <v>0</v>
      </c>
      <c r="AQ3659">
        <v>0</v>
      </c>
    </row>
    <row r="3660" spans="2:43" x14ac:dyDescent="0.35">
      <c r="B3660" s="65" t="s">
        <v>128</v>
      </c>
      <c r="C3660">
        <v>2017</v>
      </c>
      <c r="D3660">
        <v>2017</v>
      </c>
      <c r="F3660">
        <v>102</v>
      </c>
      <c r="G3660">
        <v>0</v>
      </c>
      <c r="H3660" t="s">
        <v>659</v>
      </c>
      <c r="I3660">
        <v>801</v>
      </c>
      <c r="J3660">
        <v>115</v>
      </c>
      <c r="K3660" t="s">
        <v>457</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1595</v>
      </c>
      <c r="AE3660">
        <v>0</v>
      </c>
      <c r="AF3660">
        <v>0</v>
      </c>
      <c r="AG3660">
        <v>0</v>
      </c>
      <c r="AH3660">
        <v>0</v>
      </c>
      <c r="AI3660">
        <v>1595</v>
      </c>
      <c r="AJ3660">
        <v>0</v>
      </c>
      <c r="AK3660">
        <v>1595</v>
      </c>
      <c r="AL3660">
        <v>1595</v>
      </c>
      <c r="AM3660">
        <v>0</v>
      </c>
      <c r="AN3660">
        <v>0</v>
      </c>
      <c r="AO3660">
        <v>0</v>
      </c>
      <c r="AP3660">
        <v>0</v>
      </c>
      <c r="AQ3660">
        <v>0</v>
      </c>
    </row>
    <row r="3661" spans="2:43" x14ac:dyDescent="0.35">
      <c r="B3661" s="65" t="s">
        <v>128</v>
      </c>
      <c r="C3661">
        <v>2017</v>
      </c>
      <c r="D3661">
        <v>2017</v>
      </c>
      <c r="F3661">
        <v>102</v>
      </c>
      <c r="G3661">
        <v>0</v>
      </c>
      <c r="H3661" t="s">
        <v>659</v>
      </c>
      <c r="I3661">
        <v>801</v>
      </c>
      <c r="J3661">
        <v>118</v>
      </c>
      <c r="K3661" t="s">
        <v>457</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346.25</v>
      </c>
      <c r="AE3661">
        <v>0</v>
      </c>
      <c r="AF3661">
        <v>0</v>
      </c>
      <c r="AG3661">
        <v>0</v>
      </c>
      <c r="AH3661">
        <v>0</v>
      </c>
      <c r="AI3661">
        <v>346.25</v>
      </c>
      <c r="AJ3661">
        <v>0</v>
      </c>
      <c r="AK3661">
        <v>346.25</v>
      </c>
      <c r="AL3661">
        <v>346.25</v>
      </c>
      <c r="AM3661">
        <v>0</v>
      </c>
      <c r="AN3661">
        <v>0</v>
      </c>
      <c r="AO3661">
        <v>0</v>
      </c>
      <c r="AP3661">
        <v>0</v>
      </c>
      <c r="AQ3661">
        <v>0</v>
      </c>
    </row>
    <row r="3662" spans="2:43" x14ac:dyDescent="0.35">
      <c r="B3662" s="65" t="s">
        <v>128</v>
      </c>
      <c r="C3662">
        <v>2017</v>
      </c>
      <c r="D3662">
        <v>2017</v>
      </c>
      <c r="F3662">
        <v>102</v>
      </c>
      <c r="G3662">
        <v>0</v>
      </c>
      <c r="H3662" t="s">
        <v>659</v>
      </c>
      <c r="I3662">
        <v>801</v>
      </c>
      <c r="J3662">
        <v>121</v>
      </c>
      <c r="K3662" t="s">
        <v>457</v>
      </c>
      <c r="L3662">
        <v>0</v>
      </c>
      <c r="M3662">
        <v>-3606.84</v>
      </c>
      <c r="N3662">
        <v>0</v>
      </c>
      <c r="O3662">
        <v>0</v>
      </c>
      <c r="P3662">
        <v>0</v>
      </c>
      <c r="Q3662">
        <v>-3606.84</v>
      </c>
      <c r="R3662">
        <v>0</v>
      </c>
      <c r="S3662">
        <v>0</v>
      </c>
      <c r="T3662">
        <v>0</v>
      </c>
      <c r="U3662">
        <v>0</v>
      </c>
      <c r="V3662">
        <v>0</v>
      </c>
      <c r="W3662">
        <v>0</v>
      </c>
      <c r="X3662">
        <v>0</v>
      </c>
      <c r="Y3662">
        <v>-2508.4699999999998</v>
      </c>
      <c r="Z3662">
        <v>0</v>
      </c>
      <c r="AA3662">
        <v>0</v>
      </c>
      <c r="AB3662">
        <v>0</v>
      </c>
      <c r="AC3662">
        <v>-2508.4699999999998</v>
      </c>
      <c r="AD3662">
        <v>-557896.97</v>
      </c>
      <c r="AE3662">
        <v>0</v>
      </c>
      <c r="AF3662">
        <v>0</v>
      </c>
      <c r="AG3662">
        <v>0</v>
      </c>
      <c r="AH3662">
        <v>0</v>
      </c>
      <c r="AI3662">
        <v>-557896.97</v>
      </c>
      <c r="AJ3662">
        <v>0</v>
      </c>
      <c r="AK3662">
        <v>-560405.43999999994</v>
      </c>
      <c r="AL3662">
        <v>-564012.28</v>
      </c>
      <c r="AM3662">
        <v>0</v>
      </c>
      <c r="AN3662">
        <v>0</v>
      </c>
      <c r="AO3662">
        <v>0</v>
      </c>
      <c r="AP3662">
        <v>0</v>
      </c>
      <c r="AQ3662">
        <v>0</v>
      </c>
    </row>
    <row r="3663" spans="2:43" x14ac:dyDescent="0.35">
      <c r="B3663" s="65" t="s">
        <v>128</v>
      </c>
      <c r="C3663">
        <v>2017</v>
      </c>
      <c r="D3663">
        <v>2017</v>
      </c>
      <c r="F3663">
        <v>102</v>
      </c>
      <c r="G3663">
        <v>0</v>
      </c>
      <c r="H3663" t="s">
        <v>659</v>
      </c>
      <c r="I3663">
        <v>801</v>
      </c>
      <c r="J3663">
        <v>210</v>
      </c>
      <c r="K3663" t="s">
        <v>457</v>
      </c>
      <c r="L3663">
        <v>0</v>
      </c>
      <c r="M3663">
        <v>-5827.89</v>
      </c>
      <c r="N3663">
        <v>0</v>
      </c>
      <c r="O3663">
        <v>0</v>
      </c>
      <c r="P3663">
        <v>0</v>
      </c>
      <c r="Q3663">
        <v>-5827.89</v>
      </c>
      <c r="R3663">
        <v>0</v>
      </c>
      <c r="S3663">
        <v>0</v>
      </c>
      <c r="T3663">
        <v>0</v>
      </c>
      <c r="U3663">
        <v>0</v>
      </c>
      <c r="V3663">
        <v>0</v>
      </c>
      <c r="W3663">
        <v>0</v>
      </c>
      <c r="X3663">
        <v>0</v>
      </c>
      <c r="Y3663">
        <v>0</v>
      </c>
      <c r="Z3663">
        <v>0</v>
      </c>
      <c r="AA3663">
        <v>0</v>
      </c>
      <c r="AB3663">
        <v>0</v>
      </c>
      <c r="AC3663">
        <v>0</v>
      </c>
      <c r="AD3663">
        <v>-21299.17</v>
      </c>
      <c r="AE3663">
        <v>0</v>
      </c>
      <c r="AF3663">
        <v>0</v>
      </c>
      <c r="AG3663">
        <v>0</v>
      </c>
      <c r="AH3663">
        <v>0</v>
      </c>
      <c r="AI3663">
        <v>-21299.17</v>
      </c>
      <c r="AJ3663">
        <v>0</v>
      </c>
      <c r="AK3663">
        <v>-21299.17</v>
      </c>
      <c r="AL3663">
        <v>-27127.06</v>
      </c>
      <c r="AM3663">
        <v>0</v>
      </c>
      <c r="AN3663">
        <v>0</v>
      </c>
      <c r="AO3663">
        <v>0</v>
      </c>
      <c r="AP3663">
        <v>0</v>
      </c>
      <c r="AQ3663">
        <v>0</v>
      </c>
    </row>
    <row r="3664" spans="2:43" x14ac:dyDescent="0.35">
      <c r="B3664" s="65" t="s">
        <v>128</v>
      </c>
      <c r="C3664">
        <v>2017</v>
      </c>
      <c r="D3664">
        <v>2017</v>
      </c>
      <c r="F3664">
        <v>102</v>
      </c>
      <c r="G3664">
        <v>0</v>
      </c>
      <c r="H3664" t="s">
        <v>659</v>
      </c>
      <c r="I3664">
        <v>801</v>
      </c>
      <c r="J3664">
        <v>233</v>
      </c>
      <c r="K3664" t="s">
        <v>457</v>
      </c>
      <c r="L3664">
        <v>0</v>
      </c>
      <c r="M3664">
        <v>-2000</v>
      </c>
      <c r="N3664">
        <v>0</v>
      </c>
      <c r="O3664">
        <v>0</v>
      </c>
      <c r="P3664">
        <v>0</v>
      </c>
      <c r="Q3664">
        <v>-2000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-2000</v>
      </c>
      <c r="AM3664">
        <v>0</v>
      </c>
      <c r="AN3664">
        <v>0</v>
      </c>
      <c r="AO3664">
        <v>0</v>
      </c>
      <c r="AP3664">
        <v>0</v>
      </c>
      <c r="AQ3664">
        <v>0</v>
      </c>
    </row>
    <row r="3665" spans="2:43" x14ac:dyDescent="0.35">
      <c r="B3665" s="65" t="s">
        <v>128</v>
      </c>
      <c r="C3665">
        <v>2017</v>
      </c>
      <c r="D3665">
        <v>2017</v>
      </c>
      <c r="F3665">
        <v>102</v>
      </c>
      <c r="G3665">
        <v>0</v>
      </c>
      <c r="H3665" t="s">
        <v>659</v>
      </c>
      <c r="I3665">
        <v>801</v>
      </c>
      <c r="J3665">
        <v>253</v>
      </c>
      <c r="K3665" t="s">
        <v>457</v>
      </c>
      <c r="L3665">
        <v>0</v>
      </c>
      <c r="M3665">
        <v>-116056.41</v>
      </c>
      <c r="N3665">
        <v>0</v>
      </c>
      <c r="O3665">
        <v>0</v>
      </c>
      <c r="P3665">
        <v>0</v>
      </c>
      <c r="Q3665">
        <v>-116056.41</v>
      </c>
      <c r="R3665">
        <v>0</v>
      </c>
      <c r="S3665">
        <v>0</v>
      </c>
      <c r="T3665">
        <v>0</v>
      </c>
      <c r="U3665">
        <v>0</v>
      </c>
      <c r="V3665">
        <v>0</v>
      </c>
      <c r="W3665">
        <v>0</v>
      </c>
      <c r="X3665">
        <v>0</v>
      </c>
      <c r="Y3665">
        <v>-489779.71</v>
      </c>
      <c r="Z3665">
        <v>0</v>
      </c>
      <c r="AA3665">
        <v>0</v>
      </c>
      <c r="AB3665">
        <v>0</v>
      </c>
      <c r="AC3665">
        <v>-489779.71</v>
      </c>
      <c r="AD3665">
        <v>-148777.75</v>
      </c>
      <c r="AE3665">
        <v>0</v>
      </c>
      <c r="AF3665">
        <v>0</v>
      </c>
      <c r="AG3665">
        <v>0</v>
      </c>
      <c r="AH3665">
        <v>0</v>
      </c>
      <c r="AI3665">
        <v>-148777.75</v>
      </c>
      <c r="AJ3665">
        <v>0</v>
      </c>
      <c r="AK3665">
        <v>-638557.46</v>
      </c>
      <c r="AL3665">
        <v>-754613.87</v>
      </c>
      <c r="AM3665">
        <v>0</v>
      </c>
      <c r="AN3665">
        <v>0</v>
      </c>
      <c r="AO3665">
        <v>0</v>
      </c>
      <c r="AP3665">
        <v>0</v>
      </c>
      <c r="AQ3665">
        <v>0</v>
      </c>
    </row>
    <row r="3666" spans="2:43" x14ac:dyDescent="0.35">
      <c r="B3666" s="65" t="s">
        <v>128</v>
      </c>
      <c r="C3666">
        <v>2017</v>
      </c>
      <c r="D3666">
        <v>2017</v>
      </c>
      <c r="F3666">
        <v>102</v>
      </c>
      <c r="G3666">
        <v>0</v>
      </c>
      <c r="H3666" t="s">
        <v>659</v>
      </c>
      <c r="I3666">
        <v>801</v>
      </c>
      <c r="J3666">
        <v>257</v>
      </c>
      <c r="K3666" t="s">
        <v>457</v>
      </c>
      <c r="L3666">
        <v>0</v>
      </c>
      <c r="M3666">
        <v>-26522.63</v>
      </c>
      <c r="N3666">
        <v>0</v>
      </c>
      <c r="O3666">
        <v>0</v>
      </c>
      <c r="P3666">
        <v>0</v>
      </c>
      <c r="Q3666">
        <v>-26522.63</v>
      </c>
      <c r="R3666">
        <v>0</v>
      </c>
      <c r="S3666">
        <v>0</v>
      </c>
      <c r="T3666">
        <v>0</v>
      </c>
      <c r="U3666">
        <v>0</v>
      </c>
      <c r="V3666">
        <v>0</v>
      </c>
      <c r="W3666">
        <v>0</v>
      </c>
      <c r="X3666">
        <v>0</v>
      </c>
      <c r="Y3666">
        <v>0</v>
      </c>
      <c r="Z3666">
        <v>0</v>
      </c>
      <c r="AA3666">
        <v>0</v>
      </c>
      <c r="AB3666">
        <v>0</v>
      </c>
      <c r="AC3666">
        <v>0</v>
      </c>
      <c r="AD3666">
        <v>-17100.66</v>
      </c>
      <c r="AE3666">
        <v>0</v>
      </c>
      <c r="AF3666">
        <v>0</v>
      </c>
      <c r="AG3666">
        <v>0</v>
      </c>
      <c r="AH3666">
        <v>0</v>
      </c>
      <c r="AI3666">
        <v>-17100.66</v>
      </c>
      <c r="AJ3666">
        <v>0</v>
      </c>
      <c r="AK3666">
        <v>-17100.66</v>
      </c>
      <c r="AL3666">
        <v>-43623.29</v>
      </c>
      <c r="AM3666">
        <v>0</v>
      </c>
      <c r="AN3666">
        <v>0</v>
      </c>
      <c r="AO3666">
        <v>0</v>
      </c>
      <c r="AP3666">
        <v>0</v>
      </c>
      <c r="AQ3666">
        <v>0</v>
      </c>
    </row>
    <row r="3667" spans="2:43" x14ac:dyDescent="0.35">
      <c r="B3667" s="65" t="s">
        <v>128</v>
      </c>
      <c r="C3667">
        <v>2017</v>
      </c>
      <c r="D3667">
        <v>2017</v>
      </c>
      <c r="F3667">
        <v>102</v>
      </c>
      <c r="G3667">
        <v>0</v>
      </c>
      <c r="H3667" t="s">
        <v>659</v>
      </c>
      <c r="I3667">
        <v>801</v>
      </c>
      <c r="J3667">
        <v>260</v>
      </c>
      <c r="K3667" t="s">
        <v>457</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-2985.19</v>
      </c>
      <c r="AE3667">
        <v>0</v>
      </c>
      <c r="AF3667">
        <v>0</v>
      </c>
      <c r="AG3667">
        <v>0</v>
      </c>
      <c r="AH3667">
        <v>0</v>
      </c>
      <c r="AI3667">
        <v>-2985.19</v>
      </c>
      <c r="AJ3667">
        <v>0</v>
      </c>
      <c r="AK3667">
        <v>-2985.19</v>
      </c>
      <c r="AL3667">
        <v>-2985.19</v>
      </c>
      <c r="AM3667">
        <v>0</v>
      </c>
      <c r="AN3667">
        <v>0</v>
      </c>
      <c r="AO3667">
        <v>0</v>
      </c>
      <c r="AP3667">
        <v>0</v>
      </c>
      <c r="AQ3667">
        <v>0</v>
      </c>
    </row>
    <row r="3668" spans="2:43" x14ac:dyDescent="0.35">
      <c r="B3668" s="65" t="s">
        <v>128</v>
      </c>
      <c r="C3668">
        <v>2017</v>
      </c>
      <c r="D3668">
        <v>2017</v>
      </c>
      <c r="F3668">
        <v>118</v>
      </c>
      <c r="G3668">
        <v>0</v>
      </c>
      <c r="H3668" t="s">
        <v>668</v>
      </c>
      <c r="I3668">
        <v>1</v>
      </c>
      <c r="J3668">
        <v>111</v>
      </c>
      <c r="K3668" t="s">
        <v>66</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-2808418.93</v>
      </c>
      <c r="AE3668">
        <v>0</v>
      </c>
      <c r="AF3668">
        <v>0</v>
      </c>
      <c r="AG3668">
        <v>0</v>
      </c>
      <c r="AH3668">
        <v>0</v>
      </c>
      <c r="AI3668">
        <v>-2808418.93</v>
      </c>
      <c r="AJ3668">
        <v>0</v>
      </c>
      <c r="AK3668">
        <v>-2808418.93</v>
      </c>
      <c r="AL3668">
        <v>-2808418.93</v>
      </c>
      <c r="AM3668">
        <v>0</v>
      </c>
      <c r="AN3668">
        <v>0</v>
      </c>
      <c r="AO3668">
        <v>0</v>
      </c>
      <c r="AP3668">
        <v>0</v>
      </c>
      <c r="AQ3668">
        <v>0</v>
      </c>
    </row>
    <row r="3669" spans="2:43" x14ac:dyDescent="0.35">
      <c r="B3669" s="65" t="s">
        <v>128</v>
      </c>
      <c r="C3669">
        <v>2017</v>
      </c>
      <c r="D3669">
        <v>2017</v>
      </c>
      <c r="F3669">
        <v>118</v>
      </c>
      <c r="G3669">
        <v>0</v>
      </c>
      <c r="H3669" t="s">
        <v>668</v>
      </c>
      <c r="I3669">
        <v>1</v>
      </c>
      <c r="J3669">
        <v>113</v>
      </c>
      <c r="K3669" t="s">
        <v>66</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-244064.84</v>
      </c>
      <c r="AE3669">
        <v>0</v>
      </c>
      <c r="AF3669">
        <v>0</v>
      </c>
      <c r="AG3669">
        <v>0</v>
      </c>
      <c r="AH3669">
        <v>0</v>
      </c>
      <c r="AI3669">
        <v>-244064.84</v>
      </c>
      <c r="AJ3669">
        <v>0</v>
      </c>
      <c r="AK3669">
        <v>-244064.84</v>
      </c>
      <c r="AL3669">
        <v>-244064.84</v>
      </c>
      <c r="AM3669">
        <v>0</v>
      </c>
      <c r="AN3669">
        <v>0</v>
      </c>
      <c r="AO3669">
        <v>0</v>
      </c>
      <c r="AP3669">
        <v>0</v>
      </c>
      <c r="AQ3669">
        <v>0</v>
      </c>
    </row>
    <row r="3670" spans="2:43" x14ac:dyDescent="0.35">
      <c r="B3670" s="65" t="s">
        <v>128</v>
      </c>
      <c r="C3670">
        <v>2017</v>
      </c>
      <c r="D3670">
        <v>2017</v>
      </c>
      <c r="F3670">
        <v>118</v>
      </c>
      <c r="G3670">
        <v>0</v>
      </c>
      <c r="H3670" t="s">
        <v>668</v>
      </c>
      <c r="I3670">
        <v>1</v>
      </c>
      <c r="J3670">
        <v>115</v>
      </c>
      <c r="K3670" t="s">
        <v>66</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-100.87</v>
      </c>
      <c r="AE3670">
        <v>0</v>
      </c>
      <c r="AF3670">
        <v>0</v>
      </c>
      <c r="AG3670">
        <v>0</v>
      </c>
      <c r="AH3670">
        <v>0</v>
      </c>
      <c r="AI3670">
        <v>-100.87</v>
      </c>
      <c r="AJ3670">
        <v>0</v>
      </c>
      <c r="AK3670">
        <v>-100.87</v>
      </c>
      <c r="AL3670">
        <v>-100.87</v>
      </c>
      <c r="AM3670">
        <v>0</v>
      </c>
      <c r="AN3670">
        <v>0</v>
      </c>
      <c r="AO3670">
        <v>0</v>
      </c>
      <c r="AP3670">
        <v>0</v>
      </c>
      <c r="AQ3670">
        <v>0</v>
      </c>
    </row>
    <row r="3671" spans="2:43" x14ac:dyDescent="0.35">
      <c r="B3671" s="65" t="s">
        <v>128</v>
      </c>
      <c r="C3671">
        <v>2017</v>
      </c>
      <c r="D3671">
        <v>2017</v>
      </c>
      <c r="F3671">
        <v>118</v>
      </c>
      <c r="G3671">
        <v>0</v>
      </c>
      <c r="H3671" t="s">
        <v>668</v>
      </c>
      <c r="I3671">
        <v>1</v>
      </c>
      <c r="J3671">
        <v>121</v>
      </c>
      <c r="K3671" t="s">
        <v>66</v>
      </c>
      <c r="L3671">
        <v>0</v>
      </c>
      <c r="M3671">
        <v>0</v>
      </c>
      <c r="N3671">
        <v>0</v>
      </c>
      <c r="O3671">
        <v>0</v>
      </c>
      <c r="P3671">
        <v>0</v>
      </c>
      <c r="Q3671">
        <v>0</v>
      </c>
      <c r="R3671">
        <v>0</v>
      </c>
      <c r="S3671">
        <v>0</v>
      </c>
      <c r="T3671">
        <v>0</v>
      </c>
      <c r="U3671">
        <v>0</v>
      </c>
      <c r="V3671">
        <v>0</v>
      </c>
      <c r="W3671">
        <v>0</v>
      </c>
      <c r="X3671">
        <v>0</v>
      </c>
      <c r="Y3671">
        <v>-8114.53</v>
      </c>
      <c r="Z3671">
        <v>0</v>
      </c>
      <c r="AA3671">
        <v>0</v>
      </c>
      <c r="AB3671">
        <v>0</v>
      </c>
      <c r="AC3671">
        <v>-8114.53</v>
      </c>
      <c r="AD3671">
        <v>-927085.8</v>
      </c>
      <c r="AE3671">
        <v>0</v>
      </c>
      <c r="AF3671">
        <v>0</v>
      </c>
      <c r="AG3671">
        <v>0</v>
      </c>
      <c r="AH3671">
        <v>0</v>
      </c>
      <c r="AI3671">
        <v>-927085.8</v>
      </c>
      <c r="AJ3671">
        <v>0</v>
      </c>
      <c r="AK3671">
        <v>-935200.33</v>
      </c>
      <c r="AL3671">
        <v>-935200.33</v>
      </c>
      <c r="AM3671">
        <v>0</v>
      </c>
      <c r="AN3671">
        <v>0</v>
      </c>
      <c r="AO3671">
        <v>0</v>
      </c>
      <c r="AP3671">
        <v>0</v>
      </c>
      <c r="AQ3671">
        <v>0</v>
      </c>
    </row>
    <row r="3672" spans="2:43" x14ac:dyDescent="0.35">
      <c r="B3672" s="65" t="s">
        <v>128</v>
      </c>
      <c r="C3672">
        <v>2017</v>
      </c>
      <c r="D3672">
        <v>2017</v>
      </c>
      <c r="F3672">
        <v>118</v>
      </c>
      <c r="G3672">
        <v>0</v>
      </c>
      <c r="H3672" t="s">
        <v>668</v>
      </c>
      <c r="I3672">
        <v>1</v>
      </c>
      <c r="J3672">
        <v>210</v>
      </c>
      <c r="K3672" t="s">
        <v>66</v>
      </c>
      <c r="L3672">
        <v>0</v>
      </c>
      <c r="M3672">
        <v>-10947.58</v>
      </c>
      <c r="N3672">
        <v>0</v>
      </c>
      <c r="O3672">
        <v>0</v>
      </c>
      <c r="P3672">
        <v>0</v>
      </c>
      <c r="Q3672">
        <v>-10947.58</v>
      </c>
      <c r="R3672">
        <v>0</v>
      </c>
      <c r="S3672">
        <v>0</v>
      </c>
      <c r="T3672">
        <v>0</v>
      </c>
      <c r="U3672">
        <v>0</v>
      </c>
      <c r="V3672">
        <v>0</v>
      </c>
      <c r="W3672">
        <v>0</v>
      </c>
      <c r="X3672">
        <v>0</v>
      </c>
      <c r="Y3672">
        <v>0</v>
      </c>
      <c r="Z3672">
        <v>0</v>
      </c>
      <c r="AA3672">
        <v>0</v>
      </c>
      <c r="AB3672">
        <v>0</v>
      </c>
      <c r="AC3672">
        <v>0</v>
      </c>
      <c r="AD3672">
        <v>-13190.99</v>
      </c>
      <c r="AE3672">
        <v>0</v>
      </c>
      <c r="AF3672">
        <v>0</v>
      </c>
      <c r="AG3672">
        <v>0</v>
      </c>
      <c r="AH3672">
        <v>0</v>
      </c>
      <c r="AI3672">
        <v>-13190.99</v>
      </c>
      <c r="AJ3672">
        <v>0</v>
      </c>
      <c r="AK3672">
        <v>-13190.99</v>
      </c>
      <c r="AL3672">
        <v>-24138.57</v>
      </c>
      <c r="AM3672">
        <v>0</v>
      </c>
      <c r="AN3672">
        <v>0</v>
      </c>
      <c r="AO3672">
        <v>0</v>
      </c>
      <c r="AP3672">
        <v>0</v>
      </c>
      <c r="AQ3672">
        <v>0</v>
      </c>
    </row>
    <row r="3673" spans="2:43" x14ac:dyDescent="0.35">
      <c r="B3673" s="65" t="s">
        <v>128</v>
      </c>
      <c r="C3673">
        <v>2017</v>
      </c>
      <c r="D3673">
        <v>2017</v>
      </c>
      <c r="F3673">
        <v>118</v>
      </c>
      <c r="G3673">
        <v>0</v>
      </c>
      <c r="H3673" t="s">
        <v>668</v>
      </c>
      <c r="I3673">
        <v>1</v>
      </c>
      <c r="J3673">
        <v>233</v>
      </c>
      <c r="K3673" t="s">
        <v>66</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-8146.85</v>
      </c>
      <c r="AE3673">
        <v>0</v>
      </c>
      <c r="AF3673">
        <v>0</v>
      </c>
      <c r="AG3673">
        <v>0</v>
      </c>
      <c r="AH3673">
        <v>0</v>
      </c>
      <c r="AI3673">
        <v>-8146.85</v>
      </c>
      <c r="AJ3673">
        <v>0</v>
      </c>
      <c r="AK3673">
        <v>-8146.85</v>
      </c>
      <c r="AL3673">
        <v>-8146.85</v>
      </c>
      <c r="AM3673">
        <v>0</v>
      </c>
      <c r="AN3673">
        <v>0</v>
      </c>
      <c r="AO3673">
        <v>0</v>
      </c>
      <c r="AP3673">
        <v>0</v>
      </c>
      <c r="AQ3673">
        <v>0</v>
      </c>
    </row>
    <row r="3674" spans="2:43" x14ac:dyDescent="0.35">
      <c r="B3674" s="65" t="s">
        <v>128</v>
      </c>
      <c r="C3674">
        <v>2017</v>
      </c>
      <c r="D3674">
        <v>2017</v>
      </c>
      <c r="F3674">
        <v>118</v>
      </c>
      <c r="G3674">
        <v>0</v>
      </c>
      <c r="H3674" t="s">
        <v>668</v>
      </c>
      <c r="I3674">
        <v>1</v>
      </c>
      <c r="J3674">
        <v>240</v>
      </c>
      <c r="K3674" t="s">
        <v>66</v>
      </c>
      <c r="L3674">
        <v>0</v>
      </c>
      <c r="M3674">
        <v>-50000</v>
      </c>
      <c r="N3674">
        <v>0</v>
      </c>
      <c r="O3674">
        <v>0</v>
      </c>
      <c r="P3674">
        <v>0</v>
      </c>
      <c r="Q3674">
        <v>-50000</v>
      </c>
      <c r="R3674">
        <v>0</v>
      </c>
      <c r="S3674">
        <v>0</v>
      </c>
      <c r="T3674">
        <v>0</v>
      </c>
      <c r="U3674">
        <v>0</v>
      </c>
      <c r="V3674">
        <v>0</v>
      </c>
      <c r="W3674">
        <v>0</v>
      </c>
      <c r="X3674">
        <v>0</v>
      </c>
      <c r="Y3674">
        <v>0</v>
      </c>
      <c r="Z3674">
        <v>0</v>
      </c>
      <c r="AA3674">
        <v>0</v>
      </c>
      <c r="AB3674">
        <v>0</v>
      </c>
      <c r="AC3674">
        <v>0</v>
      </c>
      <c r="AD3674">
        <v>-2455.86</v>
      </c>
      <c r="AE3674">
        <v>0</v>
      </c>
      <c r="AF3674">
        <v>0</v>
      </c>
      <c r="AG3674">
        <v>0</v>
      </c>
      <c r="AH3674">
        <v>0</v>
      </c>
      <c r="AI3674">
        <v>-2455.86</v>
      </c>
      <c r="AJ3674">
        <v>0</v>
      </c>
      <c r="AK3674">
        <v>-2455.86</v>
      </c>
      <c r="AL3674">
        <v>-52455.86</v>
      </c>
      <c r="AM3674">
        <v>0</v>
      </c>
      <c r="AN3674">
        <v>0</v>
      </c>
      <c r="AO3674">
        <v>0</v>
      </c>
      <c r="AP3674">
        <v>0</v>
      </c>
      <c r="AQ3674">
        <v>0</v>
      </c>
    </row>
    <row r="3675" spans="2:43" x14ac:dyDescent="0.35">
      <c r="B3675" s="65" t="s">
        <v>128</v>
      </c>
      <c r="C3675">
        <v>2017</v>
      </c>
      <c r="D3675">
        <v>2017</v>
      </c>
      <c r="F3675">
        <v>118</v>
      </c>
      <c r="G3675">
        <v>0</v>
      </c>
      <c r="H3675" t="s">
        <v>668</v>
      </c>
      <c r="I3675">
        <v>1</v>
      </c>
      <c r="J3675">
        <v>251</v>
      </c>
      <c r="K3675" t="s">
        <v>66</v>
      </c>
      <c r="L3675">
        <v>0</v>
      </c>
      <c r="M3675">
        <v>-425572.17</v>
      </c>
      <c r="N3675">
        <v>0</v>
      </c>
      <c r="O3675">
        <v>0</v>
      </c>
      <c r="P3675">
        <v>0</v>
      </c>
      <c r="Q3675">
        <v>-425572.17</v>
      </c>
      <c r="R3675">
        <v>0</v>
      </c>
      <c r="S3675">
        <v>-23529</v>
      </c>
      <c r="T3675">
        <v>0</v>
      </c>
      <c r="U3675">
        <v>0</v>
      </c>
      <c r="V3675">
        <v>0</v>
      </c>
      <c r="W3675">
        <v>-23529</v>
      </c>
      <c r="X3675">
        <v>0</v>
      </c>
      <c r="Y3675">
        <v>0</v>
      </c>
      <c r="Z3675">
        <v>0</v>
      </c>
      <c r="AA3675">
        <v>0</v>
      </c>
      <c r="AB3675">
        <v>0</v>
      </c>
      <c r="AC3675">
        <v>0</v>
      </c>
      <c r="AD3675">
        <v>-317176.63</v>
      </c>
      <c r="AE3675">
        <v>0</v>
      </c>
      <c r="AF3675">
        <v>0</v>
      </c>
      <c r="AG3675">
        <v>0</v>
      </c>
      <c r="AH3675">
        <v>0</v>
      </c>
      <c r="AI3675">
        <v>-317176.63</v>
      </c>
      <c r="AJ3675">
        <v>0</v>
      </c>
      <c r="AK3675">
        <v>-317176.63</v>
      </c>
      <c r="AL3675">
        <v>-766277.8</v>
      </c>
      <c r="AM3675">
        <v>0</v>
      </c>
      <c r="AN3675">
        <v>0</v>
      </c>
      <c r="AO3675">
        <v>0</v>
      </c>
      <c r="AP3675">
        <v>0</v>
      </c>
      <c r="AQ3675">
        <v>0</v>
      </c>
    </row>
    <row r="3676" spans="2:43" x14ac:dyDescent="0.35">
      <c r="B3676" s="65" t="s">
        <v>128</v>
      </c>
      <c r="C3676">
        <v>2017</v>
      </c>
      <c r="D3676">
        <v>2017</v>
      </c>
      <c r="F3676">
        <v>118</v>
      </c>
      <c r="G3676">
        <v>0</v>
      </c>
      <c r="H3676" t="s">
        <v>668</v>
      </c>
      <c r="I3676">
        <v>1</v>
      </c>
      <c r="J3676">
        <v>252</v>
      </c>
      <c r="K3676" t="s">
        <v>66</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-21828</v>
      </c>
      <c r="AE3676">
        <v>0</v>
      </c>
      <c r="AF3676">
        <v>0</v>
      </c>
      <c r="AG3676">
        <v>0</v>
      </c>
      <c r="AH3676">
        <v>0</v>
      </c>
      <c r="AI3676">
        <v>-21828</v>
      </c>
      <c r="AJ3676">
        <v>0</v>
      </c>
      <c r="AK3676">
        <v>-21828</v>
      </c>
      <c r="AL3676">
        <v>-21828</v>
      </c>
      <c r="AM3676">
        <v>0</v>
      </c>
      <c r="AN3676">
        <v>0</v>
      </c>
      <c r="AO3676">
        <v>0</v>
      </c>
      <c r="AP3676">
        <v>0</v>
      </c>
      <c r="AQ3676">
        <v>0</v>
      </c>
    </row>
    <row r="3677" spans="2:43" x14ac:dyDescent="0.35">
      <c r="B3677" s="65" t="s">
        <v>128</v>
      </c>
      <c r="C3677">
        <v>2017</v>
      </c>
      <c r="D3677">
        <v>2017</v>
      </c>
      <c r="F3677">
        <v>118</v>
      </c>
      <c r="G3677">
        <v>0</v>
      </c>
      <c r="H3677" t="s">
        <v>668</v>
      </c>
      <c r="I3677">
        <v>1</v>
      </c>
      <c r="J3677">
        <v>253</v>
      </c>
      <c r="K3677" t="s">
        <v>66</v>
      </c>
      <c r="L3677">
        <v>0</v>
      </c>
      <c r="M3677">
        <v>-21053.09</v>
      </c>
      <c r="N3677">
        <v>0</v>
      </c>
      <c r="O3677">
        <v>0</v>
      </c>
      <c r="P3677">
        <v>0</v>
      </c>
      <c r="Q3677">
        <v>-21053.09</v>
      </c>
      <c r="R3677">
        <v>0</v>
      </c>
      <c r="S3677">
        <v>0</v>
      </c>
      <c r="T3677">
        <v>0</v>
      </c>
      <c r="U3677">
        <v>0</v>
      </c>
      <c r="V3677">
        <v>0</v>
      </c>
      <c r="W3677">
        <v>0</v>
      </c>
      <c r="X3677">
        <v>0</v>
      </c>
      <c r="Y3677">
        <v>-285523.34000000003</v>
      </c>
      <c r="Z3677">
        <v>0</v>
      </c>
      <c r="AA3677">
        <v>0</v>
      </c>
      <c r="AB3677">
        <v>0</v>
      </c>
      <c r="AC3677">
        <v>-285523.34000000003</v>
      </c>
      <c r="AD3677">
        <v>-446621.14</v>
      </c>
      <c r="AE3677">
        <v>0</v>
      </c>
      <c r="AF3677">
        <v>0</v>
      </c>
      <c r="AG3677">
        <v>0</v>
      </c>
      <c r="AH3677">
        <v>0</v>
      </c>
      <c r="AI3677">
        <v>-446621.14</v>
      </c>
      <c r="AJ3677">
        <v>0</v>
      </c>
      <c r="AK3677">
        <v>-732144.48</v>
      </c>
      <c r="AL3677">
        <v>-753197.57</v>
      </c>
      <c r="AM3677">
        <v>0</v>
      </c>
      <c r="AN3677">
        <v>0</v>
      </c>
      <c r="AO3677">
        <v>0</v>
      </c>
      <c r="AP3677">
        <v>0</v>
      </c>
      <c r="AQ3677">
        <v>0</v>
      </c>
    </row>
    <row r="3678" spans="2:43" x14ac:dyDescent="0.35">
      <c r="B3678" s="65" t="s">
        <v>128</v>
      </c>
      <c r="C3678">
        <v>2017</v>
      </c>
      <c r="D3678">
        <v>2017</v>
      </c>
      <c r="F3678">
        <v>118</v>
      </c>
      <c r="G3678">
        <v>0</v>
      </c>
      <c r="H3678" t="s">
        <v>668</v>
      </c>
      <c r="I3678">
        <v>1</v>
      </c>
      <c r="J3678">
        <v>257</v>
      </c>
      <c r="K3678" t="s">
        <v>66</v>
      </c>
      <c r="L3678">
        <v>0</v>
      </c>
      <c r="M3678">
        <v>-100645.96</v>
      </c>
      <c r="N3678">
        <v>0</v>
      </c>
      <c r="O3678">
        <v>0</v>
      </c>
      <c r="P3678">
        <v>0</v>
      </c>
      <c r="Q3678">
        <v>-100645.96</v>
      </c>
      <c r="R3678">
        <v>0</v>
      </c>
      <c r="S3678">
        <v>0</v>
      </c>
      <c r="T3678">
        <v>0</v>
      </c>
      <c r="U3678">
        <v>0</v>
      </c>
      <c r="V3678">
        <v>0</v>
      </c>
      <c r="W3678">
        <v>0</v>
      </c>
      <c r="X3678">
        <v>0</v>
      </c>
      <c r="Y3678">
        <v>0</v>
      </c>
      <c r="Z3678">
        <v>0</v>
      </c>
      <c r="AA3678">
        <v>0</v>
      </c>
      <c r="AB3678">
        <v>0</v>
      </c>
      <c r="AC3678">
        <v>0</v>
      </c>
      <c r="AD3678">
        <v>-190154.83</v>
      </c>
      <c r="AE3678">
        <v>0</v>
      </c>
      <c r="AF3678">
        <v>0</v>
      </c>
      <c r="AG3678">
        <v>0</v>
      </c>
      <c r="AH3678">
        <v>0</v>
      </c>
      <c r="AI3678">
        <v>-190154.83</v>
      </c>
      <c r="AJ3678">
        <v>0</v>
      </c>
      <c r="AK3678">
        <v>-190154.83</v>
      </c>
      <c r="AL3678">
        <v>-290800.78999999998</v>
      </c>
      <c r="AM3678">
        <v>0</v>
      </c>
      <c r="AN3678">
        <v>0</v>
      </c>
      <c r="AO3678">
        <v>0</v>
      </c>
      <c r="AP3678">
        <v>0</v>
      </c>
      <c r="AQ3678">
        <v>0</v>
      </c>
    </row>
    <row r="3679" spans="2:43" x14ac:dyDescent="0.35">
      <c r="B3679" s="65" t="s">
        <v>128</v>
      </c>
      <c r="C3679">
        <v>2017</v>
      </c>
      <c r="D3679">
        <v>2017</v>
      </c>
      <c r="F3679">
        <v>118</v>
      </c>
      <c r="G3679">
        <v>0</v>
      </c>
      <c r="H3679" t="s">
        <v>668</v>
      </c>
      <c r="I3679">
        <v>1</v>
      </c>
      <c r="J3679">
        <v>260</v>
      </c>
      <c r="K3679" t="s">
        <v>66</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-23356.35</v>
      </c>
      <c r="AE3679">
        <v>0</v>
      </c>
      <c r="AF3679">
        <v>0</v>
      </c>
      <c r="AG3679">
        <v>0</v>
      </c>
      <c r="AH3679">
        <v>0</v>
      </c>
      <c r="AI3679">
        <v>-23356.35</v>
      </c>
      <c r="AJ3679">
        <v>0</v>
      </c>
      <c r="AK3679">
        <v>-23356.35</v>
      </c>
      <c r="AL3679">
        <v>-23356.35</v>
      </c>
      <c r="AM3679">
        <v>0</v>
      </c>
      <c r="AN3679">
        <v>0</v>
      </c>
      <c r="AO3679">
        <v>0</v>
      </c>
      <c r="AP3679">
        <v>0</v>
      </c>
      <c r="AQ3679">
        <v>0</v>
      </c>
    </row>
    <row r="3680" spans="2:43" x14ac:dyDescent="0.35">
      <c r="B3680" s="65" t="s">
        <v>128</v>
      </c>
      <c r="C3680">
        <v>2017</v>
      </c>
      <c r="D3680">
        <v>2017</v>
      </c>
      <c r="F3680">
        <v>118</v>
      </c>
      <c r="G3680">
        <v>0</v>
      </c>
      <c r="H3680" t="s">
        <v>668</v>
      </c>
      <c r="I3680">
        <v>1</v>
      </c>
      <c r="J3680">
        <v>310</v>
      </c>
      <c r="K3680" t="s">
        <v>66</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-7864.07</v>
      </c>
      <c r="AE3680">
        <v>0</v>
      </c>
      <c r="AF3680">
        <v>0</v>
      </c>
      <c r="AG3680">
        <v>0</v>
      </c>
      <c r="AH3680">
        <v>0</v>
      </c>
      <c r="AI3680">
        <v>-7864.07</v>
      </c>
      <c r="AJ3680">
        <v>0</v>
      </c>
      <c r="AK3680">
        <v>-7864.07</v>
      </c>
      <c r="AL3680">
        <v>-7864.07</v>
      </c>
      <c r="AM3680">
        <v>0</v>
      </c>
      <c r="AN3680">
        <v>0</v>
      </c>
      <c r="AO3680">
        <v>0</v>
      </c>
      <c r="AP3680">
        <v>0</v>
      </c>
      <c r="AQ3680">
        <v>0</v>
      </c>
    </row>
    <row r="3681" spans="2:43" x14ac:dyDescent="0.35">
      <c r="B3681" s="65" t="s">
        <v>128</v>
      </c>
      <c r="C3681">
        <v>2017</v>
      </c>
      <c r="D3681">
        <v>2017</v>
      </c>
      <c r="F3681">
        <v>118</v>
      </c>
      <c r="G3681">
        <v>0</v>
      </c>
      <c r="H3681" t="s">
        <v>668</v>
      </c>
      <c r="I3681">
        <v>1</v>
      </c>
      <c r="J3681">
        <v>420</v>
      </c>
      <c r="K3681" t="s">
        <v>66</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-27855.13</v>
      </c>
      <c r="AE3681">
        <v>0</v>
      </c>
      <c r="AF3681">
        <v>0</v>
      </c>
      <c r="AG3681">
        <v>0</v>
      </c>
      <c r="AH3681">
        <v>0</v>
      </c>
      <c r="AI3681">
        <v>-27855.13</v>
      </c>
      <c r="AJ3681">
        <v>0</v>
      </c>
      <c r="AK3681">
        <v>-27855.13</v>
      </c>
      <c r="AL3681">
        <v>-27855.13</v>
      </c>
      <c r="AM3681">
        <v>0</v>
      </c>
      <c r="AN3681">
        <v>0</v>
      </c>
      <c r="AO3681">
        <v>0</v>
      </c>
      <c r="AP3681">
        <v>0</v>
      </c>
      <c r="AQ3681">
        <v>0</v>
      </c>
    </row>
    <row r="3682" spans="2:43" x14ac:dyDescent="0.35">
      <c r="B3682" s="65" t="s">
        <v>128</v>
      </c>
      <c r="C3682">
        <v>2017</v>
      </c>
      <c r="D3682">
        <v>2017</v>
      </c>
      <c r="F3682">
        <v>155</v>
      </c>
      <c r="G3682">
        <v>0</v>
      </c>
      <c r="H3682" t="s">
        <v>669</v>
      </c>
      <c r="I3682">
        <v>733</v>
      </c>
      <c r="J3682">
        <v>111</v>
      </c>
      <c r="K3682" t="s">
        <v>66</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-95109.6</v>
      </c>
      <c r="AE3682">
        <v>0</v>
      </c>
      <c r="AF3682">
        <v>0</v>
      </c>
      <c r="AG3682">
        <v>0</v>
      </c>
      <c r="AH3682">
        <v>0</v>
      </c>
      <c r="AI3682">
        <v>-95109.6</v>
      </c>
      <c r="AJ3682">
        <v>0</v>
      </c>
      <c r="AK3682">
        <v>-95109.6</v>
      </c>
      <c r="AL3682">
        <v>-95109.6</v>
      </c>
      <c r="AM3682">
        <v>0</v>
      </c>
      <c r="AN3682">
        <v>0</v>
      </c>
      <c r="AO3682">
        <v>0</v>
      </c>
      <c r="AP3682">
        <v>0</v>
      </c>
      <c r="AQ3682">
        <v>0</v>
      </c>
    </row>
    <row r="3683" spans="2:43" x14ac:dyDescent="0.35">
      <c r="B3683" s="65" t="s">
        <v>128</v>
      </c>
      <c r="C3683">
        <v>2017</v>
      </c>
      <c r="D3683">
        <v>2017</v>
      </c>
      <c r="F3683">
        <v>155</v>
      </c>
      <c r="G3683">
        <v>0</v>
      </c>
      <c r="H3683" t="s">
        <v>669</v>
      </c>
      <c r="I3683">
        <v>733</v>
      </c>
      <c r="J3683">
        <v>121</v>
      </c>
      <c r="K3683" t="s">
        <v>66</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-38683.980000000003</v>
      </c>
      <c r="AE3683">
        <v>0</v>
      </c>
      <c r="AF3683">
        <v>0</v>
      </c>
      <c r="AG3683">
        <v>0</v>
      </c>
      <c r="AH3683">
        <v>0</v>
      </c>
      <c r="AI3683">
        <v>-38683.980000000003</v>
      </c>
      <c r="AJ3683">
        <v>0</v>
      </c>
      <c r="AK3683">
        <v>-38683.980000000003</v>
      </c>
      <c r="AL3683">
        <v>-38683.980000000003</v>
      </c>
      <c r="AM3683">
        <v>0</v>
      </c>
      <c r="AN3683">
        <v>0</v>
      </c>
      <c r="AO3683">
        <v>0</v>
      </c>
      <c r="AP3683">
        <v>0</v>
      </c>
      <c r="AQ3683">
        <v>0</v>
      </c>
    </row>
    <row r="3684" spans="2:43" x14ac:dyDescent="0.35">
      <c r="B3684" s="65" t="s">
        <v>128</v>
      </c>
      <c r="C3684">
        <v>2017</v>
      </c>
      <c r="D3684">
        <v>2017</v>
      </c>
      <c r="F3684">
        <v>155</v>
      </c>
      <c r="G3684">
        <v>0</v>
      </c>
      <c r="H3684" t="s">
        <v>669</v>
      </c>
      <c r="I3684">
        <v>733</v>
      </c>
      <c r="J3684">
        <v>253</v>
      </c>
      <c r="K3684" t="s">
        <v>66</v>
      </c>
      <c r="L3684">
        <v>0</v>
      </c>
      <c r="M3684">
        <v>0</v>
      </c>
      <c r="N3684">
        <v>0</v>
      </c>
      <c r="O3684">
        <v>0</v>
      </c>
      <c r="P3684">
        <v>0</v>
      </c>
      <c r="Q3684">
        <v>0</v>
      </c>
      <c r="R3684">
        <v>0</v>
      </c>
      <c r="S3684">
        <v>0</v>
      </c>
      <c r="T3684">
        <v>0</v>
      </c>
      <c r="U3684">
        <v>0</v>
      </c>
      <c r="V3684">
        <v>0</v>
      </c>
      <c r="W3684">
        <v>0</v>
      </c>
      <c r="X3684">
        <v>0</v>
      </c>
      <c r="Y3684">
        <v>-3080.77</v>
      </c>
      <c r="Z3684">
        <v>0</v>
      </c>
      <c r="AA3684">
        <v>0</v>
      </c>
      <c r="AB3684">
        <v>0</v>
      </c>
      <c r="AC3684">
        <v>-3080.77</v>
      </c>
      <c r="AD3684">
        <v>-8451.2900000000009</v>
      </c>
      <c r="AE3684">
        <v>0</v>
      </c>
      <c r="AF3684">
        <v>0</v>
      </c>
      <c r="AG3684">
        <v>0</v>
      </c>
      <c r="AH3684">
        <v>0</v>
      </c>
      <c r="AI3684">
        <v>-8451.2900000000009</v>
      </c>
      <c r="AJ3684">
        <v>0</v>
      </c>
      <c r="AK3684">
        <v>-11532.06</v>
      </c>
      <c r="AL3684">
        <v>-11532.06</v>
      </c>
      <c r="AM3684">
        <v>0</v>
      </c>
      <c r="AN3684">
        <v>0</v>
      </c>
      <c r="AO3684">
        <v>0</v>
      </c>
      <c r="AP3684">
        <v>0</v>
      </c>
      <c r="AQ3684">
        <v>0</v>
      </c>
    </row>
    <row r="3685" spans="2:43" x14ac:dyDescent="0.35">
      <c r="B3685" s="65" t="s">
        <v>128</v>
      </c>
      <c r="C3685">
        <v>2017</v>
      </c>
      <c r="D3685">
        <v>2017</v>
      </c>
      <c r="F3685">
        <v>170</v>
      </c>
      <c r="G3685">
        <v>0</v>
      </c>
      <c r="H3685" t="s">
        <v>459</v>
      </c>
      <c r="I3685">
        <v>0</v>
      </c>
      <c r="J3685">
        <v>0</v>
      </c>
      <c r="K3685" t="s">
        <v>460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row>
    <row r="3686" spans="2:43" x14ac:dyDescent="0.35">
      <c r="B3686" s="65" t="s">
        <v>128</v>
      </c>
      <c r="C3686">
        <v>2017</v>
      </c>
      <c r="D3686">
        <v>2018</v>
      </c>
      <c r="F3686">
        <v>116</v>
      </c>
      <c r="G3686">
        <v>0</v>
      </c>
      <c r="H3686" t="s">
        <v>660</v>
      </c>
      <c r="I3686">
        <v>1</v>
      </c>
      <c r="J3686">
        <v>253</v>
      </c>
      <c r="K3686" t="s">
        <v>66</v>
      </c>
      <c r="L3686">
        <v>0</v>
      </c>
      <c r="M3686">
        <v>0</v>
      </c>
      <c r="N3686">
        <v>0</v>
      </c>
      <c r="O3686">
        <v>0</v>
      </c>
      <c r="P3686">
        <v>0</v>
      </c>
      <c r="Q3686">
        <v>0</v>
      </c>
      <c r="R3686">
        <v>0</v>
      </c>
      <c r="S3686">
        <v>0</v>
      </c>
      <c r="T3686">
        <v>0</v>
      </c>
      <c r="U3686">
        <v>0</v>
      </c>
      <c r="V3686">
        <v>0</v>
      </c>
      <c r="W3686">
        <v>0</v>
      </c>
      <c r="X3686">
        <v>0</v>
      </c>
      <c r="Y3686">
        <v>-2163066.36</v>
      </c>
      <c r="Z3686">
        <v>0</v>
      </c>
      <c r="AA3686">
        <v>0</v>
      </c>
      <c r="AB3686">
        <v>0</v>
      </c>
      <c r="AC3686">
        <v>-2163066.36</v>
      </c>
      <c r="AD3686">
        <v>-53933.64</v>
      </c>
      <c r="AE3686">
        <v>0</v>
      </c>
      <c r="AF3686">
        <v>0</v>
      </c>
      <c r="AG3686">
        <v>0</v>
      </c>
      <c r="AH3686">
        <v>0</v>
      </c>
      <c r="AI3686">
        <v>-53933.64</v>
      </c>
      <c r="AJ3686">
        <v>0</v>
      </c>
      <c r="AK3686">
        <v>-2217000</v>
      </c>
      <c r="AL3686">
        <v>-2217000</v>
      </c>
      <c r="AM3686">
        <v>0</v>
      </c>
      <c r="AN3686">
        <v>0</v>
      </c>
      <c r="AO3686">
        <v>0</v>
      </c>
      <c r="AP3686">
        <v>0</v>
      </c>
      <c r="AQ3686">
        <v>0</v>
      </c>
    </row>
    <row r="3687" spans="2:43" x14ac:dyDescent="0.35">
      <c r="B3687" s="65" t="s">
        <v>128</v>
      </c>
      <c r="C3687">
        <v>2017</v>
      </c>
      <c r="D3687">
        <v>2018</v>
      </c>
      <c r="F3687">
        <v>119</v>
      </c>
      <c r="G3687">
        <v>0</v>
      </c>
      <c r="H3687" t="s">
        <v>661</v>
      </c>
      <c r="I3687">
        <v>1</v>
      </c>
      <c r="J3687">
        <v>111</v>
      </c>
      <c r="K3687" t="s">
        <v>66</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-839824.55</v>
      </c>
      <c r="AE3687">
        <v>0</v>
      </c>
      <c r="AF3687">
        <v>0</v>
      </c>
      <c r="AG3687">
        <v>0</v>
      </c>
      <c r="AH3687">
        <v>0</v>
      </c>
      <c r="AI3687">
        <v>-839824.55</v>
      </c>
      <c r="AJ3687">
        <v>0</v>
      </c>
      <c r="AK3687">
        <v>-839824.55</v>
      </c>
      <c r="AL3687">
        <v>-839824.55</v>
      </c>
      <c r="AM3687">
        <v>0</v>
      </c>
      <c r="AN3687">
        <v>0</v>
      </c>
      <c r="AO3687">
        <v>0</v>
      </c>
      <c r="AP3687">
        <v>0</v>
      </c>
      <c r="AQ3687">
        <v>0</v>
      </c>
    </row>
    <row r="3688" spans="2:43" x14ac:dyDescent="0.35">
      <c r="B3688" s="65" t="s">
        <v>128</v>
      </c>
      <c r="C3688">
        <v>2017</v>
      </c>
      <c r="D3688">
        <v>2018</v>
      </c>
      <c r="F3688">
        <v>119</v>
      </c>
      <c r="G3688">
        <v>0</v>
      </c>
      <c r="H3688" t="s">
        <v>661</v>
      </c>
      <c r="I3688">
        <v>1</v>
      </c>
      <c r="J3688">
        <v>113</v>
      </c>
      <c r="K3688" t="s">
        <v>66</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-27500.799999999999</v>
      </c>
      <c r="AE3688">
        <v>0</v>
      </c>
      <c r="AF3688">
        <v>0</v>
      </c>
      <c r="AG3688">
        <v>0</v>
      </c>
      <c r="AH3688">
        <v>0</v>
      </c>
      <c r="AI3688">
        <v>-27500.799999999999</v>
      </c>
      <c r="AJ3688">
        <v>0</v>
      </c>
      <c r="AK3688">
        <v>-27500.799999999999</v>
      </c>
      <c r="AL3688">
        <v>-27500.799999999999</v>
      </c>
      <c r="AM3688">
        <v>0</v>
      </c>
      <c r="AN3688">
        <v>0</v>
      </c>
      <c r="AO3688">
        <v>0</v>
      </c>
      <c r="AP3688">
        <v>0</v>
      </c>
      <c r="AQ3688">
        <v>0</v>
      </c>
    </row>
    <row r="3689" spans="2:43" x14ac:dyDescent="0.35">
      <c r="B3689" s="65" t="s">
        <v>128</v>
      </c>
      <c r="C3689">
        <v>2017</v>
      </c>
      <c r="D3689">
        <v>2018</v>
      </c>
      <c r="F3689">
        <v>119</v>
      </c>
      <c r="G3689">
        <v>0</v>
      </c>
      <c r="H3689" t="s">
        <v>661</v>
      </c>
      <c r="I3689">
        <v>1</v>
      </c>
      <c r="J3689">
        <v>121</v>
      </c>
      <c r="K3689" t="s">
        <v>66</v>
      </c>
      <c r="L3689">
        <v>0</v>
      </c>
      <c r="M3689">
        <v>0</v>
      </c>
      <c r="N3689">
        <v>0</v>
      </c>
      <c r="O3689">
        <v>0</v>
      </c>
      <c r="P3689">
        <v>0</v>
      </c>
      <c r="Q3689">
        <v>0</v>
      </c>
      <c r="R3689">
        <v>0</v>
      </c>
      <c r="S3689">
        <v>0</v>
      </c>
      <c r="T3689">
        <v>0</v>
      </c>
      <c r="U3689">
        <v>0</v>
      </c>
      <c r="V3689">
        <v>0</v>
      </c>
      <c r="W3689">
        <v>0</v>
      </c>
      <c r="X3689">
        <v>0</v>
      </c>
      <c r="Y3689">
        <v>-270.16000000000003</v>
      </c>
      <c r="Z3689">
        <v>0</v>
      </c>
      <c r="AA3689">
        <v>0</v>
      </c>
      <c r="AB3689">
        <v>0</v>
      </c>
      <c r="AC3689">
        <v>-270.16000000000003</v>
      </c>
      <c r="AD3689">
        <v>-259891.4</v>
      </c>
      <c r="AE3689">
        <v>0</v>
      </c>
      <c r="AF3689">
        <v>0</v>
      </c>
      <c r="AG3689">
        <v>0</v>
      </c>
      <c r="AH3689">
        <v>0</v>
      </c>
      <c r="AI3689">
        <v>-259891.4</v>
      </c>
      <c r="AJ3689">
        <v>0</v>
      </c>
      <c r="AK3689">
        <v>-260161.56</v>
      </c>
      <c r="AL3689">
        <v>-260161.56</v>
      </c>
      <c r="AM3689">
        <v>0</v>
      </c>
      <c r="AN3689">
        <v>0</v>
      </c>
      <c r="AO3689">
        <v>0</v>
      </c>
      <c r="AP3689">
        <v>0</v>
      </c>
      <c r="AQ3689">
        <v>0</v>
      </c>
    </row>
    <row r="3690" spans="2:43" x14ac:dyDescent="0.35">
      <c r="B3690" s="65" t="s">
        <v>128</v>
      </c>
      <c r="C3690">
        <v>2017</v>
      </c>
      <c r="D3690">
        <v>2018</v>
      </c>
      <c r="F3690">
        <v>119</v>
      </c>
      <c r="G3690">
        <v>0</v>
      </c>
      <c r="H3690" t="s">
        <v>661</v>
      </c>
      <c r="I3690">
        <v>1</v>
      </c>
      <c r="J3690">
        <v>210</v>
      </c>
      <c r="K3690" t="s">
        <v>66</v>
      </c>
      <c r="L3690">
        <v>0</v>
      </c>
      <c r="M3690">
        <v>-178.92</v>
      </c>
      <c r="N3690">
        <v>0</v>
      </c>
      <c r="O3690">
        <v>0</v>
      </c>
      <c r="P3690">
        <v>0</v>
      </c>
      <c r="Q3690">
        <v>-178.92</v>
      </c>
      <c r="R3690">
        <v>0</v>
      </c>
      <c r="S3690">
        <v>0</v>
      </c>
      <c r="T3690">
        <v>0</v>
      </c>
      <c r="U3690">
        <v>0</v>
      </c>
      <c r="V3690">
        <v>0</v>
      </c>
      <c r="W3690">
        <v>0</v>
      </c>
      <c r="X3690">
        <v>0</v>
      </c>
      <c r="Y3690">
        <v>0</v>
      </c>
      <c r="Z3690">
        <v>0</v>
      </c>
      <c r="AA3690">
        <v>0</v>
      </c>
      <c r="AB3690">
        <v>0</v>
      </c>
      <c r="AC3690">
        <v>0</v>
      </c>
      <c r="AD3690">
        <v>-7335.44</v>
      </c>
      <c r="AE3690">
        <v>0</v>
      </c>
      <c r="AF3690">
        <v>0</v>
      </c>
      <c r="AG3690">
        <v>0</v>
      </c>
      <c r="AH3690">
        <v>0</v>
      </c>
      <c r="AI3690">
        <v>-7335.44</v>
      </c>
      <c r="AJ3690">
        <v>0</v>
      </c>
      <c r="AK3690">
        <v>-7335.44</v>
      </c>
      <c r="AL3690">
        <v>-7514.36</v>
      </c>
      <c r="AM3690">
        <v>0</v>
      </c>
      <c r="AN3690">
        <v>0</v>
      </c>
      <c r="AO3690">
        <v>0</v>
      </c>
      <c r="AP3690">
        <v>0</v>
      </c>
      <c r="AQ3690">
        <v>0</v>
      </c>
    </row>
    <row r="3691" spans="2:43" x14ac:dyDescent="0.35">
      <c r="B3691" s="65" t="s">
        <v>128</v>
      </c>
      <c r="C3691">
        <v>2017</v>
      </c>
      <c r="D3691">
        <v>2018</v>
      </c>
      <c r="F3691">
        <v>119</v>
      </c>
      <c r="G3691">
        <v>0</v>
      </c>
      <c r="H3691" t="s">
        <v>661</v>
      </c>
      <c r="I3691">
        <v>1</v>
      </c>
      <c r="J3691">
        <v>251</v>
      </c>
      <c r="K3691" t="s">
        <v>66</v>
      </c>
      <c r="L3691">
        <v>0</v>
      </c>
      <c r="M3691">
        <v>-172.14</v>
      </c>
      <c r="N3691">
        <v>0</v>
      </c>
      <c r="O3691">
        <v>0</v>
      </c>
      <c r="P3691">
        <v>0</v>
      </c>
      <c r="Q3691">
        <v>-172.14</v>
      </c>
      <c r="R3691">
        <v>0</v>
      </c>
      <c r="S3691">
        <v>0</v>
      </c>
      <c r="T3691">
        <v>0</v>
      </c>
      <c r="U3691">
        <v>0</v>
      </c>
      <c r="V3691">
        <v>0</v>
      </c>
      <c r="W3691">
        <v>0</v>
      </c>
      <c r="X3691">
        <v>0</v>
      </c>
      <c r="Y3691">
        <v>0</v>
      </c>
      <c r="Z3691">
        <v>0</v>
      </c>
      <c r="AA3691">
        <v>0</v>
      </c>
      <c r="AB3691">
        <v>0</v>
      </c>
      <c r="AC3691">
        <v>0</v>
      </c>
      <c r="AD3691">
        <v>-131.25</v>
      </c>
      <c r="AE3691">
        <v>0</v>
      </c>
      <c r="AF3691">
        <v>0</v>
      </c>
      <c r="AG3691">
        <v>0</v>
      </c>
      <c r="AH3691">
        <v>0</v>
      </c>
      <c r="AI3691">
        <v>-131.25</v>
      </c>
      <c r="AJ3691">
        <v>0</v>
      </c>
      <c r="AK3691">
        <v>-131.25</v>
      </c>
      <c r="AL3691">
        <v>-303.39</v>
      </c>
      <c r="AM3691">
        <v>0</v>
      </c>
      <c r="AN3691">
        <v>0</v>
      </c>
      <c r="AO3691">
        <v>0</v>
      </c>
      <c r="AP3691">
        <v>0</v>
      </c>
      <c r="AQ3691">
        <v>0</v>
      </c>
    </row>
    <row r="3692" spans="2:43" x14ac:dyDescent="0.35">
      <c r="B3692" s="65" t="s">
        <v>128</v>
      </c>
      <c r="C3692">
        <v>2017</v>
      </c>
      <c r="D3692">
        <v>2018</v>
      </c>
      <c r="F3692">
        <v>119</v>
      </c>
      <c r="G3692">
        <v>0</v>
      </c>
      <c r="H3692" t="s">
        <v>661</v>
      </c>
      <c r="I3692">
        <v>1</v>
      </c>
      <c r="J3692">
        <v>253</v>
      </c>
      <c r="K3692" t="s">
        <v>66</v>
      </c>
      <c r="L3692">
        <v>0</v>
      </c>
      <c r="M3692">
        <v>0</v>
      </c>
      <c r="N3692">
        <v>0</v>
      </c>
      <c r="O3692">
        <v>0</v>
      </c>
      <c r="P3692">
        <v>0</v>
      </c>
      <c r="Q3692">
        <v>0</v>
      </c>
      <c r="R3692">
        <v>0</v>
      </c>
      <c r="S3692">
        <v>0</v>
      </c>
      <c r="T3692">
        <v>0</v>
      </c>
      <c r="U3692">
        <v>0</v>
      </c>
      <c r="V3692">
        <v>0</v>
      </c>
      <c r="W3692">
        <v>0</v>
      </c>
      <c r="X3692">
        <v>0</v>
      </c>
      <c r="Y3692">
        <v>-80017.009999999995</v>
      </c>
      <c r="Z3692">
        <v>0</v>
      </c>
      <c r="AA3692">
        <v>0</v>
      </c>
      <c r="AB3692">
        <v>0</v>
      </c>
      <c r="AC3692">
        <v>-80017.009999999995</v>
      </c>
      <c r="AD3692">
        <v>-78368.03</v>
      </c>
      <c r="AE3692">
        <v>0</v>
      </c>
      <c r="AF3692">
        <v>0</v>
      </c>
      <c r="AG3692">
        <v>0</v>
      </c>
      <c r="AH3692">
        <v>0</v>
      </c>
      <c r="AI3692">
        <v>-78368.03</v>
      </c>
      <c r="AJ3692">
        <v>0</v>
      </c>
      <c r="AK3692">
        <v>-158385.04</v>
      </c>
      <c r="AL3692">
        <v>-158385.04</v>
      </c>
      <c r="AM3692">
        <v>0</v>
      </c>
      <c r="AN3692">
        <v>0</v>
      </c>
      <c r="AO3692">
        <v>0</v>
      </c>
      <c r="AP3692">
        <v>0</v>
      </c>
      <c r="AQ3692">
        <v>0</v>
      </c>
    </row>
    <row r="3693" spans="2:43" x14ac:dyDescent="0.35">
      <c r="B3693" s="65" t="s">
        <v>128</v>
      </c>
      <c r="C3693">
        <v>2017</v>
      </c>
      <c r="D3693">
        <v>2018</v>
      </c>
      <c r="F3693">
        <v>119</v>
      </c>
      <c r="G3693">
        <v>0</v>
      </c>
      <c r="H3693" t="s">
        <v>661</v>
      </c>
      <c r="I3693">
        <v>1</v>
      </c>
      <c r="J3693">
        <v>260</v>
      </c>
      <c r="K3693" t="s">
        <v>66</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-1568.7</v>
      </c>
      <c r="AE3693">
        <v>0</v>
      </c>
      <c r="AF3693">
        <v>0</v>
      </c>
      <c r="AG3693">
        <v>0</v>
      </c>
      <c r="AH3693">
        <v>0</v>
      </c>
      <c r="AI3693">
        <v>-1568.7</v>
      </c>
      <c r="AJ3693">
        <v>0</v>
      </c>
      <c r="AK3693">
        <v>-1568.7</v>
      </c>
      <c r="AL3693">
        <v>-1568.7</v>
      </c>
      <c r="AM3693">
        <v>0</v>
      </c>
      <c r="AN3693">
        <v>0</v>
      </c>
      <c r="AO3693">
        <v>0</v>
      </c>
      <c r="AP3693">
        <v>0</v>
      </c>
      <c r="AQ3693">
        <v>0</v>
      </c>
    </row>
    <row r="3694" spans="2:43" x14ac:dyDescent="0.35">
      <c r="B3694" s="65" t="s">
        <v>128</v>
      </c>
      <c r="C3694">
        <v>2017</v>
      </c>
      <c r="D3694">
        <v>2018</v>
      </c>
      <c r="F3694">
        <v>159</v>
      </c>
      <c r="G3694">
        <v>0</v>
      </c>
      <c r="H3694" t="s">
        <v>459</v>
      </c>
      <c r="I3694">
        <v>0</v>
      </c>
      <c r="J3694">
        <v>0</v>
      </c>
      <c r="K3694" t="s">
        <v>460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row>
    <row r="3695" spans="2:43" x14ac:dyDescent="0.35">
      <c r="B3695" s="65" t="s">
        <v>128</v>
      </c>
      <c r="C3695">
        <v>2017</v>
      </c>
      <c r="D3695">
        <v>2020</v>
      </c>
      <c r="F3695">
        <v>143</v>
      </c>
      <c r="G3695">
        <v>0</v>
      </c>
      <c r="H3695" t="s">
        <v>459</v>
      </c>
      <c r="I3695">
        <v>0</v>
      </c>
      <c r="J3695">
        <v>0</v>
      </c>
      <c r="K3695" t="s">
        <v>460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row>
    <row r="3696" spans="2:43" x14ac:dyDescent="0.35">
      <c r="B3696" s="65" t="s">
        <v>128</v>
      </c>
      <c r="E3696" t="s">
        <v>129</v>
      </c>
      <c r="F3696">
        <v>4082</v>
      </c>
      <c r="G3696">
        <v>0</v>
      </c>
      <c r="H3696" t="s">
        <v>459</v>
      </c>
      <c r="I3696">
        <v>0</v>
      </c>
      <c r="J3696">
        <v>0</v>
      </c>
      <c r="K3696" t="s">
        <v>460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row>
    <row r="3697" spans="2:43" x14ac:dyDescent="0.35">
      <c r="B3697" s="65" t="s">
        <v>128</v>
      </c>
      <c r="E3697" t="s">
        <v>129</v>
      </c>
      <c r="F3697">
        <v>1730</v>
      </c>
      <c r="G3697">
        <v>0</v>
      </c>
      <c r="H3697" t="s">
        <v>671</v>
      </c>
      <c r="I3697">
        <v>802</v>
      </c>
      <c r="J3697">
        <v>0</v>
      </c>
      <c r="K3697" t="s">
        <v>66</v>
      </c>
      <c r="L3697">
        <v>0</v>
      </c>
      <c r="M3697">
        <v>0</v>
      </c>
      <c r="N3697">
        <v>0</v>
      </c>
      <c r="O3697">
        <v>0</v>
      </c>
      <c r="P3697">
        <v>0</v>
      </c>
      <c r="Q3697">
        <v>0</v>
      </c>
      <c r="R3697">
        <v>0</v>
      </c>
      <c r="S3697">
        <v>2200</v>
      </c>
      <c r="T3697">
        <v>0</v>
      </c>
      <c r="U3697">
        <v>-2200</v>
      </c>
      <c r="V3697">
        <v>0</v>
      </c>
      <c r="W3697">
        <v>0</v>
      </c>
      <c r="X3697">
        <v>0</v>
      </c>
      <c r="Y3697">
        <v>0</v>
      </c>
      <c r="Z3697">
        <v>0</v>
      </c>
      <c r="AA3697">
        <v>0</v>
      </c>
      <c r="AB3697">
        <v>0</v>
      </c>
      <c r="AC3697">
        <v>0</v>
      </c>
      <c r="AD3697">
        <v>-1350</v>
      </c>
      <c r="AE3697">
        <v>0</v>
      </c>
      <c r="AF3697">
        <v>0</v>
      </c>
      <c r="AG3697">
        <v>0</v>
      </c>
      <c r="AH3697">
        <v>0</v>
      </c>
      <c r="AI3697">
        <v>-1350</v>
      </c>
      <c r="AJ3697">
        <v>0</v>
      </c>
      <c r="AK3697">
        <v>-1350</v>
      </c>
      <c r="AL3697">
        <v>-1350</v>
      </c>
      <c r="AM3697">
        <v>0</v>
      </c>
      <c r="AN3697">
        <v>0</v>
      </c>
      <c r="AO3697">
        <v>0</v>
      </c>
      <c r="AP3697">
        <v>0</v>
      </c>
      <c r="AQ3697">
        <v>0</v>
      </c>
    </row>
    <row r="3698" spans="2:43" x14ac:dyDescent="0.35">
      <c r="B3698" s="65" t="s">
        <v>128</v>
      </c>
      <c r="E3698" t="s">
        <v>129</v>
      </c>
      <c r="F3698">
        <v>1730</v>
      </c>
      <c r="G3698">
        <v>0</v>
      </c>
      <c r="H3698" t="s">
        <v>671</v>
      </c>
      <c r="I3698">
        <v>802</v>
      </c>
      <c r="J3698">
        <v>0</v>
      </c>
      <c r="K3698" t="s">
        <v>457</v>
      </c>
      <c r="L3698">
        <v>-471159.69</v>
      </c>
      <c r="M3698">
        <v>-471159.69</v>
      </c>
      <c r="N3698">
        <v>0</v>
      </c>
      <c r="O3698">
        <v>0</v>
      </c>
      <c r="P3698">
        <v>-471159.69</v>
      </c>
      <c r="Q3698">
        <v>-471159.69</v>
      </c>
      <c r="R3698">
        <v>0</v>
      </c>
      <c r="S3698">
        <v>0</v>
      </c>
      <c r="T3698">
        <v>0</v>
      </c>
      <c r="U3698">
        <v>0</v>
      </c>
      <c r="V3698">
        <v>0</v>
      </c>
      <c r="W3698">
        <v>0</v>
      </c>
      <c r="X3698">
        <v>472649.69</v>
      </c>
      <c r="Y3698">
        <v>472649.69</v>
      </c>
      <c r="Z3698">
        <v>0</v>
      </c>
      <c r="AA3698">
        <v>0</v>
      </c>
      <c r="AB3698">
        <v>472649.69</v>
      </c>
      <c r="AC3698">
        <v>472649.69</v>
      </c>
      <c r="AD3698">
        <v>-11350.2</v>
      </c>
      <c r="AE3698">
        <v>0</v>
      </c>
      <c r="AF3698">
        <v>0</v>
      </c>
      <c r="AG3698">
        <v>0</v>
      </c>
      <c r="AH3698">
        <v>0</v>
      </c>
      <c r="AI3698">
        <v>-11350.2</v>
      </c>
      <c r="AJ3698">
        <v>472649.69</v>
      </c>
      <c r="AK3698">
        <v>-11350.2</v>
      </c>
      <c r="AL3698">
        <v>-11350.2</v>
      </c>
      <c r="AM3698">
        <v>0</v>
      </c>
      <c r="AN3698">
        <v>0</v>
      </c>
      <c r="AO3698">
        <v>0</v>
      </c>
      <c r="AP3698">
        <v>0</v>
      </c>
      <c r="AQ3698">
        <v>0</v>
      </c>
    </row>
    <row r="3699" spans="2:43" x14ac:dyDescent="0.35">
      <c r="B3699" s="65" t="s">
        <v>128</v>
      </c>
      <c r="E3699" t="s">
        <v>129</v>
      </c>
      <c r="F3699">
        <v>1730</v>
      </c>
      <c r="G3699">
        <v>0</v>
      </c>
      <c r="H3699" t="s">
        <v>671</v>
      </c>
      <c r="I3699">
        <v>802</v>
      </c>
      <c r="J3699">
        <v>111</v>
      </c>
      <c r="K3699" t="s">
        <v>66</v>
      </c>
      <c r="L3699">
        <v>0</v>
      </c>
      <c r="M3699">
        <v>0</v>
      </c>
      <c r="N3699">
        <v>0</v>
      </c>
      <c r="O3699">
        <v>0</v>
      </c>
      <c r="P3699">
        <v>0</v>
      </c>
      <c r="Q3699">
        <v>0</v>
      </c>
      <c r="R3699">
        <v>-45452.81</v>
      </c>
      <c r="S3699">
        <v>8420.33</v>
      </c>
      <c r="T3699">
        <v>0</v>
      </c>
      <c r="U3699">
        <v>-8420.34</v>
      </c>
      <c r="V3699">
        <v>-45452.81</v>
      </c>
      <c r="W3699">
        <v>-0.01</v>
      </c>
      <c r="X3699">
        <v>0</v>
      </c>
      <c r="Y3699">
        <v>0</v>
      </c>
      <c r="Z3699">
        <v>0</v>
      </c>
      <c r="AA3699">
        <v>0</v>
      </c>
      <c r="AB3699">
        <v>0</v>
      </c>
      <c r="AC3699">
        <v>0</v>
      </c>
      <c r="AD3699">
        <v>-1212384.69</v>
      </c>
      <c r="AE3699">
        <v>0</v>
      </c>
      <c r="AF3699">
        <v>0</v>
      </c>
      <c r="AG3699">
        <v>-0.01</v>
      </c>
      <c r="AH3699">
        <v>0</v>
      </c>
      <c r="AI3699">
        <v>-1212384.7</v>
      </c>
      <c r="AJ3699">
        <v>0</v>
      </c>
      <c r="AK3699">
        <v>-1212384.7</v>
      </c>
      <c r="AL3699">
        <v>-1166931.8999999999</v>
      </c>
      <c r="AM3699">
        <v>0</v>
      </c>
      <c r="AN3699">
        <v>0.01</v>
      </c>
      <c r="AO3699">
        <v>0</v>
      </c>
      <c r="AP3699">
        <v>0</v>
      </c>
      <c r="AQ3699">
        <v>0.01</v>
      </c>
    </row>
    <row r="3700" spans="2:43" x14ac:dyDescent="0.35">
      <c r="B3700" s="65" t="s">
        <v>128</v>
      </c>
      <c r="E3700" t="s">
        <v>129</v>
      </c>
      <c r="F3700">
        <v>1730</v>
      </c>
      <c r="G3700">
        <v>0</v>
      </c>
      <c r="H3700" t="s">
        <v>671</v>
      </c>
      <c r="I3700">
        <v>802</v>
      </c>
      <c r="J3700">
        <v>111</v>
      </c>
      <c r="K3700" t="s">
        <v>457</v>
      </c>
      <c r="L3700">
        <v>0</v>
      </c>
      <c r="M3700">
        <v>0</v>
      </c>
      <c r="N3700">
        <v>0</v>
      </c>
      <c r="O3700">
        <v>0</v>
      </c>
      <c r="P3700">
        <v>0</v>
      </c>
      <c r="Q3700">
        <v>0</v>
      </c>
      <c r="R3700">
        <v>-65100.85</v>
      </c>
      <c r="S3700">
        <v>15957.28</v>
      </c>
      <c r="T3700">
        <v>0</v>
      </c>
      <c r="U3700">
        <v>-24377.63</v>
      </c>
      <c r="V3700">
        <v>-65100.85</v>
      </c>
      <c r="W3700">
        <v>-8420.35</v>
      </c>
      <c r="X3700">
        <v>0</v>
      </c>
      <c r="Y3700">
        <v>0</v>
      </c>
      <c r="Z3700">
        <v>0</v>
      </c>
      <c r="AA3700">
        <v>0</v>
      </c>
      <c r="AB3700">
        <v>0</v>
      </c>
      <c r="AC3700">
        <v>0</v>
      </c>
      <c r="AD3700">
        <v>-696224.76</v>
      </c>
      <c r="AE3700">
        <v>0</v>
      </c>
      <c r="AF3700">
        <v>0</v>
      </c>
      <c r="AG3700">
        <v>-0.02</v>
      </c>
      <c r="AH3700">
        <v>0</v>
      </c>
      <c r="AI3700">
        <v>-696224.78</v>
      </c>
      <c r="AJ3700">
        <v>0</v>
      </c>
      <c r="AK3700">
        <v>-696224.78</v>
      </c>
      <c r="AL3700">
        <v>-639544.28</v>
      </c>
      <c r="AM3700">
        <v>0</v>
      </c>
      <c r="AN3700">
        <v>8420.35</v>
      </c>
      <c r="AO3700">
        <v>0</v>
      </c>
      <c r="AP3700">
        <v>0</v>
      </c>
      <c r="AQ3700">
        <v>8420.35</v>
      </c>
    </row>
    <row r="3701" spans="2:43" x14ac:dyDescent="0.35">
      <c r="B3701" s="65" t="s">
        <v>128</v>
      </c>
      <c r="E3701" t="s">
        <v>129</v>
      </c>
      <c r="F3701">
        <v>1730</v>
      </c>
      <c r="G3701">
        <v>0</v>
      </c>
      <c r="H3701" t="s">
        <v>671</v>
      </c>
      <c r="I3701">
        <v>802</v>
      </c>
      <c r="J3701">
        <v>113</v>
      </c>
      <c r="K3701" t="s">
        <v>66</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-10777.64</v>
      </c>
      <c r="AE3701">
        <v>0</v>
      </c>
      <c r="AF3701">
        <v>0</v>
      </c>
      <c r="AG3701">
        <v>0</v>
      </c>
      <c r="AH3701">
        <v>0</v>
      </c>
      <c r="AI3701">
        <v>-10777.64</v>
      </c>
      <c r="AJ3701">
        <v>0</v>
      </c>
      <c r="AK3701">
        <v>-10777.64</v>
      </c>
      <c r="AL3701">
        <v>-10777.64</v>
      </c>
      <c r="AM3701">
        <v>0</v>
      </c>
      <c r="AN3701">
        <v>0</v>
      </c>
      <c r="AO3701">
        <v>0</v>
      </c>
      <c r="AP3701">
        <v>0</v>
      </c>
      <c r="AQ3701">
        <v>0</v>
      </c>
    </row>
    <row r="3702" spans="2:43" x14ac:dyDescent="0.35">
      <c r="B3702" s="65" t="s">
        <v>128</v>
      </c>
      <c r="E3702" t="s">
        <v>129</v>
      </c>
      <c r="F3702">
        <v>1730</v>
      </c>
      <c r="G3702">
        <v>0</v>
      </c>
      <c r="H3702" t="s">
        <v>671</v>
      </c>
      <c r="I3702">
        <v>802</v>
      </c>
      <c r="J3702">
        <v>113</v>
      </c>
      <c r="K3702" t="s">
        <v>457</v>
      </c>
      <c r="L3702">
        <v>0</v>
      </c>
      <c r="M3702">
        <v>0</v>
      </c>
      <c r="N3702">
        <v>0</v>
      </c>
      <c r="O3702">
        <v>0</v>
      </c>
      <c r="P3702">
        <v>0</v>
      </c>
      <c r="Q3702">
        <v>0</v>
      </c>
      <c r="R3702">
        <v>-1325.45</v>
      </c>
      <c r="S3702">
        <v>0</v>
      </c>
      <c r="T3702">
        <v>0</v>
      </c>
      <c r="U3702">
        <v>0</v>
      </c>
      <c r="V3702">
        <v>-1325.45</v>
      </c>
      <c r="W3702">
        <v>0</v>
      </c>
      <c r="X3702">
        <v>0</v>
      </c>
      <c r="Y3702">
        <v>0</v>
      </c>
      <c r="Z3702">
        <v>0</v>
      </c>
      <c r="AA3702">
        <v>0</v>
      </c>
      <c r="AB3702">
        <v>0</v>
      </c>
      <c r="AC3702">
        <v>0</v>
      </c>
      <c r="AD3702">
        <v>-14645.22</v>
      </c>
      <c r="AE3702">
        <v>0</v>
      </c>
      <c r="AF3702">
        <v>0</v>
      </c>
      <c r="AG3702">
        <v>0</v>
      </c>
      <c r="AH3702">
        <v>0</v>
      </c>
      <c r="AI3702">
        <v>-14645.22</v>
      </c>
      <c r="AJ3702">
        <v>0</v>
      </c>
      <c r="AK3702">
        <v>-14645.22</v>
      </c>
      <c r="AL3702">
        <v>-13319.77</v>
      </c>
      <c r="AM3702">
        <v>0</v>
      </c>
      <c r="AN3702">
        <v>0</v>
      </c>
      <c r="AO3702">
        <v>0</v>
      </c>
      <c r="AP3702">
        <v>0</v>
      </c>
      <c r="AQ3702">
        <v>0</v>
      </c>
    </row>
    <row r="3703" spans="2:43" x14ac:dyDescent="0.35">
      <c r="B3703" s="65" t="s">
        <v>128</v>
      </c>
      <c r="E3703" t="s">
        <v>129</v>
      </c>
      <c r="F3703">
        <v>1730</v>
      </c>
      <c r="G3703">
        <v>0</v>
      </c>
      <c r="H3703" t="s">
        <v>671</v>
      </c>
      <c r="I3703">
        <v>802</v>
      </c>
      <c r="J3703">
        <v>115</v>
      </c>
      <c r="K3703" t="s">
        <v>66</v>
      </c>
      <c r="L3703">
        <v>0</v>
      </c>
      <c r="M3703">
        <v>0</v>
      </c>
      <c r="N3703">
        <v>0</v>
      </c>
      <c r="O3703">
        <v>0</v>
      </c>
      <c r="P3703">
        <v>0</v>
      </c>
      <c r="Q3703">
        <v>0</v>
      </c>
      <c r="R3703">
        <v>0</v>
      </c>
      <c r="S3703">
        <v>2674.02</v>
      </c>
      <c r="T3703">
        <v>0</v>
      </c>
      <c r="U3703">
        <v>-2674.02</v>
      </c>
      <c r="V3703">
        <v>0</v>
      </c>
      <c r="W3703">
        <v>0</v>
      </c>
      <c r="X3703">
        <v>0</v>
      </c>
      <c r="Y3703">
        <v>0</v>
      </c>
      <c r="Z3703">
        <v>0</v>
      </c>
      <c r="AA3703">
        <v>0</v>
      </c>
      <c r="AB3703">
        <v>0</v>
      </c>
      <c r="AC3703">
        <v>0</v>
      </c>
      <c r="AD3703">
        <v>-12315.09</v>
      </c>
      <c r="AE3703">
        <v>0</v>
      </c>
      <c r="AF3703">
        <v>0</v>
      </c>
      <c r="AG3703">
        <v>0</v>
      </c>
      <c r="AH3703">
        <v>0</v>
      </c>
      <c r="AI3703">
        <v>-12315.09</v>
      </c>
      <c r="AJ3703">
        <v>0</v>
      </c>
      <c r="AK3703">
        <v>-12315.09</v>
      </c>
      <c r="AL3703">
        <v>-12315.09</v>
      </c>
      <c r="AM3703">
        <v>0</v>
      </c>
      <c r="AN3703">
        <v>0</v>
      </c>
      <c r="AO3703">
        <v>0</v>
      </c>
      <c r="AP3703">
        <v>0</v>
      </c>
      <c r="AQ3703">
        <v>0</v>
      </c>
    </row>
    <row r="3704" spans="2:43" x14ac:dyDescent="0.35">
      <c r="B3704" s="65" t="s">
        <v>128</v>
      </c>
      <c r="E3704" t="s">
        <v>129</v>
      </c>
      <c r="F3704">
        <v>1730</v>
      </c>
      <c r="G3704">
        <v>0</v>
      </c>
      <c r="H3704" t="s">
        <v>671</v>
      </c>
      <c r="I3704">
        <v>802</v>
      </c>
      <c r="J3704">
        <v>115</v>
      </c>
      <c r="K3704" t="s">
        <v>457</v>
      </c>
      <c r="L3704">
        <v>0</v>
      </c>
      <c r="M3704">
        <v>0</v>
      </c>
      <c r="N3704">
        <v>0</v>
      </c>
      <c r="O3704">
        <v>0</v>
      </c>
      <c r="P3704">
        <v>0</v>
      </c>
      <c r="Q3704">
        <v>0</v>
      </c>
      <c r="R3704">
        <v>0</v>
      </c>
      <c r="S3704">
        <v>329.46</v>
      </c>
      <c r="T3704">
        <v>0</v>
      </c>
      <c r="U3704">
        <v>-329.46</v>
      </c>
      <c r="V3704">
        <v>0</v>
      </c>
      <c r="W3704">
        <v>0</v>
      </c>
      <c r="X3704">
        <v>0</v>
      </c>
      <c r="Y3704">
        <v>0</v>
      </c>
      <c r="Z3704">
        <v>0</v>
      </c>
      <c r="AA3704">
        <v>0</v>
      </c>
      <c r="AB3704">
        <v>0</v>
      </c>
      <c r="AC3704">
        <v>0</v>
      </c>
      <c r="AD3704">
        <v>406.98</v>
      </c>
      <c r="AE3704">
        <v>0</v>
      </c>
      <c r="AF3704">
        <v>0</v>
      </c>
      <c r="AG3704">
        <v>-406.98</v>
      </c>
      <c r="AH3704">
        <v>0</v>
      </c>
      <c r="AI3704">
        <v>0</v>
      </c>
      <c r="AJ3704">
        <v>0</v>
      </c>
      <c r="AK3704">
        <v>0</v>
      </c>
      <c r="AL3704">
        <v>0</v>
      </c>
      <c r="AM3704">
        <v>0</v>
      </c>
      <c r="AN3704">
        <v>0</v>
      </c>
      <c r="AO3704">
        <v>0</v>
      </c>
      <c r="AP3704">
        <v>0</v>
      </c>
      <c r="AQ3704">
        <v>0</v>
      </c>
    </row>
    <row r="3705" spans="2:43" x14ac:dyDescent="0.35">
      <c r="B3705" s="65" t="s">
        <v>128</v>
      </c>
      <c r="E3705" t="s">
        <v>129</v>
      </c>
      <c r="F3705">
        <v>1730</v>
      </c>
      <c r="G3705">
        <v>0</v>
      </c>
      <c r="H3705" t="s">
        <v>671</v>
      </c>
      <c r="I3705">
        <v>802</v>
      </c>
      <c r="J3705">
        <v>121</v>
      </c>
      <c r="K3705" t="s">
        <v>66</v>
      </c>
      <c r="L3705">
        <v>0</v>
      </c>
      <c r="M3705">
        <v>0</v>
      </c>
      <c r="N3705">
        <v>0</v>
      </c>
      <c r="O3705">
        <v>0</v>
      </c>
      <c r="P3705">
        <v>0</v>
      </c>
      <c r="Q3705">
        <v>0</v>
      </c>
      <c r="R3705">
        <v>-15328.58</v>
      </c>
      <c r="S3705">
        <v>2281.9699999999998</v>
      </c>
      <c r="T3705">
        <v>0</v>
      </c>
      <c r="U3705">
        <v>-3031.29</v>
      </c>
      <c r="V3705">
        <v>-15328.58</v>
      </c>
      <c r="W3705">
        <v>-749.32</v>
      </c>
      <c r="X3705">
        <v>0</v>
      </c>
      <c r="Y3705">
        <v>0</v>
      </c>
      <c r="Z3705">
        <v>0</v>
      </c>
      <c r="AA3705">
        <v>0</v>
      </c>
      <c r="AB3705">
        <v>0</v>
      </c>
      <c r="AC3705">
        <v>0</v>
      </c>
      <c r="AD3705">
        <v>-401173.5</v>
      </c>
      <c r="AE3705">
        <v>0</v>
      </c>
      <c r="AF3705">
        <v>0</v>
      </c>
      <c r="AG3705">
        <v>0</v>
      </c>
      <c r="AH3705">
        <v>0</v>
      </c>
      <c r="AI3705">
        <v>-401173.5</v>
      </c>
      <c r="AJ3705">
        <v>0</v>
      </c>
      <c r="AK3705">
        <v>-401173.5</v>
      </c>
      <c r="AL3705">
        <v>-386594.24</v>
      </c>
      <c r="AM3705">
        <v>0</v>
      </c>
      <c r="AN3705">
        <v>749.32</v>
      </c>
      <c r="AO3705">
        <v>0</v>
      </c>
      <c r="AP3705">
        <v>0</v>
      </c>
      <c r="AQ3705">
        <v>749.32</v>
      </c>
    </row>
    <row r="3706" spans="2:43" x14ac:dyDescent="0.35">
      <c r="B3706" s="65" t="s">
        <v>128</v>
      </c>
      <c r="E3706" t="s">
        <v>129</v>
      </c>
      <c r="F3706">
        <v>1730</v>
      </c>
      <c r="G3706">
        <v>0</v>
      </c>
      <c r="H3706" t="s">
        <v>671</v>
      </c>
      <c r="I3706">
        <v>802</v>
      </c>
      <c r="J3706">
        <v>121</v>
      </c>
      <c r="K3706" t="s">
        <v>457</v>
      </c>
      <c r="L3706">
        <v>0</v>
      </c>
      <c r="M3706">
        <v>0</v>
      </c>
      <c r="N3706">
        <v>0</v>
      </c>
      <c r="O3706">
        <v>0</v>
      </c>
      <c r="P3706">
        <v>0</v>
      </c>
      <c r="Q3706">
        <v>0</v>
      </c>
      <c r="R3706">
        <v>-23391.29</v>
      </c>
      <c r="S3706">
        <v>6420.62</v>
      </c>
      <c r="T3706">
        <v>0</v>
      </c>
      <c r="U3706">
        <v>-8436.2000000000007</v>
      </c>
      <c r="V3706">
        <v>-23391.29</v>
      </c>
      <c r="W3706">
        <v>-2015.58</v>
      </c>
      <c r="X3706">
        <v>0</v>
      </c>
      <c r="Y3706">
        <v>0</v>
      </c>
      <c r="Z3706">
        <v>0</v>
      </c>
      <c r="AA3706">
        <v>0</v>
      </c>
      <c r="AB3706">
        <v>0</v>
      </c>
      <c r="AC3706">
        <v>0</v>
      </c>
      <c r="AD3706">
        <v>-249310.94</v>
      </c>
      <c r="AE3706">
        <v>0</v>
      </c>
      <c r="AF3706">
        <v>0</v>
      </c>
      <c r="AG3706">
        <v>0</v>
      </c>
      <c r="AH3706">
        <v>0</v>
      </c>
      <c r="AI3706">
        <v>-249310.94</v>
      </c>
      <c r="AJ3706">
        <v>0</v>
      </c>
      <c r="AK3706">
        <v>-249310.94</v>
      </c>
      <c r="AL3706">
        <v>-227935.23</v>
      </c>
      <c r="AM3706">
        <v>0</v>
      </c>
      <c r="AN3706">
        <v>2015.58</v>
      </c>
      <c r="AO3706">
        <v>0</v>
      </c>
      <c r="AP3706">
        <v>0</v>
      </c>
      <c r="AQ3706">
        <v>2015.58</v>
      </c>
    </row>
    <row r="3707" spans="2:43" x14ac:dyDescent="0.35">
      <c r="B3707" s="65" t="s">
        <v>128</v>
      </c>
      <c r="E3707" t="s">
        <v>129</v>
      </c>
      <c r="F3707">
        <v>1730</v>
      </c>
      <c r="G3707">
        <v>0</v>
      </c>
      <c r="H3707" t="s">
        <v>671</v>
      </c>
      <c r="I3707">
        <v>802</v>
      </c>
      <c r="J3707">
        <v>210</v>
      </c>
      <c r="K3707" t="s">
        <v>66</v>
      </c>
      <c r="L3707">
        <v>950</v>
      </c>
      <c r="M3707">
        <v>-20779.3</v>
      </c>
      <c r="N3707">
        <v>0</v>
      </c>
      <c r="O3707">
        <v>-7531.68</v>
      </c>
      <c r="P3707">
        <v>950</v>
      </c>
      <c r="Q3707">
        <v>-28310.98</v>
      </c>
      <c r="R3707">
        <v>-950</v>
      </c>
      <c r="S3707">
        <v>-2761.64</v>
      </c>
      <c r="T3707">
        <v>0</v>
      </c>
      <c r="U3707">
        <v>-945.1</v>
      </c>
      <c r="V3707">
        <v>-950</v>
      </c>
      <c r="W3707">
        <v>-3706.74</v>
      </c>
      <c r="X3707">
        <v>0</v>
      </c>
      <c r="Y3707">
        <v>0</v>
      </c>
      <c r="Z3707">
        <v>0</v>
      </c>
      <c r="AA3707">
        <v>0</v>
      </c>
      <c r="AB3707">
        <v>0</v>
      </c>
      <c r="AC3707">
        <v>0</v>
      </c>
      <c r="AD3707">
        <v>-256170.63</v>
      </c>
      <c r="AE3707">
        <v>0</v>
      </c>
      <c r="AF3707">
        <v>0</v>
      </c>
      <c r="AG3707">
        <v>0</v>
      </c>
      <c r="AH3707">
        <v>0</v>
      </c>
      <c r="AI3707">
        <v>-256170.63</v>
      </c>
      <c r="AJ3707">
        <v>0</v>
      </c>
      <c r="AK3707">
        <v>-256170.63</v>
      </c>
      <c r="AL3707">
        <v>-288188.34999999998</v>
      </c>
      <c r="AM3707">
        <v>3850.93</v>
      </c>
      <c r="AN3707">
        <v>0</v>
      </c>
      <c r="AO3707">
        <v>0</v>
      </c>
      <c r="AP3707">
        <v>0</v>
      </c>
      <c r="AQ3707">
        <v>3850.93</v>
      </c>
    </row>
    <row r="3708" spans="2:43" x14ac:dyDescent="0.35">
      <c r="B3708" s="65" t="s">
        <v>128</v>
      </c>
      <c r="E3708" t="s">
        <v>129</v>
      </c>
      <c r="F3708">
        <v>1730</v>
      </c>
      <c r="G3708">
        <v>0</v>
      </c>
      <c r="H3708" t="s">
        <v>671</v>
      </c>
      <c r="I3708">
        <v>802</v>
      </c>
      <c r="J3708">
        <v>210</v>
      </c>
      <c r="K3708" t="s">
        <v>457</v>
      </c>
      <c r="L3708">
        <v>-4874.07</v>
      </c>
      <c r="M3708">
        <v>-68901.95</v>
      </c>
      <c r="N3708">
        <v>0</v>
      </c>
      <c r="O3708">
        <v>-18842.5</v>
      </c>
      <c r="P3708">
        <v>-4874.07</v>
      </c>
      <c r="Q3708">
        <v>-87744.45</v>
      </c>
      <c r="R3708">
        <v>47.58</v>
      </c>
      <c r="S3708">
        <v>-4250.3599999999997</v>
      </c>
      <c r="T3708">
        <v>0</v>
      </c>
      <c r="U3708">
        <v>-967.57</v>
      </c>
      <c r="V3708">
        <v>47.58</v>
      </c>
      <c r="W3708">
        <v>-5217.93</v>
      </c>
      <c r="X3708">
        <v>-16649.48</v>
      </c>
      <c r="Y3708">
        <v>-23216.48</v>
      </c>
      <c r="Z3708">
        <v>0</v>
      </c>
      <c r="AA3708">
        <v>0</v>
      </c>
      <c r="AB3708">
        <v>-16649.48</v>
      </c>
      <c r="AC3708">
        <v>-23216.48</v>
      </c>
      <c r="AD3708">
        <v>-564935.82999999996</v>
      </c>
      <c r="AE3708">
        <v>0</v>
      </c>
      <c r="AF3708">
        <v>0</v>
      </c>
      <c r="AG3708">
        <v>0</v>
      </c>
      <c r="AH3708">
        <v>0</v>
      </c>
      <c r="AI3708">
        <v>-564935.82999999996</v>
      </c>
      <c r="AJ3708">
        <v>-16649.48</v>
      </c>
      <c r="AK3708">
        <v>-571502.82999999996</v>
      </c>
      <c r="AL3708">
        <v>-659638.72</v>
      </c>
      <c r="AM3708">
        <v>21731.78</v>
      </c>
      <c r="AN3708">
        <v>842.6</v>
      </c>
      <c r="AO3708">
        <v>0</v>
      </c>
      <c r="AP3708">
        <v>0</v>
      </c>
      <c r="AQ3708">
        <v>22574.38</v>
      </c>
    </row>
    <row r="3709" spans="2:43" x14ac:dyDescent="0.35">
      <c r="B3709" s="65" t="s">
        <v>128</v>
      </c>
      <c r="E3709" t="s">
        <v>129</v>
      </c>
      <c r="F3709">
        <v>1730</v>
      </c>
      <c r="G3709">
        <v>0</v>
      </c>
      <c r="H3709" t="s">
        <v>671</v>
      </c>
      <c r="I3709">
        <v>802</v>
      </c>
      <c r="J3709">
        <v>220</v>
      </c>
      <c r="K3709" t="s">
        <v>66</v>
      </c>
      <c r="L3709">
        <v>0</v>
      </c>
      <c r="M3709">
        <v>0</v>
      </c>
      <c r="N3709">
        <v>0</v>
      </c>
      <c r="O3709">
        <v>0</v>
      </c>
      <c r="P3709">
        <v>0</v>
      </c>
      <c r="Q3709">
        <v>0</v>
      </c>
      <c r="R3709">
        <v>-324.01</v>
      </c>
      <c r="S3709">
        <v>-298.55</v>
      </c>
      <c r="T3709">
        <v>0</v>
      </c>
      <c r="U3709">
        <v>-181.99</v>
      </c>
      <c r="V3709">
        <v>-324.01</v>
      </c>
      <c r="W3709">
        <v>-480.54</v>
      </c>
      <c r="X3709">
        <v>0</v>
      </c>
      <c r="Y3709">
        <v>0</v>
      </c>
      <c r="Z3709">
        <v>0</v>
      </c>
      <c r="AA3709">
        <v>0</v>
      </c>
      <c r="AB3709">
        <v>0</v>
      </c>
      <c r="AC3709">
        <v>0</v>
      </c>
      <c r="AD3709">
        <v>-16240.08</v>
      </c>
      <c r="AE3709">
        <v>0</v>
      </c>
      <c r="AF3709">
        <v>0</v>
      </c>
      <c r="AG3709">
        <v>0</v>
      </c>
      <c r="AH3709">
        <v>0</v>
      </c>
      <c r="AI3709">
        <v>-16240.08</v>
      </c>
      <c r="AJ3709">
        <v>0</v>
      </c>
      <c r="AK3709">
        <v>-16240.08</v>
      </c>
      <c r="AL3709">
        <v>-16396.61</v>
      </c>
      <c r="AM3709">
        <v>0</v>
      </c>
      <c r="AN3709">
        <v>225</v>
      </c>
      <c r="AO3709">
        <v>0</v>
      </c>
      <c r="AP3709">
        <v>0</v>
      </c>
      <c r="AQ3709">
        <v>225</v>
      </c>
    </row>
    <row r="3710" spans="2:43" x14ac:dyDescent="0.35">
      <c r="B3710" s="65" t="s">
        <v>128</v>
      </c>
      <c r="E3710" t="s">
        <v>129</v>
      </c>
      <c r="F3710">
        <v>1730</v>
      </c>
      <c r="G3710">
        <v>0</v>
      </c>
      <c r="H3710" t="s">
        <v>671</v>
      </c>
      <c r="I3710">
        <v>802</v>
      </c>
      <c r="J3710">
        <v>220</v>
      </c>
      <c r="K3710" t="s">
        <v>457</v>
      </c>
      <c r="L3710">
        <v>-22946.14</v>
      </c>
      <c r="M3710">
        <v>-11914.79</v>
      </c>
      <c r="N3710">
        <v>0</v>
      </c>
      <c r="O3710">
        <v>-11031.35</v>
      </c>
      <c r="P3710">
        <v>-22946.14</v>
      </c>
      <c r="Q3710">
        <v>-22946.14</v>
      </c>
      <c r="R3710">
        <v>-2522.34</v>
      </c>
      <c r="S3710">
        <v>-2859.71</v>
      </c>
      <c r="T3710">
        <v>0</v>
      </c>
      <c r="U3710">
        <v>-1081.56</v>
      </c>
      <c r="V3710">
        <v>-2522.34</v>
      </c>
      <c r="W3710">
        <v>-3941.27</v>
      </c>
      <c r="X3710">
        <v>0</v>
      </c>
      <c r="Y3710">
        <v>0</v>
      </c>
      <c r="Z3710">
        <v>0</v>
      </c>
      <c r="AA3710">
        <v>0</v>
      </c>
      <c r="AB3710">
        <v>0</v>
      </c>
      <c r="AC3710">
        <v>0</v>
      </c>
      <c r="AD3710">
        <v>-46320.51</v>
      </c>
      <c r="AE3710">
        <v>0</v>
      </c>
      <c r="AF3710">
        <v>0</v>
      </c>
      <c r="AG3710">
        <v>0</v>
      </c>
      <c r="AH3710">
        <v>0</v>
      </c>
      <c r="AI3710">
        <v>-46320.51</v>
      </c>
      <c r="AJ3710">
        <v>0</v>
      </c>
      <c r="AK3710">
        <v>-46320.51</v>
      </c>
      <c r="AL3710">
        <v>-47739.44</v>
      </c>
      <c r="AM3710">
        <v>13000</v>
      </c>
      <c r="AN3710">
        <v>2705.65</v>
      </c>
      <c r="AO3710">
        <v>0</v>
      </c>
      <c r="AP3710">
        <v>0</v>
      </c>
      <c r="AQ3710">
        <v>15705.65</v>
      </c>
    </row>
    <row r="3711" spans="2:43" x14ac:dyDescent="0.35">
      <c r="B3711" s="65" t="s">
        <v>128</v>
      </c>
      <c r="E3711" t="s">
        <v>129</v>
      </c>
      <c r="F3711">
        <v>1730</v>
      </c>
      <c r="G3711">
        <v>0</v>
      </c>
      <c r="H3711" t="s">
        <v>671</v>
      </c>
      <c r="I3711">
        <v>802</v>
      </c>
      <c r="J3711">
        <v>232</v>
      </c>
      <c r="K3711" t="s">
        <v>66</v>
      </c>
      <c r="L3711">
        <v>-109170.26</v>
      </c>
      <c r="M3711">
        <v>-24729.37</v>
      </c>
      <c r="N3711">
        <v>0</v>
      </c>
      <c r="O3711">
        <v>0</v>
      </c>
      <c r="P3711">
        <v>-109170.26</v>
      </c>
      <c r="Q3711">
        <v>-24729.37</v>
      </c>
      <c r="R3711">
        <v>-26732</v>
      </c>
      <c r="S3711">
        <v>-130828.15</v>
      </c>
      <c r="T3711">
        <v>0</v>
      </c>
      <c r="U3711">
        <v>0</v>
      </c>
      <c r="V3711">
        <v>-26732</v>
      </c>
      <c r="W3711">
        <v>-130828.15</v>
      </c>
      <c r="X3711">
        <v>-238016.43</v>
      </c>
      <c r="Y3711">
        <v>-159578.35</v>
      </c>
      <c r="Z3711">
        <v>0</v>
      </c>
      <c r="AA3711">
        <v>0</v>
      </c>
      <c r="AB3711">
        <v>-238016.43</v>
      </c>
      <c r="AC3711">
        <v>-159578.35</v>
      </c>
      <c r="AD3711">
        <v>-419916.87</v>
      </c>
      <c r="AE3711">
        <v>0</v>
      </c>
      <c r="AF3711">
        <v>0</v>
      </c>
      <c r="AG3711">
        <v>-4490</v>
      </c>
      <c r="AH3711">
        <v>0</v>
      </c>
      <c r="AI3711">
        <v>-424406.87</v>
      </c>
      <c r="AJ3711">
        <v>-238016.43</v>
      </c>
      <c r="AK3711">
        <v>-345968.79</v>
      </c>
      <c r="AL3711">
        <v>-365624.05</v>
      </c>
      <c r="AM3711">
        <v>19655.259999999998</v>
      </c>
      <c r="AN3711">
        <v>0</v>
      </c>
      <c r="AO3711">
        <v>0</v>
      </c>
      <c r="AP3711">
        <v>0</v>
      </c>
      <c r="AQ3711">
        <v>19655.259999999998</v>
      </c>
    </row>
    <row r="3712" spans="2:43" x14ac:dyDescent="0.35">
      <c r="B3712" s="65" t="s">
        <v>128</v>
      </c>
      <c r="E3712" t="s">
        <v>129</v>
      </c>
      <c r="F3712">
        <v>1730</v>
      </c>
      <c r="G3712">
        <v>0</v>
      </c>
      <c r="H3712" t="s">
        <v>671</v>
      </c>
      <c r="I3712">
        <v>802</v>
      </c>
      <c r="J3712">
        <v>232</v>
      </c>
      <c r="K3712" t="s">
        <v>457</v>
      </c>
      <c r="L3712">
        <v>0</v>
      </c>
      <c r="M3712">
        <v>0</v>
      </c>
      <c r="N3712">
        <v>0</v>
      </c>
      <c r="O3712">
        <v>0</v>
      </c>
      <c r="P3712">
        <v>0</v>
      </c>
      <c r="Q3712">
        <v>0</v>
      </c>
      <c r="R3712">
        <v>0</v>
      </c>
      <c r="S3712">
        <v>0</v>
      </c>
      <c r="T3712">
        <v>0</v>
      </c>
      <c r="U3712">
        <v>0</v>
      </c>
      <c r="V3712">
        <v>0</v>
      </c>
      <c r="W3712">
        <v>0</v>
      </c>
      <c r="X3712">
        <v>-6376.06</v>
      </c>
      <c r="Y3712">
        <v>-19407.62</v>
      </c>
      <c r="Z3712">
        <v>0</v>
      </c>
      <c r="AA3712">
        <v>0</v>
      </c>
      <c r="AB3712">
        <v>-6376.06</v>
      </c>
      <c r="AC3712">
        <v>-19407.62</v>
      </c>
      <c r="AD3712">
        <v>-36425.68</v>
      </c>
      <c r="AE3712">
        <v>0</v>
      </c>
      <c r="AF3712">
        <v>0</v>
      </c>
      <c r="AG3712">
        <v>0</v>
      </c>
      <c r="AH3712">
        <v>0</v>
      </c>
      <c r="AI3712">
        <v>-36425.68</v>
      </c>
      <c r="AJ3712">
        <v>-6376.06</v>
      </c>
      <c r="AK3712">
        <v>-49457.24</v>
      </c>
      <c r="AL3712">
        <v>-49457.24</v>
      </c>
      <c r="AM3712">
        <v>0</v>
      </c>
      <c r="AN3712">
        <v>0</v>
      </c>
      <c r="AO3712">
        <v>0</v>
      </c>
      <c r="AP3712">
        <v>0</v>
      </c>
      <c r="AQ3712">
        <v>0</v>
      </c>
    </row>
    <row r="3713" spans="2:43" x14ac:dyDescent="0.35">
      <c r="B3713" s="65" t="s">
        <v>128</v>
      </c>
      <c r="E3713" t="s">
        <v>129</v>
      </c>
      <c r="F3713">
        <v>1730</v>
      </c>
      <c r="G3713">
        <v>0</v>
      </c>
      <c r="H3713" t="s">
        <v>671</v>
      </c>
      <c r="I3713">
        <v>802</v>
      </c>
      <c r="J3713">
        <v>233</v>
      </c>
      <c r="K3713" t="s">
        <v>66</v>
      </c>
      <c r="L3713">
        <v>0</v>
      </c>
      <c r="M3713">
        <v>-24640.04</v>
      </c>
      <c r="N3713">
        <v>0</v>
      </c>
      <c r="O3713">
        <v>0</v>
      </c>
      <c r="P3713">
        <v>0</v>
      </c>
      <c r="Q3713">
        <v>-24640.04</v>
      </c>
      <c r="R3713">
        <v>0</v>
      </c>
      <c r="S3713">
        <v>0</v>
      </c>
      <c r="T3713">
        <v>0</v>
      </c>
      <c r="U3713">
        <v>0</v>
      </c>
      <c r="V3713">
        <v>0</v>
      </c>
      <c r="W3713">
        <v>0</v>
      </c>
      <c r="X3713">
        <v>-12451.4</v>
      </c>
      <c r="Y3713">
        <v>-12451.4</v>
      </c>
      <c r="Z3713">
        <v>0</v>
      </c>
      <c r="AA3713">
        <v>0</v>
      </c>
      <c r="AB3713">
        <v>-12451.4</v>
      </c>
      <c r="AC3713">
        <v>-12451.4</v>
      </c>
      <c r="AD3713">
        <v>0</v>
      </c>
      <c r="AE3713">
        <v>0</v>
      </c>
      <c r="AF3713">
        <v>0</v>
      </c>
      <c r="AG3713">
        <v>0</v>
      </c>
      <c r="AH3713">
        <v>0</v>
      </c>
      <c r="AI3713">
        <v>0</v>
      </c>
      <c r="AJ3713">
        <v>-12451.4</v>
      </c>
      <c r="AK3713">
        <v>0</v>
      </c>
      <c r="AL3713">
        <v>-24640.04</v>
      </c>
      <c r="AM3713">
        <v>0</v>
      </c>
      <c r="AN3713">
        <v>0</v>
      </c>
      <c r="AO3713">
        <v>0</v>
      </c>
      <c r="AP3713">
        <v>0</v>
      </c>
      <c r="AQ3713">
        <v>0</v>
      </c>
    </row>
    <row r="3714" spans="2:43" x14ac:dyDescent="0.35">
      <c r="B3714" s="65" t="s">
        <v>128</v>
      </c>
      <c r="E3714" t="s">
        <v>129</v>
      </c>
      <c r="F3714">
        <v>1730</v>
      </c>
      <c r="G3714">
        <v>0</v>
      </c>
      <c r="H3714" t="s">
        <v>671</v>
      </c>
      <c r="I3714">
        <v>802</v>
      </c>
      <c r="J3714">
        <v>233</v>
      </c>
      <c r="K3714" t="s">
        <v>457</v>
      </c>
      <c r="L3714">
        <v>0</v>
      </c>
      <c r="M3714">
        <v>-4644.12</v>
      </c>
      <c r="N3714">
        <v>0</v>
      </c>
      <c r="O3714">
        <v>0</v>
      </c>
      <c r="P3714">
        <v>0</v>
      </c>
      <c r="Q3714">
        <v>-4644.12</v>
      </c>
      <c r="R3714">
        <v>-6705.85</v>
      </c>
      <c r="S3714">
        <v>-6705.85</v>
      </c>
      <c r="T3714">
        <v>0</v>
      </c>
      <c r="U3714">
        <v>0</v>
      </c>
      <c r="V3714">
        <v>-6705.85</v>
      </c>
      <c r="W3714">
        <v>-6705.85</v>
      </c>
      <c r="X3714">
        <v>0</v>
      </c>
      <c r="Y3714">
        <v>0</v>
      </c>
      <c r="Z3714">
        <v>0</v>
      </c>
      <c r="AA3714">
        <v>0</v>
      </c>
      <c r="AB3714">
        <v>0</v>
      </c>
      <c r="AC3714">
        <v>0</v>
      </c>
      <c r="AD3714">
        <v>-61459.26</v>
      </c>
      <c r="AE3714">
        <v>0</v>
      </c>
      <c r="AF3714">
        <v>0</v>
      </c>
      <c r="AG3714">
        <v>0</v>
      </c>
      <c r="AH3714">
        <v>0</v>
      </c>
      <c r="AI3714">
        <v>-61459.26</v>
      </c>
      <c r="AJ3714">
        <v>0</v>
      </c>
      <c r="AK3714">
        <v>-61459.26</v>
      </c>
      <c r="AL3714">
        <v>-66103.38</v>
      </c>
      <c r="AM3714">
        <v>0</v>
      </c>
      <c r="AN3714">
        <v>0</v>
      </c>
      <c r="AO3714">
        <v>0</v>
      </c>
      <c r="AP3714">
        <v>0</v>
      </c>
      <c r="AQ3714">
        <v>0</v>
      </c>
    </row>
    <row r="3715" spans="2:43" x14ac:dyDescent="0.35">
      <c r="B3715" s="65" t="s">
        <v>128</v>
      </c>
      <c r="E3715" t="s">
        <v>129</v>
      </c>
      <c r="F3715">
        <v>1730</v>
      </c>
      <c r="G3715">
        <v>0</v>
      </c>
      <c r="H3715" t="s">
        <v>671</v>
      </c>
      <c r="I3715">
        <v>802</v>
      </c>
      <c r="J3715">
        <v>240</v>
      </c>
      <c r="K3715" t="s">
        <v>66</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-72721.009999999995</v>
      </c>
      <c r="AE3715">
        <v>0</v>
      </c>
      <c r="AF3715">
        <v>0</v>
      </c>
      <c r="AG3715">
        <v>0</v>
      </c>
      <c r="AH3715">
        <v>0</v>
      </c>
      <c r="AI3715">
        <v>-72721.009999999995</v>
      </c>
      <c r="AJ3715">
        <v>0</v>
      </c>
      <c r="AK3715">
        <v>-72721.009999999995</v>
      </c>
      <c r="AL3715">
        <v>-72721.009999999995</v>
      </c>
      <c r="AM3715">
        <v>0</v>
      </c>
      <c r="AN3715">
        <v>0</v>
      </c>
      <c r="AO3715">
        <v>0</v>
      </c>
      <c r="AP3715">
        <v>0</v>
      </c>
      <c r="AQ3715">
        <v>0</v>
      </c>
    </row>
    <row r="3716" spans="2:43" x14ac:dyDescent="0.35">
      <c r="B3716" s="65" t="s">
        <v>128</v>
      </c>
      <c r="E3716" t="s">
        <v>129</v>
      </c>
      <c r="F3716">
        <v>1730</v>
      </c>
      <c r="G3716">
        <v>0</v>
      </c>
      <c r="H3716" t="s">
        <v>671</v>
      </c>
      <c r="I3716">
        <v>802</v>
      </c>
      <c r="J3716">
        <v>240</v>
      </c>
      <c r="K3716" t="s">
        <v>457</v>
      </c>
      <c r="L3716">
        <v>-2686.4</v>
      </c>
      <c r="M3716">
        <v>-2686.4</v>
      </c>
      <c r="N3716">
        <v>0</v>
      </c>
      <c r="O3716">
        <v>0</v>
      </c>
      <c r="P3716">
        <v>-2686.4</v>
      </c>
      <c r="Q3716">
        <v>-2686.4</v>
      </c>
      <c r="R3716">
        <v>0</v>
      </c>
      <c r="S3716">
        <v>0</v>
      </c>
      <c r="T3716">
        <v>0</v>
      </c>
      <c r="U3716">
        <v>0</v>
      </c>
      <c r="V3716">
        <v>0</v>
      </c>
      <c r="W3716">
        <v>0</v>
      </c>
      <c r="X3716">
        <v>0</v>
      </c>
      <c r="Y3716">
        <v>0</v>
      </c>
      <c r="Z3716">
        <v>0</v>
      </c>
      <c r="AA3716">
        <v>0</v>
      </c>
      <c r="AB3716">
        <v>0</v>
      </c>
      <c r="AC3716">
        <v>0</v>
      </c>
      <c r="AD3716">
        <v>-101925.68</v>
      </c>
      <c r="AE3716">
        <v>0</v>
      </c>
      <c r="AF3716">
        <v>0</v>
      </c>
      <c r="AG3716">
        <v>0</v>
      </c>
      <c r="AH3716">
        <v>0</v>
      </c>
      <c r="AI3716">
        <v>-101925.68</v>
      </c>
      <c r="AJ3716">
        <v>0</v>
      </c>
      <c r="AK3716">
        <v>-101925.68</v>
      </c>
      <c r="AL3716">
        <v>-101925.68</v>
      </c>
      <c r="AM3716">
        <v>0</v>
      </c>
      <c r="AN3716">
        <v>0</v>
      </c>
      <c r="AO3716">
        <v>0</v>
      </c>
      <c r="AP3716">
        <v>0</v>
      </c>
      <c r="AQ3716">
        <v>0</v>
      </c>
    </row>
    <row r="3717" spans="2:43" x14ac:dyDescent="0.35">
      <c r="B3717" s="65" t="s">
        <v>128</v>
      </c>
      <c r="E3717" t="s">
        <v>129</v>
      </c>
      <c r="F3717">
        <v>1730</v>
      </c>
      <c r="G3717">
        <v>0</v>
      </c>
      <c r="H3717" t="s">
        <v>671</v>
      </c>
      <c r="I3717">
        <v>802</v>
      </c>
      <c r="J3717">
        <v>251</v>
      </c>
      <c r="K3717" t="s">
        <v>66</v>
      </c>
      <c r="L3717">
        <v>-9954.59</v>
      </c>
      <c r="M3717">
        <v>-46300.4</v>
      </c>
      <c r="N3717">
        <v>0</v>
      </c>
      <c r="O3717">
        <v>0</v>
      </c>
      <c r="P3717">
        <v>-9954.59</v>
      </c>
      <c r="Q3717">
        <v>-46300.4</v>
      </c>
      <c r="R3717">
        <v>13703.16</v>
      </c>
      <c r="S3717">
        <v>13703.16</v>
      </c>
      <c r="T3717">
        <v>0</v>
      </c>
      <c r="U3717">
        <v>0</v>
      </c>
      <c r="V3717">
        <v>13703.16</v>
      </c>
      <c r="W3717">
        <v>13703.16</v>
      </c>
      <c r="X3717">
        <v>0</v>
      </c>
      <c r="Y3717">
        <v>0</v>
      </c>
      <c r="Z3717">
        <v>0</v>
      </c>
      <c r="AA3717">
        <v>0</v>
      </c>
      <c r="AB3717">
        <v>0</v>
      </c>
      <c r="AC3717">
        <v>0</v>
      </c>
      <c r="AD3717">
        <v>-9954.58</v>
      </c>
      <c r="AE3717">
        <v>0</v>
      </c>
      <c r="AF3717">
        <v>0</v>
      </c>
      <c r="AG3717">
        <v>0</v>
      </c>
      <c r="AH3717">
        <v>0</v>
      </c>
      <c r="AI3717">
        <v>-9954.58</v>
      </c>
      <c r="AJ3717">
        <v>0</v>
      </c>
      <c r="AK3717">
        <v>-9954.58</v>
      </c>
      <c r="AL3717">
        <v>-46300.39</v>
      </c>
      <c r="AM3717">
        <v>0.01</v>
      </c>
      <c r="AN3717">
        <v>0</v>
      </c>
      <c r="AO3717">
        <v>0</v>
      </c>
      <c r="AP3717">
        <v>0</v>
      </c>
      <c r="AQ3717">
        <v>0.01</v>
      </c>
    </row>
    <row r="3718" spans="2:43" x14ac:dyDescent="0.35">
      <c r="B3718" s="65" t="s">
        <v>128</v>
      </c>
      <c r="E3718" t="s">
        <v>129</v>
      </c>
      <c r="F3718">
        <v>1730</v>
      </c>
      <c r="G3718">
        <v>0</v>
      </c>
      <c r="H3718" t="s">
        <v>671</v>
      </c>
      <c r="I3718">
        <v>802</v>
      </c>
      <c r="J3718">
        <v>251</v>
      </c>
      <c r="K3718" t="s">
        <v>457</v>
      </c>
      <c r="L3718">
        <v>-154652.60999999999</v>
      </c>
      <c r="M3718">
        <v>-154652.60999999999</v>
      </c>
      <c r="N3718">
        <v>0</v>
      </c>
      <c r="O3718">
        <v>0</v>
      </c>
      <c r="P3718">
        <v>-154652.60999999999</v>
      </c>
      <c r="Q3718">
        <v>-154652.60999999999</v>
      </c>
      <c r="R3718">
        <v>0</v>
      </c>
      <c r="S3718">
        <v>0</v>
      </c>
      <c r="T3718">
        <v>0</v>
      </c>
      <c r="U3718">
        <v>0</v>
      </c>
      <c r="V3718">
        <v>0</v>
      </c>
      <c r="W3718">
        <v>0</v>
      </c>
      <c r="X3718">
        <v>-82.56</v>
      </c>
      <c r="Y3718">
        <v>0</v>
      </c>
      <c r="Z3718">
        <v>0</v>
      </c>
      <c r="AA3718">
        <v>0</v>
      </c>
      <c r="AB3718">
        <v>-82.56</v>
      </c>
      <c r="AC3718">
        <v>0</v>
      </c>
      <c r="AD3718">
        <v>-82.56</v>
      </c>
      <c r="AE3718">
        <v>0</v>
      </c>
      <c r="AF3718">
        <v>0</v>
      </c>
      <c r="AG3718">
        <v>0</v>
      </c>
      <c r="AH3718">
        <v>0</v>
      </c>
      <c r="AI3718">
        <v>-82.56</v>
      </c>
      <c r="AJ3718">
        <v>-82.56</v>
      </c>
      <c r="AK3718">
        <v>0</v>
      </c>
      <c r="AL3718">
        <v>0</v>
      </c>
      <c r="AM3718">
        <v>154652</v>
      </c>
      <c r="AN3718">
        <v>0</v>
      </c>
      <c r="AO3718">
        <v>0</v>
      </c>
      <c r="AP3718">
        <v>0</v>
      </c>
      <c r="AQ3718">
        <v>154652</v>
      </c>
    </row>
    <row r="3719" spans="2:43" x14ac:dyDescent="0.35">
      <c r="B3719" s="65" t="s">
        <v>128</v>
      </c>
      <c r="E3719" t="s">
        <v>129</v>
      </c>
      <c r="F3719">
        <v>1730</v>
      </c>
      <c r="G3719">
        <v>0</v>
      </c>
      <c r="H3719" t="s">
        <v>671</v>
      </c>
      <c r="I3719">
        <v>802</v>
      </c>
      <c r="J3719">
        <v>252</v>
      </c>
      <c r="K3719" t="s">
        <v>457</v>
      </c>
      <c r="L3719">
        <v>0</v>
      </c>
      <c r="M3719">
        <v>0</v>
      </c>
      <c r="N3719">
        <v>0</v>
      </c>
      <c r="O3719">
        <v>0</v>
      </c>
      <c r="P3719">
        <v>0</v>
      </c>
      <c r="Q3719">
        <v>0</v>
      </c>
      <c r="R3719">
        <v>0</v>
      </c>
      <c r="S3719">
        <v>38135.589999999997</v>
      </c>
      <c r="T3719">
        <v>0</v>
      </c>
      <c r="U3719">
        <v>-38135.589999999997</v>
      </c>
      <c r="V3719">
        <v>0</v>
      </c>
      <c r="W3719">
        <v>0</v>
      </c>
      <c r="X3719">
        <v>0</v>
      </c>
      <c r="Y3719">
        <v>0</v>
      </c>
      <c r="Z3719">
        <v>0</v>
      </c>
      <c r="AA3719">
        <v>0</v>
      </c>
      <c r="AB3719">
        <v>0</v>
      </c>
      <c r="AC3719">
        <v>0</v>
      </c>
      <c r="AD3719">
        <v>-630020.11</v>
      </c>
      <c r="AE3719">
        <v>0</v>
      </c>
      <c r="AF3719">
        <v>0</v>
      </c>
      <c r="AG3719">
        <v>0</v>
      </c>
      <c r="AH3719">
        <v>0</v>
      </c>
      <c r="AI3719">
        <v>-630020.11</v>
      </c>
      <c r="AJ3719">
        <v>0</v>
      </c>
      <c r="AK3719">
        <v>-630020.11</v>
      </c>
      <c r="AL3719">
        <v>-630020.11</v>
      </c>
      <c r="AM3719">
        <v>0</v>
      </c>
      <c r="AN3719">
        <v>0</v>
      </c>
      <c r="AO3719">
        <v>0</v>
      </c>
      <c r="AP3719">
        <v>0</v>
      </c>
      <c r="AQ3719">
        <v>0</v>
      </c>
    </row>
    <row r="3720" spans="2:43" x14ac:dyDescent="0.35">
      <c r="B3720" s="65" t="s">
        <v>128</v>
      </c>
      <c r="E3720" t="s">
        <v>129</v>
      </c>
      <c r="F3720">
        <v>1730</v>
      </c>
      <c r="G3720">
        <v>0</v>
      </c>
      <c r="H3720" t="s">
        <v>671</v>
      </c>
      <c r="I3720">
        <v>802</v>
      </c>
      <c r="J3720">
        <v>253</v>
      </c>
      <c r="K3720" t="s">
        <v>66</v>
      </c>
      <c r="L3720">
        <v>-203978.96</v>
      </c>
      <c r="M3720">
        <v>-735173.48</v>
      </c>
      <c r="N3720">
        <v>0</v>
      </c>
      <c r="O3720">
        <v>0</v>
      </c>
      <c r="P3720">
        <v>-203978.96</v>
      </c>
      <c r="Q3720">
        <v>-735173.48</v>
      </c>
      <c r="R3720">
        <v>7528.84</v>
      </c>
      <c r="S3720">
        <v>117124.99</v>
      </c>
      <c r="T3720">
        <v>0</v>
      </c>
      <c r="U3720">
        <v>0</v>
      </c>
      <c r="V3720">
        <v>7528.84</v>
      </c>
      <c r="W3720">
        <v>117124.99</v>
      </c>
      <c r="X3720">
        <v>-168512.4</v>
      </c>
      <c r="Y3720">
        <v>-169430.68</v>
      </c>
      <c r="Z3720">
        <v>0</v>
      </c>
      <c r="AA3720">
        <v>0</v>
      </c>
      <c r="AB3720">
        <v>-168512.4</v>
      </c>
      <c r="AC3720">
        <v>-169430.68</v>
      </c>
      <c r="AD3720">
        <v>-848929.43</v>
      </c>
      <c r="AE3720">
        <v>0</v>
      </c>
      <c r="AF3720">
        <v>0</v>
      </c>
      <c r="AG3720">
        <v>0</v>
      </c>
      <c r="AH3720">
        <v>0</v>
      </c>
      <c r="AI3720">
        <v>-848929.43</v>
      </c>
      <c r="AJ3720">
        <v>-168512.4</v>
      </c>
      <c r="AK3720">
        <v>-849847.71</v>
      </c>
      <c r="AL3720">
        <v>-1271446.08</v>
      </c>
      <c r="AM3720">
        <v>58395.28</v>
      </c>
      <c r="AN3720">
        <v>0</v>
      </c>
      <c r="AO3720">
        <v>0</v>
      </c>
      <c r="AP3720">
        <v>0</v>
      </c>
      <c r="AQ3720">
        <v>58395.28</v>
      </c>
    </row>
    <row r="3721" spans="2:43" x14ac:dyDescent="0.35">
      <c r="B3721" s="65" t="s">
        <v>128</v>
      </c>
      <c r="E3721" t="s">
        <v>129</v>
      </c>
      <c r="F3721">
        <v>1730</v>
      </c>
      <c r="G3721">
        <v>0</v>
      </c>
      <c r="H3721" t="s">
        <v>671</v>
      </c>
      <c r="I3721">
        <v>802</v>
      </c>
      <c r="J3721">
        <v>253</v>
      </c>
      <c r="K3721" t="s">
        <v>457</v>
      </c>
      <c r="L3721">
        <v>-633749.64</v>
      </c>
      <c r="M3721">
        <v>-1001784.76</v>
      </c>
      <c r="N3721">
        <v>0</v>
      </c>
      <c r="O3721">
        <v>-491731.20000000001</v>
      </c>
      <c r="P3721">
        <v>-633749.64</v>
      </c>
      <c r="Q3721">
        <v>-1493515.96</v>
      </c>
      <c r="R3721">
        <v>-42549.58</v>
      </c>
      <c r="S3721">
        <v>-20809.59</v>
      </c>
      <c r="T3721">
        <v>0</v>
      </c>
      <c r="U3721">
        <v>0</v>
      </c>
      <c r="V3721">
        <v>-42549.58</v>
      </c>
      <c r="W3721">
        <v>-20809.59</v>
      </c>
      <c r="X3721">
        <v>-1147140.81</v>
      </c>
      <c r="Y3721">
        <v>-913072.42</v>
      </c>
      <c r="Z3721">
        <v>0</v>
      </c>
      <c r="AA3721">
        <v>0</v>
      </c>
      <c r="AB3721">
        <v>-1147140.81</v>
      </c>
      <c r="AC3721">
        <v>-913072.42</v>
      </c>
      <c r="AD3721">
        <v>-1322598.5900000001</v>
      </c>
      <c r="AE3721">
        <v>0</v>
      </c>
      <c r="AF3721">
        <v>0</v>
      </c>
      <c r="AG3721">
        <v>0</v>
      </c>
      <c r="AH3721">
        <v>0</v>
      </c>
      <c r="AI3721">
        <v>-1322598.5900000001</v>
      </c>
      <c r="AJ3721">
        <v>-1147140.81</v>
      </c>
      <c r="AK3721">
        <v>-1088530.2</v>
      </c>
      <c r="AL3721">
        <v>-1926556.53</v>
      </c>
      <c r="AM3721">
        <v>164566.75</v>
      </c>
      <c r="AN3721">
        <v>12253.44</v>
      </c>
      <c r="AO3721">
        <v>0</v>
      </c>
      <c r="AP3721">
        <v>0</v>
      </c>
      <c r="AQ3721">
        <v>176820.19</v>
      </c>
    </row>
    <row r="3722" spans="2:43" x14ac:dyDescent="0.35">
      <c r="B3722" s="65" t="s">
        <v>128</v>
      </c>
      <c r="E3722" t="s">
        <v>129</v>
      </c>
      <c r="F3722">
        <v>1730</v>
      </c>
      <c r="G3722">
        <v>0</v>
      </c>
      <c r="H3722" t="s">
        <v>671</v>
      </c>
      <c r="I3722">
        <v>802</v>
      </c>
      <c r="J3722">
        <v>256</v>
      </c>
      <c r="K3722" t="s">
        <v>457</v>
      </c>
      <c r="L3722">
        <v>0</v>
      </c>
      <c r="M3722">
        <v>0</v>
      </c>
      <c r="N3722">
        <v>0</v>
      </c>
      <c r="O3722">
        <v>0</v>
      </c>
      <c r="P3722">
        <v>0</v>
      </c>
      <c r="Q3722">
        <v>0</v>
      </c>
      <c r="R3722">
        <v>15262</v>
      </c>
      <c r="S3722">
        <v>15262</v>
      </c>
      <c r="T3722">
        <v>0</v>
      </c>
      <c r="U3722">
        <v>0</v>
      </c>
      <c r="V3722">
        <v>15262</v>
      </c>
      <c r="W3722">
        <v>15262</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row>
    <row r="3723" spans="2:43" x14ac:dyDescent="0.35">
      <c r="B3723" s="65" t="s">
        <v>128</v>
      </c>
      <c r="E3723" t="s">
        <v>129</v>
      </c>
      <c r="F3723">
        <v>1730</v>
      </c>
      <c r="G3723">
        <v>0</v>
      </c>
      <c r="H3723" t="s">
        <v>671</v>
      </c>
      <c r="I3723">
        <v>802</v>
      </c>
      <c r="J3723">
        <v>257</v>
      </c>
      <c r="K3723" t="s">
        <v>457</v>
      </c>
      <c r="L3723">
        <v>-5000</v>
      </c>
      <c r="M3723">
        <v>5882.05</v>
      </c>
      <c r="N3723">
        <v>0</v>
      </c>
      <c r="O3723">
        <v>-10882.05</v>
      </c>
      <c r="P3723">
        <v>-5000</v>
      </c>
      <c r="Q3723">
        <v>-5000</v>
      </c>
      <c r="R3723">
        <v>0</v>
      </c>
      <c r="S3723">
        <v>0</v>
      </c>
      <c r="T3723">
        <v>0</v>
      </c>
      <c r="U3723">
        <v>0</v>
      </c>
      <c r="V3723">
        <v>0</v>
      </c>
      <c r="W3723">
        <v>0</v>
      </c>
      <c r="X3723">
        <v>0</v>
      </c>
      <c r="Y3723">
        <v>0</v>
      </c>
      <c r="Z3723">
        <v>0</v>
      </c>
      <c r="AA3723">
        <v>0</v>
      </c>
      <c r="AB3723">
        <v>0</v>
      </c>
      <c r="AC3723">
        <v>0</v>
      </c>
      <c r="AD3723">
        <v>-14332.46</v>
      </c>
      <c r="AE3723">
        <v>0</v>
      </c>
      <c r="AF3723">
        <v>0</v>
      </c>
      <c r="AG3723">
        <v>0</v>
      </c>
      <c r="AH3723">
        <v>0</v>
      </c>
      <c r="AI3723">
        <v>-14332.46</v>
      </c>
      <c r="AJ3723">
        <v>0</v>
      </c>
      <c r="AK3723">
        <v>-14332.46</v>
      </c>
      <c r="AL3723">
        <v>-14332.46</v>
      </c>
      <c r="AM3723">
        <v>5000</v>
      </c>
      <c r="AN3723">
        <v>0</v>
      </c>
      <c r="AO3723">
        <v>0</v>
      </c>
      <c r="AP3723">
        <v>0</v>
      </c>
      <c r="AQ3723">
        <v>5000</v>
      </c>
    </row>
    <row r="3724" spans="2:43" x14ac:dyDescent="0.35">
      <c r="B3724" s="65" t="s">
        <v>128</v>
      </c>
      <c r="E3724" t="s">
        <v>129</v>
      </c>
      <c r="F3724">
        <v>1730</v>
      </c>
      <c r="G3724">
        <v>0</v>
      </c>
      <c r="H3724" t="s">
        <v>671</v>
      </c>
      <c r="I3724">
        <v>802</v>
      </c>
      <c r="J3724">
        <v>260</v>
      </c>
      <c r="K3724" t="s">
        <v>66</v>
      </c>
      <c r="L3724">
        <v>0</v>
      </c>
      <c r="M3724">
        <v>0</v>
      </c>
      <c r="N3724">
        <v>0</v>
      </c>
      <c r="O3724">
        <v>0</v>
      </c>
      <c r="P3724">
        <v>0</v>
      </c>
      <c r="Q3724">
        <v>0</v>
      </c>
      <c r="R3724">
        <v>-12417.41</v>
      </c>
      <c r="S3724">
        <v>-28473.71</v>
      </c>
      <c r="T3724">
        <v>0</v>
      </c>
      <c r="U3724">
        <v>-4540</v>
      </c>
      <c r="V3724">
        <v>-12417.41</v>
      </c>
      <c r="W3724">
        <v>-33013.71</v>
      </c>
      <c r="X3724">
        <v>0</v>
      </c>
      <c r="Y3724">
        <v>0</v>
      </c>
      <c r="Z3724">
        <v>0</v>
      </c>
      <c r="AA3724">
        <v>0</v>
      </c>
      <c r="AB3724">
        <v>0</v>
      </c>
      <c r="AC3724">
        <v>0</v>
      </c>
      <c r="AD3724">
        <v>-405623.29</v>
      </c>
      <c r="AE3724">
        <v>0</v>
      </c>
      <c r="AF3724">
        <v>0</v>
      </c>
      <c r="AG3724">
        <v>0</v>
      </c>
      <c r="AH3724">
        <v>0</v>
      </c>
      <c r="AI3724">
        <v>-405623.29</v>
      </c>
      <c r="AJ3724">
        <v>0</v>
      </c>
      <c r="AK3724">
        <v>-405623.29</v>
      </c>
      <c r="AL3724">
        <v>-426219.59</v>
      </c>
      <c r="AM3724">
        <v>0</v>
      </c>
      <c r="AN3724">
        <v>33013.71</v>
      </c>
      <c r="AO3724">
        <v>0</v>
      </c>
      <c r="AP3724">
        <v>0</v>
      </c>
      <c r="AQ3724">
        <v>33013.71</v>
      </c>
    </row>
    <row r="3725" spans="2:43" x14ac:dyDescent="0.35">
      <c r="B3725" s="65" t="s">
        <v>128</v>
      </c>
      <c r="E3725" t="s">
        <v>129</v>
      </c>
      <c r="F3725">
        <v>1730</v>
      </c>
      <c r="G3725">
        <v>0</v>
      </c>
      <c r="H3725" t="s">
        <v>671</v>
      </c>
      <c r="I3725">
        <v>802</v>
      </c>
      <c r="J3725">
        <v>260</v>
      </c>
      <c r="K3725" t="s">
        <v>457</v>
      </c>
      <c r="L3725">
        <v>2415</v>
      </c>
      <c r="M3725">
        <v>2415</v>
      </c>
      <c r="N3725">
        <v>0</v>
      </c>
      <c r="O3725">
        <v>0</v>
      </c>
      <c r="P3725">
        <v>2415</v>
      </c>
      <c r="Q3725">
        <v>2415</v>
      </c>
      <c r="R3725">
        <v>-25495.17</v>
      </c>
      <c r="S3725">
        <v>-28901.1</v>
      </c>
      <c r="T3725">
        <v>0</v>
      </c>
      <c r="U3725">
        <v>-4484.1000000000004</v>
      </c>
      <c r="V3725">
        <v>-25495.17</v>
      </c>
      <c r="W3725">
        <v>-33385.199999999997</v>
      </c>
      <c r="X3725">
        <v>0</v>
      </c>
      <c r="Y3725">
        <v>0</v>
      </c>
      <c r="Z3725">
        <v>0</v>
      </c>
      <c r="AA3725">
        <v>0</v>
      </c>
      <c r="AB3725">
        <v>0</v>
      </c>
      <c r="AC3725">
        <v>0</v>
      </c>
      <c r="AD3725">
        <v>-352988</v>
      </c>
      <c r="AE3725">
        <v>0</v>
      </c>
      <c r="AF3725">
        <v>0</v>
      </c>
      <c r="AG3725">
        <v>0</v>
      </c>
      <c r="AH3725">
        <v>0</v>
      </c>
      <c r="AI3725">
        <v>-352988</v>
      </c>
      <c r="AJ3725">
        <v>0</v>
      </c>
      <c r="AK3725">
        <v>-352988</v>
      </c>
      <c r="AL3725">
        <v>-360878.03</v>
      </c>
      <c r="AM3725">
        <v>0</v>
      </c>
      <c r="AN3725">
        <v>33385.199999999997</v>
      </c>
      <c r="AO3725">
        <v>0</v>
      </c>
      <c r="AP3725">
        <v>0</v>
      </c>
      <c r="AQ3725">
        <v>33385.199999999997</v>
      </c>
    </row>
    <row r="3726" spans="2:43" x14ac:dyDescent="0.35">
      <c r="B3726" s="65" t="s">
        <v>128</v>
      </c>
      <c r="E3726" t="s">
        <v>129</v>
      </c>
      <c r="F3726">
        <v>1730</v>
      </c>
      <c r="G3726">
        <v>0</v>
      </c>
      <c r="H3726" t="s">
        <v>671</v>
      </c>
      <c r="I3726">
        <v>802</v>
      </c>
      <c r="J3726">
        <v>410</v>
      </c>
      <c r="K3726" t="s">
        <v>457</v>
      </c>
      <c r="L3726">
        <v>-1149893.45</v>
      </c>
      <c r="M3726">
        <v>-264449.28999999998</v>
      </c>
      <c r="N3726">
        <v>0</v>
      </c>
      <c r="O3726">
        <v>0</v>
      </c>
      <c r="P3726">
        <v>-1149893.45</v>
      </c>
      <c r="Q3726">
        <v>-264449.28999999998</v>
      </c>
      <c r="R3726">
        <v>0</v>
      </c>
      <c r="S3726">
        <v>0</v>
      </c>
      <c r="T3726">
        <v>0</v>
      </c>
      <c r="U3726">
        <v>0</v>
      </c>
      <c r="V3726">
        <v>0</v>
      </c>
      <c r="W3726">
        <v>0</v>
      </c>
      <c r="X3726">
        <v>0</v>
      </c>
      <c r="Y3726">
        <v>0</v>
      </c>
      <c r="Z3726">
        <v>0</v>
      </c>
      <c r="AA3726">
        <v>0</v>
      </c>
      <c r="AB3726">
        <v>0</v>
      </c>
      <c r="AC3726">
        <v>0</v>
      </c>
      <c r="AD3726">
        <v>-885444.16</v>
      </c>
      <c r="AE3726">
        <v>0</v>
      </c>
      <c r="AF3726">
        <v>0</v>
      </c>
      <c r="AG3726">
        <v>0</v>
      </c>
      <c r="AH3726">
        <v>0</v>
      </c>
      <c r="AI3726">
        <v>-885444.16</v>
      </c>
      <c r="AJ3726">
        <v>0</v>
      </c>
      <c r="AK3726">
        <v>-885444.16</v>
      </c>
      <c r="AL3726">
        <v>0</v>
      </c>
      <c r="AM3726">
        <v>0</v>
      </c>
      <c r="AN3726">
        <v>0</v>
      </c>
      <c r="AO3726">
        <v>0</v>
      </c>
      <c r="AP3726">
        <v>0</v>
      </c>
      <c r="AQ3726">
        <v>0</v>
      </c>
    </row>
    <row r="3727" spans="2:43" x14ac:dyDescent="0.35">
      <c r="B3727" s="65" t="s">
        <v>128</v>
      </c>
      <c r="E3727" t="s">
        <v>129</v>
      </c>
      <c r="F3727">
        <v>1730</v>
      </c>
      <c r="G3727">
        <v>0</v>
      </c>
      <c r="H3727" t="s">
        <v>671</v>
      </c>
      <c r="I3727">
        <v>802</v>
      </c>
      <c r="J3727">
        <v>440</v>
      </c>
      <c r="K3727" t="s">
        <v>66</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-850</v>
      </c>
      <c r="AE3727">
        <v>0</v>
      </c>
      <c r="AF3727">
        <v>0</v>
      </c>
      <c r="AG3727">
        <v>0</v>
      </c>
      <c r="AH3727">
        <v>0</v>
      </c>
      <c r="AI3727">
        <v>-850</v>
      </c>
      <c r="AJ3727">
        <v>0</v>
      </c>
      <c r="AK3727">
        <v>-850</v>
      </c>
      <c r="AL3727">
        <v>-850</v>
      </c>
      <c r="AM3727">
        <v>0</v>
      </c>
      <c r="AN3727">
        <v>0</v>
      </c>
      <c r="AO3727">
        <v>0</v>
      </c>
      <c r="AP3727">
        <v>0</v>
      </c>
      <c r="AQ3727">
        <v>0</v>
      </c>
    </row>
    <row r="3728" spans="2:43" x14ac:dyDescent="0.35">
      <c r="B3728" s="65" t="s">
        <v>128</v>
      </c>
      <c r="E3728" t="s">
        <v>129</v>
      </c>
      <c r="F3728">
        <v>1730</v>
      </c>
      <c r="G3728">
        <v>0</v>
      </c>
      <c r="H3728" t="s">
        <v>671</v>
      </c>
      <c r="I3728">
        <v>802</v>
      </c>
      <c r="J3728">
        <v>440</v>
      </c>
      <c r="K3728" t="s">
        <v>457</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-21332.2</v>
      </c>
      <c r="AE3728">
        <v>0</v>
      </c>
      <c r="AF3728">
        <v>0</v>
      </c>
      <c r="AG3728">
        <v>0</v>
      </c>
      <c r="AH3728">
        <v>0</v>
      </c>
      <c r="AI3728">
        <v>-21332.2</v>
      </c>
      <c r="AJ3728">
        <v>0</v>
      </c>
      <c r="AK3728">
        <v>-21332.2</v>
      </c>
      <c r="AL3728">
        <v>-21332.2</v>
      </c>
      <c r="AM3728">
        <v>0</v>
      </c>
      <c r="AN3728">
        <v>0</v>
      </c>
      <c r="AO3728">
        <v>0</v>
      </c>
      <c r="AP3728">
        <v>0</v>
      </c>
      <c r="AQ3728">
        <v>0</v>
      </c>
    </row>
    <row r="3729" spans="2:43" x14ac:dyDescent="0.35">
      <c r="B3729" s="65" t="s">
        <v>128</v>
      </c>
      <c r="E3729" t="s">
        <v>129</v>
      </c>
      <c r="F3729">
        <v>1730</v>
      </c>
      <c r="G3729">
        <v>0</v>
      </c>
      <c r="H3729" t="s">
        <v>515</v>
      </c>
      <c r="I3729">
        <v>803</v>
      </c>
      <c r="J3729">
        <v>210</v>
      </c>
      <c r="K3729" t="s">
        <v>457</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-1724.59</v>
      </c>
      <c r="AE3729">
        <v>0</v>
      </c>
      <c r="AF3729">
        <v>0</v>
      </c>
      <c r="AG3729">
        <v>0</v>
      </c>
      <c r="AH3729">
        <v>0</v>
      </c>
      <c r="AI3729">
        <v>-1724.59</v>
      </c>
      <c r="AJ3729">
        <v>0</v>
      </c>
      <c r="AK3729">
        <v>-1724.59</v>
      </c>
      <c r="AL3729">
        <v>-1724.59</v>
      </c>
      <c r="AM3729">
        <v>0</v>
      </c>
      <c r="AN3729">
        <v>0</v>
      </c>
      <c r="AO3729">
        <v>0</v>
      </c>
      <c r="AP3729">
        <v>0</v>
      </c>
      <c r="AQ3729">
        <v>0</v>
      </c>
    </row>
    <row r="3730" spans="2:43" x14ac:dyDescent="0.35">
      <c r="B3730" s="65" t="s">
        <v>128</v>
      </c>
      <c r="E3730" t="s">
        <v>129</v>
      </c>
      <c r="F3730">
        <v>1730</v>
      </c>
      <c r="G3730">
        <v>0</v>
      </c>
      <c r="H3730" t="s">
        <v>515</v>
      </c>
      <c r="I3730">
        <v>803</v>
      </c>
      <c r="J3730">
        <v>253</v>
      </c>
      <c r="K3730" t="s">
        <v>66</v>
      </c>
      <c r="L3730">
        <v>-9668.4699999999993</v>
      </c>
      <c r="M3730">
        <v>-9668.4699999999993</v>
      </c>
      <c r="N3730">
        <v>0</v>
      </c>
      <c r="O3730">
        <v>0</v>
      </c>
      <c r="P3730">
        <v>-9668.4699999999993</v>
      </c>
      <c r="Q3730">
        <v>-9668.4699999999993</v>
      </c>
      <c r="R3730">
        <v>0</v>
      </c>
      <c r="S3730">
        <v>0</v>
      </c>
      <c r="T3730">
        <v>0</v>
      </c>
      <c r="U3730">
        <v>0</v>
      </c>
      <c r="V3730">
        <v>0</v>
      </c>
      <c r="W3730">
        <v>0</v>
      </c>
      <c r="X3730">
        <v>-15551.11</v>
      </c>
      <c r="Y3730">
        <v>-15551.11</v>
      </c>
      <c r="Z3730">
        <v>0</v>
      </c>
      <c r="AA3730">
        <v>0</v>
      </c>
      <c r="AB3730">
        <v>-15551.11</v>
      </c>
      <c r="AC3730">
        <v>-15551.11</v>
      </c>
      <c r="AD3730">
        <v>0</v>
      </c>
      <c r="AE3730">
        <v>0</v>
      </c>
      <c r="AF3730">
        <v>0</v>
      </c>
      <c r="AG3730">
        <v>0</v>
      </c>
      <c r="AH3730">
        <v>0</v>
      </c>
      <c r="AI3730">
        <v>0</v>
      </c>
      <c r="AJ3730">
        <v>-15551.11</v>
      </c>
      <c r="AK3730">
        <v>0</v>
      </c>
      <c r="AL3730">
        <v>0</v>
      </c>
      <c r="AM3730">
        <v>0</v>
      </c>
      <c r="AN3730">
        <v>0</v>
      </c>
      <c r="AO3730">
        <v>0</v>
      </c>
      <c r="AP3730">
        <v>0</v>
      </c>
      <c r="AQ3730">
        <v>0</v>
      </c>
    </row>
    <row r="3731" spans="2:43" x14ac:dyDescent="0.35">
      <c r="B3731" s="65" t="s">
        <v>128</v>
      </c>
      <c r="E3731" t="s">
        <v>129</v>
      </c>
      <c r="F3731">
        <v>1730</v>
      </c>
      <c r="G3731">
        <v>0</v>
      </c>
      <c r="H3731" t="s">
        <v>515</v>
      </c>
      <c r="I3731">
        <v>803</v>
      </c>
      <c r="J3731">
        <v>253</v>
      </c>
      <c r="K3731" t="s">
        <v>457</v>
      </c>
      <c r="L3731">
        <v>0</v>
      </c>
      <c r="M3731">
        <v>0</v>
      </c>
      <c r="N3731">
        <v>0</v>
      </c>
      <c r="O3731">
        <v>0</v>
      </c>
      <c r="P3731">
        <v>0</v>
      </c>
      <c r="Q3731">
        <v>0</v>
      </c>
      <c r="R3731">
        <v>0</v>
      </c>
      <c r="S3731">
        <v>0</v>
      </c>
      <c r="T3731">
        <v>0</v>
      </c>
      <c r="U3731">
        <v>0</v>
      </c>
      <c r="V3731">
        <v>0</v>
      </c>
      <c r="W3731">
        <v>0</v>
      </c>
      <c r="X3731">
        <v>0</v>
      </c>
      <c r="Y3731">
        <v>-86970.37</v>
      </c>
      <c r="Z3731">
        <v>0</v>
      </c>
      <c r="AA3731">
        <v>0</v>
      </c>
      <c r="AB3731">
        <v>0</v>
      </c>
      <c r="AC3731">
        <v>-86970.37</v>
      </c>
      <c r="AD3731">
        <v>-88029.63</v>
      </c>
      <c r="AE3731">
        <v>0</v>
      </c>
      <c r="AF3731">
        <v>0</v>
      </c>
      <c r="AG3731">
        <v>0</v>
      </c>
      <c r="AH3731">
        <v>0</v>
      </c>
      <c r="AI3731">
        <v>-88029.63</v>
      </c>
      <c r="AJ3731">
        <v>0</v>
      </c>
      <c r="AK3731">
        <v>-175000</v>
      </c>
      <c r="AL3731">
        <v>-175000</v>
      </c>
      <c r="AM3731">
        <v>0</v>
      </c>
      <c r="AN3731">
        <v>0</v>
      </c>
      <c r="AO3731">
        <v>0</v>
      </c>
      <c r="AP3731">
        <v>0</v>
      </c>
      <c r="AQ3731">
        <v>0</v>
      </c>
    </row>
    <row r="3732" spans="2:43" x14ac:dyDescent="0.35">
      <c r="B3732" s="65" t="s">
        <v>128</v>
      </c>
      <c r="C3732">
        <v>2010</v>
      </c>
      <c r="D3732">
        <v>2012</v>
      </c>
      <c r="F3732">
        <v>1730</v>
      </c>
      <c r="G3732">
        <v>0</v>
      </c>
      <c r="H3732" t="s">
        <v>672</v>
      </c>
      <c r="I3732">
        <v>2</v>
      </c>
      <c r="J3732">
        <v>251</v>
      </c>
      <c r="K3732" t="s">
        <v>66</v>
      </c>
      <c r="L3732">
        <v>-3846.48</v>
      </c>
      <c r="M3732">
        <v>-3846.48</v>
      </c>
      <c r="N3732">
        <v>0</v>
      </c>
      <c r="O3732">
        <v>0</v>
      </c>
      <c r="P3732">
        <v>-3846.48</v>
      </c>
      <c r="Q3732">
        <v>-3846.48</v>
      </c>
      <c r="R3732">
        <v>0</v>
      </c>
      <c r="S3732">
        <v>0</v>
      </c>
      <c r="T3732">
        <v>0</v>
      </c>
      <c r="U3732">
        <v>0</v>
      </c>
      <c r="V3732">
        <v>0</v>
      </c>
      <c r="W3732">
        <v>0</v>
      </c>
      <c r="X3732">
        <v>-40000</v>
      </c>
      <c r="Y3732">
        <v>-4979</v>
      </c>
      <c r="Z3732">
        <v>0</v>
      </c>
      <c r="AA3732">
        <v>0</v>
      </c>
      <c r="AB3732">
        <v>-40000</v>
      </c>
      <c r="AC3732">
        <v>-4979</v>
      </c>
      <c r="AD3732">
        <v>-35021</v>
      </c>
      <c r="AE3732">
        <v>0</v>
      </c>
      <c r="AF3732">
        <v>0</v>
      </c>
      <c r="AG3732">
        <v>0</v>
      </c>
      <c r="AH3732">
        <v>0</v>
      </c>
      <c r="AI3732">
        <v>-35021</v>
      </c>
      <c r="AJ3732">
        <v>-40000</v>
      </c>
      <c r="AK3732">
        <v>0</v>
      </c>
      <c r="AL3732">
        <v>0</v>
      </c>
      <c r="AM3732">
        <v>0</v>
      </c>
      <c r="AN3732">
        <v>0</v>
      </c>
      <c r="AO3732">
        <v>0</v>
      </c>
      <c r="AP3732">
        <v>0</v>
      </c>
      <c r="AQ3732">
        <v>0</v>
      </c>
    </row>
    <row r="3733" spans="2:43" x14ac:dyDescent="0.35">
      <c r="B3733" s="65" t="s">
        <v>128</v>
      </c>
      <c r="C3733">
        <v>2010</v>
      </c>
      <c r="D3733">
        <v>2012</v>
      </c>
      <c r="F3733">
        <v>1730</v>
      </c>
      <c r="G3733">
        <v>0</v>
      </c>
      <c r="H3733" t="s">
        <v>673</v>
      </c>
      <c r="I3733">
        <v>4</v>
      </c>
      <c r="J3733">
        <v>253</v>
      </c>
      <c r="K3733" t="s">
        <v>66</v>
      </c>
      <c r="L3733">
        <v>-158042.94</v>
      </c>
      <c r="M3733">
        <v>-158042.94</v>
      </c>
      <c r="N3733">
        <v>0</v>
      </c>
      <c r="O3733">
        <v>0</v>
      </c>
      <c r="P3733">
        <v>-158042.94</v>
      </c>
      <c r="Q3733">
        <v>-158042.94</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row>
    <row r="3734" spans="2:43" x14ac:dyDescent="0.35">
      <c r="B3734" s="65" t="s">
        <v>128</v>
      </c>
      <c r="C3734">
        <v>2011</v>
      </c>
      <c r="D3734">
        <v>2013</v>
      </c>
      <c r="F3734">
        <v>1730</v>
      </c>
      <c r="G3734">
        <v>0</v>
      </c>
      <c r="H3734" t="s">
        <v>672</v>
      </c>
      <c r="I3734">
        <v>2</v>
      </c>
      <c r="J3734">
        <v>251</v>
      </c>
      <c r="K3734" t="s">
        <v>66</v>
      </c>
      <c r="L3734">
        <v>0</v>
      </c>
      <c r="M3734">
        <v>0</v>
      </c>
      <c r="N3734">
        <v>0</v>
      </c>
      <c r="O3734">
        <v>0</v>
      </c>
      <c r="P3734">
        <v>0</v>
      </c>
      <c r="Q3734">
        <v>0</v>
      </c>
      <c r="R3734">
        <v>67000</v>
      </c>
      <c r="S3734">
        <v>67000</v>
      </c>
      <c r="T3734">
        <v>0</v>
      </c>
      <c r="U3734">
        <v>0</v>
      </c>
      <c r="V3734">
        <v>67000</v>
      </c>
      <c r="W3734">
        <v>67000</v>
      </c>
      <c r="X3734">
        <v>-14804.7</v>
      </c>
      <c r="Y3734">
        <v>-14804.7</v>
      </c>
      <c r="Z3734">
        <v>0</v>
      </c>
      <c r="AA3734">
        <v>0</v>
      </c>
      <c r="AB3734">
        <v>-14804.7</v>
      </c>
      <c r="AC3734">
        <v>-14804.7</v>
      </c>
      <c r="AD3734">
        <v>0</v>
      </c>
      <c r="AE3734">
        <v>0</v>
      </c>
      <c r="AF3734">
        <v>0</v>
      </c>
      <c r="AG3734">
        <v>0</v>
      </c>
      <c r="AH3734">
        <v>0</v>
      </c>
      <c r="AI3734">
        <v>0</v>
      </c>
      <c r="AJ3734">
        <v>-14804.7</v>
      </c>
      <c r="AK3734">
        <v>0</v>
      </c>
      <c r="AL3734">
        <v>0</v>
      </c>
      <c r="AM3734">
        <v>0</v>
      </c>
      <c r="AN3734">
        <v>0</v>
      </c>
      <c r="AO3734">
        <v>0</v>
      </c>
      <c r="AP3734">
        <v>0</v>
      </c>
      <c r="AQ3734">
        <v>0</v>
      </c>
    </row>
    <row r="3735" spans="2:43" x14ac:dyDescent="0.35">
      <c r="B3735" s="65" t="s">
        <v>128</v>
      </c>
      <c r="C3735">
        <v>2011</v>
      </c>
      <c r="D3735">
        <v>2013</v>
      </c>
      <c r="F3735">
        <v>1730</v>
      </c>
      <c r="G3735">
        <v>0</v>
      </c>
      <c r="H3735" t="s">
        <v>672</v>
      </c>
      <c r="I3735">
        <v>2</v>
      </c>
      <c r="J3735">
        <v>253</v>
      </c>
      <c r="K3735" t="s">
        <v>66</v>
      </c>
      <c r="L3735">
        <v>0</v>
      </c>
      <c r="M3735">
        <v>0</v>
      </c>
      <c r="N3735">
        <v>0</v>
      </c>
      <c r="O3735">
        <v>0</v>
      </c>
      <c r="P3735">
        <v>0</v>
      </c>
      <c r="Q3735">
        <v>0</v>
      </c>
      <c r="R3735">
        <v>-67000</v>
      </c>
      <c r="S3735">
        <v>-67000</v>
      </c>
      <c r="T3735">
        <v>0</v>
      </c>
      <c r="U3735">
        <v>0</v>
      </c>
      <c r="V3735">
        <v>-67000</v>
      </c>
      <c r="W3735">
        <v>-67000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row>
    <row r="3736" spans="2:43" x14ac:dyDescent="0.35">
      <c r="B3736" s="65" t="s">
        <v>128</v>
      </c>
      <c r="C3736">
        <v>2011</v>
      </c>
      <c r="D3736">
        <v>2013</v>
      </c>
      <c r="F3736">
        <v>1730</v>
      </c>
      <c r="G3736">
        <v>0</v>
      </c>
      <c r="H3736" t="s">
        <v>674</v>
      </c>
      <c r="I3736">
        <v>3</v>
      </c>
      <c r="J3736">
        <v>253</v>
      </c>
      <c r="K3736" t="s">
        <v>66</v>
      </c>
      <c r="L3736">
        <v>-45265.07</v>
      </c>
      <c r="M3736">
        <v>-45265.07</v>
      </c>
      <c r="N3736">
        <v>0</v>
      </c>
      <c r="O3736">
        <v>0</v>
      </c>
      <c r="P3736">
        <v>-45265.07</v>
      </c>
      <c r="Q3736">
        <v>-45265.07</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1172.01</v>
      </c>
      <c r="AN3736">
        <v>0</v>
      </c>
      <c r="AO3736">
        <v>0</v>
      </c>
      <c r="AP3736">
        <v>0</v>
      </c>
      <c r="AQ3736">
        <v>1172.01</v>
      </c>
    </row>
    <row r="3737" spans="2:43" x14ac:dyDescent="0.35">
      <c r="B3737" s="65" t="s">
        <v>128</v>
      </c>
      <c r="C3737">
        <v>2011</v>
      </c>
      <c r="D3737">
        <v>2013</v>
      </c>
      <c r="F3737">
        <v>1730</v>
      </c>
      <c r="G3737">
        <v>0</v>
      </c>
      <c r="H3737" t="s">
        <v>673</v>
      </c>
      <c r="I3737">
        <v>4</v>
      </c>
      <c r="J3737">
        <v>253</v>
      </c>
      <c r="K3737" t="s">
        <v>66</v>
      </c>
      <c r="L3737">
        <v>-47196.73</v>
      </c>
      <c r="M3737">
        <v>-47196.73</v>
      </c>
      <c r="N3737">
        <v>0</v>
      </c>
      <c r="O3737">
        <v>0</v>
      </c>
      <c r="P3737">
        <v>-47196.73</v>
      </c>
      <c r="Q3737">
        <v>-47196.73</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row>
    <row r="3738" spans="2:43" x14ac:dyDescent="0.35">
      <c r="B3738" s="65" t="s">
        <v>128</v>
      </c>
      <c r="C3738">
        <v>2012</v>
      </c>
      <c r="D3738">
        <v>2012</v>
      </c>
      <c r="F3738">
        <v>1730</v>
      </c>
      <c r="G3738">
        <v>0</v>
      </c>
      <c r="H3738" t="s">
        <v>675</v>
      </c>
      <c r="I3738">
        <v>1</v>
      </c>
      <c r="J3738">
        <v>253</v>
      </c>
      <c r="K3738" t="s">
        <v>66</v>
      </c>
      <c r="L3738">
        <v>-174206.72</v>
      </c>
      <c r="M3738">
        <v>-260883.51</v>
      </c>
      <c r="N3738">
        <v>0</v>
      </c>
      <c r="O3738">
        <v>0</v>
      </c>
      <c r="P3738">
        <v>-174206.72</v>
      </c>
      <c r="Q3738">
        <v>-260883.51</v>
      </c>
      <c r="R3738">
        <v>0</v>
      </c>
      <c r="S3738">
        <v>0</v>
      </c>
      <c r="T3738">
        <v>0</v>
      </c>
      <c r="U3738">
        <v>0</v>
      </c>
      <c r="V3738">
        <v>0</v>
      </c>
      <c r="W3738">
        <v>0</v>
      </c>
      <c r="X3738">
        <v>-86676.79</v>
      </c>
      <c r="Y3738">
        <v>0</v>
      </c>
      <c r="Z3738">
        <v>0</v>
      </c>
      <c r="AA3738">
        <v>0</v>
      </c>
      <c r="AB3738">
        <v>-86676.79</v>
      </c>
      <c r="AC3738">
        <v>0</v>
      </c>
      <c r="AD3738">
        <v>0</v>
      </c>
      <c r="AE3738">
        <v>0</v>
      </c>
      <c r="AF3738">
        <v>0</v>
      </c>
      <c r="AG3738">
        <v>0</v>
      </c>
      <c r="AH3738">
        <v>0</v>
      </c>
      <c r="AI3738">
        <v>0</v>
      </c>
      <c r="AJ3738">
        <v>-86676.79</v>
      </c>
      <c r="AK3738">
        <v>86676.79</v>
      </c>
      <c r="AL3738">
        <v>0</v>
      </c>
      <c r="AM3738">
        <v>0</v>
      </c>
      <c r="AN3738">
        <v>0</v>
      </c>
      <c r="AO3738">
        <v>0</v>
      </c>
      <c r="AP3738">
        <v>0</v>
      </c>
      <c r="AQ3738">
        <v>0</v>
      </c>
    </row>
    <row r="3739" spans="2:43" x14ac:dyDescent="0.35">
      <c r="B3739" s="65" t="s">
        <v>128</v>
      </c>
      <c r="C3739">
        <v>2012</v>
      </c>
      <c r="D3739">
        <v>2012</v>
      </c>
      <c r="F3739">
        <v>1730</v>
      </c>
      <c r="G3739">
        <v>0</v>
      </c>
      <c r="H3739" t="s">
        <v>515</v>
      </c>
      <c r="I3739">
        <v>803</v>
      </c>
      <c r="J3739">
        <v>210</v>
      </c>
      <c r="K3739" t="s">
        <v>457</v>
      </c>
      <c r="L3739">
        <v>0</v>
      </c>
      <c r="M3739">
        <v>0</v>
      </c>
      <c r="N3739">
        <v>0</v>
      </c>
      <c r="O3739">
        <v>0</v>
      </c>
      <c r="P3739">
        <v>0</v>
      </c>
      <c r="Q3739">
        <v>0</v>
      </c>
      <c r="R3739">
        <v>0</v>
      </c>
      <c r="S3739">
        <v>30</v>
      </c>
      <c r="T3739">
        <v>0</v>
      </c>
      <c r="U3739">
        <v>-30</v>
      </c>
      <c r="V3739">
        <v>0</v>
      </c>
      <c r="W3739">
        <v>0</v>
      </c>
      <c r="X3739">
        <v>0</v>
      </c>
      <c r="Y3739">
        <v>0</v>
      </c>
      <c r="Z3739">
        <v>0</v>
      </c>
      <c r="AA3739">
        <v>0</v>
      </c>
      <c r="AB3739">
        <v>0</v>
      </c>
      <c r="AC3739">
        <v>0</v>
      </c>
      <c r="AD3739">
        <v>-30</v>
      </c>
      <c r="AE3739">
        <v>0</v>
      </c>
      <c r="AF3739">
        <v>0</v>
      </c>
      <c r="AG3739">
        <v>0</v>
      </c>
      <c r="AH3739">
        <v>0</v>
      </c>
      <c r="AI3739">
        <v>-30</v>
      </c>
      <c r="AJ3739">
        <v>0</v>
      </c>
      <c r="AK3739">
        <v>-30</v>
      </c>
      <c r="AL3739">
        <v>-30</v>
      </c>
      <c r="AM3739">
        <v>0</v>
      </c>
      <c r="AN3739">
        <v>0</v>
      </c>
      <c r="AO3739">
        <v>0</v>
      </c>
      <c r="AP3739">
        <v>0</v>
      </c>
      <c r="AQ3739">
        <v>0</v>
      </c>
    </row>
    <row r="3740" spans="2:43" x14ac:dyDescent="0.35">
      <c r="B3740" s="65" t="s">
        <v>128</v>
      </c>
      <c r="C3740">
        <v>2012</v>
      </c>
      <c r="D3740">
        <v>2012</v>
      </c>
      <c r="F3740">
        <v>1730</v>
      </c>
      <c r="G3740">
        <v>0</v>
      </c>
      <c r="H3740" t="s">
        <v>515</v>
      </c>
      <c r="I3740">
        <v>803</v>
      </c>
      <c r="J3740">
        <v>252</v>
      </c>
      <c r="K3740" t="s">
        <v>457</v>
      </c>
      <c r="L3740">
        <v>0</v>
      </c>
      <c r="M3740">
        <v>0</v>
      </c>
      <c r="N3740">
        <v>0</v>
      </c>
      <c r="O3740">
        <v>0</v>
      </c>
      <c r="P3740">
        <v>0</v>
      </c>
      <c r="Q3740">
        <v>0</v>
      </c>
      <c r="R3740">
        <v>0</v>
      </c>
      <c r="S3740">
        <v>-38135.589999999997</v>
      </c>
      <c r="T3740">
        <v>0</v>
      </c>
      <c r="U3740">
        <v>-12636.4</v>
      </c>
      <c r="V3740">
        <v>0</v>
      </c>
      <c r="W3740">
        <v>-50771.99</v>
      </c>
      <c r="X3740">
        <v>0</v>
      </c>
      <c r="Y3740">
        <v>0</v>
      </c>
      <c r="Z3740">
        <v>0</v>
      </c>
      <c r="AA3740">
        <v>0</v>
      </c>
      <c r="AB3740">
        <v>0</v>
      </c>
      <c r="AC3740">
        <v>0</v>
      </c>
      <c r="AD3740">
        <v>38135.589999999997</v>
      </c>
      <c r="AE3740">
        <v>0</v>
      </c>
      <c r="AF3740">
        <v>0</v>
      </c>
      <c r="AG3740">
        <v>0</v>
      </c>
      <c r="AH3740">
        <v>0</v>
      </c>
      <c r="AI3740">
        <v>38135.589999999997</v>
      </c>
      <c r="AJ3740">
        <v>0</v>
      </c>
      <c r="AK3740">
        <v>38135.589999999997</v>
      </c>
      <c r="AL3740">
        <v>-12636.4</v>
      </c>
      <c r="AM3740">
        <v>0</v>
      </c>
      <c r="AN3740">
        <v>50771.99</v>
      </c>
      <c r="AO3740">
        <v>0</v>
      </c>
      <c r="AP3740">
        <v>0</v>
      </c>
      <c r="AQ3740">
        <v>50771.99</v>
      </c>
    </row>
    <row r="3741" spans="2:43" x14ac:dyDescent="0.35">
      <c r="B3741" s="65" t="s">
        <v>128</v>
      </c>
      <c r="C3741">
        <v>2012</v>
      </c>
      <c r="D3741">
        <v>2012</v>
      </c>
      <c r="F3741">
        <v>1730</v>
      </c>
      <c r="G3741">
        <v>0</v>
      </c>
      <c r="H3741" t="s">
        <v>515</v>
      </c>
      <c r="I3741">
        <v>803</v>
      </c>
      <c r="J3741">
        <v>253</v>
      </c>
      <c r="K3741" t="s">
        <v>457</v>
      </c>
      <c r="L3741">
        <v>0</v>
      </c>
      <c r="M3741">
        <v>-54433.62</v>
      </c>
      <c r="N3741">
        <v>0</v>
      </c>
      <c r="O3741">
        <v>0</v>
      </c>
      <c r="P3741">
        <v>0</v>
      </c>
      <c r="Q3741">
        <v>-54433.62</v>
      </c>
      <c r="R3741">
        <v>0</v>
      </c>
      <c r="S3741">
        <v>0</v>
      </c>
      <c r="T3741">
        <v>0</v>
      </c>
      <c r="U3741">
        <v>-1900</v>
      </c>
      <c r="V3741">
        <v>0</v>
      </c>
      <c r="W3741">
        <v>-1900</v>
      </c>
      <c r="X3741">
        <v>-54433.62</v>
      </c>
      <c r="Y3741">
        <v>0</v>
      </c>
      <c r="Z3741">
        <v>0</v>
      </c>
      <c r="AA3741">
        <v>0</v>
      </c>
      <c r="AB3741">
        <v>-54433.62</v>
      </c>
      <c r="AC3741">
        <v>0</v>
      </c>
      <c r="AD3741">
        <v>0</v>
      </c>
      <c r="AE3741">
        <v>0</v>
      </c>
      <c r="AF3741">
        <v>0</v>
      </c>
      <c r="AG3741">
        <v>0</v>
      </c>
      <c r="AH3741">
        <v>0</v>
      </c>
      <c r="AI3741">
        <v>0</v>
      </c>
      <c r="AJ3741">
        <v>-54433.62</v>
      </c>
      <c r="AK3741">
        <v>54433.62</v>
      </c>
      <c r="AL3741">
        <v>-1900</v>
      </c>
      <c r="AM3741">
        <v>0</v>
      </c>
      <c r="AN3741">
        <v>1900</v>
      </c>
      <c r="AO3741">
        <v>0</v>
      </c>
      <c r="AP3741">
        <v>0</v>
      </c>
      <c r="AQ3741">
        <v>1900</v>
      </c>
    </row>
    <row r="3742" spans="2:43" x14ac:dyDescent="0.35">
      <c r="B3742" s="65" t="s">
        <v>128</v>
      </c>
      <c r="C3742">
        <v>2012</v>
      </c>
      <c r="D3742">
        <v>2012</v>
      </c>
      <c r="F3742">
        <v>1730</v>
      </c>
      <c r="G3742">
        <v>0</v>
      </c>
      <c r="H3742" t="s">
        <v>515</v>
      </c>
      <c r="I3742">
        <v>803</v>
      </c>
      <c r="J3742">
        <v>260</v>
      </c>
      <c r="K3742" t="s">
        <v>457</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-104.62</v>
      </c>
      <c r="AH3742">
        <v>0</v>
      </c>
      <c r="AI3742">
        <v>-104.62</v>
      </c>
      <c r="AJ3742">
        <v>0</v>
      </c>
      <c r="AK3742">
        <v>-104.62</v>
      </c>
      <c r="AL3742">
        <v>-104.62</v>
      </c>
      <c r="AM3742">
        <v>0</v>
      </c>
      <c r="AN3742">
        <v>0</v>
      </c>
      <c r="AO3742">
        <v>0</v>
      </c>
      <c r="AP3742">
        <v>0</v>
      </c>
      <c r="AQ3742">
        <v>0</v>
      </c>
    </row>
    <row r="3743" spans="2:43" x14ac:dyDescent="0.35">
      <c r="B3743" s="65" t="s">
        <v>128</v>
      </c>
      <c r="C3743">
        <v>2012</v>
      </c>
      <c r="D3743">
        <v>2014</v>
      </c>
      <c r="F3743">
        <v>1730</v>
      </c>
      <c r="G3743">
        <v>0</v>
      </c>
      <c r="H3743" t="s">
        <v>674</v>
      </c>
      <c r="I3743">
        <v>3</v>
      </c>
      <c r="J3743">
        <v>253</v>
      </c>
      <c r="K3743" t="s">
        <v>66</v>
      </c>
      <c r="L3743">
        <v>0</v>
      </c>
      <c r="M3743">
        <v>0</v>
      </c>
      <c r="N3743">
        <v>0</v>
      </c>
      <c r="O3743">
        <v>0</v>
      </c>
      <c r="P3743">
        <v>0</v>
      </c>
      <c r="Q3743">
        <v>0</v>
      </c>
      <c r="R3743">
        <v>0</v>
      </c>
      <c r="S3743">
        <v>0</v>
      </c>
      <c r="T3743">
        <v>0</v>
      </c>
      <c r="U3743">
        <v>0</v>
      </c>
      <c r="V3743">
        <v>0</v>
      </c>
      <c r="W3743">
        <v>0</v>
      </c>
      <c r="X3743">
        <v>-37341.379999999997</v>
      </c>
      <c r="Y3743">
        <v>-33480.839999999997</v>
      </c>
      <c r="Z3743">
        <v>0</v>
      </c>
      <c r="AA3743">
        <v>0</v>
      </c>
      <c r="AB3743">
        <v>-37341.379999999997</v>
      </c>
      <c r="AC3743">
        <v>-33480.839999999997</v>
      </c>
      <c r="AD3743">
        <v>-3860.54</v>
      </c>
      <c r="AE3743">
        <v>0</v>
      </c>
      <c r="AF3743">
        <v>0</v>
      </c>
      <c r="AG3743">
        <v>0</v>
      </c>
      <c r="AH3743">
        <v>0</v>
      </c>
      <c r="AI3743">
        <v>-3860.54</v>
      </c>
      <c r="AJ3743">
        <v>-37341.379999999997</v>
      </c>
      <c r="AK3743">
        <v>0</v>
      </c>
      <c r="AL3743">
        <v>0</v>
      </c>
      <c r="AM3743">
        <v>0</v>
      </c>
      <c r="AN3743">
        <v>0</v>
      </c>
      <c r="AO3743">
        <v>0</v>
      </c>
      <c r="AP3743">
        <v>0</v>
      </c>
      <c r="AQ3743">
        <v>0</v>
      </c>
    </row>
    <row r="3744" spans="2:43" x14ac:dyDescent="0.35">
      <c r="B3744" s="65" t="s">
        <v>128</v>
      </c>
      <c r="C3744">
        <v>2012</v>
      </c>
      <c r="D3744">
        <v>2014</v>
      </c>
      <c r="F3744">
        <v>1730</v>
      </c>
      <c r="G3744">
        <v>0</v>
      </c>
      <c r="H3744" t="s">
        <v>673</v>
      </c>
      <c r="I3744">
        <v>4</v>
      </c>
      <c r="J3744">
        <v>253</v>
      </c>
      <c r="K3744" t="s">
        <v>66</v>
      </c>
      <c r="L3744">
        <v>-560992.28</v>
      </c>
      <c r="M3744">
        <v>-560992.28</v>
      </c>
      <c r="N3744">
        <v>0</v>
      </c>
      <c r="O3744">
        <v>0</v>
      </c>
      <c r="P3744">
        <v>-560992.28</v>
      </c>
      <c r="Q3744">
        <v>-560992.28</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row>
    <row r="3745" spans="2:43" x14ac:dyDescent="0.35">
      <c r="B3745" s="65" t="s">
        <v>128</v>
      </c>
      <c r="C3745">
        <v>2013</v>
      </c>
      <c r="D3745">
        <v>2013</v>
      </c>
      <c r="F3745">
        <v>1730</v>
      </c>
      <c r="G3745">
        <v>0</v>
      </c>
      <c r="H3745" t="s">
        <v>675</v>
      </c>
      <c r="I3745">
        <v>1</v>
      </c>
      <c r="J3745">
        <v>111</v>
      </c>
      <c r="K3745" t="s">
        <v>66</v>
      </c>
      <c r="L3745">
        <v>-5278.95</v>
      </c>
      <c r="M3745">
        <v>-5278.95</v>
      </c>
      <c r="N3745">
        <v>0</v>
      </c>
      <c r="O3745">
        <v>0</v>
      </c>
      <c r="P3745">
        <v>-5278.95</v>
      </c>
      <c r="Q3745">
        <v>-5278.95</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row>
    <row r="3746" spans="2:43" x14ac:dyDescent="0.35">
      <c r="B3746" s="65" t="s">
        <v>128</v>
      </c>
      <c r="C3746">
        <v>2013</v>
      </c>
      <c r="D3746">
        <v>2013</v>
      </c>
      <c r="F3746">
        <v>1730</v>
      </c>
      <c r="G3746">
        <v>0</v>
      </c>
      <c r="H3746" t="s">
        <v>675</v>
      </c>
      <c r="I3746">
        <v>1</v>
      </c>
      <c r="J3746">
        <v>253</v>
      </c>
      <c r="K3746" t="s">
        <v>66</v>
      </c>
      <c r="L3746">
        <v>-899.46</v>
      </c>
      <c r="M3746">
        <v>-899.46</v>
      </c>
      <c r="N3746">
        <v>0</v>
      </c>
      <c r="O3746">
        <v>0</v>
      </c>
      <c r="P3746">
        <v>-899.46</v>
      </c>
      <c r="Q3746">
        <v>-899.46</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row>
    <row r="3747" spans="2:43" x14ac:dyDescent="0.35">
      <c r="B3747" s="65" t="s">
        <v>128</v>
      </c>
      <c r="C3747">
        <v>2013</v>
      </c>
      <c r="D3747">
        <v>2013</v>
      </c>
      <c r="F3747">
        <v>1730</v>
      </c>
      <c r="G3747">
        <v>0</v>
      </c>
      <c r="H3747" t="s">
        <v>515</v>
      </c>
      <c r="I3747">
        <v>803</v>
      </c>
      <c r="J3747">
        <v>111</v>
      </c>
      <c r="K3747" t="s">
        <v>457</v>
      </c>
      <c r="L3747">
        <v>0</v>
      </c>
      <c r="M3747">
        <v>0</v>
      </c>
      <c r="N3747">
        <v>0</v>
      </c>
      <c r="O3747">
        <v>0</v>
      </c>
      <c r="P3747">
        <v>0</v>
      </c>
      <c r="Q3747">
        <v>0</v>
      </c>
      <c r="R3747">
        <v>0</v>
      </c>
      <c r="S3747">
        <v>0</v>
      </c>
      <c r="T3747">
        <v>0</v>
      </c>
      <c r="U3747">
        <v>-6036.81</v>
      </c>
      <c r="V3747">
        <v>0</v>
      </c>
      <c r="W3747">
        <v>-6036.81</v>
      </c>
      <c r="X3747">
        <v>0</v>
      </c>
      <c r="Y3747">
        <v>0</v>
      </c>
      <c r="Z3747">
        <v>0</v>
      </c>
      <c r="AA3747">
        <v>0</v>
      </c>
      <c r="AB3747">
        <v>0</v>
      </c>
      <c r="AC3747">
        <v>0</v>
      </c>
      <c r="AD3747">
        <v>0</v>
      </c>
      <c r="AE3747">
        <v>0</v>
      </c>
      <c r="AF3747">
        <v>0</v>
      </c>
      <c r="AG3747">
        <v>0</v>
      </c>
      <c r="AH3747">
        <v>0</v>
      </c>
      <c r="AI3747">
        <v>0</v>
      </c>
      <c r="AJ3747">
        <v>0</v>
      </c>
      <c r="AK3747">
        <v>0</v>
      </c>
      <c r="AL3747">
        <v>-6036.81</v>
      </c>
      <c r="AM3747">
        <v>0</v>
      </c>
      <c r="AN3747">
        <v>6036.81</v>
      </c>
      <c r="AO3747">
        <v>0</v>
      </c>
      <c r="AP3747">
        <v>0</v>
      </c>
      <c r="AQ3747">
        <v>6036.81</v>
      </c>
    </row>
    <row r="3748" spans="2:43" x14ac:dyDescent="0.35">
      <c r="B3748" s="65" t="s">
        <v>128</v>
      </c>
      <c r="C3748">
        <v>2013</v>
      </c>
      <c r="D3748">
        <v>2013</v>
      </c>
      <c r="F3748">
        <v>1730</v>
      </c>
      <c r="G3748">
        <v>0</v>
      </c>
      <c r="H3748" t="s">
        <v>515</v>
      </c>
      <c r="I3748">
        <v>803</v>
      </c>
      <c r="J3748">
        <v>121</v>
      </c>
      <c r="K3748" t="s">
        <v>457</v>
      </c>
      <c r="L3748">
        <v>0</v>
      </c>
      <c r="M3748">
        <v>0</v>
      </c>
      <c r="N3748">
        <v>0</v>
      </c>
      <c r="O3748">
        <v>0</v>
      </c>
      <c r="P3748">
        <v>0</v>
      </c>
      <c r="Q3748">
        <v>0</v>
      </c>
      <c r="R3748">
        <v>0</v>
      </c>
      <c r="S3748">
        <v>0</v>
      </c>
      <c r="T3748">
        <v>0</v>
      </c>
      <c r="U3748">
        <v>-1521.74</v>
      </c>
      <c r="V3748">
        <v>0</v>
      </c>
      <c r="W3748">
        <v>-1521.74</v>
      </c>
      <c r="X3748">
        <v>0</v>
      </c>
      <c r="Y3748">
        <v>0</v>
      </c>
      <c r="Z3748">
        <v>0</v>
      </c>
      <c r="AA3748">
        <v>0</v>
      </c>
      <c r="AB3748">
        <v>0</v>
      </c>
      <c r="AC3748">
        <v>0</v>
      </c>
      <c r="AD3748">
        <v>0</v>
      </c>
      <c r="AE3748">
        <v>0</v>
      </c>
      <c r="AF3748">
        <v>0</v>
      </c>
      <c r="AG3748">
        <v>0</v>
      </c>
      <c r="AH3748">
        <v>0</v>
      </c>
      <c r="AI3748">
        <v>0</v>
      </c>
      <c r="AJ3748">
        <v>0</v>
      </c>
      <c r="AK3748">
        <v>0</v>
      </c>
      <c r="AL3748">
        <v>-1521.74</v>
      </c>
      <c r="AM3748">
        <v>0</v>
      </c>
      <c r="AN3748">
        <v>1521.74</v>
      </c>
      <c r="AO3748">
        <v>0</v>
      </c>
      <c r="AP3748">
        <v>0</v>
      </c>
      <c r="AQ3748">
        <v>1521.74</v>
      </c>
    </row>
    <row r="3749" spans="2:43" x14ac:dyDescent="0.35">
      <c r="B3749" s="65" t="s">
        <v>128</v>
      </c>
      <c r="C3749">
        <v>2013</v>
      </c>
      <c r="D3749">
        <v>2013</v>
      </c>
      <c r="F3749">
        <v>1730</v>
      </c>
      <c r="G3749">
        <v>0</v>
      </c>
      <c r="H3749" t="s">
        <v>515</v>
      </c>
      <c r="I3749">
        <v>803</v>
      </c>
      <c r="J3749">
        <v>220</v>
      </c>
      <c r="K3749" t="s">
        <v>457</v>
      </c>
      <c r="L3749">
        <v>0</v>
      </c>
      <c r="M3749">
        <v>0</v>
      </c>
      <c r="N3749">
        <v>0</v>
      </c>
      <c r="O3749">
        <v>0</v>
      </c>
      <c r="P3749">
        <v>0</v>
      </c>
      <c r="Q3749">
        <v>0</v>
      </c>
      <c r="R3749">
        <v>0</v>
      </c>
      <c r="S3749">
        <v>1246.68</v>
      </c>
      <c r="T3749">
        <v>0</v>
      </c>
      <c r="U3749">
        <v>-1246.68</v>
      </c>
      <c r="V3749">
        <v>0</v>
      </c>
      <c r="W3749">
        <v>0</v>
      </c>
      <c r="X3749">
        <v>0</v>
      </c>
      <c r="Y3749">
        <v>0</v>
      </c>
      <c r="Z3749">
        <v>0</v>
      </c>
      <c r="AA3749">
        <v>0</v>
      </c>
      <c r="AB3749">
        <v>0</v>
      </c>
      <c r="AC3749">
        <v>0</v>
      </c>
      <c r="AD3749">
        <v>-1246.68</v>
      </c>
      <c r="AE3749">
        <v>0</v>
      </c>
      <c r="AF3749">
        <v>0</v>
      </c>
      <c r="AG3749">
        <v>0</v>
      </c>
      <c r="AH3749">
        <v>0</v>
      </c>
      <c r="AI3749">
        <v>-1246.68</v>
      </c>
      <c r="AJ3749">
        <v>0</v>
      </c>
      <c r="AK3749">
        <v>-1246.68</v>
      </c>
      <c r="AL3749">
        <v>-1246.68</v>
      </c>
      <c r="AM3749">
        <v>0</v>
      </c>
      <c r="AN3749">
        <v>0</v>
      </c>
      <c r="AO3749">
        <v>0</v>
      </c>
      <c r="AP3749">
        <v>0</v>
      </c>
      <c r="AQ3749">
        <v>0</v>
      </c>
    </row>
    <row r="3750" spans="2:43" x14ac:dyDescent="0.35">
      <c r="B3750" s="65" t="s">
        <v>128</v>
      </c>
      <c r="C3750">
        <v>2013</v>
      </c>
      <c r="D3750">
        <v>2013</v>
      </c>
      <c r="F3750">
        <v>1730</v>
      </c>
      <c r="G3750">
        <v>0</v>
      </c>
      <c r="H3750" t="s">
        <v>515</v>
      </c>
      <c r="I3750">
        <v>803</v>
      </c>
      <c r="J3750">
        <v>260</v>
      </c>
      <c r="K3750" t="s">
        <v>457</v>
      </c>
      <c r="L3750">
        <v>-3184.12</v>
      </c>
      <c r="M3750">
        <v>-3184.12</v>
      </c>
      <c r="N3750">
        <v>0</v>
      </c>
      <c r="O3750">
        <v>0</v>
      </c>
      <c r="P3750">
        <v>-3184.12</v>
      </c>
      <c r="Q3750">
        <v>-3184.12</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row>
    <row r="3751" spans="2:43" x14ac:dyDescent="0.35">
      <c r="B3751" s="65" t="s">
        <v>128</v>
      </c>
      <c r="C3751">
        <v>2013</v>
      </c>
      <c r="D3751">
        <v>2015</v>
      </c>
      <c r="F3751">
        <v>1730</v>
      </c>
      <c r="G3751">
        <v>0</v>
      </c>
      <c r="H3751" t="s">
        <v>672</v>
      </c>
      <c r="I3751">
        <v>2</v>
      </c>
      <c r="J3751">
        <v>253</v>
      </c>
      <c r="K3751" t="s">
        <v>66</v>
      </c>
      <c r="L3751">
        <v>-2154.15</v>
      </c>
      <c r="M3751">
        <v>-2154.15</v>
      </c>
      <c r="N3751">
        <v>0</v>
      </c>
      <c r="O3751">
        <v>0</v>
      </c>
      <c r="P3751">
        <v>-2154.15</v>
      </c>
      <c r="Q3751">
        <v>-2154.15</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row>
    <row r="3752" spans="2:43" x14ac:dyDescent="0.35">
      <c r="B3752" s="65" t="s">
        <v>128</v>
      </c>
      <c r="C3752">
        <v>2013</v>
      </c>
      <c r="D3752">
        <v>2015</v>
      </c>
      <c r="F3752">
        <v>1730</v>
      </c>
      <c r="G3752">
        <v>0</v>
      </c>
      <c r="H3752" t="s">
        <v>674</v>
      </c>
      <c r="I3752">
        <v>3</v>
      </c>
      <c r="J3752">
        <v>253</v>
      </c>
      <c r="K3752" t="s">
        <v>66</v>
      </c>
      <c r="L3752">
        <v>-22637</v>
      </c>
      <c r="M3752">
        <v>-17741.29</v>
      </c>
      <c r="N3752">
        <v>0</v>
      </c>
      <c r="O3752">
        <v>0</v>
      </c>
      <c r="P3752">
        <v>-22637</v>
      </c>
      <c r="Q3752">
        <v>-17741.29</v>
      </c>
      <c r="R3752">
        <v>-7520.24</v>
      </c>
      <c r="S3752">
        <v>0</v>
      </c>
      <c r="T3752">
        <v>0</v>
      </c>
      <c r="U3752">
        <v>0</v>
      </c>
      <c r="V3752">
        <v>-7520.24</v>
      </c>
      <c r="W3752">
        <v>0</v>
      </c>
      <c r="X3752">
        <v>0</v>
      </c>
      <c r="Y3752">
        <v>0</v>
      </c>
      <c r="Z3752">
        <v>0</v>
      </c>
      <c r="AA3752">
        <v>0</v>
      </c>
      <c r="AB3752">
        <v>0</v>
      </c>
      <c r="AC3752">
        <v>0</v>
      </c>
      <c r="AD3752">
        <v>-12415.95</v>
      </c>
      <c r="AE3752">
        <v>0</v>
      </c>
      <c r="AF3752">
        <v>0</v>
      </c>
      <c r="AG3752">
        <v>0</v>
      </c>
      <c r="AH3752">
        <v>0</v>
      </c>
      <c r="AI3752">
        <v>-12415.95</v>
      </c>
      <c r="AJ3752">
        <v>0</v>
      </c>
      <c r="AK3752">
        <v>-12415.95</v>
      </c>
      <c r="AL3752">
        <v>0</v>
      </c>
      <c r="AM3752">
        <v>2910.39</v>
      </c>
      <c r="AN3752">
        <v>0</v>
      </c>
      <c r="AO3752">
        <v>0</v>
      </c>
      <c r="AP3752">
        <v>0</v>
      </c>
      <c r="AQ3752">
        <v>2910.39</v>
      </c>
    </row>
    <row r="3753" spans="2:43" x14ac:dyDescent="0.35">
      <c r="B3753" s="65" t="s">
        <v>128</v>
      </c>
      <c r="C3753">
        <v>2013</v>
      </c>
      <c r="D3753">
        <v>2015</v>
      </c>
      <c r="F3753">
        <v>1730</v>
      </c>
      <c r="G3753">
        <v>0</v>
      </c>
      <c r="H3753" t="s">
        <v>673</v>
      </c>
      <c r="I3753">
        <v>4</v>
      </c>
      <c r="J3753">
        <v>253</v>
      </c>
      <c r="K3753" t="s">
        <v>66</v>
      </c>
      <c r="L3753">
        <v>-82358.87</v>
      </c>
      <c r="M3753">
        <v>-54818.06</v>
      </c>
      <c r="N3753">
        <v>0</v>
      </c>
      <c r="O3753">
        <v>0</v>
      </c>
      <c r="P3753">
        <v>-82358.87</v>
      </c>
      <c r="Q3753">
        <v>-54818.06</v>
      </c>
      <c r="R3753">
        <v>0</v>
      </c>
      <c r="S3753">
        <v>0</v>
      </c>
      <c r="T3753">
        <v>0</v>
      </c>
      <c r="U3753">
        <v>0</v>
      </c>
      <c r="V3753">
        <v>0</v>
      </c>
      <c r="W3753">
        <v>0</v>
      </c>
      <c r="X3753">
        <v>0</v>
      </c>
      <c r="Y3753">
        <v>0</v>
      </c>
      <c r="Z3753">
        <v>0</v>
      </c>
      <c r="AA3753">
        <v>0</v>
      </c>
      <c r="AB3753">
        <v>0</v>
      </c>
      <c r="AC3753">
        <v>0</v>
      </c>
      <c r="AD3753">
        <v>-27540.81</v>
      </c>
      <c r="AE3753">
        <v>0</v>
      </c>
      <c r="AF3753">
        <v>0</v>
      </c>
      <c r="AG3753">
        <v>0</v>
      </c>
      <c r="AH3753">
        <v>0</v>
      </c>
      <c r="AI3753">
        <v>-27540.81</v>
      </c>
      <c r="AJ3753">
        <v>0</v>
      </c>
      <c r="AK3753">
        <v>-27540.81</v>
      </c>
      <c r="AL3753">
        <v>0</v>
      </c>
      <c r="AM3753">
        <v>0</v>
      </c>
      <c r="AN3753">
        <v>0</v>
      </c>
      <c r="AO3753">
        <v>0</v>
      </c>
      <c r="AP3753">
        <v>0</v>
      </c>
      <c r="AQ3753">
        <v>0</v>
      </c>
    </row>
    <row r="3754" spans="2:43" x14ac:dyDescent="0.35">
      <c r="B3754" s="65" t="s">
        <v>128</v>
      </c>
      <c r="C3754">
        <v>2013</v>
      </c>
      <c r="D3754">
        <v>2015</v>
      </c>
      <c r="F3754">
        <v>1730</v>
      </c>
      <c r="G3754">
        <v>0</v>
      </c>
      <c r="H3754" t="s">
        <v>676</v>
      </c>
      <c r="I3754">
        <v>5</v>
      </c>
      <c r="J3754">
        <v>253</v>
      </c>
      <c r="K3754" t="s">
        <v>66</v>
      </c>
      <c r="L3754">
        <v>-987.12</v>
      </c>
      <c r="M3754">
        <v>-987.12</v>
      </c>
      <c r="N3754">
        <v>0</v>
      </c>
      <c r="O3754">
        <v>0</v>
      </c>
      <c r="P3754">
        <v>-987.12</v>
      </c>
      <c r="Q3754">
        <v>-987.12</v>
      </c>
      <c r="R3754">
        <v>0</v>
      </c>
      <c r="S3754">
        <v>0</v>
      </c>
      <c r="T3754">
        <v>0</v>
      </c>
      <c r="U3754">
        <v>0</v>
      </c>
      <c r="V3754">
        <v>0</v>
      </c>
      <c r="W3754">
        <v>0</v>
      </c>
      <c r="X3754">
        <v>-3261.89</v>
      </c>
      <c r="Y3754">
        <v>-3377.11</v>
      </c>
      <c r="Z3754">
        <v>0</v>
      </c>
      <c r="AA3754">
        <v>0</v>
      </c>
      <c r="AB3754">
        <v>-3261.89</v>
      </c>
      <c r="AC3754">
        <v>-3377.11</v>
      </c>
      <c r="AD3754">
        <v>115.22</v>
      </c>
      <c r="AE3754">
        <v>0</v>
      </c>
      <c r="AF3754">
        <v>0</v>
      </c>
      <c r="AG3754">
        <v>0</v>
      </c>
      <c r="AH3754">
        <v>0</v>
      </c>
      <c r="AI3754">
        <v>115.22</v>
      </c>
      <c r="AJ3754">
        <v>-3261.89</v>
      </c>
      <c r="AK3754">
        <v>0</v>
      </c>
      <c r="AL3754">
        <v>0</v>
      </c>
      <c r="AM3754">
        <v>0</v>
      </c>
      <c r="AN3754">
        <v>0</v>
      </c>
      <c r="AO3754">
        <v>0</v>
      </c>
      <c r="AP3754">
        <v>0</v>
      </c>
      <c r="AQ3754">
        <v>0</v>
      </c>
    </row>
    <row r="3755" spans="2:43" x14ac:dyDescent="0.35">
      <c r="B3755" s="65" t="s">
        <v>128</v>
      </c>
      <c r="C3755">
        <v>2014</v>
      </c>
      <c r="D3755">
        <v>2014</v>
      </c>
      <c r="F3755">
        <v>1730</v>
      </c>
      <c r="G3755">
        <v>0</v>
      </c>
      <c r="H3755" t="s">
        <v>675</v>
      </c>
      <c r="I3755">
        <v>1</v>
      </c>
      <c r="J3755">
        <v>251</v>
      </c>
      <c r="K3755" t="s">
        <v>66</v>
      </c>
      <c r="L3755">
        <v>-10467.61</v>
      </c>
      <c r="M3755">
        <v>-10467.61</v>
      </c>
      <c r="N3755">
        <v>0</v>
      </c>
      <c r="O3755">
        <v>0</v>
      </c>
      <c r="P3755">
        <v>-10467.61</v>
      </c>
      <c r="Q3755">
        <v>-10467.61</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row>
    <row r="3756" spans="2:43" x14ac:dyDescent="0.35">
      <c r="B3756" s="65" t="s">
        <v>128</v>
      </c>
      <c r="C3756">
        <v>2014</v>
      </c>
      <c r="D3756">
        <v>2014</v>
      </c>
      <c r="F3756">
        <v>1730</v>
      </c>
      <c r="G3756">
        <v>0</v>
      </c>
      <c r="H3756" t="s">
        <v>675</v>
      </c>
      <c r="I3756">
        <v>1</v>
      </c>
      <c r="J3756">
        <v>253</v>
      </c>
      <c r="K3756" t="s">
        <v>66</v>
      </c>
      <c r="L3756">
        <v>-18151.96</v>
      </c>
      <c r="M3756">
        <v>-18151.96</v>
      </c>
      <c r="N3756">
        <v>0</v>
      </c>
      <c r="O3756">
        <v>0</v>
      </c>
      <c r="P3756">
        <v>-18151.96</v>
      </c>
      <c r="Q3756">
        <v>-18151.96</v>
      </c>
      <c r="R3756">
        <v>0</v>
      </c>
      <c r="S3756">
        <v>0</v>
      </c>
      <c r="T3756">
        <v>0</v>
      </c>
      <c r="U3756">
        <v>0</v>
      </c>
      <c r="V3756">
        <v>0</v>
      </c>
      <c r="W3756">
        <v>0</v>
      </c>
      <c r="X3756">
        <v>-1655</v>
      </c>
      <c r="Y3756">
        <v>-1655</v>
      </c>
      <c r="Z3756">
        <v>0</v>
      </c>
      <c r="AA3756">
        <v>0</v>
      </c>
      <c r="AB3756">
        <v>-1655</v>
      </c>
      <c r="AC3756">
        <v>-1655</v>
      </c>
      <c r="AD3756">
        <v>0</v>
      </c>
      <c r="AE3756">
        <v>0</v>
      </c>
      <c r="AF3756">
        <v>0</v>
      </c>
      <c r="AG3756">
        <v>0</v>
      </c>
      <c r="AH3756">
        <v>0</v>
      </c>
      <c r="AI3756">
        <v>0</v>
      </c>
      <c r="AJ3756">
        <v>-1655</v>
      </c>
      <c r="AK3756">
        <v>0</v>
      </c>
      <c r="AL3756">
        <v>0</v>
      </c>
      <c r="AM3756">
        <v>125</v>
      </c>
      <c r="AN3756">
        <v>0</v>
      </c>
      <c r="AO3756">
        <v>0</v>
      </c>
      <c r="AP3756">
        <v>0</v>
      </c>
      <c r="AQ3756">
        <v>125</v>
      </c>
    </row>
    <row r="3757" spans="2:43" x14ac:dyDescent="0.35">
      <c r="B3757" s="65" t="s">
        <v>128</v>
      </c>
      <c r="C3757">
        <v>2014</v>
      </c>
      <c r="D3757">
        <v>2014</v>
      </c>
      <c r="F3757">
        <v>1730</v>
      </c>
      <c r="G3757">
        <v>0</v>
      </c>
      <c r="H3757" t="s">
        <v>675</v>
      </c>
      <c r="I3757">
        <v>1</v>
      </c>
      <c r="J3757">
        <v>257</v>
      </c>
      <c r="K3757" t="s">
        <v>66</v>
      </c>
      <c r="L3757">
        <v>-46375.92</v>
      </c>
      <c r="M3757">
        <v>-46375.92</v>
      </c>
      <c r="N3757">
        <v>0</v>
      </c>
      <c r="O3757">
        <v>0</v>
      </c>
      <c r="P3757">
        <v>-46375.92</v>
      </c>
      <c r="Q3757">
        <v>-46375.92</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row>
    <row r="3758" spans="2:43" x14ac:dyDescent="0.35">
      <c r="B3758" s="65" t="s">
        <v>128</v>
      </c>
      <c r="C3758">
        <v>2014</v>
      </c>
      <c r="D3758">
        <v>2014</v>
      </c>
      <c r="F3758">
        <v>1730</v>
      </c>
      <c r="G3758">
        <v>0</v>
      </c>
      <c r="H3758" t="s">
        <v>675</v>
      </c>
      <c r="I3758">
        <v>1</v>
      </c>
      <c r="J3758">
        <v>310</v>
      </c>
      <c r="K3758" t="s">
        <v>66</v>
      </c>
      <c r="L3758">
        <v>-2858.79</v>
      </c>
      <c r="M3758">
        <v>-2858.79</v>
      </c>
      <c r="N3758">
        <v>0</v>
      </c>
      <c r="O3758">
        <v>0</v>
      </c>
      <c r="P3758">
        <v>-2858.79</v>
      </c>
      <c r="Q3758">
        <v>-2858.79</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row>
    <row r="3759" spans="2:43" x14ac:dyDescent="0.35">
      <c r="B3759" s="65" t="s">
        <v>128</v>
      </c>
      <c r="C3759">
        <v>2014</v>
      </c>
      <c r="D3759">
        <v>2014</v>
      </c>
      <c r="F3759">
        <v>1730</v>
      </c>
      <c r="G3759">
        <v>0</v>
      </c>
      <c r="H3759" t="s">
        <v>515</v>
      </c>
      <c r="I3759">
        <v>803</v>
      </c>
      <c r="J3759">
        <v>121</v>
      </c>
      <c r="K3759" t="s">
        <v>457</v>
      </c>
      <c r="L3759">
        <v>0</v>
      </c>
      <c r="M3759">
        <v>0</v>
      </c>
      <c r="N3759">
        <v>0</v>
      </c>
      <c r="O3759">
        <v>0</v>
      </c>
      <c r="P3759">
        <v>0</v>
      </c>
      <c r="Q3759">
        <v>0</v>
      </c>
      <c r="R3759">
        <v>0</v>
      </c>
      <c r="S3759">
        <v>-11597.7</v>
      </c>
      <c r="T3759">
        <v>0</v>
      </c>
      <c r="U3759">
        <v>0</v>
      </c>
      <c r="V3759">
        <v>0</v>
      </c>
      <c r="W3759">
        <v>-11597.7</v>
      </c>
      <c r="X3759">
        <v>0</v>
      </c>
      <c r="Y3759">
        <v>0</v>
      </c>
      <c r="Z3759">
        <v>0</v>
      </c>
      <c r="AA3759">
        <v>0</v>
      </c>
      <c r="AB3759">
        <v>0</v>
      </c>
      <c r="AC3759">
        <v>0</v>
      </c>
      <c r="AD3759">
        <v>11597.7</v>
      </c>
      <c r="AE3759">
        <v>0</v>
      </c>
      <c r="AF3759">
        <v>0</v>
      </c>
      <c r="AG3759">
        <v>0</v>
      </c>
      <c r="AH3759">
        <v>0</v>
      </c>
      <c r="AI3759">
        <v>11597.7</v>
      </c>
      <c r="AJ3759">
        <v>0</v>
      </c>
      <c r="AK3759">
        <v>11597.7</v>
      </c>
      <c r="AL3759">
        <v>0</v>
      </c>
      <c r="AM3759">
        <v>0</v>
      </c>
      <c r="AN3759">
        <v>11597.7</v>
      </c>
      <c r="AO3759">
        <v>0</v>
      </c>
      <c r="AP3759">
        <v>0</v>
      </c>
      <c r="AQ3759">
        <v>11597.7</v>
      </c>
    </row>
    <row r="3760" spans="2:43" x14ac:dyDescent="0.35">
      <c r="B3760" s="65" t="s">
        <v>128</v>
      </c>
      <c r="C3760">
        <v>2014</v>
      </c>
      <c r="D3760">
        <v>2014</v>
      </c>
      <c r="F3760">
        <v>1730</v>
      </c>
      <c r="G3760">
        <v>0</v>
      </c>
      <c r="H3760" t="s">
        <v>515</v>
      </c>
      <c r="I3760">
        <v>803</v>
      </c>
      <c r="J3760">
        <v>210</v>
      </c>
      <c r="K3760" t="s">
        <v>457</v>
      </c>
      <c r="L3760">
        <v>0</v>
      </c>
      <c r="M3760">
        <v>0</v>
      </c>
      <c r="N3760">
        <v>0</v>
      </c>
      <c r="O3760">
        <v>0</v>
      </c>
      <c r="P3760">
        <v>0</v>
      </c>
      <c r="Q3760">
        <v>0</v>
      </c>
      <c r="R3760">
        <v>0</v>
      </c>
      <c r="S3760">
        <v>-299.93</v>
      </c>
      <c r="T3760">
        <v>0</v>
      </c>
      <c r="U3760">
        <v>-220</v>
      </c>
      <c r="V3760">
        <v>0</v>
      </c>
      <c r="W3760">
        <v>-519.92999999999995</v>
      </c>
      <c r="X3760">
        <v>0</v>
      </c>
      <c r="Y3760">
        <v>0</v>
      </c>
      <c r="Z3760">
        <v>0</v>
      </c>
      <c r="AA3760">
        <v>0</v>
      </c>
      <c r="AB3760">
        <v>0</v>
      </c>
      <c r="AC3760">
        <v>0</v>
      </c>
      <c r="AD3760">
        <v>299.93</v>
      </c>
      <c r="AE3760">
        <v>0</v>
      </c>
      <c r="AF3760">
        <v>0</v>
      </c>
      <c r="AG3760">
        <v>0</v>
      </c>
      <c r="AH3760">
        <v>0</v>
      </c>
      <c r="AI3760">
        <v>299.93</v>
      </c>
      <c r="AJ3760">
        <v>0</v>
      </c>
      <c r="AK3760">
        <v>299.93</v>
      </c>
      <c r="AL3760">
        <v>-220</v>
      </c>
      <c r="AM3760">
        <v>0</v>
      </c>
      <c r="AN3760">
        <v>519.92999999999995</v>
      </c>
      <c r="AO3760">
        <v>0</v>
      </c>
      <c r="AP3760">
        <v>0</v>
      </c>
      <c r="AQ3760">
        <v>519.92999999999995</v>
      </c>
    </row>
    <row r="3761" spans="2:43" x14ac:dyDescent="0.35">
      <c r="B3761" s="65" t="s">
        <v>128</v>
      </c>
      <c r="C3761">
        <v>2014</v>
      </c>
      <c r="D3761">
        <v>2016</v>
      </c>
      <c r="F3761">
        <v>1730</v>
      </c>
      <c r="G3761">
        <v>0</v>
      </c>
      <c r="H3761" t="s">
        <v>672</v>
      </c>
      <c r="I3761">
        <v>2</v>
      </c>
      <c r="J3761">
        <v>253</v>
      </c>
      <c r="K3761" t="s">
        <v>66</v>
      </c>
      <c r="L3761">
        <v>0</v>
      </c>
      <c r="M3761">
        <v>0</v>
      </c>
      <c r="N3761">
        <v>0</v>
      </c>
      <c r="O3761">
        <v>0</v>
      </c>
      <c r="P3761">
        <v>0</v>
      </c>
      <c r="Q3761">
        <v>0</v>
      </c>
      <c r="R3761">
        <v>0</v>
      </c>
      <c r="S3761">
        <v>0</v>
      </c>
      <c r="T3761">
        <v>0</v>
      </c>
      <c r="U3761">
        <v>0</v>
      </c>
      <c r="V3761">
        <v>0</v>
      </c>
      <c r="W3761">
        <v>0</v>
      </c>
      <c r="X3761">
        <v>0</v>
      </c>
      <c r="Y3761">
        <v>-13.9</v>
      </c>
      <c r="Z3761">
        <v>0</v>
      </c>
      <c r="AA3761">
        <v>0</v>
      </c>
      <c r="AB3761">
        <v>0</v>
      </c>
      <c r="AC3761">
        <v>-13.9</v>
      </c>
      <c r="AD3761">
        <v>13.9</v>
      </c>
      <c r="AE3761">
        <v>0</v>
      </c>
      <c r="AF3761">
        <v>0</v>
      </c>
      <c r="AG3761">
        <v>0</v>
      </c>
      <c r="AH3761">
        <v>0</v>
      </c>
      <c r="AI3761">
        <v>13.9</v>
      </c>
      <c r="AJ3761">
        <v>0</v>
      </c>
      <c r="AK3761">
        <v>0</v>
      </c>
      <c r="AL3761">
        <v>0</v>
      </c>
      <c r="AM3761">
        <v>0</v>
      </c>
      <c r="AN3761">
        <v>0</v>
      </c>
      <c r="AO3761">
        <v>0</v>
      </c>
      <c r="AP3761">
        <v>0</v>
      </c>
      <c r="AQ3761">
        <v>0</v>
      </c>
    </row>
    <row r="3762" spans="2:43" x14ac:dyDescent="0.35">
      <c r="B3762" s="65" t="s">
        <v>128</v>
      </c>
      <c r="C3762">
        <v>2014</v>
      </c>
      <c r="D3762">
        <v>2016</v>
      </c>
      <c r="F3762">
        <v>1730</v>
      </c>
      <c r="G3762">
        <v>0</v>
      </c>
      <c r="H3762" t="s">
        <v>674</v>
      </c>
      <c r="I3762">
        <v>3</v>
      </c>
      <c r="J3762">
        <v>251</v>
      </c>
      <c r="K3762" t="s">
        <v>66</v>
      </c>
      <c r="L3762">
        <v>-106.03</v>
      </c>
      <c r="M3762">
        <v>0</v>
      </c>
      <c r="N3762">
        <v>0</v>
      </c>
      <c r="O3762">
        <v>0</v>
      </c>
      <c r="P3762">
        <v>-106.03</v>
      </c>
      <c r="Q3762">
        <v>0</v>
      </c>
      <c r="R3762">
        <v>0</v>
      </c>
      <c r="S3762">
        <v>0</v>
      </c>
      <c r="T3762">
        <v>0</v>
      </c>
      <c r="U3762">
        <v>0</v>
      </c>
      <c r="V3762">
        <v>0</v>
      </c>
      <c r="W3762">
        <v>0</v>
      </c>
      <c r="X3762">
        <v>0</v>
      </c>
      <c r="Y3762">
        <v>0</v>
      </c>
      <c r="Z3762">
        <v>0</v>
      </c>
      <c r="AA3762">
        <v>0</v>
      </c>
      <c r="AB3762">
        <v>0</v>
      </c>
      <c r="AC3762">
        <v>0</v>
      </c>
      <c r="AD3762">
        <v>-106.03</v>
      </c>
      <c r="AE3762">
        <v>0</v>
      </c>
      <c r="AF3762">
        <v>0</v>
      </c>
      <c r="AG3762">
        <v>0</v>
      </c>
      <c r="AH3762">
        <v>0</v>
      </c>
      <c r="AI3762">
        <v>-106.03</v>
      </c>
      <c r="AJ3762">
        <v>0</v>
      </c>
      <c r="AK3762">
        <v>-106.03</v>
      </c>
      <c r="AL3762">
        <v>0</v>
      </c>
      <c r="AM3762">
        <v>0</v>
      </c>
      <c r="AN3762">
        <v>0</v>
      </c>
      <c r="AO3762">
        <v>0</v>
      </c>
      <c r="AP3762">
        <v>0</v>
      </c>
      <c r="AQ3762">
        <v>0</v>
      </c>
    </row>
    <row r="3763" spans="2:43" x14ac:dyDescent="0.35">
      <c r="B3763" s="65" t="s">
        <v>128</v>
      </c>
      <c r="C3763">
        <v>2014</v>
      </c>
      <c r="D3763">
        <v>2016</v>
      </c>
      <c r="F3763">
        <v>1730</v>
      </c>
      <c r="G3763">
        <v>0</v>
      </c>
      <c r="H3763" t="s">
        <v>674</v>
      </c>
      <c r="I3763">
        <v>3</v>
      </c>
      <c r="J3763">
        <v>253</v>
      </c>
      <c r="K3763" t="s">
        <v>66</v>
      </c>
      <c r="L3763">
        <v>-150000</v>
      </c>
      <c r="M3763">
        <v>-108896.29</v>
      </c>
      <c r="N3763">
        <v>0</v>
      </c>
      <c r="O3763">
        <v>0</v>
      </c>
      <c r="P3763">
        <v>-150000</v>
      </c>
      <c r="Q3763">
        <v>-108896.29</v>
      </c>
      <c r="R3763">
        <v>0</v>
      </c>
      <c r="S3763">
        <v>0</v>
      </c>
      <c r="T3763">
        <v>0</v>
      </c>
      <c r="U3763">
        <v>0</v>
      </c>
      <c r="V3763">
        <v>0</v>
      </c>
      <c r="W3763">
        <v>0</v>
      </c>
      <c r="X3763">
        <v>-86984.44</v>
      </c>
      <c r="Y3763">
        <v>-3493.15</v>
      </c>
      <c r="Z3763">
        <v>0</v>
      </c>
      <c r="AA3763">
        <v>0</v>
      </c>
      <c r="AB3763">
        <v>-86984.44</v>
      </c>
      <c r="AC3763">
        <v>-3493.15</v>
      </c>
      <c r="AD3763">
        <v>-124595</v>
      </c>
      <c r="AE3763">
        <v>0</v>
      </c>
      <c r="AF3763">
        <v>0</v>
      </c>
      <c r="AG3763">
        <v>0</v>
      </c>
      <c r="AH3763">
        <v>0</v>
      </c>
      <c r="AI3763">
        <v>-124595</v>
      </c>
      <c r="AJ3763">
        <v>-86984.44</v>
      </c>
      <c r="AK3763">
        <v>-41103.71</v>
      </c>
      <c r="AL3763">
        <v>0</v>
      </c>
      <c r="AM3763">
        <v>0</v>
      </c>
      <c r="AN3763">
        <v>0</v>
      </c>
      <c r="AO3763">
        <v>0</v>
      </c>
      <c r="AP3763">
        <v>0</v>
      </c>
      <c r="AQ3763">
        <v>0</v>
      </c>
    </row>
    <row r="3764" spans="2:43" x14ac:dyDescent="0.35">
      <c r="B3764" s="65" t="s">
        <v>128</v>
      </c>
      <c r="C3764">
        <v>2014</v>
      </c>
      <c r="D3764">
        <v>2016</v>
      </c>
      <c r="F3764">
        <v>1730</v>
      </c>
      <c r="G3764">
        <v>0</v>
      </c>
      <c r="H3764" t="s">
        <v>673</v>
      </c>
      <c r="I3764">
        <v>4</v>
      </c>
      <c r="J3764">
        <v>253</v>
      </c>
      <c r="K3764" t="s">
        <v>66</v>
      </c>
      <c r="L3764">
        <v>-3488234</v>
      </c>
      <c r="M3764">
        <v>-3488234</v>
      </c>
      <c r="N3764">
        <v>0</v>
      </c>
      <c r="O3764">
        <v>0</v>
      </c>
      <c r="P3764">
        <v>-3488234</v>
      </c>
      <c r="Q3764">
        <v>-3488234</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row>
    <row r="3765" spans="2:43" x14ac:dyDescent="0.35">
      <c r="B3765" s="65" t="s">
        <v>128</v>
      </c>
      <c r="C3765">
        <v>2014</v>
      </c>
      <c r="D3765">
        <v>2016</v>
      </c>
      <c r="F3765">
        <v>1730</v>
      </c>
      <c r="G3765">
        <v>0</v>
      </c>
      <c r="H3765" t="s">
        <v>676</v>
      </c>
      <c r="I3765">
        <v>5</v>
      </c>
      <c r="J3765">
        <v>253</v>
      </c>
      <c r="K3765" t="s">
        <v>66</v>
      </c>
      <c r="L3765">
        <v>0</v>
      </c>
      <c r="M3765">
        <v>0</v>
      </c>
      <c r="N3765">
        <v>0</v>
      </c>
      <c r="O3765">
        <v>0</v>
      </c>
      <c r="P3765">
        <v>0</v>
      </c>
      <c r="Q3765">
        <v>0</v>
      </c>
      <c r="R3765">
        <v>0</v>
      </c>
      <c r="S3765">
        <v>0</v>
      </c>
      <c r="T3765">
        <v>0</v>
      </c>
      <c r="U3765">
        <v>0</v>
      </c>
      <c r="V3765">
        <v>0</v>
      </c>
      <c r="W3765">
        <v>0</v>
      </c>
      <c r="X3765">
        <v>-43316.55</v>
      </c>
      <c r="Y3765">
        <v>-7996.39</v>
      </c>
      <c r="Z3765">
        <v>0</v>
      </c>
      <c r="AA3765">
        <v>0</v>
      </c>
      <c r="AB3765">
        <v>-43316.55</v>
      </c>
      <c r="AC3765">
        <v>-7996.39</v>
      </c>
      <c r="AD3765">
        <v>-35320.160000000003</v>
      </c>
      <c r="AE3765">
        <v>0</v>
      </c>
      <c r="AF3765">
        <v>0</v>
      </c>
      <c r="AG3765">
        <v>0</v>
      </c>
      <c r="AH3765">
        <v>0</v>
      </c>
      <c r="AI3765">
        <v>-35320.160000000003</v>
      </c>
      <c r="AJ3765">
        <v>-43316.55</v>
      </c>
      <c r="AK3765">
        <v>0</v>
      </c>
      <c r="AL3765">
        <v>0</v>
      </c>
      <c r="AM3765">
        <v>0</v>
      </c>
      <c r="AN3765">
        <v>0</v>
      </c>
      <c r="AO3765">
        <v>0</v>
      </c>
      <c r="AP3765">
        <v>0</v>
      </c>
      <c r="AQ3765">
        <v>0</v>
      </c>
    </row>
    <row r="3766" spans="2:43" x14ac:dyDescent="0.35">
      <c r="B3766" s="65" t="s">
        <v>128</v>
      </c>
      <c r="C3766">
        <v>2015</v>
      </c>
      <c r="D3766">
        <v>2015</v>
      </c>
      <c r="F3766">
        <v>1730</v>
      </c>
      <c r="G3766">
        <v>0</v>
      </c>
      <c r="H3766" t="s">
        <v>675</v>
      </c>
      <c r="I3766">
        <v>1</v>
      </c>
      <c r="J3766">
        <v>121</v>
      </c>
      <c r="K3766" t="s">
        <v>66</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487.07</v>
      </c>
      <c r="AQ3766">
        <v>487.07</v>
      </c>
    </row>
    <row r="3767" spans="2:43" x14ac:dyDescent="0.35">
      <c r="B3767" s="65" t="s">
        <v>128</v>
      </c>
      <c r="C3767">
        <v>2015</v>
      </c>
      <c r="D3767">
        <v>2015</v>
      </c>
      <c r="F3767">
        <v>1730</v>
      </c>
      <c r="G3767">
        <v>0</v>
      </c>
      <c r="H3767" t="s">
        <v>675</v>
      </c>
      <c r="I3767">
        <v>1</v>
      </c>
      <c r="J3767">
        <v>251</v>
      </c>
      <c r="K3767" t="s">
        <v>66</v>
      </c>
      <c r="L3767">
        <v>-10233.82</v>
      </c>
      <c r="M3767">
        <v>0</v>
      </c>
      <c r="N3767">
        <v>0</v>
      </c>
      <c r="O3767">
        <v>0</v>
      </c>
      <c r="P3767">
        <v>-10233.82</v>
      </c>
      <c r="Q3767">
        <v>0</v>
      </c>
      <c r="R3767">
        <v>0</v>
      </c>
      <c r="S3767">
        <v>0</v>
      </c>
      <c r="T3767">
        <v>0</v>
      </c>
      <c r="U3767">
        <v>0</v>
      </c>
      <c r="V3767">
        <v>0</v>
      </c>
      <c r="W3767">
        <v>0</v>
      </c>
      <c r="X3767">
        <v>0</v>
      </c>
      <c r="Y3767">
        <v>0</v>
      </c>
      <c r="Z3767">
        <v>0</v>
      </c>
      <c r="AA3767">
        <v>0</v>
      </c>
      <c r="AB3767">
        <v>0</v>
      </c>
      <c r="AC3767">
        <v>0</v>
      </c>
      <c r="AD3767">
        <v>-10233.82</v>
      </c>
      <c r="AE3767">
        <v>0</v>
      </c>
      <c r="AF3767">
        <v>0</v>
      </c>
      <c r="AG3767">
        <v>0</v>
      </c>
      <c r="AH3767">
        <v>0</v>
      </c>
      <c r="AI3767">
        <v>-10233.82</v>
      </c>
      <c r="AJ3767">
        <v>0</v>
      </c>
      <c r="AK3767">
        <v>-10233.82</v>
      </c>
      <c r="AL3767">
        <v>0</v>
      </c>
      <c r="AM3767">
        <v>0</v>
      </c>
      <c r="AN3767">
        <v>0</v>
      </c>
      <c r="AO3767">
        <v>0</v>
      </c>
      <c r="AP3767">
        <v>0</v>
      </c>
      <c r="AQ3767">
        <v>0</v>
      </c>
    </row>
    <row r="3768" spans="2:43" x14ac:dyDescent="0.35">
      <c r="B3768" s="65" t="s">
        <v>128</v>
      </c>
      <c r="C3768">
        <v>2015</v>
      </c>
      <c r="D3768">
        <v>2015</v>
      </c>
      <c r="F3768">
        <v>1730</v>
      </c>
      <c r="G3768">
        <v>0</v>
      </c>
      <c r="H3768" t="s">
        <v>675</v>
      </c>
      <c r="I3768">
        <v>1</v>
      </c>
      <c r="J3768">
        <v>253</v>
      </c>
      <c r="K3768" t="s">
        <v>66</v>
      </c>
      <c r="L3768">
        <v>-10980.01</v>
      </c>
      <c r="M3768">
        <v>-10980.01</v>
      </c>
      <c r="N3768">
        <v>0</v>
      </c>
      <c r="O3768">
        <v>0</v>
      </c>
      <c r="P3768">
        <v>-10980.01</v>
      </c>
      <c r="Q3768">
        <v>-10980.01</v>
      </c>
      <c r="R3768">
        <v>0</v>
      </c>
      <c r="S3768">
        <v>0</v>
      </c>
      <c r="T3768">
        <v>0</v>
      </c>
      <c r="U3768">
        <v>0</v>
      </c>
      <c r="V3768">
        <v>0</v>
      </c>
      <c r="W3768">
        <v>0</v>
      </c>
      <c r="X3768">
        <v>-2849.6</v>
      </c>
      <c r="Y3768">
        <v>-2849.6</v>
      </c>
      <c r="Z3768">
        <v>0</v>
      </c>
      <c r="AA3768">
        <v>0</v>
      </c>
      <c r="AB3768">
        <v>-2849.6</v>
      </c>
      <c r="AC3768">
        <v>-2849.6</v>
      </c>
      <c r="AD3768">
        <v>0</v>
      </c>
      <c r="AE3768">
        <v>0</v>
      </c>
      <c r="AF3768">
        <v>0</v>
      </c>
      <c r="AG3768">
        <v>0</v>
      </c>
      <c r="AH3768">
        <v>0</v>
      </c>
      <c r="AI3768">
        <v>0</v>
      </c>
      <c r="AJ3768">
        <v>-2849.6</v>
      </c>
      <c r="AK3768">
        <v>0</v>
      </c>
      <c r="AL3768">
        <v>0</v>
      </c>
      <c r="AM3768">
        <v>0</v>
      </c>
      <c r="AN3768">
        <v>0</v>
      </c>
      <c r="AO3768">
        <v>0</v>
      </c>
      <c r="AP3768">
        <v>0</v>
      </c>
      <c r="AQ3768">
        <v>0</v>
      </c>
    </row>
    <row r="3769" spans="2:43" x14ac:dyDescent="0.35">
      <c r="B3769" s="65" t="s">
        <v>128</v>
      </c>
      <c r="C3769">
        <v>2015</v>
      </c>
      <c r="D3769">
        <v>2015</v>
      </c>
      <c r="F3769">
        <v>1730</v>
      </c>
      <c r="G3769">
        <v>0</v>
      </c>
      <c r="H3769" t="s">
        <v>675</v>
      </c>
      <c r="I3769">
        <v>1</v>
      </c>
      <c r="J3769">
        <v>257</v>
      </c>
      <c r="K3769" t="s">
        <v>66</v>
      </c>
      <c r="L3769">
        <v>-665.41</v>
      </c>
      <c r="M3769">
        <v>0</v>
      </c>
      <c r="N3769">
        <v>0</v>
      </c>
      <c r="O3769">
        <v>0</v>
      </c>
      <c r="P3769">
        <v>-665.41</v>
      </c>
      <c r="Q3769">
        <v>0</v>
      </c>
      <c r="R3769">
        <v>0</v>
      </c>
      <c r="S3769">
        <v>0</v>
      </c>
      <c r="T3769">
        <v>0</v>
      </c>
      <c r="U3769">
        <v>0</v>
      </c>
      <c r="V3769">
        <v>0</v>
      </c>
      <c r="W3769">
        <v>0</v>
      </c>
      <c r="X3769">
        <v>0</v>
      </c>
      <c r="Y3769">
        <v>0</v>
      </c>
      <c r="Z3769">
        <v>0</v>
      </c>
      <c r="AA3769">
        <v>0</v>
      </c>
      <c r="AB3769">
        <v>0</v>
      </c>
      <c r="AC3769">
        <v>0</v>
      </c>
      <c r="AD3769">
        <v>-665.41</v>
      </c>
      <c r="AE3769">
        <v>0</v>
      </c>
      <c r="AF3769">
        <v>0</v>
      </c>
      <c r="AG3769">
        <v>0</v>
      </c>
      <c r="AH3769">
        <v>0</v>
      </c>
      <c r="AI3769">
        <v>-665.41</v>
      </c>
      <c r="AJ3769">
        <v>0</v>
      </c>
      <c r="AK3769">
        <v>-665.41</v>
      </c>
      <c r="AL3769">
        <v>0</v>
      </c>
      <c r="AM3769">
        <v>0</v>
      </c>
      <c r="AN3769">
        <v>0</v>
      </c>
      <c r="AO3769">
        <v>0</v>
      </c>
      <c r="AP3769">
        <v>0</v>
      </c>
      <c r="AQ3769">
        <v>0</v>
      </c>
    </row>
    <row r="3770" spans="2:43" x14ac:dyDescent="0.35">
      <c r="B3770" s="65" t="s">
        <v>128</v>
      </c>
      <c r="C3770">
        <v>2015</v>
      </c>
      <c r="D3770">
        <v>2015</v>
      </c>
      <c r="F3770">
        <v>1730</v>
      </c>
      <c r="G3770">
        <v>0</v>
      </c>
      <c r="H3770" t="s">
        <v>671</v>
      </c>
      <c r="I3770">
        <v>802</v>
      </c>
      <c r="J3770">
        <v>240</v>
      </c>
      <c r="K3770" t="s">
        <v>457</v>
      </c>
      <c r="L3770">
        <v>-3000</v>
      </c>
      <c r="M3770">
        <v>-3000</v>
      </c>
      <c r="N3770">
        <v>0</v>
      </c>
      <c r="O3770">
        <v>0</v>
      </c>
      <c r="P3770">
        <v>-3000</v>
      </c>
      <c r="Q3770">
        <v>-3000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row>
    <row r="3771" spans="2:43" x14ac:dyDescent="0.35">
      <c r="B3771" s="65" t="s">
        <v>128</v>
      </c>
      <c r="C3771">
        <v>2015</v>
      </c>
      <c r="D3771">
        <v>2015</v>
      </c>
      <c r="F3771">
        <v>1730</v>
      </c>
      <c r="G3771">
        <v>0</v>
      </c>
      <c r="H3771" t="s">
        <v>671</v>
      </c>
      <c r="I3771">
        <v>802</v>
      </c>
      <c r="J3771">
        <v>253</v>
      </c>
      <c r="K3771" t="s">
        <v>457</v>
      </c>
      <c r="L3771">
        <v>-6943.39</v>
      </c>
      <c r="M3771">
        <v>-1950.53</v>
      </c>
      <c r="N3771">
        <v>0</v>
      </c>
      <c r="O3771">
        <v>0</v>
      </c>
      <c r="P3771">
        <v>-6943.39</v>
      </c>
      <c r="Q3771">
        <v>-1950.53</v>
      </c>
      <c r="R3771">
        <v>0</v>
      </c>
      <c r="S3771">
        <v>0</v>
      </c>
      <c r="T3771">
        <v>0</v>
      </c>
      <c r="U3771">
        <v>0</v>
      </c>
      <c r="V3771">
        <v>0</v>
      </c>
      <c r="W3771">
        <v>0</v>
      </c>
      <c r="X3771">
        <v>0</v>
      </c>
      <c r="Y3771">
        <v>0</v>
      </c>
      <c r="Z3771">
        <v>0</v>
      </c>
      <c r="AA3771">
        <v>0</v>
      </c>
      <c r="AB3771">
        <v>0</v>
      </c>
      <c r="AC3771">
        <v>0</v>
      </c>
      <c r="AD3771">
        <v>-4992.8599999999997</v>
      </c>
      <c r="AE3771">
        <v>0</v>
      </c>
      <c r="AF3771">
        <v>0</v>
      </c>
      <c r="AG3771">
        <v>0</v>
      </c>
      <c r="AH3771">
        <v>0</v>
      </c>
      <c r="AI3771">
        <v>-4992.8599999999997</v>
      </c>
      <c r="AJ3771">
        <v>0</v>
      </c>
      <c r="AK3771">
        <v>-4992.8599999999997</v>
      </c>
      <c r="AL3771">
        <v>0</v>
      </c>
      <c r="AM3771">
        <v>1950.53</v>
      </c>
      <c r="AN3771">
        <v>0</v>
      </c>
      <c r="AO3771">
        <v>0</v>
      </c>
      <c r="AP3771">
        <v>0</v>
      </c>
      <c r="AQ3771">
        <v>1950.53</v>
      </c>
    </row>
    <row r="3772" spans="2:43" x14ac:dyDescent="0.35">
      <c r="B3772" s="65" t="s">
        <v>128</v>
      </c>
      <c r="C3772">
        <v>2015</v>
      </c>
      <c r="D3772">
        <v>2017</v>
      </c>
      <c r="F3772">
        <v>1730</v>
      </c>
      <c r="G3772">
        <v>0</v>
      </c>
      <c r="H3772" t="s">
        <v>672</v>
      </c>
      <c r="I3772">
        <v>2</v>
      </c>
      <c r="J3772">
        <v>253</v>
      </c>
      <c r="K3772" t="s">
        <v>66</v>
      </c>
      <c r="L3772">
        <v>-2705.23</v>
      </c>
      <c r="M3772">
        <v>-52664.65</v>
      </c>
      <c r="N3772">
        <v>0</v>
      </c>
      <c r="O3772">
        <v>0</v>
      </c>
      <c r="P3772">
        <v>-2705.23</v>
      </c>
      <c r="Q3772">
        <v>-52664.65</v>
      </c>
      <c r="R3772">
        <v>0</v>
      </c>
      <c r="S3772">
        <v>0</v>
      </c>
      <c r="T3772">
        <v>0</v>
      </c>
      <c r="U3772">
        <v>0</v>
      </c>
      <c r="V3772">
        <v>0</v>
      </c>
      <c r="W3772">
        <v>0</v>
      </c>
      <c r="X3772">
        <v>-22000</v>
      </c>
      <c r="Y3772">
        <v>0</v>
      </c>
      <c r="Z3772">
        <v>0</v>
      </c>
      <c r="AA3772">
        <v>0</v>
      </c>
      <c r="AB3772">
        <v>-22000</v>
      </c>
      <c r="AC3772">
        <v>0</v>
      </c>
      <c r="AD3772">
        <v>-22040.58</v>
      </c>
      <c r="AE3772">
        <v>0</v>
      </c>
      <c r="AF3772">
        <v>0</v>
      </c>
      <c r="AG3772">
        <v>0</v>
      </c>
      <c r="AH3772">
        <v>0</v>
      </c>
      <c r="AI3772">
        <v>-22040.58</v>
      </c>
      <c r="AJ3772">
        <v>-22000</v>
      </c>
      <c r="AK3772">
        <v>-40.58</v>
      </c>
      <c r="AL3772">
        <v>-50000</v>
      </c>
      <c r="AM3772">
        <v>0</v>
      </c>
      <c r="AN3772">
        <v>0</v>
      </c>
      <c r="AO3772">
        <v>0</v>
      </c>
      <c r="AP3772">
        <v>0</v>
      </c>
      <c r="AQ3772">
        <v>0</v>
      </c>
    </row>
    <row r="3773" spans="2:43" x14ac:dyDescent="0.35">
      <c r="B3773" s="65" t="s">
        <v>128</v>
      </c>
      <c r="C3773">
        <v>2015</v>
      </c>
      <c r="D3773">
        <v>2017</v>
      </c>
      <c r="F3773">
        <v>1730</v>
      </c>
      <c r="G3773">
        <v>0</v>
      </c>
      <c r="H3773" t="s">
        <v>674</v>
      </c>
      <c r="I3773">
        <v>3</v>
      </c>
      <c r="J3773">
        <v>251</v>
      </c>
      <c r="K3773" t="s">
        <v>66</v>
      </c>
      <c r="L3773">
        <v>-207832.08</v>
      </c>
      <c r="M3773">
        <v>-209496.42</v>
      </c>
      <c r="N3773">
        <v>0</v>
      </c>
      <c r="O3773">
        <v>0</v>
      </c>
      <c r="P3773">
        <v>-207832.08</v>
      </c>
      <c r="Q3773">
        <v>-209496.42</v>
      </c>
      <c r="R3773">
        <v>0</v>
      </c>
      <c r="S3773">
        <v>0</v>
      </c>
      <c r="T3773">
        <v>0</v>
      </c>
      <c r="U3773">
        <v>0</v>
      </c>
      <c r="V3773">
        <v>0</v>
      </c>
      <c r="W3773">
        <v>0</v>
      </c>
      <c r="X3773">
        <v>0</v>
      </c>
      <c r="Y3773">
        <v>0</v>
      </c>
      <c r="Z3773">
        <v>0</v>
      </c>
      <c r="AA3773">
        <v>0</v>
      </c>
      <c r="AB3773">
        <v>0</v>
      </c>
      <c r="AC3773">
        <v>0</v>
      </c>
      <c r="AD3773">
        <v>-152723.66</v>
      </c>
      <c r="AE3773">
        <v>0</v>
      </c>
      <c r="AF3773">
        <v>0</v>
      </c>
      <c r="AG3773">
        <v>0</v>
      </c>
      <c r="AH3773">
        <v>0</v>
      </c>
      <c r="AI3773">
        <v>-152723.66</v>
      </c>
      <c r="AJ3773">
        <v>0</v>
      </c>
      <c r="AK3773">
        <v>-152723.66</v>
      </c>
      <c r="AL3773">
        <v>-154388</v>
      </c>
      <c r="AM3773">
        <v>0</v>
      </c>
      <c r="AN3773">
        <v>0</v>
      </c>
      <c r="AO3773">
        <v>0</v>
      </c>
      <c r="AP3773">
        <v>0</v>
      </c>
      <c r="AQ3773">
        <v>0</v>
      </c>
    </row>
    <row r="3774" spans="2:43" x14ac:dyDescent="0.35">
      <c r="B3774" s="65" t="s">
        <v>128</v>
      </c>
      <c r="C3774">
        <v>2015</v>
      </c>
      <c r="D3774">
        <v>2017</v>
      </c>
      <c r="F3774">
        <v>1730</v>
      </c>
      <c r="G3774">
        <v>0</v>
      </c>
      <c r="H3774" t="s">
        <v>674</v>
      </c>
      <c r="I3774">
        <v>3</v>
      </c>
      <c r="J3774">
        <v>253</v>
      </c>
      <c r="K3774" t="s">
        <v>66</v>
      </c>
      <c r="L3774">
        <v>0</v>
      </c>
      <c r="M3774">
        <v>0</v>
      </c>
      <c r="N3774">
        <v>0</v>
      </c>
      <c r="O3774">
        <v>0</v>
      </c>
      <c r="P3774">
        <v>0</v>
      </c>
      <c r="Q3774">
        <v>0</v>
      </c>
      <c r="R3774">
        <v>0</v>
      </c>
      <c r="S3774">
        <v>0</v>
      </c>
      <c r="T3774">
        <v>0</v>
      </c>
      <c r="U3774">
        <v>0</v>
      </c>
      <c r="V3774">
        <v>0</v>
      </c>
      <c r="W3774">
        <v>0</v>
      </c>
      <c r="X3774">
        <v>-39564.21</v>
      </c>
      <c r="Y3774">
        <v>-20723.43</v>
      </c>
      <c r="Z3774">
        <v>0</v>
      </c>
      <c r="AA3774">
        <v>0</v>
      </c>
      <c r="AB3774">
        <v>-39564.21</v>
      </c>
      <c r="AC3774">
        <v>-20723.43</v>
      </c>
      <c r="AD3774">
        <v>-56945.41</v>
      </c>
      <c r="AE3774">
        <v>0</v>
      </c>
      <c r="AF3774">
        <v>0</v>
      </c>
      <c r="AG3774">
        <v>0</v>
      </c>
      <c r="AH3774">
        <v>0</v>
      </c>
      <c r="AI3774">
        <v>-56945.41</v>
      </c>
      <c r="AJ3774">
        <v>-39564.21</v>
      </c>
      <c r="AK3774">
        <v>-38104.629999999997</v>
      </c>
      <c r="AL3774">
        <v>-38104.629999999997</v>
      </c>
      <c r="AM3774">
        <v>0</v>
      </c>
      <c r="AN3774">
        <v>0</v>
      </c>
      <c r="AO3774">
        <v>0</v>
      </c>
      <c r="AP3774">
        <v>0</v>
      </c>
      <c r="AQ3774">
        <v>0</v>
      </c>
    </row>
    <row r="3775" spans="2:43" x14ac:dyDescent="0.35">
      <c r="B3775" s="65" t="s">
        <v>128</v>
      </c>
      <c r="C3775">
        <v>2015</v>
      </c>
      <c r="D3775">
        <v>2017</v>
      </c>
      <c r="F3775">
        <v>1730</v>
      </c>
      <c r="G3775">
        <v>0</v>
      </c>
      <c r="H3775" t="s">
        <v>673</v>
      </c>
      <c r="I3775">
        <v>4</v>
      </c>
      <c r="J3775">
        <v>253</v>
      </c>
      <c r="K3775" t="s">
        <v>66</v>
      </c>
      <c r="L3775">
        <v>-3755934.22</v>
      </c>
      <c r="M3775">
        <v>-1620501.02</v>
      </c>
      <c r="N3775">
        <v>0</v>
      </c>
      <c r="O3775">
        <v>0</v>
      </c>
      <c r="P3775">
        <v>-3755934.22</v>
      </c>
      <c r="Q3775">
        <v>-1620501.02</v>
      </c>
      <c r="R3775">
        <v>0</v>
      </c>
      <c r="S3775">
        <v>0</v>
      </c>
      <c r="T3775">
        <v>0</v>
      </c>
      <c r="U3775">
        <v>0</v>
      </c>
      <c r="V3775">
        <v>0</v>
      </c>
      <c r="W3775">
        <v>0</v>
      </c>
      <c r="X3775">
        <v>0</v>
      </c>
      <c r="Y3775">
        <v>0</v>
      </c>
      <c r="Z3775">
        <v>0</v>
      </c>
      <c r="AA3775">
        <v>0</v>
      </c>
      <c r="AB3775">
        <v>0</v>
      </c>
      <c r="AC3775">
        <v>0</v>
      </c>
      <c r="AD3775">
        <v>-2135433.2000000002</v>
      </c>
      <c r="AE3775">
        <v>0</v>
      </c>
      <c r="AF3775">
        <v>0</v>
      </c>
      <c r="AG3775">
        <v>0</v>
      </c>
      <c r="AH3775">
        <v>0</v>
      </c>
      <c r="AI3775">
        <v>-2135433.2000000002</v>
      </c>
      <c r="AJ3775">
        <v>0</v>
      </c>
      <c r="AK3775">
        <v>-2135433.2000000002</v>
      </c>
      <c r="AL3775">
        <v>0</v>
      </c>
      <c r="AM3775">
        <v>0</v>
      </c>
      <c r="AN3775">
        <v>0</v>
      </c>
      <c r="AO3775">
        <v>0</v>
      </c>
      <c r="AP3775">
        <v>0</v>
      </c>
      <c r="AQ3775">
        <v>0</v>
      </c>
    </row>
    <row r="3776" spans="2:43" x14ac:dyDescent="0.35">
      <c r="B3776" s="65" t="s">
        <v>128</v>
      </c>
      <c r="C3776">
        <v>2015</v>
      </c>
      <c r="D3776">
        <v>2017</v>
      </c>
      <c r="F3776">
        <v>1730</v>
      </c>
      <c r="G3776">
        <v>0</v>
      </c>
      <c r="H3776" t="s">
        <v>676</v>
      </c>
      <c r="I3776">
        <v>5</v>
      </c>
      <c r="J3776">
        <v>253</v>
      </c>
      <c r="K3776" t="s">
        <v>66</v>
      </c>
      <c r="L3776">
        <v>0</v>
      </c>
      <c r="M3776">
        <v>0</v>
      </c>
      <c r="N3776">
        <v>0</v>
      </c>
      <c r="O3776">
        <v>0</v>
      </c>
      <c r="P3776">
        <v>0</v>
      </c>
      <c r="Q3776">
        <v>0</v>
      </c>
      <c r="R3776">
        <v>0</v>
      </c>
      <c r="S3776">
        <v>0</v>
      </c>
      <c r="T3776">
        <v>0</v>
      </c>
      <c r="U3776">
        <v>0</v>
      </c>
      <c r="V3776">
        <v>0</v>
      </c>
      <c r="W3776">
        <v>0</v>
      </c>
      <c r="X3776">
        <v>-773467.1</v>
      </c>
      <c r="Y3776">
        <v>-310214.87</v>
      </c>
      <c r="Z3776">
        <v>0</v>
      </c>
      <c r="AA3776">
        <v>0</v>
      </c>
      <c r="AB3776">
        <v>-773467.1</v>
      </c>
      <c r="AC3776">
        <v>-310214.87</v>
      </c>
      <c r="AD3776">
        <v>-463252.23</v>
      </c>
      <c r="AE3776">
        <v>0</v>
      </c>
      <c r="AF3776">
        <v>0</v>
      </c>
      <c r="AG3776">
        <v>0</v>
      </c>
      <c r="AH3776">
        <v>0</v>
      </c>
      <c r="AI3776">
        <v>-463252.23</v>
      </c>
      <c r="AJ3776">
        <v>-773467.1</v>
      </c>
      <c r="AK3776">
        <v>0</v>
      </c>
      <c r="AL3776">
        <v>0</v>
      </c>
      <c r="AM3776">
        <v>0</v>
      </c>
      <c r="AN3776">
        <v>0</v>
      </c>
      <c r="AO3776">
        <v>0</v>
      </c>
      <c r="AP3776">
        <v>0</v>
      </c>
      <c r="AQ3776">
        <v>0</v>
      </c>
    </row>
    <row r="3777" spans="2:43" x14ac:dyDescent="0.35">
      <c r="B3777" s="65" t="s">
        <v>128</v>
      </c>
      <c r="C3777">
        <v>2016</v>
      </c>
      <c r="D3777">
        <v>2016</v>
      </c>
      <c r="F3777">
        <v>1730</v>
      </c>
      <c r="G3777">
        <v>0</v>
      </c>
      <c r="H3777" t="s">
        <v>675</v>
      </c>
      <c r="I3777">
        <v>1</v>
      </c>
      <c r="J3777">
        <v>111</v>
      </c>
      <c r="K3777" t="s">
        <v>66</v>
      </c>
      <c r="L3777">
        <v>0</v>
      </c>
      <c r="M3777">
        <v>0</v>
      </c>
      <c r="N3777">
        <v>0</v>
      </c>
      <c r="O3777">
        <v>0</v>
      </c>
      <c r="P3777">
        <v>0</v>
      </c>
      <c r="Q3777">
        <v>0</v>
      </c>
      <c r="R3777">
        <v>-90955.24</v>
      </c>
      <c r="S3777">
        <v>-809.59</v>
      </c>
      <c r="T3777">
        <v>0</v>
      </c>
      <c r="U3777">
        <v>0</v>
      </c>
      <c r="V3777">
        <v>-90955.24</v>
      </c>
      <c r="W3777">
        <v>-809.59</v>
      </c>
      <c r="X3777">
        <v>0</v>
      </c>
      <c r="Y3777">
        <v>0</v>
      </c>
      <c r="Z3777">
        <v>0</v>
      </c>
      <c r="AA3777">
        <v>0</v>
      </c>
      <c r="AB3777">
        <v>0</v>
      </c>
      <c r="AC3777">
        <v>0</v>
      </c>
      <c r="AD3777">
        <v>-90145.65</v>
      </c>
      <c r="AE3777">
        <v>0</v>
      </c>
      <c r="AF3777">
        <v>0</v>
      </c>
      <c r="AG3777">
        <v>-0.01</v>
      </c>
      <c r="AH3777">
        <v>0</v>
      </c>
      <c r="AI3777">
        <v>-90145.66</v>
      </c>
      <c r="AJ3777">
        <v>0</v>
      </c>
      <c r="AK3777">
        <v>-90145.66</v>
      </c>
      <c r="AL3777">
        <v>-0.01</v>
      </c>
      <c r="AM3777">
        <v>0</v>
      </c>
      <c r="AN3777">
        <v>809.59</v>
      </c>
      <c r="AO3777">
        <v>0</v>
      </c>
      <c r="AP3777">
        <v>0</v>
      </c>
      <c r="AQ3777">
        <v>809.59</v>
      </c>
    </row>
    <row r="3778" spans="2:43" x14ac:dyDescent="0.35">
      <c r="B3778" s="65" t="s">
        <v>128</v>
      </c>
      <c r="C3778">
        <v>2016</v>
      </c>
      <c r="D3778">
        <v>2016</v>
      </c>
      <c r="F3778">
        <v>1730</v>
      </c>
      <c r="G3778">
        <v>0</v>
      </c>
      <c r="H3778" t="s">
        <v>675</v>
      </c>
      <c r="I3778">
        <v>1</v>
      </c>
      <c r="J3778">
        <v>113</v>
      </c>
      <c r="K3778" t="s">
        <v>66</v>
      </c>
      <c r="L3778">
        <v>0</v>
      </c>
      <c r="M3778">
        <v>0</v>
      </c>
      <c r="N3778">
        <v>0</v>
      </c>
      <c r="O3778">
        <v>0</v>
      </c>
      <c r="P3778">
        <v>0</v>
      </c>
      <c r="Q3778">
        <v>0</v>
      </c>
      <c r="R3778">
        <v>-5960.8</v>
      </c>
      <c r="S3778">
        <v>0</v>
      </c>
      <c r="T3778">
        <v>0</v>
      </c>
      <c r="U3778">
        <v>0</v>
      </c>
      <c r="V3778">
        <v>-5960.8</v>
      </c>
      <c r="W3778">
        <v>0</v>
      </c>
      <c r="X3778">
        <v>0</v>
      </c>
      <c r="Y3778">
        <v>0</v>
      </c>
      <c r="Z3778">
        <v>0</v>
      </c>
      <c r="AA3778">
        <v>0</v>
      </c>
      <c r="AB3778">
        <v>0</v>
      </c>
      <c r="AC3778">
        <v>0</v>
      </c>
      <c r="AD3778">
        <v>-5960.8</v>
      </c>
      <c r="AE3778">
        <v>0</v>
      </c>
      <c r="AF3778">
        <v>0</v>
      </c>
      <c r="AG3778">
        <v>0</v>
      </c>
      <c r="AH3778">
        <v>0</v>
      </c>
      <c r="AI3778">
        <v>-5960.8</v>
      </c>
      <c r="AJ3778">
        <v>0</v>
      </c>
      <c r="AK3778">
        <v>-5960.8</v>
      </c>
      <c r="AL3778">
        <v>0</v>
      </c>
      <c r="AM3778">
        <v>0</v>
      </c>
      <c r="AN3778">
        <v>0</v>
      </c>
      <c r="AO3778">
        <v>0</v>
      </c>
      <c r="AP3778">
        <v>0</v>
      </c>
      <c r="AQ3778">
        <v>0</v>
      </c>
    </row>
    <row r="3779" spans="2:43" x14ac:dyDescent="0.35">
      <c r="B3779" s="65" t="s">
        <v>128</v>
      </c>
      <c r="C3779">
        <v>2016</v>
      </c>
      <c r="D3779">
        <v>2016</v>
      </c>
      <c r="F3779">
        <v>1730</v>
      </c>
      <c r="G3779">
        <v>0</v>
      </c>
      <c r="H3779" t="s">
        <v>675</v>
      </c>
      <c r="I3779">
        <v>1</v>
      </c>
      <c r="J3779">
        <v>115</v>
      </c>
      <c r="K3779" t="s">
        <v>66</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-7813</v>
      </c>
      <c r="AH3779">
        <v>0</v>
      </c>
      <c r="AI3779">
        <v>-7813</v>
      </c>
      <c r="AJ3779">
        <v>0</v>
      </c>
      <c r="AK3779">
        <v>-7813</v>
      </c>
      <c r="AL3779">
        <v>-7813</v>
      </c>
      <c r="AM3779">
        <v>0</v>
      </c>
      <c r="AN3779">
        <v>0</v>
      </c>
      <c r="AO3779">
        <v>0</v>
      </c>
      <c r="AP3779">
        <v>0</v>
      </c>
      <c r="AQ3779">
        <v>0</v>
      </c>
    </row>
    <row r="3780" spans="2:43" x14ac:dyDescent="0.35">
      <c r="B3780" s="65" t="s">
        <v>128</v>
      </c>
      <c r="C3780">
        <v>2016</v>
      </c>
      <c r="D3780">
        <v>2016</v>
      </c>
      <c r="F3780">
        <v>1730</v>
      </c>
      <c r="G3780">
        <v>0</v>
      </c>
      <c r="H3780" t="s">
        <v>675</v>
      </c>
      <c r="I3780">
        <v>1</v>
      </c>
      <c r="J3780">
        <v>121</v>
      </c>
      <c r="K3780" t="s">
        <v>66</v>
      </c>
      <c r="L3780">
        <v>0</v>
      </c>
      <c r="M3780">
        <v>0</v>
      </c>
      <c r="N3780">
        <v>0</v>
      </c>
      <c r="O3780">
        <v>0</v>
      </c>
      <c r="P3780">
        <v>0</v>
      </c>
      <c r="Q3780">
        <v>0</v>
      </c>
      <c r="R3780">
        <v>-30297.19</v>
      </c>
      <c r="S3780">
        <v>-1537.85</v>
      </c>
      <c r="T3780">
        <v>0</v>
      </c>
      <c r="U3780">
        <v>0</v>
      </c>
      <c r="V3780">
        <v>-30297.19</v>
      </c>
      <c r="W3780">
        <v>-1537.85</v>
      </c>
      <c r="X3780">
        <v>0</v>
      </c>
      <c r="Y3780">
        <v>0</v>
      </c>
      <c r="Z3780">
        <v>0</v>
      </c>
      <c r="AA3780">
        <v>0</v>
      </c>
      <c r="AB3780">
        <v>0</v>
      </c>
      <c r="AC3780">
        <v>0</v>
      </c>
      <c r="AD3780">
        <v>-28759.34</v>
      </c>
      <c r="AE3780">
        <v>0</v>
      </c>
      <c r="AF3780">
        <v>0</v>
      </c>
      <c r="AG3780">
        <v>-171.66</v>
      </c>
      <c r="AH3780">
        <v>0</v>
      </c>
      <c r="AI3780">
        <v>-28931</v>
      </c>
      <c r="AJ3780">
        <v>0</v>
      </c>
      <c r="AK3780">
        <v>-28931</v>
      </c>
      <c r="AL3780">
        <v>-171.66</v>
      </c>
      <c r="AM3780">
        <v>0</v>
      </c>
      <c r="AN3780">
        <v>1537.85</v>
      </c>
      <c r="AO3780">
        <v>0</v>
      </c>
      <c r="AP3780">
        <v>0</v>
      </c>
      <c r="AQ3780">
        <v>1537.85</v>
      </c>
    </row>
    <row r="3781" spans="2:43" x14ac:dyDescent="0.35">
      <c r="B3781" s="65" t="s">
        <v>128</v>
      </c>
      <c r="C3781">
        <v>2016</v>
      </c>
      <c r="D3781">
        <v>2016</v>
      </c>
      <c r="F3781">
        <v>1730</v>
      </c>
      <c r="G3781">
        <v>0</v>
      </c>
      <c r="H3781" t="s">
        <v>675</v>
      </c>
      <c r="I3781">
        <v>1</v>
      </c>
      <c r="J3781">
        <v>210</v>
      </c>
      <c r="K3781" t="s">
        <v>66</v>
      </c>
      <c r="L3781">
        <v>-9455.68</v>
      </c>
      <c r="M3781">
        <v>-473.85</v>
      </c>
      <c r="N3781">
        <v>0</v>
      </c>
      <c r="O3781">
        <v>-2401.12</v>
      </c>
      <c r="P3781">
        <v>-9455.68</v>
      </c>
      <c r="Q3781">
        <v>-2874.97</v>
      </c>
      <c r="R3781">
        <v>0</v>
      </c>
      <c r="S3781">
        <v>1930.27</v>
      </c>
      <c r="T3781">
        <v>0</v>
      </c>
      <c r="U3781">
        <v>-1930.27</v>
      </c>
      <c r="V3781">
        <v>0</v>
      </c>
      <c r="W3781">
        <v>0</v>
      </c>
      <c r="X3781">
        <v>0</v>
      </c>
      <c r="Y3781">
        <v>0</v>
      </c>
      <c r="Z3781">
        <v>0</v>
      </c>
      <c r="AA3781">
        <v>0</v>
      </c>
      <c r="AB3781">
        <v>0</v>
      </c>
      <c r="AC3781">
        <v>0</v>
      </c>
      <c r="AD3781">
        <v>-10912.1</v>
      </c>
      <c r="AE3781">
        <v>0</v>
      </c>
      <c r="AF3781">
        <v>0</v>
      </c>
      <c r="AG3781">
        <v>0</v>
      </c>
      <c r="AH3781">
        <v>0</v>
      </c>
      <c r="AI3781">
        <v>-10912.1</v>
      </c>
      <c r="AJ3781">
        <v>0</v>
      </c>
      <c r="AK3781">
        <v>-10912.1</v>
      </c>
      <c r="AL3781">
        <v>-4331.3900000000003</v>
      </c>
      <c r="AM3781">
        <v>2874.97</v>
      </c>
      <c r="AN3781">
        <v>0</v>
      </c>
      <c r="AO3781">
        <v>0</v>
      </c>
      <c r="AP3781">
        <v>0</v>
      </c>
      <c r="AQ3781">
        <v>2874.97</v>
      </c>
    </row>
    <row r="3782" spans="2:43" x14ac:dyDescent="0.35">
      <c r="B3782" s="65" t="s">
        <v>128</v>
      </c>
      <c r="C3782">
        <v>2016</v>
      </c>
      <c r="D3782">
        <v>2016</v>
      </c>
      <c r="F3782">
        <v>1730</v>
      </c>
      <c r="G3782">
        <v>0</v>
      </c>
      <c r="H3782" t="s">
        <v>675</v>
      </c>
      <c r="I3782">
        <v>1</v>
      </c>
      <c r="J3782">
        <v>253</v>
      </c>
      <c r="K3782" t="s">
        <v>66</v>
      </c>
      <c r="L3782">
        <v>-4439.6499999999996</v>
      </c>
      <c r="M3782">
        <v>-4183.2</v>
      </c>
      <c r="N3782">
        <v>0</v>
      </c>
      <c r="O3782">
        <v>0</v>
      </c>
      <c r="P3782">
        <v>-4439.6499999999996</v>
      </c>
      <c r="Q3782">
        <v>-4183.2</v>
      </c>
      <c r="R3782">
        <v>0</v>
      </c>
      <c r="S3782">
        <v>0</v>
      </c>
      <c r="T3782">
        <v>0</v>
      </c>
      <c r="U3782">
        <v>0</v>
      </c>
      <c r="V3782">
        <v>0</v>
      </c>
      <c r="W3782">
        <v>0</v>
      </c>
      <c r="X3782">
        <v>-3771.61</v>
      </c>
      <c r="Y3782">
        <v>-3771.61</v>
      </c>
      <c r="Z3782">
        <v>0</v>
      </c>
      <c r="AA3782">
        <v>0</v>
      </c>
      <c r="AB3782">
        <v>-3771.61</v>
      </c>
      <c r="AC3782">
        <v>-3771.61</v>
      </c>
      <c r="AD3782">
        <v>-256.45</v>
      </c>
      <c r="AE3782">
        <v>0</v>
      </c>
      <c r="AF3782">
        <v>0</v>
      </c>
      <c r="AG3782">
        <v>0</v>
      </c>
      <c r="AH3782">
        <v>0</v>
      </c>
      <c r="AI3782">
        <v>-256.45</v>
      </c>
      <c r="AJ3782">
        <v>-3771.61</v>
      </c>
      <c r="AK3782">
        <v>-256.45</v>
      </c>
      <c r="AL3782">
        <v>0</v>
      </c>
      <c r="AM3782">
        <v>0</v>
      </c>
      <c r="AN3782">
        <v>0</v>
      </c>
      <c r="AO3782">
        <v>0</v>
      </c>
      <c r="AP3782">
        <v>0</v>
      </c>
      <c r="AQ3782">
        <v>0</v>
      </c>
    </row>
    <row r="3783" spans="2:43" x14ac:dyDescent="0.35">
      <c r="B3783" s="65" t="s">
        <v>128</v>
      </c>
      <c r="C3783">
        <v>2016</v>
      </c>
      <c r="D3783">
        <v>2016</v>
      </c>
      <c r="F3783">
        <v>1730</v>
      </c>
      <c r="G3783">
        <v>0</v>
      </c>
      <c r="H3783" t="s">
        <v>675</v>
      </c>
      <c r="I3783">
        <v>1</v>
      </c>
      <c r="J3783">
        <v>260</v>
      </c>
      <c r="K3783" t="s">
        <v>66</v>
      </c>
      <c r="L3783">
        <v>0</v>
      </c>
      <c r="M3783">
        <v>0</v>
      </c>
      <c r="N3783">
        <v>0</v>
      </c>
      <c r="O3783">
        <v>0</v>
      </c>
      <c r="P3783">
        <v>0</v>
      </c>
      <c r="Q3783">
        <v>0</v>
      </c>
      <c r="R3783">
        <v>0</v>
      </c>
      <c r="S3783">
        <v>-693.61</v>
      </c>
      <c r="T3783">
        <v>0</v>
      </c>
      <c r="U3783">
        <v>0</v>
      </c>
      <c r="V3783">
        <v>0</v>
      </c>
      <c r="W3783">
        <v>-693.61</v>
      </c>
      <c r="X3783">
        <v>0</v>
      </c>
      <c r="Y3783">
        <v>0</v>
      </c>
      <c r="Z3783">
        <v>0</v>
      </c>
      <c r="AA3783">
        <v>0</v>
      </c>
      <c r="AB3783">
        <v>0</v>
      </c>
      <c r="AC3783">
        <v>0</v>
      </c>
      <c r="AD3783">
        <v>693.61</v>
      </c>
      <c r="AE3783">
        <v>0</v>
      </c>
      <c r="AF3783">
        <v>0</v>
      </c>
      <c r="AG3783">
        <v>0</v>
      </c>
      <c r="AH3783">
        <v>0</v>
      </c>
      <c r="AI3783">
        <v>693.61</v>
      </c>
      <c r="AJ3783">
        <v>0</v>
      </c>
      <c r="AK3783">
        <v>693.61</v>
      </c>
      <c r="AL3783">
        <v>0</v>
      </c>
      <c r="AM3783">
        <v>0</v>
      </c>
      <c r="AN3783">
        <v>693.61</v>
      </c>
      <c r="AO3783">
        <v>0</v>
      </c>
      <c r="AP3783">
        <v>0</v>
      </c>
      <c r="AQ3783">
        <v>693.61</v>
      </c>
    </row>
    <row r="3784" spans="2:43" x14ac:dyDescent="0.35">
      <c r="B3784" s="65" t="s">
        <v>128</v>
      </c>
      <c r="C3784">
        <v>2016</v>
      </c>
      <c r="D3784">
        <v>2016</v>
      </c>
      <c r="F3784">
        <v>1730</v>
      </c>
      <c r="G3784">
        <v>0</v>
      </c>
      <c r="H3784" t="s">
        <v>671</v>
      </c>
      <c r="I3784">
        <v>802</v>
      </c>
      <c r="J3784">
        <v>111</v>
      </c>
      <c r="K3784" t="s">
        <v>457</v>
      </c>
      <c r="L3784">
        <v>0</v>
      </c>
      <c r="M3784">
        <v>0</v>
      </c>
      <c r="N3784">
        <v>0</v>
      </c>
      <c r="O3784">
        <v>0</v>
      </c>
      <c r="P3784">
        <v>0</v>
      </c>
      <c r="Q3784">
        <v>0</v>
      </c>
      <c r="R3784">
        <v>0</v>
      </c>
      <c r="S3784">
        <v>106288.14</v>
      </c>
      <c r="T3784">
        <v>0</v>
      </c>
      <c r="U3784">
        <v>-106288.14</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row>
    <row r="3785" spans="2:43" x14ac:dyDescent="0.35">
      <c r="B3785" s="65" t="s">
        <v>128</v>
      </c>
      <c r="C3785">
        <v>2016</v>
      </c>
      <c r="D3785">
        <v>2016</v>
      </c>
      <c r="F3785">
        <v>1730</v>
      </c>
      <c r="G3785">
        <v>0</v>
      </c>
      <c r="H3785" t="s">
        <v>671</v>
      </c>
      <c r="I3785">
        <v>802</v>
      </c>
      <c r="J3785">
        <v>121</v>
      </c>
      <c r="K3785" t="s">
        <v>457</v>
      </c>
      <c r="L3785">
        <v>0</v>
      </c>
      <c r="M3785">
        <v>0</v>
      </c>
      <c r="N3785">
        <v>0</v>
      </c>
      <c r="O3785">
        <v>0</v>
      </c>
      <c r="P3785">
        <v>0</v>
      </c>
      <c r="Q3785">
        <v>0</v>
      </c>
      <c r="R3785">
        <v>-490.68</v>
      </c>
      <c r="S3785">
        <v>37991.69</v>
      </c>
      <c r="T3785">
        <v>0</v>
      </c>
      <c r="U3785">
        <v>-38482.370000000003</v>
      </c>
      <c r="V3785">
        <v>-490.68</v>
      </c>
      <c r="W3785">
        <v>-490.68</v>
      </c>
      <c r="X3785">
        <v>0</v>
      </c>
      <c r="Y3785">
        <v>0</v>
      </c>
      <c r="Z3785">
        <v>0</v>
      </c>
      <c r="AA3785">
        <v>0</v>
      </c>
      <c r="AB3785">
        <v>0</v>
      </c>
      <c r="AC3785">
        <v>0</v>
      </c>
      <c r="AD3785">
        <v>0</v>
      </c>
      <c r="AE3785">
        <v>0</v>
      </c>
      <c r="AF3785">
        <v>0</v>
      </c>
      <c r="AG3785">
        <v>0</v>
      </c>
      <c r="AH3785">
        <v>0</v>
      </c>
      <c r="AI3785">
        <v>0</v>
      </c>
      <c r="AJ3785">
        <v>0</v>
      </c>
      <c r="AK3785">
        <v>0</v>
      </c>
      <c r="AL3785">
        <v>0</v>
      </c>
      <c r="AM3785">
        <v>0</v>
      </c>
      <c r="AN3785">
        <v>490.68</v>
      </c>
      <c r="AO3785">
        <v>0</v>
      </c>
      <c r="AP3785">
        <v>714.68</v>
      </c>
      <c r="AQ3785">
        <v>1205.3599999999999</v>
      </c>
    </row>
    <row r="3786" spans="2:43" x14ac:dyDescent="0.35">
      <c r="B3786" s="65" t="s">
        <v>128</v>
      </c>
      <c r="C3786">
        <v>2016</v>
      </c>
      <c r="D3786">
        <v>2016</v>
      </c>
      <c r="F3786">
        <v>1730</v>
      </c>
      <c r="G3786">
        <v>0</v>
      </c>
      <c r="H3786" t="s">
        <v>671</v>
      </c>
      <c r="I3786">
        <v>802</v>
      </c>
      <c r="J3786">
        <v>210</v>
      </c>
      <c r="K3786" t="s">
        <v>457</v>
      </c>
      <c r="L3786">
        <v>-3668.97</v>
      </c>
      <c r="M3786">
        <v>-333</v>
      </c>
      <c r="N3786">
        <v>0</v>
      </c>
      <c r="O3786">
        <v>-56.2</v>
      </c>
      <c r="P3786">
        <v>-3668.97</v>
      </c>
      <c r="Q3786">
        <v>-389.2</v>
      </c>
      <c r="R3786">
        <v>0</v>
      </c>
      <c r="S3786">
        <v>60.4</v>
      </c>
      <c r="T3786">
        <v>0</v>
      </c>
      <c r="U3786">
        <v>-60.4</v>
      </c>
      <c r="V3786">
        <v>0</v>
      </c>
      <c r="W3786">
        <v>0</v>
      </c>
      <c r="X3786">
        <v>0</v>
      </c>
      <c r="Y3786">
        <v>0</v>
      </c>
      <c r="Z3786">
        <v>0</v>
      </c>
      <c r="AA3786">
        <v>0</v>
      </c>
      <c r="AB3786">
        <v>0</v>
      </c>
      <c r="AC3786">
        <v>0</v>
      </c>
      <c r="AD3786">
        <v>-3396.37</v>
      </c>
      <c r="AE3786">
        <v>0</v>
      </c>
      <c r="AF3786">
        <v>0</v>
      </c>
      <c r="AG3786">
        <v>0</v>
      </c>
      <c r="AH3786">
        <v>0</v>
      </c>
      <c r="AI3786">
        <v>-3396.37</v>
      </c>
      <c r="AJ3786">
        <v>0</v>
      </c>
      <c r="AK3786">
        <v>-3396.37</v>
      </c>
      <c r="AL3786">
        <v>-116.6</v>
      </c>
      <c r="AM3786">
        <v>389.2</v>
      </c>
      <c r="AN3786">
        <v>0</v>
      </c>
      <c r="AO3786">
        <v>0</v>
      </c>
      <c r="AP3786">
        <v>0</v>
      </c>
      <c r="AQ3786">
        <v>389.2</v>
      </c>
    </row>
    <row r="3787" spans="2:43" x14ac:dyDescent="0.35">
      <c r="B3787" s="65" t="s">
        <v>128</v>
      </c>
      <c r="C3787">
        <v>2016</v>
      </c>
      <c r="D3787">
        <v>2016</v>
      </c>
      <c r="F3787">
        <v>1730</v>
      </c>
      <c r="G3787">
        <v>0</v>
      </c>
      <c r="H3787" t="s">
        <v>671</v>
      </c>
      <c r="I3787">
        <v>802</v>
      </c>
      <c r="J3787">
        <v>220</v>
      </c>
      <c r="K3787" t="s">
        <v>457</v>
      </c>
      <c r="L3787">
        <v>0</v>
      </c>
      <c r="M3787">
        <v>0</v>
      </c>
      <c r="N3787">
        <v>0</v>
      </c>
      <c r="O3787">
        <v>0</v>
      </c>
      <c r="P3787">
        <v>0</v>
      </c>
      <c r="Q3787">
        <v>0</v>
      </c>
      <c r="R3787">
        <v>-559.32000000000005</v>
      </c>
      <c r="S3787">
        <v>358.79</v>
      </c>
      <c r="T3787">
        <v>0</v>
      </c>
      <c r="U3787">
        <v>-558.79</v>
      </c>
      <c r="V3787">
        <v>-559.32000000000005</v>
      </c>
      <c r="W3787">
        <v>-200</v>
      </c>
      <c r="X3787">
        <v>0</v>
      </c>
      <c r="Y3787">
        <v>0</v>
      </c>
      <c r="Z3787">
        <v>0</v>
      </c>
      <c r="AA3787">
        <v>0</v>
      </c>
      <c r="AB3787">
        <v>0</v>
      </c>
      <c r="AC3787">
        <v>0</v>
      </c>
      <c r="AD3787">
        <v>-918.11</v>
      </c>
      <c r="AE3787">
        <v>0</v>
      </c>
      <c r="AF3787">
        <v>0</v>
      </c>
      <c r="AG3787">
        <v>0</v>
      </c>
      <c r="AH3787">
        <v>0</v>
      </c>
      <c r="AI3787">
        <v>-918.11</v>
      </c>
      <c r="AJ3787">
        <v>0</v>
      </c>
      <c r="AK3787">
        <v>-918.11</v>
      </c>
      <c r="AL3787">
        <v>-558.79</v>
      </c>
      <c r="AM3787">
        <v>0</v>
      </c>
      <c r="AN3787">
        <v>200</v>
      </c>
      <c r="AO3787">
        <v>0</v>
      </c>
      <c r="AP3787">
        <v>0</v>
      </c>
      <c r="AQ3787">
        <v>200</v>
      </c>
    </row>
    <row r="3788" spans="2:43" x14ac:dyDescent="0.35">
      <c r="B3788" s="65" t="s">
        <v>128</v>
      </c>
      <c r="C3788">
        <v>2016</v>
      </c>
      <c r="D3788">
        <v>2016</v>
      </c>
      <c r="F3788">
        <v>1730</v>
      </c>
      <c r="G3788">
        <v>0</v>
      </c>
      <c r="H3788" t="s">
        <v>671</v>
      </c>
      <c r="I3788">
        <v>802</v>
      </c>
      <c r="J3788">
        <v>232</v>
      </c>
      <c r="K3788" t="s">
        <v>457</v>
      </c>
      <c r="L3788">
        <v>0</v>
      </c>
      <c r="M3788">
        <v>4490</v>
      </c>
      <c r="N3788">
        <v>0</v>
      </c>
      <c r="O3788">
        <v>-4490</v>
      </c>
      <c r="P3788">
        <v>0</v>
      </c>
      <c r="Q3788">
        <v>0</v>
      </c>
      <c r="R3788">
        <v>0</v>
      </c>
      <c r="S3788">
        <v>-4490</v>
      </c>
      <c r="T3788">
        <v>0</v>
      </c>
      <c r="U3788">
        <v>0</v>
      </c>
      <c r="V3788">
        <v>0</v>
      </c>
      <c r="W3788">
        <v>-4490</v>
      </c>
      <c r="X3788">
        <v>-59485.5</v>
      </c>
      <c r="Y3788">
        <v>0</v>
      </c>
      <c r="Z3788">
        <v>0</v>
      </c>
      <c r="AA3788">
        <v>0</v>
      </c>
      <c r="AB3788">
        <v>-59485.5</v>
      </c>
      <c r="AC3788">
        <v>0</v>
      </c>
      <c r="AD3788">
        <v>-59485.5</v>
      </c>
      <c r="AE3788">
        <v>0</v>
      </c>
      <c r="AF3788">
        <v>0</v>
      </c>
      <c r="AG3788">
        <v>0</v>
      </c>
      <c r="AH3788">
        <v>0</v>
      </c>
      <c r="AI3788">
        <v>-59485.5</v>
      </c>
      <c r="AJ3788">
        <v>-59485.5</v>
      </c>
      <c r="AK3788">
        <v>0</v>
      </c>
      <c r="AL3788">
        <v>-4490</v>
      </c>
      <c r="AM3788">
        <v>0</v>
      </c>
      <c r="AN3788">
        <v>4490</v>
      </c>
      <c r="AO3788">
        <v>0</v>
      </c>
      <c r="AP3788">
        <v>0</v>
      </c>
      <c r="AQ3788">
        <v>4490</v>
      </c>
    </row>
    <row r="3789" spans="2:43" x14ac:dyDescent="0.35">
      <c r="B3789" s="65" t="s">
        <v>128</v>
      </c>
      <c r="C3789">
        <v>2016</v>
      </c>
      <c r="D3789">
        <v>2016</v>
      </c>
      <c r="F3789">
        <v>1730</v>
      </c>
      <c r="G3789">
        <v>0</v>
      </c>
      <c r="H3789" t="s">
        <v>671</v>
      </c>
      <c r="I3789">
        <v>802</v>
      </c>
      <c r="J3789">
        <v>233</v>
      </c>
      <c r="K3789" t="s">
        <v>457</v>
      </c>
      <c r="L3789">
        <v>0</v>
      </c>
      <c r="M3789">
        <v>0</v>
      </c>
      <c r="N3789">
        <v>0</v>
      </c>
      <c r="O3789">
        <v>0</v>
      </c>
      <c r="P3789">
        <v>0</v>
      </c>
      <c r="Q3789">
        <v>0</v>
      </c>
      <c r="R3789">
        <v>0</v>
      </c>
      <c r="S3789">
        <v>0</v>
      </c>
      <c r="T3789">
        <v>0</v>
      </c>
      <c r="U3789">
        <v>0</v>
      </c>
      <c r="V3789">
        <v>0</v>
      </c>
      <c r="W3789">
        <v>0</v>
      </c>
      <c r="X3789">
        <v>-716.13</v>
      </c>
      <c r="Y3789">
        <v>-716.13</v>
      </c>
      <c r="Z3789">
        <v>0</v>
      </c>
      <c r="AA3789">
        <v>0</v>
      </c>
      <c r="AB3789">
        <v>-716.13</v>
      </c>
      <c r="AC3789">
        <v>-716.13</v>
      </c>
      <c r="AD3789">
        <v>0</v>
      </c>
      <c r="AE3789">
        <v>0</v>
      </c>
      <c r="AF3789">
        <v>0</v>
      </c>
      <c r="AG3789">
        <v>0</v>
      </c>
      <c r="AH3789">
        <v>0</v>
      </c>
      <c r="AI3789">
        <v>0</v>
      </c>
      <c r="AJ3789">
        <v>-716.13</v>
      </c>
      <c r="AK3789">
        <v>0</v>
      </c>
      <c r="AL3789">
        <v>0</v>
      </c>
      <c r="AM3789">
        <v>0</v>
      </c>
      <c r="AN3789">
        <v>0</v>
      </c>
      <c r="AO3789">
        <v>0</v>
      </c>
      <c r="AP3789">
        <v>0</v>
      </c>
      <c r="AQ3789">
        <v>0</v>
      </c>
    </row>
    <row r="3790" spans="2:43" x14ac:dyDescent="0.35">
      <c r="B3790" s="65" t="s">
        <v>128</v>
      </c>
      <c r="C3790">
        <v>2016</v>
      </c>
      <c r="D3790">
        <v>2016</v>
      </c>
      <c r="F3790">
        <v>1730</v>
      </c>
      <c r="G3790">
        <v>0</v>
      </c>
      <c r="H3790" t="s">
        <v>671</v>
      </c>
      <c r="I3790">
        <v>802</v>
      </c>
      <c r="J3790">
        <v>253</v>
      </c>
      <c r="K3790" t="s">
        <v>457</v>
      </c>
      <c r="L3790">
        <v>-1393.72</v>
      </c>
      <c r="M3790">
        <v>0</v>
      </c>
      <c r="N3790">
        <v>0</v>
      </c>
      <c r="O3790">
        <v>-1393.72</v>
      </c>
      <c r="P3790">
        <v>-1393.72</v>
      </c>
      <c r="Q3790">
        <v>-1393.72</v>
      </c>
      <c r="R3790">
        <v>0</v>
      </c>
      <c r="S3790">
        <v>0</v>
      </c>
      <c r="T3790">
        <v>0</v>
      </c>
      <c r="U3790">
        <v>0</v>
      </c>
      <c r="V3790">
        <v>0</v>
      </c>
      <c r="W3790">
        <v>0</v>
      </c>
      <c r="X3790">
        <v>-9611.4500000000007</v>
      </c>
      <c r="Y3790">
        <v>0</v>
      </c>
      <c r="Z3790">
        <v>0</v>
      </c>
      <c r="AA3790">
        <v>0</v>
      </c>
      <c r="AB3790">
        <v>-9611.4500000000007</v>
      </c>
      <c r="AC3790">
        <v>0</v>
      </c>
      <c r="AD3790">
        <v>-11005.17</v>
      </c>
      <c r="AE3790">
        <v>0</v>
      </c>
      <c r="AF3790">
        <v>0</v>
      </c>
      <c r="AG3790">
        <v>0</v>
      </c>
      <c r="AH3790">
        <v>0</v>
      </c>
      <c r="AI3790">
        <v>-11005.17</v>
      </c>
      <c r="AJ3790">
        <v>-9611.4500000000007</v>
      </c>
      <c r="AK3790">
        <v>-1393.72</v>
      </c>
      <c r="AL3790">
        <v>-1393.72</v>
      </c>
      <c r="AM3790">
        <v>1393.72</v>
      </c>
      <c r="AN3790">
        <v>0</v>
      </c>
      <c r="AO3790">
        <v>0</v>
      </c>
      <c r="AP3790">
        <v>0</v>
      </c>
      <c r="AQ3790">
        <v>1393.72</v>
      </c>
    </row>
    <row r="3791" spans="2:43" x14ac:dyDescent="0.35">
      <c r="B3791" s="65" t="s">
        <v>128</v>
      </c>
      <c r="C3791">
        <v>2016</v>
      </c>
      <c r="D3791">
        <v>2016</v>
      </c>
      <c r="F3791">
        <v>1730</v>
      </c>
      <c r="G3791">
        <v>0</v>
      </c>
      <c r="H3791" t="s">
        <v>671</v>
      </c>
      <c r="I3791">
        <v>802</v>
      </c>
      <c r="J3791">
        <v>260</v>
      </c>
      <c r="K3791" t="s">
        <v>457</v>
      </c>
      <c r="L3791">
        <v>-4100</v>
      </c>
      <c r="M3791">
        <v>-144</v>
      </c>
      <c r="N3791">
        <v>0</v>
      </c>
      <c r="O3791">
        <v>0</v>
      </c>
      <c r="P3791">
        <v>-4100</v>
      </c>
      <c r="Q3791">
        <v>-144</v>
      </c>
      <c r="R3791">
        <v>-7890.03</v>
      </c>
      <c r="S3791">
        <v>11330.03</v>
      </c>
      <c r="T3791">
        <v>0</v>
      </c>
      <c r="U3791">
        <v>-11330.03</v>
      </c>
      <c r="V3791">
        <v>-7890.03</v>
      </c>
      <c r="W3791">
        <v>0</v>
      </c>
      <c r="X3791">
        <v>0</v>
      </c>
      <c r="Y3791">
        <v>0</v>
      </c>
      <c r="Z3791">
        <v>0</v>
      </c>
      <c r="AA3791">
        <v>0</v>
      </c>
      <c r="AB3791">
        <v>0</v>
      </c>
      <c r="AC3791">
        <v>0</v>
      </c>
      <c r="AD3791">
        <v>-11846.03</v>
      </c>
      <c r="AE3791">
        <v>0</v>
      </c>
      <c r="AF3791">
        <v>0</v>
      </c>
      <c r="AG3791">
        <v>0</v>
      </c>
      <c r="AH3791">
        <v>0</v>
      </c>
      <c r="AI3791">
        <v>-11846.03</v>
      </c>
      <c r="AJ3791">
        <v>0</v>
      </c>
      <c r="AK3791">
        <v>-11846.03</v>
      </c>
      <c r="AL3791">
        <v>0</v>
      </c>
      <c r="AM3791">
        <v>144</v>
      </c>
      <c r="AN3791">
        <v>0</v>
      </c>
      <c r="AO3791">
        <v>0</v>
      </c>
      <c r="AP3791">
        <v>0</v>
      </c>
      <c r="AQ3791">
        <v>144</v>
      </c>
    </row>
    <row r="3792" spans="2:43" x14ac:dyDescent="0.35">
      <c r="B3792" s="65" t="s">
        <v>128</v>
      </c>
      <c r="C3792">
        <v>2016</v>
      </c>
      <c r="D3792">
        <v>2018</v>
      </c>
      <c r="F3792">
        <v>1730</v>
      </c>
      <c r="G3792">
        <v>0</v>
      </c>
      <c r="H3792" t="s">
        <v>672</v>
      </c>
      <c r="I3792">
        <v>2</v>
      </c>
      <c r="J3792">
        <v>251</v>
      </c>
      <c r="K3792" t="s">
        <v>66</v>
      </c>
      <c r="L3792">
        <v>-8599.59</v>
      </c>
      <c r="M3792">
        <v>-12812.19</v>
      </c>
      <c r="N3792">
        <v>0</v>
      </c>
      <c r="O3792">
        <v>0</v>
      </c>
      <c r="P3792">
        <v>-8599.59</v>
      </c>
      <c r="Q3792">
        <v>-12812.19</v>
      </c>
      <c r="R3792">
        <v>0</v>
      </c>
      <c r="S3792">
        <v>0</v>
      </c>
      <c r="T3792">
        <v>0</v>
      </c>
      <c r="U3792">
        <v>0</v>
      </c>
      <c r="V3792">
        <v>0</v>
      </c>
      <c r="W3792">
        <v>0</v>
      </c>
      <c r="X3792">
        <v>0</v>
      </c>
      <c r="Y3792">
        <v>0</v>
      </c>
      <c r="Z3792">
        <v>0</v>
      </c>
      <c r="AA3792">
        <v>0</v>
      </c>
      <c r="AB3792">
        <v>0</v>
      </c>
      <c r="AC3792">
        <v>0</v>
      </c>
      <c r="AD3792">
        <v>-8599.59</v>
      </c>
      <c r="AE3792">
        <v>0</v>
      </c>
      <c r="AF3792">
        <v>0</v>
      </c>
      <c r="AG3792">
        <v>0</v>
      </c>
      <c r="AH3792">
        <v>0</v>
      </c>
      <c r="AI3792">
        <v>-8599.59</v>
      </c>
      <c r="AJ3792">
        <v>0</v>
      </c>
      <c r="AK3792">
        <v>-8599.59</v>
      </c>
      <c r="AL3792">
        <v>-12812.19</v>
      </c>
      <c r="AM3792">
        <v>0</v>
      </c>
      <c r="AN3792">
        <v>0</v>
      </c>
      <c r="AO3792">
        <v>0</v>
      </c>
      <c r="AP3792">
        <v>0</v>
      </c>
      <c r="AQ3792">
        <v>0</v>
      </c>
    </row>
    <row r="3793" spans="2:43" x14ac:dyDescent="0.35">
      <c r="B3793" s="65" t="s">
        <v>128</v>
      </c>
      <c r="C3793">
        <v>2016</v>
      </c>
      <c r="D3793">
        <v>2018</v>
      </c>
      <c r="F3793">
        <v>1730</v>
      </c>
      <c r="G3793">
        <v>0</v>
      </c>
      <c r="H3793" t="s">
        <v>672</v>
      </c>
      <c r="I3793">
        <v>2</v>
      </c>
      <c r="J3793">
        <v>253</v>
      </c>
      <c r="K3793" t="s">
        <v>66</v>
      </c>
      <c r="L3793">
        <v>-60000</v>
      </c>
      <c r="M3793">
        <v>-60000</v>
      </c>
      <c r="N3793">
        <v>0</v>
      </c>
      <c r="O3793">
        <v>0</v>
      </c>
      <c r="P3793">
        <v>-60000</v>
      </c>
      <c r="Q3793">
        <v>-60000</v>
      </c>
      <c r="R3793">
        <v>0</v>
      </c>
      <c r="S3793">
        <v>0</v>
      </c>
      <c r="T3793">
        <v>0</v>
      </c>
      <c r="U3793">
        <v>0</v>
      </c>
      <c r="V3793">
        <v>0</v>
      </c>
      <c r="W3793">
        <v>0</v>
      </c>
      <c r="X3793">
        <v>-157369.84</v>
      </c>
      <c r="Y3793">
        <v>-89122.31</v>
      </c>
      <c r="Z3793">
        <v>0</v>
      </c>
      <c r="AA3793">
        <v>0</v>
      </c>
      <c r="AB3793">
        <v>-157369.84</v>
      </c>
      <c r="AC3793">
        <v>-89122.31</v>
      </c>
      <c r="AD3793">
        <v>-268247.53000000003</v>
      </c>
      <c r="AE3793">
        <v>0</v>
      </c>
      <c r="AF3793">
        <v>0</v>
      </c>
      <c r="AG3793">
        <v>0</v>
      </c>
      <c r="AH3793">
        <v>0</v>
      </c>
      <c r="AI3793">
        <v>-268247.53000000003</v>
      </c>
      <c r="AJ3793">
        <v>-157369.84</v>
      </c>
      <c r="AK3793">
        <v>-200000</v>
      </c>
      <c r="AL3793">
        <v>-200000</v>
      </c>
      <c r="AM3793">
        <v>0</v>
      </c>
      <c r="AN3793">
        <v>0</v>
      </c>
      <c r="AO3793">
        <v>0</v>
      </c>
      <c r="AP3793">
        <v>0</v>
      </c>
      <c r="AQ3793">
        <v>0</v>
      </c>
    </row>
    <row r="3794" spans="2:43" x14ac:dyDescent="0.35">
      <c r="B3794" s="65" t="s">
        <v>128</v>
      </c>
      <c r="C3794">
        <v>2016</v>
      </c>
      <c r="D3794">
        <v>2018</v>
      </c>
      <c r="F3794">
        <v>1730</v>
      </c>
      <c r="G3794">
        <v>0</v>
      </c>
      <c r="H3794" t="s">
        <v>674</v>
      </c>
      <c r="I3794">
        <v>3</v>
      </c>
      <c r="J3794">
        <v>251</v>
      </c>
      <c r="K3794" t="s">
        <v>66</v>
      </c>
      <c r="L3794">
        <v>0</v>
      </c>
      <c r="M3794">
        <v>-103333.01</v>
      </c>
      <c r="N3794">
        <v>0</v>
      </c>
      <c r="O3794">
        <v>0</v>
      </c>
      <c r="P3794">
        <v>0</v>
      </c>
      <c r="Q3794">
        <v>-103333.01</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-103333.01</v>
      </c>
      <c r="AM3794">
        <v>0</v>
      </c>
      <c r="AN3794">
        <v>0</v>
      </c>
      <c r="AO3794">
        <v>0</v>
      </c>
      <c r="AP3794">
        <v>0</v>
      </c>
      <c r="AQ3794">
        <v>0</v>
      </c>
    </row>
    <row r="3795" spans="2:43" x14ac:dyDescent="0.35">
      <c r="B3795" s="65" t="s">
        <v>128</v>
      </c>
      <c r="C3795">
        <v>2016</v>
      </c>
      <c r="D3795">
        <v>2018</v>
      </c>
      <c r="F3795">
        <v>1730</v>
      </c>
      <c r="G3795">
        <v>0</v>
      </c>
      <c r="H3795" t="s">
        <v>674</v>
      </c>
      <c r="I3795">
        <v>3</v>
      </c>
      <c r="J3795">
        <v>253</v>
      </c>
      <c r="K3795" t="s">
        <v>66</v>
      </c>
      <c r="L3795">
        <v>0</v>
      </c>
      <c r="M3795">
        <v>0</v>
      </c>
      <c r="N3795">
        <v>0</v>
      </c>
      <c r="O3795">
        <v>0</v>
      </c>
      <c r="P3795">
        <v>0</v>
      </c>
      <c r="Q3795">
        <v>0</v>
      </c>
      <c r="R3795">
        <v>0</v>
      </c>
      <c r="S3795">
        <v>0</v>
      </c>
      <c r="T3795">
        <v>0</v>
      </c>
      <c r="U3795">
        <v>0</v>
      </c>
      <c r="V3795">
        <v>0</v>
      </c>
      <c r="W3795">
        <v>0</v>
      </c>
      <c r="X3795">
        <v>0</v>
      </c>
      <c r="Y3795">
        <v>-81209.570000000007</v>
      </c>
      <c r="Z3795">
        <v>0</v>
      </c>
      <c r="AA3795">
        <v>0</v>
      </c>
      <c r="AB3795">
        <v>0</v>
      </c>
      <c r="AC3795">
        <v>-81209.570000000007</v>
      </c>
      <c r="AD3795">
        <v>-685.8</v>
      </c>
      <c r="AE3795">
        <v>0</v>
      </c>
      <c r="AF3795">
        <v>0</v>
      </c>
      <c r="AG3795">
        <v>0</v>
      </c>
      <c r="AH3795">
        <v>0</v>
      </c>
      <c r="AI3795">
        <v>-685.8</v>
      </c>
      <c r="AJ3795">
        <v>0</v>
      </c>
      <c r="AK3795">
        <v>-81895.37</v>
      </c>
      <c r="AL3795">
        <v>-81895.37</v>
      </c>
      <c r="AM3795">
        <v>0</v>
      </c>
      <c r="AN3795">
        <v>0</v>
      </c>
      <c r="AO3795">
        <v>0</v>
      </c>
      <c r="AP3795">
        <v>0</v>
      </c>
      <c r="AQ3795">
        <v>0</v>
      </c>
    </row>
    <row r="3796" spans="2:43" x14ac:dyDescent="0.35">
      <c r="B3796" s="65" t="s">
        <v>128</v>
      </c>
      <c r="C3796">
        <v>2016</v>
      </c>
      <c r="D3796">
        <v>2018</v>
      </c>
      <c r="F3796">
        <v>1730</v>
      </c>
      <c r="G3796">
        <v>0</v>
      </c>
      <c r="H3796" t="s">
        <v>673</v>
      </c>
      <c r="I3796">
        <v>4</v>
      </c>
      <c r="J3796">
        <v>253</v>
      </c>
      <c r="K3796" t="s">
        <v>66</v>
      </c>
      <c r="L3796">
        <v>-5600000</v>
      </c>
      <c r="M3796">
        <v>-5599937.4299999997</v>
      </c>
      <c r="N3796">
        <v>0</v>
      </c>
      <c r="O3796">
        <v>0</v>
      </c>
      <c r="P3796">
        <v>-5600000</v>
      </c>
      <c r="Q3796">
        <v>-5599937.4299999997</v>
      </c>
      <c r="R3796">
        <v>0</v>
      </c>
      <c r="S3796">
        <v>0</v>
      </c>
      <c r="T3796">
        <v>0</v>
      </c>
      <c r="U3796">
        <v>0</v>
      </c>
      <c r="V3796">
        <v>0</v>
      </c>
      <c r="W3796">
        <v>0</v>
      </c>
      <c r="X3796">
        <v>0</v>
      </c>
      <c r="Y3796">
        <v>0</v>
      </c>
      <c r="Z3796">
        <v>0</v>
      </c>
      <c r="AA3796">
        <v>0</v>
      </c>
      <c r="AB3796">
        <v>0</v>
      </c>
      <c r="AC3796">
        <v>0</v>
      </c>
      <c r="AD3796">
        <v>-62.57</v>
      </c>
      <c r="AE3796">
        <v>0</v>
      </c>
      <c r="AF3796">
        <v>0</v>
      </c>
      <c r="AG3796">
        <v>0</v>
      </c>
      <c r="AH3796">
        <v>0</v>
      </c>
      <c r="AI3796">
        <v>-62.57</v>
      </c>
      <c r="AJ3796">
        <v>0</v>
      </c>
      <c r="AK3796">
        <v>-62.57</v>
      </c>
      <c r="AL3796">
        <v>0</v>
      </c>
      <c r="AM3796">
        <v>0</v>
      </c>
      <c r="AN3796">
        <v>0</v>
      </c>
      <c r="AO3796">
        <v>0</v>
      </c>
      <c r="AP3796">
        <v>0</v>
      </c>
      <c r="AQ3796">
        <v>0</v>
      </c>
    </row>
    <row r="3797" spans="2:43" x14ac:dyDescent="0.35">
      <c r="B3797" s="65" t="s">
        <v>128</v>
      </c>
      <c r="C3797">
        <v>2016</v>
      </c>
      <c r="D3797">
        <v>2018</v>
      </c>
      <c r="F3797">
        <v>1730</v>
      </c>
      <c r="G3797">
        <v>0</v>
      </c>
      <c r="H3797" t="s">
        <v>676</v>
      </c>
      <c r="I3797">
        <v>5</v>
      </c>
      <c r="J3797">
        <v>253</v>
      </c>
      <c r="K3797" t="s">
        <v>66</v>
      </c>
      <c r="L3797">
        <v>0</v>
      </c>
      <c r="M3797">
        <v>0</v>
      </c>
      <c r="N3797">
        <v>0</v>
      </c>
      <c r="O3797">
        <v>0</v>
      </c>
      <c r="P3797">
        <v>0</v>
      </c>
      <c r="Q3797">
        <v>0</v>
      </c>
      <c r="R3797">
        <v>0</v>
      </c>
      <c r="S3797">
        <v>0</v>
      </c>
      <c r="T3797">
        <v>0</v>
      </c>
      <c r="U3797">
        <v>0</v>
      </c>
      <c r="V3797">
        <v>0</v>
      </c>
      <c r="W3797">
        <v>0</v>
      </c>
      <c r="X3797">
        <v>-1000000</v>
      </c>
      <c r="Y3797">
        <v>-246665.22</v>
      </c>
      <c r="Z3797">
        <v>0</v>
      </c>
      <c r="AA3797">
        <v>0</v>
      </c>
      <c r="AB3797">
        <v>-1000000</v>
      </c>
      <c r="AC3797">
        <v>-246665.22</v>
      </c>
      <c r="AD3797">
        <v>-753334.78</v>
      </c>
      <c r="AE3797">
        <v>0</v>
      </c>
      <c r="AF3797">
        <v>0</v>
      </c>
      <c r="AG3797">
        <v>0</v>
      </c>
      <c r="AH3797">
        <v>0</v>
      </c>
      <c r="AI3797">
        <v>-753334.78</v>
      </c>
      <c r="AJ3797">
        <v>-1000000</v>
      </c>
      <c r="AK3797">
        <v>0</v>
      </c>
      <c r="AL3797">
        <v>0</v>
      </c>
      <c r="AM3797">
        <v>0</v>
      </c>
      <c r="AN3797">
        <v>0</v>
      </c>
      <c r="AO3797">
        <v>0</v>
      </c>
      <c r="AP3797">
        <v>0</v>
      </c>
      <c r="AQ3797">
        <v>0</v>
      </c>
    </row>
    <row r="3798" spans="2:43" x14ac:dyDescent="0.35">
      <c r="B3798" s="65" t="s">
        <v>128</v>
      </c>
      <c r="C3798">
        <v>2017</v>
      </c>
      <c r="D3798">
        <v>2017</v>
      </c>
      <c r="F3798">
        <v>1730</v>
      </c>
      <c r="G3798">
        <v>0</v>
      </c>
      <c r="H3798" t="s">
        <v>675</v>
      </c>
      <c r="I3798">
        <v>1</v>
      </c>
      <c r="J3798">
        <v>111</v>
      </c>
      <c r="K3798" t="s">
        <v>66</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-1629138.4</v>
      </c>
      <c r="AE3798">
        <v>0</v>
      </c>
      <c r="AF3798">
        <v>0</v>
      </c>
      <c r="AG3798">
        <v>0</v>
      </c>
      <c r="AH3798">
        <v>0</v>
      </c>
      <c r="AI3798">
        <v>-1629138.4</v>
      </c>
      <c r="AJ3798">
        <v>0</v>
      </c>
      <c r="AK3798">
        <v>-1629138.4</v>
      </c>
      <c r="AL3798">
        <v>-1629138.4</v>
      </c>
      <c r="AM3798">
        <v>0</v>
      </c>
      <c r="AN3798">
        <v>0</v>
      </c>
      <c r="AO3798">
        <v>0</v>
      </c>
      <c r="AP3798">
        <v>0</v>
      </c>
      <c r="AQ3798">
        <v>0</v>
      </c>
    </row>
    <row r="3799" spans="2:43" x14ac:dyDescent="0.35">
      <c r="B3799" s="65" t="s">
        <v>128</v>
      </c>
      <c r="C3799">
        <v>2017</v>
      </c>
      <c r="D3799">
        <v>2017</v>
      </c>
      <c r="F3799">
        <v>1730</v>
      </c>
      <c r="G3799">
        <v>0</v>
      </c>
      <c r="H3799" t="s">
        <v>675</v>
      </c>
      <c r="I3799">
        <v>1</v>
      </c>
      <c r="J3799">
        <v>113</v>
      </c>
      <c r="K3799" t="s">
        <v>66</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-20862.8</v>
      </c>
      <c r="AE3799">
        <v>0</v>
      </c>
      <c r="AF3799">
        <v>0</v>
      </c>
      <c r="AG3799">
        <v>0</v>
      </c>
      <c r="AH3799">
        <v>0</v>
      </c>
      <c r="AI3799">
        <v>-20862.8</v>
      </c>
      <c r="AJ3799">
        <v>0</v>
      </c>
      <c r="AK3799">
        <v>-20862.8</v>
      </c>
      <c r="AL3799">
        <v>-20862.8</v>
      </c>
      <c r="AM3799">
        <v>0</v>
      </c>
      <c r="AN3799">
        <v>0</v>
      </c>
      <c r="AO3799">
        <v>0</v>
      </c>
      <c r="AP3799">
        <v>0</v>
      </c>
      <c r="AQ3799">
        <v>0</v>
      </c>
    </row>
    <row r="3800" spans="2:43" x14ac:dyDescent="0.35">
      <c r="B3800" s="65" t="s">
        <v>128</v>
      </c>
      <c r="C3800">
        <v>2017</v>
      </c>
      <c r="D3800">
        <v>2017</v>
      </c>
      <c r="F3800">
        <v>1730</v>
      </c>
      <c r="G3800">
        <v>0</v>
      </c>
      <c r="H3800" t="s">
        <v>675</v>
      </c>
      <c r="I3800">
        <v>1</v>
      </c>
      <c r="J3800">
        <v>115</v>
      </c>
      <c r="K3800" t="s">
        <v>66</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-39625</v>
      </c>
      <c r="AE3800">
        <v>0</v>
      </c>
      <c r="AF3800">
        <v>0</v>
      </c>
      <c r="AG3800">
        <v>0</v>
      </c>
      <c r="AH3800">
        <v>0</v>
      </c>
      <c r="AI3800">
        <v>-39625</v>
      </c>
      <c r="AJ3800">
        <v>0</v>
      </c>
      <c r="AK3800">
        <v>-39625</v>
      </c>
      <c r="AL3800">
        <v>-39625</v>
      </c>
      <c r="AM3800">
        <v>0</v>
      </c>
      <c r="AN3800">
        <v>0</v>
      </c>
      <c r="AO3800">
        <v>0</v>
      </c>
      <c r="AP3800">
        <v>0</v>
      </c>
      <c r="AQ3800">
        <v>0</v>
      </c>
    </row>
    <row r="3801" spans="2:43" x14ac:dyDescent="0.35">
      <c r="B3801" s="65" t="s">
        <v>128</v>
      </c>
      <c r="C3801">
        <v>2017</v>
      </c>
      <c r="D3801">
        <v>2017</v>
      </c>
      <c r="F3801">
        <v>1730</v>
      </c>
      <c r="G3801">
        <v>0</v>
      </c>
      <c r="H3801" t="s">
        <v>675</v>
      </c>
      <c r="I3801">
        <v>1</v>
      </c>
      <c r="J3801">
        <v>121</v>
      </c>
      <c r="K3801" t="s">
        <v>66</v>
      </c>
      <c r="L3801">
        <v>0</v>
      </c>
      <c r="M3801">
        <v>0</v>
      </c>
      <c r="N3801">
        <v>0</v>
      </c>
      <c r="O3801">
        <v>0</v>
      </c>
      <c r="P3801">
        <v>0</v>
      </c>
      <c r="Q3801">
        <v>0</v>
      </c>
      <c r="R3801">
        <v>0</v>
      </c>
      <c r="S3801">
        <v>0</v>
      </c>
      <c r="T3801">
        <v>0</v>
      </c>
      <c r="U3801">
        <v>0</v>
      </c>
      <c r="V3801">
        <v>0</v>
      </c>
      <c r="W3801">
        <v>0</v>
      </c>
      <c r="X3801">
        <v>0</v>
      </c>
      <c r="Y3801">
        <v>-2395.52</v>
      </c>
      <c r="Z3801">
        <v>0</v>
      </c>
      <c r="AA3801">
        <v>0</v>
      </c>
      <c r="AB3801">
        <v>0</v>
      </c>
      <c r="AC3801">
        <v>-2395.52</v>
      </c>
      <c r="AD3801">
        <v>-513151.02</v>
      </c>
      <c r="AE3801">
        <v>0</v>
      </c>
      <c r="AF3801">
        <v>0</v>
      </c>
      <c r="AG3801">
        <v>0</v>
      </c>
      <c r="AH3801">
        <v>0</v>
      </c>
      <c r="AI3801">
        <v>-513151.02</v>
      </c>
      <c r="AJ3801">
        <v>0</v>
      </c>
      <c r="AK3801">
        <v>-515546.54</v>
      </c>
      <c r="AL3801">
        <v>-515546.54</v>
      </c>
      <c r="AM3801">
        <v>0</v>
      </c>
      <c r="AN3801">
        <v>0</v>
      </c>
      <c r="AO3801">
        <v>0</v>
      </c>
      <c r="AP3801">
        <v>0</v>
      </c>
      <c r="AQ3801">
        <v>0</v>
      </c>
    </row>
    <row r="3802" spans="2:43" x14ac:dyDescent="0.35">
      <c r="B3802" s="65" t="s">
        <v>128</v>
      </c>
      <c r="C3802">
        <v>2017</v>
      </c>
      <c r="D3802">
        <v>2017</v>
      </c>
      <c r="F3802">
        <v>1730</v>
      </c>
      <c r="G3802">
        <v>0</v>
      </c>
      <c r="H3802" t="s">
        <v>675</v>
      </c>
      <c r="I3802">
        <v>1</v>
      </c>
      <c r="J3802">
        <v>210</v>
      </c>
      <c r="K3802" t="s">
        <v>66</v>
      </c>
      <c r="L3802">
        <v>0</v>
      </c>
      <c r="M3802">
        <v>-3527.81</v>
      </c>
      <c r="N3802">
        <v>0</v>
      </c>
      <c r="O3802">
        <v>0</v>
      </c>
      <c r="P3802">
        <v>0</v>
      </c>
      <c r="Q3802">
        <v>-3527.81</v>
      </c>
      <c r="R3802">
        <v>0</v>
      </c>
      <c r="S3802">
        <v>-135.91999999999999</v>
      </c>
      <c r="T3802">
        <v>0</v>
      </c>
      <c r="U3802">
        <v>0</v>
      </c>
      <c r="V3802">
        <v>0</v>
      </c>
      <c r="W3802">
        <v>-135.91999999999999</v>
      </c>
      <c r="X3802">
        <v>0</v>
      </c>
      <c r="Y3802">
        <v>0</v>
      </c>
      <c r="Z3802">
        <v>0</v>
      </c>
      <c r="AA3802">
        <v>0</v>
      </c>
      <c r="AB3802">
        <v>0</v>
      </c>
      <c r="AC3802">
        <v>0</v>
      </c>
      <c r="AD3802">
        <v>-35424.65</v>
      </c>
      <c r="AE3802">
        <v>0</v>
      </c>
      <c r="AF3802">
        <v>0</v>
      </c>
      <c r="AG3802">
        <v>0</v>
      </c>
      <c r="AH3802">
        <v>0</v>
      </c>
      <c r="AI3802">
        <v>-35424.65</v>
      </c>
      <c r="AJ3802">
        <v>0</v>
      </c>
      <c r="AK3802">
        <v>-35424.65</v>
      </c>
      <c r="AL3802">
        <v>-39088.379999999997</v>
      </c>
      <c r="AM3802">
        <v>0</v>
      </c>
      <c r="AN3802">
        <v>0</v>
      </c>
      <c r="AO3802">
        <v>0</v>
      </c>
      <c r="AP3802">
        <v>0</v>
      </c>
      <c r="AQ3802">
        <v>0</v>
      </c>
    </row>
    <row r="3803" spans="2:43" x14ac:dyDescent="0.35">
      <c r="B3803" s="65" t="s">
        <v>128</v>
      </c>
      <c r="C3803">
        <v>2017</v>
      </c>
      <c r="D3803">
        <v>2017</v>
      </c>
      <c r="F3803">
        <v>1730</v>
      </c>
      <c r="G3803">
        <v>0</v>
      </c>
      <c r="H3803" t="s">
        <v>675</v>
      </c>
      <c r="I3803">
        <v>1</v>
      </c>
      <c r="J3803">
        <v>231</v>
      </c>
      <c r="K3803" t="s">
        <v>66</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-192221.36</v>
      </c>
      <c r="AE3803">
        <v>0</v>
      </c>
      <c r="AF3803">
        <v>0</v>
      </c>
      <c r="AG3803">
        <v>0</v>
      </c>
      <c r="AH3803">
        <v>0</v>
      </c>
      <c r="AI3803">
        <v>-192221.36</v>
      </c>
      <c r="AJ3803">
        <v>0</v>
      </c>
      <c r="AK3803">
        <v>-192221.36</v>
      </c>
      <c r="AL3803">
        <v>-192221.36</v>
      </c>
      <c r="AM3803">
        <v>0</v>
      </c>
      <c r="AN3803">
        <v>0</v>
      </c>
      <c r="AO3803">
        <v>0</v>
      </c>
      <c r="AP3803">
        <v>0</v>
      </c>
      <c r="AQ3803">
        <v>0</v>
      </c>
    </row>
    <row r="3804" spans="2:43" x14ac:dyDescent="0.35">
      <c r="B3804" s="65" t="s">
        <v>128</v>
      </c>
      <c r="C3804">
        <v>2017</v>
      </c>
      <c r="D3804">
        <v>2017</v>
      </c>
      <c r="F3804">
        <v>1730</v>
      </c>
      <c r="G3804">
        <v>0</v>
      </c>
      <c r="H3804" t="s">
        <v>675</v>
      </c>
      <c r="I3804">
        <v>1</v>
      </c>
      <c r="J3804">
        <v>252</v>
      </c>
      <c r="K3804" t="s">
        <v>66</v>
      </c>
      <c r="L3804">
        <v>0</v>
      </c>
      <c r="M3804">
        <v>-1084.25</v>
      </c>
      <c r="N3804">
        <v>0</v>
      </c>
      <c r="O3804">
        <v>0</v>
      </c>
      <c r="P3804">
        <v>0</v>
      </c>
      <c r="Q3804">
        <v>-1084.25</v>
      </c>
      <c r="R3804">
        <v>0</v>
      </c>
      <c r="S3804">
        <v>0</v>
      </c>
      <c r="T3804">
        <v>0</v>
      </c>
      <c r="U3804">
        <v>0</v>
      </c>
      <c r="V3804">
        <v>0</v>
      </c>
      <c r="W3804">
        <v>0</v>
      </c>
      <c r="X3804">
        <v>0</v>
      </c>
      <c r="Y3804">
        <v>0</v>
      </c>
      <c r="Z3804">
        <v>0</v>
      </c>
      <c r="AA3804">
        <v>0</v>
      </c>
      <c r="AB3804">
        <v>0</v>
      </c>
      <c r="AC3804">
        <v>0</v>
      </c>
      <c r="AD3804">
        <v>-8775.07</v>
      </c>
      <c r="AE3804">
        <v>0</v>
      </c>
      <c r="AF3804">
        <v>0</v>
      </c>
      <c r="AG3804">
        <v>0</v>
      </c>
      <c r="AH3804">
        <v>0</v>
      </c>
      <c r="AI3804">
        <v>-8775.07</v>
      </c>
      <c r="AJ3804">
        <v>0</v>
      </c>
      <c r="AK3804">
        <v>-8775.07</v>
      </c>
      <c r="AL3804">
        <v>-9859.32</v>
      </c>
      <c r="AM3804">
        <v>0</v>
      </c>
      <c r="AN3804">
        <v>0</v>
      </c>
      <c r="AO3804">
        <v>0</v>
      </c>
      <c r="AP3804">
        <v>0</v>
      </c>
      <c r="AQ3804">
        <v>0</v>
      </c>
    </row>
    <row r="3805" spans="2:43" x14ac:dyDescent="0.35">
      <c r="B3805" s="65" t="s">
        <v>128</v>
      </c>
      <c r="C3805">
        <v>2017</v>
      </c>
      <c r="D3805">
        <v>2017</v>
      </c>
      <c r="F3805">
        <v>1730</v>
      </c>
      <c r="G3805">
        <v>0</v>
      </c>
      <c r="H3805" t="s">
        <v>675</v>
      </c>
      <c r="I3805">
        <v>1</v>
      </c>
      <c r="J3805">
        <v>253</v>
      </c>
      <c r="K3805" t="s">
        <v>66</v>
      </c>
      <c r="L3805">
        <v>0</v>
      </c>
      <c r="M3805">
        <v>-12321.5</v>
      </c>
      <c r="N3805">
        <v>0</v>
      </c>
      <c r="O3805">
        <v>0</v>
      </c>
      <c r="P3805">
        <v>0</v>
      </c>
      <c r="Q3805">
        <v>-12321.5</v>
      </c>
      <c r="R3805">
        <v>0</v>
      </c>
      <c r="S3805">
        <v>0</v>
      </c>
      <c r="T3805">
        <v>0</v>
      </c>
      <c r="U3805">
        <v>0</v>
      </c>
      <c r="V3805">
        <v>0</v>
      </c>
      <c r="W3805">
        <v>0</v>
      </c>
      <c r="X3805">
        <v>0</v>
      </c>
      <c r="Y3805">
        <v>-45254</v>
      </c>
      <c r="Z3805">
        <v>0</v>
      </c>
      <c r="AA3805">
        <v>0</v>
      </c>
      <c r="AB3805">
        <v>0</v>
      </c>
      <c r="AC3805">
        <v>-45254</v>
      </c>
      <c r="AD3805">
        <v>-347107.17</v>
      </c>
      <c r="AE3805">
        <v>0</v>
      </c>
      <c r="AF3805">
        <v>0</v>
      </c>
      <c r="AG3805">
        <v>0</v>
      </c>
      <c r="AH3805">
        <v>0</v>
      </c>
      <c r="AI3805">
        <v>-347107.17</v>
      </c>
      <c r="AJ3805">
        <v>0</v>
      </c>
      <c r="AK3805">
        <v>-392361.17</v>
      </c>
      <c r="AL3805">
        <v>-404682.67</v>
      </c>
      <c r="AM3805">
        <v>0</v>
      </c>
      <c r="AN3805">
        <v>0</v>
      </c>
      <c r="AO3805">
        <v>0</v>
      </c>
      <c r="AP3805">
        <v>0</v>
      </c>
      <c r="AQ3805">
        <v>0</v>
      </c>
    </row>
    <row r="3806" spans="2:43" x14ac:dyDescent="0.35">
      <c r="B3806" s="65" t="s">
        <v>128</v>
      </c>
      <c r="C3806">
        <v>2017</v>
      </c>
      <c r="D3806">
        <v>2017</v>
      </c>
      <c r="F3806">
        <v>1730</v>
      </c>
      <c r="G3806">
        <v>0</v>
      </c>
      <c r="H3806" t="s">
        <v>675</v>
      </c>
      <c r="I3806">
        <v>1</v>
      </c>
      <c r="J3806">
        <v>260</v>
      </c>
      <c r="K3806" t="s">
        <v>66</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-4280.3</v>
      </c>
      <c r="AE3806">
        <v>0</v>
      </c>
      <c r="AF3806">
        <v>0</v>
      </c>
      <c r="AG3806">
        <v>0</v>
      </c>
      <c r="AH3806">
        <v>0</v>
      </c>
      <c r="AI3806">
        <v>-4280.3</v>
      </c>
      <c r="AJ3806">
        <v>0</v>
      </c>
      <c r="AK3806">
        <v>-4280.3</v>
      </c>
      <c r="AL3806">
        <v>-4280.3</v>
      </c>
      <c r="AM3806">
        <v>0</v>
      </c>
      <c r="AN3806">
        <v>0</v>
      </c>
      <c r="AO3806">
        <v>0</v>
      </c>
      <c r="AP3806">
        <v>0</v>
      </c>
      <c r="AQ3806">
        <v>0</v>
      </c>
    </row>
    <row r="3807" spans="2:43" x14ac:dyDescent="0.35">
      <c r="B3807" s="65" t="s">
        <v>128</v>
      </c>
      <c r="C3807">
        <v>2017</v>
      </c>
      <c r="D3807">
        <v>2017</v>
      </c>
      <c r="F3807">
        <v>1730</v>
      </c>
      <c r="G3807">
        <v>0</v>
      </c>
      <c r="H3807" t="s">
        <v>671</v>
      </c>
      <c r="I3807">
        <v>802</v>
      </c>
      <c r="J3807">
        <v>111</v>
      </c>
      <c r="K3807" t="s">
        <v>457</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-294629.95</v>
      </c>
      <c r="AE3807">
        <v>0</v>
      </c>
      <c r="AF3807">
        <v>0</v>
      </c>
      <c r="AG3807">
        <v>0</v>
      </c>
      <c r="AH3807">
        <v>0</v>
      </c>
      <c r="AI3807">
        <v>-294629.95</v>
      </c>
      <c r="AJ3807">
        <v>0</v>
      </c>
      <c r="AK3807">
        <v>-294629.95</v>
      </c>
      <c r="AL3807">
        <v>-294629.95</v>
      </c>
      <c r="AM3807">
        <v>0</v>
      </c>
      <c r="AN3807">
        <v>0</v>
      </c>
      <c r="AO3807">
        <v>0</v>
      </c>
      <c r="AP3807">
        <v>0</v>
      </c>
      <c r="AQ3807">
        <v>0</v>
      </c>
    </row>
    <row r="3808" spans="2:43" x14ac:dyDescent="0.35">
      <c r="B3808" s="65" t="s">
        <v>128</v>
      </c>
      <c r="C3808">
        <v>2017</v>
      </c>
      <c r="D3808">
        <v>2017</v>
      </c>
      <c r="F3808">
        <v>1730</v>
      </c>
      <c r="G3808">
        <v>0</v>
      </c>
      <c r="H3808" t="s">
        <v>671</v>
      </c>
      <c r="I3808">
        <v>802</v>
      </c>
      <c r="J3808">
        <v>121</v>
      </c>
      <c r="K3808" t="s">
        <v>457</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-102235.6</v>
      </c>
      <c r="AE3808">
        <v>0</v>
      </c>
      <c r="AF3808">
        <v>0</v>
      </c>
      <c r="AG3808">
        <v>0</v>
      </c>
      <c r="AH3808">
        <v>0</v>
      </c>
      <c r="AI3808">
        <v>-102235.6</v>
      </c>
      <c r="AJ3808">
        <v>0</v>
      </c>
      <c r="AK3808">
        <v>-102235.6</v>
      </c>
      <c r="AL3808">
        <v>-102235.6</v>
      </c>
      <c r="AM3808">
        <v>0</v>
      </c>
      <c r="AN3808">
        <v>0</v>
      </c>
      <c r="AO3808">
        <v>0</v>
      </c>
      <c r="AP3808">
        <v>0</v>
      </c>
      <c r="AQ3808">
        <v>0</v>
      </c>
    </row>
    <row r="3809" spans="1:43" x14ac:dyDescent="0.35">
      <c r="B3809" s="65" t="s">
        <v>128</v>
      </c>
      <c r="C3809">
        <v>2017</v>
      </c>
      <c r="D3809">
        <v>2017</v>
      </c>
      <c r="F3809">
        <v>1730</v>
      </c>
      <c r="G3809">
        <v>0</v>
      </c>
      <c r="H3809" t="s">
        <v>671</v>
      </c>
      <c r="I3809">
        <v>802</v>
      </c>
      <c r="J3809">
        <v>210</v>
      </c>
      <c r="K3809" t="s">
        <v>457</v>
      </c>
      <c r="L3809">
        <v>0</v>
      </c>
      <c r="M3809">
        <v>-12326.77</v>
      </c>
      <c r="N3809">
        <v>0</v>
      </c>
      <c r="O3809">
        <v>0</v>
      </c>
      <c r="P3809">
        <v>0</v>
      </c>
      <c r="Q3809">
        <v>-12326.77</v>
      </c>
      <c r="R3809">
        <v>0</v>
      </c>
      <c r="S3809">
        <v>0</v>
      </c>
      <c r="T3809">
        <v>0</v>
      </c>
      <c r="U3809">
        <v>0</v>
      </c>
      <c r="V3809">
        <v>0</v>
      </c>
      <c r="W3809">
        <v>0</v>
      </c>
      <c r="X3809">
        <v>0</v>
      </c>
      <c r="Y3809">
        <v>0</v>
      </c>
      <c r="Z3809">
        <v>0</v>
      </c>
      <c r="AA3809">
        <v>0</v>
      </c>
      <c r="AB3809">
        <v>0</v>
      </c>
      <c r="AC3809">
        <v>0</v>
      </c>
      <c r="AD3809">
        <v>-109585.7</v>
      </c>
      <c r="AE3809">
        <v>0</v>
      </c>
      <c r="AF3809">
        <v>0</v>
      </c>
      <c r="AG3809">
        <v>0</v>
      </c>
      <c r="AH3809">
        <v>0</v>
      </c>
      <c r="AI3809">
        <v>-109585.7</v>
      </c>
      <c r="AJ3809">
        <v>0</v>
      </c>
      <c r="AK3809">
        <v>-109585.7</v>
      </c>
      <c r="AL3809">
        <v>-121912.47</v>
      </c>
      <c r="AM3809">
        <v>0</v>
      </c>
      <c r="AN3809">
        <v>0</v>
      </c>
      <c r="AO3809">
        <v>0</v>
      </c>
      <c r="AP3809">
        <v>0</v>
      </c>
      <c r="AQ3809">
        <v>0</v>
      </c>
    </row>
    <row r="3810" spans="1:43" x14ac:dyDescent="0.35">
      <c r="B3810" s="65" t="s">
        <v>128</v>
      </c>
      <c r="C3810">
        <v>2017</v>
      </c>
      <c r="D3810">
        <v>2017</v>
      </c>
      <c r="F3810">
        <v>1730</v>
      </c>
      <c r="G3810">
        <v>0</v>
      </c>
      <c r="H3810" t="s">
        <v>671</v>
      </c>
      <c r="I3810">
        <v>802</v>
      </c>
      <c r="J3810">
        <v>220</v>
      </c>
      <c r="K3810" t="s">
        <v>457</v>
      </c>
      <c r="L3810">
        <v>0</v>
      </c>
      <c r="M3810">
        <v>0</v>
      </c>
      <c r="N3810">
        <v>0</v>
      </c>
      <c r="O3810">
        <v>0</v>
      </c>
      <c r="P3810">
        <v>0</v>
      </c>
      <c r="Q3810">
        <v>0</v>
      </c>
      <c r="R3810">
        <v>0</v>
      </c>
      <c r="S3810">
        <v>-279.51</v>
      </c>
      <c r="T3810">
        <v>0</v>
      </c>
      <c r="U3810">
        <v>0</v>
      </c>
      <c r="V3810">
        <v>0</v>
      </c>
      <c r="W3810">
        <v>-279.51</v>
      </c>
      <c r="X3810">
        <v>0</v>
      </c>
      <c r="Y3810">
        <v>0</v>
      </c>
      <c r="Z3810">
        <v>0</v>
      </c>
      <c r="AA3810">
        <v>0</v>
      </c>
      <c r="AB3810">
        <v>0</v>
      </c>
      <c r="AC3810">
        <v>0</v>
      </c>
      <c r="AD3810">
        <v>-11359.49</v>
      </c>
      <c r="AE3810">
        <v>0</v>
      </c>
      <c r="AF3810">
        <v>0</v>
      </c>
      <c r="AG3810">
        <v>0</v>
      </c>
      <c r="AH3810">
        <v>0</v>
      </c>
      <c r="AI3810">
        <v>-11359.49</v>
      </c>
      <c r="AJ3810">
        <v>0</v>
      </c>
      <c r="AK3810">
        <v>-11359.49</v>
      </c>
      <c r="AL3810">
        <v>-11639</v>
      </c>
      <c r="AM3810">
        <v>0</v>
      </c>
      <c r="AN3810">
        <v>0</v>
      </c>
      <c r="AO3810">
        <v>0</v>
      </c>
      <c r="AP3810">
        <v>0</v>
      </c>
      <c r="AQ3810">
        <v>0</v>
      </c>
    </row>
    <row r="3811" spans="1:43" x14ac:dyDescent="0.35">
      <c r="B3811" s="65" t="s">
        <v>128</v>
      </c>
      <c r="C3811">
        <v>2017</v>
      </c>
      <c r="D3811">
        <v>2017</v>
      </c>
      <c r="F3811">
        <v>1730</v>
      </c>
      <c r="G3811">
        <v>0</v>
      </c>
      <c r="H3811" t="s">
        <v>671</v>
      </c>
      <c r="I3811">
        <v>802</v>
      </c>
      <c r="J3811">
        <v>232</v>
      </c>
      <c r="K3811" t="s">
        <v>457</v>
      </c>
      <c r="L3811">
        <v>0</v>
      </c>
      <c r="M3811">
        <v>0</v>
      </c>
      <c r="N3811">
        <v>0</v>
      </c>
      <c r="O3811">
        <v>0</v>
      </c>
      <c r="P3811">
        <v>0</v>
      </c>
      <c r="Q3811">
        <v>0</v>
      </c>
      <c r="R3811">
        <v>0</v>
      </c>
      <c r="S3811">
        <v>0</v>
      </c>
      <c r="T3811">
        <v>0</v>
      </c>
      <c r="U3811">
        <v>0</v>
      </c>
      <c r="V3811">
        <v>0</v>
      </c>
      <c r="W3811">
        <v>0</v>
      </c>
      <c r="X3811">
        <v>0</v>
      </c>
      <c r="Y3811">
        <v>-32618.06</v>
      </c>
      <c r="Z3811">
        <v>0</v>
      </c>
      <c r="AA3811">
        <v>0</v>
      </c>
      <c r="AB3811">
        <v>0</v>
      </c>
      <c r="AC3811">
        <v>-32618.06</v>
      </c>
      <c r="AD3811">
        <v>-33657.82</v>
      </c>
      <c r="AE3811">
        <v>0</v>
      </c>
      <c r="AF3811">
        <v>0</v>
      </c>
      <c r="AG3811">
        <v>0</v>
      </c>
      <c r="AH3811">
        <v>0</v>
      </c>
      <c r="AI3811">
        <v>-33657.82</v>
      </c>
      <c r="AJ3811">
        <v>0</v>
      </c>
      <c r="AK3811">
        <v>-66275.88</v>
      </c>
      <c r="AL3811">
        <v>-66275.88</v>
      </c>
      <c r="AM3811">
        <v>0</v>
      </c>
      <c r="AN3811">
        <v>0</v>
      </c>
      <c r="AO3811">
        <v>0</v>
      </c>
      <c r="AP3811">
        <v>0</v>
      </c>
      <c r="AQ3811">
        <v>0</v>
      </c>
    </row>
    <row r="3812" spans="1:43" x14ac:dyDescent="0.35">
      <c r="B3812" s="65" t="s">
        <v>128</v>
      </c>
      <c r="C3812">
        <v>2017</v>
      </c>
      <c r="D3812">
        <v>2017</v>
      </c>
      <c r="F3812">
        <v>1730</v>
      </c>
      <c r="G3812">
        <v>0</v>
      </c>
      <c r="H3812" t="s">
        <v>671</v>
      </c>
      <c r="I3812">
        <v>802</v>
      </c>
      <c r="J3812">
        <v>233</v>
      </c>
      <c r="K3812" t="s">
        <v>457</v>
      </c>
      <c r="L3812">
        <v>0</v>
      </c>
      <c r="M3812">
        <v>-5715.84</v>
      </c>
      <c r="N3812">
        <v>0</v>
      </c>
      <c r="O3812">
        <v>0</v>
      </c>
      <c r="P3812">
        <v>0</v>
      </c>
      <c r="Q3812">
        <v>-5715.84</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-5715.84</v>
      </c>
      <c r="AM3812">
        <v>0</v>
      </c>
      <c r="AN3812">
        <v>0</v>
      </c>
      <c r="AO3812">
        <v>0</v>
      </c>
      <c r="AP3812">
        <v>0</v>
      </c>
      <c r="AQ3812">
        <v>0</v>
      </c>
    </row>
    <row r="3813" spans="1:43" x14ac:dyDescent="0.35">
      <c r="B3813" s="65" t="s">
        <v>128</v>
      </c>
      <c r="C3813">
        <v>2017</v>
      </c>
      <c r="D3813">
        <v>2017</v>
      </c>
      <c r="F3813">
        <v>1730</v>
      </c>
      <c r="G3813">
        <v>0</v>
      </c>
      <c r="H3813" t="s">
        <v>671</v>
      </c>
      <c r="I3813">
        <v>802</v>
      </c>
      <c r="J3813">
        <v>252</v>
      </c>
      <c r="K3813" t="s">
        <v>457</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-185144.86</v>
      </c>
      <c r="AE3813">
        <v>0</v>
      </c>
      <c r="AF3813">
        <v>0</v>
      </c>
      <c r="AG3813">
        <v>0</v>
      </c>
      <c r="AH3813">
        <v>0</v>
      </c>
      <c r="AI3813">
        <v>-185144.86</v>
      </c>
      <c r="AJ3813">
        <v>0</v>
      </c>
      <c r="AK3813">
        <v>-185144.86</v>
      </c>
      <c r="AL3813">
        <v>-185144.86</v>
      </c>
      <c r="AM3813">
        <v>0</v>
      </c>
      <c r="AN3813">
        <v>0</v>
      </c>
      <c r="AO3813">
        <v>0</v>
      </c>
      <c r="AP3813">
        <v>0</v>
      </c>
      <c r="AQ3813">
        <v>0</v>
      </c>
    </row>
    <row r="3814" spans="1:43" x14ac:dyDescent="0.35">
      <c r="B3814" s="65" t="s">
        <v>128</v>
      </c>
      <c r="C3814">
        <v>2017</v>
      </c>
      <c r="D3814">
        <v>2017</v>
      </c>
      <c r="F3814">
        <v>1730</v>
      </c>
      <c r="G3814">
        <v>0</v>
      </c>
      <c r="H3814" t="s">
        <v>671</v>
      </c>
      <c r="I3814">
        <v>802</v>
      </c>
      <c r="J3814">
        <v>253</v>
      </c>
      <c r="K3814" t="s">
        <v>457</v>
      </c>
      <c r="L3814">
        <v>0</v>
      </c>
      <c r="M3814">
        <v>0</v>
      </c>
      <c r="N3814">
        <v>0</v>
      </c>
      <c r="O3814">
        <v>0</v>
      </c>
      <c r="P3814">
        <v>0</v>
      </c>
      <c r="Q3814">
        <v>0</v>
      </c>
      <c r="R3814">
        <v>0</v>
      </c>
      <c r="S3814">
        <v>0</v>
      </c>
      <c r="T3814">
        <v>0</v>
      </c>
      <c r="U3814">
        <v>0</v>
      </c>
      <c r="V3814">
        <v>0</v>
      </c>
      <c r="W3814">
        <v>0</v>
      </c>
      <c r="X3814">
        <v>0</v>
      </c>
      <c r="Y3814">
        <v>-12395.38</v>
      </c>
      <c r="Z3814">
        <v>0</v>
      </c>
      <c r="AA3814">
        <v>0</v>
      </c>
      <c r="AB3814">
        <v>0</v>
      </c>
      <c r="AC3814">
        <v>-12395.38</v>
      </c>
      <c r="AD3814">
        <v>-25873.51</v>
      </c>
      <c r="AE3814">
        <v>0</v>
      </c>
      <c r="AF3814">
        <v>0</v>
      </c>
      <c r="AG3814">
        <v>0</v>
      </c>
      <c r="AH3814">
        <v>0</v>
      </c>
      <c r="AI3814">
        <v>-25873.51</v>
      </c>
      <c r="AJ3814">
        <v>0</v>
      </c>
      <c r="AK3814">
        <v>-38268.89</v>
      </c>
      <c r="AL3814">
        <v>-38268.89</v>
      </c>
      <c r="AM3814">
        <v>0</v>
      </c>
      <c r="AN3814">
        <v>0</v>
      </c>
      <c r="AO3814">
        <v>0</v>
      </c>
      <c r="AP3814">
        <v>0</v>
      </c>
      <c r="AQ3814">
        <v>0</v>
      </c>
    </row>
    <row r="3815" spans="1:43" x14ac:dyDescent="0.35">
      <c r="B3815" s="65" t="s">
        <v>128</v>
      </c>
      <c r="C3815">
        <v>2017</v>
      </c>
      <c r="D3815">
        <v>2017</v>
      </c>
      <c r="F3815">
        <v>1730</v>
      </c>
      <c r="G3815">
        <v>0</v>
      </c>
      <c r="H3815" t="s">
        <v>671</v>
      </c>
      <c r="I3815">
        <v>802</v>
      </c>
      <c r="J3815">
        <v>260</v>
      </c>
      <c r="K3815" t="s">
        <v>457</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-60821.5</v>
      </c>
      <c r="AE3815">
        <v>0</v>
      </c>
      <c r="AF3815">
        <v>0</v>
      </c>
      <c r="AG3815">
        <v>0</v>
      </c>
      <c r="AH3815">
        <v>0</v>
      </c>
      <c r="AI3815">
        <v>-60821.5</v>
      </c>
      <c r="AJ3815">
        <v>0</v>
      </c>
      <c r="AK3815">
        <v>-60821.5</v>
      </c>
      <c r="AL3815">
        <v>-60821.5</v>
      </c>
      <c r="AM3815">
        <v>0</v>
      </c>
      <c r="AN3815">
        <v>0</v>
      </c>
      <c r="AO3815">
        <v>0</v>
      </c>
      <c r="AP3815">
        <v>0</v>
      </c>
      <c r="AQ3815">
        <v>0</v>
      </c>
    </row>
    <row r="3816" spans="1:43" x14ac:dyDescent="0.35">
      <c r="B3816" s="65" t="s">
        <v>128</v>
      </c>
      <c r="C3816">
        <v>2017</v>
      </c>
      <c r="D3816">
        <v>2017</v>
      </c>
      <c r="F3816">
        <v>1730</v>
      </c>
      <c r="G3816">
        <v>0</v>
      </c>
      <c r="H3816" t="s">
        <v>515</v>
      </c>
      <c r="I3816">
        <v>803</v>
      </c>
      <c r="J3816">
        <v>231</v>
      </c>
      <c r="K3816" t="s">
        <v>457</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-462224.28</v>
      </c>
      <c r="AE3816">
        <v>0</v>
      </c>
      <c r="AF3816">
        <v>0</v>
      </c>
      <c r="AG3816">
        <v>0</v>
      </c>
      <c r="AH3816">
        <v>0</v>
      </c>
      <c r="AI3816">
        <v>-462224.28</v>
      </c>
      <c r="AJ3816">
        <v>0</v>
      </c>
      <c r="AK3816">
        <v>-462224.28</v>
      </c>
      <c r="AL3816">
        <v>-462224.28</v>
      </c>
      <c r="AM3816">
        <v>0</v>
      </c>
      <c r="AN3816">
        <v>0</v>
      </c>
      <c r="AO3816">
        <v>0</v>
      </c>
      <c r="AP3816">
        <v>0</v>
      </c>
      <c r="AQ3816">
        <v>0</v>
      </c>
    </row>
    <row r="3817" spans="1:43" x14ac:dyDescent="0.35">
      <c r="B3817" s="65" t="s">
        <v>128</v>
      </c>
      <c r="C3817">
        <v>2017</v>
      </c>
      <c r="D3817">
        <v>2019</v>
      </c>
      <c r="F3817">
        <v>1730</v>
      </c>
      <c r="G3817">
        <v>0</v>
      </c>
      <c r="H3817" t="s">
        <v>459</v>
      </c>
      <c r="I3817">
        <v>0</v>
      </c>
      <c r="J3817">
        <v>0</v>
      </c>
      <c r="K3817" t="s">
        <v>460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row>
    <row r="3818" spans="1:43" x14ac:dyDescent="0.35">
      <c r="A3818" s="65" t="s">
        <v>128</v>
      </c>
      <c r="B3818" s="65" t="s">
        <v>128</v>
      </c>
      <c r="E3818" t="s">
        <v>129</v>
      </c>
      <c r="F3818">
        <v>8083</v>
      </c>
      <c r="G3818">
        <v>30</v>
      </c>
      <c r="H3818" t="s">
        <v>512</v>
      </c>
      <c r="I3818">
        <v>29</v>
      </c>
      <c r="J3818">
        <v>0</v>
      </c>
      <c r="K3818" t="s">
        <v>66</v>
      </c>
      <c r="L3818">
        <v>-77261.7</v>
      </c>
      <c r="M3818">
        <v>-77261.7</v>
      </c>
      <c r="N3818">
        <v>0</v>
      </c>
      <c r="O3818">
        <v>0</v>
      </c>
      <c r="P3818">
        <v>-77261.7</v>
      </c>
      <c r="Q3818">
        <v>-77261.7</v>
      </c>
      <c r="R3818">
        <v>6132901.2699999996</v>
      </c>
      <c r="S3818">
        <v>6132901.2699999996</v>
      </c>
      <c r="T3818">
        <v>0</v>
      </c>
      <c r="U3818">
        <v>0</v>
      </c>
      <c r="V3818">
        <v>6132901.2699999996</v>
      </c>
      <c r="W3818">
        <v>6132901.2699999996</v>
      </c>
      <c r="X3818">
        <v>-402529.75</v>
      </c>
      <c r="Y3818">
        <v>-402529.75</v>
      </c>
      <c r="Z3818">
        <v>0</v>
      </c>
      <c r="AA3818">
        <v>0</v>
      </c>
      <c r="AB3818">
        <v>-402529.75</v>
      </c>
      <c r="AC3818">
        <v>-402529.75</v>
      </c>
      <c r="AD3818">
        <v>0</v>
      </c>
      <c r="AE3818">
        <v>0</v>
      </c>
      <c r="AF3818">
        <v>0</v>
      </c>
      <c r="AG3818">
        <v>0</v>
      </c>
      <c r="AH3818">
        <v>0</v>
      </c>
      <c r="AI3818">
        <v>0</v>
      </c>
      <c r="AJ3818">
        <v>-402529.75</v>
      </c>
      <c r="AK3818">
        <v>0</v>
      </c>
      <c r="AL3818">
        <v>0</v>
      </c>
      <c r="AM3818">
        <v>0</v>
      </c>
      <c r="AN3818">
        <v>0</v>
      </c>
      <c r="AO3818">
        <v>0</v>
      </c>
      <c r="AP3818">
        <v>0</v>
      </c>
      <c r="AQ3818">
        <v>0</v>
      </c>
    </row>
    <row r="3819" spans="1:43" x14ac:dyDescent="0.35">
      <c r="A3819" s="65" t="s">
        <v>128</v>
      </c>
      <c r="B3819" s="65" t="s">
        <v>128</v>
      </c>
      <c r="E3819" t="s">
        <v>129</v>
      </c>
      <c r="F3819">
        <v>8083</v>
      </c>
      <c r="G3819">
        <v>30</v>
      </c>
      <c r="H3819" t="s">
        <v>512</v>
      </c>
      <c r="I3819">
        <v>29</v>
      </c>
      <c r="J3819">
        <v>111</v>
      </c>
      <c r="K3819" t="s">
        <v>66</v>
      </c>
      <c r="L3819">
        <v>0</v>
      </c>
      <c r="M3819">
        <v>0</v>
      </c>
      <c r="N3819">
        <v>0</v>
      </c>
      <c r="O3819">
        <v>0</v>
      </c>
      <c r="P3819">
        <v>0</v>
      </c>
      <c r="Q3819">
        <v>0</v>
      </c>
      <c r="R3819">
        <v>-278546.52</v>
      </c>
      <c r="S3819">
        <v>0</v>
      </c>
      <c r="T3819">
        <v>0</v>
      </c>
      <c r="U3819">
        <v>0</v>
      </c>
      <c r="V3819">
        <v>-278546.52</v>
      </c>
      <c r="W3819">
        <v>0</v>
      </c>
      <c r="X3819">
        <v>0</v>
      </c>
      <c r="Y3819">
        <v>0</v>
      </c>
      <c r="Z3819">
        <v>0</v>
      </c>
      <c r="AA3819">
        <v>0</v>
      </c>
      <c r="AB3819">
        <v>0</v>
      </c>
      <c r="AC3819">
        <v>0</v>
      </c>
      <c r="AD3819">
        <v>-5294512.5599999996</v>
      </c>
      <c r="AE3819">
        <v>0</v>
      </c>
      <c r="AF3819">
        <v>0</v>
      </c>
      <c r="AG3819">
        <v>0</v>
      </c>
      <c r="AH3819">
        <v>0</v>
      </c>
      <c r="AI3819">
        <v>-5294512.5599999996</v>
      </c>
      <c r="AJ3819">
        <v>0</v>
      </c>
      <c r="AK3819">
        <v>-5294512.5599999996</v>
      </c>
      <c r="AL3819">
        <v>-5015966.04</v>
      </c>
      <c r="AM3819">
        <v>0</v>
      </c>
      <c r="AN3819">
        <v>0</v>
      </c>
      <c r="AO3819">
        <v>0</v>
      </c>
      <c r="AP3819">
        <v>0</v>
      </c>
      <c r="AQ3819">
        <v>0</v>
      </c>
    </row>
    <row r="3820" spans="1:43" x14ac:dyDescent="0.35">
      <c r="A3820" s="65" t="s">
        <v>128</v>
      </c>
      <c r="B3820" s="65" t="s">
        <v>128</v>
      </c>
      <c r="E3820" t="s">
        <v>129</v>
      </c>
      <c r="F3820">
        <v>8083</v>
      </c>
      <c r="G3820">
        <v>30</v>
      </c>
      <c r="H3820" t="s">
        <v>512</v>
      </c>
      <c r="I3820">
        <v>29</v>
      </c>
      <c r="J3820">
        <v>113</v>
      </c>
      <c r="K3820" t="s">
        <v>66</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-116921.60000000001</v>
      </c>
      <c r="AE3820">
        <v>0</v>
      </c>
      <c r="AF3820">
        <v>0</v>
      </c>
      <c r="AG3820">
        <v>0</v>
      </c>
      <c r="AH3820">
        <v>0</v>
      </c>
      <c r="AI3820">
        <v>-116921.60000000001</v>
      </c>
      <c r="AJ3820">
        <v>0</v>
      </c>
      <c r="AK3820">
        <v>-116921.60000000001</v>
      </c>
      <c r="AL3820">
        <v>-116921.60000000001</v>
      </c>
      <c r="AM3820">
        <v>0</v>
      </c>
      <c r="AN3820">
        <v>0</v>
      </c>
      <c r="AO3820">
        <v>0</v>
      </c>
      <c r="AP3820">
        <v>0</v>
      </c>
      <c r="AQ3820">
        <v>0</v>
      </c>
    </row>
    <row r="3821" spans="1:43" x14ac:dyDescent="0.35">
      <c r="A3821" s="65" t="s">
        <v>128</v>
      </c>
      <c r="B3821" s="65" t="s">
        <v>128</v>
      </c>
      <c r="E3821" t="s">
        <v>129</v>
      </c>
      <c r="F3821">
        <v>8083</v>
      </c>
      <c r="G3821">
        <v>30</v>
      </c>
      <c r="H3821" t="s">
        <v>512</v>
      </c>
      <c r="I3821">
        <v>29</v>
      </c>
      <c r="J3821">
        <v>115</v>
      </c>
      <c r="K3821" t="s">
        <v>66</v>
      </c>
      <c r="L3821">
        <v>0</v>
      </c>
      <c r="M3821">
        <v>0</v>
      </c>
      <c r="N3821">
        <v>0</v>
      </c>
      <c r="O3821">
        <v>0</v>
      </c>
      <c r="P3821">
        <v>0</v>
      </c>
      <c r="Q3821">
        <v>0</v>
      </c>
      <c r="R3821">
        <v>-4.76</v>
      </c>
      <c r="S3821">
        <v>0</v>
      </c>
      <c r="T3821">
        <v>0</v>
      </c>
      <c r="U3821">
        <v>0</v>
      </c>
      <c r="V3821">
        <v>-4.76</v>
      </c>
      <c r="W3821">
        <v>0</v>
      </c>
      <c r="X3821">
        <v>0</v>
      </c>
      <c r="Y3821">
        <v>0</v>
      </c>
      <c r="Z3821">
        <v>0</v>
      </c>
      <c r="AA3821">
        <v>0</v>
      </c>
      <c r="AB3821">
        <v>0</v>
      </c>
      <c r="AC3821">
        <v>0</v>
      </c>
      <c r="AD3821">
        <v>-44307.63</v>
      </c>
      <c r="AE3821">
        <v>0</v>
      </c>
      <c r="AF3821">
        <v>0</v>
      </c>
      <c r="AG3821">
        <v>0</v>
      </c>
      <c r="AH3821">
        <v>0</v>
      </c>
      <c r="AI3821">
        <v>-44307.63</v>
      </c>
      <c r="AJ3821">
        <v>0</v>
      </c>
      <c r="AK3821">
        <v>-44307.63</v>
      </c>
      <c r="AL3821">
        <v>-44302.87</v>
      </c>
      <c r="AM3821">
        <v>0</v>
      </c>
      <c r="AN3821">
        <v>0</v>
      </c>
      <c r="AO3821">
        <v>0</v>
      </c>
      <c r="AP3821">
        <v>0</v>
      </c>
      <c r="AQ3821">
        <v>0</v>
      </c>
    </row>
    <row r="3822" spans="1:43" x14ac:dyDescent="0.35">
      <c r="A3822" s="65" t="s">
        <v>128</v>
      </c>
      <c r="B3822" s="65" t="s">
        <v>128</v>
      </c>
      <c r="E3822" t="s">
        <v>129</v>
      </c>
      <c r="F3822">
        <v>8083</v>
      </c>
      <c r="G3822">
        <v>30</v>
      </c>
      <c r="H3822" t="s">
        <v>512</v>
      </c>
      <c r="I3822">
        <v>29</v>
      </c>
      <c r="J3822">
        <v>121</v>
      </c>
      <c r="K3822" t="s">
        <v>66</v>
      </c>
      <c r="L3822">
        <v>0</v>
      </c>
      <c r="M3822">
        <v>0</v>
      </c>
      <c r="N3822">
        <v>0</v>
      </c>
      <c r="O3822">
        <v>0</v>
      </c>
      <c r="P3822">
        <v>0</v>
      </c>
      <c r="Q3822">
        <v>0</v>
      </c>
      <c r="R3822">
        <v>-92020.04</v>
      </c>
      <c r="S3822">
        <v>-100</v>
      </c>
      <c r="T3822">
        <v>0</v>
      </c>
      <c r="U3822">
        <v>0</v>
      </c>
      <c r="V3822">
        <v>-92020.04</v>
      </c>
      <c r="W3822">
        <v>-100</v>
      </c>
      <c r="X3822">
        <v>0</v>
      </c>
      <c r="Y3822">
        <v>-8724.4699999999993</v>
      </c>
      <c r="Z3822">
        <v>0</v>
      </c>
      <c r="AA3822">
        <v>0</v>
      </c>
      <c r="AB3822">
        <v>0</v>
      </c>
      <c r="AC3822">
        <v>-8724.4699999999993</v>
      </c>
      <c r="AD3822">
        <v>-1681463.38</v>
      </c>
      <c r="AE3822">
        <v>0</v>
      </c>
      <c r="AF3822">
        <v>0</v>
      </c>
      <c r="AG3822">
        <v>0</v>
      </c>
      <c r="AH3822">
        <v>0</v>
      </c>
      <c r="AI3822">
        <v>-1681463.38</v>
      </c>
      <c r="AJ3822">
        <v>0</v>
      </c>
      <c r="AK3822">
        <v>-1690187.85</v>
      </c>
      <c r="AL3822">
        <v>-1598267.81</v>
      </c>
      <c r="AM3822">
        <v>0</v>
      </c>
      <c r="AN3822">
        <v>0</v>
      </c>
      <c r="AO3822">
        <v>0</v>
      </c>
      <c r="AP3822">
        <v>0</v>
      </c>
      <c r="AQ3822">
        <v>0</v>
      </c>
    </row>
    <row r="3823" spans="1:43" x14ac:dyDescent="0.35">
      <c r="A3823" s="65" t="s">
        <v>128</v>
      </c>
      <c r="B3823" s="65" t="s">
        <v>128</v>
      </c>
      <c r="E3823" t="s">
        <v>129</v>
      </c>
      <c r="F3823">
        <v>8083</v>
      </c>
      <c r="G3823">
        <v>30</v>
      </c>
      <c r="H3823" t="s">
        <v>512</v>
      </c>
      <c r="I3823">
        <v>29</v>
      </c>
      <c r="J3823">
        <v>130</v>
      </c>
      <c r="K3823" t="s">
        <v>66</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25000</v>
      </c>
      <c r="AE3823">
        <v>0</v>
      </c>
      <c r="AF3823">
        <v>0</v>
      </c>
      <c r="AG3823">
        <v>0</v>
      </c>
      <c r="AH3823">
        <v>0</v>
      </c>
      <c r="AI3823">
        <v>25000</v>
      </c>
      <c r="AJ3823">
        <v>0</v>
      </c>
      <c r="AK3823">
        <v>25000</v>
      </c>
      <c r="AL3823">
        <v>25000</v>
      </c>
      <c r="AM3823">
        <v>0</v>
      </c>
      <c r="AN3823">
        <v>0</v>
      </c>
      <c r="AO3823">
        <v>0</v>
      </c>
      <c r="AP3823">
        <v>0</v>
      </c>
      <c r="AQ3823">
        <v>0</v>
      </c>
    </row>
    <row r="3824" spans="1:43" x14ac:dyDescent="0.35">
      <c r="A3824" s="65" t="s">
        <v>128</v>
      </c>
      <c r="B3824" s="65" t="s">
        <v>128</v>
      </c>
      <c r="E3824" t="s">
        <v>129</v>
      </c>
      <c r="F3824">
        <v>8083</v>
      </c>
      <c r="G3824">
        <v>30</v>
      </c>
      <c r="H3824" t="s">
        <v>512</v>
      </c>
      <c r="I3824">
        <v>29</v>
      </c>
      <c r="J3824">
        <v>210</v>
      </c>
      <c r="K3824" t="s">
        <v>66</v>
      </c>
      <c r="L3824">
        <v>-17066.43</v>
      </c>
      <c r="M3824">
        <v>-24889.22</v>
      </c>
      <c r="N3824">
        <v>0</v>
      </c>
      <c r="O3824">
        <v>0</v>
      </c>
      <c r="P3824">
        <v>-17066.43</v>
      </c>
      <c r="Q3824">
        <v>-24889.22</v>
      </c>
      <c r="R3824">
        <v>0</v>
      </c>
      <c r="S3824">
        <v>-7001.16</v>
      </c>
      <c r="T3824">
        <v>0</v>
      </c>
      <c r="U3824">
        <v>0</v>
      </c>
      <c r="V3824">
        <v>0</v>
      </c>
      <c r="W3824">
        <v>-7001.16</v>
      </c>
      <c r="X3824">
        <v>850</v>
      </c>
      <c r="Y3824">
        <v>850</v>
      </c>
      <c r="Z3824">
        <v>0</v>
      </c>
      <c r="AA3824">
        <v>0</v>
      </c>
      <c r="AB3824">
        <v>850</v>
      </c>
      <c r="AC3824">
        <v>850</v>
      </c>
      <c r="AD3824">
        <v>-103476.54</v>
      </c>
      <c r="AE3824">
        <v>0</v>
      </c>
      <c r="AF3824">
        <v>0</v>
      </c>
      <c r="AG3824">
        <v>0</v>
      </c>
      <c r="AH3824">
        <v>0</v>
      </c>
      <c r="AI3824">
        <v>-103476.54</v>
      </c>
      <c r="AJ3824">
        <v>850</v>
      </c>
      <c r="AK3824">
        <v>-103476.54</v>
      </c>
      <c r="AL3824">
        <v>-118300.49</v>
      </c>
      <c r="AM3824">
        <v>0</v>
      </c>
      <c r="AN3824">
        <v>0</v>
      </c>
      <c r="AO3824">
        <v>0</v>
      </c>
      <c r="AP3824">
        <v>0</v>
      </c>
      <c r="AQ3824">
        <v>0</v>
      </c>
    </row>
    <row r="3825" spans="1:43" x14ac:dyDescent="0.35">
      <c r="A3825" s="65" t="s">
        <v>128</v>
      </c>
      <c r="B3825" s="65" t="s">
        <v>128</v>
      </c>
      <c r="E3825" t="s">
        <v>129</v>
      </c>
      <c r="F3825">
        <v>8083</v>
      </c>
      <c r="G3825">
        <v>30</v>
      </c>
      <c r="H3825" t="s">
        <v>512</v>
      </c>
      <c r="I3825">
        <v>29</v>
      </c>
      <c r="J3825">
        <v>231</v>
      </c>
      <c r="K3825" t="s">
        <v>66</v>
      </c>
      <c r="L3825">
        <v>-752514.72</v>
      </c>
      <c r="M3825">
        <v>-343117.18</v>
      </c>
      <c r="N3825">
        <v>0</v>
      </c>
      <c r="O3825">
        <v>0</v>
      </c>
      <c r="P3825">
        <v>-752514.72</v>
      </c>
      <c r="Q3825">
        <v>-343117.18</v>
      </c>
      <c r="R3825">
        <v>0</v>
      </c>
      <c r="S3825">
        <v>0</v>
      </c>
      <c r="T3825">
        <v>0</v>
      </c>
      <c r="U3825">
        <v>0</v>
      </c>
      <c r="V3825">
        <v>0</v>
      </c>
      <c r="W3825">
        <v>0</v>
      </c>
      <c r="X3825">
        <v>0</v>
      </c>
      <c r="Y3825">
        <v>0</v>
      </c>
      <c r="Z3825">
        <v>0</v>
      </c>
      <c r="AA3825">
        <v>0</v>
      </c>
      <c r="AB3825">
        <v>0</v>
      </c>
      <c r="AC3825">
        <v>0</v>
      </c>
      <c r="AD3825">
        <v>-1036030.11</v>
      </c>
      <c r="AE3825">
        <v>0</v>
      </c>
      <c r="AF3825">
        <v>0</v>
      </c>
      <c r="AG3825">
        <v>0</v>
      </c>
      <c r="AH3825">
        <v>0</v>
      </c>
      <c r="AI3825">
        <v>-1036030.11</v>
      </c>
      <c r="AJ3825">
        <v>0</v>
      </c>
      <c r="AK3825">
        <v>-1036030.11</v>
      </c>
      <c r="AL3825">
        <v>-626632.56999999995</v>
      </c>
      <c r="AM3825">
        <v>0</v>
      </c>
      <c r="AN3825">
        <v>0</v>
      </c>
      <c r="AO3825">
        <v>0</v>
      </c>
      <c r="AP3825">
        <v>0</v>
      </c>
      <c r="AQ3825">
        <v>0</v>
      </c>
    </row>
    <row r="3826" spans="1:43" x14ac:dyDescent="0.35">
      <c r="A3826" s="65" t="s">
        <v>128</v>
      </c>
      <c r="B3826" s="65" t="s">
        <v>128</v>
      </c>
      <c r="E3826" t="s">
        <v>129</v>
      </c>
      <c r="F3826">
        <v>8083</v>
      </c>
      <c r="G3826">
        <v>30</v>
      </c>
      <c r="H3826" t="s">
        <v>512</v>
      </c>
      <c r="I3826">
        <v>29</v>
      </c>
      <c r="J3826">
        <v>232</v>
      </c>
      <c r="K3826" t="s">
        <v>66</v>
      </c>
      <c r="L3826">
        <v>0</v>
      </c>
      <c r="M3826">
        <v>0</v>
      </c>
      <c r="N3826">
        <v>0</v>
      </c>
      <c r="O3826">
        <v>0</v>
      </c>
      <c r="P3826">
        <v>0</v>
      </c>
      <c r="Q3826">
        <v>0</v>
      </c>
      <c r="R3826">
        <v>-16573.16</v>
      </c>
      <c r="S3826">
        <v>-16573.16</v>
      </c>
      <c r="T3826">
        <v>0</v>
      </c>
      <c r="U3826">
        <v>0</v>
      </c>
      <c r="V3826">
        <v>-16573.16</v>
      </c>
      <c r="W3826">
        <v>-16573.16</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row>
    <row r="3827" spans="1:43" x14ac:dyDescent="0.35">
      <c r="A3827" s="65" t="s">
        <v>128</v>
      </c>
      <c r="B3827" s="65" t="s">
        <v>128</v>
      </c>
      <c r="E3827" t="s">
        <v>129</v>
      </c>
      <c r="F3827">
        <v>8083</v>
      </c>
      <c r="G3827">
        <v>30</v>
      </c>
      <c r="H3827" t="s">
        <v>512</v>
      </c>
      <c r="I3827">
        <v>29</v>
      </c>
      <c r="J3827">
        <v>233</v>
      </c>
      <c r="K3827" t="s">
        <v>66</v>
      </c>
      <c r="L3827">
        <v>-5880</v>
      </c>
      <c r="M3827">
        <v>-5880</v>
      </c>
      <c r="N3827">
        <v>0</v>
      </c>
      <c r="O3827">
        <v>0</v>
      </c>
      <c r="P3827">
        <v>-5880</v>
      </c>
      <c r="Q3827">
        <v>-5880</v>
      </c>
      <c r="R3827">
        <v>0</v>
      </c>
      <c r="S3827">
        <v>0</v>
      </c>
      <c r="T3827">
        <v>0</v>
      </c>
      <c r="U3827">
        <v>0</v>
      </c>
      <c r="V3827">
        <v>0</v>
      </c>
      <c r="W3827">
        <v>0</v>
      </c>
      <c r="X3827">
        <v>0</v>
      </c>
      <c r="Y3827">
        <v>0</v>
      </c>
      <c r="Z3827">
        <v>0</v>
      </c>
      <c r="AA3827">
        <v>0</v>
      </c>
      <c r="AB3827">
        <v>0</v>
      </c>
      <c r="AC3827">
        <v>0</v>
      </c>
      <c r="AD3827">
        <v>-816.76</v>
      </c>
      <c r="AE3827">
        <v>0</v>
      </c>
      <c r="AF3827">
        <v>0</v>
      </c>
      <c r="AG3827">
        <v>0</v>
      </c>
      <c r="AH3827">
        <v>0</v>
      </c>
      <c r="AI3827">
        <v>-816.76</v>
      </c>
      <c r="AJ3827">
        <v>0</v>
      </c>
      <c r="AK3827">
        <v>-816.76</v>
      </c>
      <c r="AL3827">
        <v>-816.76</v>
      </c>
      <c r="AM3827">
        <v>0</v>
      </c>
      <c r="AN3827">
        <v>0</v>
      </c>
      <c r="AO3827">
        <v>0</v>
      </c>
      <c r="AP3827">
        <v>0</v>
      </c>
      <c r="AQ3827">
        <v>0</v>
      </c>
    </row>
    <row r="3828" spans="1:43" x14ac:dyDescent="0.35">
      <c r="A3828" s="65" t="s">
        <v>128</v>
      </c>
      <c r="B3828" s="65" t="s">
        <v>128</v>
      </c>
      <c r="E3828" t="s">
        <v>129</v>
      </c>
      <c r="F3828">
        <v>8083</v>
      </c>
      <c r="G3828">
        <v>30</v>
      </c>
      <c r="H3828" t="s">
        <v>512</v>
      </c>
      <c r="I3828">
        <v>29</v>
      </c>
      <c r="J3828">
        <v>240</v>
      </c>
      <c r="K3828" t="s">
        <v>66</v>
      </c>
      <c r="L3828">
        <v>0</v>
      </c>
      <c r="M3828">
        <v>0</v>
      </c>
      <c r="N3828">
        <v>0</v>
      </c>
      <c r="O3828">
        <v>0</v>
      </c>
      <c r="P3828">
        <v>0</v>
      </c>
      <c r="Q3828">
        <v>0</v>
      </c>
      <c r="R3828">
        <v>-31250</v>
      </c>
      <c r="S3828">
        <v>-31250</v>
      </c>
      <c r="T3828">
        <v>0</v>
      </c>
      <c r="U3828">
        <v>0</v>
      </c>
      <c r="V3828">
        <v>-31250</v>
      </c>
      <c r="W3828">
        <v>-31250</v>
      </c>
      <c r="X3828">
        <v>0</v>
      </c>
      <c r="Y3828">
        <v>0</v>
      </c>
      <c r="Z3828">
        <v>0</v>
      </c>
      <c r="AA3828">
        <v>0</v>
      </c>
      <c r="AB3828">
        <v>0</v>
      </c>
      <c r="AC3828">
        <v>0</v>
      </c>
      <c r="AD3828">
        <v>-1200</v>
      </c>
      <c r="AE3828">
        <v>0</v>
      </c>
      <c r="AF3828">
        <v>0</v>
      </c>
      <c r="AG3828">
        <v>0</v>
      </c>
      <c r="AH3828">
        <v>0</v>
      </c>
      <c r="AI3828">
        <v>-1200</v>
      </c>
      <c r="AJ3828">
        <v>0</v>
      </c>
      <c r="AK3828">
        <v>-1200</v>
      </c>
      <c r="AL3828">
        <v>-1200</v>
      </c>
      <c r="AM3828">
        <v>0</v>
      </c>
      <c r="AN3828">
        <v>0</v>
      </c>
      <c r="AO3828">
        <v>0</v>
      </c>
      <c r="AP3828">
        <v>0</v>
      </c>
      <c r="AQ3828">
        <v>0</v>
      </c>
    </row>
    <row r="3829" spans="1:43" x14ac:dyDescent="0.35">
      <c r="A3829" s="65" t="s">
        <v>128</v>
      </c>
      <c r="B3829" s="65" t="s">
        <v>128</v>
      </c>
      <c r="E3829" t="s">
        <v>129</v>
      </c>
      <c r="F3829">
        <v>8083</v>
      </c>
      <c r="G3829">
        <v>30</v>
      </c>
      <c r="H3829" t="s">
        <v>512</v>
      </c>
      <c r="I3829">
        <v>29</v>
      </c>
      <c r="J3829">
        <v>251</v>
      </c>
      <c r="K3829" t="s">
        <v>66</v>
      </c>
      <c r="L3829">
        <v>-15143647.800000001</v>
      </c>
      <c r="M3829">
        <v>-4378899.91</v>
      </c>
      <c r="N3829">
        <v>0</v>
      </c>
      <c r="O3829">
        <v>0</v>
      </c>
      <c r="P3829">
        <v>-15143647.800000001</v>
      </c>
      <c r="Q3829">
        <v>-4378899.91</v>
      </c>
      <c r="R3829">
        <v>-256894.66</v>
      </c>
      <c r="S3829">
        <v>-124770</v>
      </c>
      <c r="T3829">
        <v>0</v>
      </c>
      <c r="U3829">
        <v>0</v>
      </c>
      <c r="V3829">
        <v>-256894.66</v>
      </c>
      <c r="W3829">
        <v>-124770</v>
      </c>
      <c r="X3829">
        <v>15000</v>
      </c>
      <c r="Y3829">
        <v>15000</v>
      </c>
      <c r="Z3829">
        <v>0</v>
      </c>
      <c r="AA3829">
        <v>0</v>
      </c>
      <c r="AB3829">
        <v>15000</v>
      </c>
      <c r="AC3829">
        <v>15000</v>
      </c>
      <c r="AD3829">
        <v>-12534541.460000001</v>
      </c>
      <c r="AE3829">
        <v>0</v>
      </c>
      <c r="AF3829">
        <v>0</v>
      </c>
      <c r="AG3829">
        <v>0</v>
      </c>
      <c r="AH3829">
        <v>0</v>
      </c>
      <c r="AI3829">
        <v>-12534541.460000001</v>
      </c>
      <c r="AJ3829">
        <v>15000</v>
      </c>
      <c r="AK3829">
        <v>-12534541.460000001</v>
      </c>
      <c r="AL3829">
        <v>-1637668.91</v>
      </c>
      <c r="AM3829">
        <v>0</v>
      </c>
      <c r="AN3829">
        <v>0</v>
      </c>
      <c r="AO3829">
        <v>0</v>
      </c>
      <c r="AP3829">
        <v>0</v>
      </c>
      <c r="AQ3829">
        <v>0</v>
      </c>
    </row>
    <row r="3830" spans="1:43" x14ac:dyDescent="0.35">
      <c r="A3830" s="65" t="s">
        <v>128</v>
      </c>
      <c r="B3830" s="65" t="s">
        <v>128</v>
      </c>
      <c r="E3830" t="s">
        <v>129</v>
      </c>
      <c r="F3830">
        <v>8083</v>
      </c>
      <c r="G3830">
        <v>30</v>
      </c>
      <c r="H3830" t="s">
        <v>512</v>
      </c>
      <c r="I3830">
        <v>29</v>
      </c>
      <c r="J3830">
        <v>252</v>
      </c>
      <c r="K3830" t="s">
        <v>66</v>
      </c>
      <c r="L3830">
        <v>-55239.82</v>
      </c>
      <c r="M3830">
        <v>-24645.37</v>
      </c>
      <c r="N3830">
        <v>0</v>
      </c>
      <c r="O3830">
        <v>0</v>
      </c>
      <c r="P3830">
        <v>-55239.82</v>
      </c>
      <c r="Q3830">
        <v>-24645.37</v>
      </c>
      <c r="R3830">
        <v>-185</v>
      </c>
      <c r="S3830">
        <v>-185</v>
      </c>
      <c r="T3830">
        <v>0</v>
      </c>
      <c r="U3830">
        <v>0</v>
      </c>
      <c r="V3830">
        <v>-185</v>
      </c>
      <c r="W3830">
        <v>-185</v>
      </c>
      <c r="X3830">
        <v>0</v>
      </c>
      <c r="Y3830">
        <v>0</v>
      </c>
      <c r="Z3830">
        <v>0</v>
      </c>
      <c r="AA3830">
        <v>0</v>
      </c>
      <c r="AB3830">
        <v>0</v>
      </c>
      <c r="AC3830">
        <v>0</v>
      </c>
      <c r="AD3830">
        <v>-84416.21</v>
      </c>
      <c r="AE3830">
        <v>0</v>
      </c>
      <c r="AF3830">
        <v>0</v>
      </c>
      <c r="AG3830">
        <v>0</v>
      </c>
      <c r="AH3830">
        <v>0</v>
      </c>
      <c r="AI3830">
        <v>-84416.21</v>
      </c>
      <c r="AJ3830">
        <v>0</v>
      </c>
      <c r="AK3830">
        <v>-84416.21</v>
      </c>
      <c r="AL3830">
        <v>-53821.760000000002</v>
      </c>
      <c r="AM3830">
        <v>0</v>
      </c>
      <c r="AN3830">
        <v>0</v>
      </c>
      <c r="AO3830">
        <v>0</v>
      </c>
      <c r="AP3830">
        <v>0</v>
      </c>
      <c r="AQ3830">
        <v>0</v>
      </c>
    </row>
    <row r="3831" spans="1:43" x14ac:dyDescent="0.35">
      <c r="A3831" s="65" t="s">
        <v>128</v>
      </c>
      <c r="B3831" s="65" t="s">
        <v>128</v>
      </c>
      <c r="E3831" t="s">
        <v>129</v>
      </c>
      <c r="F3831">
        <v>8083</v>
      </c>
      <c r="G3831">
        <v>30</v>
      </c>
      <c r="H3831" t="s">
        <v>512</v>
      </c>
      <c r="I3831">
        <v>29</v>
      </c>
      <c r="J3831">
        <v>253</v>
      </c>
      <c r="K3831" t="s">
        <v>66</v>
      </c>
      <c r="L3831">
        <v>-2751256.73</v>
      </c>
      <c r="M3831">
        <v>-2252820.34</v>
      </c>
      <c r="N3831">
        <v>0</v>
      </c>
      <c r="O3831">
        <v>0</v>
      </c>
      <c r="P3831">
        <v>-2751256.73</v>
      </c>
      <c r="Q3831">
        <v>-2252820.34</v>
      </c>
      <c r="R3831">
        <v>-6283397.8799999999</v>
      </c>
      <c r="S3831">
        <v>-6526931.29</v>
      </c>
      <c r="T3831">
        <v>0</v>
      </c>
      <c r="U3831">
        <v>0</v>
      </c>
      <c r="V3831">
        <v>-6283397.8799999999</v>
      </c>
      <c r="W3831">
        <v>-6526931.29</v>
      </c>
      <c r="X3831">
        <v>-3929877.15</v>
      </c>
      <c r="Y3831">
        <v>-2566902.7999999998</v>
      </c>
      <c r="Z3831">
        <v>0</v>
      </c>
      <c r="AA3831">
        <v>0</v>
      </c>
      <c r="AB3831">
        <v>-3929877.15</v>
      </c>
      <c r="AC3831">
        <v>-2566902.7999999998</v>
      </c>
      <c r="AD3831">
        <v>-6482087.4299999997</v>
      </c>
      <c r="AE3831">
        <v>0</v>
      </c>
      <c r="AF3831">
        <v>0</v>
      </c>
      <c r="AG3831">
        <v>0</v>
      </c>
      <c r="AH3831">
        <v>0</v>
      </c>
      <c r="AI3831">
        <v>-6482087.4299999997</v>
      </c>
      <c r="AJ3831">
        <v>-3929877.15</v>
      </c>
      <c r="AK3831">
        <v>-5119113.08</v>
      </c>
      <c r="AL3831">
        <v>-4864210.0999999996</v>
      </c>
      <c r="AM3831">
        <v>0</v>
      </c>
      <c r="AN3831">
        <v>0</v>
      </c>
      <c r="AO3831">
        <v>0</v>
      </c>
      <c r="AP3831">
        <v>0</v>
      </c>
      <c r="AQ3831">
        <v>0</v>
      </c>
    </row>
    <row r="3832" spans="1:43" x14ac:dyDescent="0.35">
      <c r="A3832" s="65" t="s">
        <v>128</v>
      </c>
      <c r="B3832" s="65" t="s">
        <v>128</v>
      </c>
      <c r="E3832" t="s">
        <v>129</v>
      </c>
      <c r="F3832">
        <v>8083</v>
      </c>
      <c r="G3832">
        <v>30</v>
      </c>
      <c r="H3832" t="s">
        <v>512</v>
      </c>
      <c r="I3832">
        <v>29</v>
      </c>
      <c r="J3832">
        <v>257</v>
      </c>
      <c r="K3832" t="s">
        <v>66</v>
      </c>
      <c r="L3832">
        <v>-489063.76</v>
      </c>
      <c r="M3832">
        <v>-390396.12</v>
      </c>
      <c r="N3832">
        <v>0</v>
      </c>
      <c r="O3832">
        <v>0</v>
      </c>
      <c r="P3832">
        <v>-489063.76</v>
      </c>
      <c r="Q3832">
        <v>-390396.12</v>
      </c>
      <c r="R3832">
        <v>153772.21</v>
      </c>
      <c r="S3832">
        <v>227221.01</v>
      </c>
      <c r="T3832">
        <v>0</v>
      </c>
      <c r="U3832">
        <v>0</v>
      </c>
      <c r="V3832">
        <v>153772.21</v>
      </c>
      <c r="W3832">
        <v>227221.01</v>
      </c>
      <c r="X3832">
        <v>-4063.89</v>
      </c>
      <c r="Y3832">
        <v>-4063.89</v>
      </c>
      <c r="Z3832">
        <v>0</v>
      </c>
      <c r="AA3832">
        <v>0</v>
      </c>
      <c r="AB3832">
        <v>-4063.89</v>
      </c>
      <c r="AC3832">
        <v>-4063.89</v>
      </c>
      <c r="AD3832">
        <v>-556522.07999999996</v>
      </c>
      <c r="AE3832">
        <v>0</v>
      </c>
      <c r="AF3832">
        <v>0</v>
      </c>
      <c r="AG3832">
        <v>0</v>
      </c>
      <c r="AH3832">
        <v>0</v>
      </c>
      <c r="AI3832">
        <v>-556522.07999999996</v>
      </c>
      <c r="AJ3832">
        <v>-4063.89</v>
      </c>
      <c r="AK3832">
        <v>-556522.07999999996</v>
      </c>
      <c r="AL3832">
        <v>-384405.64</v>
      </c>
      <c r="AM3832">
        <v>0</v>
      </c>
      <c r="AN3832">
        <v>0</v>
      </c>
      <c r="AO3832">
        <v>0</v>
      </c>
      <c r="AP3832">
        <v>0</v>
      </c>
      <c r="AQ3832">
        <v>0</v>
      </c>
    </row>
    <row r="3833" spans="1:43" x14ac:dyDescent="0.35">
      <c r="A3833" s="65" t="s">
        <v>128</v>
      </c>
      <c r="B3833" s="65" t="s">
        <v>128</v>
      </c>
      <c r="E3833" t="s">
        <v>129</v>
      </c>
      <c r="F3833">
        <v>8083</v>
      </c>
      <c r="G3833">
        <v>30</v>
      </c>
      <c r="H3833" t="s">
        <v>512</v>
      </c>
      <c r="I3833">
        <v>29</v>
      </c>
      <c r="J3833">
        <v>260</v>
      </c>
      <c r="K3833" t="s">
        <v>66</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-24608.22</v>
      </c>
      <c r="AE3833">
        <v>0</v>
      </c>
      <c r="AF3833">
        <v>0</v>
      </c>
      <c r="AG3833">
        <v>0</v>
      </c>
      <c r="AH3833">
        <v>0</v>
      </c>
      <c r="AI3833">
        <v>-24608.22</v>
      </c>
      <c r="AJ3833">
        <v>0</v>
      </c>
      <c r="AK3833">
        <v>-24608.22</v>
      </c>
      <c r="AL3833">
        <v>-24608.22</v>
      </c>
      <c r="AM3833">
        <v>0</v>
      </c>
      <c r="AN3833">
        <v>0</v>
      </c>
      <c r="AO3833">
        <v>0</v>
      </c>
      <c r="AP3833">
        <v>0</v>
      </c>
      <c r="AQ3833">
        <v>0</v>
      </c>
    </row>
    <row r="3834" spans="1:43" x14ac:dyDescent="0.35">
      <c r="A3834" s="65" t="s">
        <v>128</v>
      </c>
      <c r="B3834" s="65" t="s">
        <v>128</v>
      </c>
      <c r="E3834" t="s">
        <v>129</v>
      </c>
      <c r="F3834">
        <v>8083</v>
      </c>
      <c r="G3834">
        <v>30</v>
      </c>
      <c r="H3834" t="s">
        <v>512</v>
      </c>
      <c r="I3834">
        <v>29</v>
      </c>
      <c r="J3834">
        <v>310</v>
      </c>
      <c r="K3834" t="s">
        <v>66</v>
      </c>
      <c r="L3834">
        <v>-154232.18</v>
      </c>
      <c r="M3834">
        <v>-116003.67</v>
      </c>
      <c r="N3834">
        <v>0</v>
      </c>
      <c r="O3834">
        <v>0</v>
      </c>
      <c r="P3834">
        <v>-154232.18</v>
      </c>
      <c r="Q3834">
        <v>-116003.67</v>
      </c>
      <c r="R3834">
        <v>0</v>
      </c>
      <c r="S3834">
        <v>0</v>
      </c>
      <c r="T3834">
        <v>0</v>
      </c>
      <c r="U3834">
        <v>0</v>
      </c>
      <c r="V3834">
        <v>0</v>
      </c>
      <c r="W3834">
        <v>0</v>
      </c>
      <c r="X3834">
        <v>-19667.93</v>
      </c>
      <c r="Y3834">
        <v>-19667.93</v>
      </c>
      <c r="Z3834">
        <v>0</v>
      </c>
      <c r="AA3834">
        <v>0</v>
      </c>
      <c r="AB3834">
        <v>-19667.93</v>
      </c>
      <c r="AC3834">
        <v>-19667.93</v>
      </c>
      <c r="AD3834">
        <v>-140896.56</v>
      </c>
      <c r="AE3834">
        <v>0</v>
      </c>
      <c r="AF3834">
        <v>0</v>
      </c>
      <c r="AG3834">
        <v>0</v>
      </c>
      <c r="AH3834">
        <v>0</v>
      </c>
      <c r="AI3834">
        <v>-140896.56</v>
      </c>
      <c r="AJ3834">
        <v>-19667.93</v>
      </c>
      <c r="AK3834">
        <v>-140896.56</v>
      </c>
      <c r="AL3834">
        <v>-102668.05</v>
      </c>
      <c r="AM3834">
        <v>0</v>
      </c>
      <c r="AN3834">
        <v>0</v>
      </c>
      <c r="AO3834">
        <v>0</v>
      </c>
      <c r="AP3834">
        <v>0</v>
      </c>
      <c r="AQ3834">
        <v>0</v>
      </c>
    </row>
    <row r="3835" spans="1:43" x14ac:dyDescent="0.35">
      <c r="A3835" s="65" t="s">
        <v>128</v>
      </c>
      <c r="B3835" s="65" t="s">
        <v>128</v>
      </c>
      <c r="E3835" t="s">
        <v>129</v>
      </c>
      <c r="F3835">
        <v>8083</v>
      </c>
      <c r="G3835">
        <v>30</v>
      </c>
      <c r="H3835" t="s">
        <v>512</v>
      </c>
      <c r="I3835">
        <v>29</v>
      </c>
      <c r="J3835">
        <v>410</v>
      </c>
      <c r="K3835" t="s">
        <v>66</v>
      </c>
      <c r="L3835">
        <v>-134608202.31</v>
      </c>
      <c r="M3835">
        <v>-146435560.16</v>
      </c>
      <c r="N3835">
        <v>0</v>
      </c>
      <c r="O3835">
        <v>0</v>
      </c>
      <c r="P3835">
        <v>-134608202.31</v>
      </c>
      <c r="Q3835">
        <v>-146435560.16</v>
      </c>
      <c r="R3835">
        <v>-506573.62</v>
      </c>
      <c r="S3835">
        <v>0</v>
      </c>
      <c r="T3835">
        <v>0</v>
      </c>
      <c r="U3835">
        <v>0</v>
      </c>
      <c r="V3835">
        <v>-506573.62</v>
      </c>
      <c r="W3835">
        <v>0</v>
      </c>
      <c r="X3835">
        <v>0</v>
      </c>
      <c r="Y3835">
        <v>0</v>
      </c>
      <c r="Z3835">
        <v>0</v>
      </c>
      <c r="AA3835">
        <v>0</v>
      </c>
      <c r="AB3835">
        <v>0</v>
      </c>
      <c r="AC3835">
        <v>0</v>
      </c>
      <c r="AD3835">
        <v>-47644123.850000001</v>
      </c>
      <c r="AE3835">
        <v>0</v>
      </c>
      <c r="AF3835">
        <v>0</v>
      </c>
      <c r="AG3835">
        <v>0</v>
      </c>
      <c r="AH3835">
        <v>0</v>
      </c>
      <c r="AI3835">
        <v>-47644123.850000001</v>
      </c>
      <c r="AJ3835">
        <v>0</v>
      </c>
      <c r="AK3835">
        <v>-47644123.850000001</v>
      </c>
      <c r="AL3835">
        <v>-58964908.079999998</v>
      </c>
      <c r="AM3835">
        <v>0</v>
      </c>
      <c r="AN3835">
        <v>0</v>
      </c>
      <c r="AO3835">
        <v>0</v>
      </c>
      <c r="AP3835">
        <v>0</v>
      </c>
      <c r="AQ3835">
        <v>0</v>
      </c>
    </row>
    <row r="3836" spans="1:43" x14ac:dyDescent="0.35">
      <c r="A3836" s="65" t="s">
        <v>128</v>
      </c>
      <c r="B3836" s="65" t="s">
        <v>128</v>
      </c>
      <c r="E3836" t="s">
        <v>129</v>
      </c>
      <c r="F3836">
        <v>8083</v>
      </c>
      <c r="G3836">
        <v>30</v>
      </c>
      <c r="H3836" t="s">
        <v>512</v>
      </c>
      <c r="I3836">
        <v>29</v>
      </c>
      <c r="J3836">
        <v>420</v>
      </c>
      <c r="K3836" t="s">
        <v>66</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-12796.8</v>
      </c>
      <c r="AE3836">
        <v>0</v>
      </c>
      <c r="AF3836">
        <v>0</v>
      </c>
      <c r="AG3836">
        <v>0</v>
      </c>
      <c r="AH3836">
        <v>0</v>
      </c>
      <c r="AI3836">
        <v>-12796.8</v>
      </c>
      <c r="AJ3836">
        <v>0</v>
      </c>
      <c r="AK3836">
        <v>-12796.8</v>
      </c>
      <c r="AL3836">
        <v>-12796.8</v>
      </c>
      <c r="AM3836">
        <v>0</v>
      </c>
      <c r="AN3836">
        <v>0</v>
      </c>
      <c r="AO3836">
        <v>0</v>
      </c>
      <c r="AP3836">
        <v>0</v>
      </c>
      <c r="AQ3836">
        <v>0</v>
      </c>
    </row>
    <row r="3837" spans="1:43" x14ac:dyDescent="0.35">
      <c r="A3837" s="65" t="s">
        <v>128</v>
      </c>
      <c r="B3837" s="65" t="s">
        <v>128</v>
      </c>
      <c r="E3837" t="s">
        <v>129</v>
      </c>
      <c r="F3837">
        <v>8083</v>
      </c>
      <c r="G3837">
        <v>30</v>
      </c>
      <c r="H3837" t="s">
        <v>519</v>
      </c>
      <c r="I3837">
        <v>801</v>
      </c>
      <c r="J3837">
        <v>0</v>
      </c>
      <c r="K3837" t="s">
        <v>457</v>
      </c>
      <c r="L3837">
        <v>0</v>
      </c>
      <c r="M3837">
        <v>0</v>
      </c>
      <c r="N3837">
        <v>0</v>
      </c>
      <c r="O3837">
        <v>0</v>
      </c>
      <c r="P3837">
        <v>0</v>
      </c>
      <c r="Q3837">
        <v>0</v>
      </c>
      <c r="R3837">
        <v>576.39</v>
      </c>
      <c r="S3837">
        <v>576.39</v>
      </c>
      <c r="T3837">
        <v>0</v>
      </c>
      <c r="U3837">
        <v>0</v>
      </c>
      <c r="V3837">
        <v>576.39</v>
      </c>
      <c r="W3837">
        <v>576.39</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row>
    <row r="3838" spans="1:43" x14ac:dyDescent="0.35">
      <c r="A3838" s="65" t="s">
        <v>128</v>
      </c>
      <c r="B3838" s="65" t="s">
        <v>128</v>
      </c>
      <c r="E3838" t="s">
        <v>129</v>
      </c>
      <c r="F3838">
        <v>8083</v>
      </c>
      <c r="G3838">
        <v>30</v>
      </c>
      <c r="H3838" t="s">
        <v>519</v>
      </c>
      <c r="I3838">
        <v>801</v>
      </c>
      <c r="J3838">
        <v>111</v>
      </c>
      <c r="K3838" t="s">
        <v>457</v>
      </c>
      <c r="L3838">
        <v>0</v>
      </c>
      <c r="M3838">
        <v>0</v>
      </c>
      <c r="N3838">
        <v>0</v>
      </c>
      <c r="O3838">
        <v>0</v>
      </c>
      <c r="P3838">
        <v>0</v>
      </c>
      <c r="Q3838">
        <v>0</v>
      </c>
      <c r="R3838">
        <v>-48589.63</v>
      </c>
      <c r="S3838">
        <v>0</v>
      </c>
      <c r="T3838">
        <v>0</v>
      </c>
      <c r="U3838">
        <v>0</v>
      </c>
      <c r="V3838">
        <v>-48589.63</v>
      </c>
      <c r="W3838">
        <v>0</v>
      </c>
      <c r="X3838">
        <v>0</v>
      </c>
      <c r="Y3838">
        <v>0</v>
      </c>
      <c r="Z3838">
        <v>0</v>
      </c>
      <c r="AA3838">
        <v>0</v>
      </c>
      <c r="AB3838">
        <v>0</v>
      </c>
      <c r="AC3838">
        <v>0</v>
      </c>
      <c r="AD3838">
        <v>-1047057.19</v>
      </c>
      <c r="AE3838">
        <v>0</v>
      </c>
      <c r="AF3838">
        <v>0</v>
      </c>
      <c r="AG3838">
        <v>0</v>
      </c>
      <c r="AH3838">
        <v>0</v>
      </c>
      <c r="AI3838">
        <v>-1047057.19</v>
      </c>
      <c r="AJ3838">
        <v>0</v>
      </c>
      <c r="AK3838">
        <v>-1047057.19</v>
      </c>
      <c r="AL3838">
        <v>-998467.56</v>
      </c>
      <c r="AM3838">
        <v>0</v>
      </c>
      <c r="AN3838">
        <v>0</v>
      </c>
      <c r="AO3838">
        <v>0</v>
      </c>
      <c r="AP3838">
        <v>0</v>
      </c>
      <c r="AQ3838">
        <v>0</v>
      </c>
    </row>
    <row r="3839" spans="1:43" x14ac:dyDescent="0.35">
      <c r="A3839" s="65" t="s">
        <v>128</v>
      </c>
      <c r="B3839" s="65" t="s">
        <v>128</v>
      </c>
      <c r="E3839" t="s">
        <v>129</v>
      </c>
      <c r="F3839">
        <v>8083</v>
      </c>
      <c r="G3839">
        <v>30</v>
      </c>
      <c r="H3839" t="s">
        <v>519</v>
      </c>
      <c r="I3839">
        <v>801</v>
      </c>
      <c r="J3839">
        <v>113</v>
      </c>
      <c r="K3839" t="s">
        <v>457</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-57984.959999999999</v>
      </c>
      <c r="AE3839">
        <v>0</v>
      </c>
      <c r="AF3839">
        <v>0</v>
      </c>
      <c r="AG3839">
        <v>0</v>
      </c>
      <c r="AH3839">
        <v>0</v>
      </c>
      <c r="AI3839">
        <v>-57984.959999999999</v>
      </c>
      <c r="AJ3839">
        <v>0</v>
      </c>
      <c r="AK3839">
        <v>-57984.959999999999</v>
      </c>
      <c r="AL3839">
        <v>-57984.959999999999</v>
      </c>
      <c r="AM3839">
        <v>0</v>
      </c>
      <c r="AN3839">
        <v>0</v>
      </c>
      <c r="AO3839">
        <v>0</v>
      </c>
      <c r="AP3839">
        <v>0</v>
      </c>
      <c r="AQ3839">
        <v>0</v>
      </c>
    </row>
    <row r="3840" spans="1:43" x14ac:dyDescent="0.35">
      <c r="A3840" s="65" t="s">
        <v>128</v>
      </c>
      <c r="B3840" s="65" t="s">
        <v>128</v>
      </c>
      <c r="E3840" t="s">
        <v>129</v>
      </c>
      <c r="F3840">
        <v>8083</v>
      </c>
      <c r="G3840">
        <v>30</v>
      </c>
      <c r="H3840" t="s">
        <v>519</v>
      </c>
      <c r="I3840">
        <v>801</v>
      </c>
      <c r="J3840">
        <v>115</v>
      </c>
      <c r="K3840" t="s">
        <v>457</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-1100.9100000000001</v>
      </c>
      <c r="AE3840">
        <v>0</v>
      </c>
      <c r="AF3840">
        <v>0</v>
      </c>
      <c r="AG3840">
        <v>0</v>
      </c>
      <c r="AH3840">
        <v>0</v>
      </c>
      <c r="AI3840">
        <v>-1100.9100000000001</v>
      </c>
      <c r="AJ3840">
        <v>0</v>
      </c>
      <c r="AK3840">
        <v>-1100.9100000000001</v>
      </c>
      <c r="AL3840">
        <v>-1100.9100000000001</v>
      </c>
      <c r="AM3840">
        <v>0</v>
      </c>
      <c r="AN3840">
        <v>0</v>
      </c>
      <c r="AO3840">
        <v>0</v>
      </c>
      <c r="AP3840">
        <v>0</v>
      </c>
      <c r="AQ3840">
        <v>0</v>
      </c>
    </row>
    <row r="3841" spans="1:43" x14ac:dyDescent="0.35">
      <c r="A3841" s="65" t="s">
        <v>128</v>
      </c>
      <c r="B3841" s="65" t="s">
        <v>128</v>
      </c>
      <c r="E3841" t="s">
        <v>129</v>
      </c>
      <c r="F3841">
        <v>8083</v>
      </c>
      <c r="G3841">
        <v>30</v>
      </c>
      <c r="H3841" t="s">
        <v>519</v>
      </c>
      <c r="I3841">
        <v>801</v>
      </c>
      <c r="J3841">
        <v>121</v>
      </c>
      <c r="K3841" t="s">
        <v>457</v>
      </c>
      <c r="L3841">
        <v>0</v>
      </c>
      <c r="M3841">
        <v>0</v>
      </c>
      <c r="N3841">
        <v>0</v>
      </c>
      <c r="O3841">
        <v>0</v>
      </c>
      <c r="P3841">
        <v>0</v>
      </c>
      <c r="Q3841">
        <v>0</v>
      </c>
      <c r="R3841">
        <v>-16009.7</v>
      </c>
      <c r="S3841">
        <v>0</v>
      </c>
      <c r="T3841">
        <v>0</v>
      </c>
      <c r="U3841">
        <v>0</v>
      </c>
      <c r="V3841">
        <v>-16009.7</v>
      </c>
      <c r="W3841">
        <v>0</v>
      </c>
      <c r="X3841">
        <v>0</v>
      </c>
      <c r="Y3841">
        <v>0</v>
      </c>
      <c r="Z3841">
        <v>0</v>
      </c>
      <c r="AA3841">
        <v>0</v>
      </c>
      <c r="AB3841">
        <v>0</v>
      </c>
      <c r="AC3841">
        <v>0</v>
      </c>
      <c r="AD3841">
        <v>-351814.93</v>
      </c>
      <c r="AE3841">
        <v>0</v>
      </c>
      <c r="AF3841">
        <v>0</v>
      </c>
      <c r="AG3841">
        <v>0</v>
      </c>
      <c r="AH3841">
        <v>0</v>
      </c>
      <c r="AI3841">
        <v>-351814.93</v>
      </c>
      <c r="AJ3841">
        <v>0</v>
      </c>
      <c r="AK3841">
        <v>-351814.93</v>
      </c>
      <c r="AL3841">
        <v>-335805.23</v>
      </c>
      <c r="AM3841">
        <v>0</v>
      </c>
      <c r="AN3841">
        <v>0</v>
      </c>
      <c r="AO3841">
        <v>0</v>
      </c>
      <c r="AP3841">
        <v>0</v>
      </c>
      <c r="AQ3841">
        <v>0</v>
      </c>
    </row>
    <row r="3842" spans="1:43" x14ac:dyDescent="0.35">
      <c r="A3842" s="65" t="s">
        <v>128</v>
      </c>
      <c r="B3842" s="65" t="s">
        <v>128</v>
      </c>
      <c r="E3842" t="s">
        <v>129</v>
      </c>
      <c r="F3842">
        <v>8083</v>
      </c>
      <c r="G3842">
        <v>30</v>
      </c>
      <c r="H3842" t="s">
        <v>519</v>
      </c>
      <c r="I3842">
        <v>801</v>
      </c>
      <c r="J3842">
        <v>210</v>
      </c>
      <c r="K3842" t="s">
        <v>457</v>
      </c>
      <c r="L3842">
        <v>-2466.23</v>
      </c>
      <c r="M3842">
        <v>-3647.96</v>
      </c>
      <c r="N3842">
        <v>0</v>
      </c>
      <c r="O3842">
        <v>0</v>
      </c>
      <c r="P3842">
        <v>-2466.23</v>
      </c>
      <c r="Q3842">
        <v>-3647.96</v>
      </c>
      <c r="R3842">
        <v>0</v>
      </c>
      <c r="S3842">
        <v>0</v>
      </c>
      <c r="T3842">
        <v>0</v>
      </c>
      <c r="U3842">
        <v>0</v>
      </c>
      <c r="V3842">
        <v>0</v>
      </c>
      <c r="W3842">
        <v>0</v>
      </c>
      <c r="X3842">
        <v>0</v>
      </c>
      <c r="Y3842">
        <v>0</v>
      </c>
      <c r="Z3842">
        <v>0</v>
      </c>
      <c r="AA3842">
        <v>0</v>
      </c>
      <c r="AB3842">
        <v>0</v>
      </c>
      <c r="AC3842">
        <v>0</v>
      </c>
      <c r="AD3842">
        <v>-15682.07</v>
      </c>
      <c r="AE3842">
        <v>0</v>
      </c>
      <c r="AF3842">
        <v>0</v>
      </c>
      <c r="AG3842">
        <v>0</v>
      </c>
      <c r="AH3842">
        <v>0</v>
      </c>
      <c r="AI3842">
        <v>-15682.07</v>
      </c>
      <c r="AJ3842">
        <v>0</v>
      </c>
      <c r="AK3842">
        <v>-15682.07</v>
      </c>
      <c r="AL3842">
        <v>-16863.8</v>
      </c>
      <c r="AM3842">
        <v>0</v>
      </c>
      <c r="AN3842">
        <v>0</v>
      </c>
      <c r="AO3842">
        <v>0</v>
      </c>
      <c r="AP3842">
        <v>0</v>
      </c>
      <c r="AQ3842">
        <v>0</v>
      </c>
    </row>
    <row r="3843" spans="1:43" x14ac:dyDescent="0.35">
      <c r="A3843" s="65" t="s">
        <v>128</v>
      </c>
      <c r="B3843" s="65" t="s">
        <v>128</v>
      </c>
      <c r="E3843" t="s">
        <v>129</v>
      </c>
      <c r="F3843">
        <v>8083</v>
      </c>
      <c r="G3843">
        <v>30</v>
      </c>
      <c r="H3843" t="s">
        <v>519</v>
      </c>
      <c r="I3843">
        <v>801</v>
      </c>
      <c r="J3843">
        <v>231</v>
      </c>
      <c r="K3843" t="s">
        <v>457</v>
      </c>
      <c r="L3843">
        <v>-222.12</v>
      </c>
      <c r="M3843">
        <v>0</v>
      </c>
      <c r="N3843">
        <v>0</v>
      </c>
      <c r="O3843">
        <v>0</v>
      </c>
      <c r="P3843">
        <v>-222.12</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222.12</v>
      </c>
      <c r="AM3843">
        <v>0</v>
      </c>
      <c r="AN3843">
        <v>0</v>
      </c>
      <c r="AO3843">
        <v>0</v>
      </c>
      <c r="AP3843">
        <v>0</v>
      </c>
      <c r="AQ3843">
        <v>0</v>
      </c>
    </row>
    <row r="3844" spans="1:43" x14ac:dyDescent="0.35">
      <c r="A3844" s="65" t="s">
        <v>128</v>
      </c>
      <c r="B3844" s="65" t="s">
        <v>128</v>
      </c>
      <c r="E3844" t="s">
        <v>129</v>
      </c>
      <c r="F3844">
        <v>8083</v>
      </c>
      <c r="G3844">
        <v>30</v>
      </c>
      <c r="H3844" t="s">
        <v>519</v>
      </c>
      <c r="I3844">
        <v>801</v>
      </c>
      <c r="J3844">
        <v>251</v>
      </c>
      <c r="K3844" t="s">
        <v>457</v>
      </c>
      <c r="L3844">
        <v>-1009988.96</v>
      </c>
      <c r="M3844">
        <v>-201984.3</v>
      </c>
      <c r="N3844">
        <v>0</v>
      </c>
      <c r="O3844">
        <v>0</v>
      </c>
      <c r="P3844">
        <v>-1009988.96</v>
      </c>
      <c r="Q3844">
        <v>-201984.3</v>
      </c>
      <c r="R3844">
        <v>-74179.64</v>
      </c>
      <c r="S3844">
        <v>-8120.51</v>
      </c>
      <c r="T3844">
        <v>0</v>
      </c>
      <c r="U3844">
        <v>0</v>
      </c>
      <c r="V3844">
        <v>-74179.64</v>
      </c>
      <c r="W3844">
        <v>-8120.51</v>
      </c>
      <c r="X3844">
        <v>0</v>
      </c>
      <c r="Y3844">
        <v>0</v>
      </c>
      <c r="Z3844">
        <v>0</v>
      </c>
      <c r="AA3844">
        <v>0</v>
      </c>
      <c r="AB3844">
        <v>0</v>
      </c>
      <c r="AC3844">
        <v>0</v>
      </c>
      <c r="AD3844">
        <v>-985216.86</v>
      </c>
      <c r="AE3844">
        <v>0</v>
      </c>
      <c r="AF3844">
        <v>0</v>
      </c>
      <c r="AG3844">
        <v>0</v>
      </c>
      <c r="AH3844">
        <v>0</v>
      </c>
      <c r="AI3844">
        <v>-985216.86</v>
      </c>
      <c r="AJ3844">
        <v>0</v>
      </c>
      <c r="AK3844">
        <v>-985216.86</v>
      </c>
      <c r="AL3844">
        <v>-111153.07</v>
      </c>
      <c r="AM3844">
        <v>0</v>
      </c>
      <c r="AN3844">
        <v>0</v>
      </c>
      <c r="AO3844">
        <v>0</v>
      </c>
      <c r="AP3844">
        <v>0</v>
      </c>
      <c r="AQ3844">
        <v>0</v>
      </c>
    </row>
    <row r="3845" spans="1:43" x14ac:dyDescent="0.35">
      <c r="A3845" s="65" t="s">
        <v>128</v>
      </c>
      <c r="B3845" s="65" t="s">
        <v>128</v>
      </c>
      <c r="E3845" t="s">
        <v>129</v>
      </c>
      <c r="F3845">
        <v>8083</v>
      </c>
      <c r="G3845">
        <v>30</v>
      </c>
      <c r="H3845" t="s">
        <v>519</v>
      </c>
      <c r="I3845">
        <v>801</v>
      </c>
      <c r="J3845">
        <v>253</v>
      </c>
      <c r="K3845" t="s">
        <v>457</v>
      </c>
      <c r="L3845">
        <v>-995946.08</v>
      </c>
      <c r="M3845">
        <v>-1509019.97</v>
      </c>
      <c r="N3845">
        <v>0</v>
      </c>
      <c r="O3845">
        <v>0</v>
      </c>
      <c r="P3845">
        <v>-995946.08</v>
      </c>
      <c r="Q3845">
        <v>-1509019.97</v>
      </c>
      <c r="R3845">
        <v>-136041.39000000001</v>
      </c>
      <c r="S3845">
        <v>-576.39</v>
      </c>
      <c r="T3845">
        <v>0</v>
      </c>
      <c r="U3845">
        <v>0</v>
      </c>
      <c r="V3845">
        <v>-136041.39000000001</v>
      </c>
      <c r="W3845">
        <v>-576.39</v>
      </c>
      <c r="X3845">
        <v>-534428.62</v>
      </c>
      <c r="Y3845">
        <v>-537855.29</v>
      </c>
      <c r="Z3845">
        <v>0</v>
      </c>
      <c r="AA3845">
        <v>0</v>
      </c>
      <c r="AB3845">
        <v>-534428.62</v>
      </c>
      <c r="AC3845">
        <v>-537855.29</v>
      </c>
      <c r="AD3845">
        <v>-777071.44</v>
      </c>
      <c r="AE3845">
        <v>0</v>
      </c>
      <c r="AF3845">
        <v>0</v>
      </c>
      <c r="AG3845">
        <v>0</v>
      </c>
      <c r="AH3845">
        <v>0</v>
      </c>
      <c r="AI3845">
        <v>-777071.44</v>
      </c>
      <c r="AJ3845">
        <v>-534428.62</v>
      </c>
      <c r="AK3845">
        <v>-780498.11</v>
      </c>
      <c r="AL3845">
        <v>-1158107</v>
      </c>
      <c r="AM3845">
        <v>0</v>
      </c>
      <c r="AN3845">
        <v>0</v>
      </c>
      <c r="AO3845">
        <v>0</v>
      </c>
      <c r="AP3845">
        <v>0</v>
      </c>
      <c r="AQ3845">
        <v>0</v>
      </c>
    </row>
    <row r="3846" spans="1:43" x14ac:dyDescent="0.35">
      <c r="A3846" s="65" t="s">
        <v>128</v>
      </c>
      <c r="B3846" s="65" t="s">
        <v>128</v>
      </c>
      <c r="E3846" t="s">
        <v>129</v>
      </c>
      <c r="F3846">
        <v>8083</v>
      </c>
      <c r="G3846">
        <v>30</v>
      </c>
      <c r="H3846" t="s">
        <v>519</v>
      </c>
      <c r="I3846">
        <v>801</v>
      </c>
      <c r="J3846">
        <v>257</v>
      </c>
      <c r="K3846" t="s">
        <v>457</v>
      </c>
      <c r="L3846">
        <v>-201667.72</v>
      </c>
      <c r="M3846">
        <v>-16667.72</v>
      </c>
      <c r="N3846">
        <v>0</v>
      </c>
      <c r="O3846">
        <v>0</v>
      </c>
      <c r="P3846">
        <v>-201667.72</v>
      </c>
      <c r="Q3846">
        <v>-16667.72</v>
      </c>
      <c r="R3846">
        <v>0</v>
      </c>
      <c r="S3846">
        <v>0</v>
      </c>
      <c r="T3846">
        <v>0</v>
      </c>
      <c r="U3846">
        <v>0</v>
      </c>
      <c r="V3846">
        <v>0</v>
      </c>
      <c r="W3846">
        <v>0</v>
      </c>
      <c r="X3846">
        <v>0</v>
      </c>
      <c r="Y3846">
        <v>0</v>
      </c>
      <c r="Z3846">
        <v>0</v>
      </c>
      <c r="AA3846">
        <v>0</v>
      </c>
      <c r="AB3846">
        <v>0</v>
      </c>
      <c r="AC3846">
        <v>0</v>
      </c>
      <c r="AD3846">
        <v>-185440.1</v>
      </c>
      <c r="AE3846">
        <v>0</v>
      </c>
      <c r="AF3846">
        <v>0</v>
      </c>
      <c r="AG3846">
        <v>0</v>
      </c>
      <c r="AH3846">
        <v>0</v>
      </c>
      <c r="AI3846">
        <v>-185440.1</v>
      </c>
      <c r="AJ3846">
        <v>0</v>
      </c>
      <c r="AK3846">
        <v>-185440.1</v>
      </c>
      <c r="AL3846">
        <v>-440.1</v>
      </c>
      <c r="AM3846">
        <v>0</v>
      </c>
      <c r="AN3846">
        <v>0</v>
      </c>
      <c r="AO3846">
        <v>0</v>
      </c>
      <c r="AP3846">
        <v>0</v>
      </c>
      <c r="AQ3846">
        <v>0</v>
      </c>
    </row>
    <row r="3847" spans="1:43" x14ac:dyDescent="0.35">
      <c r="A3847" s="65" t="s">
        <v>128</v>
      </c>
      <c r="B3847" s="65" t="s">
        <v>128</v>
      </c>
      <c r="E3847" t="s">
        <v>129</v>
      </c>
      <c r="F3847">
        <v>8083</v>
      </c>
      <c r="G3847">
        <v>30</v>
      </c>
      <c r="H3847" t="s">
        <v>519</v>
      </c>
      <c r="I3847">
        <v>801</v>
      </c>
      <c r="J3847">
        <v>260</v>
      </c>
      <c r="K3847" t="s">
        <v>457</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-1112.25</v>
      </c>
      <c r="AE3847">
        <v>0</v>
      </c>
      <c r="AF3847">
        <v>0</v>
      </c>
      <c r="AG3847">
        <v>0</v>
      </c>
      <c r="AH3847">
        <v>0</v>
      </c>
      <c r="AI3847">
        <v>-1112.25</v>
      </c>
      <c r="AJ3847">
        <v>0</v>
      </c>
      <c r="AK3847">
        <v>-1112.25</v>
      </c>
      <c r="AL3847">
        <v>-1112.25</v>
      </c>
      <c r="AM3847">
        <v>0</v>
      </c>
      <c r="AN3847">
        <v>0</v>
      </c>
      <c r="AO3847">
        <v>0</v>
      </c>
      <c r="AP3847">
        <v>0</v>
      </c>
      <c r="AQ3847">
        <v>0</v>
      </c>
    </row>
    <row r="3848" spans="1:43" x14ac:dyDescent="0.35">
      <c r="A3848" s="65" t="s">
        <v>128</v>
      </c>
      <c r="B3848" s="65" t="s">
        <v>128</v>
      </c>
      <c r="E3848" t="s">
        <v>129</v>
      </c>
      <c r="F3848">
        <v>8083</v>
      </c>
      <c r="G3848">
        <v>30</v>
      </c>
      <c r="H3848" t="s">
        <v>519</v>
      </c>
      <c r="I3848">
        <v>801</v>
      </c>
      <c r="J3848">
        <v>310</v>
      </c>
      <c r="K3848" t="s">
        <v>457</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-81397.37</v>
      </c>
      <c r="AE3848">
        <v>0</v>
      </c>
      <c r="AF3848">
        <v>0</v>
      </c>
      <c r="AG3848">
        <v>0</v>
      </c>
      <c r="AH3848">
        <v>0</v>
      </c>
      <c r="AI3848">
        <v>-81397.37</v>
      </c>
      <c r="AJ3848">
        <v>0</v>
      </c>
      <c r="AK3848">
        <v>-81397.37</v>
      </c>
      <c r="AL3848">
        <v>-81397.37</v>
      </c>
      <c r="AM3848">
        <v>0</v>
      </c>
      <c r="AN3848">
        <v>0</v>
      </c>
      <c r="AO3848">
        <v>0</v>
      </c>
      <c r="AP3848">
        <v>0</v>
      </c>
      <c r="AQ3848">
        <v>0</v>
      </c>
    </row>
    <row r="3849" spans="1:43" x14ac:dyDescent="0.35">
      <c r="B3849" s="65" t="s">
        <v>128</v>
      </c>
      <c r="E3849" t="s">
        <v>129</v>
      </c>
      <c r="F3849">
        <v>104</v>
      </c>
      <c r="G3849">
        <v>0</v>
      </c>
      <c r="H3849" t="s">
        <v>677</v>
      </c>
      <c r="I3849">
        <v>91</v>
      </c>
      <c r="J3849">
        <v>0</v>
      </c>
      <c r="K3849" t="s">
        <v>66</v>
      </c>
      <c r="L3849">
        <v>-4528.1099999999997</v>
      </c>
      <c r="M3849">
        <v>0</v>
      </c>
      <c r="N3849">
        <v>0</v>
      </c>
      <c r="O3849">
        <v>0</v>
      </c>
      <c r="P3849">
        <v>-4528.1099999999997</v>
      </c>
      <c r="Q3849">
        <v>0</v>
      </c>
      <c r="R3849">
        <v>0</v>
      </c>
      <c r="S3849">
        <v>0</v>
      </c>
      <c r="T3849">
        <v>0</v>
      </c>
      <c r="U3849">
        <v>0</v>
      </c>
      <c r="V3849">
        <v>0</v>
      </c>
      <c r="W3849">
        <v>0</v>
      </c>
      <c r="X3849">
        <v>3840.9</v>
      </c>
      <c r="Y3849">
        <v>0</v>
      </c>
      <c r="Z3849">
        <v>0</v>
      </c>
      <c r="AA3849">
        <v>0</v>
      </c>
      <c r="AB3849">
        <v>3840.9</v>
      </c>
      <c r="AC3849">
        <v>0</v>
      </c>
      <c r="AD3849">
        <v>0</v>
      </c>
      <c r="AE3849">
        <v>0</v>
      </c>
      <c r="AF3849">
        <v>0</v>
      </c>
      <c r="AG3849">
        <v>0</v>
      </c>
      <c r="AH3849">
        <v>0</v>
      </c>
      <c r="AI3849">
        <v>0</v>
      </c>
      <c r="AJ3849">
        <v>3840.9</v>
      </c>
      <c r="AK3849">
        <v>-3840.9</v>
      </c>
      <c r="AL3849">
        <v>687.21</v>
      </c>
      <c r="AM3849">
        <v>0</v>
      </c>
      <c r="AN3849">
        <v>0</v>
      </c>
      <c r="AO3849">
        <v>0</v>
      </c>
      <c r="AP3849">
        <v>0</v>
      </c>
      <c r="AQ3849">
        <v>0</v>
      </c>
    </row>
    <row r="3850" spans="1:43" x14ac:dyDescent="0.35">
      <c r="B3850" s="65" t="s">
        <v>128</v>
      </c>
      <c r="E3850" t="s">
        <v>129</v>
      </c>
      <c r="F3850">
        <v>104</v>
      </c>
      <c r="G3850">
        <v>0</v>
      </c>
      <c r="H3850" t="s">
        <v>677</v>
      </c>
      <c r="I3850">
        <v>91</v>
      </c>
      <c r="J3850">
        <v>240</v>
      </c>
      <c r="K3850" t="s">
        <v>66</v>
      </c>
      <c r="L3850">
        <v>0</v>
      </c>
      <c r="M3850">
        <v>0</v>
      </c>
      <c r="N3850">
        <v>0</v>
      </c>
      <c r="O3850">
        <v>0</v>
      </c>
      <c r="P3850">
        <v>0</v>
      </c>
      <c r="Q3850">
        <v>0</v>
      </c>
      <c r="R3850">
        <v>0</v>
      </c>
      <c r="S3850">
        <v>0</v>
      </c>
      <c r="T3850">
        <v>0</v>
      </c>
      <c r="U3850">
        <v>0</v>
      </c>
      <c r="V3850">
        <v>0</v>
      </c>
      <c r="W3850">
        <v>0</v>
      </c>
      <c r="X3850">
        <v>687.21</v>
      </c>
      <c r="Y3850">
        <v>687.21</v>
      </c>
      <c r="Z3850">
        <v>0</v>
      </c>
      <c r="AA3850">
        <v>0</v>
      </c>
      <c r="AB3850">
        <v>687.21</v>
      </c>
      <c r="AC3850">
        <v>687.21</v>
      </c>
      <c r="AD3850">
        <v>0</v>
      </c>
      <c r="AE3850">
        <v>0</v>
      </c>
      <c r="AF3850">
        <v>0</v>
      </c>
      <c r="AG3850">
        <v>0</v>
      </c>
      <c r="AH3850">
        <v>0</v>
      </c>
      <c r="AI3850">
        <v>0</v>
      </c>
      <c r="AJ3850">
        <v>687.21</v>
      </c>
      <c r="AK3850">
        <v>0</v>
      </c>
      <c r="AL3850">
        <v>0</v>
      </c>
      <c r="AM3850">
        <v>0</v>
      </c>
      <c r="AN3850">
        <v>0</v>
      </c>
      <c r="AO3850">
        <v>0</v>
      </c>
      <c r="AP3850">
        <v>0</v>
      </c>
      <c r="AQ3850">
        <v>0</v>
      </c>
    </row>
    <row r="3851" spans="1:43" x14ac:dyDescent="0.35">
      <c r="B3851" s="65" t="s">
        <v>128</v>
      </c>
      <c r="E3851" t="s">
        <v>129</v>
      </c>
      <c r="F3851">
        <v>104</v>
      </c>
      <c r="G3851">
        <v>0</v>
      </c>
      <c r="H3851" t="s">
        <v>677</v>
      </c>
      <c r="I3851">
        <v>91</v>
      </c>
      <c r="J3851">
        <v>253</v>
      </c>
      <c r="K3851" t="s">
        <v>66</v>
      </c>
      <c r="L3851">
        <v>6307.28</v>
      </c>
      <c r="M3851">
        <v>1779.17</v>
      </c>
      <c r="N3851">
        <v>0</v>
      </c>
      <c r="O3851">
        <v>0</v>
      </c>
      <c r="P3851">
        <v>6307.28</v>
      </c>
      <c r="Q3851">
        <v>1779.17</v>
      </c>
      <c r="R3851">
        <v>0</v>
      </c>
      <c r="S3851">
        <v>0</v>
      </c>
      <c r="T3851">
        <v>0</v>
      </c>
      <c r="U3851">
        <v>0</v>
      </c>
      <c r="V3851">
        <v>0</v>
      </c>
      <c r="W3851">
        <v>0</v>
      </c>
      <c r="X3851">
        <v>-4528.1099999999997</v>
      </c>
      <c r="Y3851">
        <v>-687.21</v>
      </c>
      <c r="Z3851">
        <v>0</v>
      </c>
      <c r="AA3851">
        <v>0</v>
      </c>
      <c r="AB3851">
        <v>-4528.1099999999997</v>
      </c>
      <c r="AC3851">
        <v>-687.21</v>
      </c>
      <c r="AD3851">
        <v>0</v>
      </c>
      <c r="AE3851">
        <v>0</v>
      </c>
      <c r="AF3851">
        <v>0</v>
      </c>
      <c r="AG3851">
        <v>0</v>
      </c>
      <c r="AH3851">
        <v>0</v>
      </c>
      <c r="AI3851">
        <v>0</v>
      </c>
      <c r="AJ3851">
        <v>-4528.1099999999997</v>
      </c>
      <c r="AK3851">
        <v>3840.9</v>
      </c>
      <c r="AL3851">
        <v>-687.21</v>
      </c>
      <c r="AM3851">
        <v>0</v>
      </c>
      <c r="AN3851">
        <v>0</v>
      </c>
      <c r="AO3851">
        <v>0</v>
      </c>
      <c r="AP3851">
        <v>0</v>
      </c>
      <c r="AQ3851">
        <v>0</v>
      </c>
    </row>
    <row r="3852" spans="1:43" x14ac:dyDescent="0.35">
      <c r="B3852" s="65" t="s">
        <v>128</v>
      </c>
      <c r="E3852" t="s">
        <v>129</v>
      </c>
      <c r="F3852">
        <v>104</v>
      </c>
      <c r="G3852">
        <v>0</v>
      </c>
      <c r="H3852" t="s">
        <v>677</v>
      </c>
      <c r="I3852">
        <v>91</v>
      </c>
      <c r="J3852">
        <v>310</v>
      </c>
      <c r="K3852" t="s">
        <v>66</v>
      </c>
      <c r="L3852">
        <v>-45284.88</v>
      </c>
      <c r="M3852">
        <v>-49863.62</v>
      </c>
      <c r="N3852">
        <v>0</v>
      </c>
      <c r="O3852">
        <v>0</v>
      </c>
      <c r="P3852">
        <v>-45284.88</v>
      </c>
      <c r="Q3852">
        <v>-49863.62</v>
      </c>
      <c r="R3852">
        <v>0</v>
      </c>
      <c r="S3852">
        <v>0</v>
      </c>
      <c r="T3852">
        <v>0</v>
      </c>
      <c r="U3852">
        <v>0</v>
      </c>
      <c r="V3852">
        <v>0</v>
      </c>
      <c r="W3852">
        <v>0</v>
      </c>
      <c r="X3852">
        <v>0</v>
      </c>
      <c r="Y3852">
        <v>0</v>
      </c>
      <c r="Z3852">
        <v>0</v>
      </c>
      <c r="AA3852">
        <v>0</v>
      </c>
      <c r="AB3852">
        <v>0</v>
      </c>
      <c r="AC3852">
        <v>0</v>
      </c>
      <c r="AD3852">
        <v>-40444.980000000003</v>
      </c>
      <c r="AE3852">
        <v>0</v>
      </c>
      <c r="AF3852">
        <v>0</v>
      </c>
      <c r="AG3852">
        <v>0</v>
      </c>
      <c r="AH3852">
        <v>0</v>
      </c>
      <c r="AI3852">
        <v>-40444.980000000003</v>
      </c>
      <c r="AJ3852">
        <v>0</v>
      </c>
      <c r="AK3852">
        <v>-40444.980000000003</v>
      </c>
      <c r="AL3852">
        <v>-45023.72</v>
      </c>
      <c r="AM3852">
        <v>0</v>
      </c>
      <c r="AN3852">
        <v>0</v>
      </c>
      <c r="AO3852">
        <v>0</v>
      </c>
      <c r="AP3852">
        <v>0</v>
      </c>
      <c r="AQ3852">
        <v>0</v>
      </c>
    </row>
    <row r="3853" spans="1:43" x14ac:dyDescent="0.35">
      <c r="B3853" s="65" t="s">
        <v>128</v>
      </c>
      <c r="E3853" t="s">
        <v>129</v>
      </c>
      <c r="F3853">
        <v>104</v>
      </c>
      <c r="G3853">
        <v>0</v>
      </c>
      <c r="H3853" t="s">
        <v>678</v>
      </c>
      <c r="I3853">
        <v>801</v>
      </c>
      <c r="J3853">
        <v>0</v>
      </c>
      <c r="K3853" t="s">
        <v>457</v>
      </c>
      <c r="L3853">
        <v>292649.69</v>
      </c>
      <c r="M3853">
        <v>0</v>
      </c>
      <c r="N3853">
        <v>0</v>
      </c>
      <c r="O3853">
        <v>0</v>
      </c>
      <c r="P3853">
        <v>292649.69</v>
      </c>
      <c r="Q3853">
        <v>0</v>
      </c>
      <c r="R3853">
        <v>0</v>
      </c>
      <c r="S3853">
        <v>0</v>
      </c>
      <c r="T3853">
        <v>0</v>
      </c>
      <c r="U3853">
        <v>0</v>
      </c>
      <c r="V3853">
        <v>0</v>
      </c>
      <c r="W3853">
        <v>0</v>
      </c>
      <c r="X3853">
        <v>-292649.69</v>
      </c>
      <c r="Y3853">
        <v>0</v>
      </c>
      <c r="Z3853">
        <v>0</v>
      </c>
      <c r="AA3853">
        <v>0</v>
      </c>
      <c r="AB3853">
        <v>-292649.69</v>
      </c>
      <c r="AC3853">
        <v>0</v>
      </c>
      <c r="AD3853">
        <v>0</v>
      </c>
      <c r="AE3853">
        <v>0</v>
      </c>
      <c r="AF3853">
        <v>0</v>
      </c>
      <c r="AG3853">
        <v>0</v>
      </c>
      <c r="AH3853">
        <v>0</v>
      </c>
      <c r="AI3853">
        <v>0</v>
      </c>
      <c r="AJ3853">
        <v>-292649.69</v>
      </c>
      <c r="AK3853">
        <v>292649.69</v>
      </c>
      <c r="AL3853">
        <v>0</v>
      </c>
      <c r="AM3853">
        <v>0</v>
      </c>
      <c r="AN3853">
        <v>0</v>
      </c>
      <c r="AO3853">
        <v>0</v>
      </c>
      <c r="AP3853">
        <v>0</v>
      </c>
      <c r="AQ3853">
        <v>0</v>
      </c>
    </row>
    <row r="3854" spans="1:43" x14ac:dyDescent="0.35">
      <c r="B3854" s="65" t="s">
        <v>128</v>
      </c>
      <c r="E3854" t="s">
        <v>129</v>
      </c>
      <c r="F3854">
        <v>104</v>
      </c>
      <c r="G3854">
        <v>0</v>
      </c>
      <c r="H3854" t="s">
        <v>678</v>
      </c>
      <c r="I3854">
        <v>801</v>
      </c>
      <c r="J3854">
        <v>240</v>
      </c>
      <c r="K3854" t="s">
        <v>457</v>
      </c>
      <c r="L3854">
        <v>0</v>
      </c>
      <c r="M3854">
        <v>0</v>
      </c>
      <c r="N3854">
        <v>0</v>
      </c>
      <c r="O3854">
        <v>0</v>
      </c>
      <c r="P3854">
        <v>0</v>
      </c>
      <c r="Q3854">
        <v>0</v>
      </c>
      <c r="R3854">
        <v>0</v>
      </c>
      <c r="S3854">
        <v>0</v>
      </c>
      <c r="T3854">
        <v>0</v>
      </c>
      <c r="U3854">
        <v>0</v>
      </c>
      <c r="V3854">
        <v>0</v>
      </c>
      <c r="W3854">
        <v>0</v>
      </c>
      <c r="X3854">
        <v>-4528.1099999999997</v>
      </c>
      <c r="Y3854">
        <v>-4528.1099999999997</v>
      </c>
      <c r="Z3854">
        <v>0</v>
      </c>
      <c r="AA3854">
        <v>0</v>
      </c>
      <c r="AB3854">
        <v>-4528.1099999999997</v>
      </c>
      <c r="AC3854">
        <v>-4528.1099999999997</v>
      </c>
      <c r="AD3854">
        <v>0</v>
      </c>
      <c r="AE3854">
        <v>0</v>
      </c>
      <c r="AF3854">
        <v>0</v>
      </c>
      <c r="AG3854">
        <v>0</v>
      </c>
      <c r="AH3854">
        <v>0</v>
      </c>
      <c r="AI3854">
        <v>0</v>
      </c>
      <c r="AJ3854">
        <v>-4528.1099999999997</v>
      </c>
      <c r="AK3854">
        <v>0</v>
      </c>
      <c r="AL3854">
        <v>0</v>
      </c>
      <c r="AM3854">
        <v>0</v>
      </c>
      <c r="AN3854">
        <v>0</v>
      </c>
      <c r="AO3854">
        <v>0</v>
      </c>
      <c r="AP3854">
        <v>0</v>
      </c>
      <c r="AQ3854">
        <v>0</v>
      </c>
    </row>
    <row r="3855" spans="1:43" x14ac:dyDescent="0.35">
      <c r="B3855" s="65" t="s">
        <v>128</v>
      </c>
      <c r="E3855" t="s">
        <v>129</v>
      </c>
      <c r="F3855">
        <v>104</v>
      </c>
      <c r="G3855">
        <v>0</v>
      </c>
      <c r="H3855" t="s">
        <v>678</v>
      </c>
      <c r="I3855">
        <v>801</v>
      </c>
      <c r="J3855">
        <v>253</v>
      </c>
      <c r="K3855" t="s">
        <v>457</v>
      </c>
      <c r="L3855">
        <v>-297177.8</v>
      </c>
      <c r="M3855">
        <v>-4528.1099999999997</v>
      </c>
      <c r="N3855">
        <v>0</v>
      </c>
      <c r="O3855">
        <v>0</v>
      </c>
      <c r="P3855">
        <v>-297177.8</v>
      </c>
      <c r="Q3855">
        <v>-4528.1099999999997</v>
      </c>
      <c r="R3855">
        <v>0</v>
      </c>
      <c r="S3855">
        <v>0</v>
      </c>
      <c r="T3855">
        <v>0</v>
      </c>
      <c r="U3855">
        <v>0</v>
      </c>
      <c r="V3855">
        <v>0</v>
      </c>
      <c r="W3855">
        <v>0</v>
      </c>
      <c r="X3855">
        <v>297177.8</v>
      </c>
      <c r="Y3855">
        <v>4528.1099999999997</v>
      </c>
      <c r="Z3855">
        <v>0</v>
      </c>
      <c r="AA3855">
        <v>0</v>
      </c>
      <c r="AB3855">
        <v>297177.8</v>
      </c>
      <c r="AC3855">
        <v>4528.1099999999997</v>
      </c>
      <c r="AD3855">
        <v>0</v>
      </c>
      <c r="AE3855">
        <v>0</v>
      </c>
      <c r="AF3855">
        <v>0</v>
      </c>
      <c r="AG3855">
        <v>0</v>
      </c>
      <c r="AH3855">
        <v>0</v>
      </c>
      <c r="AI3855">
        <v>0</v>
      </c>
      <c r="AJ3855">
        <v>297177.8</v>
      </c>
      <c r="AK3855">
        <v>-292649.69</v>
      </c>
      <c r="AL3855">
        <v>0</v>
      </c>
      <c r="AM3855">
        <v>0</v>
      </c>
      <c r="AN3855">
        <v>0</v>
      </c>
      <c r="AO3855">
        <v>0</v>
      </c>
      <c r="AP3855">
        <v>0</v>
      </c>
      <c r="AQ3855">
        <v>0</v>
      </c>
    </row>
    <row r="3856" spans="1:43" x14ac:dyDescent="0.35">
      <c r="B3856" s="65" t="s">
        <v>128</v>
      </c>
      <c r="E3856" t="s">
        <v>129</v>
      </c>
      <c r="F3856">
        <v>1401</v>
      </c>
      <c r="G3856">
        <v>0</v>
      </c>
      <c r="H3856" t="s">
        <v>678</v>
      </c>
      <c r="I3856">
        <v>801</v>
      </c>
      <c r="J3856">
        <v>0</v>
      </c>
      <c r="K3856" t="s">
        <v>457</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-31466.1</v>
      </c>
      <c r="AE3856">
        <v>0</v>
      </c>
      <c r="AF3856">
        <v>0</v>
      </c>
      <c r="AG3856">
        <v>0</v>
      </c>
      <c r="AH3856">
        <v>0</v>
      </c>
      <c r="AI3856">
        <v>-31466.1</v>
      </c>
      <c r="AJ3856">
        <v>0</v>
      </c>
      <c r="AK3856">
        <v>-31466.1</v>
      </c>
      <c r="AL3856">
        <v>-31466.1</v>
      </c>
      <c r="AM3856">
        <v>0</v>
      </c>
      <c r="AN3856">
        <v>0</v>
      </c>
      <c r="AO3856">
        <v>0</v>
      </c>
      <c r="AP3856">
        <v>0</v>
      </c>
      <c r="AQ3856">
        <v>0</v>
      </c>
    </row>
    <row r="3857" spans="2:43" x14ac:dyDescent="0.35">
      <c r="B3857" s="65" t="s">
        <v>128</v>
      </c>
      <c r="E3857" t="s">
        <v>129</v>
      </c>
      <c r="F3857">
        <v>1401</v>
      </c>
      <c r="G3857">
        <v>0</v>
      </c>
      <c r="H3857" t="s">
        <v>678</v>
      </c>
      <c r="I3857">
        <v>801</v>
      </c>
      <c r="J3857">
        <v>210</v>
      </c>
      <c r="K3857" t="s">
        <v>457</v>
      </c>
      <c r="L3857">
        <v>-20707.71</v>
      </c>
      <c r="M3857">
        <v>-71572.289999999994</v>
      </c>
      <c r="N3857">
        <v>0</v>
      </c>
      <c r="O3857">
        <v>0</v>
      </c>
      <c r="P3857">
        <v>-20707.71</v>
      </c>
      <c r="Q3857">
        <v>-71572.289999999994</v>
      </c>
      <c r="R3857">
        <v>-7800</v>
      </c>
      <c r="S3857">
        <v>-10850.81</v>
      </c>
      <c r="T3857">
        <v>0</v>
      </c>
      <c r="U3857">
        <v>-30.2</v>
      </c>
      <c r="V3857">
        <v>-7800</v>
      </c>
      <c r="W3857">
        <v>-10881.01</v>
      </c>
      <c r="X3857">
        <v>0</v>
      </c>
      <c r="Y3857">
        <v>0</v>
      </c>
      <c r="Z3857">
        <v>0</v>
      </c>
      <c r="AA3857">
        <v>0</v>
      </c>
      <c r="AB3857">
        <v>0</v>
      </c>
      <c r="AC3857">
        <v>0</v>
      </c>
      <c r="AD3857">
        <v>-105407.03</v>
      </c>
      <c r="AE3857">
        <v>0</v>
      </c>
      <c r="AF3857">
        <v>0</v>
      </c>
      <c r="AG3857">
        <v>0</v>
      </c>
      <c r="AH3857">
        <v>0</v>
      </c>
      <c r="AI3857">
        <v>-105407.03</v>
      </c>
      <c r="AJ3857">
        <v>0</v>
      </c>
      <c r="AK3857">
        <v>-105407.03</v>
      </c>
      <c r="AL3857">
        <v>-159352.62</v>
      </c>
      <c r="AM3857">
        <v>17636.66</v>
      </c>
      <c r="AN3857">
        <v>0</v>
      </c>
      <c r="AO3857">
        <v>0</v>
      </c>
      <c r="AP3857">
        <v>0</v>
      </c>
      <c r="AQ3857">
        <v>17636.66</v>
      </c>
    </row>
    <row r="3858" spans="2:43" x14ac:dyDescent="0.35">
      <c r="B3858" s="65" t="s">
        <v>128</v>
      </c>
      <c r="E3858" t="s">
        <v>129</v>
      </c>
      <c r="F3858">
        <v>1401</v>
      </c>
      <c r="G3858">
        <v>0</v>
      </c>
      <c r="H3858" t="s">
        <v>678</v>
      </c>
      <c r="I3858">
        <v>801</v>
      </c>
      <c r="J3858">
        <v>240</v>
      </c>
      <c r="K3858" t="s">
        <v>457</v>
      </c>
      <c r="L3858">
        <v>-35898</v>
      </c>
      <c r="M3858">
        <v>-35898</v>
      </c>
      <c r="N3858">
        <v>0</v>
      </c>
      <c r="O3858">
        <v>0</v>
      </c>
      <c r="P3858">
        <v>-35898</v>
      </c>
      <c r="Q3858">
        <v>-35898</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35898</v>
      </c>
      <c r="AN3858">
        <v>0</v>
      </c>
      <c r="AO3858">
        <v>0</v>
      </c>
      <c r="AP3858">
        <v>0</v>
      </c>
      <c r="AQ3858">
        <v>35898</v>
      </c>
    </row>
    <row r="3859" spans="2:43" x14ac:dyDescent="0.35">
      <c r="B3859" s="65" t="s">
        <v>128</v>
      </c>
      <c r="E3859" t="s">
        <v>129</v>
      </c>
      <c r="F3859">
        <v>1401</v>
      </c>
      <c r="G3859">
        <v>0</v>
      </c>
      <c r="H3859" t="s">
        <v>678</v>
      </c>
      <c r="I3859">
        <v>801</v>
      </c>
      <c r="J3859">
        <v>253</v>
      </c>
      <c r="K3859" t="s">
        <v>457</v>
      </c>
      <c r="L3859">
        <v>0</v>
      </c>
      <c r="M3859">
        <v>-30000</v>
      </c>
      <c r="N3859">
        <v>0</v>
      </c>
      <c r="O3859">
        <v>0</v>
      </c>
      <c r="P3859">
        <v>0</v>
      </c>
      <c r="Q3859">
        <v>-30000</v>
      </c>
      <c r="R3859">
        <v>0</v>
      </c>
      <c r="S3859">
        <v>0</v>
      </c>
      <c r="T3859">
        <v>0</v>
      </c>
      <c r="U3859">
        <v>0</v>
      </c>
      <c r="V3859">
        <v>0</v>
      </c>
      <c r="W3859">
        <v>0</v>
      </c>
      <c r="X3859">
        <v>-28111.08</v>
      </c>
      <c r="Y3859">
        <v>-32414.84</v>
      </c>
      <c r="Z3859">
        <v>0</v>
      </c>
      <c r="AA3859">
        <v>0</v>
      </c>
      <c r="AB3859">
        <v>-28111.08</v>
      </c>
      <c r="AC3859">
        <v>-32414.84</v>
      </c>
      <c r="AD3859">
        <v>30803.759999999998</v>
      </c>
      <c r="AE3859">
        <v>0</v>
      </c>
      <c r="AF3859">
        <v>0</v>
      </c>
      <c r="AG3859">
        <v>0</v>
      </c>
      <c r="AH3859">
        <v>0</v>
      </c>
      <c r="AI3859">
        <v>30803.759999999998</v>
      </c>
      <c r="AJ3859">
        <v>-28111.08</v>
      </c>
      <c r="AK3859">
        <v>26500</v>
      </c>
      <c r="AL3859">
        <v>-3500</v>
      </c>
      <c r="AM3859">
        <v>0</v>
      </c>
      <c r="AN3859">
        <v>0</v>
      </c>
      <c r="AO3859">
        <v>0</v>
      </c>
      <c r="AP3859">
        <v>0</v>
      </c>
      <c r="AQ3859">
        <v>0</v>
      </c>
    </row>
    <row r="3860" spans="2:43" x14ac:dyDescent="0.35">
      <c r="B3860" s="65" t="s">
        <v>128</v>
      </c>
      <c r="E3860" t="s">
        <v>129</v>
      </c>
      <c r="F3860">
        <v>1401</v>
      </c>
      <c r="G3860">
        <v>0</v>
      </c>
      <c r="H3860" t="s">
        <v>678</v>
      </c>
      <c r="I3860">
        <v>801</v>
      </c>
      <c r="J3860">
        <v>255</v>
      </c>
      <c r="K3860" t="s">
        <v>457</v>
      </c>
      <c r="L3860">
        <v>-6736.42</v>
      </c>
      <c r="M3860">
        <v>-6736.42</v>
      </c>
      <c r="N3860">
        <v>0</v>
      </c>
      <c r="O3860">
        <v>0</v>
      </c>
      <c r="P3860">
        <v>-6736.42</v>
      </c>
      <c r="Q3860">
        <v>-6736.42</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6736.42</v>
      </c>
      <c r="AN3860">
        <v>0</v>
      </c>
      <c r="AO3860">
        <v>0</v>
      </c>
      <c r="AP3860">
        <v>0</v>
      </c>
      <c r="AQ3860">
        <v>6736.42</v>
      </c>
    </row>
    <row r="3861" spans="2:43" x14ac:dyDescent="0.35">
      <c r="B3861" s="65" t="s">
        <v>128</v>
      </c>
      <c r="E3861" t="s">
        <v>129</v>
      </c>
      <c r="F3861">
        <v>1401</v>
      </c>
      <c r="G3861">
        <v>0</v>
      </c>
      <c r="H3861" t="s">
        <v>678</v>
      </c>
      <c r="I3861">
        <v>801</v>
      </c>
      <c r="J3861">
        <v>257</v>
      </c>
      <c r="K3861" t="s">
        <v>457</v>
      </c>
      <c r="L3861">
        <v>0</v>
      </c>
      <c r="M3861">
        <v>0</v>
      </c>
      <c r="N3861">
        <v>0</v>
      </c>
      <c r="O3861">
        <v>0</v>
      </c>
      <c r="P3861">
        <v>0</v>
      </c>
      <c r="Q3861">
        <v>0</v>
      </c>
      <c r="R3861">
        <v>0</v>
      </c>
      <c r="S3861">
        <v>6717.32</v>
      </c>
      <c r="T3861">
        <v>0</v>
      </c>
      <c r="U3861">
        <v>0</v>
      </c>
      <c r="V3861">
        <v>0</v>
      </c>
      <c r="W3861">
        <v>6717.32</v>
      </c>
      <c r="X3861">
        <v>0</v>
      </c>
      <c r="Y3861">
        <v>0</v>
      </c>
      <c r="Z3861">
        <v>0</v>
      </c>
      <c r="AA3861">
        <v>0</v>
      </c>
      <c r="AB3861">
        <v>0</v>
      </c>
      <c r="AC3861">
        <v>0</v>
      </c>
      <c r="AD3861">
        <v>-6717.32</v>
      </c>
      <c r="AE3861">
        <v>0</v>
      </c>
      <c r="AF3861">
        <v>0</v>
      </c>
      <c r="AG3861">
        <v>0</v>
      </c>
      <c r="AH3861">
        <v>0</v>
      </c>
      <c r="AI3861">
        <v>-6717.32</v>
      </c>
      <c r="AJ3861">
        <v>0</v>
      </c>
      <c r="AK3861">
        <v>-6717.32</v>
      </c>
      <c r="AL3861">
        <v>0</v>
      </c>
      <c r="AM3861">
        <v>0</v>
      </c>
      <c r="AN3861">
        <v>0</v>
      </c>
      <c r="AO3861">
        <v>0</v>
      </c>
      <c r="AP3861">
        <v>0</v>
      </c>
      <c r="AQ3861">
        <v>0</v>
      </c>
    </row>
    <row r="3862" spans="2:43" x14ac:dyDescent="0.35">
      <c r="B3862" s="65" t="s">
        <v>128</v>
      </c>
      <c r="E3862" t="s">
        <v>129</v>
      </c>
      <c r="F3862">
        <v>1401</v>
      </c>
      <c r="G3862">
        <v>0</v>
      </c>
      <c r="H3862" t="s">
        <v>678</v>
      </c>
      <c r="I3862">
        <v>801</v>
      </c>
      <c r="J3862">
        <v>440</v>
      </c>
      <c r="K3862" t="s">
        <v>457</v>
      </c>
      <c r="L3862">
        <v>0</v>
      </c>
      <c r="M3862">
        <v>0</v>
      </c>
      <c r="N3862">
        <v>0</v>
      </c>
      <c r="O3862">
        <v>0</v>
      </c>
      <c r="P3862">
        <v>0</v>
      </c>
      <c r="Q3862">
        <v>0</v>
      </c>
      <c r="R3862">
        <v>0</v>
      </c>
      <c r="S3862">
        <v>-6717.32</v>
      </c>
      <c r="T3862">
        <v>0</v>
      </c>
      <c r="U3862">
        <v>0</v>
      </c>
      <c r="V3862">
        <v>0</v>
      </c>
      <c r="W3862">
        <v>-6717.32</v>
      </c>
      <c r="X3862">
        <v>0</v>
      </c>
      <c r="Y3862">
        <v>0</v>
      </c>
      <c r="Z3862">
        <v>0</v>
      </c>
      <c r="AA3862">
        <v>0</v>
      </c>
      <c r="AB3862">
        <v>0</v>
      </c>
      <c r="AC3862">
        <v>0</v>
      </c>
      <c r="AD3862">
        <v>-24899.32</v>
      </c>
      <c r="AE3862">
        <v>0</v>
      </c>
      <c r="AF3862">
        <v>0</v>
      </c>
      <c r="AG3862">
        <v>0</v>
      </c>
      <c r="AH3862">
        <v>0</v>
      </c>
      <c r="AI3862">
        <v>-24899.32</v>
      </c>
      <c r="AJ3862">
        <v>0</v>
      </c>
      <c r="AK3862">
        <v>-24899.32</v>
      </c>
      <c r="AL3862">
        <v>-31616.639999999999</v>
      </c>
      <c r="AM3862">
        <v>0</v>
      </c>
      <c r="AN3862">
        <v>0</v>
      </c>
      <c r="AO3862">
        <v>0</v>
      </c>
      <c r="AP3862">
        <v>0</v>
      </c>
      <c r="AQ3862">
        <v>0</v>
      </c>
    </row>
    <row r="3863" spans="2:43" x14ac:dyDescent="0.35">
      <c r="B3863" s="65" t="s">
        <v>128</v>
      </c>
      <c r="E3863" t="s">
        <v>129</v>
      </c>
      <c r="F3863">
        <v>5172</v>
      </c>
      <c r="G3863">
        <v>0</v>
      </c>
      <c r="H3863" t="s">
        <v>679</v>
      </c>
      <c r="I3863">
        <v>1</v>
      </c>
      <c r="J3863">
        <v>0</v>
      </c>
      <c r="K3863" t="s">
        <v>66</v>
      </c>
      <c r="L3863">
        <v>0</v>
      </c>
      <c r="M3863">
        <v>0</v>
      </c>
      <c r="N3863">
        <v>0</v>
      </c>
      <c r="O3863">
        <v>0</v>
      </c>
      <c r="P3863">
        <v>0</v>
      </c>
      <c r="Q3863">
        <v>0</v>
      </c>
      <c r="R3863">
        <v>-238.5</v>
      </c>
      <c r="S3863">
        <v>0</v>
      </c>
      <c r="T3863">
        <v>0</v>
      </c>
      <c r="U3863">
        <v>0</v>
      </c>
      <c r="V3863">
        <v>-238.5</v>
      </c>
      <c r="W3863">
        <v>0</v>
      </c>
      <c r="X3863">
        <v>0</v>
      </c>
      <c r="Y3863">
        <v>0</v>
      </c>
      <c r="Z3863">
        <v>0</v>
      </c>
      <c r="AA3863">
        <v>0</v>
      </c>
      <c r="AB3863">
        <v>0</v>
      </c>
      <c r="AC3863">
        <v>0</v>
      </c>
      <c r="AD3863">
        <v>0</v>
      </c>
      <c r="AE3863">
        <v>0</v>
      </c>
      <c r="AF3863">
        <v>0</v>
      </c>
      <c r="AG3863">
        <v>0</v>
      </c>
      <c r="AH3863">
        <v>0</v>
      </c>
      <c r="AI3863">
        <v>0</v>
      </c>
      <c r="AJ3863">
        <v>0</v>
      </c>
      <c r="AK3863">
        <v>0</v>
      </c>
      <c r="AL3863">
        <v>238.5</v>
      </c>
      <c r="AM3863">
        <v>0</v>
      </c>
      <c r="AN3863">
        <v>0</v>
      </c>
      <c r="AO3863">
        <v>0</v>
      </c>
      <c r="AP3863">
        <v>0</v>
      </c>
      <c r="AQ3863">
        <v>0</v>
      </c>
    </row>
    <row r="3864" spans="2:43" x14ac:dyDescent="0.35">
      <c r="B3864" s="65" t="s">
        <v>128</v>
      </c>
      <c r="E3864" t="s">
        <v>129</v>
      </c>
      <c r="F3864">
        <v>5172</v>
      </c>
      <c r="G3864">
        <v>0</v>
      </c>
      <c r="H3864" t="s">
        <v>679</v>
      </c>
      <c r="I3864">
        <v>1</v>
      </c>
      <c r="J3864">
        <v>260</v>
      </c>
      <c r="K3864" t="s">
        <v>66</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-238.5</v>
      </c>
      <c r="AE3864">
        <v>0</v>
      </c>
      <c r="AF3864">
        <v>0</v>
      </c>
      <c r="AG3864">
        <v>0</v>
      </c>
      <c r="AH3864">
        <v>0</v>
      </c>
      <c r="AI3864">
        <v>-238.5</v>
      </c>
      <c r="AJ3864">
        <v>0</v>
      </c>
      <c r="AK3864">
        <v>-238.5</v>
      </c>
      <c r="AL3864">
        <v>-238.5</v>
      </c>
      <c r="AM3864">
        <v>0</v>
      </c>
      <c r="AN3864">
        <v>0</v>
      </c>
      <c r="AO3864">
        <v>0</v>
      </c>
      <c r="AP3864">
        <v>0</v>
      </c>
      <c r="AQ3864">
        <v>0</v>
      </c>
    </row>
    <row r="3865" spans="2:43" x14ac:dyDescent="0.35">
      <c r="B3865" s="65" t="s">
        <v>128</v>
      </c>
      <c r="E3865" t="s">
        <v>129</v>
      </c>
      <c r="F3865">
        <v>5282</v>
      </c>
      <c r="G3865">
        <v>0</v>
      </c>
      <c r="H3865" t="s">
        <v>679</v>
      </c>
      <c r="I3865">
        <v>1</v>
      </c>
      <c r="J3865">
        <v>0</v>
      </c>
      <c r="K3865" t="s">
        <v>66</v>
      </c>
      <c r="L3865">
        <v>12806538.869999999</v>
      </c>
      <c r="M3865">
        <v>0</v>
      </c>
      <c r="N3865">
        <v>0</v>
      </c>
      <c r="O3865">
        <v>0</v>
      </c>
      <c r="P3865">
        <v>12806538.869999999</v>
      </c>
      <c r="Q3865">
        <v>0</v>
      </c>
      <c r="R3865">
        <v>8178745.3099999996</v>
      </c>
      <c r="S3865">
        <v>0</v>
      </c>
      <c r="T3865">
        <v>0</v>
      </c>
      <c r="U3865">
        <v>0</v>
      </c>
      <c r="V3865">
        <v>8178745.3099999996</v>
      </c>
      <c r="W3865">
        <v>0</v>
      </c>
      <c r="X3865">
        <v>0</v>
      </c>
      <c r="Y3865">
        <v>0</v>
      </c>
      <c r="Z3865">
        <v>0</v>
      </c>
      <c r="AA3865">
        <v>0</v>
      </c>
      <c r="AB3865">
        <v>0</v>
      </c>
      <c r="AC3865">
        <v>0</v>
      </c>
      <c r="AD3865">
        <v>618575</v>
      </c>
      <c r="AE3865">
        <v>0</v>
      </c>
      <c r="AF3865">
        <v>0</v>
      </c>
      <c r="AG3865">
        <v>0</v>
      </c>
      <c r="AH3865">
        <v>0</v>
      </c>
      <c r="AI3865">
        <v>618575</v>
      </c>
      <c r="AJ3865">
        <v>0</v>
      </c>
      <c r="AK3865">
        <v>618575</v>
      </c>
      <c r="AL3865">
        <v>-20366709.18</v>
      </c>
      <c r="AM3865">
        <v>0</v>
      </c>
      <c r="AN3865">
        <v>0</v>
      </c>
      <c r="AO3865">
        <v>0</v>
      </c>
      <c r="AP3865">
        <v>0</v>
      </c>
      <c r="AQ3865">
        <v>0</v>
      </c>
    </row>
    <row r="3866" spans="2:43" x14ac:dyDescent="0.35">
      <c r="B3866" s="65" t="s">
        <v>128</v>
      </c>
      <c r="E3866" t="s">
        <v>129</v>
      </c>
      <c r="F3866">
        <v>5282</v>
      </c>
      <c r="G3866">
        <v>0</v>
      </c>
      <c r="H3866" t="s">
        <v>679</v>
      </c>
      <c r="I3866">
        <v>1</v>
      </c>
      <c r="J3866">
        <v>210</v>
      </c>
      <c r="K3866" t="s">
        <v>66</v>
      </c>
      <c r="L3866">
        <v>-7551.04</v>
      </c>
      <c r="M3866">
        <v>-7551.04</v>
      </c>
      <c r="N3866">
        <v>0</v>
      </c>
      <c r="O3866">
        <v>0</v>
      </c>
      <c r="P3866">
        <v>-7551.04</v>
      </c>
      <c r="Q3866">
        <v>-7551.04</v>
      </c>
      <c r="R3866">
        <v>0</v>
      </c>
      <c r="S3866">
        <v>0</v>
      </c>
      <c r="T3866">
        <v>0</v>
      </c>
      <c r="U3866">
        <v>0</v>
      </c>
      <c r="V3866">
        <v>0</v>
      </c>
      <c r="W3866">
        <v>0</v>
      </c>
      <c r="X3866">
        <v>0</v>
      </c>
      <c r="Y3866">
        <v>0</v>
      </c>
      <c r="Z3866">
        <v>0</v>
      </c>
      <c r="AA3866">
        <v>0</v>
      </c>
      <c r="AB3866">
        <v>0</v>
      </c>
      <c r="AC3866">
        <v>0</v>
      </c>
      <c r="AD3866">
        <v>-119.44</v>
      </c>
      <c r="AE3866">
        <v>0</v>
      </c>
      <c r="AF3866">
        <v>0</v>
      </c>
      <c r="AG3866">
        <v>-5636.97</v>
      </c>
      <c r="AH3866">
        <v>0</v>
      </c>
      <c r="AI3866">
        <v>-5756.41</v>
      </c>
      <c r="AJ3866">
        <v>0</v>
      </c>
      <c r="AK3866">
        <v>-5756.41</v>
      </c>
      <c r="AL3866">
        <v>-5756.41</v>
      </c>
      <c r="AM3866">
        <v>8268.48</v>
      </c>
      <c r="AN3866">
        <v>0</v>
      </c>
      <c r="AO3866">
        <v>0</v>
      </c>
      <c r="AP3866">
        <v>0</v>
      </c>
      <c r="AQ3866">
        <v>8268.48</v>
      </c>
    </row>
    <row r="3867" spans="2:43" x14ac:dyDescent="0.35">
      <c r="B3867" s="65" t="s">
        <v>128</v>
      </c>
      <c r="E3867" t="s">
        <v>129</v>
      </c>
      <c r="F3867">
        <v>5282</v>
      </c>
      <c r="G3867">
        <v>0</v>
      </c>
      <c r="H3867" t="s">
        <v>679</v>
      </c>
      <c r="I3867">
        <v>1</v>
      </c>
      <c r="J3867">
        <v>251</v>
      </c>
      <c r="K3867" t="s">
        <v>66</v>
      </c>
      <c r="L3867">
        <v>-130831.74</v>
      </c>
      <c r="M3867">
        <v>-14749.9</v>
      </c>
      <c r="N3867">
        <v>0</v>
      </c>
      <c r="O3867">
        <v>-0.01</v>
      </c>
      <c r="P3867">
        <v>-130831.74</v>
      </c>
      <c r="Q3867">
        <v>-14749.91</v>
      </c>
      <c r="R3867">
        <v>0</v>
      </c>
      <c r="S3867">
        <v>0</v>
      </c>
      <c r="T3867">
        <v>0</v>
      </c>
      <c r="U3867">
        <v>0</v>
      </c>
      <c r="V3867">
        <v>0</v>
      </c>
      <c r="W3867">
        <v>0</v>
      </c>
      <c r="X3867">
        <v>-37448.94</v>
      </c>
      <c r="Y3867">
        <v>-1911.69</v>
      </c>
      <c r="Z3867">
        <v>0</v>
      </c>
      <c r="AA3867">
        <v>0</v>
      </c>
      <c r="AB3867">
        <v>-37448.94</v>
      </c>
      <c r="AC3867">
        <v>-1911.69</v>
      </c>
      <c r="AD3867">
        <v>-151619.04</v>
      </c>
      <c r="AE3867">
        <v>0</v>
      </c>
      <c r="AF3867">
        <v>0</v>
      </c>
      <c r="AG3867">
        <v>0</v>
      </c>
      <c r="AH3867">
        <v>0</v>
      </c>
      <c r="AI3867">
        <v>-151619.04</v>
      </c>
      <c r="AJ3867">
        <v>-37448.94</v>
      </c>
      <c r="AK3867">
        <v>-116081.79</v>
      </c>
      <c r="AL3867">
        <v>0.04</v>
      </c>
      <c r="AM3867">
        <v>276.12</v>
      </c>
      <c r="AN3867">
        <v>0</v>
      </c>
      <c r="AO3867">
        <v>0</v>
      </c>
      <c r="AP3867">
        <v>0</v>
      </c>
      <c r="AQ3867">
        <v>276.12</v>
      </c>
    </row>
    <row r="3868" spans="2:43" x14ac:dyDescent="0.35">
      <c r="B3868" s="65" t="s">
        <v>128</v>
      </c>
      <c r="E3868" t="s">
        <v>129</v>
      </c>
      <c r="F3868">
        <v>5282</v>
      </c>
      <c r="G3868">
        <v>0</v>
      </c>
      <c r="H3868" t="s">
        <v>679</v>
      </c>
      <c r="I3868">
        <v>1</v>
      </c>
      <c r="J3868">
        <v>252</v>
      </c>
      <c r="K3868" t="s">
        <v>66</v>
      </c>
      <c r="L3868">
        <v>-16660.45</v>
      </c>
      <c r="M3868">
        <v>0</v>
      </c>
      <c r="N3868">
        <v>0</v>
      </c>
      <c r="O3868">
        <v>0</v>
      </c>
      <c r="P3868">
        <v>-16660.45</v>
      </c>
      <c r="Q3868">
        <v>0</v>
      </c>
      <c r="R3868">
        <v>0</v>
      </c>
      <c r="S3868">
        <v>0</v>
      </c>
      <c r="T3868">
        <v>0</v>
      </c>
      <c r="U3868">
        <v>0</v>
      </c>
      <c r="V3868">
        <v>0</v>
      </c>
      <c r="W3868">
        <v>0</v>
      </c>
      <c r="X3868">
        <v>0</v>
      </c>
      <c r="Y3868">
        <v>0</v>
      </c>
      <c r="Z3868">
        <v>0</v>
      </c>
      <c r="AA3868">
        <v>0</v>
      </c>
      <c r="AB3868">
        <v>0</v>
      </c>
      <c r="AC3868">
        <v>0</v>
      </c>
      <c r="AD3868">
        <v>-635235.44999999995</v>
      </c>
      <c r="AE3868">
        <v>0</v>
      </c>
      <c r="AF3868">
        <v>0</v>
      </c>
      <c r="AG3868">
        <v>0</v>
      </c>
      <c r="AH3868">
        <v>0</v>
      </c>
      <c r="AI3868">
        <v>-635235.44999999995</v>
      </c>
      <c r="AJ3868">
        <v>0</v>
      </c>
      <c r="AK3868">
        <v>-635235.44999999995</v>
      </c>
      <c r="AL3868">
        <v>-618575</v>
      </c>
      <c r="AM3868">
        <v>0</v>
      </c>
      <c r="AN3868">
        <v>0</v>
      </c>
      <c r="AO3868">
        <v>0</v>
      </c>
      <c r="AP3868">
        <v>0</v>
      </c>
      <c r="AQ3868">
        <v>0</v>
      </c>
    </row>
    <row r="3869" spans="2:43" x14ac:dyDescent="0.35">
      <c r="B3869" s="65" t="s">
        <v>128</v>
      </c>
      <c r="E3869" t="s">
        <v>129</v>
      </c>
      <c r="F3869">
        <v>5282</v>
      </c>
      <c r="G3869">
        <v>0</v>
      </c>
      <c r="H3869" t="s">
        <v>679</v>
      </c>
      <c r="I3869">
        <v>1</v>
      </c>
      <c r="J3869">
        <v>253</v>
      </c>
      <c r="K3869" t="s">
        <v>66</v>
      </c>
      <c r="L3869">
        <v>0</v>
      </c>
      <c r="M3869">
        <v>0</v>
      </c>
      <c r="N3869">
        <v>0</v>
      </c>
      <c r="O3869">
        <v>0</v>
      </c>
      <c r="P3869">
        <v>0</v>
      </c>
      <c r="Q3869">
        <v>0</v>
      </c>
      <c r="R3869">
        <v>0</v>
      </c>
      <c r="S3869">
        <v>0</v>
      </c>
      <c r="T3869">
        <v>0</v>
      </c>
      <c r="U3869">
        <v>0</v>
      </c>
      <c r="V3869">
        <v>0</v>
      </c>
      <c r="W3869">
        <v>0</v>
      </c>
      <c r="X3869">
        <v>-2334805</v>
      </c>
      <c r="Y3869">
        <v>-26542.720000000001</v>
      </c>
      <c r="Z3869">
        <v>0</v>
      </c>
      <c r="AA3869">
        <v>0</v>
      </c>
      <c r="AB3869">
        <v>-2334805</v>
      </c>
      <c r="AC3869">
        <v>-26542.720000000001</v>
      </c>
      <c r="AD3869">
        <v>-2308262.2799999998</v>
      </c>
      <c r="AE3869">
        <v>0</v>
      </c>
      <c r="AF3869">
        <v>0</v>
      </c>
      <c r="AG3869">
        <v>0</v>
      </c>
      <c r="AH3869">
        <v>0</v>
      </c>
      <c r="AI3869">
        <v>-2308262.2799999998</v>
      </c>
      <c r="AJ3869">
        <v>-2334805</v>
      </c>
      <c r="AK3869">
        <v>0</v>
      </c>
      <c r="AL3869">
        <v>0</v>
      </c>
      <c r="AM3869">
        <v>0</v>
      </c>
      <c r="AN3869">
        <v>0</v>
      </c>
      <c r="AO3869">
        <v>0</v>
      </c>
      <c r="AP3869">
        <v>0</v>
      </c>
      <c r="AQ3869">
        <v>0</v>
      </c>
    </row>
    <row r="3870" spans="2:43" x14ac:dyDescent="0.35">
      <c r="B3870" s="65" t="s">
        <v>128</v>
      </c>
      <c r="E3870" t="s">
        <v>129</v>
      </c>
      <c r="F3870">
        <v>5282</v>
      </c>
      <c r="G3870">
        <v>0</v>
      </c>
      <c r="H3870" t="s">
        <v>679</v>
      </c>
      <c r="I3870">
        <v>1</v>
      </c>
      <c r="J3870">
        <v>257</v>
      </c>
      <c r="K3870" t="s">
        <v>66</v>
      </c>
      <c r="L3870">
        <v>-214771.20000000001</v>
      </c>
      <c r="M3870">
        <v>-148118.39999999999</v>
      </c>
      <c r="N3870">
        <v>0</v>
      </c>
      <c r="O3870">
        <v>0</v>
      </c>
      <c r="P3870">
        <v>-214771.20000000001</v>
      </c>
      <c r="Q3870">
        <v>-148118.39999999999</v>
      </c>
      <c r="R3870">
        <v>0</v>
      </c>
      <c r="S3870">
        <v>0</v>
      </c>
      <c r="T3870">
        <v>0</v>
      </c>
      <c r="U3870">
        <v>0</v>
      </c>
      <c r="V3870">
        <v>0</v>
      </c>
      <c r="W3870">
        <v>0</v>
      </c>
      <c r="X3870">
        <v>0</v>
      </c>
      <c r="Y3870">
        <v>0</v>
      </c>
      <c r="Z3870">
        <v>0</v>
      </c>
      <c r="AA3870">
        <v>0</v>
      </c>
      <c r="AB3870">
        <v>0</v>
      </c>
      <c r="AC3870">
        <v>0</v>
      </c>
      <c r="AD3870">
        <v>-66652.800000000003</v>
      </c>
      <c r="AE3870">
        <v>0</v>
      </c>
      <c r="AF3870">
        <v>0</v>
      </c>
      <c r="AG3870">
        <v>0</v>
      </c>
      <c r="AH3870">
        <v>0</v>
      </c>
      <c r="AI3870">
        <v>-66652.800000000003</v>
      </c>
      <c r="AJ3870">
        <v>0</v>
      </c>
      <c r="AK3870">
        <v>-66652.800000000003</v>
      </c>
      <c r="AL3870">
        <v>0</v>
      </c>
      <c r="AM3870">
        <v>0</v>
      </c>
      <c r="AN3870">
        <v>0</v>
      </c>
      <c r="AO3870">
        <v>0</v>
      </c>
      <c r="AP3870">
        <v>0</v>
      </c>
      <c r="AQ3870">
        <v>0</v>
      </c>
    </row>
    <row r="3871" spans="2:43" x14ac:dyDescent="0.35">
      <c r="B3871" s="65" t="s">
        <v>128</v>
      </c>
      <c r="E3871" t="s">
        <v>129</v>
      </c>
      <c r="F3871">
        <v>5282</v>
      </c>
      <c r="G3871">
        <v>0</v>
      </c>
      <c r="H3871" t="s">
        <v>679</v>
      </c>
      <c r="I3871">
        <v>1</v>
      </c>
      <c r="J3871">
        <v>310</v>
      </c>
      <c r="K3871" t="s">
        <v>66</v>
      </c>
      <c r="L3871">
        <v>-8071.68</v>
      </c>
      <c r="M3871">
        <v>0</v>
      </c>
      <c r="N3871">
        <v>0</v>
      </c>
      <c r="O3871">
        <v>0</v>
      </c>
      <c r="P3871">
        <v>-8071.68</v>
      </c>
      <c r="Q3871">
        <v>0</v>
      </c>
      <c r="R3871">
        <v>0</v>
      </c>
      <c r="S3871">
        <v>0</v>
      </c>
      <c r="T3871">
        <v>0</v>
      </c>
      <c r="U3871">
        <v>0</v>
      </c>
      <c r="V3871">
        <v>0</v>
      </c>
      <c r="W3871">
        <v>0</v>
      </c>
      <c r="X3871">
        <v>0</v>
      </c>
      <c r="Y3871">
        <v>0</v>
      </c>
      <c r="Z3871">
        <v>0</v>
      </c>
      <c r="AA3871">
        <v>0</v>
      </c>
      <c r="AB3871">
        <v>0</v>
      </c>
      <c r="AC3871">
        <v>0</v>
      </c>
      <c r="AD3871">
        <v>-8071.68</v>
      </c>
      <c r="AE3871">
        <v>0</v>
      </c>
      <c r="AF3871">
        <v>0</v>
      </c>
      <c r="AG3871">
        <v>0</v>
      </c>
      <c r="AH3871">
        <v>0</v>
      </c>
      <c r="AI3871">
        <v>-8071.68</v>
      </c>
      <c r="AJ3871">
        <v>0</v>
      </c>
      <c r="AK3871">
        <v>-8071.68</v>
      </c>
      <c r="AL3871">
        <v>0</v>
      </c>
      <c r="AM3871">
        <v>0</v>
      </c>
      <c r="AN3871">
        <v>0</v>
      </c>
      <c r="AO3871">
        <v>0</v>
      </c>
      <c r="AP3871">
        <v>0</v>
      </c>
      <c r="AQ3871">
        <v>0</v>
      </c>
    </row>
    <row r="3872" spans="2:43" x14ac:dyDescent="0.35">
      <c r="B3872" s="65" t="s">
        <v>128</v>
      </c>
      <c r="E3872" t="s">
        <v>129</v>
      </c>
      <c r="F3872">
        <v>5282</v>
      </c>
      <c r="G3872">
        <v>0</v>
      </c>
      <c r="H3872" t="s">
        <v>679</v>
      </c>
      <c r="I3872">
        <v>1</v>
      </c>
      <c r="J3872">
        <v>410</v>
      </c>
      <c r="K3872" t="s">
        <v>66</v>
      </c>
      <c r="L3872">
        <v>-16059614.9</v>
      </c>
      <c r="M3872">
        <v>5958250.1100000003</v>
      </c>
      <c r="N3872">
        <v>0</v>
      </c>
      <c r="O3872">
        <v>0</v>
      </c>
      <c r="P3872">
        <v>-16059614.9</v>
      </c>
      <c r="Q3872">
        <v>5958250.1100000003</v>
      </c>
      <c r="R3872">
        <v>-8183433.1799999997</v>
      </c>
      <c r="S3872">
        <v>-4687.87</v>
      </c>
      <c r="T3872">
        <v>0</v>
      </c>
      <c r="U3872">
        <v>0</v>
      </c>
      <c r="V3872">
        <v>-8183433.1799999997</v>
      </c>
      <c r="W3872">
        <v>-4687.87</v>
      </c>
      <c r="X3872">
        <v>0</v>
      </c>
      <c r="Y3872">
        <v>0</v>
      </c>
      <c r="Z3872">
        <v>0</v>
      </c>
      <c r="AA3872">
        <v>0</v>
      </c>
      <c r="AB3872">
        <v>0</v>
      </c>
      <c r="AC3872">
        <v>0</v>
      </c>
      <c r="AD3872">
        <v>-1667516.42</v>
      </c>
      <c r="AE3872">
        <v>0</v>
      </c>
      <c r="AF3872">
        <v>0</v>
      </c>
      <c r="AG3872">
        <v>0</v>
      </c>
      <c r="AH3872">
        <v>0</v>
      </c>
      <c r="AI3872">
        <v>-1667516.42</v>
      </c>
      <c r="AJ3872">
        <v>0</v>
      </c>
      <c r="AK3872">
        <v>-1667516.42</v>
      </c>
      <c r="AL3872">
        <v>20985284.18</v>
      </c>
      <c r="AM3872">
        <v>0</v>
      </c>
      <c r="AN3872">
        <v>0</v>
      </c>
      <c r="AO3872">
        <v>0</v>
      </c>
      <c r="AP3872">
        <v>0</v>
      </c>
      <c r="AQ3872">
        <v>0</v>
      </c>
    </row>
    <row r="3873" spans="2:43" x14ac:dyDescent="0.35">
      <c r="B3873" s="65" t="s">
        <v>128</v>
      </c>
      <c r="E3873" t="s">
        <v>129</v>
      </c>
      <c r="F3873">
        <v>5282</v>
      </c>
      <c r="G3873">
        <v>0</v>
      </c>
      <c r="H3873" t="s">
        <v>680</v>
      </c>
      <c r="I3873">
        <v>2</v>
      </c>
      <c r="J3873">
        <v>210</v>
      </c>
      <c r="K3873" t="s">
        <v>66</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-12711.32</v>
      </c>
      <c r="AE3873">
        <v>0</v>
      </c>
      <c r="AF3873">
        <v>0</v>
      </c>
      <c r="AG3873">
        <v>0</v>
      </c>
      <c r="AH3873">
        <v>0</v>
      </c>
      <c r="AI3873">
        <v>-12711.32</v>
      </c>
      <c r="AJ3873">
        <v>0</v>
      </c>
      <c r="AK3873">
        <v>-12711.32</v>
      </c>
      <c r="AL3873">
        <v>-12711.32</v>
      </c>
      <c r="AM3873">
        <v>0</v>
      </c>
      <c r="AN3873">
        <v>0</v>
      </c>
      <c r="AO3873">
        <v>0</v>
      </c>
      <c r="AP3873">
        <v>0</v>
      </c>
      <c r="AQ3873">
        <v>0</v>
      </c>
    </row>
    <row r="3874" spans="2:43" x14ac:dyDescent="0.35">
      <c r="B3874" s="65" t="s">
        <v>128</v>
      </c>
      <c r="E3874" t="s">
        <v>129</v>
      </c>
      <c r="F3874">
        <v>5282</v>
      </c>
      <c r="G3874">
        <v>0</v>
      </c>
      <c r="H3874" t="s">
        <v>680</v>
      </c>
      <c r="I3874">
        <v>2</v>
      </c>
      <c r="J3874">
        <v>251</v>
      </c>
      <c r="K3874" t="s">
        <v>66</v>
      </c>
      <c r="L3874">
        <v>0</v>
      </c>
      <c r="M3874">
        <v>-122414</v>
      </c>
      <c r="N3874">
        <v>0</v>
      </c>
      <c r="O3874">
        <v>0</v>
      </c>
      <c r="P3874">
        <v>0</v>
      </c>
      <c r="Q3874">
        <v>-122414</v>
      </c>
      <c r="R3874">
        <v>0</v>
      </c>
      <c r="S3874">
        <v>0</v>
      </c>
      <c r="T3874">
        <v>0</v>
      </c>
      <c r="U3874">
        <v>0</v>
      </c>
      <c r="V3874">
        <v>0</v>
      </c>
      <c r="W3874">
        <v>0</v>
      </c>
      <c r="X3874">
        <v>0</v>
      </c>
      <c r="Y3874">
        <v>0</v>
      </c>
      <c r="Z3874">
        <v>0</v>
      </c>
      <c r="AA3874">
        <v>0</v>
      </c>
      <c r="AB3874">
        <v>0</v>
      </c>
      <c r="AC3874">
        <v>0</v>
      </c>
      <c r="AD3874">
        <v>-244826</v>
      </c>
      <c r="AE3874">
        <v>0</v>
      </c>
      <c r="AF3874">
        <v>0</v>
      </c>
      <c r="AG3874">
        <v>0</v>
      </c>
      <c r="AH3874">
        <v>0</v>
      </c>
      <c r="AI3874">
        <v>-244826</v>
      </c>
      <c r="AJ3874">
        <v>0</v>
      </c>
      <c r="AK3874">
        <v>-244826</v>
      </c>
      <c r="AL3874">
        <v>-367240</v>
      </c>
      <c r="AM3874">
        <v>0</v>
      </c>
      <c r="AN3874">
        <v>0</v>
      </c>
      <c r="AO3874">
        <v>0</v>
      </c>
      <c r="AP3874">
        <v>0</v>
      </c>
      <c r="AQ3874">
        <v>0</v>
      </c>
    </row>
    <row r="3875" spans="2:43" x14ac:dyDescent="0.35">
      <c r="B3875" s="65" t="s">
        <v>128</v>
      </c>
      <c r="E3875" t="s">
        <v>129</v>
      </c>
      <c r="F3875">
        <v>5282</v>
      </c>
      <c r="G3875">
        <v>0</v>
      </c>
      <c r="H3875" t="s">
        <v>680</v>
      </c>
      <c r="I3875">
        <v>2</v>
      </c>
      <c r="J3875">
        <v>253</v>
      </c>
      <c r="K3875" t="s">
        <v>66</v>
      </c>
      <c r="L3875">
        <v>0</v>
      </c>
      <c r="M3875">
        <v>0</v>
      </c>
      <c r="N3875">
        <v>0</v>
      </c>
      <c r="O3875">
        <v>0</v>
      </c>
      <c r="P3875">
        <v>0</v>
      </c>
      <c r="Q3875">
        <v>0</v>
      </c>
      <c r="R3875">
        <v>0</v>
      </c>
      <c r="S3875">
        <v>3960.86</v>
      </c>
      <c r="T3875">
        <v>0</v>
      </c>
      <c r="U3875">
        <v>0</v>
      </c>
      <c r="V3875">
        <v>0</v>
      </c>
      <c r="W3875">
        <v>3960.86</v>
      </c>
      <c r="X3875">
        <v>0</v>
      </c>
      <c r="Y3875">
        <v>0</v>
      </c>
      <c r="Z3875">
        <v>0</v>
      </c>
      <c r="AA3875">
        <v>0</v>
      </c>
      <c r="AB3875">
        <v>0</v>
      </c>
      <c r="AC3875">
        <v>0</v>
      </c>
      <c r="AD3875">
        <v>-87387.62</v>
      </c>
      <c r="AE3875">
        <v>0</v>
      </c>
      <c r="AF3875">
        <v>0</v>
      </c>
      <c r="AG3875">
        <v>0</v>
      </c>
      <c r="AH3875">
        <v>0</v>
      </c>
      <c r="AI3875">
        <v>-87387.62</v>
      </c>
      <c r="AJ3875">
        <v>0</v>
      </c>
      <c r="AK3875">
        <v>-87387.62</v>
      </c>
      <c r="AL3875">
        <v>-83426.759999999995</v>
      </c>
      <c r="AM3875">
        <v>0</v>
      </c>
      <c r="AN3875">
        <v>0</v>
      </c>
      <c r="AO3875">
        <v>0</v>
      </c>
      <c r="AP3875">
        <v>0</v>
      </c>
      <c r="AQ3875">
        <v>0</v>
      </c>
    </row>
    <row r="3876" spans="2:43" x14ac:dyDescent="0.35">
      <c r="B3876" s="65" t="s">
        <v>128</v>
      </c>
      <c r="E3876" t="s">
        <v>129</v>
      </c>
      <c r="F3876">
        <v>5282</v>
      </c>
      <c r="G3876">
        <v>0</v>
      </c>
      <c r="H3876" t="s">
        <v>680</v>
      </c>
      <c r="I3876">
        <v>2</v>
      </c>
      <c r="J3876">
        <v>254</v>
      </c>
      <c r="K3876" t="s">
        <v>66</v>
      </c>
      <c r="L3876">
        <v>0</v>
      </c>
      <c r="M3876">
        <v>-17514.400000000001</v>
      </c>
      <c r="N3876">
        <v>0</v>
      </c>
      <c r="O3876">
        <v>0</v>
      </c>
      <c r="P3876">
        <v>0</v>
      </c>
      <c r="Q3876">
        <v>-17514.400000000001</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-17514.400000000001</v>
      </c>
      <c r="AM3876">
        <v>0</v>
      </c>
      <c r="AN3876">
        <v>0</v>
      </c>
      <c r="AO3876">
        <v>0</v>
      </c>
      <c r="AP3876">
        <v>0</v>
      </c>
      <c r="AQ3876">
        <v>0</v>
      </c>
    </row>
    <row r="3877" spans="2:43" x14ac:dyDescent="0.35">
      <c r="B3877" s="65" t="s">
        <v>128</v>
      </c>
      <c r="E3877" t="s">
        <v>129</v>
      </c>
      <c r="F3877">
        <v>5282</v>
      </c>
      <c r="G3877">
        <v>0</v>
      </c>
      <c r="H3877" t="s">
        <v>680</v>
      </c>
      <c r="I3877">
        <v>2</v>
      </c>
      <c r="J3877">
        <v>257</v>
      </c>
      <c r="K3877" t="s">
        <v>66</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-50687.199999999997</v>
      </c>
      <c r="AE3877">
        <v>0</v>
      </c>
      <c r="AF3877">
        <v>0</v>
      </c>
      <c r="AG3877">
        <v>0</v>
      </c>
      <c r="AH3877">
        <v>0</v>
      </c>
      <c r="AI3877">
        <v>-50687.199999999997</v>
      </c>
      <c r="AJ3877">
        <v>0</v>
      </c>
      <c r="AK3877">
        <v>-50687.199999999997</v>
      </c>
      <c r="AL3877">
        <v>-50687.199999999997</v>
      </c>
      <c r="AM3877">
        <v>0</v>
      </c>
      <c r="AN3877">
        <v>0</v>
      </c>
      <c r="AO3877">
        <v>0</v>
      </c>
      <c r="AP3877">
        <v>0</v>
      </c>
      <c r="AQ3877">
        <v>0</v>
      </c>
    </row>
    <row r="3878" spans="2:43" x14ac:dyDescent="0.35">
      <c r="B3878" s="65" t="s">
        <v>128</v>
      </c>
      <c r="E3878" t="s">
        <v>129</v>
      </c>
      <c r="F3878">
        <v>5282</v>
      </c>
      <c r="G3878">
        <v>0</v>
      </c>
      <c r="H3878" t="s">
        <v>680</v>
      </c>
      <c r="I3878">
        <v>2</v>
      </c>
      <c r="J3878">
        <v>410</v>
      </c>
      <c r="K3878" t="s">
        <v>66</v>
      </c>
      <c r="L3878">
        <v>-43383257.57</v>
      </c>
      <c r="M3878">
        <v>-29671494.120000001</v>
      </c>
      <c r="N3878">
        <v>0</v>
      </c>
      <c r="O3878">
        <v>0</v>
      </c>
      <c r="P3878">
        <v>-43383257.57</v>
      </c>
      <c r="Q3878">
        <v>-29671494.120000001</v>
      </c>
      <c r="R3878">
        <v>-61086.52</v>
      </c>
      <c r="S3878">
        <v>-126450.37</v>
      </c>
      <c r="T3878">
        <v>0</v>
      </c>
      <c r="U3878">
        <v>0</v>
      </c>
      <c r="V3878">
        <v>-61086.52</v>
      </c>
      <c r="W3878">
        <v>-126450.37</v>
      </c>
      <c r="X3878">
        <v>0</v>
      </c>
      <c r="Y3878">
        <v>0</v>
      </c>
      <c r="Z3878">
        <v>0</v>
      </c>
      <c r="AA3878">
        <v>0</v>
      </c>
      <c r="AB3878">
        <v>0</v>
      </c>
      <c r="AC3878">
        <v>0</v>
      </c>
      <c r="AD3878">
        <v>-13646399.6</v>
      </c>
      <c r="AE3878">
        <v>0</v>
      </c>
      <c r="AF3878">
        <v>0</v>
      </c>
      <c r="AG3878">
        <v>0</v>
      </c>
      <c r="AH3878">
        <v>0</v>
      </c>
      <c r="AI3878">
        <v>-13646399.6</v>
      </c>
      <c r="AJ3878">
        <v>0</v>
      </c>
      <c r="AK3878">
        <v>-13646399.6</v>
      </c>
      <c r="AL3878">
        <v>0</v>
      </c>
      <c r="AM3878">
        <v>0</v>
      </c>
      <c r="AN3878">
        <v>0</v>
      </c>
      <c r="AO3878">
        <v>0</v>
      </c>
      <c r="AP3878">
        <v>0</v>
      </c>
      <c r="AQ3878">
        <v>0</v>
      </c>
    </row>
    <row r="3879" spans="2:43" x14ac:dyDescent="0.35">
      <c r="B3879" s="65" t="s">
        <v>128</v>
      </c>
      <c r="E3879" t="s">
        <v>129</v>
      </c>
      <c r="F3879">
        <v>5282</v>
      </c>
      <c r="G3879">
        <v>0</v>
      </c>
      <c r="H3879" t="s">
        <v>681</v>
      </c>
      <c r="I3879">
        <v>3</v>
      </c>
      <c r="J3879">
        <v>410</v>
      </c>
      <c r="K3879" t="s">
        <v>66</v>
      </c>
      <c r="L3879">
        <v>-4197462.63</v>
      </c>
      <c r="M3879">
        <v>-1901632.86</v>
      </c>
      <c r="N3879">
        <v>0</v>
      </c>
      <c r="O3879">
        <v>0</v>
      </c>
      <c r="P3879">
        <v>-4197462.63</v>
      </c>
      <c r="Q3879">
        <v>-1901632.86</v>
      </c>
      <c r="R3879">
        <v>0</v>
      </c>
      <c r="S3879">
        <v>0</v>
      </c>
      <c r="T3879">
        <v>0</v>
      </c>
      <c r="U3879">
        <v>0</v>
      </c>
      <c r="V3879">
        <v>0</v>
      </c>
      <c r="W3879">
        <v>0</v>
      </c>
      <c r="X3879">
        <v>0</v>
      </c>
      <c r="Y3879">
        <v>0</v>
      </c>
      <c r="Z3879">
        <v>0</v>
      </c>
      <c r="AA3879">
        <v>0</v>
      </c>
      <c r="AB3879">
        <v>0</v>
      </c>
      <c r="AC3879">
        <v>0</v>
      </c>
      <c r="AD3879">
        <v>-2295829.77</v>
      </c>
      <c r="AE3879">
        <v>0</v>
      </c>
      <c r="AF3879">
        <v>0</v>
      </c>
      <c r="AG3879">
        <v>0</v>
      </c>
      <c r="AH3879">
        <v>0</v>
      </c>
      <c r="AI3879">
        <v>-2295829.77</v>
      </c>
      <c r="AJ3879">
        <v>0</v>
      </c>
      <c r="AK3879">
        <v>-2295829.77</v>
      </c>
      <c r="AL3879">
        <v>0</v>
      </c>
      <c r="AM3879">
        <v>302389.62</v>
      </c>
      <c r="AN3879">
        <v>0</v>
      </c>
      <c r="AO3879">
        <v>0</v>
      </c>
      <c r="AP3879">
        <v>0</v>
      </c>
      <c r="AQ3879">
        <v>302389.62</v>
      </c>
    </row>
    <row r="3880" spans="2:43" x14ac:dyDescent="0.35">
      <c r="B3880" s="65" t="s">
        <v>128</v>
      </c>
      <c r="E3880" t="s">
        <v>129</v>
      </c>
      <c r="F3880">
        <v>5282</v>
      </c>
      <c r="G3880">
        <v>0</v>
      </c>
      <c r="H3880" t="s">
        <v>682</v>
      </c>
      <c r="I3880">
        <v>4</v>
      </c>
      <c r="J3880">
        <v>410</v>
      </c>
      <c r="K3880" t="s">
        <v>66</v>
      </c>
      <c r="L3880">
        <v>-884676.72</v>
      </c>
      <c r="M3880">
        <v>-230005.72</v>
      </c>
      <c r="N3880">
        <v>0</v>
      </c>
      <c r="O3880">
        <v>0</v>
      </c>
      <c r="P3880">
        <v>-884676.72</v>
      </c>
      <c r="Q3880">
        <v>-230005.72</v>
      </c>
      <c r="R3880">
        <v>0</v>
      </c>
      <c r="S3880">
        <v>0</v>
      </c>
      <c r="T3880">
        <v>0</v>
      </c>
      <c r="U3880">
        <v>0</v>
      </c>
      <c r="V3880">
        <v>0</v>
      </c>
      <c r="W3880">
        <v>0</v>
      </c>
      <c r="X3880">
        <v>0</v>
      </c>
      <c r="Y3880">
        <v>0</v>
      </c>
      <c r="Z3880">
        <v>0</v>
      </c>
      <c r="AA3880">
        <v>0</v>
      </c>
      <c r="AB3880">
        <v>0</v>
      </c>
      <c r="AC3880">
        <v>0</v>
      </c>
      <c r="AD3880">
        <v>-654671</v>
      </c>
      <c r="AE3880">
        <v>0</v>
      </c>
      <c r="AF3880">
        <v>0</v>
      </c>
      <c r="AG3880">
        <v>0</v>
      </c>
      <c r="AH3880">
        <v>0</v>
      </c>
      <c r="AI3880">
        <v>-654671</v>
      </c>
      <c r="AJ3880">
        <v>0</v>
      </c>
      <c r="AK3880">
        <v>-654671</v>
      </c>
      <c r="AL3880">
        <v>0</v>
      </c>
      <c r="AM3880">
        <v>0</v>
      </c>
      <c r="AN3880">
        <v>0</v>
      </c>
      <c r="AO3880">
        <v>0</v>
      </c>
      <c r="AP3880">
        <v>0</v>
      </c>
      <c r="AQ3880">
        <v>0</v>
      </c>
    </row>
    <row r="3881" spans="2:43" x14ac:dyDescent="0.35">
      <c r="B3881" s="65" t="s">
        <v>128</v>
      </c>
      <c r="E3881" t="s">
        <v>129</v>
      </c>
      <c r="F3881">
        <v>8121</v>
      </c>
      <c r="G3881">
        <v>0</v>
      </c>
      <c r="H3881" t="s">
        <v>683</v>
      </c>
      <c r="I3881">
        <v>1</v>
      </c>
      <c r="J3881">
        <v>0</v>
      </c>
      <c r="K3881" t="s">
        <v>66</v>
      </c>
      <c r="L3881">
        <v>0</v>
      </c>
      <c r="M3881">
        <v>0</v>
      </c>
      <c r="N3881">
        <v>0</v>
      </c>
      <c r="O3881">
        <v>0</v>
      </c>
      <c r="P3881">
        <v>0</v>
      </c>
      <c r="Q3881">
        <v>0</v>
      </c>
      <c r="R3881">
        <v>-0.15</v>
      </c>
      <c r="S3881">
        <v>0</v>
      </c>
      <c r="T3881">
        <v>0</v>
      </c>
      <c r="U3881">
        <v>0</v>
      </c>
      <c r="V3881">
        <v>-0.15</v>
      </c>
      <c r="W3881">
        <v>0</v>
      </c>
      <c r="X3881">
        <v>0</v>
      </c>
      <c r="Y3881">
        <v>0</v>
      </c>
      <c r="Z3881">
        <v>0</v>
      </c>
      <c r="AA3881">
        <v>0</v>
      </c>
      <c r="AB3881">
        <v>0</v>
      </c>
      <c r="AC3881">
        <v>0</v>
      </c>
      <c r="AD3881">
        <v>0</v>
      </c>
      <c r="AE3881">
        <v>0</v>
      </c>
      <c r="AF3881">
        <v>0</v>
      </c>
      <c r="AG3881">
        <v>0</v>
      </c>
      <c r="AH3881">
        <v>0</v>
      </c>
      <c r="AI3881">
        <v>0</v>
      </c>
      <c r="AJ3881">
        <v>0</v>
      </c>
      <c r="AK3881">
        <v>0</v>
      </c>
      <c r="AL3881">
        <v>0.15</v>
      </c>
      <c r="AM3881">
        <v>0</v>
      </c>
      <c r="AN3881">
        <v>0</v>
      </c>
      <c r="AO3881">
        <v>0</v>
      </c>
      <c r="AP3881">
        <v>0</v>
      </c>
      <c r="AQ3881">
        <v>0</v>
      </c>
    </row>
    <row r="3882" spans="2:43" x14ac:dyDescent="0.35">
      <c r="B3882" s="65" t="s">
        <v>128</v>
      </c>
      <c r="E3882" t="s">
        <v>129</v>
      </c>
      <c r="F3882">
        <v>8121</v>
      </c>
      <c r="G3882">
        <v>0</v>
      </c>
      <c r="H3882" t="s">
        <v>683</v>
      </c>
      <c r="I3882">
        <v>1</v>
      </c>
      <c r="J3882">
        <v>940</v>
      </c>
      <c r="K3882" t="s">
        <v>66</v>
      </c>
      <c r="L3882">
        <v>0</v>
      </c>
      <c r="M3882">
        <v>0</v>
      </c>
      <c r="N3882">
        <v>0</v>
      </c>
      <c r="O3882">
        <v>0</v>
      </c>
      <c r="P3882">
        <v>0</v>
      </c>
      <c r="Q3882">
        <v>0</v>
      </c>
      <c r="R3882">
        <v>0</v>
      </c>
      <c r="S3882">
        <v>-0.15</v>
      </c>
      <c r="T3882">
        <v>0</v>
      </c>
      <c r="U3882">
        <v>0</v>
      </c>
      <c r="V3882">
        <v>0</v>
      </c>
      <c r="W3882">
        <v>-0.15</v>
      </c>
      <c r="X3882">
        <v>0</v>
      </c>
      <c r="Y3882">
        <v>0</v>
      </c>
      <c r="Z3882">
        <v>0</v>
      </c>
      <c r="AA3882">
        <v>0</v>
      </c>
      <c r="AB3882">
        <v>0</v>
      </c>
      <c r="AC3882">
        <v>0</v>
      </c>
      <c r="AD3882">
        <v>0</v>
      </c>
      <c r="AE3882">
        <v>0</v>
      </c>
      <c r="AF3882">
        <v>0</v>
      </c>
      <c r="AG3882">
        <v>0</v>
      </c>
      <c r="AH3882">
        <v>0</v>
      </c>
      <c r="AI3882">
        <v>0</v>
      </c>
      <c r="AJ3882">
        <v>0</v>
      </c>
      <c r="AK3882">
        <v>0</v>
      </c>
      <c r="AL3882">
        <v>-0.15</v>
      </c>
      <c r="AM3882">
        <v>0</v>
      </c>
      <c r="AN3882">
        <v>0</v>
      </c>
      <c r="AO3882">
        <v>0</v>
      </c>
      <c r="AP3882">
        <v>0</v>
      </c>
      <c r="AQ3882">
        <v>0</v>
      </c>
    </row>
    <row r="3883" spans="2:43" x14ac:dyDescent="0.35">
      <c r="B3883" s="65" t="s">
        <v>128</v>
      </c>
      <c r="C3883">
        <v>2010</v>
      </c>
      <c r="D3883">
        <v>2012</v>
      </c>
      <c r="F3883">
        <v>1401</v>
      </c>
      <c r="G3883">
        <v>0</v>
      </c>
      <c r="H3883" t="s">
        <v>684</v>
      </c>
      <c r="I3883">
        <v>2</v>
      </c>
      <c r="J3883">
        <v>255</v>
      </c>
      <c r="K3883" t="s">
        <v>66</v>
      </c>
      <c r="L3883">
        <v>-502.7</v>
      </c>
      <c r="M3883">
        <v>-502.7</v>
      </c>
      <c r="N3883">
        <v>0</v>
      </c>
      <c r="O3883">
        <v>0</v>
      </c>
      <c r="P3883">
        <v>-502.7</v>
      </c>
      <c r="Q3883">
        <v>-502.7</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row>
    <row r="3884" spans="2:43" x14ac:dyDescent="0.35">
      <c r="B3884" s="65" t="s">
        <v>128</v>
      </c>
      <c r="C3884">
        <v>2010</v>
      </c>
      <c r="D3884">
        <v>2012</v>
      </c>
      <c r="F3884">
        <v>5172</v>
      </c>
      <c r="G3884">
        <v>0</v>
      </c>
      <c r="H3884" t="s">
        <v>685</v>
      </c>
      <c r="I3884">
        <v>3</v>
      </c>
      <c r="J3884">
        <v>240</v>
      </c>
      <c r="K3884" t="s">
        <v>66</v>
      </c>
      <c r="L3884">
        <v>-4000</v>
      </c>
      <c r="M3884">
        <v>-4000</v>
      </c>
      <c r="N3884">
        <v>0</v>
      </c>
      <c r="O3884">
        <v>0</v>
      </c>
      <c r="P3884">
        <v>-4000</v>
      </c>
      <c r="Q3884">
        <v>-4000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row>
    <row r="3885" spans="2:43" x14ac:dyDescent="0.35">
      <c r="B3885" s="65" t="s">
        <v>128</v>
      </c>
      <c r="C3885">
        <v>2010</v>
      </c>
      <c r="D3885">
        <v>2012</v>
      </c>
      <c r="F3885">
        <v>5172</v>
      </c>
      <c r="G3885">
        <v>0</v>
      </c>
      <c r="H3885" t="s">
        <v>685</v>
      </c>
      <c r="I3885">
        <v>3</v>
      </c>
      <c r="J3885">
        <v>251</v>
      </c>
      <c r="K3885" t="s">
        <v>66</v>
      </c>
      <c r="L3885">
        <v>-37701.910000000003</v>
      </c>
      <c r="M3885">
        <v>-37701.910000000003</v>
      </c>
      <c r="N3885">
        <v>0</v>
      </c>
      <c r="O3885">
        <v>0</v>
      </c>
      <c r="P3885">
        <v>-37701.910000000003</v>
      </c>
      <c r="Q3885">
        <v>-37701.910000000003</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6170.69</v>
      </c>
      <c r="AN3885">
        <v>0</v>
      </c>
      <c r="AO3885">
        <v>0</v>
      </c>
      <c r="AP3885">
        <v>0</v>
      </c>
      <c r="AQ3885">
        <v>6170.69</v>
      </c>
    </row>
    <row r="3886" spans="2:43" x14ac:dyDescent="0.35">
      <c r="B3886" s="65" t="s">
        <v>128</v>
      </c>
      <c r="C3886">
        <v>2010</v>
      </c>
      <c r="D3886">
        <v>2012</v>
      </c>
      <c r="F3886">
        <v>5172</v>
      </c>
      <c r="G3886">
        <v>0</v>
      </c>
      <c r="H3886" t="s">
        <v>685</v>
      </c>
      <c r="I3886">
        <v>3</v>
      </c>
      <c r="J3886">
        <v>253</v>
      </c>
      <c r="K3886" t="s">
        <v>66</v>
      </c>
      <c r="L3886">
        <v>-12231.06</v>
      </c>
      <c r="M3886">
        <v>-12231.06</v>
      </c>
      <c r="N3886">
        <v>0</v>
      </c>
      <c r="O3886">
        <v>0</v>
      </c>
      <c r="P3886">
        <v>-12231.06</v>
      </c>
      <c r="Q3886">
        <v>-12231.06</v>
      </c>
      <c r="R3886">
        <v>0</v>
      </c>
      <c r="S3886">
        <v>0</v>
      </c>
      <c r="T3886">
        <v>0</v>
      </c>
      <c r="U3886">
        <v>0</v>
      </c>
      <c r="V3886">
        <v>0</v>
      </c>
      <c r="W3886">
        <v>0</v>
      </c>
      <c r="X3886">
        <v>-949.26</v>
      </c>
      <c r="Y3886">
        <v>-949.26</v>
      </c>
      <c r="Z3886">
        <v>0</v>
      </c>
      <c r="AA3886">
        <v>0</v>
      </c>
      <c r="AB3886">
        <v>-949.26</v>
      </c>
      <c r="AC3886">
        <v>-949.26</v>
      </c>
      <c r="AD3886">
        <v>0</v>
      </c>
      <c r="AE3886">
        <v>0</v>
      </c>
      <c r="AF3886">
        <v>0</v>
      </c>
      <c r="AG3886">
        <v>0</v>
      </c>
      <c r="AH3886">
        <v>0</v>
      </c>
      <c r="AI3886">
        <v>0</v>
      </c>
      <c r="AJ3886">
        <v>-949.26</v>
      </c>
      <c r="AK3886">
        <v>0</v>
      </c>
      <c r="AL3886">
        <v>0</v>
      </c>
      <c r="AM3886">
        <v>12231.06</v>
      </c>
      <c r="AN3886">
        <v>0</v>
      </c>
      <c r="AO3886">
        <v>0</v>
      </c>
      <c r="AP3886">
        <v>0</v>
      </c>
      <c r="AQ3886">
        <v>12231.06</v>
      </c>
    </row>
    <row r="3887" spans="2:43" x14ac:dyDescent="0.35">
      <c r="B3887" s="65" t="s">
        <v>128</v>
      </c>
      <c r="C3887">
        <v>2010</v>
      </c>
      <c r="D3887">
        <v>2012</v>
      </c>
      <c r="F3887">
        <v>5172</v>
      </c>
      <c r="G3887">
        <v>0</v>
      </c>
      <c r="H3887" t="s">
        <v>685</v>
      </c>
      <c r="I3887">
        <v>3</v>
      </c>
      <c r="J3887">
        <v>255</v>
      </c>
      <c r="K3887" t="s">
        <v>66</v>
      </c>
      <c r="L3887">
        <v>-85.95</v>
      </c>
      <c r="M3887">
        <v>-85.95</v>
      </c>
      <c r="N3887">
        <v>0</v>
      </c>
      <c r="O3887">
        <v>0</v>
      </c>
      <c r="P3887">
        <v>-85.95</v>
      </c>
      <c r="Q3887">
        <v>-85.95</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85.95</v>
      </c>
      <c r="AN3887">
        <v>0</v>
      </c>
      <c r="AO3887">
        <v>0</v>
      </c>
      <c r="AP3887">
        <v>0</v>
      </c>
      <c r="AQ3887">
        <v>85.95</v>
      </c>
    </row>
    <row r="3888" spans="2:43" x14ac:dyDescent="0.35">
      <c r="B3888" s="65" t="s">
        <v>128</v>
      </c>
      <c r="C3888">
        <v>2010</v>
      </c>
      <c r="D3888">
        <v>2012</v>
      </c>
      <c r="F3888">
        <v>5172</v>
      </c>
      <c r="G3888">
        <v>0</v>
      </c>
      <c r="H3888" t="s">
        <v>686</v>
      </c>
      <c r="I3888">
        <v>9999</v>
      </c>
      <c r="J3888">
        <v>251</v>
      </c>
      <c r="K3888" t="s">
        <v>457</v>
      </c>
      <c r="L3888">
        <v>0</v>
      </c>
      <c r="M3888">
        <v>0</v>
      </c>
      <c r="N3888">
        <v>0</v>
      </c>
      <c r="O3888">
        <v>0</v>
      </c>
      <c r="P3888">
        <v>0</v>
      </c>
      <c r="Q3888">
        <v>0</v>
      </c>
      <c r="R3888">
        <v>0</v>
      </c>
      <c r="S3888">
        <v>35021</v>
      </c>
      <c r="T3888">
        <v>0</v>
      </c>
      <c r="U3888">
        <v>-35021</v>
      </c>
      <c r="V3888">
        <v>0</v>
      </c>
      <c r="W3888">
        <v>0</v>
      </c>
      <c r="X3888">
        <v>0</v>
      </c>
      <c r="Y3888">
        <v>0</v>
      </c>
      <c r="Z3888">
        <v>0</v>
      </c>
      <c r="AA3888">
        <v>0</v>
      </c>
      <c r="AB3888">
        <v>0</v>
      </c>
      <c r="AC3888">
        <v>0</v>
      </c>
      <c r="AD3888">
        <v>-35021</v>
      </c>
      <c r="AE3888">
        <v>0</v>
      </c>
      <c r="AF3888">
        <v>0</v>
      </c>
      <c r="AG3888">
        <v>0</v>
      </c>
      <c r="AH3888">
        <v>0</v>
      </c>
      <c r="AI3888">
        <v>-35021</v>
      </c>
      <c r="AJ3888">
        <v>0</v>
      </c>
      <c r="AK3888">
        <v>-35021</v>
      </c>
      <c r="AL3888">
        <v>-35021</v>
      </c>
      <c r="AM3888">
        <v>0</v>
      </c>
      <c r="AN3888">
        <v>0</v>
      </c>
      <c r="AO3888">
        <v>0</v>
      </c>
      <c r="AP3888">
        <v>0</v>
      </c>
      <c r="AQ3888">
        <v>0</v>
      </c>
    </row>
    <row r="3889" spans="2:43" x14ac:dyDescent="0.35">
      <c r="B3889" s="65" t="s">
        <v>128</v>
      </c>
      <c r="C3889">
        <v>2010</v>
      </c>
      <c r="D3889">
        <v>2012</v>
      </c>
      <c r="F3889">
        <v>8121</v>
      </c>
      <c r="G3889">
        <v>0</v>
      </c>
      <c r="H3889" t="s">
        <v>687</v>
      </c>
      <c r="I3889">
        <v>1</v>
      </c>
      <c r="J3889">
        <v>255</v>
      </c>
      <c r="K3889" t="s">
        <v>66</v>
      </c>
      <c r="L3889">
        <v>0</v>
      </c>
      <c r="M3889">
        <v>0</v>
      </c>
      <c r="N3889">
        <v>0</v>
      </c>
      <c r="O3889">
        <v>0</v>
      </c>
      <c r="P3889">
        <v>0</v>
      </c>
      <c r="Q3889">
        <v>0</v>
      </c>
      <c r="R3889">
        <v>-7001.48</v>
      </c>
      <c r="S3889">
        <v>-7001.48</v>
      </c>
      <c r="T3889">
        <v>0</v>
      </c>
      <c r="U3889">
        <v>0</v>
      </c>
      <c r="V3889">
        <v>-7001.48</v>
      </c>
      <c r="W3889">
        <v>-7001.48</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row>
    <row r="3890" spans="2:43" x14ac:dyDescent="0.35">
      <c r="B3890" s="65" t="s">
        <v>128</v>
      </c>
      <c r="C3890">
        <v>2011</v>
      </c>
      <c r="D3890">
        <v>2012</v>
      </c>
      <c r="F3890">
        <v>5282</v>
      </c>
      <c r="G3890">
        <v>0</v>
      </c>
      <c r="H3890" t="s">
        <v>680</v>
      </c>
      <c r="I3890">
        <v>2</v>
      </c>
      <c r="J3890">
        <v>252</v>
      </c>
      <c r="K3890" t="s">
        <v>66</v>
      </c>
      <c r="L3890">
        <v>-12.56</v>
      </c>
      <c r="M3890">
        <v>-12.56</v>
      </c>
      <c r="N3890">
        <v>0</v>
      </c>
      <c r="O3890">
        <v>0</v>
      </c>
      <c r="P3890">
        <v>-12.56</v>
      </c>
      <c r="Q3890">
        <v>-12.56</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row>
    <row r="3891" spans="2:43" x14ac:dyDescent="0.35">
      <c r="B3891" s="65" t="s">
        <v>128</v>
      </c>
      <c r="C3891">
        <v>2011</v>
      </c>
      <c r="D3891">
        <v>2013</v>
      </c>
      <c r="F3891">
        <v>1401</v>
      </c>
      <c r="G3891">
        <v>0</v>
      </c>
      <c r="H3891" t="s">
        <v>684</v>
      </c>
      <c r="I3891">
        <v>2</v>
      </c>
      <c r="J3891">
        <v>255</v>
      </c>
      <c r="K3891" t="s">
        <v>66</v>
      </c>
      <c r="L3891">
        <v>-28586.01</v>
      </c>
      <c r="M3891">
        <v>-22579.61</v>
      </c>
      <c r="N3891">
        <v>0</v>
      </c>
      <c r="O3891">
        <v>0</v>
      </c>
      <c r="P3891">
        <v>-28586.01</v>
      </c>
      <c r="Q3891">
        <v>-22579.61</v>
      </c>
      <c r="R3891">
        <v>0</v>
      </c>
      <c r="S3891">
        <v>0</v>
      </c>
      <c r="T3891">
        <v>0</v>
      </c>
      <c r="U3891">
        <v>0</v>
      </c>
      <c r="V3891">
        <v>0</v>
      </c>
      <c r="W3891">
        <v>0</v>
      </c>
      <c r="X3891">
        <v>-23405.599999999999</v>
      </c>
      <c r="Y3891">
        <v>-1588.51</v>
      </c>
      <c r="Z3891">
        <v>0</v>
      </c>
      <c r="AA3891">
        <v>0</v>
      </c>
      <c r="AB3891">
        <v>-23405.599999999999</v>
      </c>
      <c r="AC3891">
        <v>-1588.51</v>
      </c>
      <c r="AD3891">
        <v>-27823.49</v>
      </c>
      <c r="AE3891">
        <v>0</v>
      </c>
      <c r="AF3891">
        <v>0</v>
      </c>
      <c r="AG3891">
        <v>0</v>
      </c>
      <c r="AH3891">
        <v>0</v>
      </c>
      <c r="AI3891">
        <v>-27823.49</v>
      </c>
      <c r="AJ3891">
        <v>-23405.599999999999</v>
      </c>
      <c r="AK3891">
        <v>-6006.4</v>
      </c>
      <c r="AL3891">
        <v>0</v>
      </c>
      <c r="AM3891">
        <v>0</v>
      </c>
      <c r="AN3891">
        <v>0</v>
      </c>
      <c r="AO3891">
        <v>0</v>
      </c>
      <c r="AP3891">
        <v>0</v>
      </c>
      <c r="AQ3891">
        <v>0</v>
      </c>
    </row>
    <row r="3892" spans="2:43" x14ac:dyDescent="0.35">
      <c r="B3892" s="65" t="s">
        <v>128</v>
      </c>
      <c r="C3892">
        <v>2011</v>
      </c>
      <c r="D3892">
        <v>2013</v>
      </c>
      <c r="F3892">
        <v>5172</v>
      </c>
      <c r="G3892">
        <v>0</v>
      </c>
      <c r="H3892" t="s">
        <v>685</v>
      </c>
      <c r="I3892">
        <v>3</v>
      </c>
      <c r="J3892">
        <v>240</v>
      </c>
      <c r="K3892" t="s">
        <v>66</v>
      </c>
      <c r="L3892">
        <v>-15000</v>
      </c>
      <c r="M3892">
        <v>-15000</v>
      </c>
      <c r="N3892">
        <v>0</v>
      </c>
      <c r="O3892">
        <v>0</v>
      </c>
      <c r="P3892">
        <v>-15000</v>
      </c>
      <c r="Q3892">
        <v>-15000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row>
    <row r="3893" spans="2:43" x14ac:dyDescent="0.35">
      <c r="B3893" s="65" t="s">
        <v>128</v>
      </c>
      <c r="C3893">
        <v>2011</v>
      </c>
      <c r="D3893">
        <v>2013</v>
      </c>
      <c r="F3893">
        <v>5172</v>
      </c>
      <c r="G3893">
        <v>0</v>
      </c>
      <c r="H3893" t="s">
        <v>685</v>
      </c>
      <c r="I3893">
        <v>3</v>
      </c>
      <c r="J3893">
        <v>251</v>
      </c>
      <c r="K3893" t="s">
        <v>66</v>
      </c>
      <c r="L3893">
        <v>-49576.63</v>
      </c>
      <c r="M3893">
        <v>-49576.63</v>
      </c>
      <c r="N3893">
        <v>0</v>
      </c>
      <c r="O3893">
        <v>0</v>
      </c>
      <c r="P3893">
        <v>-49576.63</v>
      </c>
      <c r="Q3893">
        <v>-49576.63</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49576.63</v>
      </c>
      <c r="AN3893">
        <v>0</v>
      </c>
      <c r="AO3893">
        <v>0</v>
      </c>
      <c r="AP3893">
        <v>0</v>
      </c>
      <c r="AQ3893">
        <v>49576.63</v>
      </c>
    </row>
    <row r="3894" spans="2:43" x14ac:dyDescent="0.35">
      <c r="B3894" s="65" t="s">
        <v>128</v>
      </c>
      <c r="C3894">
        <v>2011</v>
      </c>
      <c r="D3894">
        <v>2013</v>
      </c>
      <c r="F3894">
        <v>5172</v>
      </c>
      <c r="G3894">
        <v>0</v>
      </c>
      <c r="H3894" t="s">
        <v>685</v>
      </c>
      <c r="I3894">
        <v>3</v>
      </c>
      <c r="J3894">
        <v>253</v>
      </c>
      <c r="K3894" t="s">
        <v>66</v>
      </c>
      <c r="L3894">
        <v>-895.2</v>
      </c>
      <c r="M3894">
        <v>-895.2</v>
      </c>
      <c r="N3894">
        <v>0</v>
      </c>
      <c r="O3894">
        <v>0</v>
      </c>
      <c r="P3894">
        <v>-895.2</v>
      </c>
      <c r="Q3894">
        <v>-895.2</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row>
    <row r="3895" spans="2:43" x14ac:dyDescent="0.35">
      <c r="B3895" s="65" t="s">
        <v>128</v>
      </c>
      <c r="C3895">
        <v>2011</v>
      </c>
      <c r="D3895">
        <v>2013</v>
      </c>
      <c r="F3895">
        <v>5172</v>
      </c>
      <c r="G3895">
        <v>0</v>
      </c>
      <c r="H3895" t="s">
        <v>685</v>
      </c>
      <c r="I3895">
        <v>3</v>
      </c>
      <c r="J3895">
        <v>255</v>
      </c>
      <c r="K3895" t="s">
        <v>66</v>
      </c>
      <c r="L3895">
        <v>-39589.53</v>
      </c>
      <c r="M3895">
        <v>-31036.799999999999</v>
      </c>
      <c r="N3895">
        <v>0</v>
      </c>
      <c r="O3895">
        <v>0</v>
      </c>
      <c r="P3895">
        <v>-39589.53</v>
      </c>
      <c r="Q3895">
        <v>-31036.799999999999</v>
      </c>
      <c r="R3895">
        <v>0</v>
      </c>
      <c r="S3895">
        <v>-8552.73</v>
      </c>
      <c r="T3895">
        <v>0</v>
      </c>
      <c r="U3895">
        <v>0</v>
      </c>
      <c r="V3895">
        <v>0</v>
      </c>
      <c r="W3895">
        <v>-8552.73</v>
      </c>
      <c r="X3895">
        <v>0</v>
      </c>
      <c r="Y3895">
        <v>0</v>
      </c>
      <c r="Z3895">
        <v>0</v>
      </c>
      <c r="AA3895">
        <v>0</v>
      </c>
      <c r="AB3895">
        <v>0</v>
      </c>
      <c r="AC3895">
        <v>0</v>
      </c>
      <c r="AD3895">
        <v>0</v>
      </c>
      <c r="AE3895">
        <v>0</v>
      </c>
      <c r="AF3895">
        <v>0</v>
      </c>
      <c r="AG3895">
        <v>0</v>
      </c>
      <c r="AH3895">
        <v>0</v>
      </c>
      <c r="AI3895">
        <v>0</v>
      </c>
      <c r="AJ3895">
        <v>0</v>
      </c>
      <c r="AK3895">
        <v>0</v>
      </c>
      <c r="AL3895">
        <v>0</v>
      </c>
      <c r="AM3895">
        <v>25622.22</v>
      </c>
      <c r="AN3895">
        <v>0</v>
      </c>
      <c r="AO3895">
        <v>0</v>
      </c>
      <c r="AP3895">
        <v>0</v>
      </c>
      <c r="AQ3895">
        <v>25622.22</v>
      </c>
    </row>
    <row r="3896" spans="2:43" x14ac:dyDescent="0.35">
      <c r="B3896" s="65" t="s">
        <v>128</v>
      </c>
      <c r="C3896">
        <v>2011</v>
      </c>
      <c r="D3896">
        <v>2013</v>
      </c>
      <c r="F3896">
        <v>5172</v>
      </c>
      <c r="G3896">
        <v>0</v>
      </c>
      <c r="H3896" t="s">
        <v>686</v>
      </c>
      <c r="I3896">
        <v>9999</v>
      </c>
      <c r="J3896">
        <v>251</v>
      </c>
      <c r="K3896" t="s">
        <v>457</v>
      </c>
      <c r="L3896">
        <v>0</v>
      </c>
      <c r="M3896">
        <v>0</v>
      </c>
      <c r="N3896">
        <v>0</v>
      </c>
      <c r="O3896">
        <v>0</v>
      </c>
      <c r="P3896">
        <v>0</v>
      </c>
      <c r="Q3896">
        <v>0</v>
      </c>
      <c r="R3896">
        <v>0</v>
      </c>
      <c r="S3896">
        <v>-35021</v>
      </c>
      <c r="T3896">
        <v>0</v>
      </c>
      <c r="U3896">
        <v>0</v>
      </c>
      <c r="V3896">
        <v>0</v>
      </c>
      <c r="W3896">
        <v>-35021</v>
      </c>
      <c r="X3896">
        <v>0</v>
      </c>
      <c r="Y3896">
        <v>0</v>
      </c>
      <c r="Z3896">
        <v>0</v>
      </c>
      <c r="AA3896">
        <v>0</v>
      </c>
      <c r="AB3896">
        <v>0</v>
      </c>
      <c r="AC3896">
        <v>0</v>
      </c>
      <c r="AD3896">
        <v>35021</v>
      </c>
      <c r="AE3896">
        <v>0</v>
      </c>
      <c r="AF3896">
        <v>0</v>
      </c>
      <c r="AG3896">
        <v>0</v>
      </c>
      <c r="AH3896">
        <v>0</v>
      </c>
      <c r="AI3896">
        <v>35021</v>
      </c>
      <c r="AJ3896">
        <v>0</v>
      </c>
      <c r="AK3896">
        <v>35021</v>
      </c>
      <c r="AL3896">
        <v>0</v>
      </c>
      <c r="AM3896">
        <v>0</v>
      </c>
      <c r="AN3896">
        <v>35021</v>
      </c>
      <c r="AO3896">
        <v>0</v>
      </c>
      <c r="AP3896">
        <v>0</v>
      </c>
      <c r="AQ3896">
        <v>35021</v>
      </c>
    </row>
    <row r="3897" spans="2:43" x14ac:dyDescent="0.35">
      <c r="B3897" s="65" t="s">
        <v>128</v>
      </c>
      <c r="C3897">
        <v>2011</v>
      </c>
      <c r="D3897">
        <v>2013</v>
      </c>
      <c r="F3897">
        <v>8121</v>
      </c>
      <c r="G3897">
        <v>0</v>
      </c>
      <c r="H3897" t="s">
        <v>687</v>
      </c>
      <c r="I3897">
        <v>1</v>
      </c>
      <c r="J3897">
        <v>255</v>
      </c>
      <c r="K3897" t="s">
        <v>66</v>
      </c>
      <c r="L3897">
        <v>0</v>
      </c>
      <c r="M3897">
        <v>0</v>
      </c>
      <c r="N3897">
        <v>0</v>
      </c>
      <c r="O3897">
        <v>0</v>
      </c>
      <c r="P3897">
        <v>0</v>
      </c>
      <c r="Q3897">
        <v>0</v>
      </c>
      <c r="R3897">
        <v>-1053.31</v>
      </c>
      <c r="S3897">
        <v>-1053.31</v>
      </c>
      <c r="T3897">
        <v>0</v>
      </c>
      <c r="U3897">
        <v>0</v>
      </c>
      <c r="V3897">
        <v>-1053.31</v>
      </c>
      <c r="W3897">
        <v>-1053.31</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row>
    <row r="3898" spans="2:43" x14ac:dyDescent="0.35">
      <c r="B3898" s="65" t="s">
        <v>128</v>
      </c>
      <c r="C3898">
        <v>2012</v>
      </c>
      <c r="D3898">
        <v>2012</v>
      </c>
      <c r="F3898">
        <v>1400</v>
      </c>
      <c r="G3898">
        <v>0</v>
      </c>
      <c r="H3898" t="s">
        <v>679</v>
      </c>
      <c r="I3898">
        <v>1</v>
      </c>
      <c r="J3898">
        <v>231</v>
      </c>
      <c r="K3898" t="s">
        <v>66</v>
      </c>
      <c r="L3898">
        <v>-32213.88</v>
      </c>
      <c r="M3898">
        <v>-32213.88</v>
      </c>
      <c r="N3898">
        <v>0</v>
      </c>
      <c r="O3898">
        <v>0</v>
      </c>
      <c r="P3898">
        <v>-32213.88</v>
      </c>
      <c r="Q3898">
        <v>-32213.88</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row>
    <row r="3899" spans="2:43" x14ac:dyDescent="0.35">
      <c r="B3899" s="65" t="s">
        <v>128</v>
      </c>
      <c r="C3899">
        <v>2012</v>
      </c>
      <c r="D3899">
        <v>2012</v>
      </c>
      <c r="F3899">
        <v>1400</v>
      </c>
      <c r="G3899">
        <v>0</v>
      </c>
      <c r="H3899" t="s">
        <v>679</v>
      </c>
      <c r="I3899">
        <v>1</v>
      </c>
      <c r="J3899">
        <v>233</v>
      </c>
      <c r="K3899" t="s">
        <v>66</v>
      </c>
      <c r="L3899">
        <v>-101.01</v>
      </c>
      <c r="M3899">
        <v>-101.01</v>
      </c>
      <c r="N3899">
        <v>0</v>
      </c>
      <c r="O3899">
        <v>0</v>
      </c>
      <c r="P3899">
        <v>-101.01</v>
      </c>
      <c r="Q3899">
        <v>-101.01</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row>
    <row r="3900" spans="2:43" x14ac:dyDescent="0.35">
      <c r="B3900" s="65" t="s">
        <v>128</v>
      </c>
      <c r="C3900">
        <v>2012</v>
      </c>
      <c r="D3900">
        <v>2012</v>
      </c>
      <c r="F3900">
        <v>1400</v>
      </c>
      <c r="G3900">
        <v>0</v>
      </c>
      <c r="H3900" t="s">
        <v>679</v>
      </c>
      <c r="I3900">
        <v>1</v>
      </c>
      <c r="J3900">
        <v>253</v>
      </c>
      <c r="K3900" t="s">
        <v>66</v>
      </c>
      <c r="L3900">
        <v>-246950.39999999999</v>
      </c>
      <c r="M3900">
        <v>-254133.15</v>
      </c>
      <c r="N3900">
        <v>0</v>
      </c>
      <c r="O3900">
        <v>0</v>
      </c>
      <c r="P3900">
        <v>-246950.39999999999</v>
      </c>
      <c r="Q3900">
        <v>-254133.15</v>
      </c>
      <c r="R3900">
        <v>0</v>
      </c>
      <c r="S3900">
        <v>0</v>
      </c>
      <c r="T3900">
        <v>0</v>
      </c>
      <c r="U3900">
        <v>0</v>
      </c>
      <c r="V3900">
        <v>0</v>
      </c>
      <c r="W3900">
        <v>0</v>
      </c>
      <c r="X3900">
        <v>-2265.06</v>
      </c>
      <c r="Y3900">
        <v>0</v>
      </c>
      <c r="Z3900">
        <v>0</v>
      </c>
      <c r="AA3900">
        <v>0</v>
      </c>
      <c r="AB3900">
        <v>-2265.06</v>
      </c>
      <c r="AC3900">
        <v>0</v>
      </c>
      <c r="AD3900">
        <v>4917.6899999999996</v>
      </c>
      <c r="AE3900">
        <v>0</v>
      </c>
      <c r="AF3900">
        <v>0</v>
      </c>
      <c r="AG3900">
        <v>0</v>
      </c>
      <c r="AH3900">
        <v>0</v>
      </c>
      <c r="AI3900">
        <v>4917.6899999999996</v>
      </c>
      <c r="AJ3900">
        <v>-2265.06</v>
      </c>
      <c r="AK3900">
        <v>7182.75</v>
      </c>
      <c r="AL3900">
        <v>0</v>
      </c>
      <c r="AM3900">
        <v>7577.75</v>
      </c>
      <c r="AN3900">
        <v>0</v>
      </c>
      <c r="AO3900">
        <v>0</v>
      </c>
      <c r="AP3900">
        <v>0</v>
      </c>
      <c r="AQ3900">
        <v>7577.75</v>
      </c>
    </row>
    <row r="3901" spans="2:43" x14ac:dyDescent="0.35">
      <c r="B3901" s="65" t="s">
        <v>128</v>
      </c>
      <c r="C3901">
        <v>2012</v>
      </c>
      <c r="D3901">
        <v>2012</v>
      </c>
      <c r="F3901">
        <v>1400</v>
      </c>
      <c r="G3901">
        <v>0</v>
      </c>
      <c r="H3901" t="s">
        <v>679</v>
      </c>
      <c r="I3901">
        <v>1</v>
      </c>
      <c r="J3901">
        <v>257</v>
      </c>
      <c r="K3901" t="s">
        <v>66</v>
      </c>
      <c r="L3901">
        <v>-16384.72</v>
      </c>
      <c r="M3901">
        <v>-16384.72</v>
      </c>
      <c r="N3901">
        <v>0</v>
      </c>
      <c r="O3901">
        <v>0</v>
      </c>
      <c r="P3901">
        <v>-16384.72</v>
      </c>
      <c r="Q3901">
        <v>-16384.72</v>
      </c>
      <c r="R3901">
        <v>0</v>
      </c>
      <c r="S3901">
        <v>0</v>
      </c>
      <c r="T3901">
        <v>0</v>
      </c>
      <c r="U3901">
        <v>0</v>
      </c>
      <c r="V3901">
        <v>0</v>
      </c>
      <c r="W3901">
        <v>0</v>
      </c>
      <c r="X3901">
        <v>-251.16</v>
      </c>
      <c r="Y3901">
        <v>-251.16</v>
      </c>
      <c r="Z3901">
        <v>0</v>
      </c>
      <c r="AA3901">
        <v>0</v>
      </c>
      <c r="AB3901">
        <v>-251.16</v>
      </c>
      <c r="AC3901">
        <v>-251.16</v>
      </c>
      <c r="AD3901">
        <v>0</v>
      </c>
      <c r="AE3901">
        <v>0</v>
      </c>
      <c r="AF3901">
        <v>0</v>
      </c>
      <c r="AG3901">
        <v>0</v>
      </c>
      <c r="AH3901">
        <v>0</v>
      </c>
      <c r="AI3901">
        <v>0</v>
      </c>
      <c r="AJ3901">
        <v>-251.16</v>
      </c>
      <c r="AK3901">
        <v>0</v>
      </c>
      <c r="AL3901">
        <v>0</v>
      </c>
      <c r="AM3901">
        <v>16384.72</v>
      </c>
      <c r="AN3901">
        <v>0</v>
      </c>
      <c r="AO3901">
        <v>0</v>
      </c>
      <c r="AP3901">
        <v>0</v>
      </c>
      <c r="AQ3901">
        <v>16384.72</v>
      </c>
    </row>
    <row r="3902" spans="2:43" x14ac:dyDescent="0.35">
      <c r="B3902" s="65" t="s">
        <v>128</v>
      </c>
      <c r="C3902">
        <v>2012</v>
      </c>
      <c r="D3902">
        <v>2012</v>
      </c>
      <c r="F3902">
        <v>1400</v>
      </c>
      <c r="G3902">
        <v>0</v>
      </c>
      <c r="H3902" t="s">
        <v>679</v>
      </c>
      <c r="I3902">
        <v>1</v>
      </c>
      <c r="J3902">
        <v>310</v>
      </c>
      <c r="K3902" t="s">
        <v>66</v>
      </c>
      <c r="L3902">
        <v>-27420.12</v>
      </c>
      <c r="M3902">
        <v>-27420.12</v>
      </c>
      <c r="N3902">
        <v>0</v>
      </c>
      <c r="O3902">
        <v>0</v>
      </c>
      <c r="P3902">
        <v>-27420.12</v>
      </c>
      <c r="Q3902">
        <v>-27420.12</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27420.12</v>
      </c>
      <c r="AN3902">
        <v>0</v>
      </c>
      <c r="AO3902">
        <v>0</v>
      </c>
      <c r="AP3902">
        <v>0</v>
      </c>
      <c r="AQ3902">
        <v>27420.12</v>
      </c>
    </row>
    <row r="3903" spans="2:43" x14ac:dyDescent="0.35">
      <c r="B3903" s="65" t="s">
        <v>128</v>
      </c>
      <c r="C3903">
        <v>2012</v>
      </c>
      <c r="D3903">
        <v>2012</v>
      </c>
      <c r="F3903">
        <v>1401</v>
      </c>
      <c r="G3903">
        <v>0</v>
      </c>
      <c r="H3903" t="s">
        <v>679</v>
      </c>
      <c r="I3903">
        <v>1</v>
      </c>
      <c r="J3903">
        <v>210</v>
      </c>
      <c r="K3903" t="s">
        <v>66</v>
      </c>
      <c r="L3903">
        <v>-15607.1</v>
      </c>
      <c r="M3903">
        <v>-15607.1</v>
      </c>
      <c r="N3903">
        <v>0</v>
      </c>
      <c r="O3903">
        <v>0</v>
      </c>
      <c r="P3903">
        <v>-15607.1</v>
      </c>
      <c r="Q3903">
        <v>-15607.1</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row>
    <row r="3904" spans="2:43" x14ac:dyDescent="0.35">
      <c r="B3904" s="65" t="s">
        <v>128</v>
      </c>
      <c r="C3904">
        <v>2012</v>
      </c>
      <c r="D3904">
        <v>2012</v>
      </c>
      <c r="F3904">
        <v>1401</v>
      </c>
      <c r="G3904">
        <v>0</v>
      </c>
      <c r="H3904" t="s">
        <v>679</v>
      </c>
      <c r="I3904">
        <v>1</v>
      </c>
      <c r="J3904">
        <v>231</v>
      </c>
      <c r="K3904" t="s">
        <v>66</v>
      </c>
      <c r="L3904">
        <v>-81622.55</v>
      </c>
      <c r="M3904">
        <v>-81622.55</v>
      </c>
      <c r="N3904">
        <v>0</v>
      </c>
      <c r="O3904">
        <v>0</v>
      </c>
      <c r="P3904">
        <v>-81622.55</v>
      </c>
      <c r="Q3904">
        <v>-81622.55</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row>
    <row r="3905" spans="2:43" x14ac:dyDescent="0.35">
      <c r="B3905" s="65" t="s">
        <v>128</v>
      </c>
      <c r="C3905">
        <v>2012</v>
      </c>
      <c r="D3905">
        <v>2012</v>
      </c>
      <c r="F3905">
        <v>1401</v>
      </c>
      <c r="G3905">
        <v>0</v>
      </c>
      <c r="H3905" t="s">
        <v>679</v>
      </c>
      <c r="I3905">
        <v>1</v>
      </c>
      <c r="J3905">
        <v>233</v>
      </c>
      <c r="K3905" t="s">
        <v>66</v>
      </c>
      <c r="L3905">
        <v>-39.29</v>
      </c>
      <c r="M3905">
        <v>-39.29</v>
      </c>
      <c r="N3905">
        <v>0</v>
      </c>
      <c r="O3905">
        <v>0</v>
      </c>
      <c r="P3905">
        <v>-39.29</v>
      </c>
      <c r="Q3905">
        <v>-39.29</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row>
    <row r="3906" spans="2:43" x14ac:dyDescent="0.35">
      <c r="B3906" s="65" t="s">
        <v>128</v>
      </c>
      <c r="C3906">
        <v>2012</v>
      </c>
      <c r="D3906">
        <v>2012</v>
      </c>
      <c r="F3906">
        <v>1401</v>
      </c>
      <c r="G3906">
        <v>0</v>
      </c>
      <c r="H3906" t="s">
        <v>679</v>
      </c>
      <c r="I3906">
        <v>1</v>
      </c>
      <c r="J3906">
        <v>240</v>
      </c>
      <c r="K3906" t="s">
        <v>66</v>
      </c>
      <c r="L3906">
        <v>-361711</v>
      </c>
      <c r="M3906">
        <v>-361711</v>
      </c>
      <c r="N3906">
        <v>0</v>
      </c>
      <c r="O3906">
        <v>0</v>
      </c>
      <c r="P3906">
        <v>-361711</v>
      </c>
      <c r="Q3906">
        <v>-361711</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row>
    <row r="3907" spans="2:43" x14ac:dyDescent="0.35">
      <c r="B3907" s="65" t="s">
        <v>128</v>
      </c>
      <c r="C3907">
        <v>2012</v>
      </c>
      <c r="D3907">
        <v>2012</v>
      </c>
      <c r="F3907">
        <v>1401</v>
      </c>
      <c r="G3907">
        <v>0</v>
      </c>
      <c r="H3907" t="s">
        <v>679</v>
      </c>
      <c r="I3907">
        <v>1</v>
      </c>
      <c r="J3907">
        <v>251</v>
      </c>
      <c r="K3907" t="s">
        <v>66</v>
      </c>
      <c r="L3907">
        <v>-61263.54</v>
      </c>
      <c r="M3907">
        <v>-61263.54</v>
      </c>
      <c r="N3907">
        <v>0</v>
      </c>
      <c r="O3907">
        <v>0</v>
      </c>
      <c r="P3907">
        <v>-61263.54</v>
      </c>
      <c r="Q3907">
        <v>-61263.54</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56723.66</v>
      </c>
      <c r="AN3907">
        <v>0</v>
      </c>
      <c r="AO3907">
        <v>0</v>
      </c>
      <c r="AP3907">
        <v>0</v>
      </c>
      <c r="AQ3907">
        <v>56723.66</v>
      </c>
    </row>
    <row r="3908" spans="2:43" x14ac:dyDescent="0.35">
      <c r="B3908" s="65" t="s">
        <v>128</v>
      </c>
      <c r="C3908">
        <v>2012</v>
      </c>
      <c r="D3908">
        <v>2012</v>
      </c>
      <c r="F3908">
        <v>1401</v>
      </c>
      <c r="G3908">
        <v>0</v>
      </c>
      <c r="H3908" t="s">
        <v>679</v>
      </c>
      <c r="I3908">
        <v>1</v>
      </c>
      <c r="J3908">
        <v>252</v>
      </c>
      <c r="K3908" t="s">
        <v>66</v>
      </c>
      <c r="L3908">
        <v>-6178.89</v>
      </c>
      <c r="M3908">
        <v>-6178.89</v>
      </c>
      <c r="N3908">
        <v>0</v>
      </c>
      <c r="O3908">
        <v>0</v>
      </c>
      <c r="P3908">
        <v>-6178.89</v>
      </c>
      <c r="Q3908">
        <v>-6178.89</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row>
    <row r="3909" spans="2:43" x14ac:dyDescent="0.35">
      <c r="B3909" s="65" t="s">
        <v>128</v>
      </c>
      <c r="C3909">
        <v>2012</v>
      </c>
      <c r="D3909">
        <v>2012</v>
      </c>
      <c r="F3909">
        <v>1401</v>
      </c>
      <c r="G3909">
        <v>0</v>
      </c>
      <c r="H3909" t="s">
        <v>679</v>
      </c>
      <c r="I3909">
        <v>1</v>
      </c>
      <c r="J3909">
        <v>253</v>
      </c>
      <c r="K3909" t="s">
        <v>66</v>
      </c>
      <c r="L3909">
        <v>-67177.78</v>
      </c>
      <c r="M3909">
        <v>-65856.92</v>
      </c>
      <c r="N3909">
        <v>0</v>
      </c>
      <c r="O3909">
        <v>0</v>
      </c>
      <c r="P3909">
        <v>-67177.78</v>
      </c>
      <c r="Q3909">
        <v>-65856.92</v>
      </c>
      <c r="R3909">
        <v>0</v>
      </c>
      <c r="S3909">
        <v>0</v>
      </c>
      <c r="T3909">
        <v>0</v>
      </c>
      <c r="U3909">
        <v>0</v>
      </c>
      <c r="V3909">
        <v>0</v>
      </c>
      <c r="W3909">
        <v>0</v>
      </c>
      <c r="X3909">
        <v>-132492.01999999999</v>
      </c>
      <c r="Y3909">
        <v>-1101.79</v>
      </c>
      <c r="Z3909">
        <v>0</v>
      </c>
      <c r="AA3909">
        <v>0</v>
      </c>
      <c r="AB3909">
        <v>-132492.01999999999</v>
      </c>
      <c r="AC3909">
        <v>-1101.79</v>
      </c>
      <c r="AD3909">
        <v>-132711.09</v>
      </c>
      <c r="AE3909">
        <v>0</v>
      </c>
      <c r="AF3909">
        <v>0</v>
      </c>
      <c r="AG3909">
        <v>0</v>
      </c>
      <c r="AH3909">
        <v>0</v>
      </c>
      <c r="AI3909">
        <v>-132711.09</v>
      </c>
      <c r="AJ3909">
        <v>-132492.01999999999</v>
      </c>
      <c r="AK3909">
        <v>-1320.86</v>
      </c>
      <c r="AL3909">
        <v>0</v>
      </c>
      <c r="AM3909">
        <v>26126.01</v>
      </c>
      <c r="AN3909">
        <v>0</v>
      </c>
      <c r="AO3909">
        <v>0</v>
      </c>
      <c r="AP3909">
        <v>0</v>
      </c>
      <c r="AQ3909">
        <v>26126.01</v>
      </c>
    </row>
    <row r="3910" spans="2:43" x14ac:dyDescent="0.35">
      <c r="B3910" s="65" t="s">
        <v>128</v>
      </c>
      <c r="C3910">
        <v>2012</v>
      </c>
      <c r="D3910">
        <v>2012</v>
      </c>
      <c r="F3910">
        <v>1401</v>
      </c>
      <c r="G3910">
        <v>0</v>
      </c>
      <c r="H3910" t="s">
        <v>679</v>
      </c>
      <c r="I3910">
        <v>1</v>
      </c>
      <c r="J3910">
        <v>257</v>
      </c>
      <c r="K3910" t="s">
        <v>66</v>
      </c>
      <c r="L3910">
        <v>-8772.2000000000007</v>
      </c>
      <c r="M3910">
        <v>-8772.2000000000007</v>
      </c>
      <c r="N3910">
        <v>0</v>
      </c>
      <c r="O3910">
        <v>0</v>
      </c>
      <c r="P3910">
        <v>-8772.2000000000007</v>
      </c>
      <c r="Q3910">
        <v>-8772.2000000000007</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8772.2000000000007</v>
      </c>
      <c r="AN3910">
        <v>0</v>
      </c>
      <c r="AO3910">
        <v>0</v>
      </c>
      <c r="AP3910">
        <v>0</v>
      </c>
      <c r="AQ3910">
        <v>8772.2000000000007</v>
      </c>
    </row>
    <row r="3911" spans="2:43" x14ac:dyDescent="0.35">
      <c r="B3911" s="65" t="s">
        <v>128</v>
      </c>
      <c r="C3911">
        <v>2012</v>
      </c>
      <c r="D3911">
        <v>2012</v>
      </c>
      <c r="F3911">
        <v>1401</v>
      </c>
      <c r="G3911">
        <v>0</v>
      </c>
      <c r="H3911" t="s">
        <v>678</v>
      </c>
      <c r="I3911">
        <v>801</v>
      </c>
      <c r="J3911">
        <v>233</v>
      </c>
      <c r="K3911" t="s">
        <v>457</v>
      </c>
      <c r="L3911">
        <v>0</v>
      </c>
      <c r="M3911">
        <v>5000</v>
      </c>
      <c r="N3911">
        <v>0</v>
      </c>
      <c r="O3911">
        <v>-5000</v>
      </c>
      <c r="P3911">
        <v>0</v>
      </c>
      <c r="Q3911">
        <v>0</v>
      </c>
      <c r="R3911">
        <v>0</v>
      </c>
      <c r="S3911">
        <v>0</v>
      </c>
      <c r="T3911">
        <v>0</v>
      </c>
      <c r="U3911">
        <v>0</v>
      </c>
      <c r="V3911">
        <v>0</v>
      </c>
      <c r="W3911">
        <v>0</v>
      </c>
      <c r="X3911">
        <v>0</v>
      </c>
      <c r="Y3911">
        <v>0</v>
      </c>
      <c r="Z3911">
        <v>0</v>
      </c>
      <c r="AA3911">
        <v>0</v>
      </c>
      <c r="AB3911">
        <v>0</v>
      </c>
      <c r="AC3911">
        <v>0</v>
      </c>
      <c r="AD3911">
        <v>-5000</v>
      </c>
      <c r="AE3911">
        <v>0</v>
      </c>
      <c r="AF3911">
        <v>0</v>
      </c>
      <c r="AG3911">
        <v>0</v>
      </c>
      <c r="AH3911">
        <v>0</v>
      </c>
      <c r="AI3911">
        <v>-5000</v>
      </c>
      <c r="AJ3911">
        <v>0</v>
      </c>
      <c r="AK3911">
        <v>-5000</v>
      </c>
      <c r="AL3911">
        <v>-5000</v>
      </c>
      <c r="AM3911">
        <v>0</v>
      </c>
      <c r="AN3911">
        <v>0</v>
      </c>
      <c r="AO3911">
        <v>0</v>
      </c>
      <c r="AP3911">
        <v>0</v>
      </c>
      <c r="AQ3911">
        <v>0</v>
      </c>
    </row>
    <row r="3912" spans="2:43" x14ac:dyDescent="0.35">
      <c r="B3912" s="65" t="s">
        <v>128</v>
      </c>
      <c r="C3912">
        <v>2012</v>
      </c>
      <c r="D3912">
        <v>2012</v>
      </c>
      <c r="F3912">
        <v>1401</v>
      </c>
      <c r="G3912">
        <v>0</v>
      </c>
      <c r="H3912" t="s">
        <v>678</v>
      </c>
      <c r="I3912">
        <v>801</v>
      </c>
      <c r="J3912">
        <v>440</v>
      </c>
      <c r="K3912" t="s">
        <v>457</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-3500</v>
      </c>
      <c r="AE3912">
        <v>0</v>
      </c>
      <c r="AF3912">
        <v>0</v>
      </c>
      <c r="AG3912">
        <v>0</v>
      </c>
      <c r="AH3912">
        <v>0</v>
      </c>
      <c r="AI3912">
        <v>-3500</v>
      </c>
      <c r="AJ3912">
        <v>0</v>
      </c>
      <c r="AK3912">
        <v>-3500</v>
      </c>
      <c r="AL3912">
        <v>-3500</v>
      </c>
      <c r="AM3912">
        <v>0</v>
      </c>
      <c r="AN3912">
        <v>0</v>
      </c>
      <c r="AO3912">
        <v>0</v>
      </c>
      <c r="AP3912">
        <v>0</v>
      </c>
      <c r="AQ3912">
        <v>0</v>
      </c>
    </row>
    <row r="3913" spans="2:43" x14ac:dyDescent="0.35">
      <c r="B3913" s="65" t="s">
        <v>128</v>
      </c>
      <c r="C3913">
        <v>2012</v>
      </c>
      <c r="D3913">
        <v>2012</v>
      </c>
      <c r="F3913">
        <v>5172</v>
      </c>
      <c r="G3913">
        <v>0</v>
      </c>
      <c r="H3913" t="s">
        <v>679</v>
      </c>
      <c r="I3913">
        <v>1</v>
      </c>
      <c r="J3913">
        <v>210</v>
      </c>
      <c r="K3913" t="s">
        <v>66</v>
      </c>
      <c r="L3913">
        <v>0</v>
      </c>
      <c r="M3913">
        <v>0</v>
      </c>
      <c r="N3913">
        <v>0</v>
      </c>
      <c r="O3913">
        <v>0</v>
      </c>
      <c r="P3913">
        <v>0</v>
      </c>
      <c r="Q3913">
        <v>0</v>
      </c>
      <c r="R3913">
        <v>0</v>
      </c>
      <c r="S3913">
        <v>-423.2</v>
      </c>
      <c r="T3913">
        <v>0</v>
      </c>
      <c r="U3913">
        <v>0</v>
      </c>
      <c r="V3913">
        <v>0</v>
      </c>
      <c r="W3913">
        <v>-423.2</v>
      </c>
      <c r="X3913">
        <v>0</v>
      </c>
      <c r="Y3913">
        <v>0</v>
      </c>
      <c r="Z3913">
        <v>0</v>
      </c>
      <c r="AA3913">
        <v>0</v>
      </c>
      <c r="AB3913">
        <v>0</v>
      </c>
      <c r="AC3913">
        <v>0</v>
      </c>
      <c r="AD3913">
        <v>423.2</v>
      </c>
      <c r="AE3913">
        <v>0</v>
      </c>
      <c r="AF3913">
        <v>0</v>
      </c>
      <c r="AG3913">
        <v>0</v>
      </c>
      <c r="AH3913">
        <v>0</v>
      </c>
      <c r="AI3913">
        <v>423.2</v>
      </c>
      <c r="AJ3913">
        <v>0</v>
      </c>
      <c r="AK3913">
        <v>423.2</v>
      </c>
      <c r="AL3913">
        <v>0</v>
      </c>
      <c r="AM3913">
        <v>0</v>
      </c>
      <c r="AN3913">
        <v>423.2</v>
      </c>
      <c r="AO3913">
        <v>0</v>
      </c>
      <c r="AP3913">
        <v>0</v>
      </c>
      <c r="AQ3913">
        <v>423.2</v>
      </c>
    </row>
    <row r="3914" spans="2:43" x14ac:dyDescent="0.35">
      <c r="B3914" s="65" t="s">
        <v>128</v>
      </c>
      <c r="C3914">
        <v>2012</v>
      </c>
      <c r="D3914">
        <v>2012</v>
      </c>
      <c r="F3914">
        <v>5172</v>
      </c>
      <c r="G3914">
        <v>0</v>
      </c>
      <c r="H3914" t="s">
        <v>679</v>
      </c>
      <c r="I3914">
        <v>1</v>
      </c>
      <c r="J3914">
        <v>231</v>
      </c>
      <c r="K3914" t="s">
        <v>66</v>
      </c>
      <c r="L3914">
        <v>-5569</v>
      </c>
      <c r="M3914">
        <v>-5569</v>
      </c>
      <c r="N3914">
        <v>0</v>
      </c>
      <c r="O3914">
        <v>0</v>
      </c>
      <c r="P3914">
        <v>-5569</v>
      </c>
      <c r="Q3914">
        <v>-5569</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row>
    <row r="3915" spans="2:43" x14ac:dyDescent="0.35">
      <c r="B3915" s="65" t="s">
        <v>128</v>
      </c>
      <c r="C3915">
        <v>2012</v>
      </c>
      <c r="D3915">
        <v>2012</v>
      </c>
      <c r="F3915">
        <v>5172</v>
      </c>
      <c r="G3915">
        <v>0</v>
      </c>
      <c r="H3915" t="s">
        <v>679</v>
      </c>
      <c r="I3915">
        <v>1</v>
      </c>
      <c r="J3915">
        <v>233</v>
      </c>
      <c r="K3915" t="s">
        <v>66</v>
      </c>
      <c r="L3915">
        <v>-1356.65</v>
      </c>
      <c r="M3915">
        <v>-1356.65</v>
      </c>
      <c r="N3915">
        <v>0</v>
      </c>
      <c r="O3915">
        <v>0</v>
      </c>
      <c r="P3915">
        <v>-1356.65</v>
      </c>
      <c r="Q3915">
        <v>-1356.65</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479.49</v>
      </c>
      <c r="AN3915">
        <v>0</v>
      </c>
      <c r="AO3915">
        <v>0</v>
      </c>
      <c r="AP3915">
        <v>0</v>
      </c>
      <c r="AQ3915">
        <v>479.49</v>
      </c>
    </row>
    <row r="3916" spans="2:43" x14ac:dyDescent="0.35">
      <c r="B3916" s="65" t="s">
        <v>128</v>
      </c>
      <c r="C3916">
        <v>2012</v>
      </c>
      <c r="D3916">
        <v>2012</v>
      </c>
      <c r="F3916">
        <v>5172</v>
      </c>
      <c r="G3916">
        <v>0</v>
      </c>
      <c r="H3916" t="s">
        <v>679</v>
      </c>
      <c r="I3916">
        <v>1</v>
      </c>
      <c r="J3916">
        <v>240</v>
      </c>
      <c r="K3916" t="s">
        <v>66</v>
      </c>
      <c r="L3916">
        <v>-50662</v>
      </c>
      <c r="M3916">
        <v>-50662</v>
      </c>
      <c r="N3916">
        <v>0</v>
      </c>
      <c r="O3916">
        <v>0</v>
      </c>
      <c r="P3916">
        <v>-50662</v>
      </c>
      <c r="Q3916">
        <v>-50662</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row>
    <row r="3917" spans="2:43" x14ac:dyDescent="0.35">
      <c r="B3917" s="65" t="s">
        <v>128</v>
      </c>
      <c r="C3917">
        <v>2012</v>
      </c>
      <c r="D3917">
        <v>2012</v>
      </c>
      <c r="F3917">
        <v>5172</v>
      </c>
      <c r="G3917">
        <v>0</v>
      </c>
      <c r="H3917" t="s">
        <v>679</v>
      </c>
      <c r="I3917">
        <v>1</v>
      </c>
      <c r="J3917">
        <v>251</v>
      </c>
      <c r="K3917" t="s">
        <v>66</v>
      </c>
      <c r="L3917">
        <v>-235</v>
      </c>
      <c r="M3917">
        <v>-235</v>
      </c>
      <c r="N3917">
        <v>0</v>
      </c>
      <c r="O3917">
        <v>0</v>
      </c>
      <c r="P3917">
        <v>-235</v>
      </c>
      <c r="Q3917">
        <v>-235</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row>
    <row r="3918" spans="2:43" x14ac:dyDescent="0.35">
      <c r="B3918" s="65" t="s">
        <v>128</v>
      </c>
      <c r="C3918">
        <v>2012</v>
      </c>
      <c r="D3918">
        <v>2012</v>
      </c>
      <c r="F3918">
        <v>5172</v>
      </c>
      <c r="G3918">
        <v>0</v>
      </c>
      <c r="H3918" t="s">
        <v>679</v>
      </c>
      <c r="I3918">
        <v>1</v>
      </c>
      <c r="J3918">
        <v>253</v>
      </c>
      <c r="K3918" t="s">
        <v>66</v>
      </c>
      <c r="L3918">
        <v>-105274.14</v>
      </c>
      <c r="M3918">
        <v>-176395.47</v>
      </c>
      <c r="N3918">
        <v>0</v>
      </c>
      <c r="O3918">
        <v>0</v>
      </c>
      <c r="P3918">
        <v>-105274.14</v>
      </c>
      <c r="Q3918">
        <v>-176395.47</v>
      </c>
      <c r="R3918">
        <v>0</v>
      </c>
      <c r="S3918">
        <v>-56802.92</v>
      </c>
      <c r="T3918">
        <v>0</v>
      </c>
      <c r="U3918">
        <v>0</v>
      </c>
      <c r="V3918">
        <v>0</v>
      </c>
      <c r="W3918">
        <v>-56802.92</v>
      </c>
      <c r="X3918">
        <v>-127924.25</v>
      </c>
      <c r="Y3918">
        <v>0</v>
      </c>
      <c r="Z3918">
        <v>0</v>
      </c>
      <c r="AA3918">
        <v>0</v>
      </c>
      <c r="AB3918">
        <v>-127924.25</v>
      </c>
      <c r="AC3918">
        <v>0</v>
      </c>
      <c r="AD3918">
        <v>0</v>
      </c>
      <c r="AE3918">
        <v>0</v>
      </c>
      <c r="AF3918">
        <v>0</v>
      </c>
      <c r="AG3918">
        <v>0</v>
      </c>
      <c r="AH3918">
        <v>0</v>
      </c>
      <c r="AI3918">
        <v>0</v>
      </c>
      <c r="AJ3918">
        <v>-127924.25</v>
      </c>
      <c r="AK3918">
        <v>127924.25</v>
      </c>
      <c r="AL3918">
        <v>0</v>
      </c>
      <c r="AM3918">
        <v>130020.24</v>
      </c>
      <c r="AN3918">
        <v>0</v>
      </c>
      <c r="AO3918">
        <v>0</v>
      </c>
      <c r="AP3918">
        <v>0</v>
      </c>
      <c r="AQ3918">
        <v>130020.24</v>
      </c>
    </row>
    <row r="3919" spans="2:43" x14ac:dyDescent="0.35">
      <c r="B3919" s="65" t="s">
        <v>128</v>
      </c>
      <c r="C3919">
        <v>2012</v>
      </c>
      <c r="D3919">
        <v>2012</v>
      </c>
      <c r="F3919">
        <v>5172</v>
      </c>
      <c r="G3919">
        <v>0</v>
      </c>
      <c r="H3919" t="s">
        <v>679</v>
      </c>
      <c r="I3919">
        <v>1</v>
      </c>
      <c r="J3919">
        <v>254</v>
      </c>
      <c r="K3919" t="s">
        <v>66</v>
      </c>
      <c r="L3919">
        <v>-170175.75</v>
      </c>
      <c r="M3919">
        <v>-170175.75</v>
      </c>
      <c r="N3919">
        <v>0</v>
      </c>
      <c r="O3919">
        <v>0</v>
      </c>
      <c r="P3919">
        <v>-170175.75</v>
      </c>
      <c r="Q3919">
        <v>-170175.75</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row>
    <row r="3920" spans="2:43" x14ac:dyDescent="0.35">
      <c r="B3920" s="65" t="s">
        <v>128</v>
      </c>
      <c r="C3920">
        <v>2012</v>
      </c>
      <c r="D3920">
        <v>2012</v>
      </c>
      <c r="F3920">
        <v>5172</v>
      </c>
      <c r="G3920">
        <v>0</v>
      </c>
      <c r="H3920" t="s">
        <v>679</v>
      </c>
      <c r="I3920">
        <v>1</v>
      </c>
      <c r="J3920">
        <v>310</v>
      </c>
      <c r="K3920" t="s">
        <v>66</v>
      </c>
      <c r="L3920">
        <v>61427.64</v>
      </c>
      <c r="M3920">
        <v>-209.67</v>
      </c>
      <c r="N3920">
        <v>0</v>
      </c>
      <c r="O3920">
        <v>0</v>
      </c>
      <c r="P3920">
        <v>61427.64</v>
      </c>
      <c r="Q3920">
        <v>-209.67</v>
      </c>
      <c r="R3920">
        <v>0</v>
      </c>
      <c r="S3920">
        <v>56802.92</v>
      </c>
      <c r="T3920">
        <v>0</v>
      </c>
      <c r="U3920">
        <v>0</v>
      </c>
      <c r="V3920">
        <v>0</v>
      </c>
      <c r="W3920">
        <v>56802.92</v>
      </c>
      <c r="X3920">
        <v>-61637.31</v>
      </c>
      <c r="Y3920">
        <v>0</v>
      </c>
      <c r="Z3920">
        <v>0</v>
      </c>
      <c r="AA3920">
        <v>0</v>
      </c>
      <c r="AB3920">
        <v>-61637.31</v>
      </c>
      <c r="AC3920">
        <v>0</v>
      </c>
      <c r="AD3920">
        <v>-56802.92</v>
      </c>
      <c r="AE3920">
        <v>0</v>
      </c>
      <c r="AF3920">
        <v>0</v>
      </c>
      <c r="AG3920">
        <v>0</v>
      </c>
      <c r="AH3920">
        <v>0</v>
      </c>
      <c r="AI3920">
        <v>-56802.92</v>
      </c>
      <c r="AJ3920">
        <v>-61637.31</v>
      </c>
      <c r="AK3920">
        <v>4834.3900000000003</v>
      </c>
      <c r="AL3920">
        <v>0</v>
      </c>
      <c r="AM3920">
        <v>209.67</v>
      </c>
      <c r="AN3920">
        <v>0</v>
      </c>
      <c r="AO3920">
        <v>0</v>
      </c>
      <c r="AP3920">
        <v>0</v>
      </c>
      <c r="AQ3920">
        <v>209.67</v>
      </c>
    </row>
    <row r="3921" spans="2:43" x14ac:dyDescent="0.35">
      <c r="B3921" s="65" t="s">
        <v>128</v>
      </c>
      <c r="C3921">
        <v>2012</v>
      </c>
      <c r="D3921">
        <v>2012</v>
      </c>
      <c r="F3921">
        <v>5172</v>
      </c>
      <c r="G3921">
        <v>0</v>
      </c>
      <c r="H3921" t="s">
        <v>679</v>
      </c>
      <c r="I3921">
        <v>1</v>
      </c>
      <c r="J3921">
        <v>410</v>
      </c>
      <c r="K3921" t="s">
        <v>66</v>
      </c>
      <c r="L3921">
        <v>-12597.2</v>
      </c>
      <c r="M3921">
        <v>-12597.2</v>
      </c>
      <c r="N3921">
        <v>0</v>
      </c>
      <c r="O3921">
        <v>0</v>
      </c>
      <c r="P3921">
        <v>-12597.2</v>
      </c>
      <c r="Q3921">
        <v>-12597.2</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12597.2</v>
      </c>
      <c r="AN3921">
        <v>0</v>
      </c>
      <c r="AO3921">
        <v>0</v>
      </c>
      <c r="AP3921">
        <v>0</v>
      </c>
      <c r="AQ3921">
        <v>12597.2</v>
      </c>
    </row>
    <row r="3922" spans="2:43" x14ac:dyDescent="0.35">
      <c r="B3922" s="65" t="s">
        <v>128</v>
      </c>
      <c r="C3922">
        <v>2012</v>
      </c>
      <c r="D3922">
        <v>2013</v>
      </c>
      <c r="F3922">
        <v>5282</v>
      </c>
      <c r="G3922">
        <v>0</v>
      </c>
      <c r="H3922" t="s">
        <v>680</v>
      </c>
      <c r="I3922">
        <v>2</v>
      </c>
      <c r="J3922">
        <v>252</v>
      </c>
      <c r="K3922" t="s">
        <v>66</v>
      </c>
      <c r="L3922">
        <v>-4699.83</v>
      </c>
      <c r="M3922">
        <v>-6191.64</v>
      </c>
      <c r="N3922">
        <v>0</v>
      </c>
      <c r="O3922">
        <v>0</v>
      </c>
      <c r="P3922">
        <v>-4699.83</v>
      </c>
      <c r="Q3922">
        <v>-6191.64</v>
      </c>
      <c r="R3922">
        <v>0</v>
      </c>
      <c r="S3922">
        <v>0</v>
      </c>
      <c r="T3922">
        <v>0</v>
      </c>
      <c r="U3922">
        <v>0</v>
      </c>
      <c r="V3922">
        <v>0</v>
      </c>
      <c r="W3922">
        <v>0</v>
      </c>
      <c r="X3922">
        <v>0</v>
      </c>
      <c r="Y3922">
        <v>0</v>
      </c>
      <c r="Z3922">
        <v>0</v>
      </c>
      <c r="AA3922">
        <v>0</v>
      </c>
      <c r="AB3922">
        <v>0</v>
      </c>
      <c r="AC3922">
        <v>0</v>
      </c>
      <c r="AD3922">
        <v>-2216.69</v>
      </c>
      <c r="AE3922">
        <v>0</v>
      </c>
      <c r="AF3922">
        <v>0</v>
      </c>
      <c r="AG3922">
        <v>0</v>
      </c>
      <c r="AH3922">
        <v>0</v>
      </c>
      <c r="AI3922">
        <v>-2216.69</v>
      </c>
      <c r="AJ3922">
        <v>0</v>
      </c>
      <c r="AK3922">
        <v>-2216.69</v>
      </c>
      <c r="AL3922">
        <v>-3708.5</v>
      </c>
      <c r="AM3922">
        <v>0</v>
      </c>
      <c r="AN3922">
        <v>0</v>
      </c>
      <c r="AO3922">
        <v>0</v>
      </c>
      <c r="AP3922">
        <v>3708.5</v>
      </c>
      <c r="AQ3922">
        <v>3708.5</v>
      </c>
    </row>
    <row r="3923" spans="2:43" x14ac:dyDescent="0.35">
      <c r="B3923" s="65" t="s">
        <v>128</v>
      </c>
      <c r="C3923">
        <v>2012</v>
      </c>
      <c r="D3923">
        <v>2014</v>
      </c>
      <c r="F3923">
        <v>1401</v>
      </c>
      <c r="G3923">
        <v>0</v>
      </c>
      <c r="H3923" t="s">
        <v>684</v>
      </c>
      <c r="I3923">
        <v>2</v>
      </c>
      <c r="J3923">
        <v>0</v>
      </c>
      <c r="K3923" t="s">
        <v>66</v>
      </c>
      <c r="L3923">
        <v>0</v>
      </c>
      <c r="M3923">
        <v>0</v>
      </c>
      <c r="N3923">
        <v>0</v>
      </c>
      <c r="O3923">
        <v>0</v>
      </c>
      <c r="P3923">
        <v>0</v>
      </c>
      <c r="Q3923">
        <v>0</v>
      </c>
      <c r="R3923">
        <v>19739</v>
      </c>
      <c r="S3923">
        <v>0</v>
      </c>
      <c r="T3923">
        <v>0</v>
      </c>
      <c r="U3923">
        <v>0</v>
      </c>
      <c r="V3923">
        <v>19739</v>
      </c>
      <c r="W3923">
        <v>0</v>
      </c>
      <c r="X3923">
        <v>0</v>
      </c>
      <c r="Y3923">
        <v>0</v>
      </c>
      <c r="Z3923">
        <v>0</v>
      </c>
      <c r="AA3923">
        <v>0</v>
      </c>
      <c r="AB3923">
        <v>0</v>
      </c>
      <c r="AC3923">
        <v>0</v>
      </c>
      <c r="AD3923">
        <v>0</v>
      </c>
      <c r="AE3923">
        <v>0</v>
      </c>
      <c r="AF3923">
        <v>0</v>
      </c>
      <c r="AG3923">
        <v>0</v>
      </c>
      <c r="AH3923">
        <v>0</v>
      </c>
      <c r="AI3923">
        <v>0</v>
      </c>
      <c r="AJ3923">
        <v>0</v>
      </c>
      <c r="AK3923">
        <v>0</v>
      </c>
      <c r="AL3923">
        <v>-19739</v>
      </c>
      <c r="AM3923">
        <v>0</v>
      </c>
      <c r="AN3923">
        <v>0</v>
      </c>
      <c r="AO3923">
        <v>0</v>
      </c>
      <c r="AP3923">
        <v>0</v>
      </c>
      <c r="AQ3923">
        <v>0</v>
      </c>
    </row>
    <row r="3924" spans="2:43" x14ac:dyDescent="0.35">
      <c r="B3924" s="65" t="s">
        <v>128</v>
      </c>
      <c r="C3924">
        <v>2012</v>
      </c>
      <c r="D3924">
        <v>2014</v>
      </c>
      <c r="F3924">
        <v>1401</v>
      </c>
      <c r="G3924">
        <v>0</v>
      </c>
      <c r="H3924" t="s">
        <v>684</v>
      </c>
      <c r="I3924">
        <v>2</v>
      </c>
      <c r="J3924">
        <v>255</v>
      </c>
      <c r="K3924" t="s">
        <v>66</v>
      </c>
      <c r="L3924">
        <v>-107997.45</v>
      </c>
      <c r="M3924">
        <v>-125124.73</v>
      </c>
      <c r="N3924">
        <v>0</v>
      </c>
      <c r="O3924">
        <v>0</v>
      </c>
      <c r="P3924">
        <v>-107997.45</v>
      </c>
      <c r="Q3924">
        <v>-125124.73</v>
      </c>
      <c r="R3924">
        <v>-19739</v>
      </c>
      <c r="S3924">
        <v>0</v>
      </c>
      <c r="T3924">
        <v>0</v>
      </c>
      <c r="U3924">
        <v>0</v>
      </c>
      <c r="V3924">
        <v>-19739</v>
      </c>
      <c r="W3924">
        <v>0</v>
      </c>
      <c r="X3924">
        <v>-17096.47</v>
      </c>
      <c r="Y3924">
        <v>0</v>
      </c>
      <c r="Z3924">
        <v>0</v>
      </c>
      <c r="AA3924">
        <v>0</v>
      </c>
      <c r="AB3924">
        <v>-17096.47</v>
      </c>
      <c r="AC3924">
        <v>0</v>
      </c>
      <c r="AD3924">
        <v>30.81</v>
      </c>
      <c r="AE3924">
        <v>0</v>
      </c>
      <c r="AF3924">
        <v>0</v>
      </c>
      <c r="AG3924">
        <v>0</v>
      </c>
      <c r="AH3924">
        <v>0</v>
      </c>
      <c r="AI3924">
        <v>30.81</v>
      </c>
      <c r="AJ3924">
        <v>-17096.47</v>
      </c>
      <c r="AK3924">
        <v>17127.28</v>
      </c>
      <c r="AL3924">
        <v>19739</v>
      </c>
      <c r="AM3924">
        <v>0</v>
      </c>
      <c r="AN3924">
        <v>0</v>
      </c>
      <c r="AO3924">
        <v>0</v>
      </c>
      <c r="AP3924">
        <v>0</v>
      </c>
      <c r="AQ3924">
        <v>0</v>
      </c>
    </row>
    <row r="3925" spans="2:43" x14ac:dyDescent="0.35">
      <c r="B3925" s="65" t="s">
        <v>128</v>
      </c>
      <c r="C3925">
        <v>2012</v>
      </c>
      <c r="D3925">
        <v>2014</v>
      </c>
      <c r="F3925">
        <v>5172</v>
      </c>
      <c r="G3925">
        <v>0</v>
      </c>
      <c r="H3925" t="s">
        <v>685</v>
      </c>
      <c r="I3925">
        <v>3</v>
      </c>
      <c r="J3925">
        <v>231</v>
      </c>
      <c r="K3925" t="s">
        <v>66</v>
      </c>
      <c r="L3925">
        <v>-85300.09</v>
      </c>
      <c r="M3925">
        <v>-85300.09</v>
      </c>
      <c r="N3925">
        <v>0</v>
      </c>
      <c r="O3925">
        <v>0</v>
      </c>
      <c r="P3925">
        <v>-85300.09</v>
      </c>
      <c r="Q3925">
        <v>-85300.09</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row>
    <row r="3926" spans="2:43" x14ac:dyDescent="0.35">
      <c r="B3926" s="65" t="s">
        <v>128</v>
      </c>
      <c r="C3926">
        <v>2012</v>
      </c>
      <c r="D3926">
        <v>2014</v>
      </c>
      <c r="F3926">
        <v>5172</v>
      </c>
      <c r="G3926">
        <v>0</v>
      </c>
      <c r="H3926" t="s">
        <v>685</v>
      </c>
      <c r="I3926">
        <v>3</v>
      </c>
      <c r="J3926">
        <v>251</v>
      </c>
      <c r="K3926" t="s">
        <v>66</v>
      </c>
      <c r="L3926">
        <v>-41699.57</v>
      </c>
      <c r="M3926">
        <v>-41699.57</v>
      </c>
      <c r="N3926">
        <v>0</v>
      </c>
      <c r="O3926">
        <v>0</v>
      </c>
      <c r="P3926">
        <v>-41699.57</v>
      </c>
      <c r="Q3926">
        <v>-41699.57</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30525.57</v>
      </c>
      <c r="AN3926">
        <v>0</v>
      </c>
      <c r="AO3926">
        <v>0</v>
      </c>
      <c r="AP3926">
        <v>0</v>
      </c>
      <c r="AQ3926">
        <v>30525.57</v>
      </c>
    </row>
    <row r="3927" spans="2:43" x14ac:dyDescent="0.35">
      <c r="B3927" s="65" t="s">
        <v>128</v>
      </c>
      <c r="C3927">
        <v>2012</v>
      </c>
      <c r="D3927">
        <v>2014</v>
      </c>
      <c r="F3927">
        <v>5172</v>
      </c>
      <c r="G3927">
        <v>0</v>
      </c>
      <c r="H3927" t="s">
        <v>685</v>
      </c>
      <c r="I3927">
        <v>3</v>
      </c>
      <c r="J3927">
        <v>253</v>
      </c>
      <c r="K3927" t="s">
        <v>66</v>
      </c>
      <c r="L3927">
        <v>-1677.26</v>
      </c>
      <c r="M3927">
        <v>-1677.26</v>
      </c>
      <c r="N3927">
        <v>0</v>
      </c>
      <c r="O3927">
        <v>0</v>
      </c>
      <c r="P3927">
        <v>-1677.26</v>
      </c>
      <c r="Q3927">
        <v>-1677.26</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row>
    <row r="3928" spans="2:43" x14ac:dyDescent="0.35">
      <c r="B3928" s="65" t="s">
        <v>128</v>
      </c>
      <c r="C3928">
        <v>2012</v>
      </c>
      <c r="D3928">
        <v>2014</v>
      </c>
      <c r="F3928">
        <v>5172</v>
      </c>
      <c r="G3928">
        <v>0</v>
      </c>
      <c r="H3928" t="s">
        <v>685</v>
      </c>
      <c r="I3928">
        <v>3</v>
      </c>
      <c r="J3928">
        <v>255</v>
      </c>
      <c r="K3928" t="s">
        <v>66</v>
      </c>
      <c r="L3928">
        <v>-245824.13</v>
      </c>
      <c r="M3928">
        <v>-4876.92</v>
      </c>
      <c r="N3928">
        <v>0</v>
      </c>
      <c r="O3928">
        <v>0</v>
      </c>
      <c r="P3928">
        <v>-245824.13</v>
      </c>
      <c r="Q3928">
        <v>-4876.92</v>
      </c>
      <c r="R3928">
        <v>0</v>
      </c>
      <c r="S3928">
        <v>-622.47</v>
      </c>
      <c r="T3928">
        <v>0</v>
      </c>
      <c r="U3928">
        <v>0</v>
      </c>
      <c r="V3928">
        <v>0</v>
      </c>
      <c r="W3928">
        <v>-622.47</v>
      </c>
      <c r="X3928">
        <v>-46505.21</v>
      </c>
      <c r="Y3928">
        <v>-46505.21</v>
      </c>
      <c r="Z3928">
        <v>0</v>
      </c>
      <c r="AA3928">
        <v>0</v>
      </c>
      <c r="AB3928">
        <v>-46505.21</v>
      </c>
      <c r="AC3928">
        <v>-46505.21</v>
      </c>
      <c r="AD3928">
        <v>-240324.74</v>
      </c>
      <c r="AE3928">
        <v>0</v>
      </c>
      <c r="AF3928">
        <v>0</v>
      </c>
      <c r="AG3928">
        <v>0</v>
      </c>
      <c r="AH3928">
        <v>0</v>
      </c>
      <c r="AI3928">
        <v>-240324.74</v>
      </c>
      <c r="AJ3928">
        <v>-46505.21</v>
      </c>
      <c r="AK3928">
        <v>-240324.74</v>
      </c>
      <c r="AL3928">
        <v>0</v>
      </c>
      <c r="AM3928">
        <v>698</v>
      </c>
      <c r="AN3928">
        <v>0</v>
      </c>
      <c r="AO3928">
        <v>0</v>
      </c>
      <c r="AP3928">
        <v>0</v>
      </c>
      <c r="AQ3928">
        <v>698</v>
      </c>
    </row>
    <row r="3929" spans="2:43" x14ac:dyDescent="0.35">
      <c r="B3929" s="65" t="s">
        <v>128</v>
      </c>
      <c r="C3929">
        <v>2012</v>
      </c>
      <c r="D3929">
        <v>2014</v>
      </c>
      <c r="F3929">
        <v>5172</v>
      </c>
      <c r="G3929">
        <v>0</v>
      </c>
      <c r="H3929" t="s">
        <v>685</v>
      </c>
      <c r="I3929">
        <v>3</v>
      </c>
      <c r="J3929">
        <v>257</v>
      </c>
      <c r="K3929" t="s">
        <v>66</v>
      </c>
      <c r="L3929">
        <v>-9744.9599999999991</v>
      </c>
      <c r="M3929">
        <v>-9744.9599999999991</v>
      </c>
      <c r="N3929">
        <v>0</v>
      </c>
      <c r="O3929">
        <v>0</v>
      </c>
      <c r="P3929">
        <v>-9744.9599999999991</v>
      </c>
      <c r="Q3929">
        <v>-9744.9599999999991</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5303.04</v>
      </c>
      <c r="AN3929">
        <v>0</v>
      </c>
      <c r="AO3929">
        <v>0</v>
      </c>
      <c r="AP3929">
        <v>0</v>
      </c>
      <c r="AQ3929">
        <v>5303.04</v>
      </c>
    </row>
    <row r="3930" spans="2:43" x14ac:dyDescent="0.35">
      <c r="B3930" s="65" t="s">
        <v>128</v>
      </c>
      <c r="C3930">
        <v>2012</v>
      </c>
      <c r="D3930">
        <v>2014</v>
      </c>
      <c r="F3930">
        <v>8121</v>
      </c>
      <c r="G3930">
        <v>0</v>
      </c>
      <c r="H3930" t="s">
        <v>687</v>
      </c>
      <c r="I3930">
        <v>1</v>
      </c>
      <c r="J3930">
        <v>255</v>
      </c>
      <c r="K3930" t="s">
        <v>66</v>
      </c>
      <c r="L3930">
        <v>0</v>
      </c>
      <c r="M3930">
        <v>0</v>
      </c>
      <c r="N3930">
        <v>0</v>
      </c>
      <c r="O3930">
        <v>0</v>
      </c>
      <c r="P3930">
        <v>0</v>
      </c>
      <c r="Q3930">
        <v>0</v>
      </c>
      <c r="R3930">
        <v>-42.65</v>
      </c>
      <c r="S3930">
        <v>-42.65</v>
      </c>
      <c r="T3930">
        <v>0</v>
      </c>
      <c r="U3930">
        <v>0</v>
      </c>
      <c r="V3930">
        <v>-42.65</v>
      </c>
      <c r="W3930">
        <v>-42.65</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row>
    <row r="3931" spans="2:43" x14ac:dyDescent="0.35">
      <c r="B3931" s="65" t="s">
        <v>128</v>
      </c>
      <c r="C3931">
        <v>2013</v>
      </c>
      <c r="D3931">
        <v>2013</v>
      </c>
      <c r="F3931">
        <v>1400</v>
      </c>
      <c r="G3931">
        <v>0</v>
      </c>
      <c r="H3931" t="s">
        <v>679</v>
      </c>
      <c r="I3931">
        <v>1</v>
      </c>
      <c r="J3931">
        <v>233</v>
      </c>
      <c r="K3931" t="s">
        <v>66</v>
      </c>
      <c r="L3931">
        <v>673.07</v>
      </c>
      <c r="M3931">
        <v>673.07</v>
      </c>
      <c r="N3931">
        <v>0</v>
      </c>
      <c r="O3931">
        <v>0</v>
      </c>
      <c r="P3931">
        <v>673.07</v>
      </c>
      <c r="Q3931">
        <v>673.07</v>
      </c>
      <c r="R3931">
        <v>0</v>
      </c>
      <c r="S3931">
        <v>0</v>
      </c>
      <c r="T3931">
        <v>0</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c r="AM3931">
        <v>124.93</v>
      </c>
      <c r="AN3931">
        <v>0</v>
      </c>
      <c r="AO3931">
        <v>0</v>
      </c>
      <c r="AP3931">
        <v>0</v>
      </c>
      <c r="AQ3931">
        <v>124.93</v>
      </c>
    </row>
    <row r="3932" spans="2:43" x14ac:dyDescent="0.35">
      <c r="B3932" s="65" t="s">
        <v>128</v>
      </c>
      <c r="C3932">
        <v>2013</v>
      </c>
      <c r="D3932">
        <v>2013</v>
      </c>
      <c r="F3932">
        <v>1400</v>
      </c>
      <c r="G3932">
        <v>0</v>
      </c>
      <c r="H3932" t="s">
        <v>679</v>
      </c>
      <c r="I3932">
        <v>1</v>
      </c>
      <c r="J3932">
        <v>240</v>
      </c>
      <c r="K3932" t="s">
        <v>66</v>
      </c>
      <c r="L3932">
        <v>-27000</v>
      </c>
      <c r="M3932">
        <v>-27000</v>
      </c>
      <c r="N3932">
        <v>0</v>
      </c>
      <c r="O3932">
        <v>0</v>
      </c>
      <c r="P3932">
        <v>-27000</v>
      </c>
      <c r="Q3932">
        <v>-27000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row>
    <row r="3933" spans="2:43" x14ac:dyDescent="0.35">
      <c r="B3933" s="65" t="s">
        <v>128</v>
      </c>
      <c r="C3933">
        <v>2013</v>
      </c>
      <c r="D3933">
        <v>2013</v>
      </c>
      <c r="F3933">
        <v>1400</v>
      </c>
      <c r="G3933">
        <v>0</v>
      </c>
      <c r="H3933" t="s">
        <v>679</v>
      </c>
      <c r="I3933">
        <v>1</v>
      </c>
      <c r="J3933">
        <v>253</v>
      </c>
      <c r="K3933" t="s">
        <v>66</v>
      </c>
      <c r="L3933">
        <v>-28642.21</v>
      </c>
      <c r="M3933">
        <v>-28642.21</v>
      </c>
      <c r="N3933">
        <v>0</v>
      </c>
      <c r="O3933">
        <v>0</v>
      </c>
      <c r="P3933">
        <v>-28642.21</v>
      </c>
      <c r="Q3933">
        <v>-28642.21</v>
      </c>
      <c r="R3933">
        <v>0</v>
      </c>
      <c r="S3933">
        <v>0</v>
      </c>
      <c r="T3933">
        <v>0</v>
      </c>
      <c r="U3933">
        <v>0</v>
      </c>
      <c r="V3933">
        <v>0</v>
      </c>
      <c r="W3933">
        <v>0</v>
      </c>
      <c r="X3933">
        <v>-28386.1</v>
      </c>
      <c r="Y3933">
        <v>-28386.1</v>
      </c>
      <c r="Z3933">
        <v>0</v>
      </c>
      <c r="AA3933">
        <v>0</v>
      </c>
      <c r="AB3933">
        <v>-28386.1</v>
      </c>
      <c r="AC3933">
        <v>-28386.1</v>
      </c>
      <c r="AD3933">
        <v>0</v>
      </c>
      <c r="AE3933">
        <v>0</v>
      </c>
      <c r="AF3933">
        <v>0</v>
      </c>
      <c r="AG3933">
        <v>0</v>
      </c>
      <c r="AH3933">
        <v>0</v>
      </c>
      <c r="AI3933">
        <v>0</v>
      </c>
      <c r="AJ3933">
        <v>-28386.1</v>
      </c>
      <c r="AK3933">
        <v>0</v>
      </c>
      <c r="AL3933">
        <v>0</v>
      </c>
      <c r="AM3933">
        <v>0</v>
      </c>
      <c r="AN3933">
        <v>0</v>
      </c>
      <c r="AO3933">
        <v>0</v>
      </c>
      <c r="AP3933">
        <v>0</v>
      </c>
      <c r="AQ3933">
        <v>0</v>
      </c>
    </row>
    <row r="3934" spans="2:43" x14ac:dyDescent="0.35">
      <c r="B3934" s="65" t="s">
        <v>128</v>
      </c>
      <c r="C3934">
        <v>2013</v>
      </c>
      <c r="D3934">
        <v>2013</v>
      </c>
      <c r="F3934">
        <v>1400</v>
      </c>
      <c r="G3934">
        <v>0</v>
      </c>
      <c r="H3934" t="s">
        <v>679</v>
      </c>
      <c r="I3934">
        <v>1</v>
      </c>
      <c r="J3934">
        <v>257</v>
      </c>
      <c r="K3934" t="s">
        <v>66</v>
      </c>
      <c r="L3934">
        <v>-21595.119999999999</v>
      </c>
      <c r="M3934">
        <v>-21595.119999999999</v>
      </c>
      <c r="N3934">
        <v>0</v>
      </c>
      <c r="O3934">
        <v>0</v>
      </c>
      <c r="P3934">
        <v>-21595.119999999999</v>
      </c>
      <c r="Q3934">
        <v>-21595.119999999999</v>
      </c>
      <c r="R3934">
        <v>0</v>
      </c>
      <c r="S3934">
        <v>0</v>
      </c>
      <c r="T3934">
        <v>0</v>
      </c>
      <c r="U3934">
        <v>0</v>
      </c>
      <c r="V3934">
        <v>0</v>
      </c>
      <c r="W3934">
        <v>0</v>
      </c>
      <c r="X3934">
        <v>-5.53</v>
      </c>
      <c r="Y3934">
        <v>-5.53</v>
      </c>
      <c r="Z3934">
        <v>0</v>
      </c>
      <c r="AA3934">
        <v>0</v>
      </c>
      <c r="AB3934">
        <v>-5.53</v>
      </c>
      <c r="AC3934">
        <v>-5.53</v>
      </c>
      <c r="AD3934">
        <v>0</v>
      </c>
      <c r="AE3934">
        <v>0</v>
      </c>
      <c r="AF3934">
        <v>0</v>
      </c>
      <c r="AG3934">
        <v>0</v>
      </c>
      <c r="AH3934">
        <v>0</v>
      </c>
      <c r="AI3934">
        <v>0</v>
      </c>
      <c r="AJ3934">
        <v>-5.53</v>
      </c>
      <c r="AK3934">
        <v>0</v>
      </c>
      <c r="AL3934">
        <v>0</v>
      </c>
      <c r="AM3934">
        <v>21587.47</v>
      </c>
      <c r="AN3934">
        <v>0</v>
      </c>
      <c r="AO3934">
        <v>0</v>
      </c>
      <c r="AP3934">
        <v>0</v>
      </c>
      <c r="AQ3934">
        <v>21587.47</v>
      </c>
    </row>
    <row r="3935" spans="2:43" x14ac:dyDescent="0.35">
      <c r="B3935" s="65" t="s">
        <v>128</v>
      </c>
      <c r="C3935">
        <v>2013</v>
      </c>
      <c r="D3935">
        <v>2013</v>
      </c>
      <c r="F3935">
        <v>1400</v>
      </c>
      <c r="G3935">
        <v>0</v>
      </c>
      <c r="H3935" t="s">
        <v>679</v>
      </c>
      <c r="I3935">
        <v>1</v>
      </c>
      <c r="J3935">
        <v>310</v>
      </c>
      <c r="K3935" t="s">
        <v>66</v>
      </c>
      <c r="L3935">
        <v>-2898.16</v>
      </c>
      <c r="M3935">
        <v>-2898.16</v>
      </c>
      <c r="N3935">
        <v>0</v>
      </c>
      <c r="O3935">
        <v>0</v>
      </c>
      <c r="P3935">
        <v>-2898.16</v>
      </c>
      <c r="Q3935">
        <v>-2898.16</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row>
    <row r="3936" spans="2:43" x14ac:dyDescent="0.35">
      <c r="B3936" s="65" t="s">
        <v>128</v>
      </c>
      <c r="C3936">
        <v>2013</v>
      </c>
      <c r="D3936">
        <v>2013</v>
      </c>
      <c r="F3936">
        <v>1401</v>
      </c>
      <c r="G3936">
        <v>0</v>
      </c>
      <c r="H3936" t="s">
        <v>679</v>
      </c>
      <c r="I3936">
        <v>1</v>
      </c>
      <c r="J3936">
        <v>240</v>
      </c>
      <c r="K3936" t="s">
        <v>66</v>
      </c>
      <c r="L3936">
        <v>-109466</v>
      </c>
      <c r="M3936">
        <v>-109466</v>
      </c>
      <c r="N3936">
        <v>0</v>
      </c>
      <c r="O3936">
        <v>0</v>
      </c>
      <c r="P3936">
        <v>-109466</v>
      </c>
      <c r="Q3936">
        <v>-109466</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row>
    <row r="3937" spans="2:43" x14ac:dyDescent="0.35">
      <c r="B3937" s="65" t="s">
        <v>128</v>
      </c>
      <c r="C3937">
        <v>2013</v>
      </c>
      <c r="D3937">
        <v>2013</v>
      </c>
      <c r="F3937">
        <v>1401</v>
      </c>
      <c r="G3937">
        <v>0</v>
      </c>
      <c r="H3937" t="s">
        <v>679</v>
      </c>
      <c r="I3937">
        <v>1</v>
      </c>
      <c r="J3937">
        <v>251</v>
      </c>
      <c r="K3937" t="s">
        <v>66</v>
      </c>
      <c r="L3937">
        <v>-42699.9</v>
      </c>
      <c r="M3937">
        <v>-42699.9</v>
      </c>
      <c r="N3937">
        <v>0</v>
      </c>
      <c r="O3937">
        <v>0</v>
      </c>
      <c r="P3937">
        <v>-42699.9</v>
      </c>
      <c r="Q3937">
        <v>-42699.9</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41414.9</v>
      </c>
      <c r="AN3937">
        <v>0</v>
      </c>
      <c r="AO3937">
        <v>0</v>
      </c>
      <c r="AP3937">
        <v>0</v>
      </c>
      <c r="AQ3937">
        <v>41414.9</v>
      </c>
    </row>
    <row r="3938" spans="2:43" x14ac:dyDescent="0.35">
      <c r="B3938" s="65" t="s">
        <v>128</v>
      </c>
      <c r="C3938">
        <v>2013</v>
      </c>
      <c r="D3938">
        <v>2013</v>
      </c>
      <c r="F3938">
        <v>1401</v>
      </c>
      <c r="G3938">
        <v>0</v>
      </c>
      <c r="H3938" t="s">
        <v>679</v>
      </c>
      <c r="I3938">
        <v>1</v>
      </c>
      <c r="J3938">
        <v>252</v>
      </c>
      <c r="K3938" t="s">
        <v>66</v>
      </c>
      <c r="L3938">
        <v>-7535</v>
      </c>
      <c r="M3938">
        <v>-535</v>
      </c>
      <c r="N3938">
        <v>0</v>
      </c>
      <c r="O3938">
        <v>0</v>
      </c>
      <c r="P3938">
        <v>-7535</v>
      </c>
      <c r="Q3938">
        <v>-535</v>
      </c>
      <c r="R3938">
        <v>0</v>
      </c>
      <c r="S3938">
        <v>0</v>
      </c>
      <c r="T3938">
        <v>0</v>
      </c>
      <c r="U3938">
        <v>0</v>
      </c>
      <c r="V3938">
        <v>0</v>
      </c>
      <c r="W3938">
        <v>0</v>
      </c>
      <c r="X3938">
        <v>0</v>
      </c>
      <c r="Y3938">
        <v>0</v>
      </c>
      <c r="Z3938">
        <v>0</v>
      </c>
      <c r="AA3938">
        <v>0</v>
      </c>
      <c r="AB3938">
        <v>0</v>
      </c>
      <c r="AC3938">
        <v>0</v>
      </c>
      <c r="AD3938">
        <v>-7000</v>
      </c>
      <c r="AE3938">
        <v>0</v>
      </c>
      <c r="AF3938">
        <v>0</v>
      </c>
      <c r="AG3938">
        <v>0</v>
      </c>
      <c r="AH3938">
        <v>0</v>
      </c>
      <c r="AI3938">
        <v>-7000</v>
      </c>
      <c r="AJ3938">
        <v>0</v>
      </c>
      <c r="AK3938">
        <v>-7000</v>
      </c>
      <c r="AL3938">
        <v>0</v>
      </c>
      <c r="AM3938">
        <v>0</v>
      </c>
      <c r="AN3938">
        <v>0</v>
      </c>
      <c r="AO3938">
        <v>0</v>
      </c>
      <c r="AP3938">
        <v>0</v>
      </c>
      <c r="AQ3938">
        <v>0</v>
      </c>
    </row>
    <row r="3939" spans="2:43" x14ac:dyDescent="0.35">
      <c r="B3939" s="65" t="s">
        <v>128</v>
      </c>
      <c r="C3939">
        <v>2013</v>
      </c>
      <c r="D3939">
        <v>2013</v>
      </c>
      <c r="F3939">
        <v>1401</v>
      </c>
      <c r="G3939">
        <v>0</v>
      </c>
      <c r="H3939" t="s">
        <v>679</v>
      </c>
      <c r="I3939">
        <v>1</v>
      </c>
      <c r="J3939">
        <v>253</v>
      </c>
      <c r="K3939" t="s">
        <v>66</v>
      </c>
      <c r="L3939">
        <v>-21018.58</v>
      </c>
      <c r="M3939">
        <v>-21018.58</v>
      </c>
      <c r="N3939">
        <v>0</v>
      </c>
      <c r="O3939">
        <v>0</v>
      </c>
      <c r="P3939">
        <v>-21018.58</v>
      </c>
      <c r="Q3939">
        <v>-21018.58</v>
      </c>
      <c r="R3939">
        <v>0</v>
      </c>
      <c r="S3939">
        <v>0</v>
      </c>
      <c r="T3939">
        <v>0</v>
      </c>
      <c r="U3939">
        <v>0</v>
      </c>
      <c r="V3939">
        <v>0</v>
      </c>
      <c r="W3939">
        <v>0</v>
      </c>
      <c r="X3939">
        <v>-64949.64</v>
      </c>
      <c r="Y3939">
        <v>-64923.51</v>
      </c>
      <c r="Z3939">
        <v>0</v>
      </c>
      <c r="AA3939">
        <v>0</v>
      </c>
      <c r="AB3939">
        <v>-64949.64</v>
      </c>
      <c r="AC3939">
        <v>-64923.51</v>
      </c>
      <c r="AD3939">
        <v>-26.13</v>
      </c>
      <c r="AE3939">
        <v>0</v>
      </c>
      <c r="AF3939">
        <v>0</v>
      </c>
      <c r="AG3939">
        <v>0</v>
      </c>
      <c r="AH3939">
        <v>0</v>
      </c>
      <c r="AI3939">
        <v>-26.13</v>
      </c>
      <c r="AJ3939">
        <v>-64949.64</v>
      </c>
      <c r="AK3939">
        <v>0</v>
      </c>
      <c r="AL3939">
        <v>0</v>
      </c>
      <c r="AM3939">
        <v>157.81</v>
      </c>
      <c r="AN3939">
        <v>0</v>
      </c>
      <c r="AO3939">
        <v>0</v>
      </c>
      <c r="AP3939">
        <v>0</v>
      </c>
      <c r="AQ3939">
        <v>157.81</v>
      </c>
    </row>
    <row r="3940" spans="2:43" x14ac:dyDescent="0.35">
      <c r="B3940" s="65" t="s">
        <v>128</v>
      </c>
      <c r="C3940">
        <v>2013</v>
      </c>
      <c r="D3940">
        <v>2013</v>
      </c>
      <c r="F3940">
        <v>1401</v>
      </c>
      <c r="G3940">
        <v>0</v>
      </c>
      <c r="H3940" t="s">
        <v>679</v>
      </c>
      <c r="I3940">
        <v>1</v>
      </c>
      <c r="J3940">
        <v>257</v>
      </c>
      <c r="K3940" t="s">
        <v>66</v>
      </c>
      <c r="L3940">
        <v>-35027.660000000003</v>
      </c>
      <c r="M3940">
        <v>-35027.660000000003</v>
      </c>
      <c r="N3940">
        <v>0</v>
      </c>
      <c r="O3940">
        <v>0</v>
      </c>
      <c r="P3940">
        <v>-35027.660000000003</v>
      </c>
      <c r="Q3940">
        <v>-35027.660000000003</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35027.65</v>
      </c>
      <c r="AN3940">
        <v>0</v>
      </c>
      <c r="AO3940">
        <v>0</v>
      </c>
      <c r="AP3940">
        <v>0</v>
      </c>
      <c r="AQ3940">
        <v>35027.65</v>
      </c>
    </row>
    <row r="3941" spans="2:43" x14ac:dyDescent="0.35">
      <c r="B3941" s="65" t="s">
        <v>128</v>
      </c>
      <c r="C3941">
        <v>2013</v>
      </c>
      <c r="D3941">
        <v>2013</v>
      </c>
      <c r="F3941">
        <v>5172</v>
      </c>
      <c r="G3941">
        <v>0</v>
      </c>
      <c r="H3941" t="s">
        <v>679</v>
      </c>
      <c r="I3941">
        <v>1</v>
      </c>
      <c r="J3941">
        <v>233</v>
      </c>
      <c r="K3941" t="s">
        <v>66</v>
      </c>
      <c r="L3941">
        <v>-515.46</v>
      </c>
      <c r="M3941">
        <v>-515.46</v>
      </c>
      <c r="N3941">
        <v>0</v>
      </c>
      <c r="O3941">
        <v>0</v>
      </c>
      <c r="P3941">
        <v>-515.46</v>
      </c>
      <c r="Q3941">
        <v>-515.46</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229.92</v>
      </c>
      <c r="AN3941">
        <v>0</v>
      </c>
      <c r="AO3941">
        <v>0</v>
      </c>
      <c r="AP3941">
        <v>0</v>
      </c>
      <c r="AQ3941">
        <v>229.92</v>
      </c>
    </row>
    <row r="3942" spans="2:43" x14ac:dyDescent="0.35">
      <c r="B3942" s="65" t="s">
        <v>128</v>
      </c>
      <c r="C3942">
        <v>2013</v>
      </c>
      <c r="D3942">
        <v>2013</v>
      </c>
      <c r="F3942">
        <v>5172</v>
      </c>
      <c r="G3942">
        <v>0</v>
      </c>
      <c r="H3942" t="s">
        <v>679</v>
      </c>
      <c r="I3942">
        <v>1</v>
      </c>
      <c r="J3942">
        <v>240</v>
      </c>
      <c r="K3942" t="s">
        <v>66</v>
      </c>
      <c r="L3942">
        <v>-50000</v>
      </c>
      <c r="M3942">
        <v>-50000</v>
      </c>
      <c r="N3942">
        <v>0</v>
      </c>
      <c r="O3942">
        <v>0</v>
      </c>
      <c r="P3942">
        <v>-50000</v>
      </c>
      <c r="Q3942">
        <v>-50000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row>
    <row r="3943" spans="2:43" x14ac:dyDescent="0.35">
      <c r="B3943" s="65" t="s">
        <v>128</v>
      </c>
      <c r="C3943">
        <v>2013</v>
      </c>
      <c r="D3943">
        <v>2013</v>
      </c>
      <c r="F3943">
        <v>5172</v>
      </c>
      <c r="G3943">
        <v>0</v>
      </c>
      <c r="H3943" t="s">
        <v>679</v>
      </c>
      <c r="I3943">
        <v>1</v>
      </c>
      <c r="J3943">
        <v>251</v>
      </c>
      <c r="K3943" t="s">
        <v>66</v>
      </c>
      <c r="L3943">
        <v>-35949.730000000003</v>
      </c>
      <c r="M3943">
        <v>-35949.730000000003</v>
      </c>
      <c r="N3943">
        <v>0</v>
      </c>
      <c r="O3943">
        <v>0</v>
      </c>
      <c r="P3943">
        <v>-35949.730000000003</v>
      </c>
      <c r="Q3943">
        <v>-35949.730000000003</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17889.73</v>
      </c>
      <c r="AN3943">
        <v>0</v>
      </c>
      <c r="AO3943">
        <v>0</v>
      </c>
      <c r="AP3943">
        <v>0</v>
      </c>
      <c r="AQ3943">
        <v>17889.73</v>
      </c>
    </row>
    <row r="3944" spans="2:43" x14ac:dyDescent="0.35">
      <c r="B3944" s="65" t="s">
        <v>128</v>
      </c>
      <c r="C3944">
        <v>2013</v>
      </c>
      <c r="D3944">
        <v>2013</v>
      </c>
      <c r="F3944">
        <v>5172</v>
      </c>
      <c r="G3944">
        <v>0</v>
      </c>
      <c r="H3944" t="s">
        <v>679</v>
      </c>
      <c r="I3944">
        <v>1</v>
      </c>
      <c r="J3944">
        <v>252</v>
      </c>
      <c r="K3944" t="s">
        <v>66</v>
      </c>
      <c r="L3944">
        <v>-8077.75</v>
      </c>
      <c r="M3944">
        <v>-8077.75</v>
      </c>
      <c r="N3944">
        <v>0</v>
      </c>
      <c r="O3944">
        <v>0</v>
      </c>
      <c r="P3944">
        <v>-8077.75</v>
      </c>
      <c r="Q3944">
        <v>-8077.75</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3981.6</v>
      </c>
      <c r="AN3944">
        <v>0</v>
      </c>
      <c r="AO3944">
        <v>0</v>
      </c>
      <c r="AP3944">
        <v>0</v>
      </c>
      <c r="AQ3944">
        <v>3981.6</v>
      </c>
    </row>
    <row r="3945" spans="2:43" x14ac:dyDescent="0.35">
      <c r="B3945" s="65" t="s">
        <v>128</v>
      </c>
      <c r="C3945">
        <v>2013</v>
      </c>
      <c r="D3945">
        <v>2013</v>
      </c>
      <c r="F3945">
        <v>5172</v>
      </c>
      <c r="G3945">
        <v>0</v>
      </c>
      <c r="H3945" t="s">
        <v>679</v>
      </c>
      <c r="I3945">
        <v>1</v>
      </c>
      <c r="J3945">
        <v>253</v>
      </c>
      <c r="K3945" t="s">
        <v>66</v>
      </c>
      <c r="L3945">
        <v>-8430.1200000000008</v>
      </c>
      <c r="M3945">
        <v>-8430.1200000000008</v>
      </c>
      <c r="N3945">
        <v>0</v>
      </c>
      <c r="O3945">
        <v>0</v>
      </c>
      <c r="P3945">
        <v>-8430.1200000000008</v>
      </c>
      <c r="Q3945">
        <v>-8430.1200000000008</v>
      </c>
      <c r="R3945">
        <v>0</v>
      </c>
      <c r="S3945">
        <v>0</v>
      </c>
      <c r="T3945">
        <v>0</v>
      </c>
      <c r="U3945">
        <v>0</v>
      </c>
      <c r="V3945">
        <v>0</v>
      </c>
      <c r="W3945">
        <v>0</v>
      </c>
      <c r="X3945">
        <v>-103126.57</v>
      </c>
      <c r="Y3945">
        <v>-103118.42</v>
      </c>
      <c r="Z3945">
        <v>0</v>
      </c>
      <c r="AA3945">
        <v>0</v>
      </c>
      <c r="AB3945">
        <v>-103126.57</v>
      </c>
      <c r="AC3945">
        <v>-103118.42</v>
      </c>
      <c r="AD3945">
        <v>-8.15</v>
      </c>
      <c r="AE3945">
        <v>0</v>
      </c>
      <c r="AF3945">
        <v>0</v>
      </c>
      <c r="AG3945">
        <v>0</v>
      </c>
      <c r="AH3945">
        <v>0</v>
      </c>
      <c r="AI3945">
        <v>-8.15</v>
      </c>
      <c r="AJ3945">
        <v>-103126.57</v>
      </c>
      <c r="AK3945">
        <v>0</v>
      </c>
      <c r="AL3945">
        <v>0</v>
      </c>
      <c r="AM3945">
        <v>53.19</v>
      </c>
      <c r="AN3945">
        <v>0</v>
      </c>
      <c r="AO3945">
        <v>0</v>
      </c>
      <c r="AP3945">
        <v>0</v>
      </c>
      <c r="AQ3945">
        <v>53.19</v>
      </c>
    </row>
    <row r="3946" spans="2:43" x14ac:dyDescent="0.35">
      <c r="B3946" s="65" t="s">
        <v>128</v>
      </c>
      <c r="C3946">
        <v>2013</v>
      </c>
      <c r="D3946">
        <v>2013</v>
      </c>
      <c r="F3946">
        <v>5172</v>
      </c>
      <c r="G3946">
        <v>0</v>
      </c>
      <c r="H3946" t="s">
        <v>679</v>
      </c>
      <c r="I3946">
        <v>1</v>
      </c>
      <c r="J3946">
        <v>254</v>
      </c>
      <c r="K3946" t="s">
        <v>66</v>
      </c>
      <c r="L3946">
        <v>-5841.36</v>
      </c>
      <c r="M3946">
        <v>-5841.36</v>
      </c>
      <c r="N3946">
        <v>0</v>
      </c>
      <c r="O3946">
        <v>0</v>
      </c>
      <c r="P3946">
        <v>-5841.36</v>
      </c>
      <c r="Q3946">
        <v>-5841.36</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row>
    <row r="3947" spans="2:43" x14ac:dyDescent="0.35">
      <c r="B3947" s="65" t="s">
        <v>128</v>
      </c>
      <c r="C3947">
        <v>2013</v>
      </c>
      <c r="D3947">
        <v>2013</v>
      </c>
      <c r="F3947">
        <v>5172</v>
      </c>
      <c r="G3947">
        <v>0</v>
      </c>
      <c r="H3947" t="s">
        <v>679</v>
      </c>
      <c r="I3947">
        <v>1</v>
      </c>
      <c r="J3947">
        <v>310</v>
      </c>
      <c r="K3947" t="s">
        <v>66</v>
      </c>
      <c r="L3947">
        <v>-105372.1</v>
      </c>
      <c r="M3947">
        <v>-105372.1</v>
      </c>
      <c r="N3947">
        <v>0</v>
      </c>
      <c r="O3947">
        <v>0</v>
      </c>
      <c r="P3947">
        <v>-105372.1</v>
      </c>
      <c r="Q3947">
        <v>-105372.1</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92.5</v>
      </c>
      <c r="AN3947">
        <v>0</v>
      </c>
      <c r="AO3947">
        <v>0</v>
      </c>
      <c r="AP3947">
        <v>0</v>
      </c>
      <c r="AQ3947">
        <v>92.5</v>
      </c>
    </row>
    <row r="3948" spans="2:43" x14ac:dyDescent="0.35">
      <c r="B3948" s="65" t="s">
        <v>128</v>
      </c>
      <c r="C3948">
        <v>2013</v>
      </c>
      <c r="D3948">
        <v>2013</v>
      </c>
      <c r="F3948">
        <v>5172</v>
      </c>
      <c r="G3948">
        <v>0</v>
      </c>
      <c r="H3948" t="s">
        <v>685</v>
      </c>
      <c r="I3948">
        <v>3</v>
      </c>
      <c r="J3948">
        <v>410</v>
      </c>
      <c r="K3948" t="s">
        <v>66</v>
      </c>
      <c r="L3948">
        <v>-87975.27</v>
      </c>
      <c r="M3948">
        <v>-69687.27</v>
      </c>
      <c r="N3948">
        <v>0</v>
      </c>
      <c r="O3948">
        <v>0</v>
      </c>
      <c r="P3948">
        <v>-87975.27</v>
      </c>
      <c r="Q3948">
        <v>-69687.27</v>
      </c>
      <c r="R3948">
        <v>0</v>
      </c>
      <c r="S3948">
        <v>0</v>
      </c>
      <c r="T3948">
        <v>0</v>
      </c>
      <c r="U3948">
        <v>0</v>
      </c>
      <c r="V3948">
        <v>0</v>
      </c>
      <c r="W3948">
        <v>0</v>
      </c>
      <c r="X3948">
        <v>0</v>
      </c>
      <c r="Y3948">
        <v>0</v>
      </c>
      <c r="Z3948">
        <v>0</v>
      </c>
      <c r="AA3948">
        <v>0</v>
      </c>
      <c r="AB3948">
        <v>0</v>
      </c>
      <c r="AC3948">
        <v>0</v>
      </c>
      <c r="AD3948">
        <v>-18288</v>
      </c>
      <c r="AE3948">
        <v>0</v>
      </c>
      <c r="AF3948">
        <v>0</v>
      </c>
      <c r="AG3948">
        <v>0</v>
      </c>
      <c r="AH3948">
        <v>0</v>
      </c>
      <c r="AI3948">
        <v>-18288</v>
      </c>
      <c r="AJ3948">
        <v>0</v>
      </c>
      <c r="AK3948">
        <v>-18288</v>
      </c>
      <c r="AL3948">
        <v>0</v>
      </c>
      <c r="AM3948">
        <v>69687.27</v>
      </c>
      <c r="AN3948">
        <v>0</v>
      </c>
      <c r="AO3948">
        <v>0</v>
      </c>
      <c r="AP3948">
        <v>0</v>
      </c>
      <c r="AQ3948">
        <v>69687.27</v>
      </c>
    </row>
    <row r="3949" spans="2:43" x14ac:dyDescent="0.35">
      <c r="B3949" s="65" t="s">
        <v>128</v>
      </c>
      <c r="C3949">
        <v>2013</v>
      </c>
      <c r="D3949">
        <v>2014</v>
      </c>
      <c r="F3949">
        <v>1400</v>
      </c>
      <c r="G3949">
        <v>0</v>
      </c>
      <c r="H3949" t="s">
        <v>459</v>
      </c>
      <c r="I3949">
        <v>0</v>
      </c>
      <c r="J3949">
        <v>0</v>
      </c>
      <c r="K3949" t="s">
        <v>460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row>
    <row r="3950" spans="2:43" x14ac:dyDescent="0.35">
      <c r="B3950" s="65" t="s">
        <v>128</v>
      </c>
      <c r="C3950">
        <v>2013</v>
      </c>
      <c r="D3950">
        <v>2014</v>
      </c>
      <c r="F3950">
        <v>1401</v>
      </c>
      <c r="G3950">
        <v>0</v>
      </c>
      <c r="H3950" t="s">
        <v>679</v>
      </c>
      <c r="I3950">
        <v>1</v>
      </c>
      <c r="J3950">
        <v>252</v>
      </c>
      <c r="K3950" t="s">
        <v>66</v>
      </c>
      <c r="L3950">
        <v>-42900.67</v>
      </c>
      <c r="M3950">
        <v>-41391.94</v>
      </c>
      <c r="N3950">
        <v>0</v>
      </c>
      <c r="O3950">
        <v>0</v>
      </c>
      <c r="P3950">
        <v>-42900.67</v>
      </c>
      <c r="Q3950">
        <v>-41391.94</v>
      </c>
      <c r="R3950">
        <v>1508.73</v>
      </c>
      <c r="S3950">
        <v>0</v>
      </c>
      <c r="T3950">
        <v>0</v>
      </c>
      <c r="U3950">
        <v>0</v>
      </c>
      <c r="V3950">
        <v>1508.73</v>
      </c>
      <c r="W3950">
        <v>0</v>
      </c>
      <c r="X3950">
        <v>0</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row>
    <row r="3951" spans="2:43" x14ac:dyDescent="0.35">
      <c r="B3951" s="65" t="s">
        <v>128</v>
      </c>
      <c r="C3951">
        <v>2013</v>
      </c>
      <c r="D3951">
        <v>2014</v>
      </c>
      <c r="F3951">
        <v>5172</v>
      </c>
      <c r="G3951">
        <v>0</v>
      </c>
      <c r="H3951" t="s">
        <v>679</v>
      </c>
      <c r="I3951">
        <v>1</v>
      </c>
      <c r="J3951">
        <v>252</v>
      </c>
      <c r="K3951" t="s">
        <v>66</v>
      </c>
      <c r="L3951">
        <v>-27120.639999999999</v>
      </c>
      <c r="M3951">
        <v>-26166.87</v>
      </c>
      <c r="N3951">
        <v>0</v>
      </c>
      <c r="O3951">
        <v>0</v>
      </c>
      <c r="P3951">
        <v>-27120.639999999999</v>
      </c>
      <c r="Q3951">
        <v>-26166.87</v>
      </c>
      <c r="R3951">
        <v>953.77</v>
      </c>
      <c r="S3951">
        <v>0</v>
      </c>
      <c r="T3951">
        <v>0</v>
      </c>
      <c r="U3951">
        <v>0</v>
      </c>
      <c r="V3951">
        <v>953.77</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row>
    <row r="3952" spans="2:43" x14ac:dyDescent="0.35">
      <c r="B3952" s="65" t="s">
        <v>128</v>
      </c>
      <c r="C3952">
        <v>2013</v>
      </c>
      <c r="D3952">
        <v>2014</v>
      </c>
      <c r="F3952">
        <v>5282</v>
      </c>
      <c r="G3952">
        <v>0</v>
      </c>
      <c r="H3952" t="s">
        <v>680</v>
      </c>
      <c r="I3952">
        <v>2</v>
      </c>
      <c r="J3952">
        <v>252</v>
      </c>
      <c r="K3952" t="s">
        <v>66</v>
      </c>
      <c r="L3952">
        <v>0</v>
      </c>
      <c r="M3952">
        <v>-14924.71</v>
      </c>
      <c r="N3952">
        <v>0</v>
      </c>
      <c r="O3952">
        <v>0</v>
      </c>
      <c r="P3952">
        <v>0</v>
      </c>
      <c r="Q3952">
        <v>-14924.71</v>
      </c>
      <c r="R3952">
        <v>0</v>
      </c>
      <c r="S3952">
        <v>0</v>
      </c>
      <c r="T3952">
        <v>0</v>
      </c>
      <c r="U3952">
        <v>0</v>
      </c>
      <c r="V3952">
        <v>0</v>
      </c>
      <c r="W3952">
        <v>0</v>
      </c>
      <c r="X3952">
        <v>0</v>
      </c>
      <c r="Y3952">
        <v>0</v>
      </c>
      <c r="Z3952">
        <v>0</v>
      </c>
      <c r="AA3952">
        <v>0</v>
      </c>
      <c r="AB3952">
        <v>0</v>
      </c>
      <c r="AC3952">
        <v>0</v>
      </c>
      <c r="AD3952">
        <v>-16462.79</v>
      </c>
      <c r="AE3952">
        <v>0</v>
      </c>
      <c r="AF3952">
        <v>0</v>
      </c>
      <c r="AG3952">
        <v>0</v>
      </c>
      <c r="AH3952">
        <v>0</v>
      </c>
      <c r="AI3952">
        <v>-16462.79</v>
      </c>
      <c r="AJ3952">
        <v>0</v>
      </c>
      <c r="AK3952">
        <v>-16462.79</v>
      </c>
      <c r="AL3952">
        <v>-31387.5</v>
      </c>
      <c r="AM3952">
        <v>0</v>
      </c>
      <c r="AN3952">
        <v>0</v>
      </c>
      <c r="AO3952">
        <v>0</v>
      </c>
      <c r="AP3952">
        <v>15659.78</v>
      </c>
      <c r="AQ3952">
        <v>15659.78</v>
      </c>
    </row>
    <row r="3953" spans="2:43" x14ac:dyDescent="0.35">
      <c r="B3953" s="65" t="s">
        <v>128</v>
      </c>
      <c r="C3953">
        <v>2013</v>
      </c>
      <c r="D3953">
        <v>2015</v>
      </c>
      <c r="F3953">
        <v>1401</v>
      </c>
      <c r="G3953">
        <v>0</v>
      </c>
      <c r="H3953" t="s">
        <v>684</v>
      </c>
      <c r="I3953">
        <v>2</v>
      </c>
      <c r="J3953">
        <v>255</v>
      </c>
      <c r="K3953" t="s">
        <v>66</v>
      </c>
      <c r="L3953">
        <v>-20135.66</v>
      </c>
      <c r="M3953">
        <v>-5203.66</v>
      </c>
      <c r="N3953">
        <v>0</v>
      </c>
      <c r="O3953">
        <v>0</v>
      </c>
      <c r="P3953">
        <v>-20135.66</v>
      </c>
      <c r="Q3953">
        <v>-5203.66</v>
      </c>
      <c r="R3953">
        <v>0</v>
      </c>
      <c r="S3953">
        <v>0</v>
      </c>
      <c r="T3953">
        <v>0</v>
      </c>
      <c r="U3953">
        <v>0</v>
      </c>
      <c r="V3953">
        <v>0</v>
      </c>
      <c r="W3953">
        <v>0</v>
      </c>
      <c r="X3953">
        <v>-239575.17</v>
      </c>
      <c r="Y3953">
        <v>-99186.17</v>
      </c>
      <c r="Z3953">
        <v>0</v>
      </c>
      <c r="AA3953">
        <v>0</v>
      </c>
      <c r="AB3953">
        <v>-239575.17</v>
      </c>
      <c r="AC3953">
        <v>-99186.17</v>
      </c>
      <c r="AD3953">
        <v>-155321</v>
      </c>
      <c r="AE3953">
        <v>0</v>
      </c>
      <c r="AF3953">
        <v>0</v>
      </c>
      <c r="AG3953">
        <v>0</v>
      </c>
      <c r="AH3953">
        <v>0</v>
      </c>
      <c r="AI3953">
        <v>-155321</v>
      </c>
      <c r="AJ3953">
        <v>-239575.17</v>
      </c>
      <c r="AK3953">
        <v>-14932</v>
      </c>
      <c r="AL3953">
        <v>0</v>
      </c>
      <c r="AM3953">
        <v>0</v>
      </c>
      <c r="AN3953">
        <v>0</v>
      </c>
      <c r="AO3953">
        <v>0</v>
      </c>
      <c r="AP3953">
        <v>0</v>
      </c>
      <c r="AQ3953">
        <v>0</v>
      </c>
    </row>
    <row r="3954" spans="2:43" x14ac:dyDescent="0.35">
      <c r="B3954" s="65" t="s">
        <v>128</v>
      </c>
      <c r="C3954">
        <v>2013</v>
      </c>
      <c r="D3954">
        <v>2015</v>
      </c>
      <c r="F3954">
        <v>5172</v>
      </c>
      <c r="G3954">
        <v>0</v>
      </c>
      <c r="H3954" t="s">
        <v>685</v>
      </c>
      <c r="I3954">
        <v>3</v>
      </c>
      <c r="J3954">
        <v>251</v>
      </c>
      <c r="K3954" t="s">
        <v>66</v>
      </c>
      <c r="L3954">
        <v>-282739.48</v>
      </c>
      <c r="M3954">
        <v>-27128.45</v>
      </c>
      <c r="N3954">
        <v>0</v>
      </c>
      <c r="O3954">
        <v>0</v>
      </c>
      <c r="P3954">
        <v>-282739.48</v>
      </c>
      <c r="Q3954">
        <v>-27128.45</v>
      </c>
      <c r="R3954">
        <v>-47147.69</v>
      </c>
      <c r="S3954">
        <v>-47147.69</v>
      </c>
      <c r="T3954">
        <v>0</v>
      </c>
      <c r="U3954">
        <v>0</v>
      </c>
      <c r="V3954">
        <v>-47147.69</v>
      </c>
      <c r="W3954">
        <v>-47147.69</v>
      </c>
      <c r="X3954">
        <v>-49797.45</v>
      </c>
      <c r="Y3954">
        <v>-27644.91</v>
      </c>
      <c r="Z3954">
        <v>0</v>
      </c>
      <c r="AA3954">
        <v>0</v>
      </c>
      <c r="AB3954">
        <v>-49797.45</v>
      </c>
      <c r="AC3954">
        <v>-27644.91</v>
      </c>
      <c r="AD3954">
        <v>-277763.57</v>
      </c>
      <c r="AE3954">
        <v>0</v>
      </c>
      <c r="AF3954">
        <v>0</v>
      </c>
      <c r="AG3954">
        <v>0</v>
      </c>
      <c r="AH3954">
        <v>0</v>
      </c>
      <c r="AI3954">
        <v>-277763.57</v>
      </c>
      <c r="AJ3954">
        <v>-49797.45</v>
      </c>
      <c r="AK3954">
        <v>-255611.03</v>
      </c>
      <c r="AL3954">
        <v>0</v>
      </c>
      <c r="AM3954">
        <v>16118.92</v>
      </c>
      <c r="AN3954">
        <v>0</v>
      </c>
      <c r="AO3954">
        <v>0</v>
      </c>
      <c r="AP3954">
        <v>0</v>
      </c>
      <c r="AQ3954">
        <v>16118.92</v>
      </c>
    </row>
    <row r="3955" spans="2:43" x14ac:dyDescent="0.35">
      <c r="B3955" s="65" t="s">
        <v>128</v>
      </c>
      <c r="C3955">
        <v>2013</v>
      </c>
      <c r="D3955">
        <v>2015</v>
      </c>
      <c r="F3955">
        <v>5172</v>
      </c>
      <c r="G3955">
        <v>0</v>
      </c>
      <c r="H3955" t="s">
        <v>685</v>
      </c>
      <c r="I3955">
        <v>3</v>
      </c>
      <c r="J3955">
        <v>253</v>
      </c>
      <c r="K3955" t="s">
        <v>66</v>
      </c>
      <c r="L3955">
        <v>-21508.65</v>
      </c>
      <c r="M3955">
        <v>-21508.65</v>
      </c>
      <c r="N3955">
        <v>0</v>
      </c>
      <c r="O3955">
        <v>0</v>
      </c>
      <c r="P3955">
        <v>-21508.65</v>
      </c>
      <c r="Q3955">
        <v>-21508.65</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row>
    <row r="3956" spans="2:43" x14ac:dyDescent="0.35">
      <c r="B3956" s="65" t="s">
        <v>128</v>
      </c>
      <c r="C3956">
        <v>2013</v>
      </c>
      <c r="D3956">
        <v>2015</v>
      </c>
      <c r="F3956">
        <v>5172</v>
      </c>
      <c r="G3956">
        <v>0</v>
      </c>
      <c r="H3956" t="s">
        <v>685</v>
      </c>
      <c r="I3956">
        <v>3</v>
      </c>
      <c r="J3956">
        <v>255</v>
      </c>
      <c r="K3956" t="s">
        <v>66</v>
      </c>
      <c r="L3956">
        <v>-60399.43</v>
      </c>
      <c r="M3956">
        <v>131312.5</v>
      </c>
      <c r="N3956">
        <v>0</v>
      </c>
      <c r="O3956">
        <v>0</v>
      </c>
      <c r="P3956">
        <v>-60399.43</v>
      </c>
      <c r="Q3956">
        <v>131312.5</v>
      </c>
      <c r="R3956">
        <v>-300660.87</v>
      </c>
      <c r="S3956">
        <v>-138117.87</v>
      </c>
      <c r="T3956">
        <v>0</v>
      </c>
      <c r="U3956">
        <v>0</v>
      </c>
      <c r="V3956">
        <v>-300660.87</v>
      </c>
      <c r="W3956">
        <v>-138117.87</v>
      </c>
      <c r="X3956">
        <v>-97131.19</v>
      </c>
      <c r="Y3956">
        <v>-97131.19</v>
      </c>
      <c r="Z3956">
        <v>0</v>
      </c>
      <c r="AA3956">
        <v>0</v>
      </c>
      <c r="AB3956">
        <v>-97131.19</v>
      </c>
      <c r="AC3956">
        <v>-97131.19</v>
      </c>
      <c r="AD3956">
        <v>-354254.93</v>
      </c>
      <c r="AE3956">
        <v>0</v>
      </c>
      <c r="AF3956">
        <v>0</v>
      </c>
      <c r="AG3956">
        <v>0</v>
      </c>
      <c r="AH3956">
        <v>0</v>
      </c>
      <c r="AI3956">
        <v>-354254.93</v>
      </c>
      <c r="AJ3956">
        <v>-97131.19</v>
      </c>
      <c r="AK3956">
        <v>-354254.93</v>
      </c>
      <c r="AL3956">
        <v>0</v>
      </c>
      <c r="AM3956">
        <v>0</v>
      </c>
      <c r="AN3956">
        <v>0</v>
      </c>
      <c r="AO3956">
        <v>0</v>
      </c>
      <c r="AP3956">
        <v>0</v>
      </c>
      <c r="AQ3956">
        <v>0</v>
      </c>
    </row>
    <row r="3957" spans="2:43" x14ac:dyDescent="0.35">
      <c r="B3957" s="65" t="s">
        <v>128</v>
      </c>
      <c r="C3957">
        <v>2013</v>
      </c>
      <c r="D3957">
        <v>2015</v>
      </c>
      <c r="F3957">
        <v>5172</v>
      </c>
      <c r="G3957">
        <v>0</v>
      </c>
      <c r="H3957" t="s">
        <v>685</v>
      </c>
      <c r="I3957">
        <v>3</v>
      </c>
      <c r="J3957">
        <v>257</v>
      </c>
      <c r="K3957" t="s">
        <v>66</v>
      </c>
      <c r="L3957">
        <v>-85708.52</v>
      </c>
      <c r="M3957">
        <v>-73108.52</v>
      </c>
      <c r="N3957">
        <v>0</v>
      </c>
      <c r="O3957">
        <v>0</v>
      </c>
      <c r="P3957">
        <v>-85708.52</v>
      </c>
      <c r="Q3957">
        <v>-73108.52</v>
      </c>
      <c r="R3957">
        <v>0</v>
      </c>
      <c r="S3957">
        <v>-12600</v>
      </c>
      <c r="T3957">
        <v>0</v>
      </c>
      <c r="U3957">
        <v>0</v>
      </c>
      <c r="V3957">
        <v>0</v>
      </c>
      <c r="W3957">
        <v>-12600</v>
      </c>
      <c r="X3957">
        <v>0</v>
      </c>
      <c r="Y3957">
        <v>0</v>
      </c>
      <c r="Z3957">
        <v>0</v>
      </c>
      <c r="AA3957">
        <v>0</v>
      </c>
      <c r="AB3957">
        <v>0</v>
      </c>
      <c r="AC3957">
        <v>0</v>
      </c>
      <c r="AD3957">
        <v>0</v>
      </c>
      <c r="AE3957">
        <v>0</v>
      </c>
      <c r="AF3957">
        <v>0</v>
      </c>
      <c r="AG3957">
        <v>0</v>
      </c>
      <c r="AH3957">
        <v>0</v>
      </c>
      <c r="AI3957">
        <v>0</v>
      </c>
      <c r="AJ3957">
        <v>0</v>
      </c>
      <c r="AK3957">
        <v>0</v>
      </c>
      <c r="AL3957">
        <v>0</v>
      </c>
      <c r="AM3957">
        <v>37863.040000000001</v>
      </c>
      <c r="AN3957">
        <v>0</v>
      </c>
      <c r="AO3957">
        <v>0</v>
      </c>
      <c r="AP3957">
        <v>0</v>
      </c>
      <c r="AQ3957">
        <v>37863.040000000001</v>
      </c>
    </row>
    <row r="3958" spans="2:43" x14ac:dyDescent="0.35">
      <c r="B3958" s="65" t="s">
        <v>128</v>
      </c>
      <c r="C3958">
        <v>2013</v>
      </c>
      <c r="D3958">
        <v>2015</v>
      </c>
      <c r="F3958">
        <v>5172</v>
      </c>
      <c r="G3958">
        <v>0</v>
      </c>
      <c r="H3958" t="s">
        <v>685</v>
      </c>
      <c r="I3958">
        <v>3</v>
      </c>
      <c r="J3958">
        <v>410</v>
      </c>
      <c r="K3958" t="s">
        <v>66</v>
      </c>
      <c r="L3958">
        <v>-60954.68</v>
      </c>
      <c r="M3958">
        <v>0</v>
      </c>
      <c r="N3958">
        <v>0</v>
      </c>
      <c r="O3958">
        <v>0</v>
      </c>
      <c r="P3958">
        <v>-60954.68</v>
      </c>
      <c r="Q3958">
        <v>0</v>
      </c>
      <c r="R3958">
        <v>0</v>
      </c>
      <c r="S3958">
        <v>0</v>
      </c>
      <c r="T3958">
        <v>0</v>
      </c>
      <c r="U3958">
        <v>0</v>
      </c>
      <c r="V3958">
        <v>0</v>
      </c>
      <c r="W3958">
        <v>0</v>
      </c>
      <c r="X3958">
        <v>0</v>
      </c>
      <c r="Y3958">
        <v>0</v>
      </c>
      <c r="Z3958">
        <v>0</v>
      </c>
      <c r="AA3958">
        <v>0</v>
      </c>
      <c r="AB3958">
        <v>0</v>
      </c>
      <c r="AC3958">
        <v>0</v>
      </c>
      <c r="AD3958">
        <v>-60954.68</v>
      </c>
      <c r="AE3958">
        <v>0</v>
      </c>
      <c r="AF3958">
        <v>0</v>
      </c>
      <c r="AG3958">
        <v>0</v>
      </c>
      <c r="AH3958">
        <v>0</v>
      </c>
      <c r="AI3958">
        <v>-60954.68</v>
      </c>
      <c r="AJ3958">
        <v>0</v>
      </c>
      <c r="AK3958">
        <v>-60954.68</v>
      </c>
      <c r="AL3958">
        <v>0</v>
      </c>
      <c r="AM3958">
        <v>0</v>
      </c>
      <c r="AN3958">
        <v>0</v>
      </c>
      <c r="AO3958">
        <v>0</v>
      </c>
      <c r="AP3958">
        <v>0</v>
      </c>
      <c r="AQ3958">
        <v>0</v>
      </c>
    </row>
    <row r="3959" spans="2:43" x14ac:dyDescent="0.35">
      <c r="B3959" s="65" t="s">
        <v>128</v>
      </c>
      <c r="C3959">
        <v>2013</v>
      </c>
      <c r="D3959">
        <v>2015</v>
      </c>
      <c r="F3959">
        <v>8121</v>
      </c>
      <c r="G3959">
        <v>0</v>
      </c>
      <c r="H3959" t="s">
        <v>687</v>
      </c>
      <c r="I3959">
        <v>1</v>
      </c>
      <c r="J3959">
        <v>0</v>
      </c>
      <c r="K3959" t="s">
        <v>66</v>
      </c>
      <c r="L3959">
        <v>0</v>
      </c>
      <c r="M3959">
        <v>0</v>
      </c>
      <c r="N3959">
        <v>0</v>
      </c>
      <c r="O3959">
        <v>0</v>
      </c>
      <c r="P3959">
        <v>0</v>
      </c>
      <c r="Q3959">
        <v>0</v>
      </c>
      <c r="R3959">
        <v>97305.53</v>
      </c>
      <c r="S3959">
        <v>0</v>
      </c>
      <c r="T3959">
        <v>0</v>
      </c>
      <c r="U3959">
        <v>0</v>
      </c>
      <c r="V3959">
        <v>97305.53</v>
      </c>
      <c r="W3959">
        <v>0</v>
      </c>
      <c r="X3959">
        <v>0</v>
      </c>
      <c r="Y3959">
        <v>0</v>
      </c>
      <c r="Z3959">
        <v>0</v>
      </c>
      <c r="AA3959">
        <v>0</v>
      </c>
      <c r="AB3959">
        <v>0</v>
      </c>
      <c r="AC3959">
        <v>0</v>
      </c>
      <c r="AD3959">
        <v>0</v>
      </c>
      <c r="AE3959">
        <v>0</v>
      </c>
      <c r="AF3959">
        <v>0</v>
      </c>
      <c r="AG3959">
        <v>0</v>
      </c>
      <c r="AH3959">
        <v>0</v>
      </c>
      <c r="AI3959">
        <v>0</v>
      </c>
      <c r="AJ3959">
        <v>0</v>
      </c>
      <c r="AK3959">
        <v>0</v>
      </c>
      <c r="AL3959">
        <v>-97305.53</v>
      </c>
      <c r="AM3959">
        <v>0</v>
      </c>
      <c r="AN3959">
        <v>0</v>
      </c>
      <c r="AO3959">
        <v>0</v>
      </c>
      <c r="AP3959">
        <v>0</v>
      </c>
      <c r="AQ3959">
        <v>0</v>
      </c>
    </row>
    <row r="3960" spans="2:43" x14ac:dyDescent="0.35">
      <c r="B3960" s="65" t="s">
        <v>128</v>
      </c>
      <c r="C3960">
        <v>2013</v>
      </c>
      <c r="D3960">
        <v>2015</v>
      </c>
      <c r="F3960">
        <v>8121</v>
      </c>
      <c r="G3960">
        <v>0</v>
      </c>
      <c r="H3960" t="s">
        <v>687</v>
      </c>
      <c r="I3960">
        <v>1</v>
      </c>
      <c r="J3960">
        <v>255</v>
      </c>
      <c r="K3960" t="s">
        <v>66</v>
      </c>
      <c r="L3960">
        <v>0</v>
      </c>
      <c r="M3960">
        <v>0</v>
      </c>
      <c r="N3960">
        <v>0</v>
      </c>
      <c r="O3960">
        <v>0</v>
      </c>
      <c r="P3960">
        <v>0</v>
      </c>
      <c r="Q3960">
        <v>0</v>
      </c>
      <c r="R3960">
        <v>-109118.15</v>
      </c>
      <c r="S3960">
        <v>-109118.15</v>
      </c>
      <c r="T3960">
        <v>0</v>
      </c>
      <c r="U3960">
        <v>0</v>
      </c>
      <c r="V3960">
        <v>-109118.15</v>
      </c>
      <c r="W3960">
        <v>-109118.15</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row>
    <row r="3961" spans="2:43" x14ac:dyDescent="0.35">
      <c r="B3961" s="65" t="s">
        <v>128</v>
      </c>
      <c r="C3961">
        <v>2013</v>
      </c>
      <c r="D3961">
        <v>2015</v>
      </c>
      <c r="F3961">
        <v>8121</v>
      </c>
      <c r="G3961">
        <v>0</v>
      </c>
      <c r="H3961" t="s">
        <v>687</v>
      </c>
      <c r="I3961">
        <v>1</v>
      </c>
      <c r="J3961">
        <v>940</v>
      </c>
      <c r="K3961" t="s">
        <v>66</v>
      </c>
      <c r="L3961">
        <v>0</v>
      </c>
      <c r="M3961">
        <v>0</v>
      </c>
      <c r="N3961">
        <v>0</v>
      </c>
      <c r="O3961">
        <v>0</v>
      </c>
      <c r="P3961">
        <v>0</v>
      </c>
      <c r="Q3961">
        <v>0</v>
      </c>
      <c r="R3961">
        <v>0</v>
      </c>
      <c r="S3961">
        <v>97305.53</v>
      </c>
      <c r="T3961">
        <v>0</v>
      </c>
      <c r="U3961">
        <v>0</v>
      </c>
      <c r="V3961">
        <v>0</v>
      </c>
      <c r="W3961">
        <v>97305.53</v>
      </c>
      <c r="X3961">
        <v>0</v>
      </c>
      <c r="Y3961">
        <v>0</v>
      </c>
      <c r="Z3961">
        <v>0</v>
      </c>
      <c r="AA3961">
        <v>0</v>
      </c>
      <c r="AB3961">
        <v>0</v>
      </c>
      <c r="AC3961">
        <v>0</v>
      </c>
      <c r="AD3961">
        <v>0</v>
      </c>
      <c r="AE3961">
        <v>0</v>
      </c>
      <c r="AF3961">
        <v>0</v>
      </c>
      <c r="AG3961">
        <v>0</v>
      </c>
      <c r="AH3961">
        <v>0</v>
      </c>
      <c r="AI3961">
        <v>0</v>
      </c>
      <c r="AJ3961">
        <v>0</v>
      </c>
      <c r="AK3961">
        <v>0</v>
      </c>
      <c r="AL3961">
        <v>97305.53</v>
      </c>
      <c r="AM3961">
        <v>0</v>
      </c>
      <c r="AN3961">
        <v>0</v>
      </c>
      <c r="AO3961">
        <v>0</v>
      </c>
      <c r="AP3961">
        <v>0</v>
      </c>
      <c r="AQ3961">
        <v>0</v>
      </c>
    </row>
    <row r="3962" spans="2:43" x14ac:dyDescent="0.35">
      <c r="B3962" s="65" t="s">
        <v>128</v>
      </c>
      <c r="C3962">
        <v>2014</v>
      </c>
      <c r="D3962">
        <v>2014</v>
      </c>
      <c r="F3962">
        <v>1400</v>
      </c>
      <c r="G3962">
        <v>0</v>
      </c>
      <c r="H3962" t="s">
        <v>679</v>
      </c>
      <c r="I3962">
        <v>1</v>
      </c>
      <c r="J3962">
        <v>231</v>
      </c>
      <c r="K3962" t="s">
        <v>66</v>
      </c>
      <c r="L3962">
        <v>-3174.69</v>
      </c>
      <c r="M3962">
        <v>-3174.69</v>
      </c>
      <c r="N3962">
        <v>0</v>
      </c>
      <c r="O3962">
        <v>0</v>
      </c>
      <c r="P3962">
        <v>-3174.69</v>
      </c>
      <c r="Q3962">
        <v>-3174.69</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row>
    <row r="3963" spans="2:43" x14ac:dyDescent="0.35">
      <c r="B3963" s="65" t="s">
        <v>128</v>
      </c>
      <c r="C3963">
        <v>2014</v>
      </c>
      <c r="D3963">
        <v>2014</v>
      </c>
      <c r="F3963">
        <v>1400</v>
      </c>
      <c r="G3963">
        <v>0</v>
      </c>
      <c r="H3963" t="s">
        <v>679</v>
      </c>
      <c r="I3963">
        <v>1</v>
      </c>
      <c r="J3963">
        <v>233</v>
      </c>
      <c r="K3963" t="s">
        <v>66</v>
      </c>
      <c r="L3963">
        <v>-4179.3999999999996</v>
      </c>
      <c r="M3963">
        <v>-4179.3999999999996</v>
      </c>
      <c r="N3963">
        <v>0</v>
      </c>
      <c r="O3963">
        <v>0</v>
      </c>
      <c r="P3963">
        <v>-4179.3999999999996</v>
      </c>
      <c r="Q3963">
        <v>-4179.3999999999996</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104.69</v>
      </c>
      <c r="AN3963">
        <v>0</v>
      </c>
      <c r="AO3963">
        <v>0</v>
      </c>
      <c r="AP3963">
        <v>0</v>
      </c>
      <c r="AQ3963">
        <v>104.69</v>
      </c>
    </row>
    <row r="3964" spans="2:43" x14ac:dyDescent="0.35">
      <c r="B3964" s="65" t="s">
        <v>128</v>
      </c>
      <c r="C3964">
        <v>2014</v>
      </c>
      <c r="D3964">
        <v>2014</v>
      </c>
      <c r="F3964">
        <v>1400</v>
      </c>
      <c r="G3964">
        <v>0</v>
      </c>
      <c r="H3964" t="s">
        <v>679</v>
      </c>
      <c r="I3964">
        <v>1</v>
      </c>
      <c r="J3964">
        <v>240</v>
      </c>
      <c r="K3964" t="s">
        <v>66</v>
      </c>
      <c r="L3964">
        <v>-40000</v>
      </c>
      <c r="M3964">
        <v>-40000</v>
      </c>
      <c r="N3964">
        <v>0</v>
      </c>
      <c r="O3964">
        <v>0</v>
      </c>
      <c r="P3964">
        <v>-40000</v>
      </c>
      <c r="Q3964">
        <v>-40000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row>
    <row r="3965" spans="2:43" x14ac:dyDescent="0.35">
      <c r="B3965" s="65" t="s">
        <v>128</v>
      </c>
      <c r="C3965">
        <v>2014</v>
      </c>
      <c r="D3965">
        <v>2014</v>
      </c>
      <c r="F3965">
        <v>1400</v>
      </c>
      <c r="G3965">
        <v>0</v>
      </c>
      <c r="H3965" t="s">
        <v>679</v>
      </c>
      <c r="I3965">
        <v>1</v>
      </c>
      <c r="J3965">
        <v>251</v>
      </c>
      <c r="K3965" t="s">
        <v>66</v>
      </c>
      <c r="L3965">
        <v>-8577.51</v>
      </c>
      <c r="M3965">
        <v>-8577.51</v>
      </c>
      <c r="N3965">
        <v>0</v>
      </c>
      <c r="O3965">
        <v>0</v>
      </c>
      <c r="P3965">
        <v>-8577.51</v>
      </c>
      <c r="Q3965">
        <v>-8577.51</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8577.51</v>
      </c>
      <c r="AN3965">
        <v>0</v>
      </c>
      <c r="AO3965">
        <v>0</v>
      </c>
      <c r="AP3965">
        <v>0</v>
      </c>
      <c r="AQ3965">
        <v>8577.51</v>
      </c>
    </row>
    <row r="3966" spans="2:43" x14ac:dyDescent="0.35">
      <c r="B3966" s="65" t="s">
        <v>128</v>
      </c>
      <c r="C3966">
        <v>2014</v>
      </c>
      <c r="D3966">
        <v>2014</v>
      </c>
      <c r="F3966">
        <v>1400</v>
      </c>
      <c r="G3966">
        <v>0</v>
      </c>
      <c r="H3966" t="s">
        <v>679</v>
      </c>
      <c r="I3966">
        <v>1</v>
      </c>
      <c r="J3966">
        <v>252</v>
      </c>
      <c r="K3966" t="s">
        <v>66</v>
      </c>
      <c r="L3966">
        <v>-14000</v>
      </c>
      <c r="M3966">
        <v>0</v>
      </c>
      <c r="N3966">
        <v>0</v>
      </c>
      <c r="O3966">
        <v>0</v>
      </c>
      <c r="P3966">
        <v>-14000</v>
      </c>
      <c r="Q3966">
        <v>0</v>
      </c>
      <c r="R3966">
        <v>0</v>
      </c>
      <c r="S3966">
        <v>0</v>
      </c>
      <c r="T3966">
        <v>0</v>
      </c>
      <c r="U3966">
        <v>0</v>
      </c>
      <c r="V3966">
        <v>0</v>
      </c>
      <c r="W3966">
        <v>0</v>
      </c>
      <c r="X3966">
        <v>0</v>
      </c>
      <c r="Y3966">
        <v>0</v>
      </c>
      <c r="Z3966">
        <v>0</v>
      </c>
      <c r="AA3966">
        <v>0</v>
      </c>
      <c r="AB3966">
        <v>0</v>
      </c>
      <c r="AC3966">
        <v>0</v>
      </c>
      <c r="AD3966">
        <v>-14000</v>
      </c>
      <c r="AE3966">
        <v>0</v>
      </c>
      <c r="AF3966">
        <v>0</v>
      </c>
      <c r="AG3966">
        <v>0</v>
      </c>
      <c r="AH3966">
        <v>0</v>
      </c>
      <c r="AI3966">
        <v>-14000</v>
      </c>
      <c r="AJ3966">
        <v>0</v>
      </c>
      <c r="AK3966">
        <v>-14000</v>
      </c>
      <c r="AL3966">
        <v>0</v>
      </c>
      <c r="AM3966">
        <v>0</v>
      </c>
      <c r="AN3966">
        <v>0</v>
      </c>
      <c r="AO3966">
        <v>0</v>
      </c>
      <c r="AP3966">
        <v>0</v>
      </c>
      <c r="AQ3966">
        <v>0</v>
      </c>
    </row>
    <row r="3967" spans="2:43" x14ac:dyDescent="0.35">
      <c r="B3967" s="65" t="s">
        <v>128</v>
      </c>
      <c r="C3967">
        <v>2014</v>
      </c>
      <c r="D3967">
        <v>2014</v>
      </c>
      <c r="F3967">
        <v>1400</v>
      </c>
      <c r="G3967">
        <v>0</v>
      </c>
      <c r="H3967" t="s">
        <v>679</v>
      </c>
      <c r="I3967">
        <v>1</v>
      </c>
      <c r="J3967">
        <v>253</v>
      </c>
      <c r="K3967" t="s">
        <v>66</v>
      </c>
      <c r="L3967">
        <v>-13556.04</v>
      </c>
      <c r="M3967">
        <v>-18556.04</v>
      </c>
      <c r="N3967">
        <v>0</v>
      </c>
      <c r="O3967">
        <v>0</v>
      </c>
      <c r="P3967">
        <v>-13556.04</v>
      </c>
      <c r="Q3967">
        <v>-18556.04</v>
      </c>
      <c r="R3967">
        <v>0</v>
      </c>
      <c r="S3967">
        <v>0</v>
      </c>
      <c r="T3967">
        <v>0</v>
      </c>
      <c r="U3967">
        <v>0</v>
      </c>
      <c r="V3967">
        <v>0</v>
      </c>
      <c r="W3967">
        <v>0</v>
      </c>
      <c r="X3967">
        <v>-93630.03</v>
      </c>
      <c r="Y3967">
        <v>-88707.75</v>
      </c>
      <c r="Z3967">
        <v>0</v>
      </c>
      <c r="AA3967">
        <v>0</v>
      </c>
      <c r="AB3967">
        <v>-93630.03</v>
      </c>
      <c r="AC3967">
        <v>-88707.75</v>
      </c>
      <c r="AD3967">
        <v>77.72</v>
      </c>
      <c r="AE3967">
        <v>0</v>
      </c>
      <c r="AF3967">
        <v>0</v>
      </c>
      <c r="AG3967">
        <v>0</v>
      </c>
      <c r="AH3967">
        <v>0</v>
      </c>
      <c r="AI3967">
        <v>77.72</v>
      </c>
      <c r="AJ3967">
        <v>-93630.03</v>
      </c>
      <c r="AK3967">
        <v>5000</v>
      </c>
      <c r="AL3967">
        <v>0</v>
      </c>
      <c r="AM3967">
        <v>5000</v>
      </c>
      <c r="AN3967">
        <v>0</v>
      </c>
      <c r="AO3967">
        <v>0</v>
      </c>
      <c r="AP3967">
        <v>0</v>
      </c>
      <c r="AQ3967">
        <v>5000</v>
      </c>
    </row>
    <row r="3968" spans="2:43" x14ac:dyDescent="0.35">
      <c r="B3968" s="65" t="s">
        <v>128</v>
      </c>
      <c r="C3968">
        <v>2014</v>
      </c>
      <c r="D3968">
        <v>2014</v>
      </c>
      <c r="F3968">
        <v>1400</v>
      </c>
      <c r="G3968">
        <v>0</v>
      </c>
      <c r="H3968" t="s">
        <v>679</v>
      </c>
      <c r="I3968">
        <v>1</v>
      </c>
      <c r="J3968">
        <v>257</v>
      </c>
      <c r="K3968" t="s">
        <v>66</v>
      </c>
      <c r="L3968">
        <v>-41553.589999999997</v>
      </c>
      <c r="M3968">
        <v>-41553.589999999997</v>
      </c>
      <c r="N3968">
        <v>0</v>
      </c>
      <c r="O3968">
        <v>0</v>
      </c>
      <c r="P3968">
        <v>-41553.589999999997</v>
      </c>
      <c r="Q3968">
        <v>-41553.589999999997</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0</v>
      </c>
      <c r="AM3968">
        <v>41553.519999999997</v>
      </c>
      <c r="AN3968">
        <v>0</v>
      </c>
      <c r="AO3968">
        <v>0</v>
      </c>
      <c r="AP3968">
        <v>0</v>
      </c>
      <c r="AQ3968">
        <v>41553.519999999997</v>
      </c>
    </row>
    <row r="3969" spans="2:43" x14ac:dyDescent="0.35">
      <c r="B3969" s="65" t="s">
        <v>128</v>
      </c>
      <c r="C3969">
        <v>2014</v>
      </c>
      <c r="D3969">
        <v>2014</v>
      </c>
      <c r="F3969">
        <v>1400</v>
      </c>
      <c r="G3969">
        <v>0</v>
      </c>
      <c r="H3969" t="s">
        <v>679</v>
      </c>
      <c r="I3969">
        <v>1</v>
      </c>
      <c r="J3969">
        <v>260</v>
      </c>
      <c r="K3969" t="s">
        <v>66</v>
      </c>
      <c r="L3969">
        <v>-815</v>
      </c>
      <c r="M3969">
        <v>-815</v>
      </c>
      <c r="N3969">
        <v>0</v>
      </c>
      <c r="O3969">
        <v>0</v>
      </c>
      <c r="P3969">
        <v>-815</v>
      </c>
      <c r="Q3969">
        <v>-815</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815</v>
      </c>
      <c r="AN3969">
        <v>0</v>
      </c>
      <c r="AO3969">
        <v>0</v>
      </c>
      <c r="AP3969">
        <v>0</v>
      </c>
      <c r="AQ3969">
        <v>815</v>
      </c>
    </row>
    <row r="3970" spans="2:43" x14ac:dyDescent="0.35">
      <c r="B3970" s="65" t="s">
        <v>128</v>
      </c>
      <c r="C3970">
        <v>2014</v>
      </c>
      <c r="D3970">
        <v>2014</v>
      </c>
      <c r="F3970">
        <v>1400</v>
      </c>
      <c r="G3970">
        <v>0</v>
      </c>
      <c r="H3970" t="s">
        <v>678</v>
      </c>
      <c r="I3970">
        <v>801</v>
      </c>
      <c r="J3970">
        <v>253</v>
      </c>
      <c r="K3970" t="s">
        <v>457</v>
      </c>
      <c r="L3970">
        <v>0</v>
      </c>
      <c r="M3970">
        <v>5000</v>
      </c>
      <c r="N3970">
        <v>0</v>
      </c>
      <c r="O3970">
        <v>-5000</v>
      </c>
      <c r="P3970">
        <v>0</v>
      </c>
      <c r="Q3970">
        <v>0</v>
      </c>
      <c r="R3970">
        <v>0</v>
      </c>
      <c r="S3970">
        <v>0</v>
      </c>
      <c r="T3970">
        <v>0</v>
      </c>
      <c r="U3970">
        <v>0</v>
      </c>
      <c r="V3970">
        <v>0</v>
      </c>
      <c r="W3970">
        <v>0</v>
      </c>
      <c r="X3970">
        <v>0</v>
      </c>
      <c r="Y3970">
        <v>-5000</v>
      </c>
      <c r="Z3970">
        <v>0</v>
      </c>
      <c r="AA3970">
        <v>0</v>
      </c>
      <c r="AB3970">
        <v>0</v>
      </c>
      <c r="AC3970">
        <v>-5000</v>
      </c>
      <c r="AD3970">
        <v>0</v>
      </c>
      <c r="AE3970">
        <v>0</v>
      </c>
      <c r="AF3970">
        <v>0</v>
      </c>
      <c r="AG3970">
        <v>0</v>
      </c>
      <c r="AH3970">
        <v>0</v>
      </c>
      <c r="AI3970">
        <v>0</v>
      </c>
      <c r="AJ3970">
        <v>0</v>
      </c>
      <c r="AK3970">
        <v>-5000</v>
      </c>
      <c r="AL3970">
        <v>-5000</v>
      </c>
      <c r="AM3970">
        <v>0</v>
      </c>
      <c r="AN3970">
        <v>0</v>
      </c>
      <c r="AO3970">
        <v>0</v>
      </c>
      <c r="AP3970">
        <v>0</v>
      </c>
      <c r="AQ3970">
        <v>0</v>
      </c>
    </row>
    <row r="3971" spans="2:43" x14ac:dyDescent="0.35">
      <c r="B3971" s="65" t="s">
        <v>128</v>
      </c>
      <c r="C3971">
        <v>2014</v>
      </c>
      <c r="D3971">
        <v>2014</v>
      </c>
      <c r="F3971">
        <v>1401</v>
      </c>
      <c r="G3971">
        <v>0</v>
      </c>
      <c r="H3971" t="s">
        <v>679</v>
      </c>
      <c r="I3971">
        <v>1</v>
      </c>
      <c r="J3971">
        <v>210</v>
      </c>
      <c r="K3971" t="s">
        <v>66</v>
      </c>
      <c r="L3971">
        <v>-4624.1000000000004</v>
      </c>
      <c r="M3971">
        <v>-4624.1000000000004</v>
      </c>
      <c r="N3971">
        <v>0</v>
      </c>
      <c r="O3971">
        <v>0</v>
      </c>
      <c r="P3971">
        <v>-4624.1000000000004</v>
      </c>
      <c r="Q3971">
        <v>-4624.1000000000004</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4536.6000000000004</v>
      </c>
      <c r="AN3971">
        <v>0</v>
      </c>
      <c r="AO3971">
        <v>0</v>
      </c>
      <c r="AP3971">
        <v>0</v>
      </c>
      <c r="AQ3971">
        <v>4536.6000000000004</v>
      </c>
    </row>
    <row r="3972" spans="2:43" x14ac:dyDescent="0.35">
      <c r="B3972" s="65" t="s">
        <v>128</v>
      </c>
      <c r="C3972">
        <v>2014</v>
      </c>
      <c r="D3972">
        <v>2014</v>
      </c>
      <c r="F3972">
        <v>1401</v>
      </c>
      <c r="G3972">
        <v>0</v>
      </c>
      <c r="H3972" t="s">
        <v>679</v>
      </c>
      <c r="I3972">
        <v>1</v>
      </c>
      <c r="J3972">
        <v>231</v>
      </c>
      <c r="K3972" t="s">
        <v>66</v>
      </c>
      <c r="L3972">
        <v>-54840.05</v>
      </c>
      <c r="M3972">
        <v>-54840.05</v>
      </c>
      <c r="N3972">
        <v>0</v>
      </c>
      <c r="O3972">
        <v>0</v>
      </c>
      <c r="P3972">
        <v>-54840.05</v>
      </c>
      <c r="Q3972">
        <v>-54840.05</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row>
    <row r="3973" spans="2:43" x14ac:dyDescent="0.35">
      <c r="B3973" s="65" t="s">
        <v>128</v>
      </c>
      <c r="C3973">
        <v>2014</v>
      </c>
      <c r="D3973">
        <v>2014</v>
      </c>
      <c r="F3973">
        <v>1401</v>
      </c>
      <c r="G3973">
        <v>0</v>
      </c>
      <c r="H3973" t="s">
        <v>679</v>
      </c>
      <c r="I3973">
        <v>1</v>
      </c>
      <c r="J3973">
        <v>233</v>
      </c>
      <c r="K3973" t="s">
        <v>66</v>
      </c>
      <c r="L3973">
        <v>-7020.78</v>
      </c>
      <c r="M3973">
        <v>-7020.78</v>
      </c>
      <c r="N3973">
        <v>0</v>
      </c>
      <c r="O3973">
        <v>0</v>
      </c>
      <c r="P3973">
        <v>-7020.78</v>
      </c>
      <c r="Q3973">
        <v>-7020.78</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row>
    <row r="3974" spans="2:43" x14ac:dyDescent="0.35">
      <c r="B3974" s="65" t="s">
        <v>128</v>
      </c>
      <c r="C3974">
        <v>2014</v>
      </c>
      <c r="D3974">
        <v>2014</v>
      </c>
      <c r="F3974">
        <v>1401</v>
      </c>
      <c r="G3974">
        <v>0</v>
      </c>
      <c r="H3974" t="s">
        <v>679</v>
      </c>
      <c r="I3974">
        <v>1</v>
      </c>
      <c r="J3974">
        <v>240</v>
      </c>
      <c r="K3974" t="s">
        <v>66</v>
      </c>
      <c r="L3974">
        <v>-82821</v>
      </c>
      <c r="M3974">
        <v>-82821</v>
      </c>
      <c r="N3974">
        <v>0</v>
      </c>
      <c r="O3974">
        <v>0</v>
      </c>
      <c r="P3974">
        <v>-82821</v>
      </c>
      <c r="Q3974">
        <v>-82821</v>
      </c>
      <c r="R3974">
        <v>0</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0</v>
      </c>
    </row>
    <row r="3975" spans="2:43" x14ac:dyDescent="0.35">
      <c r="B3975" s="65" t="s">
        <v>128</v>
      </c>
      <c r="C3975">
        <v>2014</v>
      </c>
      <c r="D3975">
        <v>2014</v>
      </c>
      <c r="F3975">
        <v>1401</v>
      </c>
      <c r="G3975">
        <v>0</v>
      </c>
      <c r="H3975" t="s">
        <v>679</v>
      </c>
      <c r="I3975">
        <v>1</v>
      </c>
      <c r="J3975">
        <v>251</v>
      </c>
      <c r="K3975" t="s">
        <v>66</v>
      </c>
      <c r="L3975">
        <v>-137413.1</v>
      </c>
      <c r="M3975">
        <v>-92313.1</v>
      </c>
      <c r="N3975">
        <v>0</v>
      </c>
      <c r="O3975">
        <v>0</v>
      </c>
      <c r="P3975">
        <v>-137413.1</v>
      </c>
      <c r="Q3975">
        <v>-92313.1</v>
      </c>
      <c r="R3975">
        <v>0</v>
      </c>
      <c r="S3975">
        <v>0</v>
      </c>
      <c r="T3975">
        <v>0</v>
      </c>
      <c r="U3975">
        <v>0</v>
      </c>
      <c r="V3975">
        <v>0</v>
      </c>
      <c r="W3975">
        <v>0</v>
      </c>
      <c r="X3975">
        <v>-298.83</v>
      </c>
      <c r="Y3975">
        <v>-48.08</v>
      </c>
      <c r="Z3975">
        <v>0</v>
      </c>
      <c r="AA3975">
        <v>0</v>
      </c>
      <c r="AB3975">
        <v>-298.83</v>
      </c>
      <c r="AC3975">
        <v>-48.08</v>
      </c>
      <c r="AD3975">
        <v>-45350.75</v>
      </c>
      <c r="AE3975">
        <v>0</v>
      </c>
      <c r="AF3975">
        <v>0</v>
      </c>
      <c r="AG3975">
        <v>0</v>
      </c>
      <c r="AH3975">
        <v>0</v>
      </c>
      <c r="AI3975">
        <v>-45350.75</v>
      </c>
      <c r="AJ3975">
        <v>-298.83</v>
      </c>
      <c r="AK3975">
        <v>-45100</v>
      </c>
      <c r="AL3975">
        <v>0</v>
      </c>
      <c r="AM3975">
        <v>215</v>
      </c>
      <c r="AN3975">
        <v>0</v>
      </c>
      <c r="AO3975">
        <v>0</v>
      </c>
      <c r="AP3975">
        <v>0</v>
      </c>
      <c r="AQ3975">
        <v>215</v>
      </c>
    </row>
    <row r="3976" spans="2:43" x14ac:dyDescent="0.35">
      <c r="B3976" s="65" t="s">
        <v>128</v>
      </c>
      <c r="C3976">
        <v>2014</v>
      </c>
      <c r="D3976">
        <v>2014</v>
      </c>
      <c r="F3976">
        <v>1401</v>
      </c>
      <c r="G3976">
        <v>0</v>
      </c>
      <c r="H3976" t="s">
        <v>679</v>
      </c>
      <c r="I3976">
        <v>1</v>
      </c>
      <c r="J3976">
        <v>252</v>
      </c>
      <c r="K3976" t="s">
        <v>66</v>
      </c>
      <c r="L3976">
        <v>-17969.2</v>
      </c>
      <c r="M3976">
        <v>-10969.2</v>
      </c>
      <c r="N3976">
        <v>0</v>
      </c>
      <c r="O3976">
        <v>0</v>
      </c>
      <c r="P3976">
        <v>-17969.2</v>
      </c>
      <c r="Q3976">
        <v>-10969.2</v>
      </c>
      <c r="R3976">
        <v>0</v>
      </c>
      <c r="S3976">
        <v>0</v>
      </c>
      <c r="T3976">
        <v>0</v>
      </c>
      <c r="U3976">
        <v>0</v>
      </c>
      <c r="V3976">
        <v>0</v>
      </c>
      <c r="W3976">
        <v>0</v>
      </c>
      <c r="X3976">
        <v>0</v>
      </c>
      <c r="Y3976">
        <v>0</v>
      </c>
      <c r="Z3976">
        <v>0</v>
      </c>
      <c r="AA3976">
        <v>0</v>
      </c>
      <c r="AB3976">
        <v>0</v>
      </c>
      <c r="AC3976">
        <v>0</v>
      </c>
      <c r="AD3976">
        <v>-7000</v>
      </c>
      <c r="AE3976">
        <v>0</v>
      </c>
      <c r="AF3976">
        <v>0</v>
      </c>
      <c r="AG3976">
        <v>0</v>
      </c>
      <c r="AH3976">
        <v>0</v>
      </c>
      <c r="AI3976">
        <v>-7000</v>
      </c>
      <c r="AJ3976">
        <v>0</v>
      </c>
      <c r="AK3976">
        <v>-7000</v>
      </c>
      <c r="AL3976">
        <v>0</v>
      </c>
      <c r="AM3976">
        <v>9185</v>
      </c>
      <c r="AN3976">
        <v>0</v>
      </c>
      <c r="AO3976">
        <v>0</v>
      </c>
      <c r="AP3976">
        <v>0</v>
      </c>
      <c r="AQ3976">
        <v>9185</v>
      </c>
    </row>
    <row r="3977" spans="2:43" x14ac:dyDescent="0.35">
      <c r="B3977" s="65" t="s">
        <v>128</v>
      </c>
      <c r="C3977">
        <v>2014</v>
      </c>
      <c r="D3977">
        <v>2014</v>
      </c>
      <c r="F3977">
        <v>1401</v>
      </c>
      <c r="G3977">
        <v>0</v>
      </c>
      <c r="H3977" t="s">
        <v>679</v>
      </c>
      <c r="I3977">
        <v>1</v>
      </c>
      <c r="J3977">
        <v>253</v>
      </c>
      <c r="K3977" t="s">
        <v>66</v>
      </c>
      <c r="L3977">
        <v>-15809.11</v>
      </c>
      <c r="M3977">
        <v>-15809.11</v>
      </c>
      <c r="N3977">
        <v>0</v>
      </c>
      <c r="O3977">
        <v>0</v>
      </c>
      <c r="P3977">
        <v>-15809.11</v>
      </c>
      <c r="Q3977">
        <v>-15809.11</v>
      </c>
      <c r="R3977">
        <v>0</v>
      </c>
      <c r="S3977">
        <v>0</v>
      </c>
      <c r="T3977">
        <v>0</v>
      </c>
      <c r="U3977">
        <v>0</v>
      </c>
      <c r="V3977">
        <v>0</v>
      </c>
      <c r="W3977">
        <v>0</v>
      </c>
      <c r="X3977">
        <v>-49623.76</v>
      </c>
      <c r="Y3977">
        <v>-50037.62</v>
      </c>
      <c r="Z3977">
        <v>0</v>
      </c>
      <c r="AA3977">
        <v>0</v>
      </c>
      <c r="AB3977">
        <v>-49623.76</v>
      </c>
      <c r="AC3977">
        <v>-50037.62</v>
      </c>
      <c r="AD3977">
        <v>413.86</v>
      </c>
      <c r="AE3977">
        <v>0</v>
      </c>
      <c r="AF3977">
        <v>0</v>
      </c>
      <c r="AG3977">
        <v>0</v>
      </c>
      <c r="AH3977">
        <v>0</v>
      </c>
      <c r="AI3977">
        <v>413.86</v>
      </c>
      <c r="AJ3977">
        <v>-49623.76</v>
      </c>
      <c r="AK3977">
        <v>0</v>
      </c>
      <c r="AL3977">
        <v>0</v>
      </c>
      <c r="AM3977">
        <v>0</v>
      </c>
      <c r="AN3977">
        <v>0</v>
      </c>
      <c r="AO3977">
        <v>0</v>
      </c>
      <c r="AP3977">
        <v>0</v>
      </c>
      <c r="AQ3977">
        <v>0</v>
      </c>
    </row>
    <row r="3978" spans="2:43" x14ac:dyDescent="0.35">
      <c r="B3978" s="65" t="s">
        <v>128</v>
      </c>
      <c r="C3978">
        <v>2014</v>
      </c>
      <c r="D3978">
        <v>2014</v>
      </c>
      <c r="F3978">
        <v>1401</v>
      </c>
      <c r="G3978">
        <v>0</v>
      </c>
      <c r="H3978" t="s">
        <v>679</v>
      </c>
      <c r="I3978">
        <v>1</v>
      </c>
      <c r="J3978">
        <v>257</v>
      </c>
      <c r="K3978" t="s">
        <v>66</v>
      </c>
      <c r="L3978">
        <v>-6634.27</v>
      </c>
      <c r="M3978">
        <v>-6634.27</v>
      </c>
      <c r="N3978">
        <v>0</v>
      </c>
      <c r="O3978">
        <v>0</v>
      </c>
      <c r="P3978">
        <v>-6634.27</v>
      </c>
      <c r="Q3978">
        <v>-6634.27</v>
      </c>
      <c r="R3978">
        <v>-15.91</v>
      </c>
      <c r="S3978">
        <v>-15.91</v>
      </c>
      <c r="T3978">
        <v>0</v>
      </c>
      <c r="U3978">
        <v>0</v>
      </c>
      <c r="V3978">
        <v>-15.91</v>
      </c>
      <c r="W3978">
        <v>-15.91</v>
      </c>
      <c r="X3978">
        <v>0</v>
      </c>
      <c r="Y3978">
        <v>0</v>
      </c>
      <c r="Z3978">
        <v>0</v>
      </c>
      <c r="AA3978">
        <v>0</v>
      </c>
      <c r="AB3978">
        <v>0</v>
      </c>
      <c r="AC3978">
        <v>0</v>
      </c>
      <c r="AD3978">
        <v>0</v>
      </c>
      <c r="AE3978">
        <v>0</v>
      </c>
      <c r="AF3978">
        <v>0</v>
      </c>
      <c r="AG3978">
        <v>0</v>
      </c>
      <c r="AH3978">
        <v>0</v>
      </c>
      <c r="AI3978">
        <v>0</v>
      </c>
      <c r="AJ3978">
        <v>0</v>
      </c>
      <c r="AK3978">
        <v>0</v>
      </c>
      <c r="AL3978">
        <v>0</v>
      </c>
      <c r="AM3978">
        <v>2471.44</v>
      </c>
      <c r="AN3978">
        <v>0</v>
      </c>
      <c r="AO3978">
        <v>0</v>
      </c>
      <c r="AP3978">
        <v>0</v>
      </c>
      <c r="AQ3978">
        <v>2471.44</v>
      </c>
    </row>
    <row r="3979" spans="2:43" x14ac:dyDescent="0.35">
      <c r="B3979" s="65" t="s">
        <v>128</v>
      </c>
      <c r="C3979">
        <v>2014</v>
      </c>
      <c r="D3979">
        <v>2014</v>
      </c>
      <c r="F3979">
        <v>1401</v>
      </c>
      <c r="G3979">
        <v>0</v>
      </c>
      <c r="H3979" t="s">
        <v>679</v>
      </c>
      <c r="I3979">
        <v>1</v>
      </c>
      <c r="J3979">
        <v>260</v>
      </c>
      <c r="K3979" t="s">
        <v>66</v>
      </c>
      <c r="L3979">
        <v>-12886.2</v>
      </c>
      <c r="M3979">
        <v>-12886.2</v>
      </c>
      <c r="N3979">
        <v>0</v>
      </c>
      <c r="O3979">
        <v>0</v>
      </c>
      <c r="P3979">
        <v>-12886.2</v>
      </c>
      <c r="Q3979">
        <v>-12886.2</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v>
      </c>
      <c r="AQ3979">
        <v>0</v>
      </c>
    </row>
    <row r="3980" spans="2:43" x14ac:dyDescent="0.35">
      <c r="B3980" s="65" t="s">
        <v>128</v>
      </c>
      <c r="C3980">
        <v>2014</v>
      </c>
      <c r="D3980">
        <v>2014</v>
      </c>
      <c r="F3980">
        <v>1401</v>
      </c>
      <c r="G3980">
        <v>0</v>
      </c>
      <c r="H3980" t="s">
        <v>679</v>
      </c>
      <c r="I3980">
        <v>1</v>
      </c>
      <c r="J3980">
        <v>310</v>
      </c>
      <c r="K3980" t="s">
        <v>66</v>
      </c>
      <c r="L3980">
        <v>-1029.31</v>
      </c>
      <c r="M3980">
        <v>-1029.31</v>
      </c>
      <c r="N3980">
        <v>0</v>
      </c>
      <c r="O3980">
        <v>0</v>
      </c>
      <c r="P3980">
        <v>-1029.31</v>
      </c>
      <c r="Q3980">
        <v>-1029.31</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1029.31</v>
      </c>
      <c r="AN3980">
        <v>0</v>
      </c>
      <c r="AO3980">
        <v>0</v>
      </c>
      <c r="AP3980">
        <v>0</v>
      </c>
      <c r="AQ3980">
        <v>1029.31</v>
      </c>
    </row>
    <row r="3981" spans="2:43" x14ac:dyDescent="0.35">
      <c r="B3981" s="65" t="s">
        <v>128</v>
      </c>
      <c r="C3981">
        <v>2014</v>
      </c>
      <c r="D3981">
        <v>2014</v>
      </c>
      <c r="F3981">
        <v>1401</v>
      </c>
      <c r="G3981">
        <v>0</v>
      </c>
      <c r="H3981" t="s">
        <v>678</v>
      </c>
      <c r="I3981">
        <v>801</v>
      </c>
      <c r="J3981">
        <v>257</v>
      </c>
      <c r="K3981" t="s">
        <v>457</v>
      </c>
      <c r="L3981">
        <v>0</v>
      </c>
      <c r="M3981">
        <v>0</v>
      </c>
      <c r="N3981">
        <v>0</v>
      </c>
      <c r="O3981">
        <v>0</v>
      </c>
      <c r="P3981">
        <v>0</v>
      </c>
      <c r="Q3981">
        <v>0</v>
      </c>
      <c r="R3981">
        <v>15.91</v>
      </c>
      <c r="S3981">
        <v>15.91</v>
      </c>
      <c r="T3981">
        <v>0</v>
      </c>
      <c r="U3981">
        <v>0</v>
      </c>
      <c r="V3981">
        <v>15.91</v>
      </c>
      <c r="W3981">
        <v>15.91</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v>0</v>
      </c>
    </row>
    <row r="3982" spans="2:43" x14ac:dyDescent="0.35">
      <c r="B3982" s="65" t="s">
        <v>128</v>
      </c>
      <c r="C3982">
        <v>2014</v>
      </c>
      <c r="D3982">
        <v>2014</v>
      </c>
      <c r="F3982">
        <v>5172</v>
      </c>
      <c r="G3982">
        <v>0</v>
      </c>
      <c r="H3982" t="s">
        <v>679</v>
      </c>
      <c r="I3982">
        <v>1</v>
      </c>
      <c r="J3982">
        <v>233</v>
      </c>
      <c r="K3982" t="s">
        <v>66</v>
      </c>
      <c r="L3982">
        <v>-13619.23</v>
      </c>
      <c r="M3982">
        <v>-13619.23</v>
      </c>
      <c r="N3982">
        <v>0</v>
      </c>
      <c r="O3982">
        <v>0</v>
      </c>
      <c r="P3982">
        <v>-13619.23</v>
      </c>
      <c r="Q3982">
        <v>-13619.23</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row>
    <row r="3983" spans="2:43" x14ac:dyDescent="0.35">
      <c r="B3983" s="65" t="s">
        <v>128</v>
      </c>
      <c r="C3983">
        <v>2014</v>
      </c>
      <c r="D3983">
        <v>2014</v>
      </c>
      <c r="F3983">
        <v>5172</v>
      </c>
      <c r="G3983">
        <v>0</v>
      </c>
      <c r="H3983" t="s">
        <v>679</v>
      </c>
      <c r="I3983">
        <v>1</v>
      </c>
      <c r="J3983">
        <v>240</v>
      </c>
      <c r="K3983" t="s">
        <v>66</v>
      </c>
      <c r="L3983">
        <v>-44090</v>
      </c>
      <c r="M3983">
        <v>-44090</v>
      </c>
      <c r="N3983">
        <v>0</v>
      </c>
      <c r="O3983">
        <v>0</v>
      </c>
      <c r="P3983">
        <v>-44090</v>
      </c>
      <c r="Q3983">
        <v>-44090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row>
    <row r="3984" spans="2:43" x14ac:dyDescent="0.35">
      <c r="B3984" s="65" t="s">
        <v>128</v>
      </c>
      <c r="C3984">
        <v>2014</v>
      </c>
      <c r="D3984">
        <v>2014</v>
      </c>
      <c r="F3984">
        <v>5172</v>
      </c>
      <c r="G3984">
        <v>0</v>
      </c>
      <c r="H3984" t="s">
        <v>679</v>
      </c>
      <c r="I3984">
        <v>1</v>
      </c>
      <c r="J3984">
        <v>251</v>
      </c>
      <c r="K3984" t="s">
        <v>66</v>
      </c>
      <c r="L3984">
        <v>-309373.15000000002</v>
      </c>
      <c r="M3984">
        <v>-295116.65999999997</v>
      </c>
      <c r="N3984">
        <v>0</v>
      </c>
      <c r="O3984">
        <v>0</v>
      </c>
      <c r="P3984">
        <v>-309373.15000000002</v>
      </c>
      <c r="Q3984">
        <v>-295116.65999999997</v>
      </c>
      <c r="R3984">
        <v>0</v>
      </c>
      <c r="S3984">
        <v>0</v>
      </c>
      <c r="T3984">
        <v>0</v>
      </c>
      <c r="U3984">
        <v>0</v>
      </c>
      <c r="V3984">
        <v>0</v>
      </c>
      <c r="W3984">
        <v>0</v>
      </c>
      <c r="X3984">
        <v>0</v>
      </c>
      <c r="Y3984">
        <v>0</v>
      </c>
      <c r="Z3984">
        <v>0</v>
      </c>
      <c r="AA3984">
        <v>0</v>
      </c>
      <c r="AB3984">
        <v>0</v>
      </c>
      <c r="AC3984">
        <v>0</v>
      </c>
      <c r="AD3984">
        <v>-14256.49</v>
      </c>
      <c r="AE3984">
        <v>0</v>
      </c>
      <c r="AF3984">
        <v>0</v>
      </c>
      <c r="AG3984">
        <v>0</v>
      </c>
      <c r="AH3984">
        <v>0</v>
      </c>
      <c r="AI3984">
        <v>-14256.49</v>
      </c>
      <c r="AJ3984">
        <v>0</v>
      </c>
      <c r="AK3984">
        <v>-14256.49</v>
      </c>
      <c r="AL3984">
        <v>0</v>
      </c>
      <c r="AM3984">
        <v>214159.35999999999</v>
      </c>
      <c r="AN3984">
        <v>0</v>
      </c>
      <c r="AO3984">
        <v>0</v>
      </c>
      <c r="AP3984">
        <v>0</v>
      </c>
      <c r="AQ3984">
        <v>214159.35999999999</v>
      </c>
    </row>
    <row r="3985" spans="2:43" x14ac:dyDescent="0.35">
      <c r="B3985" s="65" t="s">
        <v>128</v>
      </c>
      <c r="C3985">
        <v>2014</v>
      </c>
      <c r="D3985">
        <v>2014</v>
      </c>
      <c r="F3985">
        <v>5172</v>
      </c>
      <c r="G3985">
        <v>0</v>
      </c>
      <c r="H3985" t="s">
        <v>679</v>
      </c>
      <c r="I3985">
        <v>1</v>
      </c>
      <c r="J3985">
        <v>252</v>
      </c>
      <c r="K3985" t="s">
        <v>66</v>
      </c>
      <c r="L3985">
        <v>-1362</v>
      </c>
      <c r="M3985">
        <v>-1362</v>
      </c>
      <c r="N3985">
        <v>0</v>
      </c>
      <c r="O3985">
        <v>0</v>
      </c>
      <c r="P3985">
        <v>-1362</v>
      </c>
      <c r="Q3985">
        <v>-1362</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1362</v>
      </c>
      <c r="AN3985">
        <v>0</v>
      </c>
      <c r="AO3985">
        <v>0</v>
      </c>
      <c r="AP3985">
        <v>0</v>
      </c>
      <c r="AQ3985">
        <v>1362</v>
      </c>
    </row>
    <row r="3986" spans="2:43" x14ac:dyDescent="0.35">
      <c r="B3986" s="65" t="s">
        <v>128</v>
      </c>
      <c r="C3986">
        <v>2014</v>
      </c>
      <c r="D3986">
        <v>2014</v>
      </c>
      <c r="F3986">
        <v>5172</v>
      </c>
      <c r="G3986">
        <v>0</v>
      </c>
      <c r="H3986" t="s">
        <v>679</v>
      </c>
      <c r="I3986">
        <v>1</v>
      </c>
      <c r="J3986">
        <v>253</v>
      </c>
      <c r="K3986" t="s">
        <v>66</v>
      </c>
      <c r="L3986">
        <v>-16373.7</v>
      </c>
      <c r="M3986">
        <v>-16373.7</v>
      </c>
      <c r="N3986">
        <v>0</v>
      </c>
      <c r="O3986">
        <v>0</v>
      </c>
      <c r="P3986">
        <v>-16373.7</v>
      </c>
      <c r="Q3986">
        <v>-16373.7</v>
      </c>
      <c r="R3986">
        <v>0</v>
      </c>
      <c r="S3986">
        <v>0</v>
      </c>
      <c r="T3986">
        <v>0</v>
      </c>
      <c r="U3986">
        <v>0</v>
      </c>
      <c r="V3986">
        <v>0</v>
      </c>
      <c r="W3986">
        <v>0</v>
      </c>
      <c r="X3986">
        <v>-46020.24</v>
      </c>
      <c r="Y3986">
        <v>-46503.05</v>
      </c>
      <c r="Z3986">
        <v>0</v>
      </c>
      <c r="AA3986">
        <v>0</v>
      </c>
      <c r="AB3986">
        <v>-46020.24</v>
      </c>
      <c r="AC3986">
        <v>-46503.05</v>
      </c>
      <c r="AD3986">
        <v>482.81</v>
      </c>
      <c r="AE3986">
        <v>0</v>
      </c>
      <c r="AF3986">
        <v>0</v>
      </c>
      <c r="AG3986">
        <v>0</v>
      </c>
      <c r="AH3986">
        <v>0</v>
      </c>
      <c r="AI3986">
        <v>482.81</v>
      </c>
      <c r="AJ3986">
        <v>-46020.24</v>
      </c>
      <c r="AK3986">
        <v>0</v>
      </c>
      <c r="AL3986">
        <v>0</v>
      </c>
      <c r="AM3986">
        <v>0</v>
      </c>
      <c r="AN3986">
        <v>0</v>
      </c>
      <c r="AO3986">
        <v>0</v>
      </c>
      <c r="AP3986">
        <v>0</v>
      </c>
      <c r="AQ3986">
        <v>0</v>
      </c>
    </row>
    <row r="3987" spans="2:43" x14ac:dyDescent="0.35">
      <c r="B3987" s="65" t="s">
        <v>128</v>
      </c>
      <c r="C3987">
        <v>2014</v>
      </c>
      <c r="D3987">
        <v>2014</v>
      </c>
      <c r="F3987">
        <v>5172</v>
      </c>
      <c r="G3987">
        <v>0</v>
      </c>
      <c r="H3987" t="s">
        <v>679</v>
      </c>
      <c r="I3987">
        <v>1</v>
      </c>
      <c r="J3987">
        <v>260</v>
      </c>
      <c r="K3987" t="s">
        <v>66</v>
      </c>
      <c r="L3987">
        <v>-222.35</v>
      </c>
      <c r="M3987">
        <v>-222.35</v>
      </c>
      <c r="N3987">
        <v>0</v>
      </c>
      <c r="O3987">
        <v>0</v>
      </c>
      <c r="P3987">
        <v>-222.35</v>
      </c>
      <c r="Q3987">
        <v>-222.35</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row>
    <row r="3988" spans="2:43" x14ac:dyDescent="0.35">
      <c r="B3988" s="65" t="s">
        <v>128</v>
      </c>
      <c r="C3988">
        <v>2014</v>
      </c>
      <c r="D3988">
        <v>2014</v>
      </c>
      <c r="F3988">
        <v>5172</v>
      </c>
      <c r="G3988">
        <v>0</v>
      </c>
      <c r="H3988" t="s">
        <v>685</v>
      </c>
      <c r="I3988">
        <v>3</v>
      </c>
      <c r="J3988">
        <v>410</v>
      </c>
      <c r="K3988" t="s">
        <v>66</v>
      </c>
      <c r="L3988">
        <v>-291675.68</v>
      </c>
      <c r="M3988">
        <v>-166321.9</v>
      </c>
      <c r="N3988">
        <v>0</v>
      </c>
      <c r="O3988">
        <v>0</v>
      </c>
      <c r="P3988">
        <v>-291675.68</v>
      </c>
      <c r="Q3988">
        <v>-166321.9</v>
      </c>
      <c r="R3988">
        <v>-7259.96</v>
      </c>
      <c r="S3988">
        <v>-7259.96</v>
      </c>
      <c r="T3988">
        <v>0</v>
      </c>
      <c r="U3988">
        <v>0</v>
      </c>
      <c r="V3988">
        <v>-7259.96</v>
      </c>
      <c r="W3988">
        <v>-7259.96</v>
      </c>
      <c r="X3988">
        <v>0</v>
      </c>
      <c r="Y3988">
        <v>0</v>
      </c>
      <c r="Z3988">
        <v>0</v>
      </c>
      <c r="AA3988">
        <v>0</v>
      </c>
      <c r="AB3988">
        <v>0</v>
      </c>
      <c r="AC3988">
        <v>0</v>
      </c>
      <c r="AD3988">
        <v>-125353.78</v>
      </c>
      <c r="AE3988">
        <v>0</v>
      </c>
      <c r="AF3988">
        <v>0</v>
      </c>
      <c r="AG3988">
        <v>0</v>
      </c>
      <c r="AH3988">
        <v>0</v>
      </c>
      <c r="AI3988">
        <v>-125353.78</v>
      </c>
      <c r="AJ3988">
        <v>0</v>
      </c>
      <c r="AK3988">
        <v>-125353.78</v>
      </c>
      <c r="AL3988">
        <v>0</v>
      </c>
      <c r="AM3988">
        <v>86215</v>
      </c>
      <c r="AN3988">
        <v>0</v>
      </c>
      <c r="AO3988">
        <v>0</v>
      </c>
      <c r="AP3988">
        <v>0</v>
      </c>
      <c r="AQ3988">
        <v>86215</v>
      </c>
    </row>
    <row r="3989" spans="2:43" x14ac:dyDescent="0.35">
      <c r="B3989" s="65" t="s">
        <v>128</v>
      </c>
      <c r="C3989">
        <v>2014</v>
      </c>
      <c r="D3989">
        <v>2015</v>
      </c>
      <c r="F3989">
        <v>5282</v>
      </c>
      <c r="G3989">
        <v>0</v>
      </c>
      <c r="H3989" t="s">
        <v>680</v>
      </c>
      <c r="I3989">
        <v>2</v>
      </c>
      <c r="J3989">
        <v>251</v>
      </c>
      <c r="K3989" t="s">
        <v>66</v>
      </c>
      <c r="L3989">
        <v>-67692.87</v>
      </c>
      <c r="M3989">
        <v>0</v>
      </c>
      <c r="N3989">
        <v>0</v>
      </c>
      <c r="O3989">
        <v>0</v>
      </c>
      <c r="P3989">
        <v>-67692.87</v>
      </c>
      <c r="Q3989">
        <v>0</v>
      </c>
      <c r="R3989">
        <v>0</v>
      </c>
      <c r="S3989">
        <v>0</v>
      </c>
      <c r="T3989">
        <v>0</v>
      </c>
      <c r="U3989">
        <v>0</v>
      </c>
      <c r="V3989">
        <v>0</v>
      </c>
      <c r="W3989">
        <v>0</v>
      </c>
      <c r="X3989">
        <v>0</v>
      </c>
      <c r="Y3989">
        <v>0</v>
      </c>
      <c r="Z3989">
        <v>0</v>
      </c>
      <c r="AA3989">
        <v>0</v>
      </c>
      <c r="AB3989">
        <v>0</v>
      </c>
      <c r="AC3989">
        <v>0</v>
      </c>
      <c r="AD3989">
        <v>-67692.87</v>
      </c>
      <c r="AE3989">
        <v>0</v>
      </c>
      <c r="AF3989">
        <v>0</v>
      </c>
      <c r="AG3989">
        <v>0</v>
      </c>
      <c r="AH3989">
        <v>0</v>
      </c>
      <c r="AI3989">
        <v>-67692.87</v>
      </c>
      <c r="AJ3989">
        <v>0</v>
      </c>
      <c r="AK3989">
        <v>-67692.87</v>
      </c>
      <c r="AL3989">
        <v>0</v>
      </c>
      <c r="AM3989">
        <v>0</v>
      </c>
      <c r="AN3989">
        <v>0</v>
      </c>
      <c r="AO3989">
        <v>0</v>
      </c>
      <c r="AP3989">
        <v>0</v>
      </c>
      <c r="AQ3989">
        <v>0</v>
      </c>
    </row>
    <row r="3990" spans="2:43" x14ac:dyDescent="0.35">
      <c r="B3990" s="65" t="s">
        <v>128</v>
      </c>
      <c r="C3990">
        <v>2014</v>
      </c>
      <c r="D3990">
        <v>2016</v>
      </c>
      <c r="F3990">
        <v>1401</v>
      </c>
      <c r="G3990">
        <v>0</v>
      </c>
      <c r="H3990" t="s">
        <v>679</v>
      </c>
      <c r="I3990">
        <v>1</v>
      </c>
      <c r="J3990">
        <v>255</v>
      </c>
      <c r="K3990" t="s">
        <v>66</v>
      </c>
      <c r="L3990">
        <v>-908338.72</v>
      </c>
      <c r="M3990">
        <v>-268469.18</v>
      </c>
      <c r="N3990">
        <v>0</v>
      </c>
      <c r="O3990">
        <v>0</v>
      </c>
      <c r="P3990">
        <v>-908338.72</v>
      </c>
      <c r="Q3990">
        <v>-268469.18</v>
      </c>
      <c r="R3990">
        <v>0</v>
      </c>
      <c r="S3990">
        <v>0</v>
      </c>
      <c r="T3990">
        <v>0</v>
      </c>
      <c r="U3990">
        <v>0</v>
      </c>
      <c r="V3990">
        <v>0</v>
      </c>
      <c r="W3990">
        <v>0</v>
      </c>
      <c r="X3990">
        <v>-908100</v>
      </c>
      <c r="Y3990">
        <v>-842000</v>
      </c>
      <c r="Z3990">
        <v>0</v>
      </c>
      <c r="AA3990">
        <v>0</v>
      </c>
      <c r="AB3990">
        <v>-908100</v>
      </c>
      <c r="AC3990">
        <v>-842000</v>
      </c>
      <c r="AD3990">
        <v>-769322.37</v>
      </c>
      <c r="AE3990">
        <v>0</v>
      </c>
      <c r="AF3990">
        <v>0</v>
      </c>
      <c r="AG3990">
        <v>0</v>
      </c>
      <c r="AH3990">
        <v>0</v>
      </c>
      <c r="AI3990">
        <v>-769322.37</v>
      </c>
      <c r="AJ3990">
        <v>-908100</v>
      </c>
      <c r="AK3990">
        <v>-703222.37</v>
      </c>
      <c r="AL3990">
        <v>-63352.83</v>
      </c>
      <c r="AM3990">
        <v>0</v>
      </c>
      <c r="AN3990">
        <v>0</v>
      </c>
      <c r="AO3990">
        <v>0</v>
      </c>
      <c r="AP3990">
        <v>63352.83</v>
      </c>
      <c r="AQ3990">
        <v>63352.83</v>
      </c>
    </row>
    <row r="3991" spans="2:43" x14ac:dyDescent="0.35">
      <c r="B3991" s="65" t="s">
        <v>128</v>
      </c>
      <c r="C3991">
        <v>2014</v>
      </c>
      <c r="D3991">
        <v>2016</v>
      </c>
      <c r="F3991">
        <v>5172</v>
      </c>
      <c r="G3991">
        <v>0</v>
      </c>
      <c r="H3991" t="s">
        <v>685</v>
      </c>
      <c r="I3991">
        <v>3</v>
      </c>
      <c r="J3991">
        <v>231</v>
      </c>
      <c r="K3991" t="s">
        <v>66</v>
      </c>
      <c r="L3991">
        <v>-43078.52</v>
      </c>
      <c r="M3991">
        <v>-43078.52</v>
      </c>
      <c r="N3991">
        <v>0</v>
      </c>
      <c r="O3991">
        <v>0</v>
      </c>
      <c r="P3991">
        <v>-43078.52</v>
      </c>
      <c r="Q3991">
        <v>-43078.52</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row>
    <row r="3992" spans="2:43" x14ac:dyDescent="0.35">
      <c r="B3992" s="65" t="s">
        <v>128</v>
      </c>
      <c r="C3992">
        <v>2014</v>
      </c>
      <c r="D3992">
        <v>2016</v>
      </c>
      <c r="F3992">
        <v>5172</v>
      </c>
      <c r="G3992">
        <v>0</v>
      </c>
      <c r="H3992" t="s">
        <v>685</v>
      </c>
      <c r="I3992">
        <v>3</v>
      </c>
      <c r="J3992">
        <v>251</v>
      </c>
      <c r="K3992" t="s">
        <v>66</v>
      </c>
      <c r="L3992">
        <v>-1934560.56</v>
      </c>
      <c r="M3992">
        <v>-767874.87</v>
      </c>
      <c r="N3992">
        <v>0</v>
      </c>
      <c r="O3992">
        <v>-401294.83</v>
      </c>
      <c r="P3992">
        <v>-1934560.56</v>
      </c>
      <c r="Q3992">
        <v>-1169169.7</v>
      </c>
      <c r="R3992">
        <v>-2651.68</v>
      </c>
      <c r="S3992">
        <v>-475010.91</v>
      </c>
      <c r="T3992">
        <v>0</v>
      </c>
      <c r="U3992">
        <v>0</v>
      </c>
      <c r="V3992">
        <v>-2651.68</v>
      </c>
      <c r="W3992">
        <v>-475010.91</v>
      </c>
      <c r="X3992">
        <v>-346171</v>
      </c>
      <c r="Y3992">
        <v>-270090.09000000003</v>
      </c>
      <c r="Z3992">
        <v>0</v>
      </c>
      <c r="AA3992">
        <v>0</v>
      </c>
      <c r="AB3992">
        <v>-346171</v>
      </c>
      <c r="AC3992">
        <v>-270090.09000000003</v>
      </c>
      <c r="AD3992">
        <v>-770407.37</v>
      </c>
      <c r="AE3992">
        <v>0</v>
      </c>
      <c r="AF3992">
        <v>0</v>
      </c>
      <c r="AG3992">
        <v>0</v>
      </c>
      <c r="AH3992">
        <v>0</v>
      </c>
      <c r="AI3992">
        <v>-770407.37</v>
      </c>
      <c r="AJ3992">
        <v>-346171</v>
      </c>
      <c r="AK3992">
        <v>-694326.46</v>
      </c>
      <c r="AL3992">
        <v>-401294.83</v>
      </c>
      <c r="AM3992">
        <v>2481.36</v>
      </c>
      <c r="AN3992">
        <v>401294.83</v>
      </c>
      <c r="AO3992">
        <v>0</v>
      </c>
      <c r="AP3992">
        <v>0</v>
      </c>
      <c r="AQ3992">
        <v>403776.19</v>
      </c>
    </row>
    <row r="3993" spans="2:43" x14ac:dyDescent="0.35">
      <c r="B3993" s="65" t="s">
        <v>128</v>
      </c>
      <c r="C3993">
        <v>2014</v>
      </c>
      <c r="D3993">
        <v>2016</v>
      </c>
      <c r="F3993">
        <v>5172</v>
      </c>
      <c r="G3993">
        <v>0</v>
      </c>
      <c r="H3993" t="s">
        <v>685</v>
      </c>
      <c r="I3993">
        <v>3</v>
      </c>
      <c r="J3993">
        <v>253</v>
      </c>
      <c r="K3993" t="s">
        <v>66</v>
      </c>
      <c r="L3993">
        <v>-693244.58</v>
      </c>
      <c r="M3993">
        <v>-402836.33</v>
      </c>
      <c r="N3993">
        <v>0</v>
      </c>
      <c r="O3993">
        <v>0</v>
      </c>
      <c r="P3993">
        <v>-693244.58</v>
      </c>
      <c r="Q3993">
        <v>-402836.33</v>
      </c>
      <c r="R3993">
        <v>0</v>
      </c>
      <c r="S3993">
        <v>0</v>
      </c>
      <c r="T3993">
        <v>0</v>
      </c>
      <c r="U3993">
        <v>0</v>
      </c>
      <c r="V3993">
        <v>0</v>
      </c>
      <c r="W3993">
        <v>0</v>
      </c>
      <c r="X3993">
        <v>0</v>
      </c>
      <c r="Y3993">
        <v>0</v>
      </c>
      <c r="Z3993">
        <v>0</v>
      </c>
      <c r="AA3993">
        <v>0</v>
      </c>
      <c r="AB3993">
        <v>0</v>
      </c>
      <c r="AC3993">
        <v>0</v>
      </c>
      <c r="AD3993">
        <v>-290408.25</v>
      </c>
      <c r="AE3993">
        <v>0</v>
      </c>
      <c r="AF3993">
        <v>0</v>
      </c>
      <c r="AG3993">
        <v>0</v>
      </c>
      <c r="AH3993">
        <v>0</v>
      </c>
      <c r="AI3993">
        <v>-290408.25</v>
      </c>
      <c r="AJ3993">
        <v>0</v>
      </c>
      <c r="AK3993">
        <v>-290408.25</v>
      </c>
      <c r="AL3993">
        <v>0</v>
      </c>
      <c r="AM3993">
        <v>3575</v>
      </c>
      <c r="AN3993">
        <v>0</v>
      </c>
      <c r="AO3993">
        <v>0</v>
      </c>
      <c r="AP3993">
        <v>0</v>
      </c>
      <c r="AQ3993">
        <v>3575</v>
      </c>
    </row>
    <row r="3994" spans="2:43" x14ac:dyDescent="0.35">
      <c r="B3994" s="65" t="s">
        <v>128</v>
      </c>
      <c r="C3994">
        <v>2014</v>
      </c>
      <c r="D3994">
        <v>2016</v>
      </c>
      <c r="F3994">
        <v>5172</v>
      </c>
      <c r="G3994">
        <v>0</v>
      </c>
      <c r="H3994" t="s">
        <v>685</v>
      </c>
      <c r="I3994">
        <v>3</v>
      </c>
      <c r="J3994">
        <v>255</v>
      </c>
      <c r="K3994" t="s">
        <v>66</v>
      </c>
      <c r="L3994">
        <v>-5580316.5099999998</v>
      </c>
      <c r="M3994">
        <v>-2008347.12</v>
      </c>
      <c r="N3994">
        <v>0</v>
      </c>
      <c r="O3994">
        <v>0</v>
      </c>
      <c r="P3994">
        <v>-5580316.5099999998</v>
      </c>
      <c r="Q3994">
        <v>-2008347.12</v>
      </c>
      <c r="R3994">
        <v>-195770.2</v>
      </c>
      <c r="S3994">
        <v>-33227.199999999997</v>
      </c>
      <c r="T3994">
        <v>0</v>
      </c>
      <c r="U3994">
        <v>0</v>
      </c>
      <c r="V3994">
        <v>-195770.2</v>
      </c>
      <c r="W3994">
        <v>-33227.199999999997</v>
      </c>
      <c r="X3994">
        <v>0</v>
      </c>
      <c r="Y3994">
        <v>0</v>
      </c>
      <c r="Z3994">
        <v>0</v>
      </c>
      <c r="AA3994">
        <v>0</v>
      </c>
      <c r="AB3994">
        <v>0</v>
      </c>
      <c r="AC3994">
        <v>0</v>
      </c>
      <c r="AD3994">
        <v>-3734542.39</v>
      </c>
      <c r="AE3994">
        <v>0</v>
      </c>
      <c r="AF3994">
        <v>0</v>
      </c>
      <c r="AG3994">
        <v>0</v>
      </c>
      <c r="AH3994">
        <v>0</v>
      </c>
      <c r="AI3994">
        <v>-3734542.39</v>
      </c>
      <c r="AJ3994">
        <v>0</v>
      </c>
      <c r="AK3994">
        <v>-3734542.39</v>
      </c>
      <c r="AL3994">
        <v>-30</v>
      </c>
      <c r="AM3994">
        <v>16339.57</v>
      </c>
      <c r="AN3994">
        <v>0</v>
      </c>
      <c r="AO3994">
        <v>0</v>
      </c>
      <c r="AP3994">
        <v>0</v>
      </c>
      <c r="AQ3994">
        <v>16339.57</v>
      </c>
    </row>
    <row r="3995" spans="2:43" x14ac:dyDescent="0.35">
      <c r="B3995" s="65" t="s">
        <v>128</v>
      </c>
      <c r="C3995">
        <v>2014</v>
      </c>
      <c r="D3995">
        <v>2016</v>
      </c>
      <c r="F3995">
        <v>5172</v>
      </c>
      <c r="G3995">
        <v>0</v>
      </c>
      <c r="H3995" t="s">
        <v>685</v>
      </c>
      <c r="I3995">
        <v>3</v>
      </c>
      <c r="J3995">
        <v>257</v>
      </c>
      <c r="K3995" t="s">
        <v>66</v>
      </c>
      <c r="L3995">
        <v>-568158.96</v>
      </c>
      <c r="M3995">
        <v>-274331.55</v>
      </c>
      <c r="N3995">
        <v>0</v>
      </c>
      <c r="O3995">
        <v>0</v>
      </c>
      <c r="P3995">
        <v>-568158.96</v>
      </c>
      <c r="Q3995">
        <v>-274331.55</v>
      </c>
      <c r="R3995">
        <v>0</v>
      </c>
      <c r="S3995">
        <v>0</v>
      </c>
      <c r="T3995">
        <v>0</v>
      </c>
      <c r="U3995">
        <v>0</v>
      </c>
      <c r="V3995">
        <v>0</v>
      </c>
      <c r="W3995">
        <v>0</v>
      </c>
      <c r="X3995">
        <v>0</v>
      </c>
      <c r="Y3995">
        <v>0</v>
      </c>
      <c r="Z3995">
        <v>0</v>
      </c>
      <c r="AA3995">
        <v>0</v>
      </c>
      <c r="AB3995">
        <v>0</v>
      </c>
      <c r="AC3995">
        <v>0</v>
      </c>
      <c r="AD3995">
        <v>-293827.40999999997</v>
      </c>
      <c r="AE3995">
        <v>0</v>
      </c>
      <c r="AF3995">
        <v>0</v>
      </c>
      <c r="AG3995">
        <v>0</v>
      </c>
      <c r="AH3995">
        <v>0</v>
      </c>
      <c r="AI3995">
        <v>-293827.40999999997</v>
      </c>
      <c r="AJ3995">
        <v>0</v>
      </c>
      <c r="AK3995">
        <v>-293827.40999999997</v>
      </c>
      <c r="AL3995">
        <v>0</v>
      </c>
      <c r="AM3995">
        <v>0.73</v>
      </c>
      <c r="AN3995">
        <v>0</v>
      </c>
      <c r="AO3995">
        <v>0</v>
      </c>
      <c r="AP3995">
        <v>0</v>
      </c>
      <c r="AQ3995">
        <v>0.73</v>
      </c>
    </row>
    <row r="3996" spans="2:43" x14ac:dyDescent="0.35">
      <c r="B3996" s="65" t="s">
        <v>128</v>
      </c>
      <c r="C3996">
        <v>2014</v>
      </c>
      <c r="D3996">
        <v>2016</v>
      </c>
      <c r="F3996">
        <v>5172</v>
      </c>
      <c r="G3996">
        <v>0</v>
      </c>
      <c r="H3996" t="s">
        <v>685</v>
      </c>
      <c r="I3996">
        <v>3</v>
      </c>
      <c r="J3996">
        <v>410</v>
      </c>
      <c r="K3996" t="s">
        <v>66</v>
      </c>
      <c r="L3996">
        <v>-348267.16</v>
      </c>
      <c r="M3996">
        <v>-202057.16</v>
      </c>
      <c r="N3996">
        <v>0</v>
      </c>
      <c r="O3996">
        <v>0</v>
      </c>
      <c r="P3996">
        <v>-348267.16</v>
      </c>
      <c r="Q3996">
        <v>-202057.16</v>
      </c>
      <c r="R3996">
        <v>0</v>
      </c>
      <c r="S3996">
        <v>0</v>
      </c>
      <c r="T3996">
        <v>0</v>
      </c>
      <c r="U3996">
        <v>0</v>
      </c>
      <c r="V3996">
        <v>0</v>
      </c>
      <c r="W3996">
        <v>0</v>
      </c>
      <c r="X3996">
        <v>0</v>
      </c>
      <c r="Y3996">
        <v>0</v>
      </c>
      <c r="Z3996">
        <v>0</v>
      </c>
      <c r="AA3996">
        <v>0</v>
      </c>
      <c r="AB3996">
        <v>0</v>
      </c>
      <c r="AC3996">
        <v>0</v>
      </c>
      <c r="AD3996">
        <v>-146210</v>
      </c>
      <c r="AE3996">
        <v>0</v>
      </c>
      <c r="AF3996">
        <v>0</v>
      </c>
      <c r="AG3996">
        <v>0</v>
      </c>
      <c r="AH3996">
        <v>0</v>
      </c>
      <c r="AI3996">
        <v>-146210</v>
      </c>
      <c r="AJ3996">
        <v>0</v>
      </c>
      <c r="AK3996">
        <v>-146210</v>
      </c>
      <c r="AL3996">
        <v>0</v>
      </c>
      <c r="AM3996">
        <v>80025.94</v>
      </c>
      <c r="AN3996">
        <v>0</v>
      </c>
      <c r="AO3996">
        <v>0</v>
      </c>
      <c r="AP3996">
        <v>0</v>
      </c>
      <c r="AQ3996">
        <v>80025.94</v>
      </c>
    </row>
    <row r="3997" spans="2:43" x14ac:dyDescent="0.35">
      <c r="B3997" s="65" t="s">
        <v>128</v>
      </c>
      <c r="C3997">
        <v>2014</v>
      </c>
      <c r="D3997">
        <v>2016</v>
      </c>
      <c r="F3997">
        <v>5172</v>
      </c>
      <c r="G3997">
        <v>0</v>
      </c>
      <c r="H3997" t="s">
        <v>678</v>
      </c>
      <c r="I3997">
        <v>801</v>
      </c>
      <c r="J3997">
        <v>231</v>
      </c>
      <c r="K3997" t="s">
        <v>457</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-5916</v>
      </c>
      <c r="AE3997">
        <v>0</v>
      </c>
      <c r="AF3997">
        <v>0</v>
      </c>
      <c r="AG3997">
        <v>0</v>
      </c>
      <c r="AH3997">
        <v>0</v>
      </c>
      <c r="AI3997">
        <v>-5916</v>
      </c>
      <c r="AJ3997">
        <v>0</v>
      </c>
      <c r="AK3997">
        <v>-5916</v>
      </c>
      <c r="AL3997">
        <v>-5916</v>
      </c>
      <c r="AM3997">
        <v>0</v>
      </c>
      <c r="AN3997">
        <v>0</v>
      </c>
      <c r="AO3997">
        <v>0</v>
      </c>
      <c r="AP3997">
        <v>0</v>
      </c>
      <c r="AQ3997">
        <v>0</v>
      </c>
    </row>
    <row r="3998" spans="2:43" x14ac:dyDescent="0.35">
      <c r="B3998" s="65" t="s">
        <v>128</v>
      </c>
      <c r="C3998">
        <v>2014</v>
      </c>
      <c r="D3998">
        <v>2016</v>
      </c>
      <c r="F3998">
        <v>5172</v>
      </c>
      <c r="G3998">
        <v>0</v>
      </c>
      <c r="H3998" t="s">
        <v>678</v>
      </c>
      <c r="I3998">
        <v>801</v>
      </c>
      <c r="J3998">
        <v>440</v>
      </c>
      <c r="K3998" t="s">
        <v>457</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-5916</v>
      </c>
      <c r="AE3998">
        <v>0</v>
      </c>
      <c r="AF3998">
        <v>0</v>
      </c>
      <c r="AG3998">
        <v>0</v>
      </c>
      <c r="AH3998">
        <v>0</v>
      </c>
      <c r="AI3998">
        <v>-5916</v>
      </c>
      <c r="AJ3998">
        <v>0</v>
      </c>
      <c r="AK3998">
        <v>-5916</v>
      </c>
      <c r="AL3998">
        <v>-5916</v>
      </c>
      <c r="AM3998">
        <v>0</v>
      </c>
      <c r="AN3998">
        <v>0</v>
      </c>
      <c r="AO3998">
        <v>0</v>
      </c>
      <c r="AP3998">
        <v>0</v>
      </c>
      <c r="AQ3998">
        <v>0</v>
      </c>
    </row>
    <row r="3999" spans="2:43" x14ac:dyDescent="0.35">
      <c r="B3999" s="65" t="s">
        <v>128</v>
      </c>
      <c r="C3999">
        <v>2014</v>
      </c>
      <c r="D3999">
        <v>2016</v>
      </c>
      <c r="F3999">
        <v>8121</v>
      </c>
      <c r="G3999">
        <v>0</v>
      </c>
      <c r="H3999" t="s">
        <v>687</v>
      </c>
      <c r="I3999">
        <v>1</v>
      </c>
      <c r="J3999">
        <v>0</v>
      </c>
      <c r="K3999" t="s">
        <v>66</v>
      </c>
      <c r="L3999">
        <v>0</v>
      </c>
      <c r="M3999">
        <v>0</v>
      </c>
      <c r="N3999">
        <v>0</v>
      </c>
      <c r="O3999">
        <v>0</v>
      </c>
      <c r="P3999">
        <v>0</v>
      </c>
      <c r="Q3999">
        <v>0</v>
      </c>
      <c r="R3999">
        <v>3.53</v>
      </c>
      <c r="S3999">
        <v>0</v>
      </c>
      <c r="T3999">
        <v>0</v>
      </c>
      <c r="U3999">
        <v>0</v>
      </c>
      <c r="V3999">
        <v>3.53</v>
      </c>
      <c r="W3999">
        <v>0</v>
      </c>
      <c r="X3999">
        <v>0</v>
      </c>
      <c r="Y3999">
        <v>0</v>
      </c>
      <c r="Z3999">
        <v>0</v>
      </c>
      <c r="AA3999">
        <v>0</v>
      </c>
      <c r="AB3999">
        <v>0</v>
      </c>
      <c r="AC3999">
        <v>0</v>
      </c>
      <c r="AD3999">
        <v>0</v>
      </c>
      <c r="AE3999">
        <v>0</v>
      </c>
      <c r="AF3999">
        <v>0</v>
      </c>
      <c r="AG3999">
        <v>0</v>
      </c>
      <c r="AH3999">
        <v>0</v>
      </c>
      <c r="AI3999">
        <v>0</v>
      </c>
      <c r="AJ3999">
        <v>0</v>
      </c>
      <c r="AK3999">
        <v>0</v>
      </c>
      <c r="AL3999">
        <v>-3.53</v>
      </c>
      <c r="AM3999">
        <v>0</v>
      </c>
      <c r="AN3999">
        <v>0</v>
      </c>
      <c r="AO3999">
        <v>0</v>
      </c>
      <c r="AP3999">
        <v>0</v>
      </c>
      <c r="AQ3999">
        <v>0</v>
      </c>
    </row>
    <row r="4000" spans="2:43" x14ac:dyDescent="0.35">
      <c r="B4000" s="65" t="s">
        <v>128</v>
      </c>
      <c r="C4000">
        <v>2014</v>
      </c>
      <c r="D4000">
        <v>2016</v>
      </c>
      <c r="F4000">
        <v>8121</v>
      </c>
      <c r="G4000">
        <v>0</v>
      </c>
      <c r="H4000" t="s">
        <v>687</v>
      </c>
      <c r="I4000">
        <v>1</v>
      </c>
      <c r="J4000">
        <v>251</v>
      </c>
      <c r="K4000" t="s">
        <v>66</v>
      </c>
      <c r="L4000">
        <v>0</v>
      </c>
      <c r="M4000">
        <v>0</v>
      </c>
      <c r="N4000">
        <v>0</v>
      </c>
      <c r="O4000">
        <v>0</v>
      </c>
      <c r="P4000">
        <v>0</v>
      </c>
      <c r="Q4000">
        <v>0</v>
      </c>
      <c r="R4000">
        <v>-0.74</v>
      </c>
      <c r="S4000">
        <v>-0.74</v>
      </c>
      <c r="T4000">
        <v>0</v>
      </c>
      <c r="U4000">
        <v>0</v>
      </c>
      <c r="V4000">
        <v>-0.74</v>
      </c>
      <c r="W4000">
        <v>-0.74</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row>
    <row r="4001" spans="2:43" x14ac:dyDescent="0.35">
      <c r="B4001" s="65" t="s">
        <v>128</v>
      </c>
      <c r="C4001">
        <v>2014</v>
      </c>
      <c r="D4001">
        <v>2016</v>
      </c>
      <c r="F4001">
        <v>8121</v>
      </c>
      <c r="G4001">
        <v>0</v>
      </c>
      <c r="H4001" t="s">
        <v>687</v>
      </c>
      <c r="I4001">
        <v>1</v>
      </c>
      <c r="J4001">
        <v>255</v>
      </c>
      <c r="K4001" t="s">
        <v>66</v>
      </c>
      <c r="L4001">
        <v>0</v>
      </c>
      <c r="M4001">
        <v>0</v>
      </c>
      <c r="N4001">
        <v>0</v>
      </c>
      <c r="O4001">
        <v>0</v>
      </c>
      <c r="P4001">
        <v>0</v>
      </c>
      <c r="Q4001">
        <v>0</v>
      </c>
      <c r="R4001">
        <v>-3373293.63</v>
      </c>
      <c r="S4001">
        <v>-3373293.63</v>
      </c>
      <c r="T4001">
        <v>0</v>
      </c>
      <c r="U4001">
        <v>0</v>
      </c>
      <c r="V4001">
        <v>-3373293.63</v>
      </c>
      <c r="W4001">
        <v>-3373293.63</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row>
    <row r="4002" spans="2:43" x14ac:dyDescent="0.35">
      <c r="B4002" s="65" t="s">
        <v>128</v>
      </c>
      <c r="C4002">
        <v>2014</v>
      </c>
      <c r="D4002">
        <v>2016</v>
      </c>
      <c r="F4002">
        <v>8121</v>
      </c>
      <c r="G4002">
        <v>0</v>
      </c>
      <c r="H4002" t="s">
        <v>687</v>
      </c>
      <c r="I4002">
        <v>1</v>
      </c>
      <c r="J4002">
        <v>940</v>
      </c>
      <c r="K4002" t="s">
        <v>66</v>
      </c>
      <c r="L4002">
        <v>0</v>
      </c>
      <c r="M4002">
        <v>0</v>
      </c>
      <c r="N4002">
        <v>0</v>
      </c>
      <c r="O4002">
        <v>0</v>
      </c>
      <c r="P4002">
        <v>0</v>
      </c>
      <c r="Q4002">
        <v>0</v>
      </c>
      <c r="R4002">
        <v>3322593.8</v>
      </c>
      <c r="S4002">
        <v>3322597.33</v>
      </c>
      <c r="T4002">
        <v>0</v>
      </c>
      <c r="U4002">
        <v>0</v>
      </c>
      <c r="V4002">
        <v>3322593.8</v>
      </c>
      <c r="W4002">
        <v>3322597.33</v>
      </c>
      <c r="X4002">
        <v>0</v>
      </c>
      <c r="Y4002">
        <v>0</v>
      </c>
      <c r="Z4002">
        <v>0</v>
      </c>
      <c r="AA4002">
        <v>0</v>
      </c>
      <c r="AB4002">
        <v>0</v>
      </c>
      <c r="AC4002">
        <v>0</v>
      </c>
      <c r="AD4002">
        <v>0</v>
      </c>
      <c r="AE4002">
        <v>0</v>
      </c>
      <c r="AF4002">
        <v>0</v>
      </c>
      <c r="AG4002">
        <v>0</v>
      </c>
      <c r="AH4002">
        <v>0</v>
      </c>
      <c r="AI4002">
        <v>0</v>
      </c>
      <c r="AJ4002">
        <v>0</v>
      </c>
      <c r="AK4002">
        <v>0</v>
      </c>
      <c r="AL4002">
        <v>3.53</v>
      </c>
      <c r="AM4002">
        <v>0</v>
      </c>
      <c r="AN4002">
        <v>0</v>
      </c>
      <c r="AO4002">
        <v>0</v>
      </c>
      <c r="AP4002">
        <v>0</v>
      </c>
      <c r="AQ4002">
        <v>0</v>
      </c>
    </row>
    <row r="4003" spans="2:43" x14ac:dyDescent="0.35">
      <c r="B4003" s="65" t="s">
        <v>128</v>
      </c>
      <c r="C4003">
        <v>2015</v>
      </c>
      <c r="D4003">
        <v>2015</v>
      </c>
      <c r="F4003">
        <v>1400</v>
      </c>
      <c r="G4003">
        <v>0</v>
      </c>
      <c r="H4003" t="s">
        <v>679</v>
      </c>
      <c r="I4003">
        <v>1</v>
      </c>
      <c r="J4003">
        <v>121</v>
      </c>
      <c r="K4003" t="s">
        <v>66</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-14.24</v>
      </c>
      <c r="AH4003">
        <v>0</v>
      </c>
      <c r="AI4003">
        <v>-14.24</v>
      </c>
      <c r="AJ4003">
        <v>0</v>
      </c>
      <c r="AK4003">
        <v>-14.24</v>
      </c>
      <c r="AL4003">
        <v>-14.24</v>
      </c>
      <c r="AM4003">
        <v>0</v>
      </c>
      <c r="AN4003">
        <v>0</v>
      </c>
      <c r="AO4003">
        <v>0</v>
      </c>
      <c r="AP4003">
        <v>0</v>
      </c>
      <c r="AQ4003">
        <v>0</v>
      </c>
    </row>
    <row r="4004" spans="2:43" x14ac:dyDescent="0.35">
      <c r="B4004" s="65" t="s">
        <v>128</v>
      </c>
      <c r="C4004">
        <v>2015</v>
      </c>
      <c r="D4004">
        <v>2015</v>
      </c>
      <c r="F4004">
        <v>1400</v>
      </c>
      <c r="G4004">
        <v>0</v>
      </c>
      <c r="H4004" t="s">
        <v>679</v>
      </c>
      <c r="I4004">
        <v>1</v>
      </c>
      <c r="J4004">
        <v>210</v>
      </c>
      <c r="K4004" t="s">
        <v>66</v>
      </c>
      <c r="L4004">
        <v>0</v>
      </c>
      <c r="M4004">
        <v>0</v>
      </c>
      <c r="N4004">
        <v>0</v>
      </c>
      <c r="O4004">
        <v>0</v>
      </c>
      <c r="P4004">
        <v>0</v>
      </c>
      <c r="Q4004">
        <v>0</v>
      </c>
      <c r="R4004">
        <v>0</v>
      </c>
      <c r="S4004">
        <v>6.87</v>
      </c>
      <c r="T4004">
        <v>0</v>
      </c>
      <c r="U4004">
        <v>-6.87</v>
      </c>
      <c r="V4004">
        <v>0</v>
      </c>
      <c r="W4004">
        <v>0</v>
      </c>
      <c r="X4004">
        <v>0</v>
      </c>
      <c r="Y4004">
        <v>0</v>
      </c>
      <c r="Z4004">
        <v>0</v>
      </c>
      <c r="AA4004">
        <v>0</v>
      </c>
      <c r="AB4004">
        <v>0</v>
      </c>
      <c r="AC4004">
        <v>0</v>
      </c>
      <c r="AD4004">
        <v>-6.87</v>
      </c>
      <c r="AE4004">
        <v>0</v>
      </c>
      <c r="AF4004">
        <v>0</v>
      </c>
      <c r="AG4004">
        <v>0</v>
      </c>
      <c r="AH4004">
        <v>0</v>
      </c>
      <c r="AI4004">
        <v>-6.87</v>
      </c>
      <c r="AJ4004">
        <v>0</v>
      </c>
      <c r="AK4004">
        <v>-6.87</v>
      </c>
      <c r="AL4004">
        <v>-6.87</v>
      </c>
      <c r="AM4004">
        <v>0</v>
      </c>
      <c r="AN4004">
        <v>0</v>
      </c>
      <c r="AO4004">
        <v>0</v>
      </c>
      <c r="AP4004">
        <v>0</v>
      </c>
      <c r="AQ4004">
        <v>0</v>
      </c>
    </row>
    <row r="4005" spans="2:43" x14ac:dyDescent="0.35">
      <c r="B4005" s="65" t="s">
        <v>128</v>
      </c>
      <c r="C4005">
        <v>2015</v>
      </c>
      <c r="D4005">
        <v>2015</v>
      </c>
      <c r="F4005">
        <v>1400</v>
      </c>
      <c r="G4005">
        <v>0</v>
      </c>
      <c r="H4005" t="s">
        <v>679</v>
      </c>
      <c r="I4005">
        <v>1</v>
      </c>
      <c r="J4005">
        <v>233</v>
      </c>
      <c r="K4005" t="s">
        <v>66</v>
      </c>
      <c r="L4005">
        <v>-9581.15</v>
      </c>
      <c r="M4005">
        <v>-9581.15</v>
      </c>
      <c r="N4005">
        <v>0</v>
      </c>
      <c r="O4005">
        <v>0</v>
      </c>
      <c r="P4005">
        <v>-9581.15</v>
      </c>
      <c r="Q4005">
        <v>-9581.15</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row>
    <row r="4006" spans="2:43" x14ac:dyDescent="0.35">
      <c r="B4006" s="65" t="s">
        <v>128</v>
      </c>
      <c r="C4006">
        <v>2015</v>
      </c>
      <c r="D4006">
        <v>2015</v>
      </c>
      <c r="F4006">
        <v>1400</v>
      </c>
      <c r="G4006">
        <v>0</v>
      </c>
      <c r="H4006" t="s">
        <v>679</v>
      </c>
      <c r="I4006">
        <v>1</v>
      </c>
      <c r="J4006">
        <v>240</v>
      </c>
      <c r="K4006" t="s">
        <v>66</v>
      </c>
      <c r="L4006">
        <v>-42000</v>
      </c>
      <c r="M4006">
        <v>-42000</v>
      </c>
      <c r="N4006">
        <v>0</v>
      </c>
      <c r="O4006">
        <v>0</v>
      </c>
      <c r="P4006">
        <v>-42000</v>
      </c>
      <c r="Q4006">
        <v>-42000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row>
    <row r="4007" spans="2:43" x14ac:dyDescent="0.35">
      <c r="B4007" s="65" t="s">
        <v>128</v>
      </c>
      <c r="C4007">
        <v>2015</v>
      </c>
      <c r="D4007">
        <v>2015</v>
      </c>
      <c r="F4007">
        <v>1400</v>
      </c>
      <c r="G4007">
        <v>0</v>
      </c>
      <c r="H4007" t="s">
        <v>679</v>
      </c>
      <c r="I4007">
        <v>1</v>
      </c>
      <c r="J4007">
        <v>251</v>
      </c>
      <c r="K4007" t="s">
        <v>66</v>
      </c>
      <c r="L4007">
        <v>-322962.11</v>
      </c>
      <c r="M4007">
        <v>-13160</v>
      </c>
      <c r="N4007">
        <v>0</v>
      </c>
      <c r="O4007">
        <v>0</v>
      </c>
      <c r="P4007">
        <v>-322962.11</v>
      </c>
      <c r="Q4007">
        <v>-13160</v>
      </c>
      <c r="R4007">
        <v>-23734.3</v>
      </c>
      <c r="S4007">
        <v>-17514.72</v>
      </c>
      <c r="T4007">
        <v>0</v>
      </c>
      <c r="U4007">
        <v>0</v>
      </c>
      <c r="V4007">
        <v>-23734.3</v>
      </c>
      <c r="W4007">
        <v>-17514.72</v>
      </c>
      <c r="X4007">
        <v>-179601.51</v>
      </c>
      <c r="Y4007">
        <v>-97520.4</v>
      </c>
      <c r="Z4007">
        <v>0</v>
      </c>
      <c r="AA4007">
        <v>0</v>
      </c>
      <c r="AB4007">
        <v>-179601.51</v>
      </c>
      <c r="AC4007">
        <v>-97520.4</v>
      </c>
      <c r="AD4007">
        <v>-398102.8</v>
      </c>
      <c r="AE4007">
        <v>0</v>
      </c>
      <c r="AF4007">
        <v>0</v>
      </c>
      <c r="AG4007">
        <v>0</v>
      </c>
      <c r="AH4007">
        <v>0</v>
      </c>
      <c r="AI4007">
        <v>-398102.8</v>
      </c>
      <c r="AJ4007">
        <v>-179601.51</v>
      </c>
      <c r="AK4007">
        <v>-316021.69</v>
      </c>
      <c r="AL4007">
        <v>0</v>
      </c>
      <c r="AM4007">
        <v>0</v>
      </c>
      <c r="AN4007">
        <v>0</v>
      </c>
      <c r="AO4007">
        <v>0</v>
      </c>
      <c r="AP4007">
        <v>0</v>
      </c>
      <c r="AQ4007">
        <v>0</v>
      </c>
    </row>
    <row r="4008" spans="2:43" x14ac:dyDescent="0.35">
      <c r="B4008" s="65" t="s">
        <v>128</v>
      </c>
      <c r="C4008">
        <v>2015</v>
      </c>
      <c r="D4008">
        <v>2015</v>
      </c>
      <c r="F4008">
        <v>1400</v>
      </c>
      <c r="G4008">
        <v>0</v>
      </c>
      <c r="H4008" t="s">
        <v>679</v>
      </c>
      <c r="I4008">
        <v>1</v>
      </c>
      <c r="J4008">
        <v>252</v>
      </c>
      <c r="K4008" t="s">
        <v>66</v>
      </c>
      <c r="L4008">
        <v>-8150</v>
      </c>
      <c r="M4008">
        <v>-24208.87</v>
      </c>
      <c r="N4008">
        <v>0</v>
      </c>
      <c r="O4008">
        <v>0</v>
      </c>
      <c r="P4008">
        <v>-8150</v>
      </c>
      <c r="Q4008">
        <v>-24208.87</v>
      </c>
      <c r="R4008">
        <v>0</v>
      </c>
      <c r="S4008">
        <v>0</v>
      </c>
      <c r="T4008">
        <v>0</v>
      </c>
      <c r="U4008">
        <v>0</v>
      </c>
      <c r="V4008">
        <v>0</v>
      </c>
      <c r="W4008">
        <v>0</v>
      </c>
      <c r="X4008">
        <v>-23058.87</v>
      </c>
      <c r="Y4008">
        <v>0</v>
      </c>
      <c r="Z4008">
        <v>0</v>
      </c>
      <c r="AA4008">
        <v>0</v>
      </c>
      <c r="AB4008">
        <v>-23058.87</v>
      </c>
      <c r="AC4008">
        <v>0</v>
      </c>
      <c r="AD4008">
        <v>-7000</v>
      </c>
      <c r="AE4008">
        <v>0</v>
      </c>
      <c r="AF4008">
        <v>0</v>
      </c>
      <c r="AG4008">
        <v>0</v>
      </c>
      <c r="AH4008">
        <v>0</v>
      </c>
      <c r="AI4008">
        <v>-7000</v>
      </c>
      <c r="AJ4008">
        <v>-23058.87</v>
      </c>
      <c r="AK4008">
        <v>16058.87</v>
      </c>
      <c r="AL4008">
        <v>0</v>
      </c>
      <c r="AM4008">
        <v>23058.87</v>
      </c>
      <c r="AN4008">
        <v>0</v>
      </c>
      <c r="AO4008">
        <v>0</v>
      </c>
      <c r="AP4008">
        <v>0</v>
      </c>
      <c r="AQ4008">
        <v>23058.87</v>
      </c>
    </row>
    <row r="4009" spans="2:43" x14ac:dyDescent="0.35">
      <c r="B4009" s="65" t="s">
        <v>128</v>
      </c>
      <c r="C4009">
        <v>2015</v>
      </c>
      <c r="D4009">
        <v>2015</v>
      </c>
      <c r="F4009">
        <v>1400</v>
      </c>
      <c r="G4009">
        <v>0</v>
      </c>
      <c r="H4009" t="s">
        <v>679</v>
      </c>
      <c r="I4009">
        <v>1</v>
      </c>
      <c r="J4009">
        <v>253</v>
      </c>
      <c r="K4009" t="s">
        <v>66</v>
      </c>
      <c r="L4009">
        <v>-13356.32</v>
      </c>
      <c r="M4009">
        <v>-25755.57</v>
      </c>
      <c r="N4009">
        <v>0</v>
      </c>
      <c r="O4009">
        <v>0</v>
      </c>
      <c r="P4009">
        <v>-13356.32</v>
      </c>
      <c r="Q4009">
        <v>-25755.57</v>
      </c>
      <c r="R4009">
        <v>534.88</v>
      </c>
      <c r="S4009">
        <v>534.88</v>
      </c>
      <c r="T4009">
        <v>0</v>
      </c>
      <c r="U4009">
        <v>0</v>
      </c>
      <c r="V4009">
        <v>534.88</v>
      </c>
      <c r="W4009">
        <v>534.88</v>
      </c>
      <c r="X4009">
        <v>-96196.85</v>
      </c>
      <c r="Y4009">
        <v>-87263.34</v>
      </c>
      <c r="Z4009">
        <v>0</v>
      </c>
      <c r="AA4009">
        <v>0</v>
      </c>
      <c r="AB4009">
        <v>-96196.85</v>
      </c>
      <c r="AC4009">
        <v>-87263.34</v>
      </c>
      <c r="AD4009">
        <v>-3938.16</v>
      </c>
      <c r="AE4009">
        <v>0</v>
      </c>
      <c r="AF4009">
        <v>0</v>
      </c>
      <c r="AG4009">
        <v>0</v>
      </c>
      <c r="AH4009">
        <v>0</v>
      </c>
      <c r="AI4009">
        <v>-3938.16</v>
      </c>
      <c r="AJ4009">
        <v>-96196.85</v>
      </c>
      <c r="AK4009">
        <v>4995.3500000000004</v>
      </c>
      <c r="AL4009">
        <v>-7403.9</v>
      </c>
      <c r="AM4009">
        <v>5000</v>
      </c>
      <c r="AN4009">
        <v>0</v>
      </c>
      <c r="AO4009">
        <v>0</v>
      </c>
      <c r="AP4009">
        <v>0</v>
      </c>
      <c r="AQ4009">
        <v>5000</v>
      </c>
    </row>
    <row r="4010" spans="2:43" x14ac:dyDescent="0.35">
      <c r="B4010" s="65" t="s">
        <v>128</v>
      </c>
      <c r="C4010">
        <v>2015</v>
      </c>
      <c r="D4010">
        <v>2015</v>
      </c>
      <c r="F4010">
        <v>1400</v>
      </c>
      <c r="G4010">
        <v>0</v>
      </c>
      <c r="H4010" t="s">
        <v>679</v>
      </c>
      <c r="I4010">
        <v>1</v>
      </c>
      <c r="J4010">
        <v>254</v>
      </c>
      <c r="K4010" t="s">
        <v>66</v>
      </c>
      <c r="L4010">
        <v>-5808.53</v>
      </c>
      <c r="M4010">
        <v>-21946.639999999999</v>
      </c>
      <c r="N4010">
        <v>0</v>
      </c>
      <c r="O4010">
        <v>0</v>
      </c>
      <c r="P4010">
        <v>-5808.53</v>
      </c>
      <c r="Q4010">
        <v>-21946.639999999999</v>
      </c>
      <c r="R4010">
        <v>0</v>
      </c>
      <c r="S4010">
        <v>0</v>
      </c>
      <c r="T4010">
        <v>0</v>
      </c>
      <c r="U4010">
        <v>0</v>
      </c>
      <c r="V4010">
        <v>0</v>
      </c>
      <c r="W4010">
        <v>0</v>
      </c>
      <c r="X4010">
        <v>0</v>
      </c>
      <c r="Y4010">
        <v>0</v>
      </c>
      <c r="Z4010">
        <v>0</v>
      </c>
      <c r="AA4010">
        <v>0</v>
      </c>
      <c r="AB4010">
        <v>0</v>
      </c>
      <c r="AC4010">
        <v>0</v>
      </c>
      <c r="AD4010">
        <v>16138.11</v>
      </c>
      <c r="AE4010">
        <v>0</v>
      </c>
      <c r="AF4010">
        <v>0</v>
      </c>
      <c r="AG4010">
        <v>0</v>
      </c>
      <c r="AH4010">
        <v>0</v>
      </c>
      <c r="AI4010">
        <v>16138.11</v>
      </c>
      <c r="AJ4010">
        <v>0</v>
      </c>
      <c r="AK4010">
        <v>16138.11</v>
      </c>
      <c r="AL4010">
        <v>0</v>
      </c>
      <c r="AM4010">
        <v>0</v>
      </c>
      <c r="AN4010">
        <v>0</v>
      </c>
      <c r="AO4010">
        <v>0</v>
      </c>
      <c r="AP4010">
        <v>0</v>
      </c>
      <c r="AQ4010">
        <v>0</v>
      </c>
    </row>
    <row r="4011" spans="2:43" x14ac:dyDescent="0.35">
      <c r="B4011" s="65" t="s">
        <v>128</v>
      </c>
      <c r="C4011">
        <v>2015</v>
      </c>
      <c r="D4011">
        <v>2015</v>
      </c>
      <c r="F4011">
        <v>1400</v>
      </c>
      <c r="G4011">
        <v>0</v>
      </c>
      <c r="H4011" t="s">
        <v>679</v>
      </c>
      <c r="I4011">
        <v>1</v>
      </c>
      <c r="J4011">
        <v>257</v>
      </c>
      <c r="K4011" t="s">
        <v>66</v>
      </c>
      <c r="L4011">
        <v>-330404.46999999997</v>
      </c>
      <c r="M4011">
        <v>-11181.82</v>
      </c>
      <c r="N4011">
        <v>0</v>
      </c>
      <c r="O4011">
        <v>0</v>
      </c>
      <c r="P4011">
        <v>-330404.46999999997</v>
      </c>
      <c r="Q4011">
        <v>-11181.82</v>
      </c>
      <c r="R4011">
        <v>-165739.09</v>
      </c>
      <c r="S4011">
        <v>-534.88</v>
      </c>
      <c r="T4011">
        <v>0</v>
      </c>
      <c r="U4011">
        <v>0</v>
      </c>
      <c r="V4011">
        <v>-165739.09</v>
      </c>
      <c r="W4011">
        <v>-534.88</v>
      </c>
      <c r="X4011">
        <v>-6276.65</v>
      </c>
      <c r="Y4011">
        <v>0</v>
      </c>
      <c r="Z4011">
        <v>0</v>
      </c>
      <c r="AA4011">
        <v>0</v>
      </c>
      <c r="AB4011">
        <v>-6276.65</v>
      </c>
      <c r="AC4011">
        <v>0</v>
      </c>
      <c r="AD4011">
        <v>-490703.51</v>
      </c>
      <c r="AE4011">
        <v>0</v>
      </c>
      <c r="AF4011">
        <v>0</v>
      </c>
      <c r="AG4011">
        <v>0</v>
      </c>
      <c r="AH4011">
        <v>0</v>
      </c>
      <c r="AI4011">
        <v>-490703.51</v>
      </c>
      <c r="AJ4011">
        <v>-6276.65</v>
      </c>
      <c r="AK4011">
        <v>-484426.86</v>
      </c>
      <c r="AL4011">
        <v>0</v>
      </c>
      <c r="AM4011">
        <v>0</v>
      </c>
      <c r="AN4011">
        <v>0</v>
      </c>
      <c r="AO4011">
        <v>0</v>
      </c>
      <c r="AP4011">
        <v>0</v>
      </c>
      <c r="AQ4011">
        <v>0</v>
      </c>
    </row>
    <row r="4012" spans="2:43" x14ac:dyDescent="0.35">
      <c r="B4012" s="65" t="s">
        <v>128</v>
      </c>
      <c r="C4012">
        <v>2015</v>
      </c>
      <c r="D4012">
        <v>2015</v>
      </c>
      <c r="F4012">
        <v>1400</v>
      </c>
      <c r="G4012">
        <v>0</v>
      </c>
      <c r="H4012" t="s">
        <v>679</v>
      </c>
      <c r="I4012">
        <v>1</v>
      </c>
      <c r="J4012">
        <v>260</v>
      </c>
      <c r="K4012" t="s">
        <v>66</v>
      </c>
      <c r="L4012">
        <v>-256.5</v>
      </c>
      <c r="M4012">
        <v>-256.5</v>
      </c>
      <c r="N4012">
        <v>0</v>
      </c>
      <c r="O4012">
        <v>0</v>
      </c>
      <c r="P4012">
        <v>-256.5</v>
      </c>
      <c r="Q4012">
        <v>-256.5</v>
      </c>
      <c r="R4012">
        <v>0</v>
      </c>
      <c r="S4012">
        <v>0</v>
      </c>
      <c r="T4012">
        <v>0</v>
      </c>
      <c r="U4012">
        <v>0</v>
      </c>
      <c r="V4012">
        <v>0</v>
      </c>
      <c r="W4012">
        <v>0</v>
      </c>
      <c r="X4012">
        <v>0</v>
      </c>
      <c r="Y4012">
        <v>0</v>
      </c>
      <c r="Z4012">
        <v>0</v>
      </c>
      <c r="AA4012">
        <v>0</v>
      </c>
      <c r="AB4012">
        <v>0</v>
      </c>
      <c r="AC4012">
        <v>0</v>
      </c>
      <c r="AD4012">
        <v>0</v>
      </c>
      <c r="AE4012">
        <v>0</v>
      </c>
      <c r="AF4012">
        <v>0</v>
      </c>
      <c r="AG4012">
        <v>0</v>
      </c>
      <c r="AH4012">
        <v>0</v>
      </c>
      <c r="AI4012">
        <v>0</v>
      </c>
      <c r="AJ4012">
        <v>0</v>
      </c>
      <c r="AK4012">
        <v>0</v>
      </c>
      <c r="AL4012">
        <v>0</v>
      </c>
      <c r="AM4012">
        <v>256.5</v>
      </c>
      <c r="AN4012">
        <v>0</v>
      </c>
      <c r="AO4012">
        <v>0</v>
      </c>
      <c r="AP4012">
        <v>0</v>
      </c>
      <c r="AQ4012">
        <v>256.5</v>
      </c>
    </row>
    <row r="4013" spans="2:43" x14ac:dyDescent="0.35">
      <c r="B4013" s="65" t="s">
        <v>128</v>
      </c>
      <c r="C4013">
        <v>2015</v>
      </c>
      <c r="D4013">
        <v>2015</v>
      </c>
      <c r="F4013">
        <v>1400</v>
      </c>
      <c r="G4013">
        <v>0</v>
      </c>
      <c r="H4013" t="s">
        <v>678</v>
      </c>
      <c r="I4013">
        <v>801</v>
      </c>
      <c r="J4013">
        <v>253</v>
      </c>
      <c r="K4013" t="s">
        <v>457</v>
      </c>
      <c r="L4013">
        <v>0</v>
      </c>
      <c r="M4013">
        <v>5000</v>
      </c>
      <c r="N4013">
        <v>0</v>
      </c>
      <c r="O4013">
        <v>-5000</v>
      </c>
      <c r="P4013">
        <v>0</v>
      </c>
      <c r="Q4013">
        <v>0</v>
      </c>
      <c r="R4013">
        <v>0</v>
      </c>
      <c r="S4013">
        <v>0</v>
      </c>
      <c r="T4013">
        <v>0</v>
      </c>
      <c r="U4013">
        <v>0</v>
      </c>
      <c r="V4013">
        <v>0</v>
      </c>
      <c r="W4013">
        <v>0</v>
      </c>
      <c r="X4013">
        <v>0</v>
      </c>
      <c r="Y4013">
        <v>0</v>
      </c>
      <c r="Z4013">
        <v>0</v>
      </c>
      <c r="AA4013">
        <v>0</v>
      </c>
      <c r="AB4013">
        <v>0</v>
      </c>
      <c r="AC4013">
        <v>0</v>
      </c>
      <c r="AD4013">
        <v>-5000</v>
      </c>
      <c r="AE4013">
        <v>0</v>
      </c>
      <c r="AF4013">
        <v>0</v>
      </c>
      <c r="AG4013">
        <v>0</v>
      </c>
      <c r="AH4013">
        <v>0</v>
      </c>
      <c r="AI4013">
        <v>-5000</v>
      </c>
      <c r="AJ4013">
        <v>0</v>
      </c>
      <c r="AK4013">
        <v>-5000</v>
      </c>
      <c r="AL4013">
        <v>-5000</v>
      </c>
      <c r="AM4013">
        <v>0</v>
      </c>
      <c r="AN4013">
        <v>0</v>
      </c>
      <c r="AO4013">
        <v>0</v>
      </c>
      <c r="AP4013">
        <v>0</v>
      </c>
      <c r="AQ4013">
        <v>0</v>
      </c>
    </row>
    <row r="4014" spans="2:43" x14ac:dyDescent="0.35">
      <c r="B4014" s="65" t="s">
        <v>128</v>
      </c>
      <c r="C4014">
        <v>2015</v>
      </c>
      <c r="D4014">
        <v>2015</v>
      </c>
      <c r="F4014">
        <v>1401</v>
      </c>
      <c r="G4014">
        <v>0</v>
      </c>
      <c r="H4014" t="s">
        <v>679</v>
      </c>
      <c r="I4014">
        <v>1</v>
      </c>
      <c r="J4014">
        <v>111</v>
      </c>
      <c r="K4014" t="s">
        <v>66</v>
      </c>
      <c r="L4014">
        <v>0</v>
      </c>
      <c r="M4014">
        <v>0</v>
      </c>
      <c r="N4014">
        <v>0</v>
      </c>
      <c r="O4014">
        <v>0</v>
      </c>
      <c r="P4014">
        <v>0</v>
      </c>
      <c r="Q4014">
        <v>0</v>
      </c>
      <c r="R4014">
        <v>0</v>
      </c>
      <c r="S4014">
        <v>-185.05</v>
      </c>
      <c r="T4014">
        <v>0</v>
      </c>
      <c r="U4014">
        <v>-157.82</v>
      </c>
      <c r="V4014">
        <v>0</v>
      </c>
      <c r="W4014">
        <v>-342.87</v>
      </c>
      <c r="X4014">
        <v>0</v>
      </c>
      <c r="Y4014">
        <v>0</v>
      </c>
      <c r="Z4014">
        <v>0</v>
      </c>
      <c r="AA4014">
        <v>0</v>
      </c>
      <c r="AB4014">
        <v>0</v>
      </c>
      <c r="AC4014">
        <v>0</v>
      </c>
      <c r="AD4014">
        <v>185.05</v>
      </c>
      <c r="AE4014">
        <v>0</v>
      </c>
      <c r="AF4014">
        <v>0</v>
      </c>
      <c r="AG4014">
        <v>-24.93</v>
      </c>
      <c r="AH4014">
        <v>0</v>
      </c>
      <c r="AI4014">
        <v>160.12</v>
      </c>
      <c r="AJ4014">
        <v>0</v>
      </c>
      <c r="AK4014">
        <v>160.12</v>
      </c>
      <c r="AL4014">
        <v>-182.75</v>
      </c>
      <c r="AM4014">
        <v>0</v>
      </c>
      <c r="AN4014">
        <v>342.87</v>
      </c>
      <c r="AO4014">
        <v>0</v>
      </c>
      <c r="AP4014">
        <v>336.67</v>
      </c>
      <c r="AQ4014">
        <v>679.54</v>
      </c>
    </row>
    <row r="4015" spans="2:43" x14ac:dyDescent="0.35">
      <c r="B4015" s="65" t="s">
        <v>128</v>
      </c>
      <c r="C4015">
        <v>2015</v>
      </c>
      <c r="D4015">
        <v>2015</v>
      </c>
      <c r="F4015">
        <v>1401</v>
      </c>
      <c r="G4015">
        <v>0</v>
      </c>
      <c r="H4015" t="s">
        <v>679</v>
      </c>
      <c r="I4015">
        <v>1</v>
      </c>
      <c r="J4015">
        <v>121</v>
      </c>
      <c r="K4015" t="s">
        <v>66</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-21.98</v>
      </c>
      <c r="AH4015">
        <v>0</v>
      </c>
      <c r="AI4015">
        <v>-21.98</v>
      </c>
      <c r="AJ4015">
        <v>0</v>
      </c>
      <c r="AK4015">
        <v>-21.98</v>
      </c>
      <c r="AL4015">
        <v>-21.98</v>
      </c>
      <c r="AM4015">
        <v>0</v>
      </c>
      <c r="AN4015">
        <v>0</v>
      </c>
      <c r="AO4015">
        <v>0</v>
      </c>
      <c r="AP4015">
        <v>0</v>
      </c>
      <c r="AQ4015">
        <v>0</v>
      </c>
    </row>
    <row r="4016" spans="2:43" x14ac:dyDescent="0.35">
      <c r="B4016" s="65" t="s">
        <v>128</v>
      </c>
      <c r="C4016">
        <v>2015</v>
      </c>
      <c r="D4016">
        <v>2015</v>
      </c>
      <c r="F4016">
        <v>1401</v>
      </c>
      <c r="G4016">
        <v>0</v>
      </c>
      <c r="H4016" t="s">
        <v>679</v>
      </c>
      <c r="I4016">
        <v>1</v>
      </c>
      <c r="J4016">
        <v>210</v>
      </c>
      <c r="K4016" t="s">
        <v>66</v>
      </c>
      <c r="L4016">
        <v>-2252</v>
      </c>
      <c r="M4016">
        <v>-2252</v>
      </c>
      <c r="N4016">
        <v>0</v>
      </c>
      <c r="O4016">
        <v>0</v>
      </c>
      <c r="P4016">
        <v>-2252</v>
      </c>
      <c r="Q4016">
        <v>-2252</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row>
    <row r="4017" spans="2:43" x14ac:dyDescent="0.35">
      <c r="B4017" s="65" t="s">
        <v>128</v>
      </c>
      <c r="C4017">
        <v>2015</v>
      </c>
      <c r="D4017">
        <v>2015</v>
      </c>
      <c r="F4017">
        <v>1401</v>
      </c>
      <c r="G4017">
        <v>0</v>
      </c>
      <c r="H4017" t="s">
        <v>679</v>
      </c>
      <c r="I4017">
        <v>1</v>
      </c>
      <c r="J4017">
        <v>231</v>
      </c>
      <c r="K4017" t="s">
        <v>66</v>
      </c>
      <c r="L4017">
        <v>-14881.48</v>
      </c>
      <c r="M4017">
        <v>-14881.48</v>
      </c>
      <c r="N4017">
        <v>0</v>
      </c>
      <c r="O4017">
        <v>0</v>
      </c>
      <c r="P4017">
        <v>-14881.48</v>
      </c>
      <c r="Q4017">
        <v>-14881.48</v>
      </c>
      <c r="R4017">
        <v>0</v>
      </c>
      <c r="S4017">
        <v>0</v>
      </c>
      <c r="T4017">
        <v>0</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row>
    <row r="4018" spans="2:43" x14ac:dyDescent="0.35">
      <c r="B4018" s="65" t="s">
        <v>128</v>
      </c>
      <c r="C4018">
        <v>2015</v>
      </c>
      <c r="D4018">
        <v>2015</v>
      </c>
      <c r="F4018">
        <v>1401</v>
      </c>
      <c r="G4018">
        <v>0</v>
      </c>
      <c r="H4018" t="s">
        <v>679</v>
      </c>
      <c r="I4018">
        <v>1</v>
      </c>
      <c r="J4018">
        <v>240</v>
      </c>
      <c r="K4018" t="s">
        <v>66</v>
      </c>
      <c r="L4018">
        <v>-115548.12</v>
      </c>
      <c r="M4018">
        <v>-79552</v>
      </c>
      <c r="N4018">
        <v>0</v>
      </c>
      <c r="O4018">
        <v>0</v>
      </c>
      <c r="P4018">
        <v>-115548.12</v>
      </c>
      <c r="Q4018">
        <v>-79552</v>
      </c>
      <c r="R4018">
        <v>0</v>
      </c>
      <c r="S4018">
        <v>0</v>
      </c>
      <c r="T4018">
        <v>0</v>
      </c>
      <c r="U4018">
        <v>0</v>
      </c>
      <c r="V4018">
        <v>0</v>
      </c>
      <c r="W4018">
        <v>0</v>
      </c>
      <c r="X4018">
        <v>0</v>
      </c>
      <c r="Y4018">
        <v>0</v>
      </c>
      <c r="Z4018">
        <v>0</v>
      </c>
      <c r="AA4018">
        <v>0</v>
      </c>
      <c r="AB4018">
        <v>0</v>
      </c>
      <c r="AC4018">
        <v>0</v>
      </c>
      <c r="AD4018">
        <v>-35996.120000000003</v>
      </c>
      <c r="AE4018">
        <v>0</v>
      </c>
      <c r="AF4018">
        <v>0</v>
      </c>
      <c r="AG4018">
        <v>0</v>
      </c>
      <c r="AH4018">
        <v>0</v>
      </c>
      <c r="AI4018">
        <v>-35996.120000000003</v>
      </c>
      <c r="AJ4018">
        <v>0</v>
      </c>
      <c r="AK4018">
        <v>-35996.120000000003</v>
      </c>
      <c r="AL4018">
        <v>0</v>
      </c>
      <c r="AM4018">
        <v>0</v>
      </c>
      <c r="AN4018">
        <v>0</v>
      </c>
      <c r="AO4018">
        <v>0</v>
      </c>
      <c r="AP4018">
        <v>0</v>
      </c>
      <c r="AQ4018">
        <v>0</v>
      </c>
    </row>
    <row r="4019" spans="2:43" x14ac:dyDescent="0.35">
      <c r="B4019" s="65" t="s">
        <v>128</v>
      </c>
      <c r="C4019">
        <v>2015</v>
      </c>
      <c r="D4019">
        <v>2015</v>
      </c>
      <c r="F4019">
        <v>1401</v>
      </c>
      <c r="G4019">
        <v>0</v>
      </c>
      <c r="H4019" t="s">
        <v>679</v>
      </c>
      <c r="I4019">
        <v>1</v>
      </c>
      <c r="J4019">
        <v>251</v>
      </c>
      <c r="K4019" t="s">
        <v>66</v>
      </c>
      <c r="L4019">
        <v>-434448.58</v>
      </c>
      <c r="M4019">
        <v>-179790.41</v>
      </c>
      <c r="N4019">
        <v>0</v>
      </c>
      <c r="O4019">
        <v>0</v>
      </c>
      <c r="P4019">
        <v>-434448.58</v>
      </c>
      <c r="Q4019">
        <v>-179790.41</v>
      </c>
      <c r="R4019">
        <v>5550.97</v>
      </c>
      <c r="S4019">
        <v>0</v>
      </c>
      <c r="T4019">
        <v>0</v>
      </c>
      <c r="U4019">
        <v>0</v>
      </c>
      <c r="V4019">
        <v>5550.97</v>
      </c>
      <c r="W4019">
        <v>0</v>
      </c>
      <c r="X4019">
        <v>-1386</v>
      </c>
      <c r="Y4019">
        <v>-1386</v>
      </c>
      <c r="Z4019">
        <v>0</v>
      </c>
      <c r="AA4019">
        <v>0</v>
      </c>
      <c r="AB4019">
        <v>-1386</v>
      </c>
      <c r="AC4019">
        <v>-1386</v>
      </c>
      <c r="AD4019">
        <v>-249107.20000000001</v>
      </c>
      <c r="AE4019">
        <v>0</v>
      </c>
      <c r="AF4019">
        <v>0</v>
      </c>
      <c r="AG4019">
        <v>0</v>
      </c>
      <c r="AH4019">
        <v>0</v>
      </c>
      <c r="AI4019">
        <v>-249107.20000000001</v>
      </c>
      <c r="AJ4019">
        <v>-1386</v>
      </c>
      <c r="AK4019">
        <v>-249107.20000000001</v>
      </c>
      <c r="AL4019">
        <v>0</v>
      </c>
      <c r="AM4019">
        <v>95867.49</v>
      </c>
      <c r="AN4019">
        <v>0</v>
      </c>
      <c r="AO4019">
        <v>0</v>
      </c>
      <c r="AP4019">
        <v>0</v>
      </c>
      <c r="AQ4019">
        <v>95867.49</v>
      </c>
    </row>
    <row r="4020" spans="2:43" x14ac:dyDescent="0.35">
      <c r="B4020" s="65" t="s">
        <v>128</v>
      </c>
      <c r="C4020">
        <v>2015</v>
      </c>
      <c r="D4020">
        <v>2015</v>
      </c>
      <c r="F4020">
        <v>1401</v>
      </c>
      <c r="G4020">
        <v>0</v>
      </c>
      <c r="H4020" t="s">
        <v>679</v>
      </c>
      <c r="I4020">
        <v>1</v>
      </c>
      <c r="J4020">
        <v>252</v>
      </c>
      <c r="K4020" t="s">
        <v>66</v>
      </c>
      <c r="L4020">
        <v>-4350</v>
      </c>
      <c r="M4020">
        <v>-4350</v>
      </c>
      <c r="N4020">
        <v>0</v>
      </c>
      <c r="O4020">
        <v>0</v>
      </c>
      <c r="P4020">
        <v>-4350</v>
      </c>
      <c r="Q4020">
        <v>-4350</v>
      </c>
      <c r="R4020">
        <v>0</v>
      </c>
      <c r="S4020">
        <v>0</v>
      </c>
      <c r="T4020">
        <v>0</v>
      </c>
      <c r="U4020">
        <v>0</v>
      </c>
      <c r="V4020">
        <v>0</v>
      </c>
      <c r="W4020">
        <v>0</v>
      </c>
      <c r="X4020">
        <v>0</v>
      </c>
      <c r="Y4020">
        <v>0</v>
      </c>
      <c r="Z4020">
        <v>0</v>
      </c>
      <c r="AA4020">
        <v>0</v>
      </c>
      <c r="AB4020">
        <v>0</v>
      </c>
      <c r="AC4020">
        <v>0</v>
      </c>
      <c r="AD4020">
        <v>0</v>
      </c>
      <c r="AE4020">
        <v>0</v>
      </c>
      <c r="AF4020">
        <v>0</v>
      </c>
      <c r="AG4020">
        <v>0</v>
      </c>
      <c r="AH4020">
        <v>0</v>
      </c>
      <c r="AI4020">
        <v>0</v>
      </c>
      <c r="AJ4020">
        <v>0</v>
      </c>
      <c r="AK4020">
        <v>0</v>
      </c>
      <c r="AL4020">
        <v>0</v>
      </c>
      <c r="AM4020">
        <v>850</v>
      </c>
      <c r="AN4020">
        <v>0</v>
      </c>
      <c r="AO4020">
        <v>0</v>
      </c>
      <c r="AP4020">
        <v>0</v>
      </c>
      <c r="AQ4020">
        <v>850</v>
      </c>
    </row>
    <row r="4021" spans="2:43" x14ac:dyDescent="0.35">
      <c r="B4021" s="65" t="s">
        <v>128</v>
      </c>
      <c r="C4021">
        <v>2015</v>
      </c>
      <c r="D4021">
        <v>2015</v>
      </c>
      <c r="F4021">
        <v>1401</v>
      </c>
      <c r="G4021">
        <v>0</v>
      </c>
      <c r="H4021" t="s">
        <v>679</v>
      </c>
      <c r="I4021">
        <v>1</v>
      </c>
      <c r="J4021">
        <v>253</v>
      </c>
      <c r="K4021" t="s">
        <v>66</v>
      </c>
      <c r="L4021">
        <v>-15523.57</v>
      </c>
      <c r="M4021">
        <v>-15519.39</v>
      </c>
      <c r="N4021">
        <v>0</v>
      </c>
      <c r="O4021">
        <v>0</v>
      </c>
      <c r="P4021">
        <v>-15523.57</v>
      </c>
      <c r="Q4021">
        <v>-15519.39</v>
      </c>
      <c r="R4021">
        <v>0</v>
      </c>
      <c r="S4021">
        <v>0</v>
      </c>
      <c r="T4021">
        <v>0</v>
      </c>
      <c r="U4021">
        <v>0</v>
      </c>
      <c r="V4021">
        <v>0</v>
      </c>
      <c r="W4021">
        <v>0</v>
      </c>
      <c r="X4021">
        <v>-104190.77</v>
      </c>
      <c r="Y4021">
        <v>-71656.81</v>
      </c>
      <c r="Z4021">
        <v>0</v>
      </c>
      <c r="AA4021">
        <v>0</v>
      </c>
      <c r="AB4021">
        <v>-104190.77</v>
      </c>
      <c r="AC4021">
        <v>-71656.81</v>
      </c>
      <c r="AD4021">
        <v>-32538.14</v>
      </c>
      <c r="AE4021">
        <v>0</v>
      </c>
      <c r="AF4021">
        <v>0</v>
      </c>
      <c r="AG4021">
        <v>0</v>
      </c>
      <c r="AH4021">
        <v>0</v>
      </c>
      <c r="AI4021">
        <v>-32538.14</v>
      </c>
      <c r="AJ4021">
        <v>-104190.77</v>
      </c>
      <c r="AK4021">
        <v>-4.18</v>
      </c>
      <c r="AL4021">
        <v>0</v>
      </c>
      <c r="AM4021">
        <v>0</v>
      </c>
      <c r="AN4021">
        <v>0</v>
      </c>
      <c r="AO4021">
        <v>0</v>
      </c>
      <c r="AP4021">
        <v>0</v>
      </c>
      <c r="AQ4021">
        <v>0</v>
      </c>
    </row>
    <row r="4022" spans="2:43" x14ac:dyDescent="0.35">
      <c r="B4022" s="65" t="s">
        <v>128</v>
      </c>
      <c r="C4022">
        <v>2015</v>
      </c>
      <c r="D4022">
        <v>2015</v>
      </c>
      <c r="F4022">
        <v>1401</v>
      </c>
      <c r="G4022">
        <v>0</v>
      </c>
      <c r="H4022" t="s">
        <v>679</v>
      </c>
      <c r="I4022">
        <v>1</v>
      </c>
      <c r="J4022">
        <v>254</v>
      </c>
      <c r="K4022" t="s">
        <v>66</v>
      </c>
      <c r="L4022">
        <v>-5808.53</v>
      </c>
      <c r="M4022">
        <v>-21946.639999999999</v>
      </c>
      <c r="N4022">
        <v>0</v>
      </c>
      <c r="O4022">
        <v>0</v>
      </c>
      <c r="P4022">
        <v>-5808.53</v>
      </c>
      <c r="Q4022">
        <v>-21946.639999999999</v>
      </c>
      <c r="R4022">
        <v>0</v>
      </c>
      <c r="S4022">
        <v>0</v>
      </c>
      <c r="T4022">
        <v>0</v>
      </c>
      <c r="U4022">
        <v>0</v>
      </c>
      <c r="V4022">
        <v>0</v>
      </c>
      <c r="W4022">
        <v>0</v>
      </c>
      <c r="X4022">
        <v>0</v>
      </c>
      <c r="Y4022">
        <v>0</v>
      </c>
      <c r="Z4022">
        <v>0</v>
      </c>
      <c r="AA4022">
        <v>0</v>
      </c>
      <c r="AB4022">
        <v>0</v>
      </c>
      <c r="AC4022">
        <v>0</v>
      </c>
      <c r="AD4022">
        <v>16138.11</v>
      </c>
      <c r="AE4022">
        <v>0</v>
      </c>
      <c r="AF4022">
        <v>0</v>
      </c>
      <c r="AG4022">
        <v>0</v>
      </c>
      <c r="AH4022">
        <v>0</v>
      </c>
      <c r="AI4022">
        <v>16138.11</v>
      </c>
      <c r="AJ4022">
        <v>0</v>
      </c>
      <c r="AK4022">
        <v>16138.11</v>
      </c>
      <c r="AL4022">
        <v>0</v>
      </c>
      <c r="AM4022">
        <v>0</v>
      </c>
      <c r="AN4022">
        <v>0</v>
      </c>
      <c r="AO4022">
        <v>0</v>
      </c>
      <c r="AP4022">
        <v>0</v>
      </c>
      <c r="AQ4022">
        <v>0</v>
      </c>
    </row>
    <row r="4023" spans="2:43" x14ac:dyDescent="0.35">
      <c r="B4023" s="65" t="s">
        <v>128</v>
      </c>
      <c r="C4023">
        <v>2015</v>
      </c>
      <c r="D4023">
        <v>2015</v>
      </c>
      <c r="F4023">
        <v>1401</v>
      </c>
      <c r="G4023">
        <v>0</v>
      </c>
      <c r="H4023" t="s">
        <v>679</v>
      </c>
      <c r="I4023">
        <v>1</v>
      </c>
      <c r="J4023">
        <v>257</v>
      </c>
      <c r="K4023" t="s">
        <v>66</v>
      </c>
      <c r="L4023">
        <v>-132646.41</v>
      </c>
      <c r="M4023">
        <v>-2048.44</v>
      </c>
      <c r="N4023">
        <v>0</v>
      </c>
      <c r="O4023">
        <v>0</v>
      </c>
      <c r="P4023">
        <v>-132646.41</v>
      </c>
      <c r="Q4023">
        <v>-2048.44</v>
      </c>
      <c r="R4023">
        <v>0</v>
      </c>
      <c r="S4023">
        <v>-483.29</v>
      </c>
      <c r="T4023">
        <v>0</v>
      </c>
      <c r="U4023">
        <v>0</v>
      </c>
      <c r="V4023">
        <v>0</v>
      </c>
      <c r="W4023">
        <v>-483.29</v>
      </c>
      <c r="X4023">
        <v>0</v>
      </c>
      <c r="Y4023">
        <v>0</v>
      </c>
      <c r="Z4023">
        <v>0</v>
      </c>
      <c r="AA4023">
        <v>0</v>
      </c>
      <c r="AB4023">
        <v>0</v>
      </c>
      <c r="AC4023">
        <v>0</v>
      </c>
      <c r="AD4023">
        <v>-130114.68</v>
      </c>
      <c r="AE4023">
        <v>0</v>
      </c>
      <c r="AF4023">
        <v>0</v>
      </c>
      <c r="AG4023">
        <v>0</v>
      </c>
      <c r="AH4023">
        <v>0</v>
      </c>
      <c r="AI4023">
        <v>-130114.68</v>
      </c>
      <c r="AJ4023">
        <v>0</v>
      </c>
      <c r="AK4023">
        <v>-130114.68</v>
      </c>
      <c r="AL4023">
        <v>0</v>
      </c>
      <c r="AM4023">
        <v>0</v>
      </c>
      <c r="AN4023">
        <v>0</v>
      </c>
      <c r="AO4023">
        <v>0</v>
      </c>
      <c r="AP4023">
        <v>0</v>
      </c>
      <c r="AQ4023">
        <v>0</v>
      </c>
    </row>
    <row r="4024" spans="2:43" x14ac:dyDescent="0.35">
      <c r="B4024" s="65" t="s">
        <v>128</v>
      </c>
      <c r="C4024">
        <v>2015</v>
      </c>
      <c r="D4024">
        <v>2015</v>
      </c>
      <c r="F4024">
        <v>1401</v>
      </c>
      <c r="G4024">
        <v>0</v>
      </c>
      <c r="H4024" t="s">
        <v>679</v>
      </c>
      <c r="I4024">
        <v>1</v>
      </c>
      <c r="J4024">
        <v>260</v>
      </c>
      <c r="K4024" t="s">
        <v>66</v>
      </c>
      <c r="L4024">
        <v>-163194.35999999999</v>
      </c>
      <c r="M4024">
        <v>-34227.5</v>
      </c>
      <c r="N4024">
        <v>0</v>
      </c>
      <c r="O4024">
        <v>0</v>
      </c>
      <c r="P4024">
        <v>-163194.35999999999</v>
      </c>
      <c r="Q4024">
        <v>-34227.5</v>
      </c>
      <c r="R4024">
        <v>0</v>
      </c>
      <c r="S4024">
        <v>0</v>
      </c>
      <c r="T4024">
        <v>0</v>
      </c>
      <c r="U4024">
        <v>0</v>
      </c>
      <c r="V4024">
        <v>0</v>
      </c>
      <c r="W4024">
        <v>0</v>
      </c>
      <c r="X4024">
        <v>0</v>
      </c>
      <c r="Y4024">
        <v>0</v>
      </c>
      <c r="Z4024">
        <v>0</v>
      </c>
      <c r="AA4024">
        <v>0</v>
      </c>
      <c r="AB4024">
        <v>0</v>
      </c>
      <c r="AC4024">
        <v>0</v>
      </c>
      <c r="AD4024">
        <v>-128966.86</v>
      </c>
      <c r="AE4024">
        <v>0</v>
      </c>
      <c r="AF4024">
        <v>0</v>
      </c>
      <c r="AG4024">
        <v>0</v>
      </c>
      <c r="AH4024">
        <v>0</v>
      </c>
      <c r="AI4024">
        <v>-128966.86</v>
      </c>
      <c r="AJ4024">
        <v>0</v>
      </c>
      <c r="AK4024">
        <v>-128966.86</v>
      </c>
      <c r="AL4024">
        <v>0</v>
      </c>
      <c r="AM4024">
        <v>0</v>
      </c>
      <c r="AN4024">
        <v>0</v>
      </c>
      <c r="AO4024">
        <v>0</v>
      </c>
      <c r="AP4024">
        <v>0</v>
      </c>
      <c r="AQ4024">
        <v>0</v>
      </c>
    </row>
    <row r="4025" spans="2:43" x14ac:dyDescent="0.35">
      <c r="B4025" s="65" t="s">
        <v>128</v>
      </c>
      <c r="C4025">
        <v>2015</v>
      </c>
      <c r="D4025">
        <v>2015</v>
      </c>
      <c r="F4025">
        <v>1401</v>
      </c>
      <c r="G4025">
        <v>0</v>
      </c>
      <c r="H4025" t="s">
        <v>679</v>
      </c>
      <c r="I4025">
        <v>1</v>
      </c>
      <c r="J4025">
        <v>310</v>
      </c>
      <c r="K4025" t="s">
        <v>66</v>
      </c>
      <c r="L4025">
        <v>-182.6</v>
      </c>
      <c r="M4025">
        <v>-182.6</v>
      </c>
      <c r="N4025">
        <v>0</v>
      </c>
      <c r="O4025">
        <v>0</v>
      </c>
      <c r="P4025">
        <v>-182.6</v>
      </c>
      <c r="Q4025">
        <v>-182.6</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row>
    <row r="4026" spans="2:43" x14ac:dyDescent="0.35">
      <c r="B4026" s="65" t="s">
        <v>128</v>
      </c>
      <c r="C4026">
        <v>2015</v>
      </c>
      <c r="D4026">
        <v>2015</v>
      </c>
      <c r="F4026">
        <v>1401</v>
      </c>
      <c r="G4026">
        <v>0</v>
      </c>
      <c r="H4026" t="s">
        <v>678</v>
      </c>
      <c r="I4026">
        <v>801</v>
      </c>
      <c r="J4026">
        <v>257</v>
      </c>
      <c r="K4026" t="s">
        <v>457</v>
      </c>
      <c r="L4026">
        <v>0</v>
      </c>
      <c r="M4026">
        <v>0</v>
      </c>
      <c r="N4026">
        <v>0</v>
      </c>
      <c r="O4026">
        <v>-45000</v>
      </c>
      <c r="P4026">
        <v>0</v>
      </c>
      <c r="Q4026">
        <v>-45000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-45000</v>
      </c>
      <c r="AM4026">
        <v>45000</v>
      </c>
      <c r="AN4026">
        <v>0</v>
      </c>
      <c r="AO4026">
        <v>0</v>
      </c>
      <c r="AP4026">
        <v>0</v>
      </c>
      <c r="AQ4026">
        <v>45000</v>
      </c>
    </row>
    <row r="4027" spans="2:43" x14ac:dyDescent="0.35">
      <c r="B4027" s="65" t="s">
        <v>128</v>
      </c>
      <c r="C4027">
        <v>2015</v>
      </c>
      <c r="D4027">
        <v>2015</v>
      </c>
      <c r="F4027">
        <v>5172</v>
      </c>
      <c r="G4027">
        <v>0</v>
      </c>
      <c r="H4027" t="s">
        <v>679</v>
      </c>
      <c r="I4027">
        <v>1</v>
      </c>
      <c r="J4027">
        <v>121</v>
      </c>
      <c r="K4027" t="s">
        <v>66</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-590.45000000000005</v>
      </c>
      <c r="AH4027">
        <v>0</v>
      </c>
      <c r="AI4027">
        <v>-590.45000000000005</v>
      </c>
      <c r="AJ4027">
        <v>0</v>
      </c>
      <c r="AK4027">
        <v>-590.45000000000005</v>
      </c>
      <c r="AL4027">
        <v>-590.45000000000005</v>
      </c>
      <c r="AM4027">
        <v>0</v>
      </c>
      <c r="AN4027">
        <v>0</v>
      </c>
      <c r="AO4027">
        <v>0</v>
      </c>
      <c r="AP4027">
        <v>0</v>
      </c>
      <c r="AQ4027">
        <v>0</v>
      </c>
    </row>
    <row r="4028" spans="2:43" x14ac:dyDescent="0.35">
      <c r="B4028" s="65" t="s">
        <v>128</v>
      </c>
      <c r="C4028">
        <v>2015</v>
      </c>
      <c r="D4028">
        <v>2015</v>
      </c>
      <c r="F4028">
        <v>5172</v>
      </c>
      <c r="G4028">
        <v>0</v>
      </c>
      <c r="H4028" t="s">
        <v>679</v>
      </c>
      <c r="I4028">
        <v>1</v>
      </c>
      <c r="J4028">
        <v>210</v>
      </c>
      <c r="K4028" t="s">
        <v>66</v>
      </c>
      <c r="L4028">
        <v>-5368.32</v>
      </c>
      <c r="M4028">
        <v>-5368.32</v>
      </c>
      <c r="N4028">
        <v>0</v>
      </c>
      <c r="O4028">
        <v>0</v>
      </c>
      <c r="P4028">
        <v>-5368.32</v>
      </c>
      <c r="Q4028">
        <v>-5368.32</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row>
    <row r="4029" spans="2:43" x14ac:dyDescent="0.35">
      <c r="B4029" s="65" t="s">
        <v>128</v>
      </c>
      <c r="C4029">
        <v>2015</v>
      </c>
      <c r="D4029">
        <v>2015</v>
      </c>
      <c r="F4029">
        <v>5172</v>
      </c>
      <c r="G4029">
        <v>0</v>
      </c>
      <c r="H4029" t="s">
        <v>679</v>
      </c>
      <c r="I4029">
        <v>1</v>
      </c>
      <c r="J4029">
        <v>231</v>
      </c>
      <c r="K4029" t="s">
        <v>66</v>
      </c>
      <c r="L4029">
        <v>-385.73</v>
      </c>
      <c r="M4029">
        <v>-385.73</v>
      </c>
      <c r="N4029">
        <v>0</v>
      </c>
      <c r="O4029">
        <v>0</v>
      </c>
      <c r="P4029">
        <v>-385.73</v>
      </c>
      <c r="Q4029">
        <v>-385.73</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row>
    <row r="4030" spans="2:43" x14ac:dyDescent="0.35">
      <c r="B4030" s="65" t="s">
        <v>128</v>
      </c>
      <c r="C4030">
        <v>2015</v>
      </c>
      <c r="D4030">
        <v>2015</v>
      </c>
      <c r="F4030">
        <v>5172</v>
      </c>
      <c r="G4030">
        <v>0</v>
      </c>
      <c r="H4030" t="s">
        <v>679</v>
      </c>
      <c r="I4030">
        <v>1</v>
      </c>
      <c r="J4030">
        <v>233</v>
      </c>
      <c r="K4030" t="s">
        <v>66</v>
      </c>
      <c r="L4030">
        <v>-4472.7700000000004</v>
      </c>
      <c r="M4030">
        <v>-4466.2299999999996</v>
      </c>
      <c r="N4030">
        <v>0</v>
      </c>
      <c r="O4030">
        <v>0</v>
      </c>
      <c r="P4030">
        <v>-4472.7700000000004</v>
      </c>
      <c r="Q4030">
        <v>-4466.2299999999996</v>
      </c>
      <c r="R4030">
        <v>0</v>
      </c>
      <c r="S4030">
        <v>15</v>
      </c>
      <c r="T4030">
        <v>0</v>
      </c>
      <c r="U4030">
        <v>-15</v>
      </c>
      <c r="V4030">
        <v>0</v>
      </c>
      <c r="W4030">
        <v>0</v>
      </c>
      <c r="X4030">
        <v>-8922.65</v>
      </c>
      <c r="Y4030">
        <v>-8922.65</v>
      </c>
      <c r="Z4030">
        <v>0</v>
      </c>
      <c r="AA4030">
        <v>0</v>
      </c>
      <c r="AB4030">
        <v>-8922.65</v>
      </c>
      <c r="AC4030">
        <v>-8922.65</v>
      </c>
      <c r="AD4030">
        <v>-21.54</v>
      </c>
      <c r="AE4030">
        <v>0</v>
      </c>
      <c r="AF4030">
        <v>0</v>
      </c>
      <c r="AG4030">
        <v>0</v>
      </c>
      <c r="AH4030">
        <v>0</v>
      </c>
      <c r="AI4030">
        <v>-21.54</v>
      </c>
      <c r="AJ4030">
        <v>-8922.65</v>
      </c>
      <c r="AK4030">
        <v>-21.54</v>
      </c>
      <c r="AL4030">
        <v>-15</v>
      </c>
      <c r="AM4030">
        <v>0</v>
      </c>
      <c r="AN4030">
        <v>0</v>
      </c>
      <c r="AO4030">
        <v>0</v>
      </c>
      <c r="AP4030">
        <v>0</v>
      </c>
      <c r="AQ4030">
        <v>0</v>
      </c>
    </row>
    <row r="4031" spans="2:43" x14ac:dyDescent="0.35">
      <c r="B4031" s="65" t="s">
        <v>128</v>
      </c>
      <c r="C4031">
        <v>2015</v>
      </c>
      <c r="D4031">
        <v>2015</v>
      </c>
      <c r="F4031">
        <v>5172</v>
      </c>
      <c r="G4031">
        <v>0</v>
      </c>
      <c r="H4031" t="s">
        <v>679</v>
      </c>
      <c r="I4031">
        <v>1</v>
      </c>
      <c r="J4031">
        <v>240</v>
      </c>
      <c r="K4031" t="s">
        <v>66</v>
      </c>
      <c r="L4031">
        <v>-8916</v>
      </c>
      <c r="M4031">
        <v>-8916</v>
      </c>
      <c r="N4031">
        <v>0</v>
      </c>
      <c r="O4031">
        <v>0</v>
      </c>
      <c r="P4031">
        <v>-8916</v>
      </c>
      <c r="Q4031">
        <v>-8916</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0</v>
      </c>
      <c r="AP4031">
        <v>0</v>
      </c>
      <c r="AQ4031">
        <v>0</v>
      </c>
    </row>
    <row r="4032" spans="2:43" x14ac:dyDescent="0.35">
      <c r="B4032" s="65" t="s">
        <v>128</v>
      </c>
      <c r="C4032">
        <v>2015</v>
      </c>
      <c r="D4032">
        <v>2015</v>
      </c>
      <c r="F4032">
        <v>5172</v>
      </c>
      <c r="G4032">
        <v>0</v>
      </c>
      <c r="H4032" t="s">
        <v>679</v>
      </c>
      <c r="I4032">
        <v>1</v>
      </c>
      <c r="J4032">
        <v>251</v>
      </c>
      <c r="K4032" t="s">
        <v>66</v>
      </c>
      <c r="L4032">
        <v>-564934.85</v>
      </c>
      <c r="M4032">
        <v>-341766.84</v>
      </c>
      <c r="N4032">
        <v>0</v>
      </c>
      <c r="O4032">
        <v>0</v>
      </c>
      <c r="P4032">
        <v>-564934.85</v>
      </c>
      <c r="Q4032">
        <v>-341766.84</v>
      </c>
      <c r="R4032">
        <v>-132552.48000000001</v>
      </c>
      <c r="S4032">
        <v>-91167.38</v>
      </c>
      <c r="T4032">
        <v>0</v>
      </c>
      <c r="U4032">
        <v>0</v>
      </c>
      <c r="V4032">
        <v>-132552.48000000001</v>
      </c>
      <c r="W4032">
        <v>-91167.38</v>
      </c>
      <c r="X4032">
        <v>0</v>
      </c>
      <c r="Y4032">
        <v>0</v>
      </c>
      <c r="Z4032">
        <v>0</v>
      </c>
      <c r="AA4032">
        <v>0</v>
      </c>
      <c r="AB4032">
        <v>0</v>
      </c>
      <c r="AC4032">
        <v>0</v>
      </c>
      <c r="AD4032">
        <v>-264553.11</v>
      </c>
      <c r="AE4032">
        <v>0</v>
      </c>
      <c r="AF4032">
        <v>0</v>
      </c>
      <c r="AG4032">
        <v>0</v>
      </c>
      <c r="AH4032">
        <v>0</v>
      </c>
      <c r="AI4032">
        <v>-264553.11</v>
      </c>
      <c r="AJ4032">
        <v>0</v>
      </c>
      <c r="AK4032">
        <v>-264553.11</v>
      </c>
      <c r="AL4032">
        <v>0</v>
      </c>
      <c r="AM4032">
        <v>92201.09</v>
      </c>
      <c r="AN4032">
        <v>0</v>
      </c>
      <c r="AO4032">
        <v>0</v>
      </c>
      <c r="AP4032">
        <v>0</v>
      </c>
      <c r="AQ4032">
        <v>92201.09</v>
      </c>
    </row>
    <row r="4033" spans="2:43" x14ac:dyDescent="0.35">
      <c r="B4033" s="65" t="s">
        <v>128</v>
      </c>
      <c r="C4033">
        <v>2015</v>
      </c>
      <c r="D4033">
        <v>2015</v>
      </c>
      <c r="F4033">
        <v>5172</v>
      </c>
      <c r="G4033">
        <v>0</v>
      </c>
      <c r="H4033" t="s">
        <v>679</v>
      </c>
      <c r="I4033">
        <v>1</v>
      </c>
      <c r="J4033">
        <v>252</v>
      </c>
      <c r="K4033" t="s">
        <v>66</v>
      </c>
      <c r="L4033">
        <v>-5452.92</v>
      </c>
      <c r="M4033">
        <v>-5452.92</v>
      </c>
      <c r="N4033">
        <v>0</v>
      </c>
      <c r="O4033">
        <v>0</v>
      </c>
      <c r="P4033">
        <v>-5452.92</v>
      </c>
      <c r="Q4033">
        <v>-5452.92</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row>
    <row r="4034" spans="2:43" x14ac:dyDescent="0.35">
      <c r="B4034" s="65" t="s">
        <v>128</v>
      </c>
      <c r="C4034">
        <v>2015</v>
      </c>
      <c r="D4034">
        <v>2015</v>
      </c>
      <c r="F4034">
        <v>5172</v>
      </c>
      <c r="G4034">
        <v>0</v>
      </c>
      <c r="H4034" t="s">
        <v>679</v>
      </c>
      <c r="I4034">
        <v>1</v>
      </c>
      <c r="J4034">
        <v>253</v>
      </c>
      <c r="K4034" t="s">
        <v>66</v>
      </c>
      <c r="L4034">
        <v>2111.35</v>
      </c>
      <c r="M4034">
        <v>2102.52</v>
      </c>
      <c r="N4034">
        <v>0</v>
      </c>
      <c r="O4034">
        <v>0</v>
      </c>
      <c r="P4034">
        <v>2111.35</v>
      </c>
      <c r="Q4034">
        <v>2102.52</v>
      </c>
      <c r="R4034">
        <v>0</v>
      </c>
      <c r="S4034">
        <v>0</v>
      </c>
      <c r="T4034">
        <v>0</v>
      </c>
      <c r="U4034">
        <v>0</v>
      </c>
      <c r="V4034">
        <v>0</v>
      </c>
      <c r="W4034">
        <v>0</v>
      </c>
      <c r="X4034">
        <v>-1182211.8400000001</v>
      </c>
      <c r="Y4034">
        <v>-1174929.07</v>
      </c>
      <c r="Z4034">
        <v>0</v>
      </c>
      <c r="AA4034">
        <v>0</v>
      </c>
      <c r="AB4034">
        <v>-1182211.8400000001</v>
      </c>
      <c r="AC4034">
        <v>-1174929.07</v>
      </c>
      <c r="AD4034">
        <v>-7273.94</v>
      </c>
      <c r="AE4034">
        <v>0</v>
      </c>
      <c r="AF4034">
        <v>0</v>
      </c>
      <c r="AG4034">
        <v>0</v>
      </c>
      <c r="AH4034">
        <v>0</v>
      </c>
      <c r="AI4034">
        <v>-7273.94</v>
      </c>
      <c r="AJ4034">
        <v>-1182211.8400000001</v>
      </c>
      <c r="AK4034">
        <v>8.83</v>
      </c>
      <c r="AL4034">
        <v>0</v>
      </c>
      <c r="AM4034">
        <v>0</v>
      </c>
      <c r="AN4034">
        <v>0</v>
      </c>
      <c r="AO4034">
        <v>0</v>
      </c>
      <c r="AP4034">
        <v>0</v>
      </c>
      <c r="AQ4034">
        <v>0</v>
      </c>
    </row>
    <row r="4035" spans="2:43" x14ac:dyDescent="0.35">
      <c r="B4035" s="65" t="s">
        <v>128</v>
      </c>
      <c r="C4035">
        <v>2015</v>
      </c>
      <c r="D4035">
        <v>2015</v>
      </c>
      <c r="F4035">
        <v>5172</v>
      </c>
      <c r="G4035">
        <v>0</v>
      </c>
      <c r="H4035" t="s">
        <v>679</v>
      </c>
      <c r="I4035">
        <v>1</v>
      </c>
      <c r="J4035">
        <v>254</v>
      </c>
      <c r="K4035" t="s">
        <v>66</v>
      </c>
      <c r="L4035">
        <v>-323757.82</v>
      </c>
      <c r="M4035">
        <v>-184576.94</v>
      </c>
      <c r="N4035">
        <v>0</v>
      </c>
      <c r="O4035">
        <v>0</v>
      </c>
      <c r="P4035">
        <v>-323757.82</v>
      </c>
      <c r="Q4035">
        <v>-184576.94</v>
      </c>
      <c r="R4035">
        <v>0</v>
      </c>
      <c r="S4035">
        <v>0</v>
      </c>
      <c r="T4035">
        <v>0</v>
      </c>
      <c r="U4035">
        <v>0</v>
      </c>
      <c r="V4035">
        <v>0</v>
      </c>
      <c r="W4035">
        <v>0</v>
      </c>
      <c r="X4035">
        <v>0</v>
      </c>
      <c r="Y4035">
        <v>0</v>
      </c>
      <c r="Z4035">
        <v>0</v>
      </c>
      <c r="AA4035">
        <v>0</v>
      </c>
      <c r="AB4035">
        <v>0</v>
      </c>
      <c r="AC4035">
        <v>0</v>
      </c>
      <c r="AD4035">
        <v>-139180.88</v>
      </c>
      <c r="AE4035">
        <v>0</v>
      </c>
      <c r="AF4035">
        <v>0</v>
      </c>
      <c r="AG4035">
        <v>0</v>
      </c>
      <c r="AH4035">
        <v>0</v>
      </c>
      <c r="AI4035">
        <v>-139180.88</v>
      </c>
      <c r="AJ4035">
        <v>0</v>
      </c>
      <c r="AK4035">
        <v>-139180.88</v>
      </c>
      <c r="AL4035">
        <v>0</v>
      </c>
      <c r="AM4035">
        <v>0</v>
      </c>
      <c r="AN4035">
        <v>0</v>
      </c>
      <c r="AO4035">
        <v>0</v>
      </c>
      <c r="AP4035">
        <v>0</v>
      </c>
      <c r="AQ4035">
        <v>0</v>
      </c>
    </row>
    <row r="4036" spans="2:43" x14ac:dyDescent="0.35">
      <c r="B4036" s="65" t="s">
        <v>128</v>
      </c>
      <c r="C4036">
        <v>2015</v>
      </c>
      <c r="D4036">
        <v>2015</v>
      </c>
      <c r="F4036">
        <v>5172</v>
      </c>
      <c r="G4036">
        <v>0</v>
      </c>
      <c r="H4036" t="s">
        <v>679</v>
      </c>
      <c r="I4036">
        <v>1</v>
      </c>
      <c r="J4036">
        <v>257</v>
      </c>
      <c r="K4036" t="s">
        <v>66</v>
      </c>
      <c r="L4036">
        <v>-1526518.32</v>
      </c>
      <c r="M4036">
        <v>-842018.32</v>
      </c>
      <c r="N4036">
        <v>0</v>
      </c>
      <c r="O4036">
        <v>0</v>
      </c>
      <c r="P4036">
        <v>-1526518.32</v>
      </c>
      <c r="Q4036">
        <v>-842018.32</v>
      </c>
      <c r="R4036">
        <v>-666000</v>
      </c>
      <c r="S4036">
        <v>-166500</v>
      </c>
      <c r="T4036">
        <v>0</v>
      </c>
      <c r="U4036">
        <v>0</v>
      </c>
      <c r="V4036">
        <v>-666000</v>
      </c>
      <c r="W4036">
        <v>-166500</v>
      </c>
      <c r="X4036">
        <v>0</v>
      </c>
      <c r="Y4036">
        <v>0</v>
      </c>
      <c r="Z4036">
        <v>0</v>
      </c>
      <c r="AA4036">
        <v>0</v>
      </c>
      <c r="AB4036">
        <v>0</v>
      </c>
      <c r="AC4036">
        <v>0</v>
      </c>
      <c r="AD4036">
        <v>-1346000</v>
      </c>
      <c r="AE4036">
        <v>0</v>
      </c>
      <c r="AF4036">
        <v>0</v>
      </c>
      <c r="AG4036">
        <v>0</v>
      </c>
      <c r="AH4036">
        <v>0</v>
      </c>
      <c r="AI4036">
        <v>-1346000</v>
      </c>
      <c r="AJ4036">
        <v>0</v>
      </c>
      <c r="AK4036">
        <v>-1346000</v>
      </c>
      <c r="AL4036">
        <v>-162000</v>
      </c>
      <c r="AM4036">
        <v>0</v>
      </c>
      <c r="AN4036">
        <v>0</v>
      </c>
      <c r="AO4036">
        <v>0</v>
      </c>
      <c r="AP4036">
        <v>162000</v>
      </c>
      <c r="AQ4036">
        <v>162000</v>
      </c>
    </row>
    <row r="4037" spans="2:43" x14ac:dyDescent="0.35">
      <c r="B4037" s="65" t="s">
        <v>128</v>
      </c>
      <c r="C4037">
        <v>2015</v>
      </c>
      <c r="D4037">
        <v>2015</v>
      </c>
      <c r="F4037">
        <v>5172</v>
      </c>
      <c r="G4037">
        <v>0</v>
      </c>
      <c r="H4037" t="s">
        <v>679</v>
      </c>
      <c r="I4037">
        <v>1</v>
      </c>
      <c r="J4037">
        <v>260</v>
      </c>
      <c r="K4037" t="s">
        <v>66</v>
      </c>
      <c r="L4037">
        <v>-27245.58</v>
      </c>
      <c r="M4037">
        <v>-19325.84</v>
      </c>
      <c r="N4037">
        <v>0</v>
      </c>
      <c r="O4037">
        <v>0</v>
      </c>
      <c r="P4037">
        <v>-27245.58</v>
      </c>
      <c r="Q4037">
        <v>-19325.84</v>
      </c>
      <c r="R4037">
        <v>-846</v>
      </c>
      <c r="S4037">
        <v>0</v>
      </c>
      <c r="T4037">
        <v>0</v>
      </c>
      <c r="U4037">
        <v>0</v>
      </c>
      <c r="V4037">
        <v>-846</v>
      </c>
      <c r="W4037">
        <v>0</v>
      </c>
      <c r="X4037">
        <v>0</v>
      </c>
      <c r="Y4037">
        <v>0</v>
      </c>
      <c r="Z4037">
        <v>0</v>
      </c>
      <c r="AA4037">
        <v>0</v>
      </c>
      <c r="AB4037">
        <v>0</v>
      </c>
      <c r="AC4037">
        <v>0</v>
      </c>
      <c r="AD4037">
        <v>-8765.74</v>
      </c>
      <c r="AE4037">
        <v>0</v>
      </c>
      <c r="AF4037">
        <v>0</v>
      </c>
      <c r="AG4037">
        <v>0</v>
      </c>
      <c r="AH4037">
        <v>0</v>
      </c>
      <c r="AI4037">
        <v>-8765.74</v>
      </c>
      <c r="AJ4037">
        <v>0</v>
      </c>
      <c r="AK4037">
        <v>-8765.74</v>
      </c>
      <c r="AL4037">
        <v>0</v>
      </c>
      <c r="AM4037">
        <v>0</v>
      </c>
      <c r="AN4037">
        <v>0</v>
      </c>
      <c r="AO4037">
        <v>0</v>
      </c>
      <c r="AP4037">
        <v>0</v>
      </c>
      <c r="AQ4037">
        <v>0</v>
      </c>
    </row>
    <row r="4038" spans="2:43" x14ac:dyDescent="0.35">
      <c r="B4038" s="65" t="s">
        <v>128</v>
      </c>
      <c r="C4038">
        <v>2015</v>
      </c>
      <c r="D4038">
        <v>2015</v>
      </c>
      <c r="F4038">
        <v>5172</v>
      </c>
      <c r="G4038">
        <v>0</v>
      </c>
      <c r="H4038" t="s">
        <v>679</v>
      </c>
      <c r="I4038">
        <v>1</v>
      </c>
      <c r="J4038">
        <v>310</v>
      </c>
      <c r="K4038" t="s">
        <v>66</v>
      </c>
      <c r="L4038">
        <v>-36835.910000000003</v>
      </c>
      <c r="M4038">
        <v>-8647.25</v>
      </c>
      <c r="N4038">
        <v>0</v>
      </c>
      <c r="O4038">
        <v>0</v>
      </c>
      <c r="P4038">
        <v>-36835.910000000003</v>
      </c>
      <c r="Q4038">
        <v>-8647.25</v>
      </c>
      <c r="R4038">
        <v>0</v>
      </c>
      <c r="S4038">
        <v>0</v>
      </c>
      <c r="T4038">
        <v>0</v>
      </c>
      <c r="U4038">
        <v>0</v>
      </c>
      <c r="V4038">
        <v>0</v>
      </c>
      <c r="W4038">
        <v>0</v>
      </c>
      <c r="X4038">
        <v>0</v>
      </c>
      <c r="Y4038">
        <v>0</v>
      </c>
      <c r="Z4038">
        <v>0</v>
      </c>
      <c r="AA4038">
        <v>0</v>
      </c>
      <c r="AB4038">
        <v>0</v>
      </c>
      <c r="AC4038">
        <v>0</v>
      </c>
      <c r="AD4038">
        <v>-28188.66</v>
      </c>
      <c r="AE4038">
        <v>0</v>
      </c>
      <c r="AF4038">
        <v>0</v>
      </c>
      <c r="AG4038">
        <v>0</v>
      </c>
      <c r="AH4038">
        <v>0</v>
      </c>
      <c r="AI4038">
        <v>-28188.66</v>
      </c>
      <c r="AJ4038">
        <v>0</v>
      </c>
      <c r="AK4038">
        <v>-28188.66</v>
      </c>
      <c r="AL4038">
        <v>0</v>
      </c>
      <c r="AM4038">
        <v>0</v>
      </c>
      <c r="AN4038">
        <v>0</v>
      </c>
      <c r="AO4038">
        <v>0</v>
      </c>
      <c r="AP4038">
        <v>0</v>
      </c>
      <c r="AQ4038">
        <v>0</v>
      </c>
    </row>
    <row r="4039" spans="2:43" x14ac:dyDescent="0.35">
      <c r="B4039" s="65" t="s">
        <v>128</v>
      </c>
      <c r="C4039">
        <v>2015</v>
      </c>
      <c r="D4039">
        <v>2015</v>
      </c>
      <c r="F4039">
        <v>5172</v>
      </c>
      <c r="G4039">
        <v>0</v>
      </c>
      <c r="H4039" t="s">
        <v>685</v>
      </c>
      <c r="I4039">
        <v>3</v>
      </c>
      <c r="J4039">
        <v>410</v>
      </c>
      <c r="K4039" t="s">
        <v>66</v>
      </c>
      <c r="L4039">
        <v>-454320.99</v>
      </c>
      <c r="M4039">
        <v>-119036.66</v>
      </c>
      <c r="N4039">
        <v>0</v>
      </c>
      <c r="O4039">
        <v>0</v>
      </c>
      <c r="P4039">
        <v>-454320.99</v>
      </c>
      <c r="Q4039">
        <v>-119036.66</v>
      </c>
      <c r="R4039">
        <v>-111075.8</v>
      </c>
      <c r="S4039">
        <v>-55537.9</v>
      </c>
      <c r="T4039">
        <v>0</v>
      </c>
      <c r="U4039">
        <v>0</v>
      </c>
      <c r="V4039">
        <v>-111075.8</v>
      </c>
      <c r="W4039">
        <v>-55537.9</v>
      </c>
      <c r="X4039">
        <v>0</v>
      </c>
      <c r="Y4039">
        <v>0</v>
      </c>
      <c r="Z4039">
        <v>0</v>
      </c>
      <c r="AA4039">
        <v>0</v>
      </c>
      <c r="AB4039">
        <v>0</v>
      </c>
      <c r="AC4039">
        <v>0</v>
      </c>
      <c r="AD4039">
        <v>-390822.23</v>
      </c>
      <c r="AE4039">
        <v>0</v>
      </c>
      <c r="AF4039">
        <v>0</v>
      </c>
      <c r="AG4039">
        <v>0</v>
      </c>
      <c r="AH4039">
        <v>0</v>
      </c>
      <c r="AI4039">
        <v>-390822.23</v>
      </c>
      <c r="AJ4039">
        <v>0</v>
      </c>
      <c r="AK4039">
        <v>-390822.23</v>
      </c>
      <c r="AL4039">
        <v>0</v>
      </c>
      <c r="AM4039">
        <v>0</v>
      </c>
      <c r="AN4039">
        <v>0</v>
      </c>
      <c r="AO4039">
        <v>0</v>
      </c>
      <c r="AP4039">
        <v>0</v>
      </c>
      <c r="AQ4039">
        <v>0</v>
      </c>
    </row>
    <row r="4040" spans="2:43" x14ac:dyDescent="0.35">
      <c r="B4040" s="65" t="s">
        <v>128</v>
      </c>
      <c r="C4040">
        <v>2015</v>
      </c>
      <c r="D4040">
        <v>2016</v>
      </c>
      <c r="F4040">
        <v>5282</v>
      </c>
      <c r="G4040">
        <v>0</v>
      </c>
      <c r="H4040" t="s">
        <v>680</v>
      </c>
      <c r="I4040">
        <v>2</v>
      </c>
      <c r="J4040">
        <v>251</v>
      </c>
      <c r="K4040" t="s">
        <v>66</v>
      </c>
      <c r="L4040">
        <v>-188000</v>
      </c>
      <c r="M4040">
        <v>-138181.99</v>
      </c>
      <c r="N4040">
        <v>0</v>
      </c>
      <c r="O4040">
        <v>0</v>
      </c>
      <c r="P4040">
        <v>-188000</v>
      </c>
      <c r="Q4040">
        <v>-138181.99</v>
      </c>
      <c r="R4040">
        <v>0</v>
      </c>
      <c r="S4040">
        <v>0</v>
      </c>
      <c r="T4040">
        <v>0</v>
      </c>
      <c r="U4040">
        <v>0</v>
      </c>
      <c r="V4040">
        <v>0</v>
      </c>
      <c r="W4040">
        <v>0</v>
      </c>
      <c r="X4040">
        <v>0</v>
      </c>
      <c r="Y4040">
        <v>0</v>
      </c>
      <c r="Z4040">
        <v>0</v>
      </c>
      <c r="AA4040">
        <v>0</v>
      </c>
      <c r="AB4040">
        <v>0</v>
      </c>
      <c r="AC4040">
        <v>0</v>
      </c>
      <c r="AD4040">
        <v>-49818.01</v>
      </c>
      <c r="AE4040">
        <v>0</v>
      </c>
      <c r="AF4040">
        <v>0</v>
      </c>
      <c r="AG4040">
        <v>0</v>
      </c>
      <c r="AH4040">
        <v>0</v>
      </c>
      <c r="AI4040">
        <v>-49818.01</v>
      </c>
      <c r="AJ4040">
        <v>0</v>
      </c>
      <c r="AK4040">
        <v>-49818.01</v>
      </c>
      <c r="AL4040">
        <v>0</v>
      </c>
      <c r="AM4040">
        <v>0</v>
      </c>
      <c r="AN4040">
        <v>0</v>
      </c>
      <c r="AO4040">
        <v>0</v>
      </c>
      <c r="AP4040">
        <v>0</v>
      </c>
      <c r="AQ4040">
        <v>0</v>
      </c>
    </row>
    <row r="4041" spans="2:43" x14ac:dyDescent="0.35">
      <c r="B4041" s="65" t="s">
        <v>128</v>
      </c>
      <c r="C4041">
        <v>2015</v>
      </c>
      <c r="D4041">
        <v>2017</v>
      </c>
      <c r="F4041">
        <v>1401</v>
      </c>
      <c r="G4041">
        <v>0</v>
      </c>
      <c r="H4041" t="s">
        <v>684</v>
      </c>
      <c r="I4041">
        <v>2</v>
      </c>
      <c r="J4041">
        <v>251</v>
      </c>
      <c r="K4041" t="s">
        <v>66</v>
      </c>
      <c r="L4041">
        <v>0</v>
      </c>
      <c r="M4041">
        <v>-105000</v>
      </c>
      <c r="N4041">
        <v>0</v>
      </c>
      <c r="O4041">
        <v>0</v>
      </c>
      <c r="P4041">
        <v>0</v>
      </c>
      <c r="Q4041">
        <v>-105000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0</v>
      </c>
      <c r="AK4041">
        <v>0</v>
      </c>
      <c r="AL4041">
        <v>-105000</v>
      </c>
      <c r="AM4041">
        <v>0</v>
      </c>
      <c r="AN4041">
        <v>0</v>
      </c>
      <c r="AO4041">
        <v>0</v>
      </c>
      <c r="AP4041">
        <v>0</v>
      </c>
      <c r="AQ4041">
        <v>0</v>
      </c>
    </row>
    <row r="4042" spans="2:43" x14ac:dyDescent="0.35">
      <c r="B4042" s="65" t="s">
        <v>128</v>
      </c>
      <c r="C4042">
        <v>2015</v>
      </c>
      <c r="D4042">
        <v>2017</v>
      </c>
      <c r="F4042">
        <v>1401</v>
      </c>
      <c r="G4042">
        <v>0</v>
      </c>
      <c r="H4042" t="s">
        <v>684</v>
      </c>
      <c r="I4042">
        <v>2</v>
      </c>
      <c r="J4042">
        <v>255</v>
      </c>
      <c r="K4042" t="s">
        <v>66</v>
      </c>
      <c r="L4042">
        <v>-195000</v>
      </c>
      <c r="M4042">
        <v>-1372871.48</v>
      </c>
      <c r="N4042">
        <v>0</v>
      </c>
      <c r="O4042">
        <v>0</v>
      </c>
      <c r="P4042">
        <v>-195000</v>
      </c>
      <c r="Q4042">
        <v>-1372871.48</v>
      </c>
      <c r="R4042">
        <v>0</v>
      </c>
      <c r="S4042">
        <v>0</v>
      </c>
      <c r="T4042">
        <v>0</v>
      </c>
      <c r="U4042">
        <v>0</v>
      </c>
      <c r="V4042">
        <v>0</v>
      </c>
      <c r="W4042">
        <v>0</v>
      </c>
      <c r="X4042">
        <v>-431433.82</v>
      </c>
      <c r="Y4042">
        <v>-1079754.27</v>
      </c>
      <c r="Z4042">
        <v>0</v>
      </c>
      <c r="AA4042">
        <v>0</v>
      </c>
      <c r="AB4042">
        <v>-431433.82</v>
      </c>
      <c r="AC4042">
        <v>-1079754.27</v>
      </c>
      <c r="AD4042">
        <v>-543584.06999999995</v>
      </c>
      <c r="AE4042">
        <v>0</v>
      </c>
      <c r="AF4042">
        <v>0</v>
      </c>
      <c r="AG4042">
        <v>0</v>
      </c>
      <c r="AH4042">
        <v>0</v>
      </c>
      <c r="AI4042">
        <v>-543584.06999999995</v>
      </c>
      <c r="AJ4042">
        <v>-431433.82</v>
      </c>
      <c r="AK4042">
        <v>-1191904.52</v>
      </c>
      <c r="AL4042">
        <v>-2369776</v>
      </c>
      <c r="AM4042">
        <v>0</v>
      </c>
      <c r="AN4042">
        <v>0</v>
      </c>
      <c r="AO4042">
        <v>0</v>
      </c>
      <c r="AP4042">
        <v>0</v>
      </c>
      <c r="AQ4042">
        <v>0</v>
      </c>
    </row>
    <row r="4043" spans="2:43" x14ac:dyDescent="0.35">
      <c r="B4043" s="65" t="s">
        <v>128</v>
      </c>
      <c r="C4043">
        <v>2015</v>
      </c>
      <c r="D4043">
        <v>2017</v>
      </c>
      <c r="F4043">
        <v>5172</v>
      </c>
      <c r="G4043">
        <v>0</v>
      </c>
      <c r="H4043" t="s">
        <v>679</v>
      </c>
      <c r="I4043">
        <v>1</v>
      </c>
      <c r="J4043">
        <v>240</v>
      </c>
      <c r="K4043" t="s">
        <v>66</v>
      </c>
      <c r="L4043">
        <v>0</v>
      </c>
      <c r="M4043">
        <v>-65000</v>
      </c>
      <c r="N4043">
        <v>0</v>
      </c>
      <c r="O4043">
        <v>0</v>
      </c>
      <c r="P4043">
        <v>0</v>
      </c>
      <c r="Q4043">
        <v>-65000</v>
      </c>
      <c r="R4043">
        <v>-101500</v>
      </c>
      <c r="S4043">
        <v>0</v>
      </c>
      <c r="T4043">
        <v>0</v>
      </c>
      <c r="U4043">
        <v>0</v>
      </c>
      <c r="V4043">
        <v>-101500</v>
      </c>
      <c r="W4043">
        <v>0</v>
      </c>
      <c r="X4043">
        <v>0</v>
      </c>
      <c r="Y4043">
        <v>0</v>
      </c>
      <c r="Z4043">
        <v>0</v>
      </c>
      <c r="AA4043">
        <v>0</v>
      </c>
      <c r="AB4043">
        <v>0</v>
      </c>
      <c r="AC4043">
        <v>0</v>
      </c>
      <c r="AD4043">
        <v>-116795.05</v>
      </c>
      <c r="AE4043">
        <v>0</v>
      </c>
      <c r="AF4043">
        <v>0</v>
      </c>
      <c r="AG4043">
        <v>0</v>
      </c>
      <c r="AH4043">
        <v>0</v>
      </c>
      <c r="AI4043">
        <v>-116795.05</v>
      </c>
      <c r="AJ4043">
        <v>0</v>
      </c>
      <c r="AK4043">
        <v>-116795.05</v>
      </c>
      <c r="AL4043">
        <v>-80295.05</v>
      </c>
      <c r="AM4043">
        <v>0</v>
      </c>
      <c r="AN4043">
        <v>0</v>
      </c>
      <c r="AO4043">
        <v>0</v>
      </c>
      <c r="AP4043">
        <v>0</v>
      </c>
      <c r="AQ4043">
        <v>0</v>
      </c>
    </row>
    <row r="4044" spans="2:43" x14ac:dyDescent="0.35">
      <c r="B4044" s="65" t="s">
        <v>128</v>
      </c>
      <c r="C4044">
        <v>2015</v>
      </c>
      <c r="D4044">
        <v>2017</v>
      </c>
      <c r="F4044">
        <v>5172</v>
      </c>
      <c r="G4044">
        <v>0</v>
      </c>
      <c r="H4044" t="s">
        <v>679</v>
      </c>
      <c r="I4044">
        <v>1</v>
      </c>
      <c r="J4044">
        <v>251</v>
      </c>
      <c r="K4044" t="s">
        <v>66</v>
      </c>
      <c r="L4044">
        <v>-4706885.9800000004</v>
      </c>
      <c r="M4044">
        <v>-765744.58</v>
      </c>
      <c r="N4044">
        <v>0</v>
      </c>
      <c r="O4044">
        <v>0</v>
      </c>
      <c r="P4044">
        <v>-4706885.9800000004</v>
      </c>
      <c r="Q4044">
        <v>-765744.58</v>
      </c>
      <c r="R4044">
        <v>-586551.9</v>
      </c>
      <c r="S4044">
        <v>-249004.6</v>
      </c>
      <c r="T4044">
        <v>0</v>
      </c>
      <c r="U4044">
        <v>0</v>
      </c>
      <c r="V4044">
        <v>-586551.9</v>
      </c>
      <c r="W4044">
        <v>-249004.6</v>
      </c>
      <c r="X4044">
        <v>-453829</v>
      </c>
      <c r="Y4044">
        <v>-244577.22</v>
      </c>
      <c r="Z4044">
        <v>0</v>
      </c>
      <c r="AA4044">
        <v>0</v>
      </c>
      <c r="AB4044">
        <v>-453829</v>
      </c>
      <c r="AC4044">
        <v>-244577.22</v>
      </c>
      <c r="AD4044">
        <v>-4954438.71</v>
      </c>
      <c r="AE4044">
        <v>0</v>
      </c>
      <c r="AF4044">
        <v>0</v>
      </c>
      <c r="AG4044">
        <v>-1.94</v>
      </c>
      <c r="AH4044">
        <v>0</v>
      </c>
      <c r="AI4044">
        <v>-4954440.6500000004</v>
      </c>
      <c r="AJ4044">
        <v>-453829</v>
      </c>
      <c r="AK4044">
        <v>-4745188.87</v>
      </c>
      <c r="AL4044">
        <v>-466500.17</v>
      </c>
      <c r="AM4044">
        <v>0</v>
      </c>
      <c r="AN4044">
        <v>0</v>
      </c>
      <c r="AO4044">
        <v>0</v>
      </c>
      <c r="AP4044">
        <v>0</v>
      </c>
      <c r="AQ4044">
        <v>0</v>
      </c>
    </row>
    <row r="4045" spans="2:43" x14ac:dyDescent="0.35">
      <c r="B4045" s="65" t="s">
        <v>128</v>
      </c>
      <c r="C4045">
        <v>2015</v>
      </c>
      <c r="D4045">
        <v>2017</v>
      </c>
      <c r="F4045">
        <v>5172</v>
      </c>
      <c r="G4045">
        <v>0</v>
      </c>
      <c r="H4045" t="s">
        <v>679</v>
      </c>
      <c r="I4045">
        <v>1</v>
      </c>
      <c r="J4045">
        <v>252</v>
      </c>
      <c r="K4045" t="s">
        <v>66</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-7139.6</v>
      </c>
      <c r="AE4045">
        <v>0</v>
      </c>
      <c r="AF4045">
        <v>0</v>
      </c>
      <c r="AG4045">
        <v>0</v>
      </c>
      <c r="AH4045">
        <v>0</v>
      </c>
      <c r="AI4045">
        <v>-7139.6</v>
      </c>
      <c r="AJ4045">
        <v>0</v>
      </c>
      <c r="AK4045">
        <v>-7139.6</v>
      </c>
      <c r="AL4045">
        <v>-7139.6</v>
      </c>
      <c r="AM4045">
        <v>0</v>
      </c>
      <c r="AN4045">
        <v>0</v>
      </c>
      <c r="AO4045">
        <v>0</v>
      </c>
      <c r="AP4045">
        <v>0</v>
      </c>
      <c r="AQ4045">
        <v>0</v>
      </c>
    </row>
    <row r="4046" spans="2:43" x14ac:dyDescent="0.35">
      <c r="B4046" s="65" t="s">
        <v>128</v>
      </c>
      <c r="C4046">
        <v>2015</v>
      </c>
      <c r="D4046">
        <v>2017</v>
      </c>
      <c r="F4046">
        <v>5172</v>
      </c>
      <c r="G4046">
        <v>0</v>
      </c>
      <c r="H4046" t="s">
        <v>679</v>
      </c>
      <c r="I4046">
        <v>1</v>
      </c>
      <c r="J4046">
        <v>253</v>
      </c>
      <c r="K4046" t="s">
        <v>66</v>
      </c>
      <c r="L4046">
        <v>-1215715.55</v>
      </c>
      <c r="M4046">
        <v>-58405.83</v>
      </c>
      <c r="N4046">
        <v>0</v>
      </c>
      <c r="O4046">
        <v>0</v>
      </c>
      <c r="P4046">
        <v>-1215715.55</v>
      </c>
      <c r="Q4046">
        <v>-58405.83</v>
      </c>
      <c r="R4046">
        <v>0</v>
      </c>
      <c r="S4046">
        <v>0</v>
      </c>
      <c r="T4046">
        <v>0</v>
      </c>
      <c r="U4046">
        <v>0</v>
      </c>
      <c r="V4046">
        <v>0</v>
      </c>
      <c r="W4046">
        <v>0</v>
      </c>
      <c r="X4046">
        <v>0</v>
      </c>
      <c r="Y4046">
        <v>0</v>
      </c>
      <c r="Z4046">
        <v>0</v>
      </c>
      <c r="AA4046">
        <v>0</v>
      </c>
      <c r="AB4046">
        <v>0</v>
      </c>
      <c r="AC4046">
        <v>0</v>
      </c>
      <c r="AD4046">
        <v>-1227609.72</v>
      </c>
      <c r="AE4046">
        <v>0</v>
      </c>
      <c r="AF4046">
        <v>0</v>
      </c>
      <c r="AG4046">
        <v>0</v>
      </c>
      <c r="AH4046">
        <v>0</v>
      </c>
      <c r="AI4046">
        <v>-1227609.72</v>
      </c>
      <c r="AJ4046">
        <v>0</v>
      </c>
      <c r="AK4046">
        <v>-1227609.72</v>
      </c>
      <c r="AL4046">
        <v>-70300</v>
      </c>
      <c r="AM4046">
        <v>0</v>
      </c>
      <c r="AN4046">
        <v>0</v>
      </c>
      <c r="AO4046">
        <v>0</v>
      </c>
      <c r="AP4046">
        <v>0</v>
      </c>
      <c r="AQ4046">
        <v>0</v>
      </c>
    </row>
    <row r="4047" spans="2:43" x14ac:dyDescent="0.35">
      <c r="B4047" s="65" t="s">
        <v>128</v>
      </c>
      <c r="C4047">
        <v>2015</v>
      </c>
      <c r="D4047">
        <v>2017</v>
      </c>
      <c r="F4047">
        <v>5172</v>
      </c>
      <c r="G4047">
        <v>0</v>
      </c>
      <c r="H4047" t="s">
        <v>679</v>
      </c>
      <c r="I4047">
        <v>1</v>
      </c>
      <c r="J4047">
        <v>255</v>
      </c>
      <c r="K4047" t="s">
        <v>66</v>
      </c>
      <c r="L4047">
        <v>-2096508.65</v>
      </c>
      <c r="M4047">
        <v>-626461.59</v>
      </c>
      <c r="N4047">
        <v>0</v>
      </c>
      <c r="O4047">
        <v>0</v>
      </c>
      <c r="P4047">
        <v>-2096508.65</v>
      </c>
      <c r="Q4047">
        <v>-626461.59</v>
      </c>
      <c r="R4047">
        <v>-118052.54</v>
      </c>
      <c r="S4047">
        <v>-99135.41</v>
      </c>
      <c r="T4047">
        <v>0</v>
      </c>
      <c r="U4047">
        <v>0</v>
      </c>
      <c r="V4047">
        <v>-118052.54</v>
      </c>
      <c r="W4047">
        <v>-99135.41</v>
      </c>
      <c r="X4047">
        <v>0</v>
      </c>
      <c r="Y4047">
        <v>0</v>
      </c>
      <c r="Z4047">
        <v>0</v>
      </c>
      <c r="AA4047">
        <v>0</v>
      </c>
      <c r="AB4047">
        <v>0</v>
      </c>
      <c r="AC4047">
        <v>0</v>
      </c>
      <c r="AD4047">
        <v>-1488964.19</v>
      </c>
      <c r="AE4047">
        <v>0</v>
      </c>
      <c r="AF4047">
        <v>0</v>
      </c>
      <c r="AG4047">
        <v>0</v>
      </c>
      <c r="AH4047">
        <v>0</v>
      </c>
      <c r="AI4047">
        <v>-1488964.19</v>
      </c>
      <c r="AJ4047">
        <v>0</v>
      </c>
      <c r="AK4047">
        <v>-1488964.19</v>
      </c>
      <c r="AL4047">
        <v>0</v>
      </c>
      <c r="AM4047">
        <v>0</v>
      </c>
      <c r="AN4047">
        <v>0</v>
      </c>
      <c r="AO4047">
        <v>0</v>
      </c>
      <c r="AP4047">
        <v>0</v>
      </c>
      <c r="AQ4047">
        <v>0</v>
      </c>
    </row>
    <row r="4048" spans="2:43" x14ac:dyDescent="0.35">
      <c r="B4048" s="65" t="s">
        <v>128</v>
      </c>
      <c r="C4048">
        <v>2015</v>
      </c>
      <c r="D4048">
        <v>2017</v>
      </c>
      <c r="F4048">
        <v>5172</v>
      </c>
      <c r="G4048">
        <v>0</v>
      </c>
      <c r="H4048" t="s">
        <v>679</v>
      </c>
      <c r="I4048">
        <v>1</v>
      </c>
      <c r="J4048">
        <v>257</v>
      </c>
      <c r="K4048" t="s">
        <v>66</v>
      </c>
      <c r="L4048">
        <v>-3123271.96</v>
      </c>
      <c r="M4048">
        <v>-398411.2</v>
      </c>
      <c r="N4048">
        <v>0</v>
      </c>
      <c r="O4048">
        <v>0</v>
      </c>
      <c r="P4048">
        <v>-3123271.96</v>
      </c>
      <c r="Q4048">
        <v>-398411.2</v>
      </c>
      <c r="R4048">
        <v>7278.15</v>
      </c>
      <c r="S4048">
        <v>-198254.15</v>
      </c>
      <c r="T4048">
        <v>0</v>
      </c>
      <c r="U4048">
        <v>0</v>
      </c>
      <c r="V4048">
        <v>7278.15</v>
      </c>
      <c r="W4048">
        <v>-198254.15</v>
      </c>
      <c r="X4048">
        <v>0</v>
      </c>
      <c r="Y4048">
        <v>0</v>
      </c>
      <c r="Z4048">
        <v>0</v>
      </c>
      <c r="AA4048">
        <v>0</v>
      </c>
      <c r="AB4048">
        <v>0</v>
      </c>
      <c r="AC4048">
        <v>0</v>
      </c>
      <c r="AD4048">
        <v>-2817797.5</v>
      </c>
      <c r="AE4048">
        <v>0</v>
      </c>
      <c r="AF4048">
        <v>0</v>
      </c>
      <c r="AG4048">
        <v>0</v>
      </c>
      <c r="AH4048">
        <v>0</v>
      </c>
      <c r="AI4048">
        <v>-2817797.5</v>
      </c>
      <c r="AJ4048">
        <v>0</v>
      </c>
      <c r="AK4048">
        <v>-2817797.5</v>
      </c>
      <c r="AL4048">
        <v>-298469.03999999998</v>
      </c>
      <c r="AM4048">
        <v>0</v>
      </c>
      <c r="AN4048">
        <v>0</v>
      </c>
      <c r="AO4048">
        <v>0</v>
      </c>
      <c r="AP4048">
        <v>0</v>
      </c>
      <c r="AQ4048">
        <v>0</v>
      </c>
    </row>
    <row r="4049" spans="2:43" x14ac:dyDescent="0.35">
      <c r="B4049" s="65" t="s">
        <v>128</v>
      </c>
      <c r="C4049">
        <v>2015</v>
      </c>
      <c r="D4049">
        <v>2017</v>
      </c>
      <c r="F4049">
        <v>5172</v>
      </c>
      <c r="G4049">
        <v>0</v>
      </c>
      <c r="H4049" t="s">
        <v>679</v>
      </c>
      <c r="I4049">
        <v>1</v>
      </c>
      <c r="J4049">
        <v>310</v>
      </c>
      <c r="K4049" t="s">
        <v>66</v>
      </c>
      <c r="L4049">
        <v>0</v>
      </c>
      <c r="M4049">
        <v>-31385.48</v>
      </c>
      <c r="N4049">
        <v>0</v>
      </c>
      <c r="O4049">
        <v>0</v>
      </c>
      <c r="P4049">
        <v>0</v>
      </c>
      <c r="Q4049">
        <v>-31385.48</v>
      </c>
      <c r="R4049">
        <v>0</v>
      </c>
      <c r="S4049">
        <v>0</v>
      </c>
      <c r="T4049">
        <v>0</v>
      </c>
      <c r="U4049">
        <v>0</v>
      </c>
      <c r="V4049">
        <v>0</v>
      </c>
      <c r="W4049">
        <v>0</v>
      </c>
      <c r="X4049">
        <v>0</v>
      </c>
      <c r="Y4049">
        <v>0</v>
      </c>
      <c r="Z4049">
        <v>0</v>
      </c>
      <c r="AA4049">
        <v>0</v>
      </c>
      <c r="AB4049">
        <v>0</v>
      </c>
      <c r="AC4049">
        <v>0</v>
      </c>
      <c r="AD4049">
        <v>-51698.98</v>
      </c>
      <c r="AE4049">
        <v>0</v>
      </c>
      <c r="AF4049">
        <v>0</v>
      </c>
      <c r="AG4049">
        <v>0</v>
      </c>
      <c r="AH4049">
        <v>0</v>
      </c>
      <c r="AI4049">
        <v>-51698.98</v>
      </c>
      <c r="AJ4049">
        <v>0</v>
      </c>
      <c r="AK4049">
        <v>-51698.98</v>
      </c>
      <c r="AL4049">
        <v>-83084.460000000006</v>
      </c>
      <c r="AM4049">
        <v>0</v>
      </c>
      <c r="AN4049">
        <v>0</v>
      </c>
      <c r="AO4049">
        <v>0</v>
      </c>
      <c r="AP4049">
        <v>0</v>
      </c>
      <c r="AQ4049">
        <v>0</v>
      </c>
    </row>
    <row r="4050" spans="2:43" x14ac:dyDescent="0.35">
      <c r="B4050" s="65" t="s">
        <v>128</v>
      </c>
      <c r="C4050">
        <v>2015</v>
      </c>
      <c r="D4050">
        <v>2017</v>
      </c>
      <c r="F4050">
        <v>5172</v>
      </c>
      <c r="G4050">
        <v>0</v>
      </c>
      <c r="H4050" t="s">
        <v>679</v>
      </c>
      <c r="I4050">
        <v>1</v>
      </c>
      <c r="J4050">
        <v>410</v>
      </c>
      <c r="K4050" t="s">
        <v>66</v>
      </c>
      <c r="L4050">
        <v>-1268062</v>
      </c>
      <c r="M4050">
        <v>0</v>
      </c>
      <c r="N4050">
        <v>0</v>
      </c>
      <c r="O4050">
        <v>0</v>
      </c>
      <c r="P4050">
        <v>-1268062</v>
      </c>
      <c r="Q4050">
        <v>0</v>
      </c>
      <c r="R4050">
        <v>0</v>
      </c>
      <c r="S4050">
        <v>0</v>
      </c>
      <c r="T4050">
        <v>0</v>
      </c>
      <c r="U4050">
        <v>0</v>
      </c>
      <c r="V4050">
        <v>0</v>
      </c>
      <c r="W4050">
        <v>0</v>
      </c>
      <c r="X4050">
        <v>0</v>
      </c>
      <c r="Y4050">
        <v>0</v>
      </c>
      <c r="Z4050">
        <v>0</v>
      </c>
      <c r="AA4050">
        <v>0</v>
      </c>
      <c r="AB4050">
        <v>0</v>
      </c>
      <c r="AC4050">
        <v>0</v>
      </c>
      <c r="AD4050">
        <v>-1268062</v>
      </c>
      <c r="AE4050">
        <v>0</v>
      </c>
      <c r="AF4050">
        <v>0</v>
      </c>
      <c r="AG4050">
        <v>0</v>
      </c>
      <c r="AH4050">
        <v>0</v>
      </c>
      <c r="AI4050">
        <v>-1268062</v>
      </c>
      <c r="AJ4050">
        <v>0</v>
      </c>
      <c r="AK4050">
        <v>-1268062</v>
      </c>
      <c r="AL4050">
        <v>0</v>
      </c>
      <c r="AM4050">
        <v>0</v>
      </c>
      <c r="AN4050">
        <v>0</v>
      </c>
      <c r="AO4050">
        <v>0</v>
      </c>
      <c r="AP4050">
        <v>0</v>
      </c>
      <c r="AQ4050">
        <v>0</v>
      </c>
    </row>
    <row r="4051" spans="2:43" x14ac:dyDescent="0.35">
      <c r="B4051" s="65" t="s">
        <v>128</v>
      </c>
      <c r="C4051">
        <v>2015</v>
      </c>
      <c r="D4051">
        <v>2017</v>
      </c>
      <c r="F4051">
        <v>5172</v>
      </c>
      <c r="G4051">
        <v>0</v>
      </c>
      <c r="H4051" t="s">
        <v>684</v>
      </c>
      <c r="I4051">
        <v>2</v>
      </c>
      <c r="J4051">
        <v>255</v>
      </c>
      <c r="K4051" t="s">
        <v>66</v>
      </c>
      <c r="L4051">
        <v>-5786967.8499999996</v>
      </c>
      <c r="M4051">
        <v>-4007791.02</v>
      </c>
      <c r="N4051">
        <v>0</v>
      </c>
      <c r="O4051">
        <v>0</v>
      </c>
      <c r="P4051">
        <v>-5786967.8499999996</v>
      </c>
      <c r="Q4051">
        <v>-4007791.02</v>
      </c>
      <c r="R4051">
        <v>-131338.82999999999</v>
      </c>
      <c r="S4051">
        <v>-67747.350000000006</v>
      </c>
      <c r="T4051">
        <v>0</v>
      </c>
      <c r="U4051">
        <v>0</v>
      </c>
      <c r="V4051">
        <v>-131338.82999999999</v>
      </c>
      <c r="W4051">
        <v>-67747.350000000006</v>
      </c>
      <c r="X4051">
        <v>0</v>
      </c>
      <c r="Y4051">
        <v>0</v>
      </c>
      <c r="Z4051">
        <v>0</v>
      </c>
      <c r="AA4051">
        <v>0</v>
      </c>
      <c r="AB4051">
        <v>0</v>
      </c>
      <c r="AC4051">
        <v>0</v>
      </c>
      <c r="AD4051">
        <v>-1842768.31</v>
      </c>
      <c r="AE4051">
        <v>0</v>
      </c>
      <c r="AF4051">
        <v>0</v>
      </c>
      <c r="AG4051">
        <v>0</v>
      </c>
      <c r="AH4051">
        <v>0</v>
      </c>
      <c r="AI4051">
        <v>-1842768.31</v>
      </c>
      <c r="AJ4051">
        <v>0</v>
      </c>
      <c r="AK4051">
        <v>-1842768.31</v>
      </c>
      <c r="AL4051">
        <v>0</v>
      </c>
      <c r="AM4051">
        <v>0</v>
      </c>
      <c r="AN4051">
        <v>0</v>
      </c>
      <c r="AO4051">
        <v>0</v>
      </c>
      <c r="AP4051">
        <v>0</v>
      </c>
      <c r="AQ4051">
        <v>0</v>
      </c>
    </row>
    <row r="4052" spans="2:43" x14ac:dyDescent="0.35">
      <c r="B4052" s="65" t="s">
        <v>128</v>
      </c>
      <c r="C4052">
        <v>2015</v>
      </c>
      <c r="D4052">
        <v>2017</v>
      </c>
      <c r="F4052">
        <v>5172</v>
      </c>
      <c r="G4052">
        <v>0</v>
      </c>
      <c r="H4052" t="s">
        <v>685</v>
      </c>
      <c r="I4052">
        <v>3</v>
      </c>
      <c r="J4052">
        <v>410</v>
      </c>
      <c r="K4052" t="s">
        <v>66</v>
      </c>
      <c r="L4052">
        <v>-3873928.87</v>
      </c>
      <c r="M4052">
        <v>-125636.74</v>
      </c>
      <c r="N4052">
        <v>0</v>
      </c>
      <c r="O4052">
        <v>0</v>
      </c>
      <c r="P4052">
        <v>-3873928.87</v>
      </c>
      <c r="Q4052">
        <v>-125636.74</v>
      </c>
      <c r="R4052">
        <v>-37530</v>
      </c>
      <c r="S4052">
        <v>-37530</v>
      </c>
      <c r="T4052">
        <v>0</v>
      </c>
      <c r="U4052">
        <v>0</v>
      </c>
      <c r="V4052">
        <v>-37530</v>
      </c>
      <c r="W4052">
        <v>-37530</v>
      </c>
      <c r="X4052">
        <v>0</v>
      </c>
      <c r="Y4052">
        <v>0</v>
      </c>
      <c r="Z4052">
        <v>0</v>
      </c>
      <c r="AA4052">
        <v>0</v>
      </c>
      <c r="AB4052">
        <v>0</v>
      </c>
      <c r="AC4052">
        <v>0</v>
      </c>
      <c r="AD4052">
        <v>-3748292.13</v>
      </c>
      <c r="AE4052">
        <v>0</v>
      </c>
      <c r="AF4052">
        <v>0</v>
      </c>
      <c r="AG4052">
        <v>0</v>
      </c>
      <c r="AH4052">
        <v>0</v>
      </c>
      <c r="AI4052">
        <v>-3748292.13</v>
      </c>
      <c r="AJ4052">
        <v>0</v>
      </c>
      <c r="AK4052">
        <v>-3748292.13</v>
      </c>
      <c r="AL4052">
        <v>0</v>
      </c>
      <c r="AM4052">
        <v>37261.800000000003</v>
      </c>
      <c r="AN4052">
        <v>0</v>
      </c>
      <c r="AO4052">
        <v>0</v>
      </c>
      <c r="AP4052">
        <v>0</v>
      </c>
      <c r="AQ4052">
        <v>37261.800000000003</v>
      </c>
    </row>
    <row r="4053" spans="2:43" x14ac:dyDescent="0.35">
      <c r="B4053" s="65" t="s">
        <v>128</v>
      </c>
      <c r="C4053">
        <v>2015</v>
      </c>
      <c r="D4053">
        <v>2017</v>
      </c>
      <c r="F4053">
        <v>5172</v>
      </c>
      <c r="G4053">
        <v>0</v>
      </c>
      <c r="H4053" t="s">
        <v>678</v>
      </c>
      <c r="I4053">
        <v>801</v>
      </c>
      <c r="J4053">
        <v>231</v>
      </c>
      <c r="K4053" t="s">
        <v>457</v>
      </c>
      <c r="L4053">
        <v>-6034</v>
      </c>
      <c r="M4053">
        <v>-6034</v>
      </c>
      <c r="N4053">
        <v>0</v>
      </c>
      <c r="O4053">
        <v>0</v>
      </c>
      <c r="P4053">
        <v>-6034</v>
      </c>
      <c r="Q4053">
        <v>-6034</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row>
    <row r="4054" spans="2:43" x14ac:dyDescent="0.35">
      <c r="B4054" s="65" t="s">
        <v>128</v>
      </c>
      <c r="C4054">
        <v>2015</v>
      </c>
      <c r="D4054">
        <v>2017</v>
      </c>
      <c r="F4054">
        <v>8121</v>
      </c>
      <c r="G4054">
        <v>0</v>
      </c>
      <c r="H4054" t="s">
        <v>687</v>
      </c>
      <c r="I4054">
        <v>1</v>
      </c>
      <c r="J4054">
        <v>0</v>
      </c>
      <c r="K4054" t="s">
        <v>66</v>
      </c>
      <c r="L4054">
        <v>0</v>
      </c>
      <c r="M4054">
        <v>0</v>
      </c>
      <c r="N4054">
        <v>0</v>
      </c>
      <c r="O4054">
        <v>0</v>
      </c>
      <c r="P4054">
        <v>0</v>
      </c>
      <c r="Q4054">
        <v>0</v>
      </c>
      <c r="R4054">
        <v>-120000</v>
      </c>
      <c r="S4054">
        <v>0</v>
      </c>
      <c r="T4054">
        <v>0</v>
      </c>
      <c r="U4054">
        <v>0</v>
      </c>
      <c r="V4054">
        <v>-120000</v>
      </c>
      <c r="W4054">
        <v>0</v>
      </c>
      <c r="X4054">
        <v>0</v>
      </c>
      <c r="Y4054">
        <v>0</v>
      </c>
      <c r="Z4054">
        <v>0</v>
      </c>
      <c r="AA4054">
        <v>0</v>
      </c>
      <c r="AB4054">
        <v>0</v>
      </c>
      <c r="AC4054">
        <v>0</v>
      </c>
      <c r="AD4054">
        <v>0</v>
      </c>
      <c r="AE4054">
        <v>0</v>
      </c>
      <c r="AF4054">
        <v>0</v>
      </c>
      <c r="AG4054">
        <v>0</v>
      </c>
      <c r="AH4054">
        <v>0</v>
      </c>
      <c r="AI4054">
        <v>0</v>
      </c>
      <c r="AJ4054">
        <v>0</v>
      </c>
      <c r="AK4054">
        <v>0</v>
      </c>
      <c r="AL4054">
        <v>120000</v>
      </c>
      <c r="AM4054">
        <v>0</v>
      </c>
      <c r="AN4054">
        <v>0</v>
      </c>
      <c r="AO4054">
        <v>0</v>
      </c>
      <c r="AP4054">
        <v>0</v>
      </c>
      <c r="AQ4054">
        <v>0</v>
      </c>
    </row>
    <row r="4055" spans="2:43" x14ac:dyDescent="0.35">
      <c r="B4055" s="65" t="s">
        <v>128</v>
      </c>
      <c r="C4055">
        <v>2015</v>
      </c>
      <c r="D4055">
        <v>2017</v>
      </c>
      <c r="F4055">
        <v>8121</v>
      </c>
      <c r="G4055">
        <v>0</v>
      </c>
      <c r="H4055" t="s">
        <v>687</v>
      </c>
      <c r="I4055">
        <v>1</v>
      </c>
      <c r="J4055">
        <v>255</v>
      </c>
      <c r="K4055" t="s">
        <v>66</v>
      </c>
      <c r="L4055">
        <v>0</v>
      </c>
      <c r="M4055">
        <v>0</v>
      </c>
      <c r="N4055">
        <v>0</v>
      </c>
      <c r="O4055">
        <v>0</v>
      </c>
      <c r="P4055">
        <v>0</v>
      </c>
      <c r="Q4055">
        <v>0</v>
      </c>
      <c r="R4055">
        <v>-7299253.7000000002</v>
      </c>
      <c r="S4055">
        <v>-7299253.7000000002</v>
      </c>
      <c r="T4055">
        <v>0</v>
      </c>
      <c r="U4055">
        <v>0</v>
      </c>
      <c r="V4055">
        <v>-7299253.7000000002</v>
      </c>
      <c r="W4055">
        <v>-7299253.7000000002</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row>
    <row r="4056" spans="2:43" x14ac:dyDescent="0.35">
      <c r="B4056" s="65" t="s">
        <v>128</v>
      </c>
      <c r="C4056">
        <v>2015</v>
      </c>
      <c r="D4056">
        <v>2017</v>
      </c>
      <c r="F4056">
        <v>8121</v>
      </c>
      <c r="G4056">
        <v>0</v>
      </c>
      <c r="H4056" t="s">
        <v>687</v>
      </c>
      <c r="I4056">
        <v>1</v>
      </c>
      <c r="J4056">
        <v>940</v>
      </c>
      <c r="K4056" t="s">
        <v>66</v>
      </c>
      <c r="L4056">
        <v>0</v>
      </c>
      <c r="M4056">
        <v>0</v>
      </c>
      <c r="N4056">
        <v>0</v>
      </c>
      <c r="O4056">
        <v>0</v>
      </c>
      <c r="P4056">
        <v>0</v>
      </c>
      <c r="Q4056">
        <v>0</v>
      </c>
      <c r="R4056">
        <v>4444673.51</v>
      </c>
      <c r="S4056">
        <v>4369991.5199999996</v>
      </c>
      <c r="T4056">
        <v>0</v>
      </c>
      <c r="U4056">
        <v>0</v>
      </c>
      <c r="V4056">
        <v>4444673.51</v>
      </c>
      <c r="W4056">
        <v>4369991.5199999996</v>
      </c>
      <c r="X4056">
        <v>0</v>
      </c>
      <c r="Y4056">
        <v>0</v>
      </c>
      <c r="Z4056">
        <v>0</v>
      </c>
      <c r="AA4056">
        <v>0</v>
      </c>
      <c r="AB4056">
        <v>0</v>
      </c>
      <c r="AC4056">
        <v>0</v>
      </c>
      <c r="AD4056">
        <v>-45318.01</v>
      </c>
      <c r="AE4056">
        <v>0</v>
      </c>
      <c r="AF4056">
        <v>0</v>
      </c>
      <c r="AG4056">
        <v>0</v>
      </c>
      <c r="AH4056">
        <v>0</v>
      </c>
      <c r="AI4056">
        <v>-45318.01</v>
      </c>
      <c r="AJ4056">
        <v>0</v>
      </c>
      <c r="AK4056">
        <v>-45318.01</v>
      </c>
      <c r="AL4056">
        <v>-120000</v>
      </c>
      <c r="AM4056">
        <v>0</v>
      </c>
      <c r="AN4056">
        <v>0</v>
      </c>
      <c r="AO4056">
        <v>0</v>
      </c>
      <c r="AP4056">
        <v>0</v>
      </c>
      <c r="AQ4056">
        <v>0</v>
      </c>
    </row>
    <row r="4057" spans="2:43" x14ac:dyDescent="0.35">
      <c r="B4057" s="65" t="s">
        <v>128</v>
      </c>
      <c r="C4057">
        <v>2016</v>
      </c>
      <c r="D4057">
        <v>2016</v>
      </c>
      <c r="F4057">
        <v>1400</v>
      </c>
      <c r="G4057">
        <v>0</v>
      </c>
      <c r="H4057" t="s">
        <v>679</v>
      </c>
      <c r="I4057">
        <v>1</v>
      </c>
      <c r="J4057">
        <v>111</v>
      </c>
      <c r="K4057" t="s">
        <v>66</v>
      </c>
      <c r="L4057">
        <v>0</v>
      </c>
      <c r="M4057">
        <v>0</v>
      </c>
      <c r="N4057">
        <v>0</v>
      </c>
      <c r="O4057">
        <v>0</v>
      </c>
      <c r="P4057">
        <v>0</v>
      </c>
      <c r="Q4057">
        <v>0</v>
      </c>
      <c r="R4057">
        <v>-283117.02</v>
      </c>
      <c r="S4057">
        <v>-283117.02</v>
      </c>
      <c r="T4057">
        <v>0</v>
      </c>
      <c r="U4057">
        <v>-100</v>
      </c>
      <c r="V4057">
        <v>-283117.02</v>
      </c>
      <c r="W4057">
        <v>-283217.02</v>
      </c>
      <c r="X4057">
        <v>0</v>
      </c>
      <c r="Y4057">
        <v>0</v>
      </c>
      <c r="Z4057">
        <v>0</v>
      </c>
      <c r="AA4057">
        <v>0</v>
      </c>
      <c r="AB4057">
        <v>0</v>
      </c>
      <c r="AC4057">
        <v>0</v>
      </c>
      <c r="AD4057">
        <v>-0.01</v>
      </c>
      <c r="AE4057">
        <v>0</v>
      </c>
      <c r="AF4057">
        <v>0</v>
      </c>
      <c r="AG4057">
        <v>-282834.23</v>
      </c>
      <c r="AH4057">
        <v>0</v>
      </c>
      <c r="AI4057">
        <v>-282834.24</v>
      </c>
      <c r="AJ4057">
        <v>0</v>
      </c>
      <c r="AK4057">
        <v>-282834.24</v>
      </c>
      <c r="AL4057">
        <v>-282934.24</v>
      </c>
      <c r="AM4057">
        <v>0</v>
      </c>
      <c r="AN4057">
        <v>283217.02</v>
      </c>
      <c r="AO4057">
        <v>0</v>
      </c>
      <c r="AP4057">
        <v>0</v>
      </c>
      <c r="AQ4057">
        <v>283217.02</v>
      </c>
    </row>
    <row r="4058" spans="2:43" x14ac:dyDescent="0.35">
      <c r="B4058" s="65" t="s">
        <v>128</v>
      </c>
      <c r="C4058">
        <v>2016</v>
      </c>
      <c r="D4058">
        <v>2016</v>
      </c>
      <c r="F4058">
        <v>1400</v>
      </c>
      <c r="G4058">
        <v>0</v>
      </c>
      <c r="H4058" t="s">
        <v>679</v>
      </c>
      <c r="I4058">
        <v>1</v>
      </c>
      <c r="J4058">
        <v>113</v>
      </c>
      <c r="K4058" t="s">
        <v>66</v>
      </c>
      <c r="L4058">
        <v>0</v>
      </c>
      <c r="M4058">
        <v>0</v>
      </c>
      <c r="N4058">
        <v>0</v>
      </c>
      <c r="O4058">
        <v>0</v>
      </c>
      <c r="P4058">
        <v>0</v>
      </c>
      <c r="Q4058">
        <v>0</v>
      </c>
      <c r="R4058">
        <v>-32740</v>
      </c>
      <c r="S4058">
        <v>-32740</v>
      </c>
      <c r="T4058">
        <v>0</v>
      </c>
      <c r="U4058">
        <v>0</v>
      </c>
      <c r="V4058">
        <v>-32740</v>
      </c>
      <c r="W4058">
        <v>-32740</v>
      </c>
      <c r="X4058">
        <v>0</v>
      </c>
      <c r="Y4058">
        <v>0</v>
      </c>
      <c r="Z4058">
        <v>0</v>
      </c>
      <c r="AA4058">
        <v>0</v>
      </c>
      <c r="AB4058">
        <v>0</v>
      </c>
      <c r="AC4058">
        <v>0</v>
      </c>
      <c r="AD4058">
        <v>0</v>
      </c>
      <c r="AE4058">
        <v>0</v>
      </c>
      <c r="AF4058">
        <v>0</v>
      </c>
      <c r="AG4058">
        <v>-32797.599999999999</v>
      </c>
      <c r="AH4058">
        <v>0</v>
      </c>
      <c r="AI4058">
        <v>-32797.599999999999</v>
      </c>
      <c r="AJ4058">
        <v>0</v>
      </c>
      <c r="AK4058">
        <v>-32797.599999999999</v>
      </c>
      <c r="AL4058">
        <v>-32797.599999999999</v>
      </c>
      <c r="AM4058">
        <v>0</v>
      </c>
      <c r="AN4058">
        <v>32740</v>
      </c>
      <c r="AO4058">
        <v>0</v>
      </c>
      <c r="AP4058">
        <v>0</v>
      </c>
      <c r="AQ4058">
        <v>32740</v>
      </c>
    </row>
    <row r="4059" spans="2:43" x14ac:dyDescent="0.35">
      <c r="B4059" s="65" t="s">
        <v>128</v>
      </c>
      <c r="C4059">
        <v>2016</v>
      </c>
      <c r="D4059">
        <v>2016</v>
      </c>
      <c r="F4059">
        <v>1400</v>
      </c>
      <c r="G4059">
        <v>0</v>
      </c>
      <c r="H4059" t="s">
        <v>679</v>
      </c>
      <c r="I4059">
        <v>1</v>
      </c>
      <c r="J4059">
        <v>115</v>
      </c>
      <c r="K4059" t="s">
        <v>66</v>
      </c>
      <c r="L4059">
        <v>0</v>
      </c>
      <c r="M4059">
        <v>0</v>
      </c>
      <c r="N4059">
        <v>0</v>
      </c>
      <c r="O4059">
        <v>0</v>
      </c>
      <c r="P4059">
        <v>0</v>
      </c>
      <c r="Q4059">
        <v>0</v>
      </c>
      <c r="R4059">
        <v>-2874.74</v>
      </c>
      <c r="S4059">
        <v>-2874.74</v>
      </c>
      <c r="T4059">
        <v>0</v>
      </c>
      <c r="U4059">
        <v>0</v>
      </c>
      <c r="V4059">
        <v>-2874.74</v>
      </c>
      <c r="W4059">
        <v>-2874.74</v>
      </c>
      <c r="X4059">
        <v>0</v>
      </c>
      <c r="Y4059">
        <v>0</v>
      </c>
      <c r="Z4059">
        <v>0</v>
      </c>
      <c r="AA4059">
        <v>0</v>
      </c>
      <c r="AB4059">
        <v>0</v>
      </c>
      <c r="AC4059">
        <v>0</v>
      </c>
      <c r="AD4059">
        <v>0</v>
      </c>
      <c r="AE4059">
        <v>0</v>
      </c>
      <c r="AF4059">
        <v>0</v>
      </c>
      <c r="AG4059">
        <v>-2521.64</v>
      </c>
      <c r="AH4059">
        <v>0</v>
      </c>
      <c r="AI4059">
        <v>-2521.64</v>
      </c>
      <c r="AJ4059">
        <v>0</v>
      </c>
      <c r="AK4059">
        <v>-2521.64</v>
      </c>
      <c r="AL4059">
        <v>-2521.64</v>
      </c>
      <c r="AM4059">
        <v>0</v>
      </c>
      <c r="AN4059">
        <v>2874.74</v>
      </c>
      <c r="AO4059">
        <v>0</v>
      </c>
      <c r="AP4059">
        <v>0</v>
      </c>
      <c r="AQ4059">
        <v>2874.74</v>
      </c>
    </row>
    <row r="4060" spans="2:43" x14ac:dyDescent="0.35">
      <c r="B4060" s="65" t="s">
        <v>128</v>
      </c>
      <c r="C4060">
        <v>2016</v>
      </c>
      <c r="D4060">
        <v>2016</v>
      </c>
      <c r="F4060">
        <v>1400</v>
      </c>
      <c r="G4060">
        <v>0</v>
      </c>
      <c r="H4060" t="s">
        <v>679</v>
      </c>
      <c r="I4060">
        <v>1</v>
      </c>
      <c r="J4060">
        <v>121</v>
      </c>
      <c r="K4060" t="s">
        <v>66</v>
      </c>
      <c r="L4060">
        <v>-300</v>
      </c>
      <c r="M4060">
        <v>-300</v>
      </c>
      <c r="N4060">
        <v>0</v>
      </c>
      <c r="O4060">
        <v>0</v>
      </c>
      <c r="P4060">
        <v>-300</v>
      </c>
      <c r="Q4060">
        <v>-300</v>
      </c>
      <c r="R4060">
        <v>-100750.41</v>
      </c>
      <c r="S4060">
        <v>-100750.41</v>
      </c>
      <c r="T4060">
        <v>0</v>
      </c>
      <c r="U4060">
        <v>0</v>
      </c>
      <c r="V4060">
        <v>-100750.41</v>
      </c>
      <c r="W4060">
        <v>-100750.41</v>
      </c>
      <c r="X4060">
        <v>0</v>
      </c>
      <c r="Y4060">
        <v>0</v>
      </c>
      <c r="Z4060">
        <v>0</v>
      </c>
      <c r="AA4060">
        <v>0</v>
      </c>
      <c r="AB4060">
        <v>0</v>
      </c>
      <c r="AC4060">
        <v>0</v>
      </c>
      <c r="AD4060">
        <v>0</v>
      </c>
      <c r="AE4060">
        <v>0</v>
      </c>
      <c r="AF4060">
        <v>0</v>
      </c>
      <c r="AG4060">
        <v>-95503.61</v>
      </c>
      <c r="AH4060">
        <v>0</v>
      </c>
      <c r="AI4060">
        <v>-95503.61</v>
      </c>
      <c r="AJ4060">
        <v>0</v>
      </c>
      <c r="AK4060">
        <v>-95503.61</v>
      </c>
      <c r="AL4060">
        <v>-95503.61</v>
      </c>
      <c r="AM4060">
        <v>0</v>
      </c>
      <c r="AN4060">
        <v>100750.41</v>
      </c>
      <c r="AO4060">
        <v>0</v>
      </c>
      <c r="AP4060">
        <v>0</v>
      </c>
      <c r="AQ4060">
        <v>100750.41</v>
      </c>
    </row>
    <row r="4061" spans="2:43" x14ac:dyDescent="0.35">
      <c r="B4061" s="65" t="s">
        <v>128</v>
      </c>
      <c r="C4061">
        <v>2016</v>
      </c>
      <c r="D4061">
        <v>2016</v>
      </c>
      <c r="F4061">
        <v>1400</v>
      </c>
      <c r="G4061">
        <v>0</v>
      </c>
      <c r="H4061" t="s">
        <v>679</v>
      </c>
      <c r="I4061">
        <v>1</v>
      </c>
      <c r="J4061">
        <v>210</v>
      </c>
      <c r="K4061" t="s">
        <v>66</v>
      </c>
      <c r="L4061">
        <v>-2072.3200000000002</v>
      </c>
      <c r="M4061">
        <v>-1148.76</v>
      </c>
      <c r="N4061">
        <v>0</v>
      </c>
      <c r="O4061">
        <v>0</v>
      </c>
      <c r="P4061">
        <v>-2072.3200000000002</v>
      </c>
      <c r="Q4061">
        <v>-1148.76</v>
      </c>
      <c r="R4061">
        <v>0</v>
      </c>
      <c r="S4061">
        <v>493.57</v>
      </c>
      <c r="T4061">
        <v>0</v>
      </c>
      <c r="U4061">
        <v>-493.57</v>
      </c>
      <c r="V4061">
        <v>0</v>
      </c>
      <c r="W4061">
        <v>0</v>
      </c>
      <c r="X4061">
        <v>0</v>
      </c>
      <c r="Y4061">
        <v>0</v>
      </c>
      <c r="Z4061">
        <v>0</v>
      </c>
      <c r="AA4061">
        <v>0</v>
      </c>
      <c r="AB4061">
        <v>0</v>
      </c>
      <c r="AC4061">
        <v>0</v>
      </c>
      <c r="AD4061">
        <v>-1417.13</v>
      </c>
      <c r="AE4061">
        <v>0</v>
      </c>
      <c r="AF4061">
        <v>0</v>
      </c>
      <c r="AG4061">
        <v>0</v>
      </c>
      <c r="AH4061">
        <v>0</v>
      </c>
      <c r="AI4061">
        <v>-1417.13</v>
      </c>
      <c r="AJ4061">
        <v>0</v>
      </c>
      <c r="AK4061">
        <v>-1417.13</v>
      </c>
      <c r="AL4061">
        <v>-493.57</v>
      </c>
      <c r="AM4061">
        <v>1148.76</v>
      </c>
      <c r="AN4061">
        <v>0</v>
      </c>
      <c r="AO4061">
        <v>0</v>
      </c>
      <c r="AP4061">
        <v>0</v>
      </c>
      <c r="AQ4061">
        <v>1148.76</v>
      </c>
    </row>
    <row r="4062" spans="2:43" x14ac:dyDescent="0.35">
      <c r="B4062" s="65" t="s">
        <v>128</v>
      </c>
      <c r="C4062">
        <v>2016</v>
      </c>
      <c r="D4062">
        <v>2016</v>
      </c>
      <c r="F4062">
        <v>1400</v>
      </c>
      <c r="G4062">
        <v>0</v>
      </c>
      <c r="H4062" t="s">
        <v>679</v>
      </c>
      <c r="I4062">
        <v>1</v>
      </c>
      <c r="J4062">
        <v>233</v>
      </c>
      <c r="K4062" t="s">
        <v>66</v>
      </c>
      <c r="L4062">
        <v>-17688.73</v>
      </c>
      <c r="M4062">
        <v>21505.11</v>
      </c>
      <c r="N4062">
        <v>0</v>
      </c>
      <c r="O4062">
        <v>-350</v>
      </c>
      <c r="P4062">
        <v>-17688.73</v>
      </c>
      <c r="Q4062">
        <v>21155.11</v>
      </c>
      <c r="R4062">
        <v>-21221.41</v>
      </c>
      <c r="S4062">
        <v>-21131.41</v>
      </c>
      <c r="T4062">
        <v>0</v>
      </c>
      <c r="U4062">
        <v>-90</v>
      </c>
      <c r="V4062">
        <v>-21221.41</v>
      </c>
      <c r="W4062">
        <v>-21221.41</v>
      </c>
      <c r="X4062">
        <v>0</v>
      </c>
      <c r="Y4062">
        <v>0</v>
      </c>
      <c r="Z4062">
        <v>0</v>
      </c>
      <c r="AA4062">
        <v>0</v>
      </c>
      <c r="AB4062">
        <v>0</v>
      </c>
      <c r="AC4062">
        <v>0</v>
      </c>
      <c r="AD4062">
        <v>-39283.839999999997</v>
      </c>
      <c r="AE4062">
        <v>0</v>
      </c>
      <c r="AF4062">
        <v>0</v>
      </c>
      <c r="AG4062">
        <v>0</v>
      </c>
      <c r="AH4062">
        <v>0</v>
      </c>
      <c r="AI4062">
        <v>-39283.839999999997</v>
      </c>
      <c r="AJ4062">
        <v>0</v>
      </c>
      <c r="AK4062">
        <v>-39283.839999999997</v>
      </c>
      <c r="AL4062">
        <v>-440</v>
      </c>
      <c r="AM4062">
        <v>0</v>
      </c>
      <c r="AN4062">
        <v>0</v>
      </c>
      <c r="AO4062">
        <v>0</v>
      </c>
      <c r="AP4062">
        <v>0</v>
      </c>
      <c r="AQ4062">
        <v>0</v>
      </c>
    </row>
    <row r="4063" spans="2:43" x14ac:dyDescent="0.35">
      <c r="B4063" s="65" t="s">
        <v>128</v>
      </c>
      <c r="C4063">
        <v>2016</v>
      </c>
      <c r="D4063">
        <v>2016</v>
      </c>
      <c r="F4063">
        <v>1400</v>
      </c>
      <c r="G4063">
        <v>0</v>
      </c>
      <c r="H4063" t="s">
        <v>679</v>
      </c>
      <c r="I4063">
        <v>1</v>
      </c>
      <c r="J4063">
        <v>240</v>
      </c>
      <c r="K4063" t="s">
        <v>66</v>
      </c>
      <c r="L4063">
        <v>-42000</v>
      </c>
      <c r="M4063">
        <v>-42000</v>
      </c>
      <c r="N4063">
        <v>0</v>
      </c>
      <c r="O4063">
        <v>0</v>
      </c>
      <c r="P4063">
        <v>-42000</v>
      </c>
      <c r="Q4063">
        <v>-42000</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row>
    <row r="4064" spans="2:43" x14ac:dyDescent="0.35">
      <c r="B4064" s="65" t="s">
        <v>128</v>
      </c>
      <c r="C4064">
        <v>2016</v>
      </c>
      <c r="D4064">
        <v>2016</v>
      </c>
      <c r="F4064">
        <v>1400</v>
      </c>
      <c r="G4064">
        <v>0</v>
      </c>
      <c r="H4064" t="s">
        <v>679</v>
      </c>
      <c r="I4064">
        <v>1</v>
      </c>
      <c r="J4064">
        <v>251</v>
      </c>
      <c r="K4064" t="s">
        <v>66</v>
      </c>
      <c r="L4064">
        <v>-1835774.71</v>
      </c>
      <c r="M4064">
        <v>-269502.39</v>
      </c>
      <c r="N4064">
        <v>0</v>
      </c>
      <c r="O4064">
        <v>-3486.02</v>
      </c>
      <c r="P4064">
        <v>-1835774.71</v>
      </c>
      <c r="Q4064">
        <v>-272988.40999999997</v>
      </c>
      <c r="R4064">
        <v>-137537.1</v>
      </c>
      <c r="S4064">
        <v>-139509.01999999999</v>
      </c>
      <c r="T4064">
        <v>0</v>
      </c>
      <c r="U4064">
        <v>-182.26</v>
      </c>
      <c r="V4064">
        <v>-137537.1</v>
      </c>
      <c r="W4064">
        <v>-139691.28</v>
      </c>
      <c r="X4064">
        <v>0</v>
      </c>
      <c r="Y4064">
        <v>-160000</v>
      </c>
      <c r="Z4064">
        <v>0</v>
      </c>
      <c r="AA4064">
        <v>0</v>
      </c>
      <c r="AB4064">
        <v>0</v>
      </c>
      <c r="AC4064">
        <v>-160000</v>
      </c>
      <c r="AD4064">
        <v>-1404300.4</v>
      </c>
      <c r="AE4064">
        <v>0</v>
      </c>
      <c r="AF4064">
        <v>0</v>
      </c>
      <c r="AG4064">
        <v>0</v>
      </c>
      <c r="AH4064">
        <v>0</v>
      </c>
      <c r="AI4064">
        <v>-1404300.4</v>
      </c>
      <c r="AJ4064">
        <v>0</v>
      </c>
      <c r="AK4064">
        <v>-1564300.4</v>
      </c>
      <c r="AL4064">
        <v>-3668.28</v>
      </c>
      <c r="AM4064">
        <v>0</v>
      </c>
      <c r="AN4064">
        <v>3487.32</v>
      </c>
      <c r="AO4064">
        <v>0</v>
      </c>
      <c r="AP4064">
        <v>0</v>
      </c>
      <c r="AQ4064">
        <v>3487.32</v>
      </c>
    </row>
    <row r="4065" spans="2:43" x14ac:dyDescent="0.35">
      <c r="B4065" s="65" t="s">
        <v>128</v>
      </c>
      <c r="C4065">
        <v>2016</v>
      </c>
      <c r="D4065">
        <v>2016</v>
      </c>
      <c r="F4065">
        <v>1400</v>
      </c>
      <c r="G4065">
        <v>0</v>
      </c>
      <c r="H4065" t="s">
        <v>679</v>
      </c>
      <c r="I4065">
        <v>1</v>
      </c>
      <c r="J4065">
        <v>252</v>
      </c>
      <c r="K4065" t="s">
        <v>66</v>
      </c>
      <c r="L4065">
        <v>-2888.3</v>
      </c>
      <c r="M4065">
        <v>-175</v>
      </c>
      <c r="N4065">
        <v>0</v>
      </c>
      <c r="O4065">
        <v>0</v>
      </c>
      <c r="P4065">
        <v>-2888.3</v>
      </c>
      <c r="Q4065">
        <v>-175</v>
      </c>
      <c r="R4065">
        <v>0</v>
      </c>
      <c r="S4065">
        <v>0</v>
      </c>
      <c r="T4065">
        <v>0</v>
      </c>
      <c r="U4065">
        <v>0</v>
      </c>
      <c r="V4065">
        <v>0</v>
      </c>
      <c r="W4065">
        <v>0</v>
      </c>
      <c r="X4065">
        <v>0</v>
      </c>
      <c r="Y4065">
        <v>0</v>
      </c>
      <c r="Z4065">
        <v>0</v>
      </c>
      <c r="AA4065">
        <v>0</v>
      </c>
      <c r="AB4065">
        <v>0</v>
      </c>
      <c r="AC4065">
        <v>0</v>
      </c>
      <c r="AD4065">
        <v>-1828.3</v>
      </c>
      <c r="AE4065">
        <v>0</v>
      </c>
      <c r="AF4065">
        <v>0</v>
      </c>
      <c r="AG4065">
        <v>0</v>
      </c>
      <c r="AH4065">
        <v>0</v>
      </c>
      <c r="AI4065">
        <v>-1828.3</v>
      </c>
      <c r="AJ4065">
        <v>0</v>
      </c>
      <c r="AK4065">
        <v>-1828.3</v>
      </c>
      <c r="AL4065">
        <v>885</v>
      </c>
      <c r="AM4065">
        <v>0</v>
      </c>
      <c r="AN4065">
        <v>0</v>
      </c>
      <c r="AO4065">
        <v>0</v>
      </c>
      <c r="AP4065">
        <v>0</v>
      </c>
      <c r="AQ4065">
        <v>0</v>
      </c>
    </row>
    <row r="4066" spans="2:43" x14ac:dyDescent="0.35">
      <c r="B4066" s="65" t="s">
        <v>128</v>
      </c>
      <c r="C4066">
        <v>2016</v>
      </c>
      <c r="D4066">
        <v>2016</v>
      </c>
      <c r="F4066">
        <v>1400</v>
      </c>
      <c r="G4066">
        <v>0</v>
      </c>
      <c r="H4066" t="s">
        <v>679</v>
      </c>
      <c r="I4066">
        <v>1</v>
      </c>
      <c r="J4066">
        <v>253</v>
      </c>
      <c r="K4066" t="s">
        <v>66</v>
      </c>
      <c r="L4066">
        <v>-22164.57</v>
      </c>
      <c r="M4066">
        <v>-25391.39</v>
      </c>
      <c r="N4066">
        <v>0</v>
      </c>
      <c r="O4066">
        <v>-2015.79</v>
      </c>
      <c r="P4066">
        <v>-22164.57</v>
      </c>
      <c r="Q4066">
        <v>-27407.18</v>
      </c>
      <c r="R4066">
        <v>0</v>
      </c>
      <c r="S4066">
        <v>0</v>
      </c>
      <c r="T4066">
        <v>0</v>
      </c>
      <c r="U4066">
        <v>0</v>
      </c>
      <c r="V4066">
        <v>0</v>
      </c>
      <c r="W4066">
        <v>0</v>
      </c>
      <c r="X4066">
        <v>-273010.64</v>
      </c>
      <c r="Y4066">
        <v>-30600.74</v>
      </c>
      <c r="Z4066">
        <v>0</v>
      </c>
      <c r="AA4066">
        <v>0</v>
      </c>
      <c r="AB4066">
        <v>-273010.64</v>
      </c>
      <c r="AC4066">
        <v>-30600.74</v>
      </c>
      <c r="AD4066">
        <v>-239183.08</v>
      </c>
      <c r="AE4066">
        <v>0</v>
      </c>
      <c r="AF4066">
        <v>0</v>
      </c>
      <c r="AG4066">
        <v>0</v>
      </c>
      <c r="AH4066">
        <v>0</v>
      </c>
      <c r="AI4066">
        <v>-239183.08</v>
      </c>
      <c r="AJ4066">
        <v>-273010.64</v>
      </c>
      <c r="AK4066">
        <v>3226.82</v>
      </c>
      <c r="AL4066">
        <v>-2015.79</v>
      </c>
      <c r="AM4066">
        <v>5000</v>
      </c>
      <c r="AN4066">
        <v>0</v>
      </c>
      <c r="AO4066">
        <v>0</v>
      </c>
      <c r="AP4066">
        <v>0</v>
      </c>
      <c r="AQ4066">
        <v>5000</v>
      </c>
    </row>
    <row r="4067" spans="2:43" x14ac:dyDescent="0.35">
      <c r="B4067" s="65" t="s">
        <v>128</v>
      </c>
      <c r="C4067">
        <v>2016</v>
      </c>
      <c r="D4067">
        <v>2016</v>
      </c>
      <c r="F4067">
        <v>1400</v>
      </c>
      <c r="G4067">
        <v>0</v>
      </c>
      <c r="H4067" t="s">
        <v>679</v>
      </c>
      <c r="I4067">
        <v>1</v>
      </c>
      <c r="J4067">
        <v>254</v>
      </c>
      <c r="K4067" t="s">
        <v>66</v>
      </c>
      <c r="L4067">
        <v>-6709.39</v>
      </c>
      <c r="M4067">
        <v>-169.39</v>
      </c>
      <c r="N4067">
        <v>0</v>
      </c>
      <c r="O4067">
        <v>0</v>
      </c>
      <c r="P4067">
        <v>-6709.39</v>
      </c>
      <c r="Q4067">
        <v>-169.39</v>
      </c>
      <c r="R4067">
        <v>0</v>
      </c>
      <c r="S4067">
        <v>0</v>
      </c>
      <c r="T4067">
        <v>0</v>
      </c>
      <c r="U4067">
        <v>0</v>
      </c>
      <c r="V4067">
        <v>0</v>
      </c>
      <c r="W4067">
        <v>0</v>
      </c>
      <c r="X4067">
        <v>0</v>
      </c>
      <c r="Y4067">
        <v>0</v>
      </c>
      <c r="Z4067">
        <v>0</v>
      </c>
      <c r="AA4067">
        <v>0</v>
      </c>
      <c r="AB4067">
        <v>0</v>
      </c>
      <c r="AC4067">
        <v>0</v>
      </c>
      <c r="AD4067">
        <v>-6540</v>
      </c>
      <c r="AE4067">
        <v>0</v>
      </c>
      <c r="AF4067">
        <v>0</v>
      </c>
      <c r="AG4067">
        <v>0</v>
      </c>
      <c r="AH4067">
        <v>0</v>
      </c>
      <c r="AI4067">
        <v>-6540</v>
      </c>
      <c r="AJ4067">
        <v>0</v>
      </c>
      <c r="AK4067">
        <v>-6540</v>
      </c>
      <c r="AL4067">
        <v>0</v>
      </c>
      <c r="AM4067">
        <v>0</v>
      </c>
      <c r="AN4067">
        <v>0</v>
      </c>
      <c r="AO4067">
        <v>0</v>
      </c>
      <c r="AP4067">
        <v>0</v>
      </c>
      <c r="AQ4067">
        <v>0</v>
      </c>
    </row>
    <row r="4068" spans="2:43" x14ac:dyDescent="0.35">
      <c r="B4068" s="65" t="s">
        <v>128</v>
      </c>
      <c r="C4068">
        <v>2016</v>
      </c>
      <c r="D4068">
        <v>2016</v>
      </c>
      <c r="F4068">
        <v>1400</v>
      </c>
      <c r="G4068">
        <v>0</v>
      </c>
      <c r="H4068" t="s">
        <v>679</v>
      </c>
      <c r="I4068">
        <v>1</v>
      </c>
      <c r="J4068">
        <v>257</v>
      </c>
      <c r="K4068" t="s">
        <v>66</v>
      </c>
      <c r="L4068">
        <v>-3422107.34</v>
      </c>
      <c r="M4068">
        <v>-414307.39</v>
      </c>
      <c r="N4068">
        <v>0</v>
      </c>
      <c r="O4068">
        <v>0</v>
      </c>
      <c r="P4068">
        <v>-3422107.34</v>
      </c>
      <c r="Q4068">
        <v>-414307.39</v>
      </c>
      <c r="R4068">
        <v>-92179.17</v>
      </c>
      <c r="S4068">
        <v>-89953.59</v>
      </c>
      <c r="T4068">
        <v>0</v>
      </c>
      <c r="U4068">
        <v>0</v>
      </c>
      <c r="V4068">
        <v>-92179.17</v>
      </c>
      <c r="W4068">
        <v>-89953.59</v>
      </c>
      <c r="X4068">
        <v>-68460.14</v>
      </c>
      <c r="Y4068">
        <v>-68460.14</v>
      </c>
      <c r="Z4068">
        <v>0</v>
      </c>
      <c r="AA4068">
        <v>0</v>
      </c>
      <c r="AB4068">
        <v>-68460.14</v>
      </c>
      <c r="AC4068">
        <v>-68460.14</v>
      </c>
      <c r="AD4068">
        <v>-3010025.53</v>
      </c>
      <c r="AE4068">
        <v>0</v>
      </c>
      <c r="AF4068">
        <v>0</v>
      </c>
      <c r="AG4068">
        <v>0</v>
      </c>
      <c r="AH4068">
        <v>0</v>
      </c>
      <c r="AI4068">
        <v>-3010025.53</v>
      </c>
      <c r="AJ4068">
        <v>-68460.14</v>
      </c>
      <c r="AK4068">
        <v>-3010025.53</v>
      </c>
      <c r="AL4068">
        <v>0</v>
      </c>
      <c r="AM4068">
        <v>5356.4</v>
      </c>
      <c r="AN4068">
        <v>0</v>
      </c>
      <c r="AO4068">
        <v>0</v>
      </c>
      <c r="AP4068">
        <v>0</v>
      </c>
      <c r="AQ4068">
        <v>5356.4</v>
      </c>
    </row>
    <row r="4069" spans="2:43" x14ac:dyDescent="0.35">
      <c r="B4069" s="65" t="s">
        <v>128</v>
      </c>
      <c r="C4069">
        <v>2016</v>
      </c>
      <c r="D4069">
        <v>2016</v>
      </c>
      <c r="F4069">
        <v>1400</v>
      </c>
      <c r="G4069">
        <v>0</v>
      </c>
      <c r="H4069" t="s">
        <v>679</v>
      </c>
      <c r="I4069">
        <v>1</v>
      </c>
      <c r="J4069">
        <v>260</v>
      </c>
      <c r="K4069" t="s">
        <v>66</v>
      </c>
      <c r="L4069">
        <v>-6099.25</v>
      </c>
      <c r="M4069">
        <v>-5609.25</v>
      </c>
      <c r="N4069">
        <v>0</v>
      </c>
      <c r="O4069">
        <v>-490</v>
      </c>
      <c r="P4069">
        <v>-6099.25</v>
      </c>
      <c r="Q4069">
        <v>-6099.25</v>
      </c>
      <c r="R4069">
        <v>0</v>
      </c>
      <c r="S4069">
        <v>-175</v>
      </c>
      <c r="T4069">
        <v>0</v>
      </c>
      <c r="U4069">
        <v>0</v>
      </c>
      <c r="V4069">
        <v>0</v>
      </c>
      <c r="W4069">
        <v>-175</v>
      </c>
      <c r="X4069">
        <v>0</v>
      </c>
      <c r="Y4069">
        <v>0</v>
      </c>
      <c r="Z4069">
        <v>0</v>
      </c>
      <c r="AA4069">
        <v>0</v>
      </c>
      <c r="AB4069">
        <v>0</v>
      </c>
      <c r="AC4069">
        <v>0</v>
      </c>
      <c r="AD4069">
        <v>-315</v>
      </c>
      <c r="AE4069">
        <v>0</v>
      </c>
      <c r="AF4069">
        <v>0</v>
      </c>
      <c r="AG4069">
        <v>0</v>
      </c>
      <c r="AH4069">
        <v>0</v>
      </c>
      <c r="AI4069">
        <v>-315</v>
      </c>
      <c r="AJ4069">
        <v>0</v>
      </c>
      <c r="AK4069">
        <v>-315</v>
      </c>
      <c r="AL4069">
        <v>-490</v>
      </c>
      <c r="AM4069">
        <v>0</v>
      </c>
      <c r="AN4069">
        <v>175</v>
      </c>
      <c r="AO4069">
        <v>0</v>
      </c>
      <c r="AP4069">
        <v>0</v>
      </c>
      <c r="AQ4069">
        <v>175</v>
      </c>
    </row>
    <row r="4070" spans="2:43" x14ac:dyDescent="0.35">
      <c r="B4070" s="65" t="s">
        <v>128</v>
      </c>
      <c r="C4070">
        <v>2016</v>
      </c>
      <c r="D4070">
        <v>2016</v>
      </c>
      <c r="F4070">
        <v>1400</v>
      </c>
      <c r="G4070">
        <v>0</v>
      </c>
      <c r="H4070" t="s">
        <v>679</v>
      </c>
      <c r="I4070">
        <v>1</v>
      </c>
      <c r="J4070">
        <v>310</v>
      </c>
      <c r="K4070" t="s">
        <v>66</v>
      </c>
      <c r="L4070">
        <v>-75284.66</v>
      </c>
      <c r="M4070">
        <v>-5024</v>
      </c>
      <c r="N4070">
        <v>0</v>
      </c>
      <c r="O4070">
        <v>0</v>
      </c>
      <c r="P4070">
        <v>-75284.66</v>
      </c>
      <c r="Q4070">
        <v>-5024</v>
      </c>
      <c r="R4070">
        <v>0</v>
      </c>
      <c r="S4070">
        <v>0</v>
      </c>
      <c r="T4070">
        <v>0</v>
      </c>
      <c r="U4070">
        <v>0</v>
      </c>
      <c r="V4070">
        <v>0</v>
      </c>
      <c r="W4070">
        <v>0</v>
      </c>
      <c r="X4070">
        <v>0</v>
      </c>
      <c r="Y4070">
        <v>0</v>
      </c>
      <c r="Z4070">
        <v>0</v>
      </c>
      <c r="AA4070">
        <v>0</v>
      </c>
      <c r="AB4070">
        <v>0</v>
      </c>
      <c r="AC4070">
        <v>0</v>
      </c>
      <c r="AD4070">
        <v>-70260.66</v>
      </c>
      <c r="AE4070">
        <v>0</v>
      </c>
      <c r="AF4070">
        <v>0</v>
      </c>
      <c r="AG4070">
        <v>0</v>
      </c>
      <c r="AH4070">
        <v>0</v>
      </c>
      <c r="AI4070">
        <v>-70260.66</v>
      </c>
      <c r="AJ4070">
        <v>0</v>
      </c>
      <c r="AK4070">
        <v>-70260.66</v>
      </c>
      <c r="AL4070">
        <v>0</v>
      </c>
      <c r="AM4070">
        <v>0</v>
      </c>
      <c r="AN4070">
        <v>0</v>
      </c>
      <c r="AO4070">
        <v>0</v>
      </c>
      <c r="AP4070">
        <v>0</v>
      </c>
      <c r="AQ4070">
        <v>0</v>
      </c>
    </row>
    <row r="4071" spans="2:43" x14ac:dyDescent="0.35">
      <c r="B4071" s="65" t="s">
        <v>128</v>
      </c>
      <c r="C4071">
        <v>2016</v>
      </c>
      <c r="D4071">
        <v>2016</v>
      </c>
      <c r="F4071">
        <v>1400</v>
      </c>
      <c r="G4071">
        <v>0</v>
      </c>
      <c r="H4071" t="s">
        <v>678</v>
      </c>
      <c r="I4071">
        <v>801</v>
      </c>
      <c r="J4071">
        <v>0</v>
      </c>
      <c r="K4071" t="s">
        <v>457</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5000</v>
      </c>
      <c r="AE4071">
        <v>0</v>
      </c>
      <c r="AF4071">
        <v>0</v>
      </c>
      <c r="AG4071">
        <v>0</v>
      </c>
      <c r="AH4071">
        <v>0</v>
      </c>
      <c r="AI4071">
        <v>5000</v>
      </c>
      <c r="AJ4071">
        <v>0</v>
      </c>
      <c r="AK4071">
        <v>5000</v>
      </c>
      <c r="AL4071">
        <v>5000</v>
      </c>
      <c r="AM4071">
        <v>0</v>
      </c>
      <c r="AN4071">
        <v>0</v>
      </c>
      <c r="AO4071">
        <v>0</v>
      </c>
      <c r="AP4071">
        <v>0</v>
      </c>
      <c r="AQ4071">
        <v>0</v>
      </c>
    </row>
    <row r="4072" spans="2:43" x14ac:dyDescent="0.35">
      <c r="B4072" s="65" t="s">
        <v>128</v>
      </c>
      <c r="C4072">
        <v>2016</v>
      </c>
      <c r="D4072">
        <v>2016</v>
      </c>
      <c r="F4072">
        <v>1400</v>
      </c>
      <c r="G4072">
        <v>0</v>
      </c>
      <c r="H4072" t="s">
        <v>678</v>
      </c>
      <c r="I4072">
        <v>801</v>
      </c>
      <c r="J4072">
        <v>253</v>
      </c>
      <c r="K4072" t="s">
        <v>457</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-10000</v>
      </c>
      <c r="AE4072">
        <v>0</v>
      </c>
      <c r="AF4072">
        <v>0</v>
      </c>
      <c r="AG4072">
        <v>0</v>
      </c>
      <c r="AH4072">
        <v>0</v>
      </c>
      <c r="AI4072">
        <v>-10000</v>
      </c>
      <c r="AJ4072">
        <v>0</v>
      </c>
      <c r="AK4072">
        <v>-10000</v>
      </c>
      <c r="AL4072">
        <v>-10000</v>
      </c>
      <c r="AM4072">
        <v>0</v>
      </c>
      <c r="AN4072">
        <v>0</v>
      </c>
      <c r="AO4072">
        <v>0</v>
      </c>
      <c r="AP4072">
        <v>0</v>
      </c>
      <c r="AQ4072">
        <v>0</v>
      </c>
    </row>
    <row r="4073" spans="2:43" x14ac:dyDescent="0.35">
      <c r="B4073" s="65" t="s">
        <v>128</v>
      </c>
      <c r="C4073">
        <v>2016</v>
      </c>
      <c r="D4073">
        <v>2016</v>
      </c>
      <c r="F4073">
        <v>1401</v>
      </c>
      <c r="G4073">
        <v>0</v>
      </c>
      <c r="H4073" t="s">
        <v>679</v>
      </c>
      <c r="I4073">
        <v>1</v>
      </c>
      <c r="J4073">
        <v>111</v>
      </c>
      <c r="K4073" t="s">
        <v>66</v>
      </c>
      <c r="L4073">
        <v>0</v>
      </c>
      <c r="M4073">
        <v>0</v>
      </c>
      <c r="N4073">
        <v>0</v>
      </c>
      <c r="O4073">
        <v>0</v>
      </c>
      <c r="P4073">
        <v>0</v>
      </c>
      <c r="Q4073">
        <v>0</v>
      </c>
      <c r="R4073">
        <v>-745646.33</v>
      </c>
      <c r="S4073">
        <v>-745646.33</v>
      </c>
      <c r="T4073">
        <v>0</v>
      </c>
      <c r="U4073">
        <v>0</v>
      </c>
      <c r="V4073">
        <v>-745646.33</v>
      </c>
      <c r="W4073">
        <v>-745646.33</v>
      </c>
      <c r="X4073">
        <v>0</v>
      </c>
      <c r="Y4073">
        <v>0</v>
      </c>
      <c r="Z4073">
        <v>0</v>
      </c>
      <c r="AA4073">
        <v>0</v>
      </c>
      <c r="AB4073">
        <v>0</v>
      </c>
      <c r="AC4073">
        <v>0</v>
      </c>
      <c r="AD4073">
        <v>0</v>
      </c>
      <c r="AE4073">
        <v>0</v>
      </c>
      <c r="AF4073">
        <v>0</v>
      </c>
      <c r="AG4073">
        <v>-752496.74</v>
      </c>
      <c r="AH4073">
        <v>0</v>
      </c>
      <c r="AI4073">
        <v>-752496.74</v>
      </c>
      <c r="AJ4073">
        <v>0</v>
      </c>
      <c r="AK4073">
        <v>-752496.74</v>
      </c>
      <c r="AL4073">
        <v>-752496.74</v>
      </c>
      <c r="AM4073">
        <v>0</v>
      </c>
      <c r="AN4073">
        <v>745646.33</v>
      </c>
      <c r="AO4073">
        <v>0</v>
      </c>
      <c r="AP4073">
        <v>-9.36</v>
      </c>
      <c r="AQ4073">
        <v>745636.97</v>
      </c>
    </row>
    <row r="4074" spans="2:43" x14ac:dyDescent="0.35">
      <c r="B4074" s="65" t="s">
        <v>128</v>
      </c>
      <c r="C4074">
        <v>2016</v>
      </c>
      <c r="D4074">
        <v>2016</v>
      </c>
      <c r="F4074">
        <v>1401</v>
      </c>
      <c r="G4074">
        <v>0</v>
      </c>
      <c r="H4074" t="s">
        <v>679</v>
      </c>
      <c r="I4074">
        <v>1</v>
      </c>
      <c r="J4074">
        <v>113</v>
      </c>
      <c r="K4074" t="s">
        <v>66</v>
      </c>
      <c r="L4074">
        <v>0</v>
      </c>
      <c r="M4074">
        <v>0</v>
      </c>
      <c r="N4074">
        <v>0</v>
      </c>
      <c r="O4074">
        <v>0</v>
      </c>
      <c r="P4074">
        <v>0</v>
      </c>
      <c r="Q4074">
        <v>0</v>
      </c>
      <c r="R4074">
        <v>-18071.560000000001</v>
      </c>
      <c r="S4074">
        <v>-18071.560000000001</v>
      </c>
      <c r="T4074">
        <v>0</v>
      </c>
      <c r="U4074">
        <v>0</v>
      </c>
      <c r="V4074">
        <v>-18071.560000000001</v>
      </c>
      <c r="W4074">
        <v>-18071.560000000001</v>
      </c>
      <c r="X4074">
        <v>0</v>
      </c>
      <c r="Y4074">
        <v>0</v>
      </c>
      <c r="Z4074">
        <v>0</v>
      </c>
      <c r="AA4074">
        <v>0</v>
      </c>
      <c r="AB4074">
        <v>0</v>
      </c>
      <c r="AC4074">
        <v>0</v>
      </c>
      <c r="AD4074">
        <v>0</v>
      </c>
      <c r="AE4074">
        <v>0</v>
      </c>
      <c r="AF4074">
        <v>0</v>
      </c>
      <c r="AG4074">
        <v>-16970.740000000002</v>
      </c>
      <c r="AH4074">
        <v>0</v>
      </c>
      <c r="AI4074">
        <v>-16970.740000000002</v>
      </c>
      <c r="AJ4074">
        <v>0</v>
      </c>
      <c r="AK4074">
        <v>-16970.740000000002</v>
      </c>
      <c r="AL4074">
        <v>-16970.740000000002</v>
      </c>
      <c r="AM4074">
        <v>0</v>
      </c>
      <c r="AN4074">
        <v>18071.560000000001</v>
      </c>
      <c r="AO4074">
        <v>0</v>
      </c>
      <c r="AP4074">
        <v>0</v>
      </c>
      <c r="AQ4074">
        <v>18071.560000000001</v>
      </c>
    </row>
    <row r="4075" spans="2:43" x14ac:dyDescent="0.35">
      <c r="B4075" s="65" t="s">
        <v>128</v>
      </c>
      <c r="C4075">
        <v>2016</v>
      </c>
      <c r="D4075">
        <v>2016</v>
      </c>
      <c r="F4075">
        <v>1401</v>
      </c>
      <c r="G4075">
        <v>0</v>
      </c>
      <c r="H4075" t="s">
        <v>679</v>
      </c>
      <c r="I4075">
        <v>1</v>
      </c>
      <c r="J4075">
        <v>115</v>
      </c>
      <c r="K4075" t="s">
        <v>66</v>
      </c>
      <c r="L4075">
        <v>0</v>
      </c>
      <c r="M4075">
        <v>0</v>
      </c>
      <c r="N4075">
        <v>0</v>
      </c>
      <c r="O4075">
        <v>0</v>
      </c>
      <c r="P4075">
        <v>0</v>
      </c>
      <c r="Q4075">
        <v>0</v>
      </c>
      <c r="R4075">
        <v>-223.34</v>
      </c>
      <c r="S4075">
        <v>-223.34</v>
      </c>
      <c r="T4075">
        <v>0</v>
      </c>
      <c r="U4075">
        <v>0</v>
      </c>
      <c r="V4075">
        <v>-223.34</v>
      </c>
      <c r="W4075">
        <v>-223.34</v>
      </c>
      <c r="X4075">
        <v>0</v>
      </c>
      <c r="Y4075">
        <v>0</v>
      </c>
      <c r="Z4075">
        <v>0</v>
      </c>
      <c r="AA4075">
        <v>0</v>
      </c>
      <c r="AB4075">
        <v>0</v>
      </c>
      <c r="AC4075">
        <v>0</v>
      </c>
      <c r="AD4075">
        <v>0</v>
      </c>
      <c r="AE4075">
        <v>0</v>
      </c>
      <c r="AF4075">
        <v>0</v>
      </c>
      <c r="AG4075">
        <v>-1418.56</v>
      </c>
      <c r="AH4075">
        <v>0</v>
      </c>
      <c r="AI4075">
        <v>-1418.56</v>
      </c>
      <c r="AJ4075">
        <v>0</v>
      </c>
      <c r="AK4075">
        <v>-1418.56</v>
      </c>
      <c r="AL4075">
        <v>-1418.56</v>
      </c>
      <c r="AM4075">
        <v>0</v>
      </c>
      <c r="AN4075">
        <v>223.34</v>
      </c>
      <c r="AO4075">
        <v>0</v>
      </c>
      <c r="AP4075">
        <v>0</v>
      </c>
      <c r="AQ4075">
        <v>223.34</v>
      </c>
    </row>
    <row r="4076" spans="2:43" x14ac:dyDescent="0.35">
      <c r="B4076" s="65" t="s">
        <v>128</v>
      </c>
      <c r="C4076">
        <v>2016</v>
      </c>
      <c r="D4076">
        <v>2016</v>
      </c>
      <c r="F4076">
        <v>1401</v>
      </c>
      <c r="G4076">
        <v>0</v>
      </c>
      <c r="H4076" t="s">
        <v>679</v>
      </c>
      <c r="I4076">
        <v>1</v>
      </c>
      <c r="J4076">
        <v>121</v>
      </c>
      <c r="K4076" t="s">
        <v>66</v>
      </c>
      <c r="L4076">
        <v>0</v>
      </c>
      <c r="M4076">
        <v>0</v>
      </c>
      <c r="N4076">
        <v>0</v>
      </c>
      <c r="O4076">
        <v>0</v>
      </c>
      <c r="P4076">
        <v>0</v>
      </c>
      <c r="Q4076">
        <v>0</v>
      </c>
      <c r="R4076">
        <v>-257023.75</v>
      </c>
      <c r="S4076">
        <v>-257023.75</v>
      </c>
      <c r="T4076">
        <v>0</v>
      </c>
      <c r="U4076">
        <v>0</v>
      </c>
      <c r="V4076">
        <v>-257023.75</v>
      </c>
      <c r="W4076">
        <v>-257023.75</v>
      </c>
      <c r="X4076">
        <v>0</v>
      </c>
      <c r="Y4076">
        <v>0</v>
      </c>
      <c r="Z4076">
        <v>0</v>
      </c>
      <c r="AA4076">
        <v>0</v>
      </c>
      <c r="AB4076">
        <v>0</v>
      </c>
      <c r="AC4076">
        <v>0</v>
      </c>
      <c r="AD4076">
        <v>32.880000000000003</v>
      </c>
      <c r="AE4076">
        <v>0</v>
      </c>
      <c r="AF4076">
        <v>0</v>
      </c>
      <c r="AG4076">
        <v>-242924.52</v>
      </c>
      <c r="AH4076">
        <v>0</v>
      </c>
      <c r="AI4076">
        <v>-242891.64</v>
      </c>
      <c r="AJ4076">
        <v>0</v>
      </c>
      <c r="AK4076">
        <v>-242891.64</v>
      </c>
      <c r="AL4076">
        <v>-242891.64</v>
      </c>
      <c r="AM4076">
        <v>0</v>
      </c>
      <c r="AN4076">
        <v>257023.75</v>
      </c>
      <c r="AO4076">
        <v>0</v>
      </c>
      <c r="AP4076">
        <v>-16.440000000000001</v>
      </c>
      <c r="AQ4076">
        <v>257007.31</v>
      </c>
    </row>
    <row r="4077" spans="2:43" x14ac:dyDescent="0.35">
      <c r="B4077" s="65" t="s">
        <v>128</v>
      </c>
      <c r="C4077">
        <v>2016</v>
      </c>
      <c r="D4077">
        <v>2016</v>
      </c>
      <c r="F4077">
        <v>1401</v>
      </c>
      <c r="G4077">
        <v>0</v>
      </c>
      <c r="H4077" t="s">
        <v>679</v>
      </c>
      <c r="I4077">
        <v>1</v>
      </c>
      <c r="J4077">
        <v>210</v>
      </c>
      <c r="K4077" t="s">
        <v>66</v>
      </c>
      <c r="L4077">
        <v>-131675.87</v>
      </c>
      <c r="M4077">
        <v>-1631.01</v>
      </c>
      <c r="N4077">
        <v>0</v>
      </c>
      <c r="O4077">
        <v>-57004.44</v>
      </c>
      <c r="P4077">
        <v>-131675.87</v>
      </c>
      <c r="Q4077">
        <v>-58635.45</v>
      </c>
      <c r="R4077">
        <v>-5561.32</v>
      </c>
      <c r="S4077">
        <v>3369.62</v>
      </c>
      <c r="T4077">
        <v>0</v>
      </c>
      <c r="U4077">
        <v>-3369.62</v>
      </c>
      <c r="V4077">
        <v>-5561.32</v>
      </c>
      <c r="W4077">
        <v>0</v>
      </c>
      <c r="X4077">
        <v>0</v>
      </c>
      <c r="Y4077">
        <v>0</v>
      </c>
      <c r="Z4077">
        <v>0</v>
      </c>
      <c r="AA4077">
        <v>0</v>
      </c>
      <c r="AB4077">
        <v>0</v>
      </c>
      <c r="AC4077">
        <v>0</v>
      </c>
      <c r="AD4077">
        <v>-137593.31</v>
      </c>
      <c r="AE4077">
        <v>0</v>
      </c>
      <c r="AF4077">
        <v>0</v>
      </c>
      <c r="AG4077">
        <v>0</v>
      </c>
      <c r="AH4077">
        <v>0</v>
      </c>
      <c r="AI4077">
        <v>-137593.31</v>
      </c>
      <c r="AJ4077">
        <v>0</v>
      </c>
      <c r="AK4077">
        <v>-137593.31</v>
      </c>
      <c r="AL4077">
        <v>-58991.57</v>
      </c>
      <c r="AM4077">
        <v>50395.32</v>
      </c>
      <c r="AN4077">
        <v>0</v>
      </c>
      <c r="AO4077">
        <v>0</v>
      </c>
      <c r="AP4077">
        <v>529.32000000000005</v>
      </c>
      <c r="AQ4077">
        <v>50924.639999999999</v>
      </c>
    </row>
    <row r="4078" spans="2:43" x14ac:dyDescent="0.35">
      <c r="B4078" s="65" t="s">
        <v>128</v>
      </c>
      <c r="C4078">
        <v>2016</v>
      </c>
      <c r="D4078">
        <v>2016</v>
      </c>
      <c r="F4078">
        <v>1401</v>
      </c>
      <c r="G4078">
        <v>0</v>
      </c>
      <c r="H4078" t="s">
        <v>679</v>
      </c>
      <c r="I4078">
        <v>1</v>
      </c>
      <c r="J4078">
        <v>231</v>
      </c>
      <c r="K4078" t="s">
        <v>66</v>
      </c>
      <c r="L4078">
        <v>-43283.94</v>
      </c>
      <c r="M4078">
        <v>-255.8</v>
      </c>
      <c r="N4078">
        <v>0</v>
      </c>
      <c r="O4078">
        <v>0</v>
      </c>
      <c r="P4078">
        <v>-43283.94</v>
      </c>
      <c r="Q4078">
        <v>-255.8</v>
      </c>
      <c r="R4078">
        <v>0</v>
      </c>
      <c r="S4078">
        <v>0</v>
      </c>
      <c r="T4078">
        <v>0</v>
      </c>
      <c r="U4078">
        <v>0</v>
      </c>
      <c r="V4078">
        <v>0</v>
      </c>
      <c r="W4078">
        <v>0</v>
      </c>
      <c r="X4078">
        <v>0</v>
      </c>
      <c r="Y4078">
        <v>0</v>
      </c>
      <c r="Z4078">
        <v>0</v>
      </c>
      <c r="AA4078">
        <v>0</v>
      </c>
      <c r="AB4078">
        <v>0</v>
      </c>
      <c r="AC4078">
        <v>0</v>
      </c>
      <c r="AD4078">
        <v>-43028.14</v>
      </c>
      <c r="AE4078">
        <v>0</v>
      </c>
      <c r="AF4078">
        <v>0</v>
      </c>
      <c r="AG4078">
        <v>0</v>
      </c>
      <c r="AH4078">
        <v>0</v>
      </c>
      <c r="AI4078">
        <v>-43028.14</v>
      </c>
      <c r="AJ4078">
        <v>0</v>
      </c>
      <c r="AK4078">
        <v>-43028.14</v>
      </c>
      <c r="AL4078">
        <v>0</v>
      </c>
      <c r="AM4078">
        <v>0</v>
      </c>
      <c r="AN4078">
        <v>0</v>
      </c>
      <c r="AO4078">
        <v>0</v>
      </c>
      <c r="AP4078">
        <v>0</v>
      </c>
      <c r="AQ4078">
        <v>0</v>
      </c>
    </row>
    <row r="4079" spans="2:43" x14ac:dyDescent="0.35">
      <c r="B4079" s="65" t="s">
        <v>128</v>
      </c>
      <c r="C4079">
        <v>2016</v>
      </c>
      <c r="D4079">
        <v>2016</v>
      </c>
      <c r="F4079">
        <v>1401</v>
      </c>
      <c r="G4079">
        <v>0</v>
      </c>
      <c r="H4079" t="s">
        <v>679</v>
      </c>
      <c r="I4079">
        <v>1</v>
      </c>
      <c r="J4079">
        <v>233</v>
      </c>
      <c r="K4079" t="s">
        <v>66</v>
      </c>
      <c r="L4079">
        <v>-100836.89</v>
      </c>
      <c r="M4079">
        <v>12586.41</v>
      </c>
      <c r="N4079">
        <v>0</v>
      </c>
      <c r="O4079">
        <v>-3650</v>
      </c>
      <c r="P4079">
        <v>-100836.89</v>
      </c>
      <c r="Q4079">
        <v>8936.41</v>
      </c>
      <c r="R4079">
        <v>-9301.41</v>
      </c>
      <c r="S4079">
        <v>-8824.27</v>
      </c>
      <c r="T4079">
        <v>0</v>
      </c>
      <c r="U4079">
        <v>-539.29</v>
      </c>
      <c r="V4079">
        <v>-9301.41</v>
      </c>
      <c r="W4079">
        <v>-9363.56</v>
      </c>
      <c r="X4079">
        <v>0</v>
      </c>
      <c r="Y4079">
        <v>0</v>
      </c>
      <c r="Z4079">
        <v>0</v>
      </c>
      <c r="AA4079">
        <v>0</v>
      </c>
      <c r="AB4079">
        <v>0</v>
      </c>
      <c r="AC4079">
        <v>0</v>
      </c>
      <c r="AD4079">
        <v>-113900.44</v>
      </c>
      <c r="AE4079">
        <v>0</v>
      </c>
      <c r="AF4079">
        <v>0</v>
      </c>
      <c r="AG4079">
        <v>0</v>
      </c>
      <c r="AH4079">
        <v>0</v>
      </c>
      <c r="AI4079">
        <v>-113900.44</v>
      </c>
      <c r="AJ4079">
        <v>0</v>
      </c>
      <c r="AK4079">
        <v>-113900.44</v>
      </c>
      <c r="AL4079">
        <v>-4189.29</v>
      </c>
      <c r="AM4079">
        <v>0</v>
      </c>
      <c r="AN4079">
        <v>62.15</v>
      </c>
      <c r="AO4079">
        <v>0</v>
      </c>
      <c r="AP4079">
        <v>0</v>
      </c>
      <c r="AQ4079">
        <v>62.15</v>
      </c>
    </row>
    <row r="4080" spans="2:43" x14ac:dyDescent="0.35">
      <c r="B4080" s="65" t="s">
        <v>128</v>
      </c>
      <c r="C4080">
        <v>2016</v>
      </c>
      <c r="D4080">
        <v>2016</v>
      </c>
      <c r="F4080">
        <v>1401</v>
      </c>
      <c r="G4080">
        <v>0</v>
      </c>
      <c r="H4080" t="s">
        <v>679</v>
      </c>
      <c r="I4080">
        <v>1</v>
      </c>
      <c r="J4080">
        <v>240</v>
      </c>
      <c r="K4080" t="s">
        <v>66</v>
      </c>
      <c r="L4080">
        <v>-144383.5</v>
      </c>
      <c r="M4080">
        <v>5698.5</v>
      </c>
      <c r="N4080">
        <v>0</v>
      </c>
      <c r="O4080">
        <v>-57903.5</v>
      </c>
      <c r="P4080">
        <v>-144383.5</v>
      </c>
      <c r="Q4080">
        <v>-52205</v>
      </c>
      <c r="R4080">
        <v>0</v>
      </c>
      <c r="S4080">
        <v>0</v>
      </c>
      <c r="T4080">
        <v>0</v>
      </c>
      <c r="U4080">
        <v>0</v>
      </c>
      <c r="V4080">
        <v>0</v>
      </c>
      <c r="W4080">
        <v>0</v>
      </c>
      <c r="X4080">
        <v>0</v>
      </c>
      <c r="Y4080">
        <v>0</v>
      </c>
      <c r="Z4080">
        <v>0</v>
      </c>
      <c r="AA4080">
        <v>0</v>
      </c>
      <c r="AB4080">
        <v>0</v>
      </c>
      <c r="AC4080">
        <v>0</v>
      </c>
      <c r="AD4080">
        <v>-150082</v>
      </c>
      <c r="AE4080">
        <v>0</v>
      </c>
      <c r="AF4080">
        <v>0</v>
      </c>
      <c r="AG4080">
        <v>0</v>
      </c>
      <c r="AH4080">
        <v>0</v>
      </c>
      <c r="AI4080">
        <v>-150082</v>
      </c>
      <c r="AJ4080">
        <v>0</v>
      </c>
      <c r="AK4080">
        <v>-150082</v>
      </c>
      <c r="AL4080">
        <v>-57903.5</v>
      </c>
      <c r="AM4080">
        <v>0</v>
      </c>
      <c r="AN4080">
        <v>0</v>
      </c>
      <c r="AO4080">
        <v>0</v>
      </c>
      <c r="AP4080">
        <v>0</v>
      </c>
      <c r="AQ4080">
        <v>0</v>
      </c>
    </row>
    <row r="4081" spans="2:43" x14ac:dyDescent="0.35">
      <c r="B4081" s="65" t="s">
        <v>128</v>
      </c>
      <c r="C4081">
        <v>2016</v>
      </c>
      <c r="D4081">
        <v>2016</v>
      </c>
      <c r="F4081">
        <v>1401</v>
      </c>
      <c r="G4081">
        <v>0</v>
      </c>
      <c r="H4081" t="s">
        <v>679</v>
      </c>
      <c r="I4081">
        <v>1</v>
      </c>
      <c r="J4081">
        <v>251</v>
      </c>
      <c r="K4081" t="s">
        <v>66</v>
      </c>
      <c r="L4081">
        <v>-5104427.1399999997</v>
      </c>
      <c r="M4081">
        <v>-976052.9</v>
      </c>
      <c r="N4081">
        <v>0</v>
      </c>
      <c r="O4081">
        <v>0</v>
      </c>
      <c r="P4081">
        <v>-5104427.1399999997</v>
      </c>
      <c r="Q4081">
        <v>-976052.9</v>
      </c>
      <c r="R4081">
        <v>-327824.03999999998</v>
      </c>
      <c r="S4081">
        <v>-691243.83</v>
      </c>
      <c r="T4081">
        <v>0</v>
      </c>
      <c r="U4081">
        <v>-293.36</v>
      </c>
      <c r="V4081">
        <v>-327824.03999999998</v>
      </c>
      <c r="W4081">
        <v>-691537.19</v>
      </c>
      <c r="X4081">
        <v>-164365.63</v>
      </c>
      <c r="Y4081">
        <v>-135602.9</v>
      </c>
      <c r="Z4081">
        <v>0</v>
      </c>
      <c r="AA4081">
        <v>0</v>
      </c>
      <c r="AB4081">
        <v>-164365.63</v>
      </c>
      <c r="AC4081">
        <v>-135602.9</v>
      </c>
      <c r="AD4081">
        <v>-3793717.18</v>
      </c>
      <c r="AE4081">
        <v>0</v>
      </c>
      <c r="AF4081">
        <v>0</v>
      </c>
      <c r="AG4081">
        <v>0</v>
      </c>
      <c r="AH4081">
        <v>0</v>
      </c>
      <c r="AI4081">
        <v>-3793717.18</v>
      </c>
      <c r="AJ4081">
        <v>-164365.63</v>
      </c>
      <c r="AK4081">
        <v>-3764954.45</v>
      </c>
      <c r="AL4081">
        <v>-293.36</v>
      </c>
      <c r="AM4081">
        <v>3139.29</v>
      </c>
      <c r="AN4081">
        <v>1.36</v>
      </c>
      <c r="AO4081">
        <v>0</v>
      </c>
      <c r="AP4081">
        <v>0</v>
      </c>
      <c r="AQ4081">
        <v>3140.65</v>
      </c>
    </row>
    <row r="4082" spans="2:43" x14ac:dyDescent="0.35">
      <c r="B4082" s="65" t="s">
        <v>128</v>
      </c>
      <c r="C4082">
        <v>2016</v>
      </c>
      <c r="D4082">
        <v>2016</v>
      </c>
      <c r="F4082">
        <v>1401</v>
      </c>
      <c r="G4082">
        <v>0</v>
      </c>
      <c r="H4082" t="s">
        <v>679</v>
      </c>
      <c r="I4082">
        <v>1</v>
      </c>
      <c r="J4082">
        <v>252</v>
      </c>
      <c r="K4082" t="s">
        <v>66</v>
      </c>
      <c r="L4082">
        <v>-144159.54999999999</v>
      </c>
      <c r="M4082">
        <v>-20627.5</v>
      </c>
      <c r="N4082">
        <v>0</v>
      </c>
      <c r="O4082">
        <v>-7000</v>
      </c>
      <c r="P4082">
        <v>-144159.54999999999</v>
      </c>
      <c r="Q4082">
        <v>-27627.5</v>
      </c>
      <c r="R4082">
        <v>-975</v>
      </c>
      <c r="S4082">
        <v>-826</v>
      </c>
      <c r="T4082">
        <v>0</v>
      </c>
      <c r="U4082">
        <v>-149</v>
      </c>
      <c r="V4082">
        <v>-975</v>
      </c>
      <c r="W4082">
        <v>-975</v>
      </c>
      <c r="X4082">
        <v>0</v>
      </c>
      <c r="Y4082">
        <v>0</v>
      </c>
      <c r="Z4082">
        <v>0</v>
      </c>
      <c r="AA4082">
        <v>0</v>
      </c>
      <c r="AB4082">
        <v>0</v>
      </c>
      <c r="AC4082">
        <v>0</v>
      </c>
      <c r="AD4082">
        <v>-123681.05</v>
      </c>
      <c r="AE4082">
        <v>0</v>
      </c>
      <c r="AF4082">
        <v>0</v>
      </c>
      <c r="AG4082">
        <v>0</v>
      </c>
      <c r="AH4082">
        <v>0</v>
      </c>
      <c r="AI4082">
        <v>-123681.05</v>
      </c>
      <c r="AJ4082">
        <v>0</v>
      </c>
      <c r="AK4082">
        <v>-123681.05</v>
      </c>
      <c r="AL4082">
        <v>-7149</v>
      </c>
      <c r="AM4082">
        <v>0</v>
      </c>
      <c r="AN4082">
        <v>0</v>
      </c>
      <c r="AO4082">
        <v>0</v>
      </c>
      <c r="AP4082">
        <v>0</v>
      </c>
      <c r="AQ4082">
        <v>0</v>
      </c>
    </row>
    <row r="4083" spans="2:43" x14ac:dyDescent="0.35">
      <c r="B4083" s="65" t="s">
        <v>128</v>
      </c>
      <c r="C4083">
        <v>2016</v>
      </c>
      <c r="D4083">
        <v>2016</v>
      </c>
      <c r="F4083">
        <v>1401</v>
      </c>
      <c r="G4083">
        <v>0</v>
      </c>
      <c r="H4083" t="s">
        <v>679</v>
      </c>
      <c r="I4083">
        <v>1</v>
      </c>
      <c r="J4083">
        <v>253</v>
      </c>
      <c r="K4083" t="s">
        <v>66</v>
      </c>
      <c r="L4083">
        <v>-47072.85</v>
      </c>
      <c r="M4083">
        <v>-42502.49</v>
      </c>
      <c r="N4083">
        <v>0</v>
      </c>
      <c r="O4083">
        <v>0</v>
      </c>
      <c r="P4083">
        <v>-47072.85</v>
      </c>
      <c r="Q4083">
        <v>-42502.49</v>
      </c>
      <c r="R4083">
        <v>0</v>
      </c>
      <c r="S4083">
        <v>0</v>
      </c>
      <c r="T4083">
        <v>0</v>
      </c>
      <c r="U4083">
        <v>0</v>
      </c>
      <c r="V4083">
        <v>0</v>
      </c>
      <c r="W4083">
        <v>0</v>
      </c>
      <c r="X4083">
        <v>-763769.46</v>
      </c>
      <c r="Y4083">
        <v>-74901.34</v>
      </c>
      <c r="Z4083">
        <v>0</v>
      </c>
      <c r="AA4083">
        <v>0</v>
      </c>
      <c r="AB4083">
        <v>-763769.46</v>
      </c>
      <c r="AC4083">
        <v>-74901.34</v>
      </c>
      <c r="AD4083">
        <v>-694659.39</v>
      </c>
      <c r="AE4083">
        <v>0</v>
      </c>
      <c r="AF4083">
        <v>0</v>
      </c>
      <c r="AG4083">
        <v>0</v>
      </c>
      <c r="AH4083">
        <v>0</v>
      </c>
      <c r="AI4083">
        <v>-694659.39</v>
      </c>
      <c r="AJ4083">
        <v>-763769.46</v>
      </c>
      <c r="AK4083">
        <v>-5791.27</v>
      </c>
      <c r="AL4083">
        <v>-1220.9100000000001</v>
      </c>
      <c r="AM4083">
        <v>5915.99</v>
      </c>
      <c r="AN4083">
        <v>0</v>
      </c>
      <c r="AO4083">
        <v>0</v>
      </c>
      <c r="AP4083">
        <v>1220.9100000000001</v>
      </c>
      <c r="AQ4083">
        <v>7136.9</v>
      </c>
    </row>
    <row r="4084" spans="2:43" x14ac:dyDescent="0.35">
      <c r="B4084" s="65" t="s">
        <v>128</v>
      </c>
      <c r="C4084">
        <v>2016</v>
      </c>
      <c r="D4084">
        <v>2016</v>
      </c>
      <c r="F4084">
        <v>1401</v>
      </c>
      <c r="G4084">
        <v>0</v>
      </c>
      <c r="H4084" t="s">
        <v>679</v>
      </c>
      <c r="I4084">
        <v>1</v>
      </c>
      <c r="J4084">
        <v>254</v>
      </c>
      <c r="K4084" t="s">
        <v>66</v>
      </c>
      <c r="L4084">
        <v>-331857.53999999998</v>
      </c>
      <c r="M4084">
        <v>-95208.88</v>
      </c>
      <c r="N4084">
        <v>0</v>
      </c>
      <c r="O4084">
        <v>0</v>
      </c>
      <c r="P4084">
        <v>-331857.53999999998</v>
      </c>
      <c r="Q4084">
        <v>-95208.88</v>
      </c>
      <c r="R4084">
        <v>0</v>
      </c>
      <c r="S4084">
        <v>0</v>
      </c>
      <c r="T4084">
        <v>0</v>
      </c>
      <c r="U4084">
        <v>0</v>
      </c>
      <c r="V4084">
        <v>0</v>
      </c>
      <c r="W4084">
        <v>0</v>
      </c>
      <c r="X4084">
        <v>0</v>
      </c>
      <c r="Y4084">
        <v>0</v>
      </c>
      <c r="Z4084">
        <v>0</v>
      </c>
      <c r="AA4084">
        <v>0</v>
      </c>
      <c r="AB4084">
        <v>0</v>
      </c>
      <c r="AC4084">
        <v>0</v>
      </c>
      <c r="AD4084">
        <v>-236648.66</v>
      </c>
      <c r="AE4084">
        <v>0</v>
      </c>
      <c r="AF4084">
        <v>0</v>
      </c>
      <c r="AG4084">
        <v>0</v>
      </c>
      <c r="AH4084">
        <v>0</v>
      </c>
      <c r="AI4084">
        <v>-236648.66</v>
      </c>
      <c r="AJ4084">
        <v>0</v>
      </c>
      <c r="AK4084">
        <v>-236648.66</v>
      </c>
      <c r="AL4084">
        <v>0</v>
      </c>
      <c r="AM4084">
        <v>0</v>
      </c>
      <c r="AN4084">
        <v>0</v>
      </c>
      <c r="AO4084">
        <v>0</v>
      </c>
      <c r="AP4084">
        <v>0</v>
      </c>
      <c r="AQ4084">
        <v>0</v>
      </c>
    </row>
    <row r="4085" spans="2:43" x14ac:dyDescent="0.35">
      <c r="B4085" s="65" t="s">
        <v>128</v>
      </c>
      <c r="C4085">
        <v>2016</v>
      </c>
      <c r="D4085">
        <v>2016</v>
      </c>
      <c r="F4085">
        <v>1401</v>
      </c>
      <c r="G4085">
        <v>0</v>
      </c>
      <c r="H4085" t="s">
        <v>679</v>
      </c>
      <c r="I4085">
        <v>1</v>
      </c>
      <c r="J4085">
        <v>257</v>
      </c>
      <c r="K4085" t="s">
        <v>66</v>
      </c>
      <c r="L4085">
        <v>-2666701.56</v>
      </c>
      <c r="M4085">
        <v>-178569.5</v>
      </c>
      <c r="N4085">
        <v>0</v>
      </c>
      <c r="O4085">
        <v>0</v>
      </c>
      <c r="P4085">
        <v>-2666701.56</v>
      </c>
      <c r="Q4085">
        <v>-178569.5</v>
      </c>
      <c r="R4085">
        <v>-54411.16</v>
      </c>
      <c r="S4085">
        <v>-57505.55</v>
      </c>
      <c r="T4085">
        <v>0</v>
      </c>
      <c r="U4085">
        <v>0</v>
      </c>
      <c r="V4085">
        <v>-54411.16</v>
      </c>
      <c r="W4085">
        <v>-57505.55</v>
      </c>
      <c r="X4085">
        <v>0</v>
      </c>
      <c r="Y4085">
        <v>0</v>
      </c>
      <c r="Z4085">
        <v>0</v>
      </c>
      <c r="AA4085">
        <v>0</v>
      </c>
      <c r="AB4085">
        <v>0</v>
      </c>
      <c r="AC4085">
        <v>0</v>
      </c>
      <c r="AD4085">
        <v>-2485037.67</v>
      </c>
      <c r="AE4085">
        <v>0</v>
      </c>
      <c r="AF4085">
        <v>0</v>
      </c>
      <c r="AG4085">
        <v>0</v>
      </c>
      <c r="AH4085">
        <v>0</v>
      </c>
      <c r="AI4085">
        <v>-2485037.67</v>
      </c>
      <c r="AJ4085">
        <v>0</v>
      </c>
      <c r="AK4085">
        <v>-2485037.67</v>
      </c>
      <c r="AL4085">
        <v>0</v>
      </c>
      <c r="AM4085">
        <v>0</v>
      </c>
      <c r="AN4085">
        <v>0</v>
      </c>
      <c r="AO4085">
        <v>0</v>
      </c>
      <c r="AP4085">
        <v>0</v>
      </c>
      <c r="AQ4085">
        <v>0</v>
      </c>
    </row>
    <row r="4086" spans="2:43" x14ac:dyDescent="0.35">
      <c r="B4086" s="65" t="s">
        <v>128</v>
      </c>
      <c r="C4086">
        <v>2016</v>
      </c>
      <c r="D4086">
        <v>2016</v>
      </c>
      <c r="F4086">
        <v>1401</v>
      </c>
      <c r="G4086">
        <v>0</v>
      </c>
      <c r="H4086" t="s">
        <v>679</v>
      </c>
      <c r="I4086">
        <v>1</v>
      </c>
      <c r="J4086">
        <v>260</v>
      </c>
      <c r="K4086" t="s">
        <v>66</v>
      </c>
      <c r="L4086">
        <v>-198800.88</v>
      </c>
      <c r="M4086">
        <v>-174493.54</v>
      </c>
      <c r="N4086">
        <v>0</v>
      </c>
      <c r="O4086">
        <v>-12139.74</v>
      </c>
      <c r="P4086">
        <v>-198800.88</v>
      </c>
      <c r="Q4086">
        <v>-186633.28</v>
      </c>
      <c r="R4086">
        <v>-5571.22</v>
      </c>
      <c r="S4086">
        <v>-12309.9</v>
      </c>
      <c r="T4086">
        <v>0</v>
      </c>
      <c r="U4086">
        <v>-419.59</v>
      </c>
      <c r="V4086">
        <v>-5571.22</v>
      </c>
      <c r="W4086">
        <v>-12729.49</v>
      </c>
      <c r="X4086">
        <v>0</v>
      </c>
      <c r="Y4086">
        <v>0</v>
      </c>
      <c r="Z4086">
        <v>0</v>
      </c>
      <c r="AA4086">
        <v>0</v>
      </c>
      <c r="AB4086">
        <v>0</v>
      </c>
      <c r="AC4086">
        <v>0</v>
      </c>
      <c r="AD4086">
        <v>-17568.66</v>
      </c>
      <c r="AE4086">
        <v>0</v>
      </c>
      <c r="AF4086">
        <v>0</v>
      </c>
      <c r="AG4086">
        <v>0</v>
      </c>
      <c r="AH4086">
        <v>0</v>
      </c>
      <c r="AI4086">
        <v>-17568.66</v>
      </c>
      <c r="AJ4086">
        <v>0</v>
      </c>
      <c r="AK4086">
        <v>-17568.66</v>
      </c>
      <c r="AL4086">
        <v>-12559.33</v>
      </c>
      <c r="AM4086">
        <v>12139.74</v>
      </c>
      <c r="AN4086">
        <v>268.52999999999997</v>
      </c>
      <c r="AO4086">
        <v>0</v>
      </c>
      <c r="AP4086">
        <v>0</v>
      </c>
      <c r="AQ4086">
        <v>12408.27</v>
      </c>
    </row>
    <row r="4087" spans="2:43" x14ac:dyDescent="0.35">
      <c r="B4087" s="65" t="s">
        <v>128</v>
      </c>
      <c r="C4087">
        <v>2016</v>
      </c>
      <c r="D4087">
        <v>2016</v>
      </c>
      <c r="F4087">
        <v>1401</v>
      </c>
      <c r="G4087">
        <v>0</v>
      </c>
      <c r="H4087" t="s">
        <v>679</v>
      </c>
      <c r="I4087">
        <v>1</v>
      </c>
      <c r="J4087">
        <v>310</v>
      </c>
      <c r="K4087" t="s">
        <v>66</v>
      </c>
      <c r="L4087">
        <v>-96498.65</v>
      </c>
      <c r="M4087">
        <v>-37045.589999999997</v>
      </c>
      <c r="N4087">
        <v>0</v>
      </c>
      <c r="O4087">
        <v>0</v>
      </c>
      <c r="P4087">
        <v>-96498.65</v>
      </c>
      <c r="Q4087">
        <v>-37045.589999999997</v>
      </c>
      <c r="R4087">
        <v>0</v>
      </c>
      <c r="S4087">
        <v>0</v>
      </c>
      <c r="T4087">
        <v>0</v>
      </c>
      <c r="U4087">
        <v>0</v>
      </c>
      <c r="V4087">
        <v>0</v>
      </c>
      <c r="W4087">
        <v>0</v>
      </c>
      <c r="X4087">
        <v>0</v>
      </c>
      <c r="Y4087">
        <v>0</v>
      </c>
      <c r="Z4087">
        <v>0</v>
      </c>
      <c r="AA4087">
        <v>0</v>
      </c>
      <c r="AB4087">
        <v>0</v>
      </c>
      <c r="AC4087">
        <v>0</v>
      </c>
      <c r="AD4087">
        <v>-59453.06</v>
      </c>
      <c r="AE4087">
        <v>0</v>
      </c>
      <c r="AF4087">
        <v>0</v>
      </c>
      <c r="AG4087">
        <v>0</v>
      </c>
      <c r="AH4087">
        <v>0</v>
      </c>
      <c r="AI4087">
        <v>-59453.06</v>
      </c>
      <c r="AJ4087">
        <v>0</v>
      </c>
      <c r="AK4087">
        <v>-59453.06</v>
      </c>
      <c r="AL4087">
        <v>0</v>
      </c>
      <c r="AM4087">
        <v>0</v>
      </c>
      <c r="AN4087">
        <v>0</v>
      </c>
      <c r="AO4087">
        <v>0</v>
      </c>
      <c r="AP4087">
        <v>0</v>
      </c>
      <c r="AQ4087">
        <v>0</v>
      </c>
    </row>
    <row r="4088" spans="2:43" x14ac:dyDescent="0.35">
      <c r="B4088" s="65" t="s">
        <v>128</v>
      </c>
      <c r="C4088">
        <v>2016</v>
      </c>
      <c r="D4088">
        <v>2016</v>
      </c>
      <c r="F4088">
        <v>1401</v>
      </c>
      <c r="G4088">
        <v>0</v>
      </c>
      <c r="H4088" t="s">
        <v>679</v>
      </c>
      <c r="I4088">
        <v>1</v>
      </c>
      <c r="J4088">
        <v>410</v>
      </c>
      <c r="K4088" t="s">
        <v>66</v>
      </c>
      <c r="L4088">
        <v>-1000000</v>
      </c>
      <c r="M4088">
        <v>-770422.2</v>
      </c>
      <c r="N4088">
        <v>0</v>
      </c>
      <c r="O4088">
        <v>0</v>
      </c>
      <c r="P4088">
        <v>-1000000</v>
      </c>
      <c r="Q4088">
        <v>-770422.2</v>
      </c>
      <c r="R4088">
        <v>0</v>
      </c>
      <c r="S4088">
        <v>0</v>
      </c>
      <c r="T4088">
        <v>0</v>
      </c>
      <c r="U4088">
        <v>0</v>
      </c>
      <c r="V4088">
        <v>0</v>
      </c>
      <c r="W4088">
        <v>0</v>
      </c>
      <c r="X4088">
        <v>0</v>
      </c>
      <c r="Y4088">
        <v>0</v>
      </c>
      <c r="Z4088">
        <v>0</v>
      </c>
      <c r="AA4088">
        <v>0</v>
      </c>
      <c r="AB4088">
        <v>0</v>
      </c>
      <c r="AC4088">
        <v>0</v>
      </c>
      <c r="AD4088">
        <v>-229577.8</v>
      </c>
      <c r="AE4088">
        <v>0</v>
      </c>
      <c r="AF4088">
        <v>0</v>
      </c>
      <c r="AG4088">
        <v>0</v>
      </c>
      <c r="AH4088">
        <v>0</v>
      </c>
      <c r="AI4088">
        <v>-229577.8</v>
      </c>
      <c r="AJ4088">
        <v>0</v>
      </c>
      <c r="AK4088">
        <v>-229577.8</v>
      </c>
      <c r="AL4088">
        <v>0</v>
      </c>
      <c r="AM4088">
        <v>0</v>
      </c>
      <c r="AN4088">
        <v>0</v>
      </c>
      <c r="AO4088">
        <v>0</v>
      </c>
      <c r="AP4088">
        <v>0</v>
      </c>
      <c r="AQ4088">
        <v>0</v>
      </c>
    </row>
    <row r="4089" spans="2:43" x14ac:dyDescent="0.35">
      <c r="B4089" s="65" t="s">
        <v>128</v>
      </c>
      <c r="C4089">
        <v>2016</v>
      </c>
      <c r="D4089">
        <v>2016</v>
      </c>
      <c r="F4089">
        <v>1401</v>
      </c>
      <c r="G4089">
        <v>0</v>
      </c>
      <c r="H4089" t="s">
        <v>678</v>
      </c>
      <c r="I4089">
        <v>801</v>
      </c>
      <c r="J4089">
        <v>0</v>
      </c>
      <c r="K4089" t="s">
        <v>457</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-5000</v>
      </c>
      <c r="AE4089">
        <v>0</v>
      </c>
      <c r="AF4089">
        <v>0</v>
      </c>
      <c r="AG4089">
        <v>0</v>
      </c>
      <c r="AH4089">
        <v>0</v>
      </c>
      <c r="AI4089">
        <v>-5000</v>
      </c>
      <c r="AJ4089">
        <v>0</v>
      </c>
      <c r="AK4089">
        <v>-5000</v>
      </c>
      <c r="AL4089">
        <v>-5000</v>
      </c>
      <c r="AM4089">
        <v>0</v>
      </c>
      <c r="AN4089">
        <v>0</v>
      </c>
      <c r="AO4089">
        <v>0</v>
      </c>
      <c r="AP4089">
        <v>0</v>
      </c>
      <c r="AQ4089">
        <v>0</v>
      </c>
    </row>
    <row r="4090" spans="2:43" x14ac:dyDescent="0.35">
      <c r="B4090" s="65" t="s">
        <v>128</v>
      </c>
      <c r="C4090">
        <v>2016</v>
      </c>
      <c r="D4090">
        <v>2016</v>
      </c>
      <c r="F4090">
        <v>1401</v>
      </c>
      <c r="G4090">
        <v>0</v>
      </c>
      <c r="H4090" t="s">
        <v>678</v>
      </c>
      <c r="I4090">
        <v>801</v>
      </c>
      <c r="J4090">
        <v>253</v>
      </c>
      <c r="K4090" t="s">
        <v>457</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5000</v>
      </c>
      <c r="AE4090">
        <v>0</v>
      </c>
      <c r="AF4090">
        <v>0</v>
      </c>
      <c r="AG4090">
        <v>0</v>
      </c>
      <c r="AH4090">
        <v>0</v>
      </c>
      <c r="AI4090">
        <v>5000</v>
      </c>
      <c r="AJ4090">
        <v>0</v>
      </c>
      <c r="AK4090">
        <v>5000</v>
      </c>
      <c r="AL4090">
        <v>5000</v>
      </c>
      <c r="AM4090">
        <v>0</v>
      </c>
      <c r="AN4090">
        <v>0</v>
      </c>
      <c r="AO4090">
        <v>0</v>
      </c>
      <c r="AP4090">
        <v>0</v>
      </c>
      <c r="AQ4090">
        <v>0</v>
      </c>
    </row>
    <row r="4091" spans="2:43" x14ac:dyDescent="0.35">
      <c r="B4091" s="65" t="s">
        <v>128</v>
      </c>
      <c r="C4091">
        <v>2016</v>
      </c>
      <c r="D4091">
        <v>2016</v>
      </c>
      <c r="F4091">
        <v>1401</v>
      </c>
      <c r="G4091">
        <v>0</v>
      </c>
      <c r="H4091" t="s">
        <v>678</v>
      </c>
      <c r="I4091">
        <v>801</v>
      </c>
      <c r="J4091">
        <v>257</v>
      </c>
      <c r="K4091" t="s">
        <v>457</v>
      </c>
      <c r="L4091">
        <v>-510000</v>
      </c>
      <c r="M4091">
        <v>822942.57</v>
      </c>
      <c r="N4091">
        <v>0</v>
      </c>
      <c r="O4091">
        <v>0</v>
      </c>
      <c r="P4091">
        <v>-510000</v>
      </c>
      <c r="Q4091">
        <v>822942.57</v>
      </c>
      <c r="R4091">
        <v>0</v>
      </c>
      <c r="S4091">
        <v>0</v>
      </c>
      <c r="T4091">
        <v>0</v>
      </c>
      <c r="U4091">
        <v>0</v>
      </c>
      <c r="V4091">
        <v>0</v>
      </c>
      <c r="W4091">
        <v>0</v>
      </c>
      <c r="X4091">
        <v>0</v>
      </c>
      <c r="Y4091">
        <v>0</v>
      </c>
      <c r="Z4091">
        <v>0</v>
      </c>
      <c r="AA4091">
        <v>0</v>
      </c>
      <c r="AB4091">
        <v>0</v>
      </c>
      <c r="AC4091">
        <v>0</v>
      </c>
      <c r="AD4091">
        <v>-1332942.57</v>
      </c>
      <c r="AE4091">
        <v>0</v>
      </c>
      <c r="AF4091">
        <v>0</v>
      </c>
      <c r="AG4091">
        <v>0</v>
      </c>
      <c r="AH4091">
        <v>0</v>
      </c>
      <c r="AI4091">
        <v>-1332942.57</v>
      </c>
      <c r="AJ4091">
        <v>0</v>
      </c>
      <c r="AK4091">
        <v>-1332942.57</v>
      </c>
      <c r="AL4091">
        <v>0</v>
      </c>
      <c r="AM4091">
        <v>0</v>
      </c>
      <c r="AN4091">
        <v>0</v>
      </c>
      <c r="AO4091">
        <v>0</v>
      </c>
      <c r="AP4091">
        <v>0</v>
      </c>
      <c r="AQ4091">
        <v>0</v>
      </c>
    </row>
    <row r="4092" spans="2:43" x14ac:dyDescent="0.35">
      <c r="B4092" s="65" t="s">
        <v>128</v>
      </c>
      <c r="C4092">
        <v>2016</v>
      </c>
      <c r="D4092">
        <v>2016</v>
      </c>
      <c r="F4092">
        <v>1401</v>
      </c>
      <c r="G4092">
        <v>0</v>
      </c>
      <c r="H4092" t="s">
        <v>678</v>
      </c>
      <c r="I4092">
        <v>801</v>
      </c>
      <c r="J4092">
        <v>440</v>
      </c>
      <c r="K4092" t="s">
        <v>457</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-5000</v>
      </c>
      <c r="AE4092">
        <v>0</v>
      </c>
      <c r="AF4092">
        <v>0</v>
      </c>
      <c r="AG4092">
        <v>0</v>
      </c>
      <c r="AH4092">
        <v>0</v>
      </c>
      <c r="AI4092">
        <v>-5000</v>
      </c>
      <c r="AJ4092">
        <v>0</v>
      </c>
      <c r="AK4092">
        <v>-5000</v>
      </c>
      <c r="AL4092">
        <v>-5000</v>
      </c>
      <c r="AM4092">
        <v>0</v>
      </c>
      <c r="AN4092">
        <v>0</v>
      </c>
      <c r="AO4092">
        <v>0</v>
      </c>
      <c r="AP4092">
        <v>0</v>
      </c>
      <c r="AQ4092">
        <v>0</v>
      </c>
    </row>
    <row r="4093" spans="2:43" x14ac:dyDescent="0.35">
      <c r="B4093" s="65" t="s">
        <v>128</v>
      </c>
      <c r="C4093">
        <v>2016</v>
      </c>
      <c r="D4093">
        <v>2016</v>
      </c>
      <c r="F4093">
        <v>5172</v>
      </c>
      <c r="G4093">
        <v>0</v>
      </c>
      <c r="H4093" t="s">
        <v>679</v>
      </c>
      <c r="I4093">
        <v>1</v>
      </c>
      <c r="J4093">
        <v>111</v>
      </c>
      <c r="K4093" t="s">
        <v>66</v>
      </c>
      <c r="L4093">
        <v>0</v>
      </c>
      <c r="M4093">
        <v>0</v>
      </c>
      <c r="N4093">
        <v>0</v>
      </c>
      <c r="O4093">
        <v>0</v>
      </c>
      <c r="P4093">
        <v>0</v>
      </c>
      <c r="Q4093">
        <v>0</v>
      </c>
      <c r="R4093">
        <v>-1109813.6399999999</v>
      </c>
      <c r="S4093">
        <v>-1109813.6399999999</v>
      </c>
      <c r="T4093">
        <v>0</v>
      </c>
      <c r="U4093">
        <v>-154.30000000000001</v>
      </c>
      <c r="V4093">
        <v>-1109813.6399999999</v>
      </c>
      <c r="W4093">
        <v>-1109967.94</v>
      </c>
      <c r="X4093">
        <v>0</v>
      </c>
      <c r="Y4093">
        <v>0</v>
      </c>
      <c r="Z4093">
        <v>0</v>
      </c>
      <c r="AA4093">
        <v>0</v>
      </c>
      <c r="AB4093">
        <v>0</v>
      </c>
      <c r="AC4093">
        <v>0</v>
      </c>
      <c r="AD4093">
        <v>0</v>
      </c>
      <c r="AE4093">
        <v>0</v>
      </c>
      <c r="AF4093">
        <v>0</v>
      </c>
      <c r="AG4093">
        <v>-1125828.6399999999</v>
      </c>
      <c r="AH4093">
        <v>0</v>
      </c>
      <c r="AI4093">
        <v>-1125828.6399999999</v>
      </c>
      <c r="AJ4093">
        <v>0</v>
      </c>
      <c r="AK4093">
        <v>-1125828.6399999999</v>
      </c>
      <c r="AL4093">
        <v>-1125982.94</v>
      </c>
      <c r="AM4093">
        <v>0</v>
      </c>
      <c r="AN4093">
        <v>1109967.94</v>
      </c>
      <c r="AO4093">
        <v>0</v>
      </c>
      <c r="AP4093">
        <v>1435.33</v>
      </c>
      <c r="AQ4093">
        <v>1111403.27</v>
      </c>
    </row>
    <row r="4094" spans="2:43" x14ac:dyDescent="0.35">
      <c r="B4094" s="65" t="s">
        <v>128</v>
      </c>
      <c r="C4094">
        <v>2016</v>
      </c>
      <c r="D4094">
        <v>2016</v>
      </c>
      <c r="F4094">
        <v>5172</v>
      </c>
      <c r="G4094">
        <v>0</v>
      </c>
      <c r="H4094" t="s">
        <v>679</v>
      </c>
      <c r="I4094">
        <v>1</v>
      </c>
      <c r="J4094">
        <v>113</v>
      </c>
      <c r="K4094" t="s">
        <v>66</v>
      </c>
      <c r="L4094">
        <v>0</v>
      </c>
      <c r="M4094">
        <v>0</v>
      </c>
      <c r="N4094">
        <v>0</v>
      </c>
      <c r="O4094">
        <v>0</v>
      </c>
      <c r="P4094">
        <v>0</v>
      </c>
      <c r="Q4094">
        <v>0</v>
      </c>
      <c r="R4094">
        <v>-7325.65</v>
      </c>
      <c r="S4094">
        <v>-7325.65</v>
      </c>
      <c r="T4094">
        <v>0</v>
      </c>
      <c r="U4094">
        <v>0</v>
      </c>
      <c r="V4094">
        <v>-7325.65</v>
      </c>
      <c r="W4094">
        <v>-7325.65</v>
      </c>
      <c r="X4094">
        <v>0</v>
      </c>
      <c r="Y4094">
        <v>0</v>
      </c>
      <c r="Z4094">
        <v>0</v>
      </c>
      <c r="AA4094">
        <v>0</v>
      </c>
      <c r="AB4094">
        <v>0</v>
      </c>
      <c r="AC4094">
        <v>0</v>
      </c>
      <c r="AD4094">
        <v>0</v>
      </c>
      <c r="AE4094">
        <v>0</v>
      </c>
      <c r="AF4094">
        <v>0</v>
      </c>
      <c r="AG4094">
        <v>-7325.65</v>
      </c>
      <c r="AH4094">
        <v>0</v>
      </c>
      <c r="AI4094">
        <v>-7325.65</v>
      </c>
      <c r="AJ4094">
        <v>0</v>
      </c>
      <c r="AK4094">
        <v>-7325.65</v>
      </c>
      <c r="AL4094">
        <v>-7325.65</v>
      </c>
      <c r="AM4094">
        <v>0</v>
      </c>
      <c r="AN4094">
        <v>7325.65</v>
      </c>
      <c r="AO4094">
        <v>0</v>
      </c>
      <c r="AP4094">
        <v>0</v>
      </c>
      <c r="AQ4094">
        <v>7325.65</v>
      </c>
    </row>
    <row r="4095" spans="2:43" x14ac:dyDescent="0.35">
      <c r="B4095" s="65" t="s">
        <v>128</v>
      </c>
      <c r="C4095">
        <v>2016</v>
      </c>
      <c r="D4095">
        <v>2016</v>
      </c>
      <c r="F4095">
        <v>5172</v>
      </c>
      <c r="G4095">
        <v>0</v>
      </c>
      <c r="H4095" t="s">
        <v>679</v>
      </c>
      <c r="I4095">
        <v>1</v>
      </c>
      <c r="J4095">
        <v>115</v>
      </c>
      <c r="K4095" t="s">
        <v>66</v>
      </c>
      <c r="L4095">
        <v>0</v>
      </c>
      <c r="M4095">
        <v>0</v>
      </c>
      <c r="N4095">
        <v>0</v>
      </c>
      <c r="O4095">
        <v>0</v>
      </c>
      <c r="P4095">
        <v>0</v>
      </c>
      <c r="Q4095">
        <v>0</v>
      </c>
      <c r="R4095">
        <v>-3301.43</v>
      </c>
      <c r="S4095">
        <v>-3301.43</v>
      </c>
      <c r="T4095">
        <v>0</v>
      </c>
      <c r="U4095">
        <v>0</v>
      </c>
      <c r="V4095">
        <v>-3301.43</v>
      </c>
      <c r="W4095">
        <v>-3301.43</v>
      </c>
      <c r="X4095">
        <v>0</v>
      </c>
      <c r="Y4095">
        <v>0</v>
      </c>
      <c r="Z4095">
        <v>0</v>
      </c>
      <c r="AA4095">
        <v>0</v>
      </c>
      <c r="AB4095">
        <v>0</v>
      </c>
      <c r="AC4095">
        <v>0</v>
      </c>
      <c r="AD4095">
        <v>0</v>
      </c>
      <c r="AE4095">
        <v>0</v>
      </c>
      <c r="AF4095">
        <v>0</v>
      </c>
      <c r="AG4095">
        <v>-5714.94</v>
      </c>
      <c r="AH4095">
        <v>0</v>
      </c>
      <c r="AI4095">
        <v>-5714.94</v>
      </c>
      <c r="AJ4095">
        <v>0</v>
      </c>
      <c r="AK4095">
        <v>-5714.94</v>
      </c>
      <c r="AL4095">
        <v>-5714.94</v>
      </c>
      <c r="AM4095">
        <v>0</v>
      </c>
      <c r="AN4095">
        <v>3301.43</v>
      </c>
      <c r="AO4095">
        <v>0</v>
      </c>
      <c r="AP4095">
        <v>0</v>
      </c>
      <c r="AQ4095">
        <v>3301.43</v>
      </c>
    </row>
    <row r="4096" spans="2:43" x14ac:dyDescent="0.35">
      <c r="B4096" s="65" t="s">
        <v>128</v>
      </c>
      <c r="C4096">
        <v>2016</v>
      </c>
      <c r="D4096">
        <v>2016</v>
      </c>
      <c r="F4096">
        <v>5172</v>
      </c>
      <c r="G4096">
        <v>0</v>
      </c>
      <c r="H4096" t="s">
        <v>679</v>
      </c>
      <c r="I4096">
        <v>1</v>
      </c>
      <c r="J4096">
        <v>121</v>
      </c>
      <c r="K4096" t="s">
        <v>66</v>
      </c>
      <c r="L4096">
        <v>0</v>
      </c>
      <c r="M4096">
        <v>0</v>
      </c>
      <c r="N4096">
        <v>0</v>
      </c>
      <c r="O4096">
        <v>0</v>
      </c>
      <c r="P4096">
        <v>0</v>
      </c>
      <c r="Q4096">
        <v>0</v>
      </c>
      <c r="R4096">
        <v>-376779.08</v>
      </c>
      <c r="S4096">
        <v>-376779.08</v>
      </c>
      <c r="T4096">
        <v>0</v>
      </c>
      <c r="U4096">
        <v>0</v>
      </c>
      <c r="V4096">
        <v>-376779.08</v>
      </c>
      <c r="W4096">
        <v>-376779.08</v>
      </c>
      <c r="X4096">
        <v>0</v>
      </c>
      <c r="Y4096">
        <v>0</v>
      </c>
      <c r="Z4096">
        <v>0</v>
      </c>
      <c r="AA4096">
        <v>0</v>
      </c>
      <c r="AB4096">
        <v>0</v>
      </c>
      <c r="AC4096">
        <v>0</v>
      </c>
      <c r="AD4096">
        <v>0</v>
      </c>
      <c r="AE4096">
        <v>0</v>
      </c>
      <c r="AF4096">
        <v>0</v>
      </c>
      <c r="AG4096">
        <v>-363245.23</v>
      </c>
      <c r="AH4096">
        <v>0</v>
      </c>
      <c r="AI4096">
        <v>-363245.23</v>
      </c>
      <c r="AJ4096">
        <v>0</v>
      </c>
      <c r="AK4096">
        <v>-363245.23</v>
      </c>
      <c r="AL4096">
        <v>-363245.23</v>
      </c>
      <c r="AM4096">
        <v>0</v>
      </c>
      <c r="AN4096">
        <v>376779.08</v>
      </c>
      <c r="AO4096">
        <v>0</v>
      </c>
      <c r="AP4096">
        <v>0</v>
      </c>
      <c r="AQ4096">
        <v>376779.08</v>
      </c>
    </row>
    <row r="4097" spans="2:43" x14ac:dyDescent="0.35">
      <c r="B4097" s="65" t="s">
        <v>128</v>
      </c>
      <c r="C4097">
        <v>2016</v>
      </c>
      <c r="D4097">
        <v>2016</v>
      </c>
      <c r="F4097">
        <v>5172</v>
      </c>
      <c r="G4097">
        <v>0</v>
      </c>
      <c r="H4097" t="s">
        <v>679</v>
      </c>
      <c r="I4097">
        <v>1</v>
      </c>
      <c r="J4097">
        <v>210</v>
      </c>
      <c r="K4097" t="s">
        <v>66</v>
      </c>
      <c r="L4097">
        <v>-233553.71</v>
      </c>
      <c r="M4097">
        <v>-22183.56</v>
      </c>
      <c r="N4097">
        <v>0</v>
      </c>
      <c r="O4097">
        <v>-81317.919999999998</v>
      </c>
      <c r="P4097">
        <v>-233553.71</v>
      </c>
      <c r="Q4097">
        <v>-103501.48</v>
      </c>
      <c r="R4097">
        <v>-713.23</v>
      </c>
      <c r="S4097">
        <v>10805.7</v>
      </c>
      <c r="T4097">
        <v>0</v>
      </c>
      <c r="U4097">
        <v>-11095.45</v>
      </c>
      <c r="V4097">
        <v>-713.23</v>
      </c>
      <c r="W4097">
        <v>-289.75</v>
      </c>
      <c r="X4097">
        <v>0</v>
      </c>
      <c r="Y4097">
        <v>0</v>
      </c>
      <c r="Z4097">
        <v>0</v>
      </c>
      <c r="AA4097">
        <v>0</v>
      </c>
      <c r="AB4097">
        <v>0</v>
      </c>
      <c r="AC4097">
        <v>0</v>
      </c>
      <c r="AD4097">
        <v>-222924.75</v>
      </c>
      <c r="AE4097">
        <v>0</v>
      </c>
      <c r="AF4097">
        <v>0</v>
      </c>
      <c r="AG4097">
        <v>-1171.05</v>
      </c>
      <c r="AH4097">
        <v>0</v>
      </c>
      <c r="AI4097">
        <v>-224095.8</v>
      </c>
      <c r="AJ4097">
        <v>0</v>
      </c>
      <c r="AK4097">
        <v>-224095.8</v>
      </c>
      <c r="AL4097">
        <v>-93620.09</v>
      </c>
      <c r="AM4097">
        <v>93399.06</v>
      </c>
      <c r="AN4097">
        <v>274.2</v>
      </c>
      <c r="AO4097">
        <v>0</v>
      </c>
      <c r="AP4097">
        <v>76.48</v>
      </c>
      <c r="AQ4097">
        <v>93749.74</v>
      </c>
    </row>
    <row r="4098" spans="2:43" x14ac:dyDescent="0.35">
      <c r="B4098" s="65" t="s">
        <v>128</v>
      </c>
      <c r="C4098">
        <v>2016</v>
      </c>
      <c r="D4098">
        <v>2016</v>
      </c>
      <c r="F4098">
        <v>5172</v>
      </c>
      <c r="G4098">
        <v>0</v>
      </c>
      <c r="H4098" t="s">
        <v>679</v>
      </c>
      <c r="I4098">
        <v>1</v>
      </c>
      <c r="J4098">
        <v>220</v>
      </c>
      <c r="K4098" t="s">
        <v>66</v>
      </c>
      <c r="L4098">
        <v>-24616.27</v>
      </c>
      <c r="M4098">
        <v>-20867.52</v>
      </c>
      <c r="N4098">
        <v>0</v>
      </c>
      <c r="O4098">
        <v>0</v>
      </c>
      <c r="P4098">
        <v>-24616.27</v>
      </c>
      <c r="Q4098">
        <v>-20867.52</v>
      </c>
      <c r="R4098">
        <v>0</v>
      </c>
      <c r="S4098">
        <v>0</v>
      </c>
      <c r="T4098">
        <v>0</v>
      </c>
      <c r="U4098">
        <v>0</v>
      </c>
      <c r="V4098">
        <v>0</v>
      </c>
      <c r="W4098">
        <v>0</v>
      </c>
      <c r="X4098">
        <v>0</v>
      </c>
      <c r="Y4098">
        <v>0</v>
      </c>
      <c r="Z4098">
        <v>0</v>
      </c>
      <c r="AA4098">
        <v>0</v>
      </c>
      <c r="AB4098">
        <v>0</v>
      </c>
      <c r="AC4098">
        <v>0</v>
      </c>
      <c r="AD4098">
        <v>-3748.75</v>
      </c>
      <c r="AE4098">
        <v>0</v>
      </c>
      <c r="AF4098">
        <v>0</v>
      </c>
      <c r="AG4098">
        <v>0</v>
      </c>
      <c r="AH4098">
        <v>0</v>
      </c>
      <c r="AI4098">
        <v>-3748.75</v>
      </c>
      <c r="AJ4098">
        <v>0</v>
      </c>
      <c r="AK4098">
        <v>-3748.75</v>
      </c>
      <c r="AL4098">
        <v>0</v>
      </c>
      <c r="AM4098">
        <v>5406.89</v>
      </c>
      <c r="AN4098">
        <v>0</v>
      </c>
      <c r="AO4098">
        <v>0</v>
      </c>
      <c r="AP4098">
        <v>0</v>
      </c>
      <c r="AQ4098">
        <v>5406.89</v>
      </c>
    </row>
    <row r="4099" spans="2:43" x14ac:dyDescent="0.35">
      <c r="B4099" s="65" t="s">
        <v>128</v>
      </c>
      <c r="C4099">
        <v>2016</v>
      </c>
      <c r="D4099">
        <v>2016</v>
      </c>
      <c r="F4099">
        <v>5172</v>
      </c>
      <c r="G4099">
        <v>0</v>
      </c>
      <c r="H4099" t="s">
        <v>679</v>
      </c>
      <c r="I4099">
        <v>1</v>
      </c>
      <c r="J4099">
        <v>231</v>
      </c>
      <c r="K4099" t="s">
        <v>66</v>
      </c>
      <c r="L4099">
        <v>-489890.32</v>
      </c>
      <c r="M4099">
        <v>-58888.65</v>
      </c>
      <c r="N4099">
        <v>0</v>
      </c>
      <c r="O4099">
        <v>0</v>
      </c>
      <c r="P4099">
        <v>-489890.32</v>
      </c>
      <c r="Q4099">
        <v>-58888.65</v>
      </c>
      <c r="R4099">
        <v>-2460.83</v>
      </c>
      <c r="S4099">
        <v>-2460.83</v>
      </c>
      <c r="T4099">
        <v>0</v>
      </c>
      <c r="U4099">
        <v>0</v>
      </c>
      <c r="V4099">
        <v>-2460.83</v>
      </c>
      <c r="W4099">
        <v>-2460.83</v>
      </c>
      <c r="X4099">
        <v>0</v>
      </c>
      <c r="Y4099">
        <v>0</v>
      </c>
      <c r="Z4099">
        <v>0</v>
      </c>
      <c r="AA4099">
        <v>0</v>
      </c>
      <c r="AB4099">
        <v>0</v>
      </c>
      <c r="AC4099">
        <v>0</v>
      </c>
      <c r="AD4099">
        <v>-431001.67</v>
      </c>
      <c r="AE4099">
        <v>0</v>
      </c>
      <c r="AF4099">
        <v>0</v>
      </c>
      <c r="AG4099">
        <v>0</v>
      </c>
      <c r="AH4099">
        <v>0</v>
      </c>
      <c r="AI4099">
        <v>-431001.67</v>
      </c>
      <c r="AJ4099">
        <v>0</v>
      </c>
      <c r="AK4099">
        <v>-431001.67</v>
      </c>
      <c r="AL4099">
        <v>0</v>
      </c>
      <c r="AM4099">
        <v>0</v>
      </c>
      <c r="AN4099">
        <v>0</v>
      </c>
      <c r="AO4099">
        <v>0</v>
      </c>
      <c r="AP4099">
        <v>0</v>
      </c>
      <c r="AQ4099">
        <v>0</v>
      </c>
    </row>
    <row r="4100" spans="2:43" x14ac:dyDescent="0.35">
      <c r="B4100" s="65" t="s">
        <v>128</v>
      </c>
      <c r="C4100">
        <v>2016</v>
      </c>
      <c r="D4100">
        <v>2016</v>
      </c>
      <c r="F4100">
        <v>5172</v>
      </c>
      <c r="G4100">
        <v>0</v>
      </c>
      <c r="H4100" t="s">
        <v>679</v>
      </c>
      <c r="I4100">
        <v>1</v>
      </c>
      <c r="J4100">
        <v>232</v>
      </c>
      <c r="K4100" t="s">
        <v>66</v>
      </c>
      <c r="L4100">
        <v>-2972.28</v>
      </c>
      <c r="M4100">
        <v>2972.28</v>
      </c>
      <c r="N4100">
        <v>0</v>
      </c>
      <c r="O4100">
        <v>0</v>
      </c>
      <c r="P4100">
        <v>-2972.28</v>
      </c>
      <c r="Q4100">
        <v>2972.28</v>
      </c>
      <c r="R4100">
        <v>-2972.28</v>
      </c>
      <c r="S4100">
        <v>-2972.28</v>
      </c>
      <c r="T4100">
        <v>0</v>
      </c>
      <c r="U4100">
        <v>0</v>
      </c>
      <c r="V4100">
        <v>-2972.28</v>
      </c>
      <c r="W4100">
        <v>-2972.28</v>
      </c>
      <c r="X4100">
        <v>0</v>
      </c>
      <c r="Y4100">
        <v>0</v>
      </c>
      <c r="Z4100">
        <v>0</v>
      </c>
      <c r="AA4100">
        <v>0</v>
      </c>
      <c r="AB4100">
        <v>0</v>
      </c>
      <c r="AC4100">
        <v>0</v>
      </c>
      <c r="AD4100">
        <v>-5944.56</v>
      </c>
      <c r="AE4100">
        <v>0</v>
      </c>
      <c r="AF4100">
        <v>0</v>
      </c>
      <c r="AG4100">
        <v>0</v>
      </c>
      <c r="AH4100">
        <v>0</v>
      </c>
      <c r="AI4100">
        <v>-5944.56</v>
      </c>
      <c r="AJ4100">
        <v>0</v>
      </c>
      <c r="AK4100">
        <v>-5944.56</v>
      </c>
      <c r="AL4100">
        <v>0</v>
      </c>
      <c r="AM4100">
        <v>0</v>
      </c>
      <c r="AN4100">
        <v>0</v>
      </c>
      <c r="AO4100">
        <v>0</v>
      </c>
      <c r="AP4100">
        <v>0</v>
      </c>
      <c r="AQ4100">
        <v>0</v>
      </c>
    </row>
    <row r="4101" spans="2:43" x14ac:dyDescent="0.35">
      <c r="B4101" s="65" t="s">
        <v>128</v>
      </c>
      <c r="C4101">
        <v>2016</v>
      </c>
      <c r="D4101">
        <v>2016</v>
      </c>
      <c r="F4101">
        <v>5172</v>
      </c>
      <c r="G4101">
        <v>0</v>
      </c>
      <c r="H4101" t="s">
        <v>679</v>
      </c>
      <c r="I4101">
        <v>1</v>
      </c>
      <c r="J4101">
        <v>233</v>
      </c>
      <c r="K4101" t="s">
        <v>66</v>
      </c>
      <c r="L4101">
        <v>-11115.68</v>
      </c>
      <c r="M4101">
        <v>-21767.26</v>
      </c>
      <c r="N4101">
        <v>0</v>
      </c>
      <c r="O4101">
        <v>-5772</v>
      </c>
      <c r="P4101">
        <v>-11115.68</v>
      </c>
      <c r="Q4101">
        <v>-27539.26</v>
      </c>
      <c r="R4101">
        <v>-121829.04</v>
      </c>
      <c r="S4101">
        <v>4132.7</v>
      </c>
      <c r="T4101">
        <v>0</v>
      </c>
      <c r="U4101">
        <v>-7303.3</v>
      </c>
      <c r="V4101">
        <v>-121829.04</v>
      </c>
      <c r="W4101">
        <v>-3170.6</v>
      </c>
      <c r="X4101">
        <v>-2535.52</v>
      </c>
      <c r="Y4101">
        <v>0</v>
      </c>
      <c r="Z4101">
        <v>0</v>
      </c>
      <c r="AA4101">
        <v>0</v>
      </c>
      <c r="AB4101">
        <v>-2535.52</v>
      </c>
      <c r="AC4101">
        <v>0</v>
      </c>
      <c r="AD4101">
        <v>-117845.68</v>
      </c>
      <c r="AE4101">
        <v>0</v>
      </c>
      <c r="AF4101">
        <v>0</v>
      </c>
      <c r="AG4101">
        <v>0</v>
      </c>
      <c r="AH4101">
        <v>0</v>
      </c>
      <c r="AI4101">
        <v>-117845.68</v>
      </c>
      <c r="AJ4101">
        <v>-2535.52</v>
      </c>
      <c r="AK4101">
        <v>-115310.16</v>
      </c>
      <c r="AL4101">
        <v>-13075.3</v>
      </c>
      <c r="AM4101">
        <v>2994.06</v>
      </c>
      <c r="AN4101">
        <v>0</v>
      </c>
      <c r="AO4101">
        <v>0</v>
      </c>
      <c r="AP4101">
        <v>0</v>
      </c>
      <c r="AQ4101">
        <v>2994.06</v>
      </c>
    </row>
    <row r="4102" spans="2:43" x14ac:dyDescent="0.35">
      <c r="B4102" s="65" t="s">
        <v>128</v>
      </c>
      <c r="C4102">
        <v>2016</v>
      </c>
      <c r="D4102">
        <v>2016</v>
      </c>
      <c r="F4102">
        <v>5172</v>
      </c>
      <c r="G4102">
        <v>0</v>
      </c>
      <c r="H4102" t="s">
        <v>679</v>
      </c>
      <c r="I4102">
        <v>1</v>
      </c>
      <c r="J4102">
        <v>240</v>
      </c>
      <c r="K4102" t="s">
        <v>66</v>
      </c>
      <c r="L4102">
        <v>-149248.5</v>
      </c>
      <c r="M4102">
        <v>-147658.5</v>
      </c>
      <c r="N4102">
        <v>0</v>
      </c>
      <c r="O4102">
        <v>0</v>
      </c>
      <c r="P4102">
        <v>-149248.5</v>
      </c>
      <c r="Q4102">
        <v>-147658.5</v>
      </c>
      <c r="R4102">
        <v>-34.85</v>
      </c>
      <c r="S4102">
        <v>-34.85</v>
      </c>
      <c r="T4102">
        <v>0</v>
      </c>
      <c r="U4102">
        <v>0</v>
      </c>
      <c r="V4102">
        <v>-34.85</v>
      </c>
      <c r="W4102">
        <v>-34.85</v>
      </c>
      <c r="X4102">
        <v>0</v>
      </c>
      <c r="Y4102">
        <v>0</v>
      </c>
      <c r="Z4102">
        <v>0</v>
      </c>
      <c r="AA4102">
        <v>0</v>
      </c>
      <c r="AB4102">
        <v>0</v>
      </c>
      <c r="AC4102">
        <v>0</v>
      </c>
      <c r="AD4102">
        <v>-1590</v>
      </c>
      <c r="AE4102">
        <v>0</v>
      </c>
      <c r="AF4102">
        <v>0</v>
      </c>
      <c r="AG4102">
        <v>0</v>
      </c>
      <c r="AH4102">
        <v>0</v>
      </c>
      <c r="AI4102">
        <v>-1590</v>
      </c>
      <c r="AJ4102">
        <v>0</v>
      </c>
      <c r="AK4102">
        <v>-1590</v>
      </c>
      <c r="AL4102">
        <v>0</v>
      </c>
      <c r="AM4102">
        <v>0</v>
      </c>
      <c r="AN4102">
        <v>0</v>
      </c>
      <c r="AO4102">
        <v>0</v>
      </c>
      <c r="AP4102">
        <v>0</v>
      </c>
      <c r="AQ4102">
        <v>0</v>
      </c>
    </row>
    <row r="4103" spans="2:43" x14ac:dyDescent="0.35">
      <c r="B4103" s="65" t="s">
        <v>128</v>
      </c>
      <c r="C4103">
        <v>2016</v>
      </c>
      <c r="D4103">
        <v>2016</v>
      </c>
      <c r="F4103">
        <v>5172</v>
      </c>
      <c r="G4103">
        <v>0</v>
      </c>
      <c r="H4103" t="s">
        <v>679</v>
      </c>
      <c r="I4103">
        <v>1</v>
      </c>
      <c r="J4103">
        <v>251</v>
      </c>
      <c r="K4103" t="s">
        <v>66</v>
      </c>
      <c r="L4103">
        <v>-3659369.84</v>
      </c>
      <c r="M4103">
        <v>-792482.13</v>
      </c>
      <c r="N4103">
        <v>0</v>
      </c>
      <c r="O4103">
        <v>0</v>
      </c>
      <c r="P4103">
        <v>-3659369.84</v>
      </c>
      <c r="Q4103">
        <v>-792482.13</v>
      </c>
      <c r="R4103">
        <v>-156457.10999999999</v>
      </c>
      <c r="S4103">
        <v>-517037.18</v>
      </c>
      <c r="T4103">
        <v>0</v>
      </c>
      <c r="U4103">
        <v>-24.42</v>
      </c>
      <c r="V4103">
        <v>-156457.10999999999</v>
      </c>
      <c r="W4103">
        <v>-517061.6</v>
      </c>
      <c r="X4103">
        <v>0</v>
      </c>
      <c r="Y4103">
        <v>-147794.17000000001</v>
      </c>
      <c r="Z4103">
        <v>0</v>
      </c>
      <c r="AA4103">
        <v>0</v>
      </c>
      <c r="AB4103">
        <v>0</v>
      </c>
      <c r="AC4103">
        <v>-147794.17000000001</v>
      </c>
      <c r="AD4103">
        <v>-2358513.4700000002</v>
      </c>
      <c r="AE4103">
        <v>0</v>
      </c>
      <c r="AF4103">
        <v>0</v>
      </c>
      <c r="AG4103">
        <v>0</v>
      </c>
      <c r="AH4103">
        <v>0</v>
      </c>
      <c r="AI4103">
        <v>-2358513.4700000002</v>
      </c>
      <c r="AJ4103">
        <v>0</v>
      </c>
      <c r="AK4103">
        <v>-2506307.64</v>
      </c>
      <c r="AL4103">
        <v>-24.42</v>
      </c>
      <c r="AM4103">
        <v>0</v>
      </c>
      <c r="AN4103">
        <v>0</v>
      </c>
      <c r="AO4103">
        <v>0</v>
      </c>
      <c r="AP4103">
        <v>0</v>
      </c>
      <c r="AQ4103">
        <v>0</v>
      </c>
    </row>
    <row r="4104" spans="2:43" x14ac:dyDescent="0.35">
      <c r="B4104" s="65" t="s">
        <v>128</v>
      </c>
      <c r="C4104">
        <v>2016</v>
      </c>
      <c r="D4104">
        <v>2016</v>
      </c>
      <c r="F4104">
        <v>5172</v>
      </c>
      <c r="G4104">
        <v>0</v>
      </c>
      <c r="H4104" t="s">
        <v>679</v>
      </c>
      <c r="I4104">
        <v>1</v>
      </c>
      <c r="J4104">
        <v>252</v>
      </c>
      <c r="K4104" t="s">
        <v>66</v>
      </c>
      <c r="L4104">
        <v>-33829.03</v>
      </c>
      <c r="M4104">
        <v>1331</v>
      </c>
      <c r="N4104">
        <v>0</v>
      </c>
      <c r="O4104">
        <v>-6024</v>
      </c>
      <c r="P4104">
        <v>-33829.03</v>
      </c>
      <c r="Q4104">
        <v>-4693</v>
      </c>
      <c r="R4104">
        <v>-45</v>
      </c>
      <c r="S4104">
        <v>2704.46</v>
      </c>
      <c r="T4104">
        <v>0</v>
      </c>
      <c r="U4104">
        <v>-2749.46</v>
      </c>
      <c r="V4104">
        <v>-45</v>
      </c>
      <c r="W4104">
        <v>-45</v>
      </c>
      <c r="X4104">
        <v>0</v>
      </c>
      <c r="Y4104">
        <v>0</v>
      </c>
      <c r="Z4104">
        <v>0</v>
      </c>
      <c r="AA4104">
        <v>0</v>
      </c>
      <c r="AB4104">
        <v>0</v>
      </c>
      <c r="AC4104">
        <v>0</v>
      </c>
      <c r="AD4104">
        <v>-37909.49</v>
      </c>
      <c r="AE4104">
        <v>0</v>
      </c>
      <c r="AF4104">
        <v>0</v>
      </c>
      <c r="AG4104">
        <v>0</v>
      </c>
      <c r="AH4104">
        <v>0</v>
      </c>
      <c r="AI4104">
        <v>-37909.49</v>
      </c>
      <c r="AJ4104">
        <v>0</v>
      </c>
      <c r="AK4104">
        <v>-37909.49</v>
      </c>
      <c r="AL4104">
        <v>-8773.4599999999991</v>
      </c>
      <c r="AM4104">
        <v>3019</v>
      </c>
      <c r="AN4104">
        <v>0</v>
      </c>
      <c r="AO4104">
        <v>0</v>
      </c>
      <c r="AP4104">
        <v>495</v>
      </c>
      <c r="AQ4104">
        <v>3514</v>
      </c>
    </row>
    <row r="4105" spans="2:43" x14ac:dyDescent="0.35">
      <c r="B4105" s="65" t="s">
        <v>128</v>
      </c>
      <c r="C4105">
        <v>2016</v>
      </c>
      <c r="D4105">
        <v>2016</v>
      </c>
      <c r="F4105">
        <v>5172</v>
      </c>
      <c r="G4105">
        <v>0</v>
      </c>
      <c r="H4105" t="s">
        <v>679</v>
      </c>
      <c r="I4105">
        <v>1</v>
      </c>
      <c r="J4105">
        <v>253</v>
      </c>
      <c r="K4105" t="s">
        <v>66</v>
      </c>
      <c r="L4105">
        <v>-1591311.09</v>
      </c>
      <c r="M4105">
        <v>-1590574.81</v>
      </c>
      <c r="N4105">
        <v>0</v>
      </c>
      <c r="O4105">
        <v>0</v>
      </c>
      <c r="P4105">
        <v>-1591311.09</v>
      </c>
      <c r="Q4105">
        <v>-1590574.81</v>
      </c>
      <c r="R4105">
        <v>0</v>
      </c>
      <c r="S4105">
        <v>0</v>
      </c>
      <c r="T4105">
        <v>0</v>
      </c>
      <c r="U4105">
        <v>0</v>
      </c>
      <c r="V4105">
        <v>0</v>
      </c>
      <c r="W4105">
        <v>0</v>
      </c>
      <c r="X4105">
        <v>-1594103.73</v>
      </c>
      <c r="Y4105">
        <v>-488601.97</v>
      </c>
      <c r="Z4105">
        <v>0</v>
      </c>
      <c r="AA4105">
        <v>0</v>
      </c>
      <c r="AB4105">
        <v>-1594103.73</v>
      </c>
      <c r="AC4105">
        <v>-488601.97</v>
      </c>
      <c r="AD4105">
        <v>-1106238.04</v>
      </c>
      <c r="AE4105">
        <v>0</v>
      </c>
      <c r="AF4105">
        <v>0</v>
      </c>
      <c r="AG4105">
        <v>0</v>
      </c>
      <c r="AH4105">
        <v>0</v>
      </c>
      <c r="AI4105">
        <v>-1106238.04</v>
      </c>
      <c r="AJ4105">
        <v>-1594103.73</v>
      </c>
      <c r="AK4105">
        <v>-736.28</v>
      </c>
      <c r="AL4105">
        <v>0</v>
      </c>
      <c r="AM4105">
        <v>0</v>
      </c>
      <c r="AN4105">
        <v>0</v>
      </c>
      <c r="AO4105">
        <v>0</v>
      </c>
      <c r="AP4105">
        <v>0</v>
      </c>
      <c r="AQ4105">
        <v>0</v>
      </c>
    </row>
    <row r="4106" spans="2:43" x14ac:dyDescent="0.35">
      <c r="B4106" s="65" t="s">
        <v>128</v>
      </c>
      <c r="C4106">
        <v>2016</v>
      </c>
      <c r="D4106">
        <v>2016</v>
      </c>
      <c r="F4106">
        <v>5172</v>
      </c>
      <c r="G4106">
        <v>0</v>
      </c>
      <c r="H4106" t="s">
        <v>679</v>
      </c>
      <c r="I4106">
        <v>1</v>
      </c>
      <c r="J4106">
        <v>254</v>
      </c>
      <c r="K4106" t="s">
        <v>66</v>
      </c>
      <c r="L4106">
        <v>-807405.76</v>
      </c>
      <c r="M4106">
        <v>-528220.75</v>
      </c>
      <c r="N4106">
        <v>0</v>
      </c>
      <c r="O4106">
        <v>0</v>
      </c>
      <c r="P4106">
        <v>-807405.76</v>
      </c>
      <c r="Q4106">
        <v>-528220.75</v>
      </c>
      <c r="R4106">
        <v>0</v>
      </c>
      <c r="S4106">
        <v>0</v>
      </c>
      <c r="T4106">
        <v>0</v>
      </c>
      <c r="U4106">
        <v>0</v>
      </c>
      <c r="V4106">
        <v>0</v>
      </c>
      <c r="W4106">
        <v>0</v>
      </c>
      <c r="X4106">
        <v>0</v>
      </c>
      <c r="Y4106">
        <v>0</v>
      </c>
      <c r="Z4106">
        <v>0</v>
      </c>
      <c r="AA4106">
        <v>0</v>
      </c>
      <c r="AB4106">
        <v>0</v>
      </c>
      <c r="AC4106">
        <v>0</v>
      </c>
      <c r="AD4106">
        <v>-279185.01</v>
      </c>
      <c r="AE4106">
        <v>0</v>
      </c>
      <c r="AF4106">
        <v>0</v>
      </c>
      <c r="AG4106">
        <v>0</v>
      </c>
      <c r="AH4106">
        <v>0</v>
      </c>
      <c r="AI4106">
        <v>-279185.01</v>
      </c>
      <c r="AJ4106">
        <v>0</v>
      </c>
      <c r="AK4106">
        <v>-279185.01</v>
      </c>
      <c r="AL4106">
        <v>0</v>
      </c>
      <c r="AM4106">
        <v>0</v>
      </c>
      <c r="AN4106">
        <v>0</v>
      </c>
      <c r="AO4106">
        <v>0</v>
      </c>
      <c r="AP4106">
        <v>0</v>
      </c>
      <c r="AQ4106">
        <v>0</v>
      </c>
    </row>
    <row r="4107" spans="2:43" x14ac:dyDescent="0.35">
      <c r="B4107" s="65" t="s">
        <v>128</v>
      </c>
      <c r="C4107">
        <v>2016</v>
      </c>
      <c r="D4107">
        <v>2016</v>
      </c>
      <c r="F4107">
        <v>5172</v>
      </c>
      <c r="G4107">
        <v>0</v>
      </c>
      <c r="H4107" t="s">
        <v>679</v>
      </c>
      <c r="I4107">
        <v>1</v>
      </c>
      <c r="J4107">
        <v>257</v>
      </c>
      <c r="K4107" t="s">
        <v>66</v>
      </c>
      <c r="L4107">
        <v>-3185861.03</v>
      </c>
      <c r="M4107">
        <v>-1792978.52</v>
      </c>
      <c r="N4107">
        <v>0</v>
      </c>
      <c r="O4107">
        <v>-8.07</v>
      </c>
      <c r="P4107">
        <v>-3185861.03</v>
      </c>
      <c r="Q4107">
        <v>-1792986.59</v>
      </c>
      <c r="R4107">
        <v>-47750</v>
      </c>
      <c r="S4107">
        <v>-47750</v>
      </c>
      <c r="T4107">
        <v>0</v>
      </c>
      <c r="U4107">
        <v>0</v>
      </c>
      <c r="V4107">
        <v>-47750</v>
      </c>
      <c r="W4107">
        <v>-47750</v>
      </c>
      <c r="X4107">
        <v>-15450</v>
      </c>
      <c r="Y4107">
        <v>-15450</v>
      </c>
      <c r="Z4107">
        <v>0</v>
      </c>
      <c r="AA4107">
        <v>0</v>
      </c>
      <c r="AB4107">
        <v>-15450</v>
      </c>
      <c r="AC4107">
        <v>-15450</v>
      </c>
      <c r="AD4107">
        <v>-1392882.51</v>
      </c>
      <c r="AE4107">
        <v>0</v>
      </c>
      <c r="AF4107">
        <v>0</v>
      </c>
      <c r="AG4107">
        <v>0</v>
      </c>
      <c r="AH4107">
        <v>0</v>
      </c>
      <c r="AI4107">
        <v>-1392882.51</v>
      </c>
      <c r="AJ4107">
        <v>-15450</v>
      </c>
      <c r="AK4107">
        <v>-1392882.51</v>
      </c>
      <c r="AL4107">
        <v>-8.07</v>
      </c>
      <c r="AM4107">
        <v>4564.99</v>
      </c>
      <c r="AN4107">
        <v>0</v>
      </c>
      <c r="AO4107">
        <v>0</v>
      </c>
      <c r="AP4107">
        <v>0</v>
      </c>
      <c r="AQ4107">
        <v>4564.99</v>
      </c>
    </row>
    <row r="4108" spans="2:43" x14ac:dyDescent="0.35">
      <c r="B4108" s="65" t="s">
        <v>128</v>
      </c>
      <c r="C4108">
        <v>2016</v>
      </c>
      <c r="D4108">
        <v>2016</v>
      </c>
      <c r="F4108">
        <v>5172</v>
      </c>
      <c r="G4108">
        <v>0</v>
      </c>
      <c r="H4108" t="s">
        <v>679</v>
      </c>
      <c r="I4108">
        <v>1</v>
      </c>
      <c r="J4108">
        <v>260</v>
      </c>
      <c r="K4108" t="s">
        <v>66</v>
      </c>
      <c r="L4108">
        <v>-5000</v>
      </c>
      <c r="M4108">
        <v>-5000</v>
      </c>
      <c r="N4108">
        <v>0</v>
      </c>
      <c r="O4108">
        <v>0</v>
      </c>
      <c r="P4108">
        <v>-5000</v>
      </c>
      <c r="Q4108">
        <v>-5000</v>
      </c>
      <c r="R4108">
        <v>-2089.2399999999998</v>
      </c>
      <c r="S4108">
        <v>-6076.39</v>
      </c>
      <c r="T4108">
        <v>0</v>
      </c>
      <c r="U4108">
        <v>-1045.51</v>
      </c>
      <c r="V4108">
        <v>-2089.2399999999998</v>
      </c>
      <c r="W4108">
        <v>-7121.9</v>
      </c>
      <c r="X4108">
        <v>0</v>
      </c>
      <c r="Y4108">
        <v>0</v>
      </c>
      <c r="Z4108">
        <v>0</v>
      </c>
      <c r="AA4108">
        <v>0</v>
      </c>
      <c r="AB4108">
        <v>0</v>
      </c>
      <c r="AC4108">
        <v>0</v>
      </c>
      <c r="AD4108">
        <v>3987.15</v>
      </c>
      <c r="AE4108">
        <v>0</v>
      </c>
      <c r="AF4108">
        <v>0</v>
      </c>
      <c r="AG4108">
        <v>0</v>
      </c>
      <c r="AH4108">
        <v>0</v>
      </c>
      <c r="AI4108">
        <v>3987.15</v>
      </c>
      <c r="AJ4108">
        <v>0</v>
      </c>
      <c r="AK4108">
        <v>3987.15</v>
      </c>
      <c r="AL4108">
        <v>-1045.51</v>
      </c>
      <c r="AM4108">
        <v>0</v>
      </c>
      <c r="AN4108">
        <v>5032.66</v>
      </c>
      <c r="AO4108">
        <v>0</v>
      </c>
      <c r="AP4108">
        <v>0</v>
      </c>
      <c r="AQ4108">
        <v>5032.66</v>
      </c>
    </row>
    <row r="4109" spans="2:43" x14ac:dyDescent="0.35">
      <c r="B4109" s="65" t="s">
        <v>128</v>
      </c>
      <c r="C4109">
        <v>2016</v>
      </c>
      <c r="D4109">
        <v>2016</v>
      </c>
      <c r="F4109">
        <v>5172</v>
      </c>
      <c r="G4109">
        <v>0</v>
      </c>
      <c r="H4109" t="s">
        <v>679</v>
      </c>
      <c r="I4109">
        <v>1</v>
      </c>
      <c r="J4109">
        <v>310</v>
      </c>
      <c r="K4109" t="s">
        <v>66</v>
      </c>
      <c r="L4109">
        <v>-1006673.55</v>
      </c>
      <c r="M4109">
        <v>-30515.52</v>
      </c>
      <c r="N4109">
        <v>0</v>
      </c>
      <c r="O4109">
        <v>0</v>
      </c>
      <c r="P4109">
        <v>-1006673.55</v>
      </c>
      <c r="Q4109">
        <v>-30515.52</v>
      </c>
      <c r="R4109">
        <v>-53150.239999999998</v>
      </c>
      <c r="S4109">
        <v>-4922.24</v>
      </c>
      <c r="T4109">
        <v>0</v>
      </c>
      <c r="U4109">
        <v>-5748.94</v>
      </c>
      <c r="V4109">
        <v>-53150.239999999998</v>
      </c>
      <c r="W4109">
        <v>-10671.18</v>
      </c>
      <c r="X4109">
        <v>0</v>
      </c>
      <c r="Y4109">
        <v>0</v>
      </c>
      <c r="Z4109">
        <v>0</v>
      </c>
      <c r="AA4109">
        <v>0</v>
      </c>
      <c r="AB4109">
        <v>0</v>
      </c>
      <c r="AC4109">
        <v>0</v>
      </c>
      <c r="AD4109">
        <v>-1024386.03</v>
      </c>
      <c r="AE4109">
        <v>0</v>
      </c>
      <c r="AF4109">
        <v>0</v>
      </c>
      <c r="AG4109">
        <v>0</v>
      </c>
      <c r="AH4109">
        <v>0</v>
      </c>
      <c r="AI4109">
        <v>-1024386.03</v>
      </c>
      <c r="AJ4109">
        <v>0</v>
      </c>
      <c r="AK4109">
        <v>-1024386.03</v>
      </c>
      <c r="AL4109">
        <v>-5748.94</v>
      </c>
      <c r="AM4109">
        <v>0</v>
      </c>
      <c r="AN4109">
        <v>0</v>
      </c>
      <c r="AO4109">
        <v>0</v>
      </c>
      <c r="AP4109">
        <v>0</v>
      </c>
      <c r="AQ4109">
        <v>0</v>
      </c>
    </row>
    <row r="4110" spans="2:43" x14ac:dyDescent="0.35">
      <c r="B4110" s="65" t="s">
        <v>128</v>
      </c>
      <c r="C4110">
        <v>2016</v>
      </c>
      <c r="D4110">
        <v>2016</v>
      </c>
      <c r="F4110">
        <v>5172</v>
      </c>
      <c r="G4110">
        <v>0</v>
      </c>
      <c r="H4110" t="s">
        <v>679</v>
      </c>
      <c r="I4110">
        <v>1</v>
      </c>
      <c r="J4110">
        <v>320</v>
      </c>
      <c r="K4110" t="s">
        <v>66</v>
      </c>
      <c r="L4110">
        <v>0</v>
      </c>
      <c r="M4110">
        <v>0</v>
      </c>
      <c r="N4110">
        <v>0</v>
      </c>
      <c r="O4110">
        <v>0</v>
      </c>
      <c r="P4110">
        <v>0</v>
      </c>
      <c r="Q4110">
        <v>0</v>
      </c>
      <c r="R4110">
        <v>-1214.56</v>
      </c>
      <c r="S4110">
        <v>0</v>
      </c>
      <c r="T4110">
        <v>0</v>
      </c>
      <c r="U4110">
        <v>-1214.56</v>
      </c>
      <c r="V4110">
        <v>-1214.56</v>
      </c>
      <c r="W4110">
        <v>-1214.56</v>
      </c>
      <c r="X4110">
        <v>0</v>
      </c>
      <c r="Y4110">
        <v>0</v>
      </c>
      <c r="Z4110">
        <v>0</v>
      </c>
      <c r="AA4110">
        <v>0</v>
      </c>
      <c r="AB4110">
        <v>0</v>
      </c>
      <c r="AC4110">
        <v>0</v>
      </c>
      <c r="AD4110">
        <v>-1214.56</v>
      </c>
      <c r="AE4110">
        <v>0</v>
      </c>
      <c r="AF4110">
        <v>0</v>
      </c>
      <c r="AG4110">
        <v>0</v>
      </c>
      <c r="AH4110">
        <v>0</v>
      </c>
      <c r="AI4110">
        <v>-1214.56</v>
      </c>
      <c r="AJ4110">
        <v>0</v>
      </c>
      <c r="AK4110">
        <v>-1214.56</v>
      </c>
      <c r="AL4110">
        <v>-1214.56</v>
      </c>
      <c r="AM4110">
        <v>0</v>
      </c>
      <c r="AN4110">
        <v>0</v>
      </c>
      <c r="AO4110">
        <v>0</v>
      </c>
      <c r="AP4110">
        <v>0</v>
      </c>
      <c r="AQ4110">
        <v>0</v>
      </c>
    </row>
    <row r="4111" spans="2:43" x14ac:dyDescent="0.35">
      <c r="B4111" s="65" t="s">
        <v>128</v>
      </c>
      <c r="C4111">
        <v>2016</v>
      </c>
      <c r="D4111">
        <v>2017</v>
      </c>
      <c r="F4111">
        <v>5282</v>
      </c>
      <c r="G4111">
        <v>0</v>
      </c>
      <c r="H4111" t="s">
        <v>680</v>
      </c>
      <c r="I4111">
        <v>2</v>
      </c>
      <c r="J4111">
        <v>410</v>
      </c>
      <c r="K4111" t="s">
        <v>66</v>
      </c>
      <c r="L4111">
        <v>-107081</v>
      </c>
      <c r="M4111">
        <v>-107081</v>
      </c>
      <c r="N4111">
        <v>0</v>
      </c>
      <c r="O4111">
        <v>0</v>
      </c>
      <c r="P4111">
        <v>-107081</v>
      </c>
      <c r="Q4111">
        <v>-107081</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row>
    <row r="4112" spans="2:43" x14ac:dyDescent="0.35">
      <c r="B4112" s="65" t="s">
        <v>128</v>
      </c>
      <c r="C4112">
        <v>2016</v>
      </c>
      <c r="D4112">
        <v>2018</v>
      </c>
      <c r="F4112">
        <v>1401</v>
      </c>
      <c r="G4112">
        <v>0</v>
      </c>
      <c r="H4112" t="s">
        <v>688</v>
      </c>
      <c r="I4112">
        <v>2</v>
      </c>
      <c r="J4112">
        <v>255</v>
      </c>
      <c r="K4112" t="s">
        <v>66</v>
      </c>
      <c r="L4112">
        <v>-54174.76</v>
      </c>
      <c r="M4112">
        <v>-97711</v>
      </c>
      <c r="N4112">
        <v>0</v>
      </c>
      <c r="O4112">
        <v>0</v>
      </c>
      <c r="P4112">
        <v>-54174.76</v>
      </c>
      <c r="Q4112">
        <v>-97711</v>
      </c>
      <c r="R4112">
        <v>0</v>
      </c>
      <c r="S4112">
        <v>0</v>
      </c>
      <c r="T4112">
        <v>0</v>
      </c>
      <c r="U4112">
        <v>0</v>
      </c>
      <c r="V4112">
        <v>0</v>
      </c>
      <c r="W4112">
        <v>0</v>
      </c>
      <c r="X4112">
        <v>0</v>
      </c>
      <c r="Y4112">
        <v>0</v>
      </c>
      <c r="Z4112">
        <v>0</v>
      </c>
      <c r="AA4112">
        <v>0</v>
      </c>
      <c r="AB4112">
        <v>0</v>
      </c>
      <c r="AC4112">
        <v>0</v>
      </c>
      <c r="AD4112">
        <v>-54174.76</v>
      </c>
      <c r="AE4112">
        <v>0</v>
      </c>
      <c r="AF4112">
        <v>0</v>
      </c>
      <c r="AG4112">
        <v>0</v>
      </c>
      <c r="AH4112">
        <v>0</v>
      </c>
      <c r="AI4112">
        <v>-54174.76</v>
      </c>
      <c r="AJ4112">
        <v>0</v>
      </c>
      <c r="AK4112">
        <v>-54174.76</v>
      </c>
      <c r="AL4112">
        <v>-97711</v>
      </c>
      <c r="AM4112">
        <v>0</v>
      </c>
      <c r="AN4112">
        <v>0</v>
      </c>
      <c r="AO4112">
        <v>0</v>
      </c>
      <c r="AP4112">
        <v>0</v>
      </c>
      <c r="AQ4112">
        <v>0</v>
      </c>
    </row>
    <row r="4113" spans="2:43" x14ac:dyDescent="0.35">
      <c r="B4113" s="65" t="s">
        <v>128</v>
      </c>
      <c r="C4113">
        <v>2016</v>
      </c>
      <c r="D4113">
        <v>2018</v>
      </c>
      <c r="F4113">
        <v>1401</v>
      </c>
      <c r="G4113">
        <v>0</v>
      </c>
      <c r="H4113" t="s">
        <v>678</v>
      </c>
      <c r="I4113">
        <v>801</v>
      </c>
      <c r="J4113">
        <v>255</v>
      </c>
      <c r="K4113" t="s">
        <v>457</v>
      </c>
      <c r="L4113">
        <v>0</v>
      </c>
      <c r="M4113">
        <v>0</v>
      </c>
      <c r="N4113">
        <v>0</v>
      </c>
      <c r="O4113">
        <v>0</v>
      </c>
      <c r="P4113">
        <v>0</v>
      </c>
      <c r="Q4113">
        <v>0</v>
      </c>
      <c r="R4113">
        <v>0</v>
      </c>
      <c r="S4113">
        <v>0</v>
      </c>
      <c r="T4113">
        <v>0</v>
      </c>
      <c r="U4113">
        <v>0</v>
      </c>
      <c r="V4113">
        <v>0</v>
      </c>
      <c r="W4113">
        <v>0</v>
      </c>
      <c r="X4113">
        <v>0</v>
      </c>
      <c r="Y4113">
        <v>-89146.54</v>
      </c>
      <c r="Z4113">
        <v>0</v>
      </c>
      <c r="AA4113">
        <v>0</v>
      </c>
      <c r="AB4113">
        <v>0</v>
      </c>
      <c r="AC4113">
        <v>-89146.54</v>
      </c>
      <c r="AD4113">
        <v>89146.54</v>
      </c>
      <c r="AE4113">
        <v>0</v>
      </c>
      <c r="AF4113">
        <v>0</v>
      </c>
      <c r="AG4113">
        <v>0</v>
      </c>
      <c r="AH4113">
        <v>0</v>
      </c>
      <c r="AI4113">
        <v>89146.54</v>
      </c>
      <c r="AJ4113">
        <v>0</v>
      </c>
      <c r="AK4113">
        <v>0</v>
      </c>
      <c r="AL4113">
        <v>0</v>
      </c>
      <c r="AM4113">
        <v>0</v>
      </c>
      <c r="AN4113">
        <v>0</v>
      </c>
      <c r="AO4113">
        <v>0</v>
      </c>
      <c r="AP4113">
        <v>0</v>
      </c>
      <c r="AQ4113">
        <v>0</v>
      </c>
    </row>
    <row r="4114" spans="2:43" x14ac:dyDescent="0.35">
      <c r="B4114" s="65" t="s">
        <v>128</v>
      </c>
      <c r="C4114">
        <v>2016</v>
      </c>
      <c r="D4114">
        <v>2018</v>
      </c>
      <c r="F4114">
        <v>5172</v>
      </c>
      <c r="G4114">
        <v>0</v>
      </c>
      <c r="H4114" t="s">
        <v>679</v>
      </c>
      <c r="I4114">
        <v>1</v>
      </c>
      <c r="J4114">
        <v>251</v>
      </c>
      <c r="K4114" t="s">
        <v>66</v>
      </c>
      <c r="L4114">
        <v>-1306291.7</v>
      </c>
      <c r="M4114">
        <v>-5403799.9699999997</v>
      </c>
      <c r="N4114">
        <v>0</v>
      </c>
      <c r="O4114">
        <v>0</v>
      </c>
      <c r="P4114">
        <v>-1306291.7</v>
      </c>
      <c r="Q4114">
        <v>-5403799.9699999997</v>
      </c>
      <c r="R4114">
        <v>0</v>
      </c>
      <c r="S4114">
        <v>-86775.55</v>
      </c>
      <c r="T4114">
        <v>0</v>
      </c>
      <c r="U4114">
        <v>0</v>
      </c>
      <c r="V4114">
        <v>0</v>
      </c>
      <c r="W4114">
        <v>-86775.55</v>
      </c>
      <c r="X4114">
        <v>0</v>
      </c>
      <c r="Y4114">
        <v>0</v>
      </c>
      <c r="Z4114">
        <v>0</v>
      </c>
      <c r="AA4114">
        <v>0</v>
      </c>
      <c r="AB4114">
        <v>0</v>
      </c>
      <c r="AC4114">
        <v>0</v>
      </c>
      <c r="AD4114">
        <v>-994943.42</v>
      </c>
      <c r="AE4114">
        <v>0</v>
      </c>
      <c r="AF4114">
        <v>0</v>
      </c>
      <c r="AG4114">
        <v>0</v>
      </c>
      <c r="AH4114">
        <v>0</v>
      </c>
      <c r="AI4114">
        <v>-994943.42</v>
      </c>
      <c r="AJ4114">
        <v>0</v>
      </c>
      <c r="AK4114">
        <v>-994943.42</v>
      </c>
      <c r="AL4114">
        <v>-5179227.24</v>
      </c>
      <c r="AM4114">
        <v>0</v>
      </c>
      <c r="AN4114">
        <v>0</v>
      </c>
      <c r="AO4114">
        <v>0</v>
      </c>
      <c r="AP4114">
        <v>0</v>
      </c>
      <c r="AQ4114">
        <v>0</v>
      </c>
    </row>
    <row r="4115" spans="2:43" x14ac:dyDescent="0.35">
      <c r="B4115" s="65" t="s">
        <v>128</v>
      </c>
      <c r="C4115">
        <v>2016</v>
      </c>
      <c r="D4115">
        <v>2018</v>
      </c>
      <c r="F4115">
        <v>5172</v>
      </c>
      <c r="G4115">
        <v>0</v>
      </c>
      <c r="H4115" t="s">
        <v>679</v>
      </c>
      <c r="I4115">
        <v>1</v>
      </c>
      <c r="J4115">
        <v>253</v>
      </c>
      <c r="K4115" t="s">
        <v>66</v>
      </c>
      <c r="L4115">
        <v>-50000</v>
      </c>
      <c r="M4115">
        <v>-24702.720000000001</v>
      </c>
      <c r="N4115">
        <v>0</v>
      </c>
      <c r="O4115">
        <v>0</v>
      </c>
      <c r="P4115">
        <v>-50000</v>
      </c>
      <c r="Q4115">
        <v>-24702.720000000001</v>
      </c>
      <c r="R4115">
        <v>0</v>
      </c>
      <c r="S4115">
        <v>0</v>
      </c>
      <c r="T4115">
        <v>0</v>
      </c>
      <c r="U4115">
        <v>0</v>
      </c>
      <c r="V4115">
        <v>0</v>
      </c>
      <c r="W4115">
        <v>0</v>
      </c>
      <c r="X4115">
        <v>0</v>
      </c>
      <c r="Y4115">
        <v>0</v>
      </c>
      <c r="Z4115">
        <v>0</v>
      </c>
      <c r="AA4115">
        <v>0</v>
      </c>
      <c r="AB4115">
        <v>0</v>
      </c>
      <c r="AC4115">
        <v>0</v>
      </c>
      <c r="AD4115">
        <v>-25297.279999999999</v>
      </c>
      <c r="AE4115">
        <v>0</v>
      </c>
      <c r="AF4115">
        <v>0</v>
      </c>
      <c r="AG4115">
        <v>0</v>
      </c>
      <c r="AH4115">
        <v>0</v>
      </c>
      <c r="AI4115">
        <v>-25297.279999999999</v>
      </c>
      <c r="AJ4115">
        <v>0</v>
      </c>
      <c r="AK4115">
        <v>-25297.279999999999</v>
      </c>
      <c r="AL4115">
        <v>0</v>
      </c>
      <c r="AM4115">
        <v>0</v>
      </c>
      <c r="AN4115">
        <v>0</v>
      </c>
      <c r="AO4115">
        <v>0</v>
      </c>
      <c r="AP4115">
        <v>0</v>
      </c>
      <c r="AQ4115">
        <v>0</v>
      </c>
    </row>
    <row r="4116" spans="2:43" x14ac:dyDescent="0.35">
      <c r="B4116" s="65" t="s">
        <v>128</v>
      </c>
      <c r="C4116">
        <v>2016</v>
      </c>
      <c r="D4116">
        <v>2018</v>
      </c>
      <c r="F4116">
        <v>5172</v>
      </c>
      <c r="G4116">
        <v>0</v>
      </c>
      <c r="H4116" t="s">
        <v>679</v>
      </c>
      <c r="I4116">
        <v>1</v>
      </c>
      <c r="J4116">
        <v>255</v>
      </c>
      <c r="K4116" t="s">
        <v>66</v>
      </c>
      <c r="L4116">
        <v>-519900</v>
      </c>
      <c r="M4116">
        <v>-499900</v>
      </c>
      <c r="N4116">
        <v>0</v>
      </c>
      <c r="O4116">
        <v>0</v>
      </c>
      <c r="P4116">
        <v>-519900</v>
      </c>
      <c r="Q4116">
        <v>-499900</v>
      </c>
      <c r="R4116">
        <v>0</v>
      </c>
      <c r="S4116">
        <v>0</v>
      </c>
      <c r="T4116">
        <v>0</v>
      </c>
      <c r="U4116">
        <v>0</v>
      </c>
      <c r="V4116">
        <v>0</v>
      </c>
      <c r="W4116">
        <v>0</v>
      </c>
      <c r="X4116">
        <v>0</v>
      </c>
      <c r="Y4116">
        <v>0</v>
      </c>
      <c r="Z4116">
        <v>0</v>
      </c>
      <c r="AA4116">
        <v>0</v>
      </c>
      <c r="AB4116">
        <v>0</v>
      </c>
      <c r="AC4116">
        <v>0</v>
      </c>
      <c r="AD4116">
        <v>-20000</v>
      </c>
      <c r="AE4116">
        <v>0</v>
      </c>
      <c r="AF4116">
        <v>0</v>
      </c>
      <c r="AG4116">
        <v>0</v>
      </c>
      <c r="AH4116">
        <v>0</v>
      </c>
      <c r="AI4116">
        <v>-20000</v>
      </c>
      <c r="AJ4116">
        <v>0</v>
      </c>
      <c r="AK4116">
        <v>-20000</v>
      </c>
      <c r="AL4116">
        <v>0</v>
      </c>
      <c r="AM4116">
        <v>0</v>
      </c>
      <c r="AN4116">
        <v>0</v>
      </c>
      <c r="AO4116">
        <v>0</v>
      </c>
      <c r="AP4116">
        <v>0</v>
      </c>
      <c r="AQ4116">
        <v>0</v>
      </c>
    </row>
    <row r="4117" spans="2:43" x14ac:dyDescent="0.35">
      <c r="B4117" s="65" t="s">
        <v>128</v>
      </c>
      <c r="C4117">
        <v>2016</v>
      </c>
      <c r="D4117">
        <v>2018</v>
      </c>
      <c r="F4117">
        <v>5172</v>
      </c>
      <c r="G4117">
        <v>0</v>
      </c>
      <c r="H4117" t="s">
        <v>679</v>
      </c>
      <c r="I4117">
        <v>1</v>
      </c>
      <c r="J4117">
        <v>257</v>
      </c>
      <c r="K4117" t="s">
        <v>66</v>
      </c>
      <c r="L4117">
        <v>-999286</v>
      </c>
      <c r="M4117">
        <v>-2156404.29</v>
      </c>
      <c r="N4117">
        <v>0</v>
      </c>
      <c r="O4117">
        <v>0</v>
      </c>
      <c r="P4117">
        <v>-999286</v>
      </c>
      <c r="Q4117">
        <v>-2156404.29</v>
      </c>
      <c r="R4117">
        <v>-112820</v>
      </c>
      <c r="S4117">
        <v>-7943.22</v>
      </c>
      <c r="T4117">
        <v>0</v>
      </c>
      <c r="U4117">
        <v>0</v>
      </c>
      <c r="V4117">
        <v>-112820</v>
      </c>
      <c r="W4117">
        <v>-7943.22</v>
      </c>
      <c r="X4117">
        <v>0</v>
      </c>
      <c r="Y4117">
        <v>0</v>
      </c>
      <c r="Z4117">
        <v>0</v>
      </c>
      <c r="AA4117">
        <v>0</v>
      </c>
      <c r="AB4117">
        <v>0</v>
      </c>
      <c r="AC4117">
        <v>0</v>
      </c>
      <c r="AD4117">
        <v>-1779024.95</v>
      </c>
      <c r="AE4117">
        <v>0</v>
      </c>
      <c r="AF4117">
        <v>0</v>
      </c>
      <c r="AG4117">
        <v>0</v>
      </c>
      <c r="AH4117">
        <v>0</v>
      </c>
      <c r="AI4117">
        <v>-1779024.95</v>
      </c>
      <c r="AJ4117">
        <v>0</v>
      </c>
      <c r="AK4117">
        <v>-1779024.95</v>
      </c>
      <c r="AL4117">
        <v>-2831266.46</v>
      </c>
      <c r="AM4117">
        <v>0</v>
      </c>
      <c r="AN4117">
        <v>0</v>
      </c>
      <c r="AO4117">
        <v>0</v>
      </c>
      <c r="AP4117">
        <v>0</v>
      </c>
      <c r="AQ4117">
        <v>0</v>
      </c>
    </row>
    <row r="4118" spans="2:43" x14ac:dyDescent="0.35">
      <c r="B4118" s="65" t="s">
        <v>128</v>
      </c>
      <c r="C4118">
        <v>2016</v>
      </c>
      <c r="D4118">
        <v>2018</v>
      </c>
      <c r="F4118">
        <v>5172</v>
      </c>
      <c r="G4118">
        <v>0</v>
      </c>
      <c r="H4118" t="s">
        <v>679</v>
      </c>
      <c r="I4118">
        <v>1</v>
      </c>
      <c r="J4118">
        <v>310</v>
      </c>
      <c r="K4118" t="s">
        <v>66</v>
      </c>
      <c r="L4118">
        <v>0</v>
      </c>
      <c r="M4118">
        <v>-24070.16</v>
      </c>
      <c r="N4118">
        <v>0</v>
      </c>
      <c r="O4118">
        <v>0</v>
      </c>
      <c r="P4118">
        <v>0</v>
      </c>
      <c r="Q4118">
        <v>-24070.16</v>
      </c>
      <c r="R4118">
        <v>0</v>
      </c>
      <c r="S4118">
        <v>0</v>
      </c>
      <c r="T4118">
        <v>0</v>
      </c>
      <c r="U4118">
        <v>0</v>
      </c>
      <c r="V4118">
        <v>0</v>
      </c>
      <c r="W4118">
        <v>0</v>
      </c>
      <c r="X4118">
        <v>0</v>
      </c>
      <c r="Y4118">
        <v>0</v>
      </c>
      <c r="Z4118">
        <v>0</v>
      </c>
      <c r="AA4118">
        <v>0</v>
      </c>
      <c r="AB4118">
        <v>0</v>
      </c>
      <c r="AC4118">
        <v>0</v>
      </c>
      <c r="AD4118">
        <v>-294467.51</v>
      </c>
      <c r="AE4118">
        <v>0</v>
      </c>
      <c r="AF4118">
        <v>0</v>
      </c>
      <c r="AG4118">
        <v>0</v>
      </c>
      <c r="AH4118">
        <v>0</v>
      </c>
      <c r="AI4118">
        <v>-294467.51</v>
      </c>
      <c r="AJ4118">
        <v>0</v>
      </c>
      <c r="AK4118">
        <v>-294467.51</v>
      </c>
      <c r="AL4118">
        <v>-318537.67</v>
      </c>
      <c r="AM4118">
        <v>0</v>
      </c>
      <c r="AN4118">
        <v>0</v>
      </c>
      <c r="AO4118">
        <v>0</v>
      </c>
      <c r="AP4118">
        <v>0</v>
      </c>
      <c r="AQ4118">
        <v>0</v>
      </c>
    </row>
    <row r="4119" spans="2:43" x14ac:dyDescent="0.35">
      <c r="B4119" s="65" t="s">
        <v>128</v>
      </c>
      <c r="C4119">
        <v>2016</v>
      </c>
      <c r="D4119">
        <v>2018</v>
      </c>
      <c r="F4119">
        <v>5172</v>
      </c>
      <c r="G4119">
        <v>0</v>
      </c>
      <c r="H4119" t="s">
        <v>679</v>
      </c>
      <c r="I4119">
        <v>1</v>
      </c>
      <c r="J4119">
        <v>410</v>
      </c>
      <c r="K4119" t="s">
        <v>66</v>
      </c>
      <c r="L4119">
        <v>-7247071</v>
      </c>
      <c r="M4119">
        <v>-1893089</v>
      </c>
      <c r="N4119">
        <v>0</v>
      </c>
      <c r="O4119">
        <v>0</v>
      </c>
      <c r="P4119">
        <v>-7247071</v>
      </c>
      <c r="Q4119">
        <v>-1893089</v>
      </c>
      <c r="R4119">
        <v>0</v>
      </c>
      <c r="S4119">
        <v>-1272613</v>
      </c>
      <c r="T4119">
        <v>0</v>
      </c>
      <c r="U4119">
        <v>0</v>
      </c>
      <c r="V4119">
        <v>0</v>
      </c>
      <c r="W4119">
        <v>-1272613</v>
      </c>
      <c r="X4119">
        <v>0</v>
      </c>
      <c r="Y4119">
        <v>0</v>
      </c>
      <c r="Z4119">
        <v>0</v>
      </c>
      <c r="AA4119">
        <v>0</v>
      </c>
      <c r="AB4119">
        <v>0</v>
      </c>
      <c r="AC4119">
        <v>0</v>
      </c>
      <c r="AD4119">
        <v>-5819393</v>
      </c>
      <c r="AE4119">
        <v>0</v>
      </c>
      <c r="AF4119">
        <v>0</v>
      </c>
      <c r="AG4119">
        <v>0</v>
      </c>
      <c r="AH4119">
        <v>0</v>
      </c>
      <c r="AI4119">
        <v>-5819393</v>
      </c>
      <c r="AJ4119">
        <v>0</v>
      </c>
      <c r="AK4119">
        <v>-5819393</v>
      </c>
      <c r="AL4119">
        <v>-1738024</v>
      </c>
      <c r="AM4119">
        <v>1538024</v>
      </c>
      <c r="AN4119">
        <v>0</v>
      </c>
      <c r="AO4119">
        <v>0</v>
      </c>
      <c r="AP4119">
        <v>0</v>
      </c>
      <c r="AQ4119">
        <v>1538024</v>
      </c>
    </row>
    <row r="4120" spans="2:43" x14ac:dyDescent="0.35">
      <c r="B4120" s="65" t="s">
        <v>128</v>
      </c>
      <c r="C4120">
        <v>2016</v>
      </c>
      <c r="D4120">
        <v>2018</v>
      </c>
      <c r="F4120">
        <v>5172</v>
      </c>
      <c r="G4120">
        <v>0</v>
      </c>
      <c r="H4120" t="s">
        <v>684</v>
      </c>
      <c r="I4120">
        <v>2</v>
      </c>
      <c r="J4120">
        <v>251</v>
      </c>
      <c r="K4120" t="s">
        <v>66</v>
      </c>
      <c r="L4120">
        <v>-2154.5</v>
      </c>
      <c r="M4120">
        <v>-3506.55</v>
      </c>
      <c r="N4120">
        <v>0</v>
      </c>
      <c r="O4120">
        <v>0</v>
      </c>
      <c r="P4120">
        <v>-2154.5</v>
      </c>
      <c r="Q4120">
        <v>-3506.55</v>
      </c>
      <c r="R4120">
        <v>0</v>
      </c>
      <c r="S4120">
        <v>0</v>
      </c>
      <c r="T4120">
        <v>0</v>
      </c>
      <c r="U4120">
        <v>0</v>
      </c>
      <c r="V4120">
        <v>0</v>
      </c>
      <c r="W4120">
        <v>0</v>
      </c>
      <c r="X4120">
        <v>0</v>
      </c>
      <c r="Y4120">
        <v>0</v>
      </c>
      <c r="Z4120">
        <v>0</v>
      </c>
      <c r="AA4120">
        <v>0</v>
      </c>
      <c r="AB4120">
        <v>0</v>
      </c>
      <c r="AC4120">
        <v>0</v>
      </c>
      <c r="AD4120">
        <v>-1147.95</v>
      </c>
      <c r="AE4120">
        <v>0</v>
      </c>
      <c r="AF4120">
        <v>0</v>
      </c>
      <c r="AG4120">
        <v>0</v>
      </c>
      <c r="AH4120">
        <v>0</v>
      </c>
      <c r="AI4120">
        <v>-1147.95</v>
      </c>
      <c r="AJ4120">
        <v>0</v>
      </c>
      <c r="AK4120">
        <v>-1147.95</v>
      </c>
      <c r="AL4120">
        <v>-2500</v>
      </c>
      <c r="AM4120">
        <v>0</v>
      </c>
      <c r="AN4120">
        <v>0</v>
      </c>
      <c r="AO4120">
        <v>0</v>
      </c>
      <c r="AP4120">
        <v>0</v>
      </c>
      <c r="AQ4120">
        <v>0</v>
      </c>
    </row>
    <row r="4121" spans="2:43" x14ac:dyDescent="0.35">
      <c r="B4121" s="65" t="s">
        <v>128</v>
      </c>
      <c r="C4121">
        <v>2016</v>
      </c>
      <c r="D4121">
        <v>2018</v>
      </c>
      <c r="F4121">
        <v>5172</v>
      </c>
      <c r="G4121">
        <v>0</v>
      </c>
      <c r="H4121" t="s">
        <v>684</v>
      </c>
      <c r="I4121">
        <v>2</v>
      </c>
      <c r="J4121">
        <v>255</v>
      </c>
      <c r="K4121" t="s">
        <v>66</v>
      </c>
      <c r="L4121">
        <v>-1987282.56</v>
      </c>
      <c r="M4121">
        <v>-1808886.49</v>
      </c>
      <c r="N4121">
        <v>0</v>
      </c>
      <c r="O4121">
        <v>0</v>
      </c>
      <c r="P4121">
        <v>-1987282.56</v>
      </c>
      <c r="Q4121">
        <v>-1808886.49</v>
      </c>
      <c r="R4121">
        <v>0</v>
      </c>
      <c r="S4121">
        <v>0</v>
      </c>
      <c r="T4121">
        <v>0</v>
      </c>
      <c r="U4121">
        <v>0</v>
      </c>
      <c r="V4121">
        <v>0</v>
      </c>
      <c r="W4121">
        <v>0</v>
      </c>
      <c r="X4121">
        <v>0</v>
      </c>
      <c r="Y4121">
        <v>0</v>
      </c>
      <c r="Z4121">
        <v>0</v>
      </c>
      <c r="AA4121">
        <v>0</v>
      </c>
      <c r="AB4121">
        <v>0</v>
      </c>
      <c r="AC4121">
        <v>0</v>
      </c>
      <c r="AD4121">
        <v>-245295.65</v>
      </c>
      <c r="AE4121">
        <v>0</v>
      </c>
      <c r="AF4121">
        <v>0</v>
      </c>
      <c r="AG4121">
        <v>0</v>
      </c>
      <c r="AH4121">
        <v>0</v>
      </c>
      <c r="AI4121">
        <v>-245295.65</v>
      </c>
      <c r="AJ4121">
        <v>0</v>
      </c>
      <c r="AK4121">
        <v>-245295.65</v>
      </c>
      <c r="AL4121">
        <v>-66899.58</v>
      </c>
      <c r="AM4121">
        <v>0</v>
      </c>
      <c r="AN4121">
        <v>0</v>
      </c>
      <c r="AO4121">
        <v>0</v>
      </c>
      <c r="AP4121">
        <v>0</v>
      </c>
      <c r="AQ4121">
        <v>0</v>
      </c>
    </row>
    <row r="4122" spans="2:43" x14ac:dyDescent="0.35">
      <c r="B4122" s="65" t="s">
        <v>128</v>
      </c>
      <c r="C4122">
        <v>2016</v>
      </c>
      <c r="D4122">
        <v>2018</v>
      </c>
      <c r="F4122">
        <v>5172</v>
      </c>
      <c r="G4122">
        <v>0</v>
      </c>
      <c r="H4122" t="s">
        <v>685</v>
      </c>
      <c r="I4122">
        <v>3</v>
      </c>
      <c r="J4122">
        <v>410</v>
      </c>
      <c r="K4122" t="s">
        <v>66</v>
      </c>
      <c r="L4122">
        <v>-30199141.620000001</v>
      </c>
      <c r="M4122">
        <v>-3318627.02</v>
      </c>
      <c r="N4122">
        <v>0</v>
      </c>
      <c r="O4122">
        <v>0</v>
      </c>
      <c r="P4122">
        <v>-30199141.620000001</v>
      </c>
      <c r="Q4122">
        <v>-3318627.02</v>
      </c>
      <c r="R4122">
        <v>-1327551</v>
      </c>
      <c r="S4122">
        <v>-1210715</v>
      </c>
      <c r="T4122">
        <v>0</v>
      </c>
      <c r="U4122">
        <v>0</v>
      </c>
      <c r="V4122">
        <v>-1327551</v>
      </c>
      <c r="W4122">
        <v>-1210715</v>
      </c>
      <c r="X4122">
        <v>0</v>
      </c>
      <c r="Y4122">
        <v>0</v>
      </c>
      <c r="Z4122">
        <v>0</v>
      </c>
      <c r="AA4122">
        <v>0</v>
      </c>
      <c r="AB4122">
        <v>0</v>
      </c>
      <c r="AC4122">
        <v>0</v>
      </c>
      <c r="AD4122">
        <v>-28787627.600000001</v>
      </c>
      <c r="AE4122">
        <v>0</v>
      </c>
      <c r="AF4122">
        <v>0</v>
      </c>
      <c r="AG4122">
        <v>0</v>
      </c>
      <c r="AH4122">
        <v>0</v>
      </c>
      <c r="AI4122">
        <v>-28787627.600000001</v>
      </c>
      <c r="AJ4122">
        <v>0</v>
      </c>
      <c r="AK4122">
        <v>-28787627.600000001</v>
      </c>
      <c r="AL4122">
        <v>-1790277</v>
      </c>
      <c r="AM4122">
        <v>2022639</v>
      </c>
      <c r="AN4122">
        <v>0</v>
      </c>
      <c r="AO4122">
        <v>0</v>
      </c>
      <c r="AP4122">
        <v>0</v>
      </c>
      <c r="AQ4122">
        <v>2022639</v>
      </c>
    </row>
    <row r="4123" spans="2:43" x14ac:dyDescent="0.35">
      <c r="B4123" s="65" t="s">
        <v>128</v>
      </c>
      <c r="C4123">
        <v>2016</v>
      </c>
      <c r="D4123">
        <v>2018</v>
      </c>
      <c r="F4123">
        <v>8121</v>
      </c>
      <c r="G4123">
        <v>0</v>
      </c>
      <c r="H4123" t="s">
        <v>687</v>
      </c>
      <c r="I4123">
        <v>1</v>
      </c>
      <c r="J4123">
        <v>251</v>
      </c>
      <c r="K4123" t="s">
        <v>66</v>
      </c>
      <c r="L4123">
        <v>0</v>
      </c>
      <c r="M4123">
        <v>0</v>
      </c>
      <c r="N4123">
        <v>0</v>
      </c>
      <c r="O4123">
        <v>0</v>
      </c>
      <c r="P4123">
        <v>0</v>
      </c>
      <c r="Q4123">
        <v>0</v>
      </c>
      <c r="R4123">
        <v>-3827564</v>
      </c>
      <c r="S4123">
        <v>-3827564</v>
      </c>
      <c r="T4123">
        <v>0</v>
      </c>
      <c r="U4123">
        <v>0</v>
      </c>
      <c r="V4123">
        <v>-3827564</v>
      </c>
      <c r="W4123">
        <v>-3827564</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row>
    <row r="4124" spans="2:43" x14ac:dyDescent="0.35">
      <c r="B4124" s="65" t="s">
        <v>128</v>
      </c>
      <c r="C4124">
        <v>2016</v>
      </c>
      <c r="D4124">
        <v>2018</v>
      </c>
      <c r="F4124">
        <v>8121</v>
      </c>
      <c r="G4124">
        <v>0</v>
      </c>
      <c r="H4124" t="s">
        <v>687</v>
      </c>
      <c r="I4124">
        <v>1</v>
      </c>
      <c r="J4124">
        <v>940</v>
      </c>
      <c r="K4124" t="s">
        <v>66</v>
      </c>
      <c r="L4124">
        <v>0</v>
      </c>
      <c r="M4124">
        <v>0</v>
      </c>
      <c r="N4124">
        <v>0</v>
      </c>
      <c r="O4124">
        <v>0</v>
      </c>
      <c r="P4124">
        <v>0</v>
      </c>
      <c r="Q4124">
        <v>0</v>
      </c>
      <c r="R4124">
        <v>-8042853.5499999998</v>
      </c>
      <c r="S4124">
        <v>-4779480</v>
      </c>
      <c r="T4124">
        <v>0</v>
      </c>
      <c r="U4124">
        <v>0</v>
      </c>
      <c r="V4124">
        <v>-8042853.5499999998</v>
      </c>
      <c r="W4124">
        <v>-4779480</v>
      </c>
      <c r="X4124">
        <v>0</v>
      </c>
      <c r="Y4124">
        <v>0</v>
      </c>
      <c r="Z4124">
        <v>0</v>
      </c>
      <c r="AA4124">
        <v>0</v>
      </c>
      <c r="AB4124">
        <v>0</v>
      </c>
      <c r="AC4124">
        <v>0</v>
      </c>
      <c r="AD4124">
        <v>-3263373.55</v>
      </c>
      <c r="AE4124">
        <v>0</v>
      </c>
      <c r="AF4124">
        <v>0</v>
      </c>
      <c r="AG4124">
        <v>0</v>
      </c>
      <c r="AH4124">
        <v>0</v>
      </c>
      <c r="AI4124">
        <v>-3263373.55</v>
      </c>
      <c r="AJ4124">
        <v>0</v>
      </c>
      <c r="AK4124">
        <v>-3263373.55</v>
      </c>
      <c r="AL4124">
        <v>0</v>
      </c>
      <c r="AM4124">
        <v>0</v>
      </c>
      <c r="AN4124">
        <v>0</v>
      </c>
      <c r="AO4124">
        <v>0</v>
      </c>
      <c r="AP4124">
        <v>0</v>
      </c>
      <c r="AQ4124">
        <v>0</v>
      </c>
    </row>
    <row r="4125" spans="2:43" x14ac:dyDescent="0.35">
      <c r="B4125" s="65" t="s">
        <v>128</v>
      </c>
      <c r="C4125">
        <v>2017</v>
      </c>
      <c r="D4125">
        <v>2017</v>
      </c>
      <c r="F4125">
        <v>1400</v>
      </c>
      <c r="G4125">
        <v>0</v>
      </c>
      <c r="H4125" t="s">
        <v>679</v>
      </c>
      <c r="I4125">
        <v>1</v>
      </c>
      <c r="J4125">
        <v>111</v>
      </c>
      <c r="K4125" t="s">
        <v>66</v>
      </c>
      <c r="L4125">
        <v>0</v>
      </c>
      <c r="M4125">
        <v>0</v>
      </c>
      <c r="N4125">
        <v>0</v>
      </c>
      <c r="O4125">
        <v>0</v>
      </c>
      <c r="P4125">
        <v>0</v>
      </c>
      <c r="Q4125">
        <v>0</v>
      </c>
      <c r="R4125">
        <v>0</v>
      </c>
      <c r="S4125">
        <v>-491437.33</v>
      </c>
      <c r="T4125">
        <v>0</v>
      </c>
      <c r="U4125">
        <v>0</v>
      </c>
      <c r="V4125">
        <v>0</v>
      </c>
      <c r="W4125">
        <v>-491437.33</v>
      </c>
      <c r="X4125">
        <v>0</v>
      </c>
      <c r="Y4125">
        <v>0</v>
      </c>
      <c r="Z4125">
        <v>0</v>
      </c>
      <c r="AA4125">
        <v>0</v>
      </c>
      <c r="AB4125">
        <v>0</v>
      </c>
      <c r="AC4125">
        <v>0</v>
      </c>
      <c r="AD4125">
        <v>-5541680.0099999998</v>
      </c>
      <c r="AE4125">
        <v>0</v>
      </c>
      <c r="AF4125">
        <v>0</v>
      </c>
      <c r="AG4125">
        <v>0</v>
      </c>
      <c r="AH4125">
        <v>0</v>
      </c>
      <c r="AI4125">
        <v>-5541680.0099999998</v>
      </c>
      <c r="AJ4125">
        <v>0</v>
      </c>
      <c r="AK4125">
        <v>-5541680.0099999998</v>
      </c>
      <c r="AL4125">
        <v>-6033117.3399999999</v>
      </c>
      <c r="AM4125">
        <v>0</v>
      </c>
      <c r="AN4125">
        <v>0</v>
      </c>
      <c r="AO4125">
        <v>0</v>
      </c>
      <c r="AP4125">
        <v>0</v>
      </c>
      <c r="AQ4125">
        <v>0</v>
      </c>
    </row>
    <row r="4126" spans="2:43" x14ac:dyDescent="0.35">
      <c r="B4126" s="65" t="s">
        <v>128</v>
      </c>
      <c r="C4126">
        <v>2017</v>
      </c>
      <c r="D4126">
        <v>2017</v>
      </c>
      <c r="F4126">
        <v>1400</v>
      </c>
      <c r="G4126">
        <v>0</v>
      </c>
      <c r="H4126" t="s">
        <v>679</v>
      </c>
      <c r="I4126">
        <v>1</v>
      </c>
      <c r="J4126">
        <v>113</v>
      </c>
      <c r="K4126" t="s">
        <v>66</v>
      </c>
      <c r="L4126">
        <v>0</v>
      </c>
      <c r="M4126">
        <v>0</v>
      </c>
      <c r="N4126">
        <v>0</v>
      </c>
      <c r="O4126">
        <v>0</v>
      </c>
      <c r="P4126">
        <v>0</v>
      </c>
      <c r="Q4126">
        <v>0</v>
      </c>
      <c r="R4126">
        <v>0</v>
      </c>
      <c r="S4126">
        <v>-15798.24</v>
      </c>
      <c r="T4126">
        <v>0</v>
      </c>
      <c r="U4126">
        <v>0</v>
      </c>
      <c r="V4126">
        <v>0</v>
      </c>
      <c r="W4126">
        <v>-15798.24</v>
      </c>
      <c r="X4126">
        <v>0</v>
      </c>
      <c r="Y4126">
        <v>0</v>
      </c>
      <c r="Z4126">
        <v>0</v>
      </c>
      <c r="AA4126">
        <v>0</v>
      </c>
      <c r="AB4126">
        <v>0</v>
      </c>
      <c r="AC4126">
        <v>0</v>
      </c>
      <c r="AD4126">
        <v>-333207.82</v>
      </c>
      <c r="AE4126">
        <v>0</v>
      </c>
      <c r="AF4126">
        <v>0</v>
      </c>
      <c r="AG4126">
        <v>0</v>
      </c>
      <c r="AH4126">
        <v>0</v>
      </c>
      <c r="AI4126">
        <v>-333207.82</v>
      </c>
      <c r="AJ4126">
        <v>0</v>
      </c>
      <c r="AK4126">
        <v>-333207.82</v>
      </c>
      <c r="AL4126">
        <v>-349006.06</v>
      </c>
      <c r="AM4126">
        <v>0</v>
      </c>
      <c r="AN4126">
        <v>0</v>
      </c>
      <c r="AO4126">
        <v>0</v>
      </c>
      <c r="AP4126">
        <v>0</v>
      </c>
      <c r="AQ4126">
        <v>0</v>
      </c>
    </row>
    <row r="4127" spans="2:43" x14ac:dyDescent="0.35">
      <c r="B4127" s="65" t="s">
        <v>128</v>
      </c>
      <c r="C4127">
        <v>2017</v>
      </c>
      <c r="D4127">
        <v>2017</v>
      </c>
      <c r="F4127">
        <v>1400</v>
      </c>
      <c r="G4127">
        <v>0</v>
      </c>
      <c r="H4127" t="s">
        <v>679</v>
      </c>
      <c r="I4127">
        <v>1</v>
      </c>
      <c r="J4127">
        <v>115</v>
      </c>
      <c r="K4127" t="s">
        <v>66</v>
      </c>
      <c r="L4127">
        <v>0</v>
      </c>
      <c r="M4127">
        <v>0</v>
      </c>
      <c r="N4127">
        <v>0</v>
      </c>
      <c r="O4127">
        <v>0</v>
      </c>
      <c r="P4127">
        <v>0</v>
      </c>
      <c r="Q4127">
        <v>0</v>
      </c>
      <c r="R4127">
        <v>0</v>
      </c>
      <c r="S4127">
        <v>-41.88</v>
      </c>
      <c r="T4127">
        <v>0</v>
      </c>
      <c r="U4127">
        <v>0</v>
      </c>
      <c r="V4127">
        <v>0</v>
      </c>
      <c r="W4127">
        <v>-41.88</v>
      </c>
      <c r="X4127">
        <v>0</v>
      </c>
      <c r="Y4127">
        <v>0</v>
      </c>
      <c r="Z4127">
        <v>0</v>
      </c>
      <c r="AA4127">
        <v>0</v>
      </c>
      <c r="AB4127">
        <v>0</v>
      </c>
      <c r="AC4127">
        <v>0</v>
      </c>
      <c r="AD4127">
        <v>-40104.51</v>
      </c>
      <c r="AE4127">
        <v>0</v>
      </c>
      <c r="AF4127">
        <v>0</v>
      </c>
      <c r="AG4127">
        <v>0</v>
      </c>
      <c r="AH4127">
        <v>0</v>
      </c>
      <c r="AI4127">
        <v>-40104.51</v>
      </c>
      <c r="AJ4127">
        <v>0</v>
      </c>
      <c r="AK4127">
        <v>-40104.51</v>
      </c>
      <c r="AL4127">
        <v>-40146.39</v>
      </c>
      <c r="AM4127">
        <v>0</v>
      </c>
      <c r="AN4127">
        <v>0</v>
      </c>
      <c r="AO4127">
        <v>0</v>
      </c>
      <c r="AP4127">
        <v>0</v>
      </c>
      <c r="AQ4127">
        <v>0</v>
      </c>
    </row>
    <row r="4128" spans="2:43" x14ac:dyDescent="0.35">
      <c r="B4128" s="65" t="s">
        <v>128</v>
      </c>
      <c r="C4128">
        <v>2017</v>
      </c>
      <c r="D4128">
        <v>2017</v>
      </c>
      <c r="F4128">
        <v>1400</v>
      </c>
      <c r="G4128">
        <v>0</v>
      </c>
      <c r="H4128" t="s">
        <v>679</v>
      </c>
      <c r="I4128">
        <v>1</v>
      </c>
      <c r="J4128">
        <v>121</v>
      </c>
      <c r="K4128" t="s">
        <v>66</v>
      </c>
      <c r="L4128">
        <v>0</v>
      </c>
      <c r="M4128">
        <v>0</v>
      </c>
      <c r="N4128">
        <v>0</v>
      </c>
      <c r="O4128">
        <v>0</v>
      </c>
      <c r="P4128">
        <v>0</v>
      </c>
      <c r="Q4128">
        <v>0</v>
      </c>
      <c r="R4128">
        <v>0</v>
      </c>
      <c r="S4128">
        <v>-155625.71</v>
      </c>
      <c r="T4128">
        <v>0</v>
      </c>
      <c r="U4128">
        <v>0</v>
      </c>
      <c r="V4128">
        <v>0</v>
      </c>
      <c r="W4128">
        <v>-155625.71</v>
      </c>
      <c r="X4128">
        <v>0</v>
      </c>
      <c r="Y4128">
        <v>0</v>
      </c>
      <c r="Z4128">
        <v>0</v>
      </c>
      <c r="AA4128">
        <v>0</v>
      </c>
      <c r="AB4128">
        <v>0</v>
      </c>
      <c r="AC4128">
        <v>0</v>
      </c>
      <c r="AD4128">
        <v>-1784150.58</v>
      </c>
      <c r="AE4128">
        <v>0</v>
      </c>
      <c r="AF4128">
        <v>0</v>
      </c>
      <c r="AG4128">
        <v>0</v>
      </c>
      <c r="AH4128">
        <v>0</v>
      </c>
      <c r="AI4128">
        <v>-1784150.58</v>
      </c>
      <c r="AJ4128">
        <v>0</v>
      </c>
      <c r="AK4128">
        <v>-1784150.58</v>
      </c>
      <c r="AL4128">
        <v>-1939776.29</v>
      </c>
      <c r="AM4128">
        <v>0</v>
      </c>
      <c r="AN4128">
        <v>0</v>
      </c>
      <c r="AO4128">
        <v>0</v>
      </c>
      <c r="AP4128">
        <v>0</v>
      </c>
      <c r="AQ4128">
        <v>0</v>
      </c>
    </row>
    <row r="4129" spans="2:43" x14ac:dyDescent="0.35">
      <c r="B4129" s="65" t="s">
        <v>128</v>
      </c>
      <c r="C4129">
        <v>2017</v>
      </c>
      <c r="D4129">
        <v>2017</v>
      </c>
      <c r="F4129">
        <v>1400</v>
      </c>
      <c r="G4129">
        <v>0</v>
      </c>
      <c r="H4129" t="s">
        <v>679</v>
      </c>
      <c r="I4129">
        <v>1</v>
      </c>
      <c r="J4129">
        <v>210</v>
      </c>
      <c r="K4129" t="s">
        <v>66</v>
      </c>
      <c r="L4129">
        <v>0</v>
      </c>
      <c r="M4129">
        <v>-37694.19</v>
      </c>
      <c r="N4129">
        <v>0</v>
      </c>
      <c r="O4129">
        <v>0</v>
      </c>
      <c r="P4129">
        <v>0</v>
      </c>
      <c r="Q4129">
        <v>-37694.19</v>
      </c>
      <c r="R4129">
        <v>0</v>
      </c>
      <c r="S4129">
        <v>0</v>
      </c>
      <c r="T4129">
        <v>0</v>
      </c>
      <c r="U4129">
        <v>0</v>
      </c>
      <c r="V4129">
        <v>0</v>
      </c>
      <c r="W4129">
        <v>0</v>
      </c>
      <c r="X4129">
        <v>0</v>
      </c>
      <c r="Y4129">
        <v>0</v>
      </c>
      <c r="Z4129">
        <v>0</v>
      </c>
      <c r="AA4129">
        <v>0</v>
      </c>
      <c r="AB4129">
        <v>0</v>
      </c>
      <c r="AC4129">
        <v>0</v>
      </c>
      <c r="AD4129">
        <v>-53946</v>
      </c>
      <c r="AE4129">
        <v>0</v>
      </c>
      <c r="AF4129">
        <v>0</v>
      </c>
      <c r="AG4129">
        <v>0</v>
      </c>
      <c r="AH4129">
        <v>0</v>
      </c>
      <c r="AI4129">
        <v>-53946</v>
      </c>
      <c r="AJ4129">
        <v>0</v>
      </c>
      <c r="AK4129">
        <v>-53946</v>
      </c>
      <c r="AL4129">
        <v>-91640.19</v>
      </c>
      <c r="AM4129">
        <v>0</v>
      </c>
      <c r="AN4129">
        <v>0</v>
      </c>
      <c r="AO4129">
        <v>0</v>
      </c>
      <c r="AP4129">
        <v>0</v>
      </c>
      <c r="AQ4129">
        <v>0</v>
      </c>
    </row>
    <row r="4130" spans="2:43" x14ac:dyDescent="0.35">
      <c r="B4130" s="65" t="s">
        <v>128</v>
      </c>
      <c r="C4130">
        <v>2017</v>
      </c>
      <c r="D4130">
        <v>2017</v>
      </c>
      <c r="F4130">
        <v>1400</v>
      </c>
      <c r="G4130">
        <v>0</v>
      </c>
      <c r="H4130" t="s">
        <v>679</v>
      </c>
      <c r="I4130">
        <v>1</v>
      </c>
      <c r="J4130">
        <v>231</v>
      </c>
      <c r="K4130" t="s">
        <v>66</v>
      </c>
      <c r="L4130">
        <v>0</v>
      </c>
      <c r="M4130">
        <v>-290733.39</v>
      </c>
      <c r="N4130">
        <v>0</v>
      </c>
      <c r="O4130">
        <v>0</v>
      </c>
      <c r="P4130">
        <v>0</v>
      </c>
      <c r="Q4130">
        <v>-290733.39</v>
      </c>
      <c r="R4130">
        <v>0</v>
      </c>
      <c r="S4130">
        <v>0</v>
      </c>
      <c r="T4130">
        <v>0</v>
      </c>
      <c r="U4130">
        <v>0</v>
      </c>
      <c r="V4130">
        <v>0</v>
      </c>
      <c r="W4130">
        <v>0</v>
      </c>
      <c r="X4130">
        <v>0</v>
      </c>
      <c r="Y4130">
        <v>0</v>
      </c>
      <c r="Z4130">
        <v>0</v>
      </c>
      <c r="AA4130">
        <v>0</v>
      </c>
      <c r="AB4130">
        <v>0</v>
      </c>
      <c r="AC4130">
        <v>0</v>
      </c>
      <c r="AD4130">
        <v>-734766.61</v>
      </c>
      <c r="AE4130">
        <v>0</v>
      </c>
      <c r="AF4130">
        <v>0</v>
      </c>
      <c r="AG4130">
        <v>0</v>
      </c>
      <c r="AH4130">
        <v>0</v>
      </c>
      <c r="AI4130">
        <v>-734766.61</v>
      </c>
      <c r="AJ4130">
        <v>0</v>
      </c>
      <c r="AK4130">
        <v>-734766.61</v>
      </c>
      <c r="AL4130">
        <v>-1025500</v>
      </c>
      <c r="AM4130">
        <v>0</v>
      </c>
      <c r="AN4130">
        <v>0</v>
      </c>
      <c r="AO4130">
        <v>0</v>
      </c>
      <c r="AP4130">
        <v>0</v>
      </c>
      <c r="AQ4130">
        <v>0</v>
      </c>
    </row>
    <row r="4131" spans="2:43" x14ac:dyDescent="0.35">
      <c r="B4131" s="65" t="s">
        <v>128</v>
      </c>
      <c r="C4131">
        <v>2017</v>
      </c>
      <c r="D4131">
        <v>2017</v>
      </c>
      <c r="F4131">
        <v>1400</v>
      </c>
      <c r="G4131">
        <v>0</v>
      </c>
      <c r="H4131" t="s">
        <v>679</v>
      </c>
      <c r="I4131">
        <v>1</v>
      </c>
      <c r="J4131">
        <v>232</v>
      </c>
      <c r="K4131" t="s">
        <v>66</v>
      </c>
      <c r="L4131">
        <v>0</v>
      </c>
      <c r="M4131">
        <v>0</v>
      </c>
      <c r="N4131">
        <v>0</v>
      </c>
      <c r="O4131">
        <v>0</v>
      </c>
      <c r="P4131">
        <v>0</v>
      </c>
      <c r="Q4131">
        <v>0</v>
      </c>
      <c r="R4131">
        <v>0</v>
      </c>
      <c r="S4131">
        <v>0</v>
      </c>
      <c r="T4131">
        <v>0</v>
      </c>
      <c r="U4131">
        <v>0</v>
      </c>
      <c r="V4131">
        <v>0</v>
      </c>
      <c r="W4131">
        <v>0</v>
      </c>
      <c r="X4131">
        <v>0</v>
      </c>
      <c r="Y4131">
        <v>-17370.310000000001</v>
      </c>
      <c r="Z4131">
        <v>0</v>
      </c>
      <c r="AA4131">
        <v>0</v>
      </c>
      <c r="AB4131">
        <v>0</v>
      </c>
      <c r="AC4131">
        <v>-17370.310000000001</v>
      </c>
      <c r="AD4131">
        <v>0</v>
      </c>
      <c r="AE4131">
        <v>0</v>
      </c>
      <c r="AF4131">
        <v>0</v>
      </c>
      <c r="AG4131">
        <v>0</v>
      </c>
      <c r="AH4131">
        <v>0</v>
      </c>
      <c r="AI4131">
        <v>0</v>
      </c>
      <c r="AJ4131">
        <v>0</v>
      </c>
      <c r="AK4131">
        <v>-17370.310000000001</v>
      </c>
      <c r="AL4131">
        <v>-17370.310000000001</v>
      </c>
      <c r="AM4131">
        <v>0</v>
      </c>
      <c r="AN4131">
        <v>0</v>
      </c>
      <c r="AO4131">
        <v>0</v>
      </c>
      <c r="AP4131">
        <v>0</v>
      </c>
      <c r="AQ4131">
        <v>0</v>
      </c>
    </row>
    <row r="4132" spans="2:43" x14ac:dyDescent="0.35">
      <c r="B4132" s="65" t="s">
        <v>128</v>
      </c>
      <c r="C4132">
        <v>2017</v>
      </c>
      <c r="D4132">
        <v>2017</v>
      </c>
      <c r="F4132">
        <v>1400</v>
      </c>
      <c r="G4132">
        <v>0</v>
      </c>
      <c r="H4132" t="s">
        <v>679</v>
      </c>
      <c r="I4132">
        <v>1</v>
      </c>
      <c r="J4132">
        <v>233</v>
      </c>
      <c r="K4132" t="s">
        <v>66</v>
      </c>
      <c r="L4132">
        <v>0</v>
      </c>
      <c r="M4132">
        <v>-1778.24</v>
      </c>
      <c r="N4132">
        <v>0</v>
      </c>
      <c r="O4132">
        <v>0</v>
      </c>
      <c r="P4132">
        <v>0</v>
      </c>
      <c r="Q4132">
        <v>-1778.24</v>
      </c>
      <c r="R4132">
        <v>0</v>
      </c>
      <c r="S4132">
        <v>0</v>
      </c>
      <c r="T4132">
        <v>0</v>
      </c>
      <c r="U4132">
        <v>0</v>
      </c>
      <c r="V4132">
        <v>0</v>
      </c>
      <c r="W4132">
        <v>0</v>
      </c>
      <c r="X4132">
        <v>0</v>
      </c>
      <c r="Y4132">
        <v>0</v>
      </c>
      <c r="Z4132">
        <v>0</v>
      </c>
      <c r="AA4132">
        <v>0</v>
      </c>
      <c r="AB4132">
        <v>0</v>
      </c>
      <c r="AC4132">
        <v>0</v>
      </c>
      <c r="AD4132">
        <v>-160064.54999999999</v>
      </c>
      <c r="AE4132">
        <v>0</v>
      </c>
      <c r="AF4132">
        <v>0</v>
      </c>
      <c r="AG4132">
        <v>0</v>
      </c>
      <c r="AH4132">
        <v>0</v>
      </c>
      <c r="AI4132">
        <v>-160064.54999999999</v>
      </c>
      <c r="AJ4132">
        <v>0</v>
      </c>
      <c r="AK4132">
        <v>-160064.54999999999</v>
      </c>
      <c r="AL4132">
        <v>-161842.79</v>
      </c>
      <c r="AM4132">
        <v>0</v>
      </c>
      <c r="AN4132">
        <v>0</v>
      </c>
      <c r="AO4132">
        <v>0</v>
      </c>
      <c r="AP4132">
        <v>0</v>
      </c>
      <c r="AQ4132">
        <v>0</v>
      </c>
    </row>
    <row r="4133" spans="2:43" x14ac:dyDescent="0.35">
      <c r="B4133" s="65" t="s">
        <v>128</v>
      </c>
      <c r="C4133">
        <v>2017</v>
      </c>
      <c r="D4133">
        <v>2017</v>
      </c>
      <c r="F4133">
        <v>1400</v>
      </c>
      <c r="G4133">
        <v>0</v>
      </c>
      <c r="H4133" t="s">
        <v>679</v>
      </c>
      <c r="I4133">
        <v>1</v>
      </c>
      <c r="J4133">
        <v>240</v>
      </c>
      <c r="K4133" t="s">
        <v>66</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-1473.7</v>
      </c>
      <c r="AE4133">
        <v>0</v>
      </c>
      <c r="AF4133">
        <v>0</v>
      </c>
      <c r="AG4133">
        <v>0</v>
      </c>
      <c r="AH4133">
        <v>0</v>
      </c>
      <c r="AI4133">
        <v>-1473.7</v>
      </c>
      <c r="AJ4133">
        <v>0</v>
      </c>
      <c r="AK4133">
        <v>-1473.7</v>
      </c>
      <c r="AL4133">
        <v>-1473.7</v>
      </c>
      <c r="AM4133">
        <v>0</v>
      </c>
      <c r="AN4133">
        <v>0</v>
      </c>
      <c r="AO4133">
        <v>0</v>
      </c>
      <c r="AP4133">
        <v>0</v>
      </c>
      <c r="AQ4133">
        <v>0</v>
      </c>
    </row>
    <row r="4134" spans="2:43" x14ac:dyDescent="0.35">
      <c r="B4134" s="65" t="s">
        <v>128</v>
      </c>
      <c r="C4134">
        <v>2017</v>
      </c>
      <c r="D4134">
        <v>2017</v>
      </c>
      <c r="F4134">
        <v>1400</v>
      </c>
      <c r="G4134">
        <v>0</v>
      </c>
      <c r="H4134" t="s">
        <v>679</v>
      </c>
      <c r="I4134">
        <v>1</v>
      </c>
      <c r="J4134">
        <v>251</v>
      </c>
      <c r="K4134" t="s">
        <v>66</v>
      </c>
      <c r="L4134">
        <v>0</v>
      </c>
      <c r="M4134">
        <v>-985505.82</v>
      </c>
      <c r="N4134">
        <v>0</v>
      </c>
      <c r="O4134">
        <v>0</v>
      </c>
      <c r="P4134">
        <v>0</v>
      </c>
      <c r="Q4134">
        <v>-985505.82</v>
      </c>
      <c r="R4134">
        <v>0</v>
      </c>
      <c r="S4134">
        <v>0</v>
      </c>
      <c r="T4134">
        <v>0</v>
      </c>
      <c r="U4134">
        <v>0</v>
      </c>
      <c r="V4134">
        <v>0</v>
      </c>
      <c r="W4134">
        <v>0</v>
      </c>
      <c r="X4134">
        <v>0</v>
      </c>
      <c r="Y4134">
        <v>0</v>
      </c>
      <c r="Z4134">
        <v>0</v>
      </c>
      <c r="AA4134">
        <v>0</v>
      </c>
      <c r="AB4134">
        <v>0</v>
      </c>
      <c r="AC4134">
        <v>0</v>
      </c>
      <c r="AD4134">
        <v>-70626.44</v>
      </c>
      <c r="AE4134">
        <v>0</v>
      </c>
      <c r="AF4134">
        <v>0</v>
      </c>
      <c r="AG4134">
        <v>0</v>
      </c>
      <c r="AH4134">
        <v>0</v>
      </c>
      <c r="AI4134">
        <v>-70626.44</v>
      </c>
      <c r="AJ4134">
        <v>0</v>
      </c>
      <c r="AK4134">
        <v>-70626.44</v>
      </c>
      <c r="AL4134">
        <v>-1056132.26</v>
      </c>
      <c r="AM4134">
        <v>0</v>
      </c>
      <c r="AN4134">
        <v>0</v>
      </c>
      <c r="AO4134">
        <v>0</v>
      </c>
      <c r="AP4134">
        <v>0</v>
      </c>
      <c r="AQ4134">
        <v>0</v>
      </c>
    </row>
    <row r="4135" spans="2:43" x14ac:dyDescent="0.35">
      <c r="B4135" s="65" t="s">
        <v>128</v>
      </c>
      <c r="C4135">
        <v>2017</v>
      </c>
      <c r="D4135">
        <v>2017</v>
      </c>
      <c r="F4135">
        <v>1400</v>
      </c>
      <c r="G4135">
        <v>0</v>
      </c>
      <c r="H4135" t="s">
        <v>679</v>
      </c>
      <c r="I4135">
        <v>1</v>
      </c>
      <c r="J4135">
        <v>252</v>
      </c>
      <c r="K4135" t="s">
        <v>66</v>
      </c>
      <c r="L4135">
        <v>0</v>
      </c>
      <c r="M4135">
        <v>-65851.839999999997</v>
      </c>
      <c r="N4135">
        <v>0</v>
      </c>
      <c r="O4135">
        <v>0</v>
      </c>
      <c r="P4135">
        <v>0</v>
      </c>
      <c r="Q4135">
        <v>-65851.839999999997</v>
      </c>
      <c r="R4135">
        <v>0</v>
      </c>
      <c r="S4135">
        <v>0</v>
      </c>
      <c r="T4135">
        <v>0</v>
      </c>
      <c r="U4135">
        <v>0</v>
      </c>
      <c r="V4135">
        <v>0</v>
      </c>
      <c r="W4135">
        <v>0</v>
      </c>
      <c r="X4135">
        <v>0</v>
      </c>
      <c r="Y4135">
        <v>0</v>
      </c>
      <c r="Z4135">
        <v>0</v>
      </c>
      <c r="AA4135">
        <v>0</v>
      </c>
      <c r="AB4135">
        <v>0</v>
      </c>
      <c r="AC4135">
        <v>0</v>
      </c>
      <c r="AD4135">
        <v>-53202.32</v>
      </c>
      <c r="AE4135">
        <v>0</v>
      </c>
      <c r="AF4135">
        <v>0</v>
      </c>
      <c r="AG4135">
        <v>0</v>
      </c>
      <c r="AH4135">
        <v>0</v>
      </c>
      <c r="AI4135">
        <v>-53202.32</v>
      </c>
      <c r="AJ4135">
        <v>0</v>
      </c>
      <c r="AK4135">
        <v>-53202.32</v>
      </c>
      <c r="AL4135">
        <v>-119054.16</v>
      </c>
      <c r="AM4135">
        <v>0</v>
      </c>
      <c r="AN4135">
        <v>0</v>
      </c>
      <c r="AO4135">
        <v>0</v>
      </c>
      <c r="AP4135">
        <v>0</v>
      </c>
      <c r="AQ4135">
        <v>0</v>
      </c>
    </row>
    <row r="4136" spans="2:43" x14ac:dyDescent="0.35">
      <c r="B4136" s="65" t="s">
        <v>128</v>
      </c>
      <c r="C4136">
        <v>2017</v>
      </c>
      <c r="D4136">
        <v>2017</v>
      </c>
      <c r="F4136">
        <v>1400</v>
      </c>
      <c r="G4136">
        <v>0</v>
      </c>
      <c r="H4136" t="s">
        <v>679</v>
      </c>
      <c r="I4136">
        <v>1</v>
      </c>
      <c r="J4136">
        <v>253</v>
      </c>
      <c r="K4136" t="s">
        <v>66</v>
      </c>
      <c r="L4136">
        <v>0</v>
      </c>
      <c r="M4136">
        <v>-16958.849999999999</v>
      </c>
      <c r="N4136">
        <v>0</v>
      </c>
      <c r="O4136">
        <v>0</v>
      </c>
      <c r="P4136">
        <v>0</v>
      </c>
      <c r="Q4136">
        <v>-16958.849999999999</v>
      </c>
      <c r="R4136">
        <v>0</v>
      </c>
      <c r="S4136">
        <v>0</v>
      </c>
      <c r="T4136">
        <v>0</v>
      </c>
      <c r="U4136">
        <v>0</v>
      </c>
      <c r="V4136">
        <v>0</v>
      </c>
      <c r="W4136">
        <v>0</v>
      </c>
      <c r="X4136">
        <v>0</v>
      </c>
      <c r="Y4136">
        <v>-188917.81</v>
      </c>
      <c r="Z4136">
        <v>0</v>
      </c>
      <c r="AA4136">
        <v>0</v>
      </c>
      <c r="AB4136">
        <v>0</v>
      </c>
      <c r="AC4136">
        <v>-188917.81</v>
      </c>
      <c r="AD4136">
        <v>-540013.48</v>
      </c>
      <c r="AE4136">
        <v>0</v>
      </c>
      <c r="AF4136">
        <v>0</v>
      </c>
      <c r="AG4136">
        <v>0</v>
      </c>
      <c r="AH4136">
        <v>0</v>
      </c>
      <c r="AI4136">
        <v>-540013.48</v>
      </c>
      <c r="AJ4136">
        <v>0</v>
      </c>
      <c r="AK4136">
        <v>-728931.29</v>
      </c>
      <c r="AL4136">
        <v>-745890.14</v>
      </c>
      <c r="AM4136">
        <v>0</v>
      </c>
      <c r="AN4136">
        <v>0</v>
      </c>
      <c r="AO4136">
        <v>0</v>
      </c>
      <c r="AP4136">
        <v>0</v>
      </c>
      <c r="AQ4136">
        <v>0</v>
      </c>
    </row>
    <row r="4137" spans="2:43" x14ac:dyDescent="0.35">
      <c r="B4137" s="65" t="s">
        <v>128</v>
      </c>
      <c r="C4137">
        <v>2017</v>
      </c>
      <c r="D4137">
        <v>2017</v>
      </c>
      <c r="F4137">
        <v>1400</v>
      </c>
      <c r="G4137">
        <v>0</v>
      </c>
      <c r="H4137" t="s">
        <v>679</v>
      </c>
      <c r="I4137">
        <v>1</v>
      </c>
      <c r="J4137">
        <v>257</v>
      </c>
      <c r="K4137" t="s">
        <v>66</v>
      </c>
      <c r="L4137">
        <v>0</v>
      </c>
      <c r="M4137">
        <v>-716817.25</v>
      </c>
      <c r="N4137">
        <v>0</v>
      </c>
      <c r="O4137">
        <v>0</v>
      </c>
      <c r="P4137">
        <v>0</v>
      </c>
      <c r="Q4137">
        <v>-716817.25</v>
      </c>
      <c r="R4137">
        <v>0</v>
      </c>
      <c r="S4137">
        <v>0</v>
      </c>
      <c r="T4137">
        <v>0</v>
      </c>
      <c r="U4137">
        <v>0</v>
      </c>
      <c r="V4137">
        <v>0</v>
      </c>
      <c r="W4137">
        <v>0</v>
      </c>
      <c r="X4137">
        <v>0</v>
      </c>
      <c r="Y4137">
        <v>0</v>
      </c>
      <c r="Z4137">
        <v>0</v>
      </c>
      <c r="AA4137">
        <v>0</v>
      </c>
      <c r="AB4137">
        <v>0</v>
      </c>
      <c r="AC4137">
        <v>0</v>
      </c>
      <c r="AD4137">
        <v>-322471.55</v>
      </c>
      <c r="AE4137">
        <v>0</v>
      </c>
      <c r="AF4137">
        <v>0</v>
      </c>
      <c r="AG4137">
        <v>0</v>
      </c>
      <c r="AH4137">
        <v>0</v>
      </c>
      <c r="AI4137">
        <v>-322471.55</v>
      </c>
      <c r="AJ4137">
        <v>0</v>
      </c>
      <c r="AK4137">
        <v>-322471.55</v>
      </c>
      <c r="AL4137">
        <v>-1039288.8</v>
      </c>
      <c r="AM4137">
        <v>0</v>
      </c>
      <c r="AN4137">
        <v>0</v>
      </c>
      <c r="AO4137">
        <v>0</v>
      </c>
      <c r="AP4137">
        <v>0</v>
      </c>
      <c r="AQ4137">
        <v>0</v>
      </c>
    </row>
    <row r="4138" spans="2:43" x14ac:dyDescent="0.35">
      <c r="B4138" s="65" t="s">
        <v>128</v>
      </c>
      <c r="C4138">
        <v>2017</v>
      </c>
      <c r="D4138">
        <v>2017</v>
      </c>
      <c r="F4138">
        <v>1400</v>
      </c>
      <c r="G4138">
        <v>0</v>
      </c>
      <c r="H4138" t="s">
        <v>679</v>
      </c>
      <c r="I4138">
        <v>1</v>
      </c>
      <c r="J4138">
        <v>260</v>
      </c>
      <c r="K4138" t="s">
        <v>66</v>
      </c>
      <c r="L4138">
        <v>0</v>
      </c>
      <c r="M4138">
        <v>-5078</v>
      </c>
      <c r="N4138">
        <v>0</v>
      </c>
      <c r="O4138">
        <v>0</v>
      </c>
      <c r="P4138">
        <v>0</v>
      </c>
      <c r="Q4138">
        <v>-5078</v>
      </c>
      <c r="R4138">
        <v>0</v>
      </c>
      <c r="S4138">
        <v>0</v>
      </c>
      <c r="T4138">
        <v>0</v>
      </c>
      <c r="U4138">
        <v>0</v>
      </c>
      <c r="V4138">
        <v>0</v>
      </c>
      <c r="W4138">
        <v>0</v>
      </c>
      <c r="X4138">
        <v>0</v>
      </c>
      <c r="Y4138">
        <v>0</v>
      </c>
      <c r="Z4138">
        <v>0</v>
      </c>
      <c r="AA4138">
        <v>0</v>
      </c>
      <c r="AB4138">
        <v>0</v>
      </c>
      <c r="AC4138">
        <v>0</v>
      </c>
      <c r="AD4138">
        <v>-43456.49</v>
      </c>
      <c r="AE4138">
        <v>0</v>
      </c>
      <c r="AF4138">
        <v>0</v>
      </c>
      <c r="AG4138">
        <v>0</v>
      </c>
      <c r="AH4138">
        <v>0</v>
      </c>
      <c r="AI4138">
        <v>-43456.49</v>
      </c>
      <c r="AJ4138">
        <v>0</v>
      </c>
      <c r="AK4138">
        <v>-43456.49</v>
      </c>
      <c r="AL4138">
        <v>-48534.49</v>
      </c>
      <c r="AM4138">
        <v>0</v>
      </c>
      <c r="AN4138">
        <v>0</v>
      </c>
      <c r="AO4138">
        <v>0</v>
      </c>
      <c r="AP4138">
        <v>0</v>
      </c>
      <c r="AQ4138">
        <v>0</v>
      </c>
    </row>
    <row r="4139" spans="2:43" x14ac:dyDescent="0.35">
      <c r="B4139" s="65" t="s">
        <v>128</v>
      </c>
      <c r="C4139">
        <v>2017</v>
      </c>
      <c r="D4139">
        <v>2017</v>
      </c>
      <c r="F4139">
        <v>1400</v>
      </c>
      <c r="G4139">
        <v>0</v>
      </c>
      <c r="H4139" t="s">
        <v>679</v>
      </c>
      <c r="I4139">
        <v>1</v>
      </c>
      <c r="J4139">
        <v>310</v>
      </c>
      <c r="K4139" t="s">
        <v>66</v>
      </c>
      <c r="L4139">
        <v>0</v>
      </c>
      <c r="M4139">
        <v>-283194.63</v>
      </c>
      <c r="N4139">
        <v>0</v>
      </c>
      <c r="O4139">
        <v>0</v>
      </c>
      <c r="P4139">
        <v>0</v>
      </c>
      <c r="Q4139">
        <v>-283194.63</v>
      </c>
      <c r="R4139">
        <v>0</v>
      </c>
      <c r="S4139">
        <v>0</v>
      </c>
      <c r="T4139">
        <v>0</v>
      </c>
      <c r="U4139">
        <v>0</v>
      </c>
      <c r="V4139">
        <v>0</v>
      </c>
      <c r="W4139">
        <v>0</v>
      </c>
      <c r="X4139">
        <v>0</v>
      </c>
      <c r="Y4139">
        <v>0</v>
      </c>
      <c r="Z4139">
        <v>0</v>
      </c>
      <c r="AA4139">
        <v>0</v>
      </c>
      <c r="AB4139">
        <v>0</v>
      </c>
      <c r="AC4139">
        <v>0</v>
      </c>
      <c r="AD4139">
        <v>-268998.84999999998</v>
      </c>
      <c r="AE4139">
        <v>0</v>
      </c>
      <c r="AF4139">
        <v>0</v>
      </c>
      <c r="AG4139">
        <v>0</v>
      </c>
      <c r="AH4139">
        <v>0</v>
      </c>
      <c r="AI4139">
        <v>-268998.84999999998</v>
      </c>
      <c r="AJ4139">
        <v>0</v>
      </c>
      <c r="AK4139">
        <v>-268998.84999999998</v>
      </c>
      <c r="AL4139">
        <v>-552193.48</v>
      </c>
      <c r="AM4139">
        <v>0</v>
      </c>
      <c r="AN4139">
        <v>0</v>
      </c>
      <c r="AO4139">
        <v>0</v>
      </c>
      <c r="AP4139">
        <v>0</v>
      </c>
      <c r="AQ4139">
        <v>0</v>
      </c>
    </row>
    <row r="4140" spans="2:43" x14ac:dyDescent="0.35">
      <c r="B4140" s="65" t="s">
        <v>128</v>
      </c>
      <c r="C4140">
        <v>2017</v>
      </c>
      <c r="D4140">
        <v>2017</v>
      </c>
      <c r="F4140">
        <v>1400</v>
      </c>
      <c r="G4140">
        <v>0</v>
      </c>
      <c r="H4140" t="s">
        <v>679</v>
      </c>
      <c r="I4140">
        <v>1</v>
      </c>
      <c r="J4140">
        <v>420</v>
      </c>
      <c r="K4140" t="s">
        <v>66</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-10146</v>
      </c>
      <c r="AE4140">
        <v>0</v>
      </c>
      <c r="AF4140">
        <v>0</v>
      </c>
      <c r="AG4140">
        <v>0</v>
      </c>
      <c r="AH4140">
        <v>0</v>
      </c>
      <c r="AI4140">
        <v>-10146</v>
      </c>
      <c r="AJ4140">
        <v>0</v>
      </c>
      <c r="AK4140">
        <v>-10146</v>
      </c>
      <c r="AL4140">
        <v>-10146</v>
      </c>
      <c r="AM4140">
        <v>0</v>
      </c>
      <c r="AN4140">
        <v>0</v>
      </c>
      <c r="AO4140">
        <v>0</v>
      </c>
      <c r="AP4140">
        <v>0</v>
      </c>
      <c r="AQ4140">
        <v>0</v>
      </c>
    </row>
    <row r="4141" spans="2:43" x14ac:dyDescent="0.35">
      <c r="B4141" s="65" t="s">
        <v>128</v>
      </c>
      <c r="C4141">
        <v>2017</v>
      </c>
      <c r="D4141">
        <v>2017</v>
      </c>
      <c r="F4141">
        <v>1401</v>
      </c>
      <c r="G4141">
        <v>0</v>
      </c>
      <c r="H4141" t="s">
        <v>679</v>
      </c>
      <c r="I4141">
        <v>1</v>
      </c>
      <c r="J4141">
        <v>111</v>
      </c>
      <c r="K4141" t="s">
        <v>66</v>
      </c>
      <c r="L4141">
        <v>0</v>
      </c>
      <c r="M4141">
        <v>0</v>
      </c>
      <c r="N4141">
        <v>0</v>
      </c>
      <c r="O4141">
        <v>0</v>
      </c>
      <c r="P4141">
        <v>0</v>
      </c>
      <c r="Q4141">
        <v>0</v>
      </c>
      <c r="R4141">
        <v>0</v>
      </c>
      <c r="S4141">
        <v>-1081092.77</v>
      </c>
      <c r="T4141">
        <v>0</v>
      </c>
      <c r="U4141">
        <v>0</v>
      </c>
      <c r="V4141">
        <v>0</v>
      </c>
      <c r="W4141">
        <v>-1081092.77</v>
      </c>
      <c r="X4141">
        <v>0</v>
      </c>
      <c r="Y4141">
        <v>0</v>
      </c>
      <c r="Z4141">
        <v>0</v>
      </c>
      <c r="AA4141">
        <v>0</v>
      </c>
      <c r="AB4141">
        <v>0</v>
      </c>
      <c r="AC4141">
        <v>0</v>
      </c>
      <c r="AD4141">
        <v>-13422319.67</v>
      </c>
      <c r="AE4141">
        <v>0</v>
      </c>
      <c r="AF4141">
        <v>0</v>
      </c>
      <c r="AG4141">
        <v>0</v>
      </c>
      <c r="AH4141">
        <v>0</v>
      </c>
      <c r="AI4141">
        <v>-13422319.67</v>
      </c>
      <c r="AJ4141">
        <v>0</v>
      </c>
      <c r="AK4141">
        <v>-13422319.67</v>
      </c>
      <c r="AL4141">
        <v>-14503412.439999999</v>
      </c>
      <c r="AM4141">
        <v>0</v>
      </c>
      <c r="AN4141">
        <v>0</v>
      </c>
      <c r="AO4141">
        <v>0</v>
      </c>
      <c r="AP4141">
        <v>0</v>
      </c>
      <c r="AQ4141">
        <v>0</v>
      </c>
    </row>
    <row r="4142" spans="2:43" x14ac:dyDescent="0.35">
      <c r="B4142" s="65" t="s">
        <v>128</v>
      </c>
      <c r="C4142">
        <v>2017</v>
      </c>
      <c r="D4142">
        <v>2017</v>
      </c>
      <c r="F4142">
        <v>1401</v>
      </c>
      <c r="G4142">
        <v>0</v>
      </c>
      <c r="H4142" t="s">
        <v>679</v>
      </c>
      <c r="I4142">
        <v>1</v>
      </c>
      <c r="J4142">
        <v>113</v>
      </c>
      <c r="K4142" t="s">
        <v>66</v>
      </c>
      <c r="L4142">
        <v>0</v>
      </c>
      <c r="M4142">
        <v>0</v>
      </c>
      <c r="N4142">
        <v>0</v>
      </c>
      <c r="O4142">
        <v>0</v>
      </c>
      <c r="P4142">
        <v>0</v>
      </c>
      <c r="Q4142">
        <v>0</v>
      </c>
      <c r="R4142">
        <v>0</v>
      </c>
      <c r="S4142">
        <v>-23495.37</v>
      </c>
      <c r="T4142">
        <v>0</v>
      </c>
      <c r="U4142">
        <v>0</v>
      </c>
      <c r="V4142">
        <v>0</v>
      </c>
      <c r="W4142">
        <v>-23495.37</v>
      </c>
      <c r="X4142">
        <v>0</v>
      </c>
      <c r="Y4142">
        <v>0</v>
      </c>
      <c r="Z4142">
        <v>0</v>
      </c>
      <c r="AA4142">
        <v>0</v>
      </c>
      <c r="AB4142">
        <v>0</v>
      </c>
      <c r="AC4142">
        <v>0</v>
      </c>
      <c r="AD4142">
        <v>-312599.28000000003</v>
      </c>
      <c r="AE4142">
        <v>0</v>
      </c>
      <c r="AF4142">
        <v>0</v>
      </c>
      <c r="AG4142">
        <v>0</v>
      </c>
      <c r="AH4142">
        <v>0</v>
      </c>
      <c r="AI4142">
        <v>-312599.28000000003</v>
      </c>
      <c r="AJ4142">
        <v>0</v>
      </c>
      <c r="AK4142">
        <v>-312599.28000000003</v>
      </c>
      <c r="AL4142">
        <v>-336094.65</v>
      </c>
      <c r="AM4142">
        <v>0</v>
      </c>
      <c r="AN4142">
        <v>0</v>
      </c>
      <c r="AO4142">
        <v>0</v>
      </c>
      <c r="AP4142">
        <v>0</v>
      </c>
      <c r="AQ4142">
        <v>0</v>
      </c>
    </row>
    <row r="4143" spans="2:43" x14ac:dyDescent="0.35">
      <c r="B4143" s="65" t="s">
        <v>128</v>
      </c>
      <c r="C4143">
        <v>2017</v>
      </c>
      <c r="D4143">
        <v>2017</v>
      </c>
      <c r="F4143">
        <v>1401</v>
      </c>
      <c r="G4143">
        <v>0</v>
      </c>
      <c r="H4143" t="s">
        <v>679</v>
      </c>
      <c r="I4143">
        <v>1</v>
      </c>
      <c r="J4143">
        <v>115</v>
      </c>
      <c r="K4143" t="s">
        <v>66</v>
      </c>
      <c r="L4143">
        <v>0</v>
      </c>
      <c r="M4143">
        <v>0</v>
      </c>
      <c r="N4143">
        <v>0</v>
      </c>
      <c r="O4143">
        <v>0</v>
      </c>
      <c r="P4143">
        <v>0</v>
      </c>
      <c r="Q4143">
        <v>0</v>
      </c>
      <c r="R4143">
        <v>0</v>
      </c>
      <c r="S4143">
        <v>-4.7699999999999996</v>
      </c>
      <c r="T4143">
        <v>0</v>
      </c>
      <c r="U4143">
        <v>0</v>
      </c>
      <c r="V4143">
        <v>0</v>
      </c>
      <c r="W4143">
        <v>-4.7699999999999996</v>
      </c>
      <c r="X4143">
        <v>0</v>
      </c>
      <c r="Y4143">
        <v>0</v>
      </c>
      <c r="Z4143">
        <v>0</v>
      </c>
      <c r="AA4143">
        <v>0</v>
      </c>
      <c r="AB4143">
        <v>0</v>
      </c>
      <c r="AC4143">
        <v>0</v>
      </c>
      <c r="AD4143">
        <v>-15345.06</v>
      </c>
      <c r="AE4143">
        <v>0</v>
      </c>
      <c r="AF4143">
        <v>0</v>
      </c>
      <c r="AG4143">
        <v>0</v>
      </c>
      <c r="AH4143">
        <v>0</v>
      </c>
      <c r="AI4143">
        <v>-15345.06</v>
      </c>
      <c r="AJ4143">
        <v>0</v>
      </c>
      <c r="AK4143">
        <v>-15345.06</v>
      </c>
      <c r="AL4143">
        <v>-15349.83</v>
      </c>
      <c r="AM4143">
        <v>0</v>
      </c>
      <c r="AN4143">
        <v>0</v>
      </c>
      <c r="AO4143">
        <v>0</v>
      </c>
      <c r="AP4143">
        <v>0</v>
      </c>
      <c r="AQ4143">
        <v>0</v>
      </c>
    </row>
    <row r="4144" spans="2:43" x14ac:dyDescent="0.35">
      <c r="B4144" s="65" t="s">
        <v>128</v>
      </c>
      <c r="C4144">
        <v>2017</v>
      </c>
      <c r="D4144">
        <v>2017</v>
      </c>
      <c r="F4144">
        <v>1401</v>
      </c>
      <c r="G4144">
        <v>0</v>
      </c>
      <c r="H4144" t="s">
        <v>679</v>
      </c>
      <c r="I4144">
        <v>1</v>
      </c>
      <c r="J4144">
        <v>121</v>
      </c>
      <c r="K4144" t="s">
        <v>66</v>
      </c>
      <c r="L4144">
        <v>0</v>
      </c>
      <c r="M4144">
        <v>0</v>
      </c>
      <c r="N4144">
        <v>0</v>
      </c>
      <c r="O4144">
        <v>0</v>
      </c>
      <c r="P4144">
        <v>0</v>
      </c>
      <c r="Q4144">
        <v>0</v>
      </c>
      <c r="R4144">
        <v>0</v>
      </c>
      <c r="S4144">
        <v>-352757.35</v>
      </c>
      <c r="T4144">
        <v>0</v>
      </c>
      <c r="U4144">
        <v>0</v>
      </c>
      <c r="V4144">
        <v>0</v>
      </c>
      <c r="W4144">
        <v>-352757.35</v>
      </c>
      <c r="X4144">
        <v>0</v>
      </c>
      <c r="Y4144">
        <v>0</v>
      </c>
      <c r="Z4144">
        <v>0</v>
      </c>
      <c r="AA4144">
        <v>0</v>
      </c>
      <c r="AB4144">
        <v>0</v>
      </c>
      <c r="AC4144">
        <v>0</v>
      </c>
      <c r="AD4144">
        <v>-4301261.8499999996</v>
      </c>
      <c r="AE4144">
        <v>0</v>
      </c>
      <c r="AF4144">
        <v>0</v>
      </c>
      <c r="AG4144">
        <v>0</v>
      </c>
      <c r="AH4144">
        <v>0</v>
      </c>
      <c r="AI4144">
        <v>-4301261.8499999996</v>
      </c>
      <c r="AJ4144">
        <v>0</v>
      </c>
      <c r="AK4144">
        <v>-4301261.8499999996</v>
      </c>
      <c r="AL4144">
        <v>-4654019.2</v>
      </c>
      <c r="AM4144">
        <v>0</v>
      </c>
      <c r="AN4144">
        <v>0</v>
      </c>
      <c r="AO4144">
        <v>0</v>
      </c>
      <c r="AP4144">
        <v>0</v>
      </c>
      <c r="AQ4144">
        <v>0</v>
      </c>
    </row>
    <row r="4145" spans="2:43" x14ac:dyDescent="0.35">
      <c r="B4145" s="65" t="s">
        <v>128</v>
      </c>
      <c r="C4145">
        <v>2017</v>
      </c>
      <c r="D4145">
        <v>2017</v>
      </c>
      <c r="F4145">
        <v>1401</v>
      </c>
      <c r="G4145">
        <v>0</v>
      </c>
      <c r="H4145" t="s">
        <v>679</v>
      </c>
      <c r="I4145">
        <v>1</v>
      </c>
      <c r="J4145">
        <v>210</v>
      </c>
      <c r="K4145" t="s">
        <v>66</v>
      </c>
      <c r="L4145">
        <v>0</v>
      </c>
      <c r="M4145">
        <v>-226281.08</v>
      </c>
      <c r="N4145">
        <v>0</v>
      </c>
      <c r="O4145">
        <v>0</v>
      </c>
      <c r="P4145">
        <v>0</v>
      </c>
      <c r="Q4145">
        <v>-226281.08</v>
      </c>
      <c r="R4145">
        <v>0</v>
      </c>
      <c r="S4145">
        <v>-18372.78</v>
      </c>
      <c r="T4145">
        <v>0</v>
      </c>
      <c r="U4145">
        <v>0</v>
      </c>
      <c r="V4145">
        <v>0</v>
      </c>
      <c r="W4145">
        <v>-18372.78</v>
      </c>
      <c r="X4145">
        <v>0</v>
      </c>
      <c r="Y4145">
        <v>0</v>
      </c>
      <c r="Z4145">
        <v>0</v>
      </c>
      <c r="AA4145">
        <v>0</v>
      </c>
      <c r="AB4145">
        <v>0</v>
      </c>
      <c r="AC4145">
        <v>0</v>
      </c>
      <c r="AD4145">
        <v>-1163783.3600000001</v>
      </c>
      <c r="AE4145">
        <v>0</v>
      </c>
      <c r="AF4145">
        <v>0</v>
      </c>
      <c r="AG4145">
        <v>0</v>
      </c>
      <c r="AH4145">
        <v>0</v>
      </c>
      <c r="AI4145">
        <v>-1163783.3600000001</v>
      </c>
      <c r="AJ4145">
        <v>0</v>
      </c>
      <c r="AK4145">
        <v>-1163783.3600000001</v>
      </c>
      <c r="AL4145">
        <v>-1408437.22</v>
      </c>
      <c r="AM4145">
        <v>0</v>
      </c>
      <c r="AN4145">
        <v>0</v>
      </c>
      <c r="AO4145">
        <v>0</v>
      </c>
      <c r="AP4145">
        <v>0</v>
      </c>
      <c r="AQ4145">
        <v>0</v>
      </c>
    </row>
    <row r="4146" spans="2:43" x14ac:dyDescent="0.35">
      <c r="B4146" s="65" t="s">
        <v>128</v>
      </c>
      <c r="C4146">
        <v>2017</v>
      </c>
      <c r="D4146">
        <v>2017</v>
      </c>
      <c r="F4146">
        <v>1401</v>
      </c>
      <c r="G4146">
        <v>0</v>
      </c>
      <c r="H4146" t="s">
        <v>679</v>
      </c>
      <c r="I4146">
        <v>1</v>
      </c>
      <c r="J4146">
        <v>231</v>
      </c>
      <c r="K4146" t="s">
        <v>66</v>
      </c>
      <c r="L4146">
        <v>0</v>
      </c>
      <c r="M4146">
        <v>-841762.96</v>
      </c>
      <c r="N4146">
        <v>0</v>
      </c>
      <c r="O4146">
        <v>0</v>
      </c>
      <c r="P4146">
        <v>0</v>
      </c>
      <c r="Q4146">
        <v>-841762.96</v>
      </c>
      <c r="R4146">
        <v>0</v>
      </c>
      <c r="S4146">
        <v>0</v>
      </c>
      <c r="T4146">
        <v>0</v>
      </c>
      <c r="U4146">
        <v>0</v>
      </c>
      <c r="V4146">
        <v>0</v>
      </c>
      <c r="W4146">
        <v>0</v>
      </c>
      <c r="X4146">
        <v>0</v>
      </c>
      <c r="Y4146">
        <v>0</v>
      </c>
      <c r="Z4146">
        <v>0</v>
      </c>
      <c r="AA4146">
        <v>0</v>
      </c>
      <c r="AB4146">
        <v>0</v>
      </c>
      <c r="AC4146">
        <v>0</v>
      </c>
      <c r="AD4146">
        <v>-1194667.04</v>
      </c>
      <c r="AE4146">
        <v>0</v>
      </c>
      <c r="AF4146">
        <v>0</v>
      </c>
      <c r="AG4146">
        <v>0</v>
      </c>
      <c r="AH4146">
        <v>0</v>
      </c>
      <c r="AI4146">
        <v>-1194667.04</v>
      </c>
      <c r="AJ4146">
        <v>0</v>
      </c>
      <c r="AK4146">
        <v>-1194667.04</v>
      </c>
      <c r="AL4146">
        <v>-2036430</v>
      </c>
      <c r="AM4146">
        <v>0</v>
      </c>
      <c r="AN4146">
        <v>0</v>
      </c>
      <c r="AO4146">
        <v>0</v>
      </c>
      <c r="AP4146">
        <v>0</v>
      </c>
      <c r="AQ4146">
        <v>0</v>
      </c>
    </row>
    <row r="4147" spans="2:43" x14ac:dyDescent="0.35">
      <c r="B4147" s="65" t="s">
        <v>128</v>
      </c>
      <c r="C4147">
        <v>2017</v>
      </c>
      <c r="D4147">
        <v>2017</v>
      </c>
      <c r="F4147">
        <v>1401</v>
      </c>
      <c r="G4147">
        <v>0</v>
      </c>
      <c r="H4147" t="s">
        <v>679</v>
      </c>
      <c r="I4147">
        <v>1</v>
      </c>
      <c r="J4147">
        <v>232</v>
      </c>
      <c r="K4147" t="s">
        <v>66</v>
      </c>
      <c r="L4147">
        <v>0</v>
      </c>
      <c r="M4147">
        <v>0</v>
      </c>
      <c r="N4147">
        <v>0</v>
      </c>
      <c r="O4147">
        <v>0</v>
      </c>
      <c r="P4147">
        <v>0</v>
      </c>
      <c r="Q4147">
        <v>0</v>
      </c>
      <c r="R4147">
        <v>0</v>
      </c>
      <c r="S4147">
        <v>0</v>
      </c>
      <c r="T4147">
        <v>0</v>
      </c>
      <c r="U4147">
        <v>0</v>
      </c>
      <c r="V4147">
        <v>0</v>
      </c>
      <c r="W4147">
        <v>0</v>
      </c>
      <c r="X4147">
        <v>0</v>
      </c>
      <c r="Y4147">
        <v>-17370.310000000001</v>
      </c>
      <c r="Z4147">
        <v>0</v>
      </c>
      <c r="AA4147">
        <v>0</v>
      </c>
      <c r="AB4147">
        <v>0</v>
      </c>
      <c r="AC4147">
        <v>-17370.310000000001</v>
      </c>
      <c r="AD4147">
        <v>0</v>
      </c>
      <c r="AE4147">
        <v>0</v>
      </c>
      <c r="AF4147">
        <v>0</v>
      </c>
      <c r="AG4147">
        <v>0</v>
      </c>
      <c r="AH4147">
        <v>0</v>
      </c>
      <c r="AI4147">
        <v>0</v>
      </c>
      <c r="AJ4147">
        <v>0</v>
      </c>
      <c r="AK4147">
        <v>-17370.310000000001</v>
      </c>
      <c r="AL4147">
        <v>-17370.310000000001</v>
      </c>
      <c r="AM4147">
        <v>0</v>
      </c>
      <c r="AN4147">
        <v>0</v>
      </c>
      <c r="AO4147">
        <v>0</v>
      </c>
      <c r="AP4147">
        <v>0</v>
      </c>
      <c r="AQ4147">
        <v>0</v>
      </c>
    </row>
    <row r="4148" spans="2:43" x14ac:dyDescent="0.35">
      <c r="B4148" s="65" t="s">
        <v>128</v>
      </c>
      <c r="C4148">
        <v>2017</v>
      </c>
      <c r="D4148">
        <v>2017</v>
      </c>
      <c r="F4148">
        <v>1401</v>
      </c>
      <c r="G4148">
        <v>0</v>
      </c>
      <c r="H4148" t="s">
        <v>679</v>
      </c>
      <c r="I4148">
        <v>1</v>
      </c>
      <c r="J4148">
        <v>233</v>
      </c>
      <c r="K4148" t="s">
        <v>66</v>
      </c>
      <c r="L4148">
        <v>0</v>
      </c>
      <c r="M4148">
        <v>-308197.62</v>
      </c>
      <c r="N4148">
        <v>0</v>
      </c>
      <c r="O4148">
        <v>0</v>
      </c>
      <c r="P4148">
        <v>0</v>
      </c>
      <c r="Q4148">
        <v>-308197.62</v>
      </c>
      <c r="R4148">
        <v>0</v>
      </c>
      <c r="S4148">
        <v>0</v>
      </c>
      <c r="T4148">
        <v>0</v>
      </c>
      <c r="U4148">
        <v>0</v>
      </c>
      <c r="V4148">
        <v>0</v>
      </c>
      <c r="W4148">
        <v>0</v>
      </c>
      <c r="X4148">
        <v>0</v>
      </c>
      <c r="Y4148">
        <v>0</v>
      </c>
      <c r="Z4148">
        <v>0</v>
      </c>
      <c r="AA4148">
        <v>0</v>
      </c>
      <c r="AB4148">
        <v>0</v>
      </c>
      <c r="AC4148">
        <v>0</v>
      </c>
      <c r="AD4148">
        <v>-215499.79</v>
      </c>
      <c r="AE4148">
        <v>0</v>
      </c>
      <c r="AF4148">
        <v>0</v>
      </c>
      <c r="AG4148">
        <v>0</v>
      </c>
      <c r="AH4148">
        <v>0</v>
      </c>
      <c r="AI4148">
        <v>-215499.79</v>
      </c>
      <c r="AJ4148">
        <v>0</v>
      </c>
      <c r="AK4148">
        <v>-215499.79</v>
      </c>
      <c r="AL4148">
        <v>-523697.41</v>
      </c>
      <c r="AM4148">
        <v>0</v>
      </c>
      <c r="AN4148">
        <v>0</v>
      </c>
      <c r="AO4148">
        <v>0</v>
      </c>
      <c r="AP4148">
        <v>0</v>
      </c>
      <c r="AQ4148">
        <v>0</v>
      </c>
    </row>
    <row r="4149" spans="2:43" x14ac:dyDescent="0.35">
      <c r="B4149" s="65" t="s">
        <v>128</v>
      </c>
      <c r="C4149">
        <v>2017</v>
      </c>
      <c r="D4149">
        <v>2017</v>
      </c>
      <c r="F4149">
        <v>1401</v>
      </c>
      <c r="G4149">
        <v>0</v>
      </c>
      <c r="H4149" t="s">
        <v>679</v>
      </c>
      <c r="I4149">
        <v>1</v>
      </c>
      <c r="J4149">
        <v>240</v>
      </c>
      <c r="K4149" t="s">
        <v>66</v>
      </c>
      <c r="L4149">
        <v>0</v>
      </c>
      <c r="M4149">
        <v>-193264</v>
      </c>
      <c r="N4149">
        <v>0</v>
      </c>
      <c r="O4149">
        <v>0</v>
      </c>
      <c r="P4149">
        <v>0</v>
      </c>
      <c r="Q4149">
        <v>-193264</v>
      </c>
      <c r="R4149">
        <v>0</v>
      </c>
      <c r="S4149">
        <v>0</v>
      </c>
      <c r="T4149">
        <v>0</v>
      </c>
      <c r="U4149">
        <v>0</v>
      </c>
      <c r="V4149">
        <v>0</v>
      </c>
      <c r="W4149">
        <v>0</v>
      </c>
      <c r="X4149">
        <v>0</v>
      </c>
      <c r="Y4149">
        <v>0</v>
      </c>
      <c r="Z4149">
        <v>0</v>
      </c>
      <c r="AA4149">
        <v>0</v>
      </c>
      <c r="AB4149">
        <v>0</v>
      </c>
      <c r="AC4149">
        <v>0</v>
      </c>
      <c r="AD4149">
        <v>-121456.14</v>
      </c>
      <c r="AE4149">
        <v>0</v>
      </c>
      <c r="AF4149">
        <v>0</v>
      </c>
      <c r="AG4149">
        <v>0</v>
      </c>
      <c r="AH4149">
        <v>0</v>
      </c>
      <c r="AI4149">
        <v>-121456.14</v>
      </c>
      <c r="AJ4149">
        <v>0</v>
      </c>
      <c r="AK4149">
        <v>-121456.14</v>
      </c>
      <c r="AL4149">
        <v>-314720.14</v>
      </c>
      <c r="AM4149">
        <v>0</v>
      </c>
      <c r="AN4149">
        <v>0</v>
      </c>
      <c r="AO4149">
        <v>0</v>
      </c>
      <c r="AP4149">
        <v>0</v>
      </c>
      <c r="AQ4149">
        <v>0</v>
      </c>
    </row>
    <row r="4150" spans="2:43" x14ac:dyDescent="0.35">
      <c r="B4150" s="65" t="s">
        <v>128</v>
      </c>
      <c r="C4150">
        <v>2017</v>
      </c>
      <c r="D4150">
        <v>2017</v>
      </c>
      <c r="F4150">
        <v>1401</v>
      </c>
      <c r="G4150">
        <v>0</v>
      </c>
      <c r="H4150" t="s">
        <v>679</v>
      </c>
      <c r="I4150">
        <v>1</v>
      </c>
      <c r="J4150">
        <v>251</v>
      </c>
      <c r="K4150" t="s">
        <v>66</v>
      </c>
      <c r="L4150">
        <v>0</v>
      </c>
      <c r="M4150">
        <v>-2936930.05</v>
      </c>
      <c r="N4150">
        <v>0</v>
      </c>
      <c r="O4150">
        <v>0</v>
      </c>
      <c r="P4150">
        <v>0</v>
      </c>
      <c r="Q4150">
        <v>-2936930.05</v>
      </c>
      <c r="R4150">
        <v>0</v>
      </c>
      <c r="S4150">
        <v>0</v>
      </c>
      <c r="T4150">
        <v>0</v>
      </c>
      <c r="U4150">
        <v>0</v>
      </c>
      <c r="V4150">
        <v>0</v>
      </c>
      <c r="W4150">
        <v>0</v>
      </c>
      <c r="X4150">
        <v>0</v>
      </c>
      <c r="Y4150">
        <v>-135905.28</v>
      </c>
      <c r="Z4150">
        <v>0</v>
      </c>
      <c r="AA4150">
        <v>0</v>
      </c>
      <c r="AB4150">
        <v>0</v>
      </c>
      <c r="AC4150">
        <v>-135905.28</v>
      </c>
      <c r="AD4150">
        <v>-316669.48</v>
      </c>
      <c r="AE4150">
        <v>0</v>
      </c>
      <c r="AF4150">
        <v>0</v>
      </c>
      <c r="AG4150">
        <v>0</v>
      </c>
      <c r="AH4150">
        <v>0</v>
      </c>
      <c r="AI4150">
        <v>-316669.48</v>
      </c>
      <c r="AJ4150">
        <v>0</v>
      </c>
      <c r="AK4150">
        <v>-452574.76</v>
      </c>
      <c r="AL4150">
        <v>-3389504.81</v>
      </c>
      <c r="AM4150">
        <v>0</v>
      </c>
      <c r="AN4150">
        <v>0</v>
      </c>
      <c r="AO4150">
        <v>0</v>
      </c>
      <c r="AP4150">
        <v>0</v>
      </c>
      <c r="AQ4150">
        <v>0</v>
      </c>
    </row>
    <row r="4151" spans="2:43" x14ac:dyDescent="0.35">
      <c r="B4151" s="65" t="s">
        <v>128</v>
      </c>
      <c r="C4151">
        <v>2017</v>
      </c>
      <c r="D4151">
        <v>2017</v>
      </c>
      <c r="F4151">
        <v>1401</v>
      </c>
      <c r="G4151">
        <v>0</v>
      </c>
      <c r="H4151" t="s">
        <v>679</v>
      </c>
      <c r="I4151">
        <v>1</v>
      </c>
      <c r="J4151">
        <v>252</v>
      </c>
      <c r="K4151" t="s">
        <v>66</v>
      </c>
      <c r="L4151">
        <v>0</v>
      </c>
      <c r="M4151">
        <v>-50934.34</v>
      </c>
      <c r="N4151">
        <v>0</v>
      </c>
      <c r="O4151">
        <v>0</v>
      </c>
      <c r="P4151">
        <v>0</v>
      </c>
      <c r="Q4151">
        <v>-50934.34</v>
      </c>
      <c r="R4151">
        <v>0</v>
      </c>
      <c r="S4151">
        <v>0</v>
      </c>
      <c r="T4151">
        <v>0</v>
      </c>
      <c r="U4151">
        <v>0</v>
      </c>
      <c r="V4151">
        <v>0</v>
      </c>
      <c r="W4151">
        <v>0</v>
      </c>
      <c r="X4151">
        <v>0</v>
      </c>
      <c r="Y4151">
        <v>0</v>
      </c>
      <c r="Z4151">
        <v>0</v>
      </c>
      <c r="AA4151">
        <v>0</v>
      </c>
      <c r="AB4151">
        <v>0</v>
      </c>
      <c r="AC4151">
        <v>0</v>
      </c>
      <c r="AD4151">
        <v>-169886.7</v>
      </c>
      <c r="AE4151">
        <v>0</v>
      </c>
      <c r="AF4151">
        <v>0</v>
      </c>
      <c r="AG4151">
        <v>0</v>
      </c>
      <c r="AH4151">
        <v>0</v>
      </c>
      <c r="AI4151">
        <v>-169886.7</v>
      </c>
      <c r="AJ4151">
        <v>0</v>
      </c>
      <c r="AK4151">
        <v>-169886.7</v>
      </c>
      <c r="AL4151">
        <v>-220821.04</v>
      </c>
      <c r="AM4151">
        <v>0</v>
      </c>
      <c r="AN4151">
        <v>0</v>
      </c>
      <c r="AO4151">
        <v>0</v>
      </c>
      <c r="AP4151">
        <v>0</v>
      </c>
      <c r="AQ4151">
        <v>0</v>
      </c>
    </row>
    <row r="4152" spans="2:43" x14ac:dyDescent="0.35">
      <c r="B4152" s="65" t="s">
        <v>128</v>
      </c>
      <c r="C4152">
        <v>2017</v>
      </c>
      <c r="D4152">
        <v>2017</v>
      </c>
      <c r="F4152">
        <v>1401</v>
      </c>
      <c r="G4152">
        <v>0</v>
      </c>
      <c r="H4152" t="s">
        <v>679</v>
      </c>
      <c r="I4152">
        <v>1</v>
      </c>
      <c r="J4152">
        <v>253</v>
      </c>
      <c r="K4152" t="s">
        <v>66</v>
      </c>
      <c r="L4152">
        <v>0</v>
      </c>
      <c r="M4152">
        <v>-88644.45</v>
      </c>
      <c r="N4152">
        <v>0</v>
      </c>
      <c r="O4152">
        <v>0</v>
      </c>
      <c r="P4152">
        <v>0</v>
      </c>
      <c r="Q4152">
        <v>-88644.45</v>
      </c>
      <c r="R4152">
        <v>0</v>
      </c>
      <c r="S4152">
        <v>0</v>
      </c>
      <c r="T4152">
        <v>0</v>
      </c>
      <c r="U4152">
        <v>0</v>
      </c>
      <c r="V4152">
        <v>0</v>
      </c>
      <c r="W4152">
        <v>0</v>
      </c>
      <c r="X4152">
        <v>0</v>
      </c>
      <c r="Y4152">
        <v>-1062069.6100000001</v>
      </c>
      <c r="Z4152">
        <v>0</v>
      </c>
      <c r="AA4152">
        <v>0</v>
      </c>
      <c r="AB4152">
        <v>0</v>
      </c>
      <c r="AC4152">
        <v>-1062069.6100000001</v>
      </c>
      <c r="AD4152">
        <v>-1945418.82</v>
      </c>
      <c r="AE4152">
        <v>0</v>
      </c>
      <c r="AF4152">
        <v>0</v>
      </c>
      <c r="AG4152">
        <v>0</v>
      </c>
      <c r="AH4152">
        <v>0</v>
      </c>
      <c r="AI4152">
        <v>-1945418.82</v>
      </c>
      <c r="AJ4152">
        <v>0</v>
      </c>
      <c r="AK4152">
        <v>-3007488.43</v>
      </c>
      <c r="AL4152">
        <v>-3096132.88</v>
      </c>
      <c r="AM4152">
        <v>0</v>
      </c>
      <c r="AN4152">
        <v>0</v>
      </c>
      <c r="AO4152">
        <v>0</v>
      </c>
      <c r="AP4152">
        <v>0</v>
      </c>
      <c r="AQ4152">
        <v>0</v>
      </c>
    </row>
    <row r="4153" spans="2:43" x14ac:dyDescent="0.35">
      <c r="B4153" s="65" t="s">
        <v>128</v>
      </c>
      <c r="C4153">
        <v>2017</v>
      </c>
      <c r="D4153">
        <v>2017</v>
      </c>
      <c r="F4153">
        <v>1401</v>
      </c>
      <c r="G4153">
        <v>0</v>
      </c>
      <c r="H4153" t="s">
        <v>679</v>
      </c>
      <c r="I4153">
        <v>1</v>
      </c>
      <c r="J4153">
        <v>257</v>
      </c>
      <c r="K4153" t="s">
        <v>66</v>
      </c>
      <c r="L4153">
        <v>0</v>
      </c>
      <c r="M4153">
        <v>-1300185.76</v>
      </c>
      <c r="N4153">
        <v>0</v>
      </c>
      <c r="O4153">
        <v>0</v>
      </c>
      <c r="P4153">
        <v>0</v>
      </c>
      <c r="Q4153">
        <v>-1300185.76</v>
      </c>
      <c r="R4153">
        <v>0</v>
      </c>
      <c r="S4153">
        <v>0</v>
      </c>
      <c r="T4153">
        <v>0</v>
      </c>
      <c r="U4153">
        <v>0</v>
      </c>
      <c r="V4153">
        <v>0</v>
      </c>
      <c r="W4153">
        <v>0</v>
      </c>
      <c r="X4153">
        <v>0</v>
      </c>
      <c r="Y4153">
        <v>0</v>
      </c>
      <c r="Z4153">
        <v>0</v>
      </c>
      <c r="AA4153">
        <v>0</v>
      </c>
      <c r="AB4153">
        <v>0</v>
      </c>
      <c r="AC4153">
        <v>0</v>
      </c>
      <c r="AD4153">
        <v>-896161.34</v>
      </c>
      <c r="AE4153">
        <v>0</v>
      </c>
      <c r="AF4153">
        <v>0</v>
      </c>
      <c r="AG4153">
        <v>0</v>
      </c>
      <c r="AH4153">
        <v>0</v>
      </c>
      <c r="AI4153">
        <v>-896161.34</v>
      </c>
      <c r="AJ4153">
        <v>0</v>
      </c>
      <c r="AK4153">
        <v>-896161.34</v>
      </c>
      <c r="AL4153">
        <v>-2196347.1</v>
      </c>
      <c r="AM4153">
        <v>0</v>
      </c>
      <c r="AN4153">
        <v>0</v>
      </c>
      <c r="AO4153">
        <v>0</v>
      </c>
      <c r="AP4153">
        <v>0</v>
      </c>
      <c r="AQ4153">
        <v>0</v>
      </c>
    </row>
    <row r="4154" spans="2:43" x14ac:dyDescent="0.35">
      <c r="B4154" s="65" t="s">
        <v>128</v>
      </c>
      <c r="C4154">
        <v>2017</v>
      </c>
      <c r="D4154">
        <v>2017</v>
      </c>
      <c r="F4154">
        <v>1401</v>
      </c>
      <c r="G4154">
        <v>0</v>
      </c>
      <c r="H4154" t="s">
        <v>679</v>
      </c>
      <c r="I4154">
        <v>1</v>
      </c>
      <c r="J4154">
        <v>260</v>
      </c>
      <c r="K4154" t="s">
        <v>66</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-66380.509999999995</v>
      </c>
      <c r="AE4154">
        <v>0</v>
      </c>
      <c r="AF4154">
        <v>0</v>
      </c>
      <c r="AG4154">
        <v>0</v>
      </c>
      <c r="AH4154">
        <v>0</v>
      </c>
      <c r="AI4154">
        <v>-66380.509999999995</v>
      </c>
      <c r="AJ4154">
        <v>0</v>
      </c>
      <c r="AK4154">
        <v>-66380.509999999995</v>
      </c>
      <c r="AL4154">
        <v>-66380.509999999995</v>
      </c>
      <c r="AM4154">
        <v>0</v>
      </c>
      <c r="AN4154">
        <v>0</v>
      </c>
      <c r="AO4154">
        <v>0</v>
      </c>
      <c r="AP4154">
        <v>0</v>
      </c>
      <c r="AQ4154">
        <v>0</v>
      </c>
    </row>
    <row r="4155" spans="2:43" x14ac:dyDescent="0.35">
      <c r="B4155" s="65" t="s">
        <v>128</v>
      </c>
      <c r="C4155">
        <v>2017</v>
      </c>
      <c r="D4155">
        <v>2017</v>
      </c>
      <c r="F4155">
        <v>1401</v>
      </c>
      <c r="G4155">
        <v>0</v>
      </c>
      <c r="H4155" t="s">
        <v>679</v>
      </c>
      <c r="I4155">
        <v>1</v>
      </c>
      <c r="J4155">
        <v>310</v>
      </c>
      <c r="K4155" t="s">
        <v>66</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-105190.63</v>
      </c>
      <c r="AE4155">
        <v>0</v>
      </c>
      <c r="AF4155">
        <v>0</v>
      </c>
      <c r="AG4155">
        <v>0</v>
      </c>
      <c r="AH4155">
        <v>0</v>
      </c>
      <c r="AI4155">
        <v>-105190.63</v>
      </c>
      <c r="AJ4155">
        <v>0</v>
      </c>
      <c r="AK4155">
        <v>-105190.63</v>
      </c>
      <c r="AL4155">
        <v>-105190.63</v>
      </c>
      <c r="AM4155">
        <v>0</v>
      </c>
      <c r="AN4155">
        <v>0</v>
      </c>
      <c r="AO4155">
        <v>0</v>
      </c>
      <c r="AP4155">
        <v>0</v>
      </c>
      <c r="AQ4155">
        <v>0</v>
      </c>
    </row>
    <row r="4156" spans="2:43" x14ac:dyDescent="0.35">
      <c r="B4156" s="65" t="s">
        <v>128</v>
      </c>
      <c r="C4156">
        <v>2017</v>
      </c>
      <c r="D4156">
        <v>2017</v>
      </c>
      <c r="F4156">
        <v>1401</v>
      </c>
      <c r="G4156">
        <v>0</v>
      </c>
      <c r="H4156" t="s">
        <v>679</v>
      </c>
      <c r="I4156">
        <v>1</v>
      </c>
      <c r="J4156">
        <v>420</v>
      </c>
      <c r="K4156" t="s">
        <v>66</v>
      </c>
      <c r="L4156">
        <v>0</v>
      </c>
      <c r="M4156">
        <v>0</v>
      </c>
      <c r="N4156">
        <v>0</v>
      </c>
      <c r="O4156">
        <v>0</v>
      </c>
      <c r="P4156">
        <v>0</v>
      </c>
      <c r="Q4156">
        <v>0</v>
      </c>
      <c r="R4156">
        <v>0</v>
      </c>
      <c r="S4156">
        <v>-600</v>
      </c>
      <c r="T4156">
        <v>0</v>
      </c>
      <c r="U4156">
        <v>0</v>
      </c>
      <c r="V4156">
        <v>0</v>
      </c>
      <c r="W4156">
        <v>-600</v>
      </c>
      <c r="X4156">
        <v>0</v>
      </c>
      <c r="Y4156">
        <v>0</v>
      </c>
      <c r="Z4156">
        <v>0</v>
      </c>
      <c r="AA4156">
        <v>0</v>
      </c>
      <c r="AB4156">
        <v>0</v>
      </c>
      <c r="AC4156">
        <v>0</v>
      </c>
      <c r="AD4156">
        <v>-55430.080000000002</v>
      </c>
      <c r="AE4156">
        <v>0</v>
      </c>
      <c r="AF4156">
        <v>0</v>
      </c>
      <c r="AG4156">
        <v>0</v>
      </c>
      <c r="AH4156">
        <v>0</v>
      </c>
      <c r="AI4156">
        <v>-55430.080000000002</v>
      </c>
      <c r="AJ4156">
        <v>0</v>
      </c>
      <c r="AK4156">
        <v>-55430.080000000002</v>
      </c>
      <c r="AL4156">
        <v>-56030.080000000002</v>
      </c>
      <c r="AM4156">
        <v>0</v>
      </c>
      <c r="AN4156">
        <v>0</v>
      </c>
      <c r="AO4156">
        <v>0</v>
      </c>
      <c r="AP4156">
        <v>0</v>
      </c>
      <c r="AQ4156">
        <v>0</v>
      </c>
    </row>
    <row r="4157" spans="2:43" x14ac:dyDescent="0.35">
      <c r="B4157" s="65" t="s">
        <v>128</v>
      </c>
      <c r="C4157">
        <v>2017</v>
      </c>
      <c r="D4157">
        <v>2017</v>
      </c>
      <c r="F4157">
        <v>5172</v>
      </c>
      <c r="G4157">
        <v>0</v>
      </c>
      <c r="H4157" t="s">
        <v>679</v>
      </c>
      <c r="I4157">
        <v>1</v>
      </c>
      <c r="J4157">
        <v>111</v>
      </c>
      <c r="K4157" t="s">
        <v>66</v>
      </c>
      <c r="L4157">
        <v>0</v>
      </c>
      <c r="M4157">
        <v>0</v>
      </c>
      <c r="N4157">
        <v>0</v>
      </c>
      <c r="O4157">
        <v>0</v>
      </c>
      <c r="P4157">
        <v>0</v>
      </c>
      <c r="Q4157">
        <v>0</v>
      </c>
      <c r="R4157">
        <v>0</v>
      </c>
      <c r="S4157">
        <v>-1799316.33</v>
      </c>
      <c r="T4157">
        <v>0</v>
      </c>
      <c r="U4157">
        <v>0</v>
      </c>
      <c r="V4157">
        <v>0</v>
      </c>
      <c r="W4157">
        <v>-1799316.33</v>
      </c>
      <c r="X4157">
        <v>0</v>
      </c>
      <c r="Y4157">
        <v>0</v>
      </c>
      <c r="Z4157">
        <v>0</v>
      </c>
      <c r="AA4157">
        <v>0</v>
      </c>
      <c r="AB4157">
        <v>0</v>
      </c>
      <c r="AC4157">
        <v>0</v>
      </c>
      <c r="AD4157">
        <v>-21378509.43</v>
      </c>
      <c r="AE4157">
        <v>0</v>
      </c>
      <c r="AF4157">
        <v>0</v>
      </c>
      <c r="AG4157">
        <v>0</v>
      </c>
      <c r="AH4157">
        <v>0</v>
      </c>
      <c r="AI4157">
        <v>-21378509.43</v>
      </c>
      <c r="AJ4157">
        <v>0</v>
      </c>
      <c r="AK4157">
        <v>-21378509.43</v>
      </c>
      <c r="AL4157">
        <v>-23177825.760000002</v>
      </c>
      <c r="AM4157">
        <v>0</v>
      </c>
      <c r="AN4157">
        <v>0</v>
      </c>
      <c r="AO4157">
        <v>0</v>
      </c>
      <c r="AP4157">
        <v>0</v>
      </c>
      <c r="AQ4157">
        <v>0</v>
      </c>
    </row>
    <row r="4158" spans="2:43" x14ac:dyDescent="0.35">
      <c r="B4158" s="65" t="s">
        <v>128</v>
      </c>
      <c r="C4158">
        <v>2017</v>
      </c>
      <c r="D4158">
        <v>2017</v>
      </c>
      <c r="F4158">
        <v>5172</v>
      </c>
      <c r="G4158">
        <v>0</v>
      </c>
      <c r="H4158" t="s">
        <v>679</v>
      </c>
      <c r="I4158">
        <v>1</v>
      </c>
      <c r="J4158">
        <v>113</v>
      </c>
      <c r="K4158" t="s">
        <v>66</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-57972.5</v>
      </c>
      <c r="AE4158">
        <v>0</v>
      </c>
      <c r="AF4158">
        <v>0</v>
      </c>
      <c r="AG4158">
        <v>0</v>
      </c>
      <c r="AH4158">
        <v>0</v>
      </c>
      <c r="AI4158">
        <v>-57972.5</v>
      </c>
      <c r="AJ4158">
        <v>0</v>
      </c>
      <c r="AK4158">
        <v>-57972.5</v>
      </c>
      <c r="AL4158">
        <v>-57972.5</v>
      </c>
      <c r="AM4158">
        <v>0</v>
      </c>
      <c r="AN4158">
        <v>0</v>
      </c>
      <c r="AO4158">
        <v>0</v>
      </c>
      <c r="AP4158">
        <v>0</v>
      </c>
      <c r="AQ4158">
        <v>0</v>
      </c>
    </row>
    <row r="4159" spans="2:43" x14ac:dyDescent="0.35">
      <c r="B4159" s="65" t="s">
        <v>128</v>
      </c>
      <c r="C4159">
        <v>2017</v>
      </c>
      <c r="D4159">
        <v>2017</v>
      </c>
      <c r="F4159">
        <v>5172</v>
      </c>
      <c r="G4159">
        <v>0</v>
      </c>
      <c r="H4159" t="s">
        <v>679</v>
      </c>
      <c r="I4159">
        <v>1</v>
      </c>
      <c r="J4159">
        <v>115</v>
      </c>
      <c r="K4159" t="s">
        <v>66</v>
      </c>
      <c r="L4159">
        <v>0</v>
      </c>
      <c r="M4159">
        <v>0</v>
      </c>
      <c r="N4159">
        <v>0</v>
      </c>
      <c r="O4159">
        <v>0</v>
      </c>
      <c r="P4159">
        <v>0</v>
      </c>
      <c r="Q4159">
        <v>0</v>
      </c>
      <c r="R4159">
        <v>0</v>
      </c>
      <c r="S4159">
        <v>-1142.28</v>
      </c>
      <c r="T4159">
        <v>0</v>
      </c>
      <c r="U4159">
        <v>0</v>
      </c>
      <c r="V4159">
        <v>0</v>
      </c>
      <c r="W4159">
        <v>-1142.28</v>
      </c>
      <c r="X4159">
        <v>0</v>
      </c>
      <c r="Y4159">
        <v>0</v>
      </c>
      <c r="Z4159">
        <v>0</v>
      </c>
      <c r="AA4159">
        <v>0</v>
      </c>
      <c r="AB4159">
        <v>0</v>
      </c>
      <c r="AC4159">
        <v>0</v>
      </c>
      <c r="AD4159">
        <v>-55084.94</v>
      </c>
      <c r="AE4159">
        <v>0</v>
      </c>
      <c r="AF4159">
        <v>0</v>
      </c>
      <c r="AG4159">
        <v>0</v>
      </c>
      <c r="AH4159">
        <v>0</v>
      </c>
      <c r="AI4159">
        <v>-55084.94</v>
      </c>
      <c r="AJ4159">
        <v>0</v>
      </c>
      <c r="AK4159">
        <v>-55084.94</v>
      </c>
      <c r="AL4159">
        <v>-56227.22</v>
      </c>
      <c r="AM4159">
        <v>0</v>
      </c>
      <c r="AN4159">
        <v>0</v>
      </c>
      <c r="AO4159">
        <v>0</v>
      </c>
      <c r="AP4159">
        <v>0</v>
      </c>
      <c r="AQ4159">
        <v>0</v>
      </c>
    </row>
    <row r="4160" spans="2:43" x14ac:dyDescent="0.35">
      <c r="B4160" s="65" t="s">
        <v>128</v>
      </c>
      <c r="C4160">
        <v>2017</v>
      </c>
      <c r="D4160">
        <v>2017</v>
      </c>
      <c r="F4160">
        <v>5172</v>
      </c>
      <c r="G4160">
        <v>0</v>
      </c>
      <c r="H4160" t="s">
        <v>679</v>
      </c>
      <c r="I4160">
        <v>1</v>
      </c>
      <c r="J4160">
        <v>121</v>
      </c>
      <c r="K4160" t="s">
        <v>66</v>
      </c>
      <c r="L4160">
        <v>0</v>
      </c>
      <c r="M4160">
        <v>-162019.70000000001</v>
      </c>
      <c r="N4160">
        <v>0</v>
      </c>
      <c r="O4160">
        <v>0</v>
      </c>
      <c r="P4160">
        <v>0</v>
      </c>
      <c r="Q4160">
        <v>-162019.70000000001</v>
      </c>
      <c r="R4160">
        <v>0</v>
      </c>
      <c r="S4160">
        <v>-587600.47</v>
      </c>
      <c r="T4160">
        <v>0</v>
      </c>
      <c r="U4160">
        <v>0</v>
      </c>
      <c r="V4160">
        <v>0</v>
      </c>
      <c r="W4160">
        <v>-587600.47</v>
      </c>
      <c r="X4160">
        <v>0</v>
      </c>
      <c r="Y4160">
        <v>0</v>
      </c>
      <c r="Z4160">
        <v>0</v>
      </c>
      <c r="AA4160">
        <v>0</v>
      </c>
      <c r="AB4160">
        <v>0</v>
      </c>
      <c r="AC4160">
        <v>0</v>
      </c>
      <c r="AD4160">
        <v>-6847033.8300000001</v>
      </c>
      <c r="AE4160">
        <v>0</v>
      </c>
      <c r="AF4160">
        <v>0</v>
      </c>
      <c r="AG4160">
        <v>0</v>
      </c>
      <c r="AH4160">
        <v>0</v>
      </c>
      <c r="AI4160">
        <v>-6847033.8300000001</v>
      </c>
      <c r="AJ4160">
        <v>0</v>
      </c>
      <c r="AK4160">
        <v>-6847033.8300000001</v>
      </c>
      <c r="AL4160">
        <v>-7596654</v>
      </c>
      <c r="AM4160">
        <v>0</v>
      </c>
      <c r="AN4160">
        <v>0</v>
      </c>
      <c r="AO4160">
        <v>0</v>
      </c>
      <c r="AP4160">
        <v>0</v>
      </c>
      <c r="AQ4160">
        <v>0</v>
      </c>
    </row>
    <row r="4161" spans="2:43" x14ac:dyDescent="0.35">
      <c r="B4161" s="65" t="s">
        <v>128</v>
      </c>
      <c r="C4161">
        <v>2017</v>
      </c>
      <c r="D4161">
        <v>2017</v>
      </c>
      <c r="F4161">
        <v>5172</v>
      </c>
      <c r="G4161">
        <v>0</v>
      </c>
      <c r="H4161" t="s">
        <v>679</v>
      </c>
      <c r="I4161">
        <v>1</v>
      </c>
      <c r="J4161">
        <v>210</v>
      </c>
      <c r="K4161" t="s">
        <v>66</v>
      </c>
      <c r="L4161">
        <v>0</v>
      </c>
      <c r="M4161">
        <v>-577951.97</v>
      </c>
      <c r="N4161">
        <v>0</v>
      </c>
      <c r="O4161">
        <v>0</v>
      </c>
      <c r="P4161">
        <v>0</v>
      </c>
      <c r="Q4161">
        <v>-577951.97</v>
      </c>
      <c r="R4161">
        <v>0</v>
      </c>
      <c r="S4161">
        <v>-25534.99</v>
      </c>
      <c r="T4161">
        <v>0</v>
      </c>
      <c r="U4161">
        <v>0</v>
      </c>
      <c r="V4161">
        <v>0</v>
      </c>
      <c r="W4161">
        <v>-25534.99</v>
      </c>
      <c r="X4161">
        <v>0</v>
      </c>
      <c r="Y4161">
        <v>0</v>
      </c>
      <c r="Z4161">
        <v>0</v>
      </c>
      <c r="AA4161">
        <v>0</v>
      </c>
      <c r="AB4161">
        <v>0</v>
      </c>
      <c r="AC4161">
        <v>0</v>
      </c>
      <c r="AD4161">
        <v>-2816919.3</v>
      </c>
      <c r="AE4161">
        <v>0</v>
      </c>
      <c r="AF4161">
        <v>0</v>
      </c>
      <c r="AG4161">
        <v>0</v>
      </c>
      <c r="AH4161">
        <v>0</v>
      </c>
      <c r="AI4161">
        <v>-2816919.3</v>
      </c>
      <c r="AJ4161">
        <v>0</v>
      </c>
      <c r="AK4161">
        <v>-2816919.3</v>
      </c>
      <c r="AL4161">
        <v>-3420406.26</v>
      </c>
      <c r="AM4161">
        <v>0</v>
      </c>
      <c r="AN4161">
        <v>0</v>
      </c>
      <c r="AO4161">
        <v>0</v>
      </c>
      <c r="AP4161">
        <v>0</v>
      </c>
      <c r="AQ4161">
        <v>0</v>
      </c>
    </row>
    <row r="4162" spans="2:43" x14ac:dyDescent="0.35">
      <c r="B4162" s="65" t="s">
        <v>128</v>
      </c>
      <c r="C4162">
        <v>2017</v>
      </c>
      <c r="D4162">
        <v>2017</v>
      </c>
      <c r="F4162">
        <v>5172</v>
      </c>
      <c r="G4162">
        <v>0</v>
      </c>
      <c r="H4162" t="s">
        <v>679</v>
      </c>
      <c r="I4162">
        <v>1</v>
      </c>
      <c r="J4162">
        <v>220</v>
      </c>
      <c r="K4162" t="s">
        <v>66</v>
      </c>
      <c r="L4162">
        <v>0</v>
      </c>
      <c r="M4162">
        <v>-32383.88</v>
      </c>
      <c r="N4162">
        <v>0</v>
      </c>
      <c r="O4162">
        <v>0</v>
      </c>
      <c r="P4162">
        <v>0</v>
      </c>
      <c r="Q4162">
        <v>-32383.88</v>
      </c>
      <c r="R4162">
        <v>0</v>
      </c>
      <c r="S4162">
        <v>0</v>
      </c>
      <c r="T4162">
        <v>0</v>
      </c>
      <c r="U4162">
        <v>0</v>
      </c>
      <c r="V4162">
        <v>0</v>
      </c>
      <c r="W4162">
        <v>0</v>
      </c>
      <c r="X4162">
        <v>0</v>
      </c>
      <c r="Y4162">
        <v>0</v>
      </c>
      <c r="Z4162">
        <v>0</v>
      </c>
      <c r="AA4162">
        <v>0</v>
      </c>
      <c r="AB4162">
        <v>0</v>
      </c>
      <c r="AC4162">
        <v>0</v>
      </c>
      <c r="AD4162">
        <v>-3074.25</v>
      </c>
      <c r="AE4162">
        <v>0</v>
      </c>
      <c r="AF4162">
        <v>0</v>
      </c>
      <c r="AG4162">
        <v>0</v>
      </c>
      <c r="AH4162">
        <v>0</v>
      </c>
      <c r="AI4162">
        <v>-3074.25</v>
      </c>
      <c r="AJ4162">
        <v>0</v>
      </c>
      <c r="AK4162">
        <v>-3074.25</v>
      </c>
      <c r="AL4162">
        <v>-35458.129999999997</v>
      </c>
      <c r="AM4162">
        <v>0</v>
      </c>
      <c r="AN4162">
        <v>0</v>
      </c>
      <c r="AO4162">
        <v>0</v>
      </c>
      <c r="AP4162">
        <v>0</v>
      </c>
      <c r="AQ4162">
        <v>0</v>
      </c>
    </row>
    <row r="4163" spans="2:43" x14ac:dyDescent="0.35">
      <c r="B4163" s="65" t="s">
        <v>128</v>
      </c>
      <c r="C4163">
        <v>2017</v>
      </c>
      <c r="D4163">
        <v>2017</v>
      </c>
      <c r="F4163">
        <v>5172</v>
      </c>
      <c r="G4163">
        <v>0</v>
      </c>
      <c r="H4163" t="s">
        <v>679</v>
      </c>
      <c r="I4163">
        <v>1</v>
      </c>
      <c r="J4163">
        <v>231</v>
      </c>
      <c r="K4163" t="s">
        <v>66</v>
      </c>
      <c r="L4163">
        <v>0</v>
      </c>
      <c r="M4163">
        <v>-1103060.78</v>
      </c>
      <c r="N4163">
        <v>0</v>
      </c>
      <c r="O4163">
        <v>0</v>
      </c>
      <c r="P4163">
        <v>0</v>
      </c>
      <c r="Q4163">
        <v>-1103060.78</v>
      </c>
      <c r="R4163">
        <v>0</v>
      </c>
      <c r="S4163">
        <v>0</v>
      </c>
      <c r="T4163">
        <v>0</v>
      </c>
      <c r="U4163">
        <v>0</v>
      </c>
      <c r="V4163">
        <v>0</v>
      </c>
      <c r="W4163">
        <v>0</v>
      </c>
      <c r="X4163">
        <v>0</v>
      </c>
      <c r="Y4163">
        <v>0</v>
      </c>
      <c r="Z4163">
        <v>0</v>
      </c>
      <c r="AA4163">
        <v>0</v>
      </c>
      <c r="AB4163">
        <v>0</v>
      </c>
      <c r="AC4163">
        <v>0</v>
      </c>
      <c r="AD4163">
        <v>-2237409.2200000002</v>
      </c>
      <c r="AE4163">
        <v>0</v>
      </c>
      <c r="AF4163">
        <v>0</v>
      </c>
      <c r="AG4163">
        <v>0</v>
      </c>
      <c r="AH4163">
        <v>0</v>
      </c>
      <c r="AI4163">
        <v>-2237409.2200000002</v>
      </c>
      <c r="AJ4163">
        <v>0</v>
      </c>
      <c r="AK4163">
        <v>-2237409.2200000002</v>
      </c>
      <c r="AL4163">
        <v>-3340470</v>
      </c>
      <c r="AM4163">
        <v>0</v>
      </c>
      <c r="AN4163">
        <v>0</v>
      </c>
      <c r="AO4163">
        <v>0</v>
      </c>
      <c r="AP4163">
        <v>0</v>
      </c>
      <c r="AQ4163">
        <v>0</v>
      </c>
    </row>
    <row r="4164" spans="2:43" x14ac:dyDescent="0.35">
      <c r="B4164" s="65" t="s">
        <v>128</v>
      </c>
      <c r="C4164">
        <v>2017</v>
      </c>
      <c r="D4164">
        <v>2017</v>
      </c>
      <c r="F4164">
        <v>5172</v>
      </c>
      <c r="G4164">
        <v>0</v>
      </c>
      <c r="H4164" t="s">
        <v>679</v>
      </c>
      <c r="I4164">
        <v>1</v>
      </c>
      <c r="J4164">
        <v>232</v>
      </c>
      <c r="K4164" t="s">
        <v>66</v>
      </c>
      <c r="L4164">
        <v>0</v>
      </c>
      <c r="M4164">
        <v>-15306.8</v>
      </c>
      <c r="N4164">
        <v>0</v>
      </c>
      <c r="O4164">
        <v>0</v>
      </c>
      <c r="P4164">
        <v>0</v>
      </c>
      <c r="Q4164">
        <v>-15306.8</v>
      </c>
      <c r="R4164">
        <v>0</v>
      </c>
      <c r="S4164">
        <v>0</v>
      </c>
      <c r="T4164">
        <v>0</v>
      </c>
      <c r="U4164">
        <v>0</v>
      </c>
      <c r="V4164">
        <v>0</v>
      </c>
      <c r="W4164">
        <v>0</v>
      </c>
      <c r="X4164">
        <v>0</v>
      </c>
      <c r="Y4164">
        <v>-17370.310000000001</v>
      </c>
      <c r="Z4164">
        <v>0</v>
      </c>
      <c r="AA4164">
        <v>0</v>
      </c>
      <c r="AB4164">
        <v>0</v>
      </c>
      <c r="AC4164">
        <v>-17370.310000000001</v>
      </c>
      <c r="AD4164">
        <v>-21430.799999999999</v>
      </c>
      <c r="AE4164">
        <v>0</v>
      </c>
      <c r="AF4164">
        <v>0</v>
      </c>
      <c r="AG4164">
        <v>0</v>
      </c>
      <c r="AH4164">
        <v>0</v>
      </c>
      <c r="AI4164">
        <v>-21430.799999999999</v>
      </c>
      <c r="AJ4164">
        <v>0</v>
      </c>
      <c r="AK4164">
        <v>-38801.11</v>
      </c>
      <c r="AL4164">
        <v>-54107.91</v>
      </c>
      <c r="AM4164">
        <v>0</v>
      </c>
      <c r="AN4164">
        <v>0</v>
      </c>
      <c r="AO4164">
        <v>0</v>
      </c>
      <c r="AP4164">
        <v>0</v>
      </c>
      <c r="AQ4164">
        <v>0</v>
      </c>
    </row>
    <row r="4165" spans="2:43" x14ac:dyDescent="0.35">
      <c r="B4165" s="65" t="s">
        <v>128</v>
      </c>
      <c r="C4165">
        <v>2017</v>
      </c>
      <c r="D4165">
        <v>2017</v>
      </c>
      <c r="F4165">
        <v>5172</v>
      </c>
      <c r="G4165">
        <v>0</v>
      </c>
      <c r="H4165" t="s">
        <v>679</v>
      </c>
      <c r="I4165">
        <v>1</v>
      </c>
      <c r="J4165">
        <v>233</v>
      </c>
      <c r="K4165" t="s">
        <v>66</v>
      </c>
      <c r="L4165">
        <v>0</v>
      </c>
      <c r="M4165">
        <v>-348805.03</v>
      </c>
      <c r="N4165">
        <v>0</v>
      </c>
      <c r="O4165">
        <v>0</v>
      </c>
      <c r="P4165">
        <v>0</v>
      </c>
      <c r="Q4165">
        <v>-348805.03</v>
      </c>
      <c r="R4165">
        <v>0</v>
      </c>
      <c r="S4165">
        <v>0</v>
      </c>
      <c r="T4165">
        <v>0</v>
      </c>
      <c r="U4165">
        <v>0</v>
      </c>
      <c r="V4165">
        <v>0</v>
      </c>
      <c r="W4165">
        <v>0</v>
      </c>
      <c r="X4165">
        <v>0</v>
      </c>
      <c r="Y4165">
        <v>-7184.08</v>
      </c>
      <c r="Z4165">
        <v>0</v>
      </c>
      <c r="AA4165">
        <v>0</v>
      </c>
      <c r="AB4165">
        <v>0</v>
      </c>
      <c r="AC4165">
        <v>-7184.08</v>
      </c>
      <c r="AD4165">
        <v>-357419.85</v>
      </c>
      <c r="AE4165">
        <v>0</v>
      </c>
      <c r="AF4165">
        <v>0</v>
      </c>
      <c r="AG4165">
        <v>0</v>
      </c>
      <c r="AH4165">
        <v>0</v>
      </c>
      <c r="AI4165">
        <v>-357419.85</v>
      </c>
      <c r="AJ4165">
        <v>0</v>
      </c>
      <c r="AK4165">
        <v>-364603.93</v>
      </c>
      <c r="AL4165">
        <v>-713408.96</v>
      </c>
      <c r="AM4165">
        <v>0</v>
      </c>
      <c r="AN4165">
        <v>0</v>
      </c>
      <c r="AO4165">
        <v>0</v>
      </c>
      <c r="AP4165">
        <v>0</v>
      </c>
      <c r="AQ4165">
        <v>0</v>
      </c>
    </row>
    <row r="4166" spans="2:43" x14ac:dyDescent="0.35">
      <c r="B4166" s="65" t="s">
        <v>128</v>
      </c>
      <c r="C4166">
        <v>2017</v>
      </c>
      <c r="D4166">
        <v>2017</v>
      </c>
      <c r="F4166">
        <v>5172</v>
      </c>
      <c r="G4166">
        <v>0</v>
      </c>
      <c r="H4166" t="s">
        <v>679</v>
      </c>
      <c r="I4166">
        <v>1</v>
      </c>
      <c r="J4166">
        <v>240</v>
      </c>
      <c r="K4166" t="s">
        <v>66</v>
      </c>
      <c r="L4166">
        <v>0</v>
      </c>
      <c r="M4166">
        <v>-10115</v>
      </c>
      <c r="N4166">
        <v>0</v>
      </c>
      <c r="O4166">
        <v>0</v>
      </c>
      <c r="P4166">
        <v>0</v>
      </c>
      <c r="Q4166">
        <v>-10115</v>
      </c>
      <c r="R4166">
        <v>0</v>
      </c>
      <c r="S4166">
        <v>0</v>
      </c>
      <c r="T4166">
        <v>0</v>
      </c>
      <c r="U4166">
        <v>0</v>
      </c>
      <c r="V4166">
        <v>0</v>
      </c>
      <c r="W4166">
        <v>0</v>
      </c>
      <c r="X4166">
        <v>0</v>
      </c>
      <c r="Y4166">
        <v>0</v>
      </c>
      <c r="Z4166">
        <v>0</v>
      </c>
      <c r="AA4166">
        <v>0</v>
      </c>
      <c r="AB4166">
        <v>0</v>
      </c>
      <c r="AC4166">
        <v>0</v>
      </c>
      <c r="AD4166">
        <v>-47497.4</v>
      </c>
      <c r="AE4166">
        <v>0</v>
      </c>
      <c r="AF4166">
        <v>0</v>
      </c>
      <c r="AG4166">
        <v>0</v>
      </c>
      <c r="AH4166">
        <v>0</v>
      </c>
      <c r="AI4166">
        <v>-47497.4</v>
      </c>
      <c r="AJ4166">
        <v>0</v>
      </c>
      <c r="AK4166">
        <v>-47497.4</v>
      </c>
      <c r="AL4166">
        <v>-57612.4</v>
      </c>
      <c r="AM4166">
        <v>0</v>
      </c>
      <c r="AN4166">
        <v>0</v>
      </c>
      <c r="AO4166">
        <v>0</v>
      </c>
      <c r="AP4166">
        <v>0</v>
      </c>
      <c r="AQ4166">
        <v>0</v>
      </c>
    </row>
    <row r="4167" spans="2:43" x14ac:dyDescent="0.35">
      <c r="B4167" s="65" t="s">
        <v>128</v>
      </c>
      <c r="C4167">
        <v>2017</v>
      </c>
      <c r="D4167">
        <v>2017</v>
      </c>
      <c r="F4167">
        <v>5172</v>
      </c>
      <c r="G4167">
        <v>0</v>
      </c>
      <c r="H4167" t="s">
        <v>679</v>
      </c>
      <c r="I4167">
        <v>1</v>
      </c>
      <c r="J4167">
        <v>251</v>
      </c>
      <c r="K4167" t="s">
        <v>66</v>
      </c>
      <c r="L4167">
        <v>0</v>
      </c>
      <c r="M4167">
        <v>-1500100.1</v>
      </c>
      <c r="N4167">
        <v>0</v>
      </c>
      <c r="O4167">
        <v>0</v>
      </c>
      <c r="P4167">
        <v>0</v>
      </c>
      <c r="Q4167">
        <v>-1500100.1</v>
      </c>
      <c r="R4167">
        <v>0</v>
      </c>
      <c r="S4167">
        <v>0</v>
      </c>
      <c r="T4167">
        <v>0</v>
      </c>
      <c r="U4167">
        <v>0</v>
      </c>
      <c r="V4167">
        <v>0</v>
      </c>
      <c r="W4167">
        <v>0</v>
      </c>
      <c r="X4167">
        <v>0</v>
      </c>
      <c r="Y4167">
        <v>0</v>
      </c>
      <c r="Z4167">
        <v>0</v>
      </c>
      <c r="AA4167">
        <v>0</v>
      </c>
      <c r="AB4167">
        <v>0</v>
      </c>
      <c r="AC4167">
        <v>0</v>
      </c>
      <c r="AD4167">
        <v>-19980.18</v>
      </c>
      <c r="AE4167">
        <v>0</v>
      </c>
      <c r="AF4167">
        <v>0</v>
      </c>
      <c r="AG4167">
        <v>0</v>
      </c>
      <c r="AH4167">
        <v>0</v>
      </c>
      <c r="AI4167">
        <v>-19980.18</v>
      </c>
      <c r="AJ4167">
        <v>0</v>
      </c>
      <c r="AK4167">
        <v>-19980.18</v>
      </c>
      <c r="AL4167">
        <v>-1520080.28</v>
      </c>
      <c r="AM4167">
        <v>0</v>
      </c>
      <c r="AN4167">
        <v>0</v>
      </c>
      <c r="AO4167">
        <v>0</v>
      </c>
      <c r="AP4167">
        <v>0</v>
      </c>
      <c r="AQ4167">
        <v>0</v>
      </c>
    </row>
    <row r="4168" spans="2:43" x14ac:dyDescent="0.35">
      <c r="B4168" s="65" t="s">
        <v>128</v>
      </c>
      <c r="C4168">
        <v>2017</v>
      </c>
      <c r="D4168">
        <v>2017</v>
      </c>
      <c r="F4168">
        <v>5172</v>
      </c>
      <c r="G4168">
        <v>0</v>
      </c>
      <c r="H4168" t="s">
        <v>679</v>
      </c>
      <c r="I4168">
        <v>1</v>
      </c>
      <c r="J4168">
        <v>252</v>
      </c>
      <c r="K4168" t="s">
        <v>66</v>
      </c>
      <c r="L4168">
        <v>0</v>
      </c>
      <c r="M4168">
        <v>-134892.70000000001</v>
      </c>
      <c r="N4168">
        <v>0</v>
      </c>
      <c r="O4168">
        <v>0</v>
      </c>
      <c r="P4168">
        <v>0</v>
      </c>
      <c r="Q4168">
        <v>-134892.70000000001</v>
      </c>
      <c r="R4168">
        <v>0</v>
      </c>
      <c r="S4168">
        <v>-21.4</v>
      </c>
      <c r="T4168">
        <v>0</v>
      </c>
      <c r="U4168">
        <v>0</v>
      </c>
      <c r="V4168">
        <v>0</v>
      </c>
      <c r="W4168">
        <v>-21.4</v>
      </c>
      <c r="X4168">
        <v>0</v>
      </c>
      <c r="Y4168">
        <v>0</v>
      </c>
      <c r="Z4168">
        <v>0</v>
      </c>
      <c r="AA4168">
        <v>0</v>
      </c>
      <c r="AB4168">
        <v>0</v>
      </c>
      <c r="AC4168">
        <v>0</v>
      </c>
      <c r="AD4168">
        <v>-196048.59</v>
      </c>
      <c r="AE4168">
        <v>0</v>
      </c>
      <c r="AF4168">
        <v>0</v>
      </c>
      <c r="AG4168">
        <v>0</v>
      </c>
      <c r="AH4168">
        <v>0</v>
      </c>
      <c r="AI4168">
        <v>-196048.59</v>
      </c>
      <c r="AJ4168">
        <v>0</v>
      </c>
      <c r="AK4168">
        <v>-196048.59</v>
      </c>
      <c r="AL4168">
        <v>-330962.69</v>
      </c>
      <c r="AM4168">
        <v>0</v>
      </c>
      <c r="AN4168">
        <v>0</v>
      </c>
      <c r="AO4168">
        <v>0</v>
      </c>
      <c r="AP4168">
        <v>0</v>
      </c>
      <c r="AQ4168">
        <v>0</v>
      </c>
    </row>
    <row r="4169" spans="2:43" x14ac:dyDescent="0.35">
      <c r="B4169" s="65" t="s">
        <v>128</v>
      </c>
      <c r="C4169">
        <v>2017</v>
      </c>
      <c r="D4169">
        <v>2017</v>
      </c>
      <c r="F4169">
        <v>5172</v>
      </c>
      <c r="G4169">
        <v>0</v>
      </c>
      <c r="H4169" t="s">
        <v>679</v>
      </c>
      <c r="I4169">
        <v>1</v>
      </c>
      <c r="J4169">
        <v>253</v>
      </c>
      <c r="K4169" t="s">
        <v>66</v>
      </c>
      <c r="L4169">
        <v>0</v>
      </c>
      <c r="M4169">
        <v>-98417.72</v>
      </c>
      <c r="N4169">
        <v>0</v>
      </c>
      <c r="O4169">
        <v>0</v>
      </c>
      <c r="P4169">
        <v>0</v>
      </c>
      <c r="Q4169">
        <v>-98417.72</v>
      </c>
      <c r="R4169">
        <v>0</v>
      </c>
      <c r="S4169">
        <v>0</v>
      </c>
      <c r="T4169">
        <v>0</v>
      </c>
      <c r="U4169">
        <v>0</v>
      </c>
      <c r="V4169">
        <v>0</v>
      </c>
      <c r="W4169">
        <v>0</v>
      </c>
      <c r="X4169">
        <v>0</v>
      </c>
      <c r="Y4169">
        <v>-821213.75</v>
      </c>
      <c r="Z4169">
        <v>0</v>
      </c>
      <c r="AA4169">
        <v>0</v>
      </c>
      <c r="AB4169">
        <v>0</v>
      </c>
      <c r="AC4169">
        <v>-821213.75</v>
      </c>
      <c r="AD4169">
        <v>-3020493.13</v>
      </c>
      <c r="AE4169">
        <v>0</v>
      </c>
      <c r="AF4169">
        <v>0</v>
      </c>
      <c r="AG4169">
        <v>0</v>
      </c>
      <c r="AH4169">
        <v>0</v>
      </c>
      <c r="AI4169">
        <v>-3020493.13</v>
      </c>
      <c r="AJ4169">
        <v>0</v>
      </c>
      <c r="AK4169">
        <v>-3841706.88</v>
      </c>
      <c r="AL4169">
        <v>-3940124.6</v>
      </c>
      <c r="AM4169">
        <v>0</v>
      </c>
      <c r="AN4169">
        <v>0</v>
      </c>
      <c r="AO4169">
        <v>0</v>
      </c>
      <c r="AP4169">
        <v>0</v>
      </c>
      <c r="AQ4169">
        <v>0</v>
      </c>
    </row>
    <row r="4170" spans="2:43" x14ac:dyDescent="0.35">
      <c r="B4170" s="65" t="s">
        <v>128</v>
      </c>
      <c r="C4170">
        <v>2017</v>
      </c>
      <c r="D4170">
        <v>2017</v>
      </c>
      <c r="F4170">
        <v>5172</v>
      </c>
      <c r="G4170">
        <v>0</v>
      </c>
      <c r="H4170" t="s">
        <v>679</v>
      </c>
      <c r="I4170">
        <v>1</v>
      </c>
      <c r="J4170">
        <v>254</v>
      </c>
      <c r="K4170" t="s">
        <v>66</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-1895.47</v>
      </c>
      <c r="AE4170">
        <v>0</v>
      </c>
      <c r="AF4170">
        <v>0</v>
      </c>
      <c r="AG4170">
        <v>0</v>
      </c>
      <c r="AH4170">
        <v>0</v>
      </c>
      <c r="AI4170">
        <v>-1895.47</v>
      </c>
      <c r="AJ4170">
        <v>0</v>
      </c>
      <c r="AK4170">
        <v>-1895.47</v>
      </c>
      <c r="AL4170">
        <v>-1895.47</v>
      </c>
      <c r="AM4170">
        <v>0</v>
      </c>
      <c r="AN4170">
        <v>0</v>
      </c>
      <c r="AO4170">
        <v>0</v>
      </c>
      <c r="AP4170">
        <v>0</v>
      </c>
      <c r="AQ4170">
        <v>0</v>
      </c>
    </row>
    <row r="4171" spans="2:43" x14ac:dyDescent="0.35">
      <c r="B4171" s="65" t="s">
        <v>128</v>
      </c>
      <c r="C4171">
        <v>2017</v>
      </c>
      <c r="D4171">
        <v>2017</v>
      </c>
      <c r="F4171">
        <v>5172</v>
      </c>
      <c r="G4171">
        <v>0</v>
      </c>
      <c r="H4171" t="s">
        <v>679</v>
      </c>
      <c r="I4171">
        <v>1</v>
      </c>
      <c r="J4171">
        <v>257</v>
      </c>
      <c r="K4171" t="s">
        <v>66</v>
      </c>
      <c r="L4171">
        <v>0</v>
      </c>
      <c r="M4171">
        <v>-32888.65</v>
      </c>
      <c r="N4171">
        <v>0</v>
      </c>
      <c r="O4171">
        <v>0</v>
      </c>
      <c r="P4171">
        <v>0</v>
      </c>
      <c r="Q4171">
        <v>-32888.65</v>
      </c>
      <c r="R4171">
        <v>0</v>
      </c>
      <c r="S4171">
        <v>0</v>
      </c>
      <c r="T4171">
        <v>0</v>
      </c>
      <c r="U4171">
        <v>0</v>
      </c>
      <c r="V4171">
        <v>0</v>
      </c>
      <c r="W4171">
        <v>0</v>
      </c>
      <c r="X4171">
        <v>0</v>
      </c>
      <c r="Y4171">
        <v>0</v>
      </c>
      <c r="Z4171">
        <v>0</v>
      </c>
      <c r="AA4171">
        <v>0</v>
      </c>
      <c r="AB4171">
        <v>0</v>
      </c>
      <c r="AC4171">
        <v>0</v>
      </c>
      <c r="AD4171">
        <v>-1830.67</v>
      </c>
      <c r="AE4171">
        <v>0</v>
      </c>
      <c r="AF4171">
        <v>0</v>
      </c>
      <c r="AG4171">
        <v>0</v>
      </c>
      <c r="AH4171">
        <v>0</v>
      </c>
      <c r="AI4171">
        <v>-1830.67</v>
      </c>
      <c r="AJ4171">
        <v>0</v>
      </c>
      <c r="AK4171">
        <v>-1830.67</v>
      </c>
      <c r="AL4171">
        <v>-34719.32</v>
      </c>
      <c r="AM4171">
        <v>0</v>
      </c>
      <c r="AN4171">
        <v>0</v>
      </c>
      <c r="AO4171">
        <v>0</v>
      </c>
      <c r="AP4171">
        <v>0</v>
      </c>
      <c r="AQ4171">
        <v>0</v>
      </c>
    </row>
    <row r="4172" spans="2:43" x14ac:dyDescent="0.35">
      <c r="B4172" s="65" t="s">
        <v>128</v>
      </c>
      <c r="C4172">
        <v>2017</v>
      </c>
      <c r="D4172">
        <v>2017</v>
      </c>
      <c r="F4172">
        <v>5172</v>
      </c>
      <c r="G4172">
        <v>0</v>
      </c>
      <c r="H4172" t="s">
        <v>679</v>
      </c>
      <c r="I4172">
        <v>1</v>
      </c>
      <c r="J4172">
        <v>258</v>
      </c>
      <c r="K4172" t="s">
        <v>66</v>
      </c>
      <c r="L4172">
        <v>0</v>
      </c>
      <c r="M4172">
        <v>-3942.31</v>
      </c>
      <c r="N4172">
        <v>0</v>
      </c>
      <c r="O4172">
        <v>0</v>
      </c>
      <c r="P4172">
        <v>0</v>
      </c>
      <c r="Q4172">
        <v>-3942.31</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-3942.31</v>
      </c>
      <c r="AM4172">
        <v>0</v>
      </c>
      <c r="AN4172">
        <v>0</v>
      </c>
      <c r="AO4172">
        <v>0</v>
      </c>
      <c r="AP4172">
        <v>0</v>
      </c>
      <c r="AQ4172">
        <v>0</v>
      </c>
    </row>
    <row r="4173" spans="2:43" x14ac:dyDescent="0.35">
      <c r="B4173" s="65" t="s">
        <v>128</v>
      </c>
      <c r="C4173">
        <v>2017</v>
      </c>
      <c r="D4173">
        <v>2017</v>
      </c>
      <c r="F4173">
        <v>5172</v>
      </c>
      <c r="G4173">
        <v>0</v>
      </c>
      <c r="H4173" t="s">
        <v>679</v>
      </c>
      <c r="I4173">
        <v>1</v>
      </c>
      <c r="J4173">
        <v>260</v>
      </c>
      <c r="K4173" t="s">
        <v>66</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-112923.33</v>
      </c>
      <c r="AE4173">
        <v>0</v>
      </c>
      <c r="AF4173">
        <v>0</v>
      </c>
      <c r="AG4173">
        <v>0</v>
      </c>
      <c r="AH4173">
        <v>0</v>
      </c>
      <c r="AI4173">
        <v>-112923.33</v>
      </c>
      <c r="AJ4173">
        <v>0</v>
      </c>
      <c r="AK4173">
        <v>-112923.33</v>
      </c>
      <c r="AL4173">
        <v>-112923.33</v>
      </c>
      <c r="AM4173">
        <v>0</v>
      </c>
      <c r="AN4173">
        <v>0</v>
      </c>
      <c r="AO4173">
        <v>0</v>
      </c>
      <c r="AP4173">
        <v>0</v>
      </c>
      <c r="AQ4173">
        <v>0</v>
      </c>
    </row>
    <row r="4174" spans="2:43" x14ac:dyDescent="0.35">
      <c r="B4174" s="65" t="s">
        <v>128</v>
      </c>
      <c r="C4174">
        <v>2017</v>
      </c>
      <c r="D4174">
        <v>2017</v>
      </c>
      <c r="F4174">
        <v>5172</v>
      </c>
      <c r="G4174">
        <v>0</v>
      </c>
      <c r="H4174" t="s">
        <v>679</v>
      </c>
      <c r="I4174">
        <v>1</v>
      </c>
      <c r="J4174">
        <v>310</v>
      </c>
      <c r="K4174" t="s">
        <v>66</v>
      </c>
      <c r="L4174">
        <v>0</v>
      </c>
      <c r="M4174">
        <v>-28464.86</v>
      </c>
      <c r="N4174">
        <v>0</v>
      </c>
      <c r="O4174">
        <v>0</v>
      </c>
      <c r="P4174">
        <v>0</v>
      </c>
      <c r="Q4174">
        <v>-28464.86</v>
      </c>
      <c r="R4174">
        <v>0</v>
      </c>
      <c r="S4174">
        <v>0</v>
      </c>
      <c r="T4174">
        <v>0</v>
      </c>
      <c r="U4174">
        <v>0</v>
      </c>
      <c r="V4174">
        <v>0</v>
      </c>
      <c r="W4174">
        <v>0</v>
      </c>
      <c r="X4174">
        <v>0</v>
      </c>
      <c r="Y4174">
        <v>0</v>
      </c>
      <c r="Z4174">
        <v>0</v>
      </c>
      <c r="AA4174">
        <v>0</v>
      </c>
      <c r="AB4174">
        <v>0</v>
      </c>
      <c r="AC4174">
        <v>0</v>
      </c>
      <c r="AD4174">
        <v>-157763.56</v>
      </c>
      <c r="AE4174">
        <v>0</v>
      </c>
      <c r="AF4174">
        <v>0</v>
      </c>
      <c r="AG4174">
        <v>0</v>
      </c>
      <c r="AH4174">
        <v>0</v>
      </c>
      <c r="AI4174">
        <v>-157763.56</v>
      </c>
      <c r="AJ4174">
        <v>0</v>
      </c>
      <c r="AK4174">
        <v>-157763.56</v>
      </c>
      <c r="AL4174">
        <v>-186228.42</v>
      </c>
      <c r="AM4174">
        <v>0</v>
      </c>
      <c r="AN4174">
        <v>0</v>
      </c>
      <c r="AO4174">
        <v>0</v>
      </c>
      <c r="AP4174">
        <v>0</v>
      </c>
      <c r="AQ4174">
        <v>0</v>
      </c>
    </row>
    <row r="4175" spans="2:43" x14ac:dyDescent="0.35">
      <c r="B4175" s="65" t="s">
        <v>128</v>
      </c>
      <c r="C4175">
        <v>2017</v>
      </c>
      <c r="D4175">
        <v>2017</v>
      </c>
      <c r="F4175">
        <v>5172</v>
      </c>
      <c r="G4175">
        <v>0</v>
      </c>
      <c r="H4175" t="s">
        <v>679</v>
      </c>
      <c r="I4175">
        <v>1</v>
      </c>
      <c r="J4175">
        <v>320</v>
      </c>
      <c r="K4175" t="s">
        <v>66</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-40.9</v>
      </c>
      <c r="AE4175">
        <v>0</v>
      </c>
      <c r="AF4175">
        <v>0</v>
      </c>
      <c r="AG4175">
        <v>0</v>
      </c>
      <c r="AH4175">
        <v>0</v>
      </c>
      <c r="AI4175">
        <v>-40.9</v>
      </c>
      <c r="AJ4175">
        <v>0</v>
      </c>
      <c r="AK4175">
        <v>-40.9</v>
      </c>
      <c r="AL4175">
        <v>-40.9</v>
      </c>
      <c r="AM4175">
        <v>0</v>
      </c>
      <c r="AN4175">
        <v>0</v>
      </c>
      <c r="AO4175">
        <v>0</v>
      </c>
      <c r="AP4175">
        <v>0</v>
      </c>
      <c r="AQ4175">
        <v>0</v>
      </c>
    </row>
    <row r="4176" spans="2:43" x14ac:dyDescent="0.35">
      <c r="B4176" s="65" t="s">
        <v>128</v>
      </c>
      <c r="C4176">
        <v>2017</v>
      </c>
      <c r="D4176">
        <v>2018</v>
      </c>
      <c r="F4176">
        <v>5282</v>
      </c>
      <c r="G4176">
        <v>0</v>
      </c>
      <c r="H4176" t="s">
        <v>459</v>
      </c>
      <c r="I4176">
        <v>0</v>
      </c>
      <c r="J4176">
        <v>0</v>
      </c>
      <c r="K4176" t="s">
        <v>460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row>
    <row r="4177" spans="1:43" x14ac:dyDescent="0.35">
      <c r="B4177" s="65" t="s">
        <v>128</v>
      </c>
      <c r="C4177">
        <v>2017</v>
      </c>
      <c r="D4177">
        <v>2019</v>
      </c>
      <c r="F4177">
        <v>1401</v>
      </c>
      <c r="G4177">
        <v>0</v>
      </c>
      <c r="H4177" t="s">
        <v>459</v>
      </c>
      <c r="I4177">
        <v>0</v>
      </c>
      <c r="J4177">
        <v>0</v>
      </c>
      <c r="K4177" t="s">
        <v>460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0</v>
      </c>
      <c r="AK4177">
        <v>0</v>
      </c>
      <c r="AL4177">
        <v>0</v>
      </c>
      <c r="AM4177">
        <v>0</v>
      </c>
      <c r="AN4177">
        <v>0</v>
      </c>
      <c r="AO4177">
        <v>0</v>
      </c>
      <c r="AP4177">
        <v>0</v>
      </c>
      <c r="AQ4177">
        <v>0</v>
      </c>
    </row>
    <row r="4178" spans="1:43" x14ac:dyDescent="0.35">
      <c r="B4178" s="65" t="s">
        <v>128</v>
      </c>
      <c r="C4178">
        <v>2017</v>
      </c>
      <c r="D4178">
        <v>2019</v>
      </c>
      <c r="F4178">
        <v>5172</v>
      </c>
      <c r="G4178">
        <v>0</v>
      </c>
      <c r="H4178" t="s">
        <v>679</v>
      </c>
      <c r="I4178">
        <v>1</v>
      </c>
      <c r="J4178">
        <v>257</v>
      </c>
      <c r="K4178" t="s">
        <v>66</v>
      </c>
      <c r="L4178">
        <v>0</v>
      </c>
      <c r="M4178">
        <v>-385019.26</v>
      </c>
      <c r="N4178">
        <v>0</v>
      </c>
      <c r="O4178">
        <v>0</v>
      </c>
      <c r="P4178">
        <v>0</v>
      </c>
      <c r="Q4178">
        <v>-385019.26</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-385019.26</v>
      </c>
      <c r="AM4178">
        <v>0</v>
      </c>
      <c r="AN4178">
        <v>0</v>
      </c>
      <c r="AO4178">
        <v>0</v>
      </c>
      <c r="AP4178">
        <v>0</v>
      </c>
      <c r="AQ4178">
        <v>0</v>
      </c>
    </row>
    <row r="4179" spans="1:43" x14ac:dyDescent="0.35">
      <c r="B4179" s="65" t="s">
        <v>128</v>
      </c>
      <c r="C4179">
        <v>2017</v>
      </c>
      <c r="D4179">
        <v>2019</v>
      </c>
      <c r="F4179">
        <v>5172</v>
      </c>
      <c r="G4179">
        <v>0</v>
      </c>
      <c r="H4179" t="s">
        <v>679</v>
      </c>
      <c r="I4179">
        <v>1</v>
      </c>
      <c r="J4179">
        <v>310</v>
      </c>
      <c r="K4179" t="s">
        <v>66</v>
      </c>
      <c r="L4179">
        <v>0</v>
      </c>
      <c r="M4179">
        <v>-29029</v>
      </c>
      <c r="N4179">
        <v>0</v>
      </c>
      <c r="O4179">
        <v>0</v>
      </c>
      <c r="P4179">
        <v>0</v>
      </c>
      <c r="Q4179">
        <v>-29029</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-29029</v>
      </c>
      <c r="AM4179">
        <v>0</v>
      </c>
      <c r="AN4179">
        <v>0</v>
      </c>
      <c r="AO4179">
        <v>0</v>
      </c>
      <c r="AP4179">
        <v>0</v>
      </c>
      <c r="AQ4179">
        <v>0</v>
      </c>
    </row>
    <row r="4180" spans="1:43" x14ac:dyDescent="0.35">
      <c r="B4180" s="65" t="s">
        <v>128</v>
      </c>
      <c r="C4180">
        <v>2017</v>
      </c>
      <c r="D4180">
        <v>2019</v>
      </c>
      <c r="F4180">
        <v>8121</v>
      </c>
      <c r="G4180">
        <v>0</v>
      </c>
      <c r="H4180" t="s">
        <v>687</v>
      </c>
      <c r="I4180">
        <v>1</v>
      </c>
      <c r="J4180">
        <v>940</v>
      </c>
      <c r="K4180" t="s">
        <v>66</v>
      </c>
      <c r="L4180">
        <v>0</v>
      </c>
      <c r="M4180">
        <v>0</v>
      </c>
      <c r="N4180">
        <v>0</v>
      </c>
      <c r="O4180">
        <v>0</v>
      </c>
      <c r="P4180">
        <v>0</v>
      </c>
      <c r="Q4180">
        <v>0</v>
      </c>
      <c r="R4180">
        <v>0</v>
      </c>
      <c r="S4180">
        <v>-19902980.739999998</v>
      </c>
      <c r="T4180">
        <v>0</v>
      </c>
      <c r="U4180">
        <v>0</v>
      </c>
      <c r="V4180">
        <v>0</v>
      </c>
      <c r="W4180">
        <v>-19902980.739999998</v>
      </c>
      <c r="X4180">
        <v>0</v>
      </c>
      <c r="Y4180">
        <v>0</v>
      </c>
      <c r="Z4180">
        <v>0</v>
      </c>
      <c r="AA4180">
        <v>0</v>
      </c>
      <c r="AB4180">
        <v>0</v>
      </c>
      <c r="AC4180">
        <v>0</v>
      </c>
      <c r="AD4180">
        <v>-385019.26</v>
      </c>
      <c r="AE4180">
        <v>0</v>
      </c>
      <c r="AF4180">
        <v>0</v>
      </c>
      <c r="AG4180">
        <v>0</v>
      </c>
      <c r="AH4180">
        <v>0</v>
      </c>
      <c r="AI4180">
        <v>-385019.26</v>
      </c>
      <c r="AJ4180">
        <v>0</v>
      </c>
      <c r="AK4180">
        <v>-385019.26</v>
      </c>
      <c r="AL4180">
        <v>-20288000</v>
      </c>
      <c r="AM4180">
        <v>0</v>
      </c>
      <c r="AN4180">
        <v>0</v>
      </c>
      <c r="AO4180">
        <v>0</v>
      </c>
      <c r="AP4180">
        <v>0</v>
      </c>
      <c r="AQ4180">
        <v>0</v>
      </c>
    </row>
    <row r="4181" spans="1:43" x14ac:dyDescent="0.35">
      <c r="A4181" s="65" t="s">
        <v>128</v>
      </c>
      <c r="B4181" s="65" t="s">
        <v>128</v>
      </c>
      <c r="E4181" t="s">
        <v>129</v>
      </c>
      <c r="F4181">
        <v>8083</v>
      </c>
      <c r="G4181">
        <v>14</v>
      </c>
      <c r="H4181" t="s">
        <v>596</v>
      </c>
      <c r="I4181">
        <v>58</v>
      </c>
      <c r="J4181">
        <v>253</v>
      </c>
      <c r="K4181" t="s">
        <v>66</v>
      </c>
      <c r="L4181">
        <v>-493113</v>
      </c>
      <c r="M4181">
        <v>-489864.26</v>
      </c>
      <c r="N4181">
        <v>0</v>
      </c>
      <c r="O4181">
        <v>0</v>
      </c>
      <c r="P4181">
        <v>-493113</v>
      </c>
      <c r="Q4181">
        <v>-489864.26</v>
      </c>
      <c r="R4181">
        <v>0</v>
      </c>
      <c r="S4181">
        <v>0</v>
      </c>
      <c r="T4181">
        <v>0</v>
      </c>
      <c r="U4181">
        <v>0</v>
      </c>
      <c r="V4181">
        <v>0</v>
      </c>
      <c r="W4181">
        <v>0</v>
      </c>
      <c r="X4181">
        <v>0</v>
      </c>
      <c r="Y4181">
        <v>0</v>
      </c>
      <c r="Z4181">
        <v>0</v>
      </c>
      <c r="AA4181">
        <v>0</v>
      </c>
      <c r="AB4181">
        <v>0</v>
      </c>
      <c r="AC4181">
        <v>0</v>
      </c>
      <c r="AD4181">
        <v>-3248.74</v>
      </c>
      <c r="AE4181">
        <v>0</v>
      </c>
      <c r="AF4181">
        <v>0</v>
      </c>
      <c r="AG4181">
        <v>0</v>
      </c>
      <c r="AH4181">
        <v>0</v>
      </c>
      <c r="AI4181">
        <v>-3248.74</v>
      </c>
      <c r="AJ4181">
        <v>0</v>
      </c>
      <c r="AK4181">
        <v>-3248.74</v>
      </c>
      <c r="AL4181">
        <v>0</v>
      </c>
      <c r="AM4181">
        <v>0</v>
      </c>
      <c r="AN4181">
        <v>0</v>
      </c>
      <c r="AO4181">
        <v>0</v>
      </c>
      <c r="AP4181">
        <v>0</v>
      </c>
      <c r="AQ4181">
        <v>0</v>
      </c>
    </row>
    <row r="4182" spans="1:43" x14ac:dyDescent="0.35">
      <c r="A4182" s="65" t="s">
        <v>128</v>
      </c>
      <c r="B4182" s="65" t="s">
        <v>128</v>
      </c>
      <c r="E4182" t="s">
        <v>129</v>
      </c>
      <c r="F4182">
        <v>8083</v>
      </c>
      <c r="G4182">
        <v>14</v>
      </c>
      <c r="H4182" t="s">
        <v>596</v>
      </c>
      <c r="I4182">
        <v>58</v>
      </c>
      <c r="J4182">
        <v>255</v>
      </c>
      <c r="K4182" t="s">
        <v>66</v>
      </c>
      <c r="L4182">
        <v>-36690.949999999997</v>
      </c>
      <c r="M4182">
        <v>0</v>
      </c>
      <c r="N4182">
        <v>0</v>
      </c>
      <c r="O4182">
        <v>0</v>
      </c>
      <c r="P4182">
        <v>-36690.949999999997</v>
      </c>
      <c r="Q4182">
        <v>0</v>
      </c>
      <c r="R4182">
        <v>0</v>
      </c>
      <c r="S4182">
        <v>-36690.949999999997</v>
      </c>
      <c r="T4182">
        <v>0</v>
      </c>
      <c r="U4182">
        <v>0</v>
      </c>
      <c r="V4182">
        <v>0</v>
      </c>
      <c r="W4182">
        <v>-36690.949999999997</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row>
    <row r="4183" spans="1:43" x14ac:dyDescent="0.35">
      <c r="B4183" s="65" t="s">
        <v>128</v>
      </c>
      <c r="E4183" t="s">
        <v>129</v>
      </c>
      <c r="F4183">
        <v>4089</v>
      </c>
      <c r="G4183">
        <v>0</v>
      </c>
      <c r="H4183" t="s">
        <v>689</v>
      </c>
      <c r="I4183">
        <v>801</v>
      </c>
      <c r="J4183">
        <v>111</v>
      </c>
      <c r="K4183" t="s">
        <v>457</v>
      </c>
      <c r="L4183">
        <v>0</v>
      </c>
      <c r="M4183">
        <v>0</v>
      </c>
      <c r="N4183">
        <v>0</v>
      </c>
      <c r="O4183">
        <v>0</v>
      </c>
      <c r="P4183">
        <v>0</v>
      </c>
      <c r="Q4183">
        <v>0</v>
      </c>
      <c r="R4183">
        <v>-347361.61</v>
      </c>
      <c r="S4183">
        <v>0</v>
      </c>
      <c r="T4183">
        <v>0</v>
      </c>
      <c r="U4183">
        <v>0</v>
      </c>
      <c r="V4183">
        <v>-347361.61</v>
      </c>
      <c r="W4183">
        <v>0</v>
      </c>
      <c r="X4183">
        <v>0</v>
      </c>
      <c r="Y4183">
        <v>0</v>
      </c>
      <c r="Z4183">
        <v>0</v>
      </c>
      <c r="AA4183">
        <v>0</v>
      </c>
      <c r="AB4183">
        <v>0</v>
      </c>
      <c r="AC4183">
        <v>0</v>
      </c>
      <c r="AD4183">
        <v>-6754194.0199999996</v>
      </c>
      <c r="AE4183">
        <v>0</v>
      </c>
      <c r="AF4183">
        <v>0</v>
      </c>
      <c r="AG4183">
        <v>0</v>
      </c>
      <c r="AH4183">
        <v>0</v>
      </c>
      <c r="AI4183">
        <v>-6754194.0199999996</v>
      </c>
      <c r="AJ4183">
        <v>0</v>
      </c>
      <c r="AK4183">
        <v>-6754194.0199999996</v>
      </c>
      <c r="AL4183">
        <v>-6406832.4100000001</v>
      </c>
      <c r="AM4183">
        <v>0</v>
      </c>
      <c r="AN4183">
        <v>0</v>
      </c>
      <c r="AO4183">
        <v>0</v>
      </c>
      <c r="AP4183">
        <v>0</v>
      </c>
      <c r="AQ4183">
        <v>0</v>
      </c>
    </row>
    <row r="4184" spans="1:43" x14ac:dyDescent="0.35">
      <c r="B4184" s="65" t="s">
        <v>128</v>
      </c>
      <c r="E4184" t="s">
        <v>129</v>
      </c>
      <c r="F4184">
        <v>4089</v>
      </c>
      <c r="G4184">
        <v>0</v>
      </c>
      <c r="H4184" t="s">
        <v>689</v>
      </c>
      <c r="I4184">
        <v>801</v>
      </c>
      <c r="J4184">
        <v>113</v>
      </c>
      <c r="K4184" t="s">
        <v>457</v>
      </c>
      <c r="L4184">
        <v>0</v>
      </c>
      <c r="M4184">
        <v>0</v>
      </c>
      <c r="N4184">
        <v>0</v>
      </c>
      <c r="O4184">
        <v>0</v>
      </c>
      <c r="P4184">
        <v>0</v>
      </c>
      <c r="Q4184">
        <v>0</v>
      </c>
      <c r="R4184">
        <v>-15826.24</v>
      </c>
      <c r="S4184">
        <v>0</v>
      </c>
      <c r="T4184">
        <v>0</v>
      </c>
      <c r="U4184">
        <v>0</v>
      </c>
      <c r="V4184">
        <v>-15826.24</v>
      </c>
      <c r="W4184">
        <v>0</v>
      </c>
      <c r="X4184">
        <v>0</v>
      </c>
      <c r="Y4184">
        <v>0</v>
      </c>
      <c r="Z4184">
        <v>0</v>
      </c>
      <c r="AA4184">
        <v>0</v>
      </c>
      <c r="AB4184">
        <v>0</v>
      </c>
      <c r="AC4184">
        <v>0</v>
      </c>
      <c r="AD4184">
        <v>-270642.74</v>
      </c>
      <c r="AE4184">
        <v>0</v>
      </c>
      <c r="AF4184">
        <v>0</v>
      </c>
      <c r="AG4184">
        <v>0</v>
      </c>
      <c r="AH4184">
        <v>0</v>
      </c>
      <c r="AI4184">
        <v>-270642.74</v>
      </c>
      <c r="AJ4184">
        <v>0</v>
      </c>
      <c r="AK4184">
        <v>-270642.74</v>
      </c>
      <c r="AL4184">
        <v>-254816.5</v>
      </c>
      <c r="AM4184">
        <v>0</v>
      </c>
      <c r="AN4184">
        <v>0</v>
      </c>
      <c r="AO4184">
        <v>0</v>
      </c>
      <c r="AP4184">
        <v>0</v>
      </c>
      <c r="AQ4184">
        <v>0</v>
      </c>
    </row>
    <row r="4185" spans="1:43" x14ac:dyDescent="0.35">
      <c r="B4185" s="65" t="s">
        <v>128</v>
      </c>
      <c r="E4185" t="s">
        <v>129</v>
      </c>
      <c r="F4185">
        <v>4089</v>
      </c>
      <c r="G4185">
        <v>0</v>
      </c>
      <c r="H4185" t="s">
        <v>689</v>
      </c>
      <c r="I4185">
        <v>801</v>
      </c>
      <c r="J4185">
        <v>115</v>
      </c>
      <c r="K4185" t="s">
        <v>457</v>
      </c>
      <c r="L4185">
        <v>0</v>
      </c>
      <c r="M4185">
        <v>0</v>
      </c>
      <c r="N4185">
        <v>0</v>
      </c>
      <c r="O4185">
        <v>0</v>
      </c>
      <c r="P4185">
        <v>0</v>
      </c>
      <c r="Q4185">
        <v>0</v>
      </c>
      <c r="R4185">
        <v>-11349.85</v>
      </c>
      <c r="S4185">
        <v>0</v>
      </c>
      <c r="T4185">
        <v>0</v>
      </c>
      <c r="U4185">
        <v>0</v>
      </c>
      <c r="V4185">
        <v>-11349.85</v>
      </c>
      <c r="W4185">
        <v>0</v>
      </c>
      <c r="X4185">
        <v>0</v>
      </c>
      <c r="Y4185">
        <v>0</v>
      </c>
      <c r="Z4185">
        <v>0</v>
      </c>
      <c r="AA4185">
        <v>0</v>
      </c>
      <c r="AB4185">
        <v>0</v>
      </c>
      <c r="AC4185">
        <v>0</v>
      </c>
      <c r="AD4185">
        <v>-634365.79</v>
      </c>
      <c r="AE4185">
        <v>0</v>
      </c>
      <c r="AF4185">
        <v>0</v>
      </c>
      <c r="AG4185">
        <v>0</v>
      </c>
      <c r="AH4185">
        <v>0</v>
      </c>
      <c r="AI4185">
        <v>-634365.79</v>
      </c>
      <c r="AJ4185">
        <v>0</v>
      </c>
      <c r="AK4185">
        <v>-634365.79</v>
      </c>
      <c r="AL4185">
        <v>-623015.93999999994</v>
      </c>
      <c r="AM4185">
        <v>0</v>
      </c>
      <c r="AN4185">
        <v>0</v>
      </c>
      <c r="AO4185">
        <v>0</v>
      </c>
      <c r="AP4185">
        <v>0</v>
      </c>
      <c r="AQ4185">
        <v>0</v>
      </c>
    </row>
    <row r="4186" spans="1:43" x14ac:dyDescent="0.35">
      <c r="B4186" s="65" t="s">
        <v>128</v>
      </c>
      <c r="E4186" t="s">
        <v>129</v>
      </c>
      <c r="F4186">
        <v>4089</v>
      </c>
      <c r="G4186">
        <v>0</v>
      </c>
      <c r="H4186" t="s">
        <v>689</v>
      </c>
      <c r="I4186">
        <v>801</v>
      </c>
      <c r="J4186">
        <v>121</v>
      </c>
      <c r="K4186" t="s">
        <v>457</v>
      </c>
      <c r="L4186">
        <v>-1002921.8</v>
      </c>
      <c r="M4186">
        <v>-541202.27</v>
      </c>
      <c r="N4186">
        <v>0</v>
      </c>
      <c r="O4186">
        <v>0</v>
      </c>
      <c r="P4186">
        <v>-1002921.8</v>
      </c>
      <c r="Q4186">
        <v>-541202.27</v>
      </c>
      <c r="R4186">
        <v>-125549.99</v>
      </c>
      <c r="S4186">
        <v>0</v>
      </c>
      <c r="T4186">
        <v>0</v>
      </c>
      <c r="U4186">
        <v>0</v>
      </c>
      <c r="V4186">
        <v>-125549.99</v>
      </c>
      <c r="W4186">
        <v>0</v>
      </c>
      <c r="X4186">
        <v>0</v>
      </c>
      <c r="Y4186">
        <v>0</v>
      </c>
      <c r="Z4186">
        <v>0</v>
      </c>
      <c r="AA4186">
        <v>0</v>
      </c>
      <c r="AB4186">
        <v>0</v>
      </c>
      <c r="AC4186">
        <v>0</v>
      </c>
      <c r="AD4186">
        <v>-2937480.52</v>
      </c>
      <c r="AE4186">
        <v>0</v>
      </c>
      <c r="AF4186">
        <v>0</v>
      </c>
      <c r="AG4186">
        <v>0</v>
      </c>
      <c r="AH4186">
        <v>0</v>
      </c>
      <c r="AI4186">
        <v>-2937480.52</v>
      </c>
      <c r="AJ4186">
        <v>0</v>
      </c>
      <c r="AK4186">
        <v>-2937480.52</v>
      </c>
      <c r="AL4186">
        <v>-2350211</v>
      </c>
      <c r="AM4186">
        <v>0</v>
      </c>
      <c r="AN4186">
        <v>0</v>
      </c>
      <c r="AO4186">
        <v>0</v>
      </c>
      <c r="AP4186">
        <v>0</v>
      </c>
      <c r="AQ4186">
        <v>0</v>
      </c>
    </row>
    <row r="4187" spans="1:43" x14ac:dyDescent="0.35">
      <c r="B4187" s="65" t="s">
        <v>128</v>
      </c>
      <c r="E4187" t="s">
        <v>129</v>
      </c>
      <c r="F4187">
        <v>4089</v>
      </c>
      <c r="G4187">
        <v>0</v>
      </c>
      <c r="H4187" t="s">
        <v>689</v>
      </c>
      <c r="I4187">
        <v>801</v>
      </c>
      <c r="J4187">
        <v>210</v>
      </c>
      <c r="K4187" t="s">
        <v>457</v>
      </c>
      <c r="L4187">
        <v>-9008.5</v>
      </c>
      <c r="M4187">
        <v>-11919.22</v>
      </c>
      <c r="N4187">
        <v>0</v>
      </c>
      <c r="O4187">
        <v>-122</v>
      </c>
      <c r="P4187">
        <v>-9008.5</v>
      </c>
      <c r="Q4187">
        <v>-12041.22</v>
      </c>
      <c r="R4187">
        <v>-26.4</v>
      </c>
      <c r="S4187">
        <v>-742.16</v>
      </c>
      <c r="T4187">
        <v>0</v>
      </c>
      <c r="U4187">
        <v>-81</v>
      </c>
      <c r="V4187">
        <v>-26.4</v>
      </c>
      <c r="W4187">
        <v>-823.16</v>
      </c>
      <c r="X4187">
        <v>0</v>
      </c>
      <c r="Y4187">
        <v>0</v>
      </c>
      <c r="Z4187">
        <v>0</v>
      </c>
      <c r="AA4187">
        <v>0</v>
      </c>
      <c r="AB4187">
        <v>0</v>
      </c>
      <c r="AC4187">
        <v>0</v>
      </c>
      <c r="AD4187">
        <v>-153817.51</v>
      </c>
      <c r="AE4187">
        <v>0</v>
      </c>
      <c r="AF4187">
        <v>0</v>
      </c>
      <c r="AG4187">
        <v>0</v>
      </c>
      <c r="AH4187">
        <v>0</v>
      </c>
      <c r="AI4187">
        <v>-153817.51</v>
      </c>
      <c r="AJ4187">
        <v>0</v>
      </c>
      <c r="AK4187">
        <v>-153817.51</v>
      </c>
      <c r="AL4187">
        <v>-157646.99</v>
      </c>
      <c r="AM4187">
        <v>254.58</v>
      </c>
      <c r="AN4187">
        <v>0</v>
      </c>
      <c r="AO4187">
        <v>0</v>
      </c>
      <c r="AP4187">
        <v>0</v>
      </c>
      <c r="AQ4187">
        <v>254.58</v>
      </c>
    </row>
    <row r="4188" spans="1:43" x14ac:dyDescent="0.35">
      <c r="B4188" s="65" t="s">
        <v>128</v>
      </c>
      <c r="E4188" t="s">
        <v>129</v>
      </c>
      <c r="F4188">
        <v>4089</v>
      </c>
      <c r="G4188">
        <v>0</v>
      </c>
      <c r="H4188" t="s">
        <v>689</v>
      </c>
      <c r="I4188">
        <v>801</v>
      </c>
      <c r="J4188">
        <v>220</v>
      </c>
      <c r="K4188" t="s">
        <v>457</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-1703.05</v>
      </c>
      <c r="AE4188">
        <v>0</v>
      </c>
      <c r="AF4188">
        <v>0</v>
      </c>
      <c r="AG4188">
        <v>0</v>
      </c>
      <c r="AH4188">
        <v>0</v>
      </c>
      <c r="AI4188">
        <v>-1703.05</v>
      </c>
      <c r="AJ4188">
        <v>0</v>
      </c>
      <c r="AK4188">
        <v>-1703.05</v>
      </c>
      <c r="AL4188">
        <v>-1703.05</v>
      </c>
      <c r="AM4188">
        <v>0</v>
      </c>
      <c r="AN4188">
        <v>0</v>
      </c>
      <c r="AO4188">
        <v>0</v>
      </c>
      <c r="AP4188">
        <v>0</v>
      </c>
      <c r="AQ4188">
        <v>0</v>
      </c>
    </row>
    <row r="4189" spans="1:43" x14ac:dyDescent="0.35">
      <c r="B4189" s="65" t="s">
        <v>128</v>
      </c>
      <c r="E4189" t="s">
        <v>129</v>
      </c>
      <c r="F4189">
        <v>4089</v>
      </c>
      <c r="G4189">
        <v>0</v>
      </c>
      <c r="H4189" t="s">
        <v>689</v>
      </c>
      <c r="I4189">
        <v>801</v>
      </c>
      <c r="J4189">
        <v>232</v>
      </c>
      <c r="K4189" t="s">
        <v>457</v>
      </c>
      <c r="L4189">
        <v>0</v>
      </c>
      <c r="M4189">
        <v>-4536.5600000000004</v>
      </c>
      <c r="N4189">
        <v>0</v>
      </c>
      <c r="O4189">
        <v>0</v>
      </c>
      <c r="P4189">
        <v>0</v>
      </c>
      <c r="Q4189">
        <v>-4536.5600000000004</v>
      </c>
      <c r="R4189">
        <v>0</v>
      </c>
      <c r="S4189">
        <v>0</v>
      </c>
      <c r="T4189">
        <v>0</v>
      </c>
      <c r="U4189">
        <v>0</v>
      </c>
      <c r="V4189">
        <v>0</v>
      </c>
      <c r="W4189">
        <v>0</v>
      </c>
      <c r="X4189">
        <v>0</v>
      </c>
      <c r="Y4189">
        <v>0</v>
      </c>
      <c r="Z4189">
        <v>0</v>
      </c>
      <c r="AA4189">
        <v>0</v>
      </c>
      <c r="AB4189">
        <v>0</v>
      </c>
      <c r="AC4189">
        <v>0</v>
      </c>
      <c r="AD4189">
        <v>-6475.2</v>
      </c>
      <c r="AE4189">
        <v>0</v>
      </c>
      <c r="AF4189">
        <v>0</v>
      </c>
      <c r="AG4189">
        <v>0</v>
      </c>
      <c r="AH4189">
        <v>0</v>
      </c>
      <c r="AI4189">
        <v>-6475.2</v>
      </c>
      <c r="AJ4189">
        <v>0</v>
      </c>
      <c r="AK4189">
        <v>-6475.2</v>
      </c>
      <c r="AL4189">
        <v>-11011.76</v>
      </c>
      <c r="AM4189">
        <v>0</v>
      </c>
      <c r="AN4189">
        <v>0</v>
      </c>
      <c r="AO4189">
        <v>0</v>
      </c>
      <c r="AP4189">
        <v>0</v>
      </c>
      <c r="AQ4189">
        <v>0</v>
      </c>
    </row>
    <row r="4190" spans="1:43" x14ac:dyDescent="0.35">
      <c r="B4190" s="65" t="s">
        <v>128</v>
      </c>
      <c r="E4190" t="s">
        <v>129</v>
      </c>
      <c r="F4190">
        <v>4089</v>
      </c>
      <c r="G4190">
        <v>0</v>
      </c>
      <c r="H4190" t="s">
        <v>689</v>
      </c>
      <c r="I4190">
        <v>801</v>
      </c>
      <c r="J4190">
        <v>233</v>
      </c>
      <c r="K4190" t="s">
        <v>457</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-128899.65</v>
      </c>
      <c r="AE4190">
        <v>0</v>
      </c>
      <c r="AF4190">
        <v>0</v>
      </c>
      <c r="AG4190">
        <v>0</v>
      </c>
      <c r="AH4190">
        <v>0</v>
      </c>
      <c r="AI4190">
        <v>-128899.65</v>
      </c>
      <c r="AJ4190">
        <v>0</v>
      </c>
      <c r="AK4190">
        <v>-128899.65</v>
      </c>
      <c r="AL4190">
        <v>-128899.65</v>
      </c>
      <c r="AM4190">
        <v>0</v>
      </c>
      <c r="AN4190">
        <v>0</v>
      </c>
      <c r="AO4190">
        <v>0</v>
      </c>
      <c r="AP4190">
        <v>0</v>
      </c>
      <c r="AQ4190">
        <v>0</v>
      </c>
    </row>
    <row r="4191" spans="1:43" x14ac:dyDescent="0.35">
      <c r="B4191" s="65" t="s">
        <v>128</v>
      </c>
      <c r="E4191" t="s">
        <v>129</v>
      </c>
      <c r="F4191">
        <v>4089</v>
      </c>
      <c r="G4191">
        <v>0</v>
      </c>
      <c r="H4191" t="s">
        <v>689</v>
      </c>
      <c r="I4191">
        <v>801</v>
      </c>
      <c r="J4191">
        <v>240</v>
      </c>
      <c r="K4191" t="s">
        <v>457</v>
      </c>
      <c r="L4191">
        <v>-5177.91</v>
      </c>
      <c r="M4191">
        <v>9.48</v>
      </c>
      <c r="N4191">
        <v>0</v>
      </c>
      <c r="O4191">
        <v>-9.48</v>
      </c>
      <c r="P4191">
        <v>-5177.91</v>
      </c>
      <c r="Q4191">
        <v>0</v>
      </c>
      <c r="R4191">
        <v>0</v>
      </c>
      <c r="S4191">
        <v>0</v>
      </c>
      <c r="T4191">
        <v>0</v>
      </c>
      <c r="U4191">
        <v>0</v>
      </c>
      <c r="V4191">
        <v>0</v>
      </c>
      <c r="W4191">
        <v>0</v>
      </c>
      <c r="X4191">
        <v>0</v>
      </c>
      <c r="Y4191">
        <v>0</v>
      </c>
      <c r="Z4191">
        <v>0</v>
      </c>
      <c r="AA4191">
        <v>0</v>
      </c>
      <c r="AB4191">
        <v>0</v>
      </c>
      <c r="AC4191">
        <v>0</v>
      </c>
      <c r="AD4191">
        <v>-14875.03</v>
      </c>
      <c r="AE4191">
        <v>0</v>
      </c>
      <c r="AF4191">
        <v>0</v>
      </c>
      <c r="AG4191">
        <v>0</v>
      </c>
      <c r="AH4191">
        <v>0</v>
      </c>
      <c r="AI4191">
        <v>-14875.03</v>
      </c>
      <c r="AJ4191">
        <v>0</v>
      </c>
      <c r="AK4191">
        <v>-14875.03</v>
      </c>
      <c r="AL4191">
        <v>-9697.1200000000008</v>
      </c>
      <c r="AM4191">
        <v>0</v>
      </c>
      <c r="AN4191">
        <v>0</v>
      </c>
      <c r="AO4191">
        <v>0</v>
      </c>
      <c r="AP4191">
        <v>0</v>
      </c>
      <c r="AQ4191">
        <v>0</v>
      </c>
    </row>
    <row r="4192" spans="1:43" x14ac:dyDescent="0.35">
      <c r="B4192" s="65" t="s">
        <v>128</v>
      </c>
      <c r="E4192" t="s">
        <v>129</v>
      </c>
      <c r="F4192">
        <v>4089</v>
      </c>
      <c r="G4192">
        <v>0</v>
      </c>
      <c r="H4192" t="s">
        <v>689</v>
      </c>
      <c r="I4192">
        <v>801</v>
      </c>
      <c r="J4192">
        <v>251</v>
      </c>
      <c r="K4192" t="s">
        <v>457</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-189325.5</v>
      </c>
      <c r="AE4192">
        <v>0</v>
      </c>
      <c r="AF4192">
        <v>0</v>
      </c>
      <c r="AG4192">
        <v>0</v>
      </c>
      <c r="AH4192">
        <v>0</v>
      </c>
      <c r="AI4192">
        <v>-189325.5</v>
      </c>
      <c r="AJ4192">
        <v>0</v>
      </c>
      <c r="AK4192">
        <v>-189325.5</v>
      </c>
      <c r="AL4192">
        <v>-189325.5</v>
      </c>
      <c r="AM4192">
        <v>0</v>
      </c>
      <c r="AN4192">
        <v>0</v>
      </c>
      <c r="AO4192">
        <v>0</v>
      </c>
      <c r="AP4192">
        <v>0</v>
      </c>
      <c r="AQ4192">
        <v>0</v>
      </c>
    </row>
    <row r="4193" spans="2:43" x14ac:dyDescent="0.35">
      <c r="B4193" s="65" t="s">
        <v>128</v>
      </c>
      <c r="E4193" t="s">
        <v>129</v>
      </c>
      <c r="F4193">
        <v>4089</v>
      </c>
      <c r="G4193">
        <v>0</v>
      </c>
      <c r="H4193" t="s">
        <v>689</v>
      </c>
      <c r="I4193">
        <v>801</v>
      </c>
      <c r="J4193">
        <v>252</v>
      </c>
      <c r="K4193" t="s">
        <v>457</v>
      </c>
      <c r="L4193">
        <v>-301199.96000000002</v>
      </c>
      <c r="M4193">
        <v>-235121.21</v>
      </c>
      <c r="N4193">
        <v>0</v>
      </c>
      <c r="O4193">
        <v>0</v>
      </c>
      <c r="P4193">
        <v>-301199.96000000002</v>
      </c>
      <c r="Q4193">
        <v>-235121.21</v>
      </c>
      <c r="R4193">
        <v>0</v>
      </c>
      <c r="S4193">
        <v>-3491.02</v>
      </c>
      <c r="T4193">
        <v>0</v>
      </c>
      <c r="U4193">
        <v>0</v>
      </c>
      <c r="V4193">
        <v>0</v>
      </c>
      <c r="W4193">
        <v>-3491.02</v>
      </c>
      <c r="X4193">
        <v>0</v>
      </c>
      <c r="Y4193">
        <v>0</v>
      </c>
      <c r="Z4193">
        <v>0</v>
      </c>
      <c r="AA4193">
        <v>0</v>
      </c>
      <c r="AB4193">
        <v>0</v>
      </c>
      <c r="AC4193">
        <v>0</v>
      </c>
      <c r="AD4193">
        <v>-414484.82</v>
      </c>
      <c r="AE4193">
        <v>0</v>
      </c>
      <c r="AF4193">
        <v>0</v>
      </c>
      <c r="AG4193">
        <v>0</v>
      </c>
      <c r="AH4193">
        <v>0</v>
      </c>
      <c r="AI4193">
        <v>-414484.82</v>
      </c>
      <c r="AJ4193">
        <v>0</v>
      </c>
      <c r="AK4193">
        <v>-414484.82</v>
      </c>
      <c r="AL4193">
        <v>-351897.09</v>
      </c>
      <c r="AM4193">
        <v>6063.52</v>
      </c>
      <c r="AN4193">
        <v>0</v>
      </c>
      <c r="AO4193">
        <v>0</v>
      </c>
      <c r="AP4193">
        <v>0</v>
      </c>
      <c r="AQ4193">
        <v>6063.52</v>
      </c>
    </row>
    <row r="4194" spans="2:43" x14ac:dyDescent="0.35">
      <c r="B4194" s="65" t="s">
        <v>128</v>
      </c>
      <c r="E4194" t="s">
        <v>129</v>
      </c>
      <c r="F4194">
        <v>4089</v>
      </c>
      <c r="G4194">
        <v>0</v>
      </c>
      <c r="H4194" t="s">
        <v>689</v>
      </c>
      <c r="I4194">
        <v>801</v>
      </c>
      <c r="J4194">
        <v>253</v>
      </c>
      <c r="K4194" t="s">
        <v>457</v>
      </c>
      <c r="L4194">
        <v>-356234.01</v>
      </c>
      <c r="M4194">
        <v>-518368.08</v>
      </c>
      <c r="N4194">
        <v>0</v>
      </c>
      <c r="O4194">
        <v>0</v>
      </c>
      <c r="P4194">
        <v>-356234.01</v>
      </c>
      <c r="Q4194">
        <v>-518368.08</v>
      </c>
      <c r="R4194">
        <v>215641.08</v>
      </c>
      <c r="S4194">
        <v>215641.08</v>
      </c>
      <c r="T4194">
        <v>0</v>
      </c>
      <c r="U4194">
        <v>0</v>
      </c>
      <c r="V4194">
        <v>215641.08</v>
      </c>
      <c r="W4194">
        <v>215641.08</v>
      </c>
      <c r="X4194">
        <v>0</v>
      </c>
      <c r="Y4194">
        <v>0</v>
      </c>
      <c r="Z4194">
        <v>0</v>
      </c>
      <c r="AA4194">
        <v>0</v>
      </c>
      <c r="AB4194">
        <v>0</v>
      </c>
      <c r="AC4194">
        <v>0</v>
      </c>
      <c r="AD4194">
        <v>-1413991.63</v>
      </c>
      <c r="AE4194">
        <v>0</v>
      </c>
      <c r="AF4194">
        <v>0</v>
      </c>
      <c r="AG4194">
        <v>0</v>
      </c>
      <c r="AH4194">
        <v>0</v>
      </c>
      <c r="AI4194">
        <v>-1413991.63</v>
      </c>
      <c r="AJ4194">
        <v>0</v>
      </c>
      <c r="AK4194">
        <v>-1413991.63</v>
      </c>
      <c r="AL4194">
        <v>-1576125.7</v>
      </c>
      <c r="AM4194">
        <v>9676</v>
      </c>
      <c r="AN4194">
        <v>0</v>
      </c>
      <c r="AO4194">
        <v>0</v>
      </c>
      <c r="AP4194">
        <v>0</v>
      </c>
      <c r="AQ4194">
        <v>9676</v>
      </c>
    </row>
    <row r="4195" spans="2:43" x14ac:dyDescent="0.35">
      <c r="B4195" s="65" t="s">
        <v>128</v>
      </c>
      <c r="E4195" t="s">
        <v>129</v>
      </c>
      <c r="F4195">
        <v>4089</v>
      </c>
      <c r="G4195">
        <v>0</v>
      </c>
      <c r="H4195" t="s">
        <v>689</v>
      </c>
      <c r="I4195">
        <v>801</v>
      </c>
      <c r="J4195">
        <v>254</v>
      </c>
      <c r="K4195" t="s">
        <v>457</v>
      </c>
      <c r="L4195">
        <v>-6216.93</v>
      </c>
      <c r="M4195">
        <v>-14737.11</v>
      </c>
      <c r="N4195">
        <v>0</v>
      </c>
      <c r="O4195">
        <v>0</v>
      </c>
      <c r="P4195">
        <v>-6216.93</v>
      </c>
      <c r="Q4195">
        <v>-14737.11</v>
      </c>
      <c r="R4195">
        <v>-167</v>
      </c>
      <c r="S4195">
        <v>-6969.14</v>
      </c>
      <c r="T4195">
        <v>0</v>
      </c>
      <c r="U4195">
        <v>0</v>
      </c>
      <c r="V4195">
        <v>-167</v>
      </c>
      <c r="W4195">
        <v>-6969.14</v>
      </c>
      <c r="X4195">
        <v>0</v>
      </c>
      <c r="Y4195">
        <v>0</v>
      </c>
      <c r="Z4195">
        <v>0</v>
      </c>
      <c r="AA4195">
        <v>0</v>
      </c>
      <c r="AB4195">
        <v>0</v>
      </c>
      <c r="AC4195">
        <v>0</v>
      </c>
      <c r="AD4195">
        <v>-81601.649999999994</v>
      </c>
      <c r="AE4195">
        <v>0</v>
      </c>
      <c r="AF4195">
        <v>0</v>
      </c>
      <c r="AG4195">
        <v>0</v>
      </c>
      <c r="AH4195">
        <v>0</v>
      </c>
      <c r="AI4195">
        <v>-81601.649999999994</v>
      </c>
      <c r="AJ4195">
        <v>0</v>
      </c>
      <c r="AK4195">
        <v>-81601.649999999994</v>
      </c>
      <c r="AL4195">
        <v>-96923.97</v>
      </c>
      <c r="AM4195">
        <v>698.5</v>
      </c>
      <c r="AN4195">
        <v>0</v>
      </c>
      <c r="AO4195">
        <v>0</v>
      </c>
      <c r="AP4195">
        <v>0</v>
      </c>
      <c r="AQ4195">
        <v>698.5</v>
      </c>
    </row>
    <row r="4196" spans="2:43" x14ac:dyDescent="0.35">
      <c r="B4196" s="65" t="s">
        <v>128</v>
      </c>
      <c r="E4196" t="s">
        <v>129</v>
      </c>
      <c r="F4196">
        <v>4089</v>
      </c>
      <c r="G4196">
        <v>0</v>
      </c>
      <c r="H4196" t="s">
        <v>689</v>
      </c>
      <c r="I4196">
        <v>801</v>
      </c>
      <c r="J4196">
        <v>256</v>
      </c>
      <c r="K4196" t="s">
        <v>457</v>
      </c>
      <c r="L4196">
        <v>0</v>
      </c>
      <c r="M4196">
        <v>-825</v>
      </c>
      <c r="N4196">
        <v>0</v>
      </c>
      <c r="O4196">
        <v>0</v>
      </c>
      <c r="P4196">
        <v>0</v>
      </c>
      <c r="Q4196">
        <v>-825</v>
      </c>
      <c r="R4196">
        <v>0</v>
      </c>
      <c r="S4196">
        <v>-1200</v>
      </c>
      <c r="T4196">
        <v>0</v>
      </c>
      <c r="U4196">
        <v>0</v>
      </c>
      <c r="V4196">
        <v>0</v>
      </c>
      <c r="W4196">
        <v>-1200</v>
      </c>
      <c r="X4196">
        <v>0</v>
      </c>
      <c r="Y4196">
        <v>0</v>
      </c>
      <c r="Z4196">
        <v>0</v>
      </c>
      <c r="AA4196">
        <v>0</v>
      </c>
      <c r="AB4196">
        <v>0</v>
      </c>
      <c r="AC4196">
        <v>0</v>
      </c>
      <c r="AD4196">
        <v>-23037.3</v>
      </c>
      <c r="AE4196">
        <v>0</v>
      </c>
      <c r="AF4196">
        <v>0</v>
      </c>
      <c r="AG4196">
        <v>0</v>
      </c>
      <c r="AH4196">
        <v>0</v>
      </c>
      <c r="AI4196">
        <v>-23037.3</v>
      </c>
      <c r="AJ4196">
        <v>0</v>
      </c>
      <c r="AK4196">
        <v>-23037.3</v>
      </c>
      <c r="AL4196">
        <v>-25062.3</v>
      </c>
      <c r="AM4196">
        <v>0</v>
      </c>
      <c r="AN4196">
        <v>0</v>
      </c>
      <c r="AO4196">
        <v>0</v>
      </c>
      <c r="AP4196">
        <v>0</v>
      </c>
      <c r="AQ4196">
        <v>0</v>
      </c>
    </row>
    <row r="4197" spans="2:43" x14ac:dyDescent="0.35">
      <c r="B4197" s="65" t="s">
        <v>128</v>
      </c>
      <c r="E4197" t="s">
        <v>129</v>
      </c>
      <c r="F4197">
        <v>4089</v>
      </c>
      <c r="G4197">
        <v>0</v>
      </c>
      <c r="H4197" t="s">
        <v>689</v>
      </c>
      <c r="I4197">
        <v>801</v>
      </c>
      <c r="J4197">
        <v>260</v>
      </c>
      <c r="K4197" t="s">
        <v>457</v>
      </c>
      <c r="L4197">
        <v>2050068.92</v>
      </c>
      <c r="M4197">
        <v>-82729.09</v>
      </c>
      <c r="N4197">
        <v>0</v>
      </c>
      <c r="O4197">
        <v>0</v>
      </c>
      <c r="P4197">
        <v>2050068.92</v>
      </c>
      <c r="Q4197">
        <v>-82729.09</v>
      </c>
      <c r="R4197">
        <v>-3149882.17</v>
      </c>
      <c r="S4197">
        <v>-882282.28</v>
      </c>
      <c r="T4197">
        <v>0</v>
      </c>
      <c r="U4197">
        <v>0</v>
      </c>
      <c r="V4197">
        <v>-3149882.17</v>
      </c>
      <c r="W4197">
        <v>-882282.28</v>
      </c>
      <c r="X4197">
        <v>0</v>
      </c>
      <c r="Y4197">
        <v>0</v>
      </c>
      <c r="Z4197">
        <v>0</v>
      </c>
      <c r="AA4197">
        <v>0</v>
      </c>
      <c r="AB4197">
        <v>0</v>
      </c>
      <c r="AC4197">
        <v>0</v>
      </c>
      <c r="AD4197">
        <v>-817243.93</v>
      </c>
      <c r="AE4197">
        <v>0</v>
      </c>
      <c r="AF4197">
        <v>0</v>
      </c>
      <c r="AG4197">
        <v>0</v>
      </c>
      <c r="AH4197">
        <v>0</v>
      </c>
      <c r="AI4197">
        <v>-817243.93</v>
      </c>
      <c r="AJ4197">
        <v>0</v>
      </c>
      <c r="AK4197">
        <v>-817243.93</v>
      </c>
      <c r="AL4197">
        <v>-682442.05</v>
      </c>
      <c r="AM4197">
        <v>1561.45</v>
      </c>
      <c r="AN4197">
        <v>26.79</v>
      </c>
      <c r="AO4197">
        <v>0</v>
      </c>
      <c r="AP4197">
        <v>0</v>
      </c>
      <c r="AQ4197">
        <v>1588.24</v>
      </c>
    </row>
    <row r="4198" spans="2:43" x14ac:dyDescent="0.35">
      <c r="B4198" s="65" t="s">
        <v>128</v>
      </c>
      <c r="E4198" t="s">
        <v>129</v>
      </c>
      <c r="F4198">
        <v>4089</v>
      </c>
      <c r="G4198">
        <v>0</v>
      </c>
      <c r="H4198" t="s">
        <v>689</v>
      </c>
      <c r="I4198">
        <v>801</v>
      </c>
      <c r="J4198">
        <v>310</v>
      </c>
      <c r="K4198" t="s">
        <v>457</v>
      </c>
      <c r="L4198">
        <v>-6804.39</v>
      </c>
      <c r="M4198">
        <v>-1655.95</v>
      </c>
      <c r="N4198">
        <v>0</v>
      </c>
      <c r="O4198">
        <v>0</v>
      </c>
      <c r="P4198">
        <v>-6804.39</v>
      </c>
      <c r="Q4198">
        <v>-1655.95</v>
      </c>
      <c r="R4198">
        <v>-353.9</v>
      </c>
      <c r="S4198">
        <v>-340</v>
      </c>
      <c r="T4198">
        <v>0</v>
      </c>
      <c r="U4198">
        <v>0</v>
      </c>
      <c r="V4198">
        <v>-353.9</v>
      </c>
      <c r="W4198">
        <v>-340</v>
      </c>
      <c r="X4198">
        <v>0</v>
      </c>
      <c r="Y4198">
        <v>0</v>
      </c>
      <c r="Z4198">
        <v>0</v>
      </c>
      <c r="AA4198">
        <v>0</v>
      </c>
      <c r="AB4198">
        <v>0</v>
      </c>
      <c r="AC4198">
        <v>0</v>
      </c>
      <c r="AD4198">
        <v>-26973.69</v>
      </c>
      <c r="AE4198">
        <v>0</v>
      </c>
      <c r="AF4198">
        <v>0</v>
      </c>
      <c r="AG4198">
        <v>0</v>
      </c>
      <c r="AH4198">
        <v>0</v>
      </c>
      <c r="AI4198">
        <v>-26973.69</v>
      </c>
      <c r="AJ4198">
        <v>0</v>
      </c>
      <c r="AK4198">
        <v>-26973.69</v>
      </c>
      <c r="AL4198">
        <v>-21811.35</v>
      </c>
      <c r="AM4198">
        <v>0</v>
      </c>
      <c r="AN4198">
        <v>0</v>
      </c>
      <c r="AO4198">
        <v>0</v>
      </c>
      <c r="AP4198">
        <v>0</v>
      </c>
      <c r="AQ4198">
        <v>0</v>
      </c>
    </row>
    <row r="4199" spans="2:43" x14ac:dyDescent="0.35">
      <c r="B4199" s="65" t="s">
        <v>128</v>
      </c>
      <c r="E4199" t="s">
        <v>129</v>
      </c>
      <c r="F4199">
        <v>4089</v>
      </c>
      <c r="G4199">
        <v>0</v>
      </c>
      <c r="H4199" t="s">
        <v>690</v>
      </c>
      <c r="I4199">
        <v>802</v>
      </c>
      <c r="J4199">
        <v>111</v>
      </c>
      <c r="K4199" t="s">
        <v>457</v>
      </c>
      <c r="L4199">
        <v>0</v>
      </c>
      <c r="M4199">
        <v>0</v>
      </c>
      <c r="N4199">
        <v>0</v>
      </c>
      <c r="O4199">
        <v>0</v>
      </c>
      <c r="P4199">
        <v>0</v>
      </c>
      <c r="Q4199">
        <v>0</v>
      </c>
      <c r="R4199">
        <v>-5137.3100000000004</v>
      </c>
      <c r="S4199">
        <v>0</v>
      </c>
      <c r="T4199">
        <v>0</v>
      </c>
      <c r="U4199">
        <v>0</v>
      </c>
      <c r="V4199">
        <v>-5137.3100000000004</v>
      </c>
      <c r="W4199">
        <v>0</v>
      </c>
      <c r="X4199">
        <v>0</v>
      </c>
      <c r="Y4199">
        <v>0</v>
      </c>
      <c r="Z4199">
        <v>0</v>
      </c>
      <c r="AA4199">
        <v>0</v>
      </c>
      <c r="AB4199">
        <v>0</v>
      </c>
      <c r="AC4199">
        <v>0</v>
      </c>
      <c r="AD4199">
        <v>-204423.38</v>
      </c>
      <c r="AE4199">
        <v>0</v>
      </c>
      <c r="AF4199">
        <v>0</v>
      </c>
      <c r="AG4199">
        <v>0</v>
      </c>
      <c r="AH4199">
        <v>0</v>
      </c>
      <c r="AI4199">
        <v>-204423.38</v>
      </c>
      <c r="AJ4199">
        <v>0</v>
      </c>
      <c r="AK4199">
        <v>-204423.38</v>
      </c>
      <c r="AL4199">
        <v>-199286.07</v>
      </c>
      <c r="AM4199">
        <v>0</v>
      </c>
      <c r="AN4199">
        <v>0</v>
      </c>
      <c r="AO4199">
        <v>0</v>
      </c>
      <c r="AP4199">
        <v>0</v>
      </c>
      <c r="AQ4199">
        <v>0</v>
      </c>
    </row>
    <row r="4200" spans="2:43" x14ac:dyDescent="0.35">
      <c r="B4200" s="65" t="s">
        <v>128</v>
      </c>
      <c r="E4200" t="s">
        <v>129</v>
      </c>
      <c r="F4200">
        <v>4089</v>
      </c>
      <c r="G4200">
        <v>0</v>
      </c>
      <c r="H4200" t="s">
        <v>690</v>
      </c>
      <c r="I4200">
        <v>802</v>
      </c>
      <c r="J4200">
        <v>113</v>
      </c>
      <c r="K4200" t="s">
        <v>457</v>
      </c>
      <c r="L4200">
        <v>0</v>
      </c>
      <c r="M4200">
        <v>0</v>
      </c>
      <c r="N4200">
        <v>0</v>
      </c>
      <c r="O4200">
        <v>0</v>
      </c>
      <c r="P4200">
        <v>0</v>
      </c>
      <c r="Q4200">
        <v>0</v>
      </c>
      <c r="R4200">
        <v>-490.5</v>
      </c>
      <c r="S4200">
        <v>0</v>
      </c>
      <c r="T4200">
        <v>0</v>
      </c>
      <c r="U4200">
        <v>0</v>
      </c>
      <c r="V4200">
        <v>-490.5</v>
      </c>
      <c r="W4200">
        <v>0</v>
      </c>
      <c r="X4200">
        <v>0</v>
      </c>
      <c r="Y4200">
        <v>0</v>
      </c>
      <c r="Z4200">
        <v>0</v>
      </c>
      <c r="AA4200">
        <v>0</v>
      </c>
      <c r="AB4200">
        <v>0</v>
      </c>
      <c r="AC4200">
        <v>0</v>
      </c>
      <c r="AD4200">
        <v>-17995.27</v>
      </c>
      <c r="AE4200">
        <v>0</v>
      </c>
      <c r="AF4200">
        <v>0</v>
      </c>
      <c r="AG4200">
        <v>0</v>
      </c>
      <c r="AH4200">
        <v>0</v>
      </c>
      <c r="AI4200">
        <v>-17995.27</v>
      </c>
      <c r="AJ4200">
        <v>0</v>
      </c>
      <c r="AK4200">
        <v>-17995.27</v>
      </c>
      <c r="AL4200">
        <v>-17504.77</v>
      </c>
      <c r="AM4200">
        <v>0</v>
      </c>
      <c r="AN4200">
        <v>0</v>
      </c>
      <c r="AO4200">
        <v>0</v>
      </c>
      <c r="AP4200">
        <v>0</v>
      </c>
      <c r="AQ4200">
        <v>0</v>
      </c>
    </row>
    <row r="4201" spans="2:43" x14ac:dyDescent="0.35">
      <c r="B4201" s="65" t="s">
        <v>128</v>
      </c>
      <c r="E4201" t="s">
        <v>129</v>
      </c>
      <c r="F4201">
        <v>4089</v>
      </c>
      <c r="G4201">
        <v>0</v>
      </c>
      <c r="H4201" t="s">
        <v>690</v>
      </c>
      <c r="I4201">
        <v>802</v>
      </c>
      <c r="J4201">
        <v>115</v>
      </c>
      <c r="K4201" t="s">
        <v>457</v>
      </c>
      <c r="L4201">
        <v>0</v>
      </c>
      <c r="M4201">
        <v>0</v>
      </c>
      <c r="N4201">
        <v>0</v>
      </c>
      <c r="O4201">
        <v>0</v>
      </c>
      <c r="P4201">
        <v>0</v>
      </c>
      <c r="Q4201">
        <v>0</v>
      </c>
      <c r="R4201">
        <v>-56.98</v>
      </c>
      <c r="S4201">
        <v>0</v>
      </c>
      <c r="T4201">
        <v>0</v>
      </c>
      <c r="U4201">
        <v>0</v>
      </c>
      <c r="V4201">
        <v>-56.98</v>
      </c>
      <c r="W4201">
        <v>0</v>
      </c>
      <c r="X4201">
        <v>0</v>
      </c>
      <c r="Y4201">
        <v>0</v>
      </c>
      <c r="Z4201">
        <v>0</v>
      </c>
      <c r="AA4201">
        <v>0</v>
      </c>
      <c r="AB4201">
        <v>0</v>
      </c>
      <c r="AC4201">
        <v>0</v>
      </c>
      <c r="AD4201">
        <v>-54679.49</v>
      </c>
      <c r="AE4201">
        <v>0</v>
      </c>
      <c r="AF4201">
        <v>0</v>
      </c>
      <c r="AG4201">
        <v>0</v>
      </c>
      <c r="AH4201">
        <v>0</v>
      </c>
      <c r="AI4201">
        <v>-54679.49</v>
      </c>
      <c r="AJ4201">
        <v>0</v>
      </c>
      <c r="AK4201">
        <v>-54679.49</v>
      </c>
      <c r="AL4201">
        <v>-54622.51</v>
      </c>
      <c r="AM4201">
        <v>0</v>
      </c>
      <c r="AN4201">
        <v>0</v>
      </c>
      <c r="AO4201">
        <v>0</v>
      </c>
      <c r="AP4201">
        <v>0</v>
      </c>
      <c r="AQ4201">
        <v>0</v>
      </c>
    </row>
    <row r="4202" spans="2:43" x14ac:dyDescent="0.35">
      <c r="B4202" s="65" t="s">
        <v>128</v>
      </c>
      <c r="E4202" t="s">
        <v>129</v>
      </c>
      <c r="F4202">
        <v>4089</v>
      </c>
      <c r="G4202">
        <v>0</v>
      </c>
      <c r="H4202" t="s">
        <v>690</v>
      </c>
      <c r="I4202">
        <v>802</v>
      </c>
      <c r="J4202">
        <v>121</v>
      </c>
      <c r="K4202" t="s">
        <v>457</v>
      </c>
      <c r="L4202">
        <v>0</v>
      </c>
      <c r="M4202">
        <v>0</v>
      </c>
      <c r="N4202">
        <v>0</v>
      </c>
      <c r="O4202">
        <v>0</v>
      </c>
      <c r="P4202">
        <v>0</v>
      </c>
      <c r="Q4202">
        <v>0</v>
      </c>
      <c r="R4202">
        <v>-1662.48</v>
      </c>
      <c r="S4202">
        <v>0</v>
      </c>
      <c r="T4202">
        <v>0</v>
      </c>
      <c r="U4202">
        <v>0</v>
      </c>
      <c r="V4202">
        <v>-1662.48</v>
      </c>
      <c r="W4202">
        <v>0</v>
      </c>
      <c r="X4202">
        <v>0</v>
      </c>
      <c r="Y4202">
        <v>0</v>
      </c>
      <c r="Z4202">
        <v>0</v>
      </c>
      <c r="AA4202">
        <v>0</v>
      </c>
      <c r="AB4202">
        <v>0</v>
      </c>
      <c r="AC4202">
        <v>0</v>
      </c>
      <c r="AD4202">
        <v>-89715.19</v>
      </c>
      <c r="AE4202">
        <v>0</v>
      </c>
      <c r="AF4202">
        <v>0</v>
      </c>
      <c r="AG4202">
        <v>0</v>
      </c>
      <c r="AH4202">
        <v>0</v>
      </c>
      <c r="AI4202">
        <v>-89715.19</v>
      </c>
      <c r="AJ4202">
        <v>0</v>
      </c>
      <c r="AK4202">
        <v>-89715.19</v>
      </c>
      <c r="AL4202">
        <v>-88052.71</v>
      </c>
      <c r="AM4202">
        <v>0</v>
      </c>
      <c r="AN4202">
        <v>0</v>
      </c>
      <c r="AO4202">
        <v>0</v>
      </c>
      <c r="AP4202">
        <v>0</v>
      </c>
      <c r="AQ4202">
        <v>0</v>
      </c>
    </row>
    <row r="4203" spans="2:43" x14ac:dyDescent="0.35">
      <c r="B4203" s="65" t="s">
        <v>128</v>
      </c>
      <c r="E4203" t="s">
        <v>129</v>
      </c>
      <c r="F4203">
        <v>4089</v>
      </c>
      <c r="G4203">
        <v>0</v>
      </c>
      <c r="H4203" t="s">
        <v>690</v>
      </c>
      <c r="I4203">
        <v>802</v>
      </c>
      <c r="J4203">
        <v>233</v>
      </c>
      <c r="K4203" t="s">
        <v>457</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-5129.38</v>
      </c>
      <c r="AE4203">
        <v>0</v>
      </c>
      <c r="AF4203">
        <v>0</v>
      </c>
      <c r="AG4203">
        <v>0</v>
      </c>
      <c r="AH4203">
        <v>0</v>
      </c>
      <c r="AI4203">
        <v>-5129.38</v>
      </c>
      <c r="AJ4203">
        <v>0</v>
      </c>
      <c r="AK4203">
        <v>-5129.38</v>
      </c>
      <c r="AL4203">
        <v>-5129.38</v>
      </c>
      <c r="AM4203">
        <v>0</v>
      </c>
      <c r="AN4203">
        <v>0</v>
      </c>
      <c r="AO4203">
        <v>0</v>
      </c>
      <c r="AP4203">
        <v>0</v>
      </c>
      <c r="AQ4203">
        <v>0</v>
      </c>
    </row>
    <row r="4204" spans="2:43" x14ac:dyDescent="0.35">
      <c r="B4204" s="65" t="s">
        <v>128</v>
      </c>
      <c r="E4204" t="s">
        <v>129</v>
      </c>
      <c r="F4204">
        <v>4089</v>
      </c>
      <c r="G4204">
        <v>0</v>
      </c>
      <c r="H4204" t="s">
        <v>690</v>
      </c>
      <c r="I4204">
        <v>802</v>
      </c>
      <c r="J4204">
        <v>251</v>
      </c>
      <c r="K4204" t="s">
        <v>457</v>
      </c>
      <c r="L4204">
        <v>-181410.1</v>
      </c>
      <c r="M4204">
        <v>-196051.77</v>
      </c>
      <c r="N4204">
        <v>0</v>
      </c>
      <c r="O4204">
        <v>0</v>
      </c>
      <c r="P4204">
        <v>-181410.1</v>
      </c>
      <c r="Q4204">
        <v>-196051.77</v>
      </c>
      <c r="R4204">
        <v>0</v>
      </c>
      <c r="S4204">
        <v>0</v>
      </c>
      <c r="T4204">
        <v>0</v>
      </c>
      <c r="U4204">
        <v>0</v>
      </c>
      <c r="V4204">
        <v>0</v>
      </c>
      <c r="W4204">
        <v>0</v>
      </c>
      <c r="X4204">
        <v>0</v>
      </c>
      <c r="Y4204">
        <v>0</v>
      </c>
      <c r="Z4204">
        <v>0</v>
      </c>
      <c r="AA4204">
        <v>0</v>
      </c>
      <c r="AB4204">
        <v>0</v>
      </c>
      <c r="AC4204">
        <v>0</v>
      </c>
      <c r="AD4204">
        <v>-85358.33</v>
      </c>
      <c r="AE4204">
        <v>0</v>
      </c>
      <c r="AF4204">
        <v>0</v>
      </c>
      <c r="AG4204">
        <v>0</v>
      </c>
      <c r="AH4204">
        <v>0</v>
      </c>
      <c r="AI4204">
        <v>-85358.33</v>
      </c>
      <c r="AJ4204">
        <v>0</v>
      </c>
      <c r="AK4204">
        <v>-85358.33</v>
      </c>
      <c r="AL4204">
        <v>-100000</v>
      </c>
      <c r="AM4204">
        <v>0</v>
      </c>
      <c r="AN4204">
        <v>0</v>
      </c>
      <c r="AO4204">
        <v>0</v>
      </c>
      <c r="AP4204">
        <v>0</v>
      </c>
      <c r="AQ4204">
        <v>0</v>
      </c>
    </row>
    <row r="4205" spans="2:43" x14ac:dyDescent="0.35">
      <c r="B4205" s="65" t="s">
        <v>128</v>
      </c>
      <c r="E4205" t="s">
        <v>129</v>
      </c>
      <c r="F4205">
        <v>4089</v>
      </c>
      <c r="G4205">
        <v>0</v>
      </c>
      <c r="H4205" t="s">
        <v>690</v>
      </c>
      <c r="I4205">
        <v>802</v>
      </c>
      <c r="J4205">
        <v>252</v>
      </c>
      <c r="K4205" t="s">
        <v>457</v>
      </c>
      <c r="L4205">
        <v>-108520.85</v>
      </c>
      <c r="M4205">
        <v>43799.51</v>
      </c>
      <c r="N4205">
        <v>0</v>
      </c>
      <c r="O4205">
        <v>0</v>
      </c>
      <c r="P4205">
        <v>-108520.85</v>
      </c>
      <c r="Q4205">
        <v>43799.51</v>
      </c>
      <c r="R4205">
        <v>0</v>
      </c>
      <c r="S4205">
        <v>0</v>
      </c>
      <c r="T4205">
        <v>0</v>
      </c>
      <c r="U4205">
        <v>0</v>
      </c>
      <c r="V4205">
        <v>0</v>
      </c>
      <c r="W4205">
        <v>0</v>
      </c>
      <c r="X4205">
        <v>0</v>
      </c>
      <c r="Y4205">
        <v>0</v>
      </c>
      <c r="Z4205">
        <v>0</v>
      </c>
      <c r="AA4205">
        <v>0</v>
      </c>
      <c r="AB4205">
        <v>0</v>
      </c>
      <c r="AC4205">
        <v>0</v>
      </c>
      <c r="AD4205">
        <v>-291853.27</v>
      </c>
      <c r="AE4205">
        <v>0</v>
      </c>
      <c r="AF4205">
        <v>0</v>
      </c>
      <c r="AG4205">
        <v>0</v>
      </c>
      <c r="AH4205">
        <v>0</v>
      </c>
      <c r="AI4205">
        <v>-291853.27</v>
      </c>
      <c r="AJ4205">
        <v>0</v>
      </c>
      <c r="AK4205">
        <v>-291853.27</v>
      </c>
      <c r="AL4205">
        <v>-139532.91</v>
      </c>
      <c r="AM4205">
        <v>1200.49</v>
      </c>
      <c r="AN4205">
        <v>0</v>
      </c>
      <c r="AO4205">
        <v>0</v>
      </c>
      <c r="AP4205">
        <v>0</v>
      </c>
      <c r="AQ4205">
        <v>1200.49</v>
      </c>
    </row>
    <row r="4206" spans="2:43" x14ac:dyDescent="0.35">
      <c r="B4206" s="65" t="s">
        <v>128</v>
      </c>
      <c r="E4206" t="s">
        <v>129</v>
      </c>
      <c r="F4206">
        <v>4089</v>
      </c>
      <c r="G4206">
        <v>0</v>
      </c>
      <c r="H4206" t="s">
        <v>690</v>
      </c>
      <c r="I4206">
        <v>802</v>
      </c>
      <c r="J4206">
        <v>253</v>
      </c>
      <c r="K4206" t="s">
        <v>457</v>
      </c>
      <c r="L4206">
        <v>0</v>
      </c>
      <c r="M4206">
        <v>0</v>
      </c>
      <c r="N4206">
        <v>0</v>
      </c>
      <c r="O4206">
        <v>0</v>
      </c>
      <c r="P4206">
        <v>0</v>
      </c>
      <c r="Q4206">
        <v>0</v>
      </c>
      <c r="R4206">
        <v>-215641.08</v>
      </c>
      <c r="S4206">
        <v>-215641.08</v>
      </c>
      <c r="T4206">
        <v>0</v>
      </c>
      <c r="U4206">
        <v>0</v>
      </c>
      <c r="V4206">
        <v>-215641.08</v>
      </c>
      <c r="W4206">
        <v>-215641.08</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0</v>
      </c>
    </row>
    <row r="4207" spans="2:43" x14ac:dyDescent="0.35">
      <c r="B4207" s="65" t="s">
        <v>128</v>
      </c>
      <c r="E4207" t="s">
        <v>129</v>
      </c>
      <c r="F4207">
        <v>4089</v>
      </c>
      <c r="G4207">
        <v>0</v>
      </c>
      <c r="H4207" t="s">
        <v>690</v>
      </c>
      <c r="I4207">
        <v>802</v>
      </c>
      <c r="J4207">
        <v>254</v>
      </c>
      <c r="K4207" t="s">
        <v>457</v>
      </c>
      <c r="L4207">
        <v>-40441</v>
      </c>
      <c r="M4207">
        <v>-40441</v>
      </c>
      <c r="N4207">
        <v>0</v>
      </c>
      <c r="O4207">
        <v>0</v>
      </c>
      <c r="P4207">
        <v>-40441</v>
      </c>
      <c r="Q4207">
        <v>-40441</v>
      </c>
      <c r="R4207">
        <v>0</v>
      </c>
      <c r="S4207">
        <v>0</v>
      </c>
      <c r="T4207">
        <v>0</v>
      </c>
      <c r="U4207">
        <v>0</v>
      </c>
      <c r="V4207">
        <v>0</v>
      </c>
      <c r="W4207">
        <v>0</v>
      </c>
      <c r="X4207">
        <v>0</v>
      </c>
      <c r="Y4207">
        <v>0</v>
      </c>
      <c r="Z4207">
        <v>0</v>
      </c>
      <c r="AA4207">
        <v>0</v>
      </c>
      <c r="AB4207">
        <v>0</v>
      </c>
      <c r="AC4207">
        <v>0</v>
      </c>
      <c r="AD4207">
        <v>-5242.5</v>
      </c>
      <c r="AE4207">
        <v>0</v>
      </c>
      <c r="AF4207">
        <v>0</v>
      </c>
      <c r="AG4207">
        <v>0</v>
      </c>
      <c r="AH4207">
        <v>0</v>
      </c>
      <c r="AI4207">
        <v>-5242.5</v>
      </c>
      <c r="AJ4207">
        <v>0</v>
      </c>
      <c r="AK4207">
        <v>-5242.5</v>
      </c>
      <c r="AL4207">
        <v>-5242.5</v>
      </c>
      <c r="AM4207">
        <v>0</v>
      </c>
      <c r="AN4207">
        <v>0</v>
      </c>
      <c r="AO4207">
        <v>0</v>
      </c>
      <c r="AP4207">
        <v>0</v>
      </c>
      <c r="AQ4207">
        <v>0</v>
      </c>
    </row>
    <row r="4208" spans="2:43" x14ac:dyDescent="0.35">
      <c r="B4208" s="65" t="s">
        <v>128</v>
      </c>
      <c r="E4208" t="s">
        <v>129</v>
      </c>
      <c r="F4208">
        <v>4089</v>
      </c>
      <c r="G4208">
        <v>0</v>
      </c>
      <c r="H4208" t="s">
        <v>690</v>
      </c>
      <c r="I4208">
        <v>802</v>
      </c>
      <c r="J4208">
        <v>260</v>
      </c>
      <c r="K4208" t="s">
        <v>457</v>
      </c>
      <c r="L4208">
        <v>-18365.419999999998</v>
      </c>
      <c r="M4208">
        <v>-35.130000000000003</v>
      </c>
      <c r="N4208">
        <v>0</v>
      </c>
      <c r="O4208">
        <v>0</v>
      </c>
      <c r="P4208">
        <v>-18365.419999999998</v>
      </c>
      <c r="Q4208">
        <v>-35.130000000000003</v>
      </c>
      <c r="R4208">
        <v>0</v>
      </c>
      <c r="S4208">
        <v>0</v>
      </c>
      <c r="T4208">
        <v>0</v>
      </c>
      <c r="U4208">
        <v>0</v>
      </c>
      <c r="V4208">
        <v>0</v>
      </c>
      <c r="W4208">
        <v>0</v>
      </c>
      <c r="X4208">
        <v>0</v>
      </c>
      <c r="Y4208">
        <v>0</v>
      </c>
      <c r="Z4208">
        <v>0</v>
      </c>
      <c r="AA4208">
        <v>0</v>
      </c>
      <c r="AB4208">
        <v>0</v>
      </c>
      <c r="AC4208">
        <v>0</v>
      </c>
      <c r="AD4208">
        <v>-60765.26</v>
      </c>
      <c r="AE4208">
        <v>0</v>
      </c>
      <c r="AF4208">
        <v>0</v>
      </c>
      <c r="AG4208">
        <v>0</v>
      </c>
      <c r="AH4208">
        <v>0</v>
      </c>
      <c r="AI4208">
        <v>-60765.26</v>
      </c>
      <c r="AJ4208">
        <v>0</v>
      </c>
      <c r="AK4208">
        <v>-60765.26</v>
      </c>
      <c r="AL4208">
        <v>-42434.97</v>
      </c>
      <c r="AM4208">
        <v>0</v>
      </c>
      <c r="AN4208">
        <v>0</v>
      </c>
      <c r="AO4208">
        <v>0</v>
      </c>
      <c r="AP4208">
        <v>0</v>
      </c>
      <c r="AQ4208">
        <v>0</v>
      </c>
    </row>
    <row r="4209" spans="2:43" x14ac:dyDescent="0.35">
      <c r="B4209" s="65" t="s">
        <v>128</v>
      </c>
      <c r="E4209" t="s">
        <v>129</v>
      </c>
      <c r="F4209">
        <v>4089</v>
      </c>
      <c r="G4209">
        <v>0</v>
      </c>
      <c r="H4209" t="s">
        <v>690</v>
      </c>
      <c r="I4209">
        <v>802</v>
      </c>
      <c r="J4209">
        <v>310</v>
      </c>
      <c r="K4209" t="s">
        <v>457</v>
      </c>
      <c r="L4209">
        <v>-9286106.8800000008</v>
      </c>
      <c r="M4209">
        <v>-9314530.4499999993</v>
      </c>
      <c r="N4209">
        <v>0</v>
      </c>
      <c r="O4209">
        <v>0</v>
      </c>
      <c r="P4209">
        <v>-9286106.8800000008</v>
      </c>
      <c r="Q4209">
        <v>-9314530.4499999993</v>
      </c>
      <c r="R4209">
        <v>0</v>
      </c>
      <c r="S4209">
        <v>0</v>
      </c>
      <c r="T4209">
        <v>0</v>
      </c>
      <c r="U4209">
        <v>0</v>
      </c>
      <c r="V4209">
        <v>0</v>
      </c>
      <c r="W4209">
        <v>0</v>
      </c>
      <c r="X4209">
        <v>0</v>
      </c>
      <c r="Y4209">
        <v>0</v>
      </c>
      <c r="Z4209">
        <v>0</v>
      </c>
      <c r="AA4209">
        <v>0</v>
      </c>
      <c r="AB4209">
        <v>0</v>
      </c>
      <c r="AC4209">
        <v>0</v>
      </c>
      <c r="AD4209">
        <v>-25729.49</v>
      </c>
      <c r="AE4209">
        <v>0</v>
      </c>
      <c r="AF4209">
        <v>0</v>
      </c>
      <c r="AG4209">
        <v>0</v>
      </c>
      <c r="AH4209">
        <v>0</v>
      </c>
      <c r="AI4209">
        <v>-25729.49</v>
      </c>
      <c r="AJ4209">
        <v>0</v>
      </c>
      <c r="AK4209">
        <v>-25729.49</v>
      </c>
      <c r="AL4209">
        <v>-54153.06</v>
      </c>
      <c r="AM4209">
        <v>9174137.6400000006</v>
      </c>
      <c r="AN4209">
        <v>0</v>
      </c>
      <c r="AO4209">
        <v>0</v>
      </c>
      <c r="AP4209">
        <v>0</v>
      </c>
      <c r="AQ4209">
        <v>9174137.6400000006</v>
      </c>
    </row>
    <row r="4210" spans="2:43" x14ac:dyDescent="0.35">
      <c r="B4210" s="65" t="s">
        <v>128</v>
      </c>
      <c r="E4210" t="s">
        <v>129</v>
      </c>
      <c r="F4210">
        <v>4089</v>
      </c>
      <c r="G4210">
        <v>0</v>
      </c>
      <c r="H4210" t="s">
        <v>690</v>
      </c>
      <c r="I4210">
        <v>802</v>
      </c>
      <c r="J4210">
        <v>320</v>
      </c>
      <c r="K4210" t="s">
        <v>457</v>
      </c>
      <c r="L4210">
        <v>-6889584.7400000002</v>
      </c>
      <c r="M4210">
        <v>-3314795.98</v>
      </c>
      <c r="N4210">
        <v>0</v>
      </c>
      <c r="O4210">
        <v>0</v>
      </c>
      <c r="P4210">
        <v>-6889584.7400000002</v>
      </c>
      <c r="Q4210">
        <v>-3314795.98</v>
      </c>
      <c r="R4210">
        <v>0</v>
      </c>
      <c r="S4210">
        <v>0</v>
      </c>
      <c r="T4210">
        <v>0</v>
      </c>
      <c r="U4210">
        <v>0</v>
      </c>
      <c r="V4210">
        <v>0</v>
      </c>
      <c r="W4210">
        <v>0</v>
      </c>
      <c r="X4210">
        <v>0</v>
      </c>
      <c r="Y4210">
        <v>0</v>
      </c>
      <c r="Z4210">
        <v>0</v>
      </c>
      <c r="AA4210">
        <v>0</v>
      </c>
      <c r="AB4210">
        <v>0</v>
      </c>
      <c r="AC4210">
        <v>0</v>
      </c>
      <c r="AD4210">
        <v>-3950209.18</v>
      </c>
      <c r="AE4210">
        <v>0</v>
      </c>
      <c r="AF4210">
        <v>0</v>
      </c>
      <c r="AG4210">
        <v>0</v>
      </c>
      <c r="AH4210">
        <v>0</v>
      </c>
      <c r="AI4210">
        <v>-3950209.18</v>
      </c>
      <c r="AJ4210">
        <v>0</v>
      </c>
      <c r="AK4210">
        <v>-3950209.18</v>
      </c>
      <c r="AL4210">
        <v>-375420.42</v>
      </c>
      <c r="AM4210">
        <v>13324.05</v>
      </c>
      <c r="AN4210">
        <v>0</v>
      </c>
      <c r="AO4210">
        <v>0</v>
      </c>
      <c r="AP4210">
        <v>0</v>
      </c>
      <c r="AQ4210">
        <v>13324.05</v>
      </c>
    </row>
    <row r="4211" spans="2:43" x14ac:dyDescent="0.35">
      <c r="B4211" s="65" t="s">
        <v>128</v>
      </c>
      <c r="E4211" t="s">
        <v>129</v>
      </c>
      <c r="F4211">
        <v>8003</v>
      </c>
      <c r="G4211">
        <v>0</v>
      </c>
      <c r="H4211" t="s">
        <v>689</v>
      </c>
      <c r="I4211">
        <v>1</v>
      </c>
      <c r="J4211">
        <v>260</v>
      </c>
      <c r="K4211" t="s">
        <v>66</v>
      </c>
      <c r="L4211">
        <v>0</v>
      </c>
      <c r="M4211">
        <v>0</v>
      </c>
      <c r="N4211">
        <v>0</v>
      </c>
      <c r="O4211">
        <v>0</v>
      </c>
      <c r="P4211">
        <v>0</v>
      </c>
      <c r="Q4211">
        <v>0</v>
      </c>
      <c r="R4211">
        <v>0</v>
      </c>
      <c r="S4211">
        <v>-16734368</v>
      </c>
      <c r="T4211">
        <v>0</v>
      </c>
      <c r="U4211">
        <v>0</v>
      </c>
      <c r="V4211">
        <v>0</v>
      </c>
      <c r="W4211">
        <v>-16734368</v>
      </c>
      <c r="X4211">
        <v>0</v>
      </c>
      <c r="Y4211">
        <v>0</v>
      </c>
      <c r="Z4211">
        <v>0</v>
      </c>
      <c r="AA4211">
        <v>0</v>
      </c>
      <c r="AB4211">
        <v>0</v>
      </c>
      <c r="AC4211">
        <v>0</v>
      </c>
      <c r="AD4211">
        <v>-19293632</v>
      </c>
      <c r="AE4211">
        <v>0</v>
      </c>
      <c r="AF4211">
        <v>0</v>
      </c>
      <c r="AG4211">
        <v>0</v>
      </c>
      <c r="AH4211">
        <v>0</v>
      </c>
      <c r="AI4211">
        <v>-19293632</v>
      </c>
      <c r="AJ4211">
        <v>0</v>
      </c>
      <c r="AK4211">
        <v>-19293632</v>
      </c>
      <c r="AL4211">
        <v>-36028000</v>
      </c>
      <c r="AM4211">
        <v>0</v>
      </c>
      <c r="AN4211">
        <v>0</v>
      </c>
      <c r="AO4211">
        <v>0</v>
      </c>
      <c r="AP4211">
        <v>0</v>
      </c>
      <c r="AQ4211">
        <v>0</v>
      </c>
    </row>
    <row r="4212" spans="2:43" x14ac:dyDescent="0.35">
      <c r="B4212" s="65" t="s">
        <v>128</v>
      </c>
      <c r="E4212" t="s">
        <v>129</v>
      </c>
      <c r="F4212">
        <v>301</v>
      </c>
      <c r="G4212">
        <v>0</v>
      </c>
      <c r="H4212" t="s">
        <v>459</v>
      </c>
      <c r="I4212">
        <v>0</v>
      </c>
      <c r="J4212">
        <v>0</v>
      </c>
      <c r="K4212" t="s">
        <v>460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v>0</v>
      </c>
    </row>
    <row r="4213" spans="2:43" x14ac:dyDescent="0.35">
      <c r="B4213" s="65" t="s">
        <v>128</v>
      </c>
      <c r="C4213">
        <v>2012</v>
      </c>
      <c r="D4213">
        <v>2012</v>
      </c>
      <c r="F4213">
        <v>301</v>
      </c>
      <c r="G4213">
        <v>0</v>
      </c>
      <c r="H4213" t="s">
        <v>691</v>
      </c>
      <c r="I4213">
        <v>1</v>
      </c>
      <c r="J4213">
        <v>251</v>
      </c>
      <c r="K4213" t="s">
        <v>66</v>
      </c>
      <c r="L4213">
        <v>-15599.98</v>
      </c>
      <c r="M4213">
        <v>-15599.98</v>
      </c>
      <c r="N4213">
        <v>0</v>
      </c>
      <c r="O4213">
        <v>0</v>
      </c>
      <c r="P4213">
        <v>-15599.98</v>
      </c>
      <c r="Q4213">
        <v>-15599.98</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row>
    <row r="4214" spans="2:43" x14ac:dyDescent="0.35">
      <c r="B4214" s="65" t="s">
        <v>128</v>
      </c>
      <c r="C4214">
        <v>2012</v>
      </c>
      <c r="D4214">
        <v>2012</v>
      </c>
      <c r="F4214">
        <v>301</v>
      </c>
      <c r="G4214">
        <v>0</v>
      </c>
      <c r="H4214" t="s">
        <v>691</v>
      </c>
      <c r="I4214">
        <v>1</v>
      </c>
      <c r="J4214">
        <v>253</v>
      </c>
      <c r="K4214" t="s">
        <v>66</v>
      </c>
      <c r="L4214">
        <v>-19601</v>
      </c>
      <c r="M4214">
        <v>-20090.39</v>
      </c>
      <c r="N4214">
        <v>0</v>
      </c>
      <c r="O4214">
        <v>0</v>
      </c>
      <c r="P4214">
        <v>-19601</v>
      </c>
      <c r="Q4214">
        <v>-20090.39</v>
      </c>
      <c r="R4214">
        <v>0</v>
      </c>
      <c r="S4214">
        <v>0</v>
      </c>
      <c r="T4214">
        <v>0</v>
      </c>
      <c r="U4214">
        <v>0</v>
      </c>
      <c r="V4214">
        <v>0</v>
      </c>
      <c r="W4214">
        <v>0</v>
      </c>
      <c r="X4214">
        <v>-491.57</v>
      </c>
      <c r="Y4214">
        <v>0</v>
      </c>
      <c r="Z4214">
        <v>0</v>
      </c>
      <c r="AA4214">
        <v>0</v>
      </c>
      <c r="AB4214">
        <v>-491.57</v>
      </c>
      <c r="AC4214">
        <v>0</v>
      </c>
      <c r="AD4214">
        <v>-2.1800000000000002</v>
      </c>
      <c r="AE4214">
        <v>0</v>
      </c>
      <c r="AF4214">
        <v>0</v>
      </c>
      <c r="AG4214">
        <v>0</v>
      </c>
      <c r="AH4214">
        <v>0</v>
      </c>
      <c r="AI4214">
        <v>-2.1800000000000002</v>
      </c>
      <c r="AJ4214">
        <v>-491.57</v>
      </c>
      <c r="AK4214">
        <v>489.39</v>
      </c>
      <c r="AL4214">
        <v>0</v>
      </c>
      <c r="AM4214">
        <v>20090.39</v>
      </c>
      <c r="AN4214">
        <v>0</v>
      </c>
      <c r="AO4214">
        <v>0</v>
      </c>
      <c r="AP4214">
        <v>0</v>
      </c>
      <c r="AQ4214">
        <v>20090.39</v>
      </c>
    </row>
    <row r="4215" spans="2:43" x14ac:dyDescent="0.35">
      <c r="B4215" s="65" t="s">
        <v>128</v>
      </c>
      <c r="C4215">
        <v>2013</v>
      </c>
      <c r="D4215">
        <v>2013</v>
      </c>
      <c r="F4215">
        <v>301</v>
      </c>
      <c r="G4215">
        <v>0</v>
      </c>
      <c r="H4215" t="s">
        <v>691</v>
      </c>
      <c r="I4215">
        <v>1</v>
      </c>
      <c r="J4215">
        <v>240</v>
      </c>
      <c r="K4215" t="s">
        <v>66</v>
      </c>
      <c r="L4215">
        <v>-24.8</v>
      </c>
      <c r="M4215">
        <v>-24.8</v>
      </c>
      <c r="N4215">
        <v>0</v>
      </c>
      <c r="O4215">
        <v>0</v>
      </c>
      <c r="P4215">
        <v>-24.8</v>
      </c>
      <c r="Q4215">
        <v>-24.8</v>
      </c>
      <c r="R4215">
        <v>0</v>
      </c>
      <c r="S4215">
        <v>0</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row>
    <row r="4216" spans="2:43" x14ac:dyDescent="0.35">
      <c r="B4216" s="65" t="s">
        <v>128</v>
      </c>
      <c r="C4216">
        <v>2013</v>
      </c>
      <c r="D4216">
        <v>2013</v>
      </c>
      <c r="F4216">
        <v>301</v>
      </c>
      <c r="G4216">
        <v>0</v>
      </c>
      <c r="H4216" t="s">
        <v>691</v>
      </c>
      <c r="I4216">
        <v>1</v>
      </c>
      <c r="J4216">
        <v>251</v>
      </c>
      <c r="K4216" t="s">
        <v>66</v>
      </c>
      <c r="L4216">
        <v>-20000</v>
      </c>
      <c r="M4216">
        <v>-20000</v>
      </c>
      <c r="N4216">
        <v>0</v>
      </c>
      <c r="O4216">
        <v>0</v>
      </c>
      <c r="P4216">
        <v>-20000</v>
      </c>
      <c r="Q4216">
        <v>-20000</v>
      </c>
      <c r="R4216">
        <v>0</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c r="AM4216">
        <v>0</v>
      </c>
      <c r="AN4216">
        <v>0</v>
      </c>
      <c r="AO4216">
        <v>0</v>
      </c>
      <c r="AP4216">
        <v>0</v>
      </c>
      <c r="AQ4216">
        <v>0</v>
      </c>
    </row>
    <row r="4217" spans="2:43" x14ac:dyDescent="0.35">
      <c r="B4217" s="65" t="s">
        <v>128</v>
      </c>
      <c r="C4217">
        <v>2013</v>
      </c>
      <c r="D4217">
        <v>2013</v>
      </c>
      <c r="F4217">
        <v>301</v>
      </c>
      <c r="G4217">
        <v>0</v>
      </c>
      <c r="H4217" t="s">
        <v>691</v>
      </c>
      <c r="I4217">
        <v>1</v>
      </c>
      <c r="J4217">
        <v>253</v>
      </c>
      <c r="K4217" t="s">
        <v>66</v>
      </c>
      <c r="L4217">
        <v>-25328</v>
      </c>
      <c r="M4217">
        <v>-25328</v>
      </c>
      <c r="N4217">
        <v>0</v>
      </c>
      <c r="O4217">
        <v>0</v>
      </c>
      <c r="P4217">
        <v>-25328</v>
      </c>
      <c r="Q4217">
        <v>-25328</v>
      </c>
      <c r="R4217">
        <v>0</v>
      </c>
      <c r="S4217">
        <v>0</v>
      </c>
      <c r="T4217">
        <v>0</v>
      </c>
      <c r="U4217">
        <v>0</v>
      </c>
      <c r="V4217">
        <v>0</v>
      </c>
      <c r="W4217">
        <v>0</v>
      </c>
      <c r="X4217">
        <v>-20592.330000000002</v>
      </c>
      <c r="Y4217">
        <v>-20307.71</v>
      </c>
      <c r="Z4217">
        <v>0</v>
      </c>
      <c r="AA4217">
        <v>0</v>
      </c>
      <c r="AB4217">
        <v>-20592.330000000002</v>
      </c>
      <c r="AC4217">
        <v>-20307.71</v>
      </c>
      <c r="AD4217">
        <v>-284.62</v>
      </c>
      <c r="AE4217">
        <v>0</v>
      </c>
      <c r="AF4217">
        <v>0</v>
      </c>
      <c r="AG4217">
        <v>0</v>
      </c>
      <c r="AH4217">
        <v>0</v>
      </c>
      <c r="AI4217">
        <v>-284.62</v>
      </c>
      <c r="AJ4217">
        <v>-20592.330000000002</v>
      </c>
      <c r="AK4217">
        <v>0</v>
      </c>
      <c r="AL4217">
        <v>0</v>
      </c>
      <c r="AM4217">
        <v>0</v>
      </c>
      <c r="AN4217">
        <v>0</v>
      </c>
      <c r="AO4217">
        <v>0</v>
      </c>
      <c r="AP4217">
        <v>0</v>
      </c>
      <c r="AQ4217">
        <v>0</v>
      </c>
    </row>
    <row r="4218" spans="2:43" x14ac:dyDescent="0.35">
      <c r="B4218" s="65" t="s">
        <v>128</v>
      </c>
      <c r="C4218">
        <v>2014</v>
      </c>
      <c r="D4218">
        <v>2014</v>
      </c>
      <c r="F4218">
        <v>301</v>
      </c>
      <c r="G4218">
        <v>0</v>
      </c>
      <c r="H4218" t="s">
        <v>691</v>
      </c>
      <c r="I4218">
        <v>1</v>
      </c>
      <c r="J4218">
        <v>111</v>
      </c>
      <c r="K4218" t="s">
        <v>66</v>
      </c>
      <c r="L4218">
        <v>0</v>
      </c>
      <c r="M4218">
        <v>0</v>
      </c>
      <c r="N4218">
        <v>0</v>
      </c>
      <c r="O4218">
        <v>0</v>
      </c>
      <c r="P4218">
        <v>0</v>
      </c>
      <c r="Q4218">
        <v>0</v>
      </c>
      <c r="R4218">
        <v>6987.13</v>
      </c>
      <c r="S4218">
        <v>6987.13</v>
      </c>
      <c r="T4218">
        <v>0</v>
      </c>
      <c r="U4218">
        <v>0</v>
      </c>
      <c r="V4218">
        <v>6987.13</v>
      </c>
      <c r="W4218">
        <v>6987.13</v>
      </c>
      <c r="X4218">
        <v>0</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v>0</v>
      </c>
    </row>
    <row r="4219" spans="2:43" x14ac:dyDescent="0.35">
      <c r="B4219" s="65" t="s">
        <v>128</v>
      </c>
      <c r="C4219">
        <v>2014</v>
      </c>
      <c r="D4219">
        <v>2014</v>
      </c>
      <c r="F4219">
        <v>301</v>
      </c>
      <c r="G4219">
        <v>0</v>
      </c>
      <c r="H4219" t="s">
        <v>691</v>
      </c>
      <c r="I4219">
        <v>1</v>
      </c>
      <c r="J4219">
        <v>113</v>
      </c>
      <c r="K4219" t="s">
        <v>66</v>
      </c>
      <c r="L4219">
        <v>0</v>
      </c>
      <c r="M4219">
        <v>0</v>
      </c>
      <c r="N4219">
        <v>0</v>
      </c>
      <c r="O4219">
        <v>0</v>
      </c>
      <c r="P4219">
        <v>0</v>
      </c>
      <c r="Q4219">
        <v>0</v>
      </c>
      <c r="R4219">
        <v>3012.87</v>
      </c>
      <c r="S4219">
        <v>3012.87</v>
      </c>
      <c r="T4219">
        <v>0</v>
      </c>
      <c r="U4219">
        <v>0</v>
      </c>
      <c r="V4219">
        <v>3012.87</v>
      </c>
      <c r="W4219">
        <v>3012.87</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row>
    <row r="4220" spans="2:43" x14ac:dyDescent="0.35">
      <c r="B4220" s="65" t="s">
        <v>128</v>
      </c>
      <c r="C4220">
        <v>2014</v>
      </c>
      <c r="D4220">
        <v>2014</v>
      </c>
      <c r="F4220">
        <v>301</v>
      </c>
      <c r="G4220">
        <v>0</v>
      </c>
      <c r="H4220" t="s">
        <v>691</v>
      </c>
      <c r="I4220">
        <v>1</v>
      </c>
      <c r="J4220">
        <v>233</v>
      </c>
      <c r="K4220" t="s">
        <v>66</v>
      </c>
      <c r="L4220">
        <v>0</v>
      </c>
      <c r="M4220">
        <v>0</v>
      </c>
      <c r="N4220">
        <v>0</v>
      </c>
      <c r="O4220">
        <v>0</v>
      </c>
      <c r="P4220">
        <v>0</v>
      </c>
      <c r="Q4220">
        <v>0</v>
      </c>
      <c r="R4220">
        <v>-5633.36</v>
      </c>
      <c r="S4220">
        <v>-5633.36</v>
      </c>
      <c r="T4220">
        <v>0</v>
      </c>
      <c r="U4220">
        <v>0</v>
      </c>
      <c r="V4220">
        <v>-5633.36</v>
      </c>
      <c r="W4220">
        <v>-5633.36</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row>
    <row r="4221" spans="2:43" x14ac:dyDescent="0.35">
      <c r="B4221" s="65" t="s">
        <v>128</v>
      </c>
      <c r="C4221">
        <v>2014</v>
      </c>
      <c r="D4221">
        <v>2014</v>
      </c>
      <c r="F4221">
        <v>301</v>
      </c>
      <c r="G4221">
        <v>0</v>
      </c>
      <c r="H4221" t="s">
        <v>691</v>
      </c>
      <c r="I4221">
        <v>1</v>
      </c>
      <c r="J4221">
        <v>251</v>
      </c>
      <c r="K4221" t="s">
        <v>66</v>
      </c>
      <c r="L4221">
        <v>-118392.23</v>
      </c>
      <c r="M4221">
        <v>-9877.23</v>
      </c>
      <c r="N4221">
        <v>0</v>
      </c>
      <c r="O4221">
        <v>0</v>
      </c>
      <c r="P4221">
        <v>-118392.23</v>
      </c>
      <c r="Q4221">
        <v>-9877.23</v>
      </c>
      <c r="R4221">
        <v>0</v>
      </c>
      <c r="S4221">
        <v>0</v>
      </c>
      <c r="T4221">
        <v>0</v>
      </c>
      <c r="U4221">
        <v>0</v>
      </c>
      <c r="V4221">
        <v>0</v>
      </c>
      <c r="W4221">
        <v>0</v>
      </c>
      <c r="X4221">
        <v>0</v>
      </c>
      <c r="Y4221">
        <v>0</v>
      </c>
      <c r="Z4221">
        <v>0</v>
      </c>
      <c r="AA4221">
        <v>0</v>
      </c>
      <c r="AB4221">
        <v>0</v>
      </c>
      <c r="AC4221">
        <v>0</v>
      </c>
      <c r="AD4221">
        <v>-108515</v>
      </c>
      <c r="AE4221">
        <v>0</v>
      </c>
      <c r="AF4221">
        <v>0</v>
      </c>
      <c r="AG4221">
        <v>0</v>
      </c>
      <c r="AH4221">
        <v>0</v>
      </c>
      <c r="AI4221">
        <v>-108515</v>
      </c>
      <c r="AJ4221">
        <v>0</v>
      </c>
      <c r="AK4221">
        <v>-108515</v>
      </c>
      <c r="AL4221">
        <v>0</v>
      </c>
      <c r="AM4221">
        <v>9800</v>
      </c>
      <c r="AN4221">
        <v>0</v>
      </c>
      <c r="AO4221">
        <v>0</v>
      </c>
      <c r="AP4221">
        <v>0</v>
      </c>
      <c r="AQ4221">
        <v>9800</v>
      </c>
    </row>
    <row r="4222" spans="2:43" x14ac:dyDescent="0.35">
      <c r="B4222" s="65" t="s">
        <v>128</v>
      </c>
      <c r="C4222">
        <v>2014</v>
      </c>
      <c r="D4222">
        <v>2014</v>
      </c>
      <c r="F4222">
        <v>301</v>
      </c>
      <c r="G4222">
        <v>0</v>
      </c>
      <c r="H4222" t="s">
        <v>691</v>
      </c>
      <c r="I4222">
        <v>1</v>
      </c>
      <c r="J4222">
        <v>252</v>
      </c>
      <c r="K4222" t="s">
        <v>66</v>
      </c>
      <c r="L4222">
        <v>0</v>
      </c>
      <c r="M4222">
        <v>0</v>
      </c>
      <c r="N4222">
        <v>0</v>
      </c>
      <c r="O4222">
        <v>0</v>
      </c>
      <c r="P4222">
        <v>0</v>
      </c>
      <c r="Q4222">
        <v>0</v>
      </c>
      <c r="R4222">
        <v>-1500</v>
      </c>
      <c r="S4222">
        <v>0</v>
      </c>
      <c r="T4222">
        <v>0</v>
      </c>
      <c r="U4222">
        <v>0</v>
      </c>
      <c r="V4222">
        <v>-1500</v>
      </c>
      <c r="W4222">
        <v>0</v>
      </c>
      <c r="X4222">
        <v>0</v>
      </c>
      <c r="Y4222">
        <v>0</v>
      </c>
      <c r="Z4222">
        <v>0</v>
      </c>
      <c r="AA4222">
        <v>0</v>
      </c>
      <c r="AB4222">
        <v>0</v>
      </c>
      <c r="AC4222">
        <v>0</v>
      </c>
      <c r="AD4222">
        <v>-1500</v>
      </c>
      <c r="AE4222">
        <v>0</v>
      </c>
      <c r="AF4222">
        <v>0</v>
      </c>
      <c r="AG4222">
        <v>0</v>
      </c>
      <c r="AH4222">
        <v>0</v>
      </c>
      <c r="AI4222">
        <v>-1500</v>
      </c>
      <c r="AJ4222">
        <v>0</v>
      </c>
      <c r="AK4222">
        <v>-1500</v>
      </c>
      <c r="AL4222">
        <v>0</v>
      </c>
      <c r="AM4222">
        <v>0</v>
      </c>
      <c r="AN4222">
        <v>0</v>
      </c>
      <c r="AO4222">
        <v>0</v>
      </c>
      <c r="AP4222">
        <v>0</v>
      </c>
      <c r="AQ4222">
        <v>0</v>
      </c>
    </row>
    <row r="4223" spans="2:43" x14ac:dyDescent="0.35">
      <c r="B4223" s="65" t="s">
        <v>128</v>
      </c>
      <c r="C4223">
        <v>2014</v>
      </c>
      <c r="D4223">
        <v>2014</v>
      </c>
      <c r="F4223">
        <v>301</v>
      </c>
      <c r="G4223">
        <v>0</v>
      </c>
      <c r="H4223" t="s">
        <v>691</v>
      </c>
      <c r="I4223">
        <v>1</v>
      </c>
      <c r="J4223">
        <v>253</v>
      </c>
      <c r="K4223" t="s">
        <v>66</v>
      </c>
      <c r="L4223">
        <v>-111707.39</v>
      </c>
      <c r="M4223">
        <v>-111707.39</v>
      </c>
      <c r="N4223">
        <v>0</v>
      </c>
      <c r="O4223">
        <v>0</v>
      </c>
      <c r="P4223">
        <v>-111707.39</v>
      </c>
      <c r="Q4223">
        <v>-111707.39</v>
      </c>
      <c r="R4223">
        <v>-10675</v>
      </c>
      <c r="S4223">
        <v>-10675</v>
      </c>
      <c r="T4223">
        <v>0</v>
      </c>
      <c r="U4223">
        <v>0</v>
      </c>
      <c r="V4223">
        <v>-10675</v>
      </c>
      <c r="W4223">
        <v>-10675</v>
      </c>
      <c r="X4223">
        <v>-308533.68</v>
      </c>
      <c r="Y4223">
        <v>-299248.96999999997</v>
      </c>
      <c r="Z4223">
        <v>0</v>
      </c>
      <c r="AA4223">
        <v>0</v>
      </c>
      <c r="AB4223">
        <v>-308533.68</v>
      </c>
      <c r="AC4223">
        <v>-299248.96999999997</v>
      </c>
      <c r="AD4223">
        <v>-9284.7099999999991</v>
      </c>
      <c r="AE4223">
        <v>0</v>
      </c>
      <c r="AF4223">
        <v>0</v>
      </c>
      <c r="AG4223">
        <v>0</v>
      </c>
      <c r="AH4223">
        <v>0</v>
      </c>
      <c r="AI4223">
        <v>-9284.7099999999991</v>
      </c>
      <c r="AJ4223">
        <v>-308533.68</v>
      </c>
      <c r="AK4223">
        <v>0</v>
      </c>
      <c r="AL4223">
        <v>0</v>
      </c>
      <c r="AM4223">
        <v>31318.89</v>
      </c>
      <c r="AN4223">
        <v>0</v>
      </c>
      <c r="AO4223">
        <v>0</v>
      </c>
      <c r="AP4223">
        <v>0</v>
      </c>
      <c r="AQ4223">
        <v>31318.89</v>
      </c>
    </row>
    <row r="4224" spans="2:43" x14ac:dyDescent="0.35">
      <c r="B4224" s="65" t="s">
        <v>128</v>
      </c>
      <c r="C4224">
        <v>2014</v>
      </c>
      <c r="D4224">
        <v>2014</v>
      </c>
      <c r="F4224">
        <v>301</v>
      </c>
      <c r="G4224">
        <v>0</v>
      </c>
      <c r="H4224" t="s">
        <v>691</v>
      </c>
      <c r="I4224">
        <v>1</v>
      </c>
      <c r="J4224">
        <v>260</v>
      </c>
      <c r="K4224" t="s">
        <v>66</v>
      </c>
      <c r="L4224">
        <v>0</v>
      </c>
      <c r="M4224">
        <v>0</v>
      </c>
      <c r="N4224">
        <v>0</v>
      </c>
      <c r="O4224">
        <v>0</v>
      </c>
      <c r="P4224">
        <v>0</v>
      </c>
      <c r="Q4224">
        <v>0</v>
      </c>
      <c r="R4224">
        <v>6308.36</v>
      </c>
      <c r="S4224">
        <v>6308.36</v>
      </c>
      <c r="T4224">
        <v>0</v>
      </c>
      <c r="U4224">
        <v>0</v>
      </c>
      <c r="V4224">
        <v>6308.36</v>
      </c>
      <c r="W4224">
        <v>6308.36</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row>
    <row r="4225" spans="2:43" x14ac:dyDescent="0.35">
      <c r="B4225" s="65" t="s">
        <v>128</v>
      </c>
      <c r="C4225">
        <v>2015</v>
      </c>
      <c r="D4225">
        <v>2015</v>
      </c>
      <c r="F4225">
        <v>301</v>
      </c>
      <c r="G4225">
        <v>0</v>
      </c>
      <c r="H4225" t="s">
        <v>691</v>
      </c>
      <c r="I4225">
        <v>1</v>
      </c>
      <c r="J4225">
        <v>210</v>
      </c>
      <c r="K4225" t="s">
        <v>66</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-13516.75</v>
      </c>
      <c r="AH4225">
        <v>0</v>
      </c>
      <c r="AI4225">
        <v>-13516.75</v>
      </c>
      <c r="AJ4225">
        <v>0</v>
      </c>
      <c r="AK4225">
        <v>-13516.75</v>
      </c>
      <c r="AL4225">
        <v>-13516.75</v>
      </c>
      <c r="AM4225">
        <v>0</v>
      </c>
      <c r="AN4225">
        <v>0</v>
      </c>
      <c r="AO4225">
        <v>0</v>
      </c>
      <c r="AP4225">
        <v>0</v>
      </c>
      <c r="AQ4225">
        <v>0</v>
      </c>
    </row>
    <row r="4226" spans="2:43" x14ac:dyDescent="0.35">
      <c r="B4226" s="65" t="s">
        <v>128</v>
      </c>
      <c r="C4226">
        <v>2015</v>
      </c>
      <c r="D4226">
        <v>2015</v>
      </c>
      <c r="F4226">
        <v>301</v>
      </c>
      <c r="G4226">
        <v>0</v>
      </c>
      <c r="H4226" t="s">
        <v>691</v>
      </c>
      <c r="I4226">
        <v>1</v>
      </c>
      <c r="J4226">
        <v>220</v>
      </c>
      <c r="K4226" t="s">
        <v>66</v>
      </c>
      <c r="L4226">
        <v>0</v>
      </c>
      <c r="M4226">
        <v>0</v>
      </c>
      <c r="N4226">
        <v>0</v>
      </c>
      <c r="O4226">
        <v>0</v>
      </c>
      <c r="P4226">
        <v>0</v>
      </c>
      <c r="Q4226">
        <v>0</v>
      </c>
      <c r="R4226">
        <v>17.059999999999999</v>
      </c>
      <c r="S4226">
        <v>17.059999999999999</v>
      </c>
      <c r="T4226">
        <v>0</v>
      </c>
      <c r="U4226">
        <v>0</v>
      </c>
      <c r="V4226">
        <v>17.059999999999999</v>
      </c>
      <c r="W4226">
        <v>17.059999999999999</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row>
    <row r="4227" spans="2:43" x14ac:dyDescent="0.35">
      <c r="B4227" s="65" t="s">
        <v>128</v>
      </c>
      <c r="C4227">
        <v>2015</v>
      </c>
      <c r="D4227">
        <v>2015</v>
      </c>
      <c r="F4227">
        <v>301</v>
      </c>
      <c r="G4227">
        <v>0</v>
      </c>
      <c r="H4227" t="s">
        <v>691</v>
      </c>
      <c r="I4227">
        <v>1</v>
      </c>
      <c r="J4227">
        <v>231</v>
      </c>
      <c r="K4227" t="s">
        <v>66</v>
      </c>
      <c r="L4227">
        <v>-193000</v>
      </c>
      <c r="M4227">
        <v>90250.32</v>
      </c>
      <c r="N4227">
        <v>0</v>
      </c>
      <c r="O4227">
        <v>-90250.32</v>
      </c>
      <c r="P4227">
        <v>-193000</v>
      </c>
      <c r="Q4227">
        <v>0</v>
      </c>
      <c r="R4227">
        <v>0</v>
      </c>
      <c r="S4227">
        <v>0</v>
      </c>
      <c r="T4227">
        <v>0</v>
      </c>
      <c r="U4227">
        <v>0</v>
      </c>
      <c r="V4227">
        <v>0</v>
      </c>
      <c r="W4227">
        <v>0</v>
      </c>
      <c r="X4227">
        <v>0</v>
      </c>
      <c r="Y4227">
        <v>0</v>
      </c>
      <c r="Z4227">
        <v>0</v>
      </c>
      <c r="AA4227">
        <v>0</v>
      </c>
      <c r="AB4227">
        <v>0</v>
      </c>
      <c r="AC4227">
        <v>0</v>
      </c>
      <c r="AD4227">
        <v>-283250.32</v>
      </c>
      <c r="AE4227">
        <v>0</v>
      </c>
      <c r="AF4227">
        <v>0</v>
      </c>
      <c r="AG4227">
        <v>0</v>
      </c>
      <c r="AH4227">
        <v>0</v>
      </c>
      <c r="AI4227">
        <v>-283250.32</v>
      </c>
      <c r="AJ4227">
        <v>0</v>
      </c>
      <c r="AK4227">
        <v>-283250.32</v>
      </c>
      <c r="AL4227">
        <v>-90250.32</v>
      </c>
      <c r="AM4227">
        <v>0</v>
      </c>
      <c r="AN4227">
        <v>0</v>
      </c>
      <c r="AO4227">
        <v>0</v>
      </c>
      <c r="AP4227">
        <v>0</v>
      </c>
      <c r="AQ4227">
        <v>0</v>
      </c>
    </row>
    <row r="4228" spans="2:43" x14ac:dyDescent="0.35">
      <c r="B4228" s="65" t="s">
        <v>128</v>
      </c>
      <c r="C4228">
        <v>2015</v>
      </c>
      <c r="D4228">
        <v>2015</v>
      </c>
      <c r="F4228">
        <v>301</v>
      </c>
      <c r="G4228">
        <v>0</v>
      </c>
      <c r="H4228" t="s">
        <v>691</v>
      </c>
      <c r="I4228">
        <v>1</v>
      </c>
      <c r="J4228">
        <v>251</v>
      </c>
      <c r="K4228" t="s">
        <v>66</v>
      </c>
      <c r="L4228">
        <v>-90082.69</v>
      </c>
      <c r="M4228">
        <v>-42446.9</v>
      </c>
      <c r="N4228">
        <v>0</v>
      </c>
      <c r="O4228">
        <v>0</v>
      </c>
      <c r="P4228">
        <v>-90082.69</v>
      </c>
      <c r="Q4228">
        <v>-42446.9</v>
      </c>
      <c r="R4228">
        <v>0</v>
      </c>
      <c r="S4228">
        <v>-25022.880000000001</v>
      </c>
      <c r="T4228">
        <v>0</v>
      </c>
      <c r="U4228">
        <v>0</v>
      </c>
      <c r="V4228">
        <v>0</v>
      </c>
      <c r="W4228">
        <v>-25022.880000000001</v>
      </c>
      <c r="X4228">
        <v>0</v>
      </c>
      <c r="Y4228">
        <v>0</v>
      </c>
      <c r="Z4228">
        <v>0</v>
      </c>
      <c r="AA4228">
        <v>0</v>
      </c>
      <c r="AB4228">
        <v>0</v>
      </c>
      <c r="AC4228">
        <v>0</v>
      </c>
      <c r="AD4228">
        <v>-22612.91</v>
      </c>
      <c r="AE4228">
        <v>0</v>
      </c>
      <c r="AF4228">
        <v>0</v>
      </c>
      <c r="AG4228">
        <v>0</v>
      </c>
      <c r="AH4228">
        <v>0</v>
      </c>
      <c r="AI4228">
        <v>-22612.91</v>
      </c>
      <c r="AJ4228">
        <v>0</v>
      </c>
      <c r="AK4228">
        <v>-22612.91</v>
      </c>
      <c r="AL4228">
        <v>0</v>
      </c>
      <c r="AM4228">
        <v>0</v>
      </c>
      <c r="AN4228">
        <v>25022.880000000001</v>
      </c>
      <c r="AO4228">
        <v>0</v>
      </c>
      <c r="AP4228">
        <v>0</v>
      </c>
      <c r="AQ4228">
        <v>25022.880000000001</v>
      </c>
    </row>
    <row r="4229" spans="2:43" x14ac:dyDescent="0.35">
      <c r="B4229" s="65" t="s">
        <v>128</v>
      </c>
      <c r="C4229">
        <v>2015</v>
      </c>
      <c r="D4229">
        <v>2015</v>
      </c>
      <c r="F4229">
        <v>301</v>
      </c>
      <c r="G4229">
        <v>0</v>
      </c>
      <c r="H4229" t="s">
        <v>691</v>
      </c>
      <c r="I4229">
        <v>1</v>
      </c>
      <c r="J4229">
        <v>253</v>
      </c>
      <c r="K4229" t="s">
        <v>66</v>
      </c>
      <c r="L4229">
        <v>-78759.34</v>
      </c>
      <c r="M4229">
        <v>-52991.89</v>
      </c>
      <c r="N4229">
        <v>0</v>
      </c>
      <c r="O4229">
        <v>0</v>
      </c>
      <c r="P4229">
        <v>-78759.34</v>
      </c>
      <c r="Q4229">
        <v>-52991.89</v>
      </c>
      <c r="R4229">
        <v>0</v>
      </c>
      <c r="S4229">
        <v>0</v>
      </c>
      <c r="T4229">
        <v>0</v>
      </c>
      <c r="U4229">
        <v>0</v>
      </c>
      <c r="V4229">
        <v>0</v>
      </c>
      <c r="W4229">
        <v>0</v>
      </c>
      <c r="X4229">
        <v>-1222.97</v>
      </c>
      <c r="Y4229">
        <v>-16773.86</v>
      </c>
      <c r="Z4229">
        <v>0</v>
      </c>
      <c r="AA4229">
        <v>0</v>
      </c>
      <c r="AB4229">
        <v>-1222.97</v>
      </c>
      <c r="AC4229">
        <v>-16773.86</v>
      </c>
      <c r="AD4229">
        <v>-10216.56</v>
      </c>
      <c r="AE4229">
        <v>0</v>
      </c>
      <c r="AF4229">
        <v>0</v>
      </c>
      <c r="AG4229">
        <v>0</v>
      </c>
      <c r="AH4229">
        <v>0</v>
      </c>
      <c r="AI4229">
        <v>-10216.56</v>
      </c>
      <c r="AJ4229">
        <v>-1222.97</v>
      </c>
      <c r="AK4229">
        <v>-25767.45</v>
      </c>
      <c r="AL4229">
        <v>0</v>
      </c>
      <c r="AM4229">
        <v>100.5</v>
      </c>
      <c r="AN4229">
        <v>0</v>
      </c>
      <c r="AO4229">
        <v>0</v>
      </c>
      <c r="AP4229">
        <v>0</v>
      </c>
      <c r="AQ4229">
        <v>100.5</v>
      </c>
    </row>
    <row r="4230" spans="2:43" x14ac:dyDescent="0.35">
      <c r="B4230" s="65" t="s">
        <v>128</v>
      </c>
      <c r="C4230">
        <v>2015</v>
      </c>
      <c r="D4230">
        <v>2015</v>
      </c>
      <c r="F4230">
        <v>301</v>
      </c>
      <c r="G4230">
        <v>0</v>
      </c>
      <c r="H4230" t="s">
        <v>691</v>
      </c>
      <c r="I4230">
        <v>1</v>
      </c>
      <c r="J4230">
        <v>254</v>
      </c>
      <c r="K4230" t="s">
        <v>66</v>
      </c>
      <c r="L4230">
        <v>-58907.9</v>
      </c>
      <c r="M4230">
        <v>-58907.9</v>
      </c>
      <c r="N4230">
        <v>0</v>
      </c>
      <c r="O4230">
        <v>0</v>
      </c>
      <c r="P4230">
        <v>-58907.9</v>
      </c>
      <c r="Q4230">
        <v>-58907.9</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row>
    <row r="4231" spans="2:43" x14ac:dyDescent="0.35">
      <c r="B4231" s="65" t="s">
        <v>128</v>
      </c>
      <c r="C4231">
        <v>2015</v>
      </c>
      <c r="D4231">
        <v>2015</v>
      </c>
      <c r="F4231">
        <v>301</v>
      </c>
      <c r="G4231">
        <v>0</v>
      </c>
      <c r="H4231" t="s">
        <v>691</v>
      </c>
      <c r="I4231">
        <v>1</v>
      </c>
      <c r="J4231">
        <v>260</v>
      </c>
      <c r="K4231" t="s">
        <v>66</v>
      </c>
      <c r="L4231">
        <v>-55000</v>
      </c>
      <c r="M4231">
        <v>-5190</v>
      </c>
      <c r="N4231">
        <v>0</v>
      </c>
      <c r="O4231">
        <v>0</v>
      </c>
      <c r="P4231">
        <v>-55000</v>
      </c>
      <c r="Q4231">
        <v>-5190</v>
      </c>
      <c r="R4231">
        <v>1500</v>
      </c>
      <c r="S4231">
        <v>0</v>
      </c>
      <c r="T4231">
        <v>0</v>
      </c>
      <c r="U4231">
        <v>0</v>
      </c>
      <c r="V4231">
        <v>1500</v>
      </c>
      <c r="W4231">
        <v>0</v>
      </c>
      <c r="X4231">
        <v>0</v>
      </c>
      <c r="Y4231">
        <v>0</v>
      </c>
      <c r="Z4231">
        <v>0</v>
      </c>
      <c r="AA4231">
        <v>0</v>
      </c>
      <c r="AB4231">
        <v>0</v>
      </c>
      <c r="AC4231">
        <v>0</v>
      </c>
      <c r="AD4231">
        <v>-48310</v>
      </c>
      <c r="AE4231">
        <v>0</v>
      </c>
      <c r="AF4231">
        <v>0</v>
      </c>
      <c r="AG4231">
        <v>0</v>
      </c>
      <c r="AH4231">
        <v>0</v>
      </c>
      <c r="AI4231">
        <v>-48310</v>
      </c>
      <c r="AJ4231">
        <v>0</v>
      </c>
      <c r="AK4231">
        <v>-48310</v>
      </c>
      <c r="AL4231">
        <v>0</v>
      </c>
      <c r="AM4231">
        <v>5190</v>
      </c>
      <c r="AN4231">
        <v>0</v>
      </c>
      <c r="AO4231">
        <v>0</v>
      </c>
      <c r="AP4231">
        <v>0</v>
      </c>
      <c r="AQ4231">
        <v>5190</v>
      </c>
    </row>
    <row r="4232" spans="2:43" x14ac:dyDescent="0.35">
      <c r="B4232" s="65" t="s">
        <v>128</v>
      </c>
      <c r="C4232">
        <v>2015</v>
      </c>
      <c r="D4232">
        <v>2015</v>
      </c>
      <c r="F4232">
        <v>301</v>
      </c>
      <c r="G4232">
        <v>0</v>
      </c>
      <c r="H4232" t="s">
        <v>691</v>
      </c>
      <c r="I4232">
        <v>1</v>
      </c>
      <c r="J4232">
        <v>310</v>
      </c>
      <c r="K4232" t="s">
        <v>66</v>
      </c>
      <c r="L4232">
        <v>-3300.12</v>
      </c>
      <c r="M4232">
        <v>0</v>
      </c>
      <c r="N4232">
        <v>0</v>
      </c>
      <c r="O4232">
        <v>0</v>
      </c>
      <c r="P4232">
        <v>-3300.12</v>
      </c>
      <c r="Q4232">
        <v>0</v>
      </c>
      <c r="R4232">
        <v>3283.06</v>
      </c>
      <c r="S4232">
        <v>-17.059999999999999</v>
      </c>
      <c r="T4232">
        <v>0</v>
      </c>
      <c r="U4232">
        <v>0</v>
      </c>
      <c r="V4232">
        <v>3283.06</v>
      </c>
      <c r="W4232">
        <v>-17.059999999999999</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row>
    <row r="4233" spans="2:43" x14ac:dyDescent="0.35">
      <c r="B4233" s="65" t="s">
        <v>128</v>
      </c>
      <c r="C4233">
        <v>2016</v>
      </c>
      <c r="D4233">
        <v>2016</v>
      </c>
      <c r="F4233">
        <v>301</v>
      </c>
      <c r="G4233">
        <v>0</v>
      </c>
      <c r="H4233" t="s">
        <v>459</v>
      </c>
      <c r="I4233">
        <v>0</v>
      </c>
      <c r="J4233">
        <v>0</v>
      </c>
      <c r="K4233" t="s">
        <v>460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row>
    <row r="4234" spans="2:43" x14ac:dyDescent="0.35">
      <c r="B4234" s="65" t="s">
        <v>128</v>
      </c>
      <c r="E4234" t="s">
        <v>129</v>
      </c>
      <c r="F4234">
        <v>4522</v>
      </c>
      <c r="G4234">
        <v>0</v>
      </c>
      <c r="H4234" t="s">
        <v>692</v>
      </c>
      <c r="I4234">
        <v>801</v>
      </c>
      <c r="J4234">
        <v>0</v>
      </c>
      <c r="K4234" t="s">
        <v>457</v>
      </c>
      <c r="L4234">
        <v>1306762.42</v>
      </c>
      <c r="M4234">
        <v>510413.63</v>
      </c>
      <c r="N4234">
        <v>0</v>
      </c>
      <c r="O4234">
        <v>0</v>
      </c>
      <c r="P4234">
        <v>1306762.42</v>
      </c>
      <c r="Q4234">
        <v>510413.63</v>
      </c>
      <c r="R4234">
        <v>11454757.15</v>
      </c>
      <c r="S4234">
        <v>12250208</v>
      </c>
      <c r="T4234">
        <v>0</v>
      </c>
      <c r="U4234">
        <v>0</v>
      </c>
      <c r="V4234">
        <v>11454757.15</v>
      </c>
      <c r="W4234">
        <v>12250208</v>
      </c>
      <c r="X4234">
        <v>-1306762.42</v>
      </c>
      <c r="Y4234">
        <v>-510413.63</v>
      </c>
      <c r="Z4234">
        <v>0</v>
      </c>
      <c r="AA4234">
        <v>0</v>
      </c>
      <c r="AB4234">
        <v>-1306762.42</v>
      </c>
      <c r="AC4234">
        <v>-510413.63</v>
      </c>
      <c r="AD4234">
        <v>-620186.38</v>
      </c>
      <c r="AE4234">
        <v>0</v>
      </c>
      <c r="AF4234">
        <v>0</v>
      </c>
      <c r="AG4234">
        <v>0</v>
      </c>
      <c r="AH4234">
        <v>0</v>
      </c>
      <c r="AI4234">
        <v>-620186.38</v>
      </c>
      <c r="AJ4234">
        <v>-1306762.42</v>
      </c>
      <c r="AK4234">
        <v>176162.41</v>
      </c>
      <c r="AL4234">
        <v>175264.47</v>
      </c>
      <c r="AM4234">
        <v>0</v>
      </c>
      <c r="AN4234">
        <v>0</v>
      </c>
      <c r="AO4234">
        <v>0</v>
      </c>
      <c r="AP4234">
        <v>0</v>
      </c>
      <c r="AQ4234">
        <v>0</v>
      </c>
    </row>
    <row r="4235" spans="2:43" x14ac:dyDescent="0.35">
      <c r="B4235" s="65" t="s">
        <v>128</v>
      </c>
      <c r="E4235" t="s">
        <v>129</v>
      </c>
      <c r="F4235">
        <v>4522</v>
      </c>
      <c r="G4235">
        <v>0</v>
      </c>
      <c r="H4235" t="s">
        <v>692</v>
      </c>
      <c r="I4235">
        <v>801</v>
      </c>
      <c r="J4235">
        <v>111</v>
      </c>
      <c r="K4235" t="s">
        <v>457</v>
      </c>
      <c r="L4235">
        <v>0</v>
      </c>
      <c r="M4235">
        <v>0</v>
      </c>
      <c r="N4235">
        <v>0</v>
      </c>
      <c r="O4235">
        <v>0</v>
      </c>
      <c r="P4235">
        <v>0</v>
      </c>
      <c r="Q4235">
        <v>0</v>
      </c>
      <c r="R4235">
        <v>-7599369.2400000002</v>
      </c>
      <c r="S4235">
        <v>-9380552.3599999994</v>
      </c>
      <c r="T4235">
        <v>0</v>
      </c>
      <c r="U4235">
        <v>-138.87</v>
      </c>
      <c r="V4235">
        <v>-7599369.2400000002</v>
      </c>
      <c r="W4235">
        <v>-9380691.2300000004</v>
      </c>
      <c r="X4235">
        <v>0</v>
      </c>
      <c r="Y4235">
        <v>0</v>
      </c>
      <c r="Z4235">
        <v>0</v>
      </c>
      <c r="AA4235">
        <v>0</v>
      </c>
      <c r="AB4235">
        <v>0</v>
      </c>
      <c r="AC4235">
        <v>0</v>
      </c>
      <c r="AD4235">
        <v>-41287044.039999999</v>
      </c>
      <c r="AE4235">
        <v>0</v>
      </c>
      <c r="AF4235">
        <v>0</v>
      </c>
      <c r="AG4235">
        <v>-94752.62</v>
      </c>
      <c r="AH4235">
        <v>0</v>
      </c>
      <c r="AI4235">
        <v>-41381796.659999996</v>
      </c>
      <c r="AJ4235">
        <v>0</v>
      </c>
      <c r="AK4235">
        <v>-41381796.659999996</v>
      </c>
      <c r="AL4235">
        <v>-43163118.649999999</v>
      </c>
      <c r="AM4235">
        <v>0</v>
      </c>
      <c r="AN4235">
        <v>823.58</v>
      </c>
      <c r="AO4235">
        <v>0</v>
      </c>
      <c r="AP4235">
        <v>87082.52</v>
      </c>
      <c r="AQ4235">
        <v>87906.1</v>
      </c>
    </row>
    <row r="4236" spans="2:43" x14ac:dyDescent="0.35">
      <c r="B4236" s="65" t="s">
        <v>128</v>
      </c>
      <c r="E4236" t="s">
        <v>129</v>
      </c>
      <c r="F4236">
        <v>4522</v>
      </c>
      <c r="G4236">
        <v>0</v>
      </c>
      <c r="H4236" t="s">
        <v>692</v>
      </c>
      <c r="I4236">
        <v>801</v>
      </c>
      <c r="J4236">
        <v>113</v>
      </c>
      <c r="K4236" t="s">
        <v>457</v>
      </c>
      <c r="L4236">
        <v>0</v>
      </c>
      <c r="M4236">
        <v>0</v>
      </c>
      <c r="N4236">
        <v>0</v>
      </c>
      <c r="O4236">
        <v>0</v>
      </c>
      <c r="P4236">
        <v>0</v>
      </c>
      <c r="Q4236">
        <v>0</v>
      </c>
      <c r="R4236">
        <v>-171124.15</v>
      </c>
      <c r="S4236">
        <v>-257246.27</v>
      </c>
      <c r="T4236">
        <v>0</v>
      </c>
      <c r="U4236">
        <v>0</v>
      </c>
      <c r="V4236">
        <v>-171124.15</v>
      </c>
      <c r="W4236">
        <v>-257246.27</v>
      </c>
      <c r="X4236">
        <v>0</v>
      </c>
      <c r="Y4236">
        <v>0</v>
      </c>
      <c r="Z4236">
        <v>0</v>
      </c>
      <c r="AA4236">
        <v>0</v>
      </c>
      <c r="AB4236">
        <v>0</v>
      </c>
      <c r="AC4236">
        <v>0</v>
      </c>
      <c r="AD4236">
        <v>-3363453.95</v>
      </c>
      <c r="AE4236">
        <v>0</v>
      </c>
      <c r="AF4236">
        <v>0</v>
      </c>
      <c r="AG4236">
        <v>-40955.949999999997</v>
      </c>
      <c r="AH4236">
        <v>0</v>
      </c>
      <c r="AI4236">
        <v>-3404409.9</v>
      </c>
      <c r="AJ4236">
        <v>0</v>
      </c>
      <c r="AK4236">
        <v>-3404409.9</v>
      </c>
      <c r="AL4236">
        <v>-3490532.02</v>
      </c>
      <c r="AM4236">
        <v>0</v>
      </c>
      <c r="AN4236">
        <v>0</v>
      </c>
      <c r="AO4236">
        <v>0</v>
      </c>
      <c r="AP4236">
        <v>37365.919999999998</v>
      </c>
      <c r="AQ4236">
        <v>37365.919999999998</v>
      </c>
    </row>
    <row r="4237" spans="2:43" x14ac:dyDescent="0.35">
      <c r="B4237" s="65" t="s">
        <v>128</v>
      </c>
      <c r="E4237" t="s">
        <v>129</v>
      </c>
      <c r="F4237">
        <v>4522</v>
      </c>
      <c r="G4237">
        <v>0</v>
      </c>
      <c r="H4237" t="s">
        <v>692</v>
      </c>
      <c r="I4237">
        <v>801</v>
      </c>
      <c r="J4237">
        <v>115</v>
      </c>
      <c r="K4237" t="s">
        <v>457</v>
      </c>
      <c r="L4237">
        <v>0</v>
      </c>
      <c r="M4237">
        <v>0</v>
      </c>
      <c r="N4237">
        <v>0</v>
      </c>
      <c r="O4237">
        <v>0</v>
      </c>
      <c r="P4237">
        <v>0</v>
      </c>
      <c r="Q4237">
        <v>0</v>
      </c>
      <c r="R4237">
        <v>-27527.47</v>
      </c>
      <c r="S4237">
        <v>-20300.82</v>
      </c>
      <c r="T4237">
        <v>0</v>
      </c>
      <c r="U4237">
        <v>0</v>
      </c>
      <c r="V4237">
        <v>-27527.47</v>
      </c>
      <c r="W4237">
        <v>-20300.82</v>
      </c>
      <c r="X4237">
        <v>0</v>
      </c>
      <c r="Y4237">
        <v>0</v>
      </c>
      <c r="Z4237">
        <v>0</v>
      </c>
      <c r="AA4237">
        <v>0</v>
      </c>
      <c r="AB4237">
        <v>0</v>
      </c>
      <c r="AC4237">
        <v>0</v>
      </c>
      <c r="AD4237">
        <v>-361314.31</v>
      </c>
      <c r="AE4237">
        <v>0</v>
      </c>
      <c r="AF4237">
        <v>0</v>
      </c>
      <c r="AG4237">
        <v>-3618.08</v>
      </c>
      <c r="AH4237">
        <v>0</v>
      </c>
      <c r="AI4237">
        <v>-364932.39</v>
      </c>
      <c r="AJ4237">
        <v>0</v>
      </c>
      <c r="AK4237">
        <v>-364932.39</v>
      </c>
      <c r="AL4237">
        <v>-357705.74</v>
      </c>
      <c r="AM4237">
        <v>0</v>
      </c>
      <c r="AN4237">
        <v>0</v>
      </c>
      <c r="AO4237">
        <v>0</v>
      </c>
      <c r="AP4237">
        <v>4823.6099999999997</v>
      </c>
      <c r="AQ4237">
        <v>4823.6099999999997</v>
      </c>
    </row>
    <row r="4238" spans="2:43" x14ac:dyDescent="0.35">
      <c r="B4238" s="65" t="s">
        <v>128</v>
      </c>
      <c r="E4238" t="s">
        <v>129</v>
      </c>
      <c r="F4238">
        <v>4522</v>
      </c>
      <c r="G4238">
        <v>0</v>
      </c>
      <c r="H4238" t="s">
        <v>692</v>
      </c>
      <c r="I4238">
        <v>801</v>
      </c>
      <c r="J4238">
        <v>118</v>
      </c>
      <c r="K4238" t="s">
        <v>457</v>
      </c>
      <c r="L4238">
        <v>0</v>
      </c>
      <c r="M4238">
        <v>0</v>
      </c>
      <c r="N4238">
        <v>0</v>
      </c>
      <c r="O4238">
        <v>0</v>
      </c>
      <c r="P4238">
        <v>0</v>
      </c>
      <c r="Q4238">
        <v>0</v>
      </c>
      <c r="R4238">
        <v>-4917.38</v>
      </c>
      <c r="S4238">
        <v>-6434.75</v>
      </c>
      <c r="T4238">
        <v>0</v>
      </c>
      <c r="U4238">
        <v>0</v>
      </c>
      <c r="V4238">
        <v>-4917.38</v>
      </c>
      <c r="W4238">
        <v>-6434.75</v>
      </c>
      <c r="X4238">
        <v>0</v>
      </c>
      <c r="Y4238">
        <v>0</v>
      </c>
      <c r="Z4238">
        <v>0</v>
      </c>
      <c r="AA4238">
        <v>0</v>
      </c>
      <c r="AB4238">
        <v>0</v>
      </c>
      <c r="AC4238">
        <v>0</v>
      </c>
      <c r="AD4238">
        <v>-81486.91</v>
      </c>
      <c r="AE4238">
        <v>0</v>
      </c>
      <c r="AF4238">
        <v>0</v>
      </c>
      <c r="AG4238">
        <v>0</v>
      </c>
      <c r="AH4238">
        <v>0</v>
      </c>
      <c r="AI4238">
        <v>-81486.91</v>
      </c>
      <c r="AJ4238">
        <v>0</v>
      </c>
      <c r="AK4238">
        <v>-81486.91</v>
      </c>
      <c r="AL4238">
        <v>-83004.28</v>
      </c>
      <c r="AM4238">
        <v>0</v>
      </c>
      <c r="AN4238">
        <v>0</v>
      </c>
      <c r="AO4238">
        <v>0</v>
      </c>
      <c r="AP4238">
        <v>0</v>
      </c>
      <c r="AQ4238">
        <v>0</v>
      </c>
    </row>
    <row r="4239" spans="2:43" x14ac:dyDescent="0.35">
      <c r="B4239" s="65" t="s">
        <v>128</v>
      </c>
      <c r="E4239" t="s">
        <v>129</v>
      </c>
      <c r="F4239">
        <v>4522</v>
      </c>
      <c r="G4239">
        <v>0</v>
      </c>
      <c r="H4239" t="s">
        <v>692</v>
      </c>
      <c r="I4239">
        <v>801</v>
      </c>
      <c r="J4239">
        <v>121</v>
      </c>
      <c r="K4239" t="s">
        <v>457</v>
      </c>
      <c r="L4239">
        <v>-311090.15000000002</v>
      </c>
      <c r="M4239">
        <v>-347073.31</v>
      </c>
      <c r="N4239">
        <v>0</v>
      </c>
      <c r="O4239">
        <v>0</v>
      </c>
      <c r="P4239">
        <v>-311090.15000000002</v>
      </c>
      <c r="Q4239">
        <v>-347073.31</v>
      </c>
      <c r="R4239">
        <v>-1823304.12</v>
      </c>
      <c r="S4239">
        <v>-2262842.46</v>
      </c>
      <c r="T4239">
        <v>0</v>
      </c>
      <c r="U4239">
        <v>-2550.25</v>
      </c>
      <c r="V4239">
        <v>-1823304.12</v>
      </c>
      <c r="W4239">
        <v>-2265392.71</v>
      </c>
      <c r="X4239">
        <v>0</v>
      </c>
      <c r="Y4239">
        <v>-129267.4</v>
      </c>
      <c r="Z4239">
        <v>0</v>
      </c>
      <c r="AA4239">
        <v>0</v>
      </c>
      <c r="AB4239">
        <v>0</v>
      </c>
      <c r="AC4239">
        <v>-129267.4</v>
      </c>
      <c r="AD4239">
        <v>-14645262.84</v>
      </c>
      <c r="AE4239">
        <v>0</v>
      </c>
      <c r="AF4239">
        <v>0</v>
      </c>
      <c r="AG4239">
        <v>-1820.8</v>
      </c>
      <c r="AH4239">
        <v>0</v>
      </c>
      <c r="AI4239">
        <v>-14647083.640000001</v>
      </c>
      <c r="AJ4239">
        <v>0</v>
      </c>
      <c r="AK4239">
        <v>-14776351.039999999</v>
      </c>
      <c r="AL4239">
        <v>-15254422.789999999</v>
      </c>
      <c r="AM4239">
        <v>300084.87</v>
      </c>
      <c r="AN4239">
        <v>0</v>
      </c>
      <c r="AO4239">
        <v>0</v>
      </c>
      <c r="AP4239">
        <v>18.260000000000002</v>
      </c>
      <c r="AQ4239">
        <v>300103.13</v>
      </c>
    </row>
    <row r="4240" spans="2:43" x14ac:dyDescent="0.35">
      <c r="B4240" s="65" t="s">
        <v>128</v>
      </c>
      <c r="E4240" t="s">
        <v>129</v>
      </c>
      <c r="F4240">
        <v>4522</v>
      </c>
      <c r="G4240">
        <v>0</v>
      </c>
      <c r="H4240" t="s">
        <v>692</v>
      </c>
      <c r="I4240">
        <v>801</v>
      </c>
      <c r="J4240">
        <v>130</v>
      </c>
      <c r="K4240" t="s">
        <v>457</v>
      </c>
      <c r="L4240">
        <v>-67784.31</v>
      </c>
      <c r="M4240">
        <v>-30426.31</v>
      </c>
      <c r="N4240">
        <v>0</v>
      </c>
      <c r="O4240">
        <v>0</v>
      </c>
      <c r="P4240">
        <v>-67784.31</v>
      </c>
      <c r="Q4240">
        <v>-30426.31</v>
      </c>
      <c r="R4240">
        <v>-233827.13</v>
      </c>
      <c r="S4240">
        <v>-320693.65999999997</v>
      </c>
      <c r="T4240">
        <v>0</v>
      </c>
      <c r="U4240">
        <v>0</v>
      </c>
      <c r="V4240">
        <v>-233827.13</v>
      </c>
      <c r="W4240">
        <v>-320693.65999999997</v>
      </c>
      <c r="X4240">
        <v>0</v>
      </c>
      <c r="Y4240">
        <v>-27337</v>
      </c>
      <c r="Z4240">
        <v>0</v>
      </c>
      <c r="AA4240">
        <v>0</v>
      </c>
      <c r="AB4240">
        <v>0</v>
      </c>
      <c r="AC4240">
        <v>-27337</v>
      </c>
      <c r="AD4240">
        <v>0</v>
      </c>
      <c r="AE4240">
        <v>0</v>
      </c>
      <c r="AF4240">
        <v>0</v>
      </c>
      <c r="AG4240">
        <v>0</v>
      </c>
      <c r="AH4240">
        <v>0</v>
      </c>
      <c r="AI4240">
        <v>0</v>
      </c>
      <c r="AJ4240">
        <v>0</v>
      </c>
      <c r="AK4240">
        <v>-27337</v>
      </c>
      <c r="AL4240">
        <v>-76845.53</v>
      </c>
      <c r="AM4240">
        <v>1</v>
      </c>
      <c r="AN4240">
        <v>0</v>
      </c>
      <c r="AO4240">
        <v>0</v>
      </c>
      <c r="AP4240">
        <v>0</v>
      </c>
      <c r="AQ4240">
        <v>1</v>
      </c>
    </row>
    <row r="4241" spans="2:43" x14ac:dyDescent="0.35">
      <c r="B4241" s="65" t="s">
        <v>128</v>
      </c>
      <c r="E4241" t="s">
        <v>129</v>
      </c>
      <c r="F4241">
        <v>4522</v>
      </c>
      <c r="G4241">
        <v>0</v>
      </c>
      <c r="H4241" t="s">
        <v>692</v>
      </c>
      <c r="I4241">
        <v>801</v>
      </c>
      <c r="J4241">
        <v>210</v>
      </c>
      <c r="K4241" t="s">
        <v>457</v>
      </c>
      <c r="L4241">
        <v>-235644.29</v>
      </c>
      <c r="M4241">
        <v>-430795.54</v>
      </c>
      <c r="N4241">
        <v>0</v>
      </c>
      <c r="O4241">
        <v>-32045.58</v>
      </c>
      <c r="P4241">
        <v>-235644.29</v>
      </c>
      <c r="Q4241">
        <v>-462841.12</v>
      </c>
      <c r="R4241">
        <v>-3569.93</v>
      </c>
      <c r="S4241">
        <v>-23513.919999999998</v>
      </c>
      <c r="T4241">
        <v>0</v>
      </c>
      <c r="U4241">
        <v>-14896.45</v>
      </c>
      <c r="V4241">
        <v>-3569.93</v>
      </c>
      <c r="W4241">
        <v>-38410.370000000003</v>
      </c>
      <c r="X4241">
        <v>0</v>
      </c>
      <c r="Y4241">
        <v>0</v>
      </c>
      <c r="Z4241">
        <v>0</v>
      </c>
      <c r="AA4241">
        <v>0</v>
      </c>
      <c r="AB4241">
        <v>0</v>
      </c>
      <c r="AC4241">
        <v>0</v>
      </c>
      <c r="AD4241">
        <v>-2946960.52</v>
      </c>
      <c r="AE4241">
        <v>0</v>
      </c>
      <c r="AF4241">
        <v>0</v>
      </c>
      <c r="AG4241">
        <v>0</v>
      </c>
      <c r="AH4241">
        <v>0</v>
      </c>
      <c r="AI4241">
        <v>-2946960.52</v>
      </c>
      <c r="AJ4241">
        <v>0</v>
      </c>
      <c r="AK4241">
        <v>-2946960.52</v>
      </c>
      <c r="AL4241">
        <v>-3208997.79</v>
      </c>
      <c r="AM4241">
        <v>49960.06</v>
      </c>
      <c r="AN4241">
        <v>5075.7</v>
      </c>
      <c r="AO4241">
        <v>0</v>
      </c>
      <c r="AP4241">
        <v>43.73</v>
      </c>
      <c r="AQ4241">
        <v>55079.49</v>
      </c>
    </row>
    <row r="4242" spans="2:43" x14ac:dyDescent="0.35">
      <c r="B4242" s="65" t="s">
        <v>128</v>
      </c>
      <c r="E4242" t="s">
        <v>129</v>
      </c>
      <c r="F4242">
        <v>4522</v>
      </c>
      <c r="G4242">
        <v>0</v>
      </c>
      <c r="H4242" t="s">
        <v>692</v>
      </c>
      <c r="I4242">
        <v>801</v>
      </c>
      <c r="J4242">
        <v>220</v>
      </c>
      <c r="K4242" t="s">
        <v>457</v>
      </c>
      <c r="L4242">
        <v>-70371.210000000006</v>
      </c>
      <c r="M4242">
        <v>-107419.76</v>
      </c>
      <c r="N4242">
        <v>0</v>
      </c>
      <c r="O4242">
        <v>-3240.48</v>
      </c>
      <c r="P4242">
        <v>-70371.210000000006</v>
      </c>
      <c r="Q4242">
        <v>-110660.24</v>
      </c>
      <c r="R4242">
        <v>-426</v>
      </c>
      <c r="S4242">
        <v>-726</v>
      </c>
      <c r="T4242">
        <v>0</v>
      </c>
      <c r="U4242">
        <v>0</v>
      </c>
      <c r="V4242">
        <v>-426</v>
      </c>
      <c r="W4242">
        <v>-726</v>
      </c>
      <c r="X4242">
        <v>0</v>
      </c>
      <c r="Y4242">
        <v>0</v>
      </c>
      <c r="Z4242">
        <v>0</v>
      </c>
      <c r="AA4242">
        <v>0</v>
      </c>
      <c r="AB4242">
        <v>0</v>
      </c>
      <c r="AC4242">
        <v>0</v>
      </c>
      <c r="AD4242">
        <v>-45302.080000000002</v>
      </c>
      <c r="AE4242">
        <v>0</v>
      </c>
      <c r="AF4242">
        <v>0</v>
      </c>
      <c r="AG4242">
        <v>0</v>
      </c>
      <c r="AH4242">
        <v>0</v>
      </c>
      <c r="AI4242">
        <v>-45302.080000000002</v>
      </c>
      <c r="AJ4242">
        <v>0</v>
      </c>
      <c r="AK4242">
        <v>-45302.080000000002</v>
      </c>
      <c r="AL4242">
        <v>-85891.11</v>
      </c>
      <c r="AM4242">
        <v>6750.06</v>
      </c>
      <c r="AN4242">
        <v>300</v>
      </c>
      <c r="AO4242">
        <v>0</v>
      </c>
      <c r="AP4242">
        <v>345.45</v>
      </c>
      <c r="AQ4242">
        <v>7395.51</v>
      </c>
    </row>
    <row r="4243" spans="2:43" x14ac:dyDescent="0.35">
      <c r="B4243" s="65" t="s">
        <v>128</v>
      </c>
      <c r="E4243" t="s">
        <v>129</v>
      </c>
      <c r="F4243">
        <v>4522</v>
      </c>
      <c r="G4243">
        <v>0</v>
      </c>
      <c r="H4243" t="s">
        <v>692</v>
      </c>
      <c r="I4243">
        <v>801</v>
      </c>
      <c r="J4243">
        <v>233</v>
      </c>
      <c r="K4243" t="s">
        <v>457</v>
      </c>
      <c r="L4243">
        <v>-3323901.27</v>
      </c>
      <c r="M4243">
        <v>-3815754.05</v>
      </c>
      <c r="N4243">
        <v>0</v>
      </c>
      <c r="O4243">
        <v>0</v>
      </c>
      <c r="P4243">
        <v>-3323901.27</v>
      </c>
      <c r="Q4243">
        <v>-3815754.05</v>
      </c>
      <c r="R4243">
        <v>-415104.44</v>
      </c>
      <c r="S4243">
        <v>-508888.19</v>
      </c>
      <c r="T4243">
        <v>0</v>
      </c>
      <c r="U4243">
        <v>0</v>
      </c>
      <c r="V4243">
        <v>-415104.44</v>
      </c>
      <c r="W4243">
        <v>-508888.19</v>
      </c>
      <c r="X4243">
        <v>0</v>
      </c>
      <c r="Y4243">
        <v>-594618.1</v>
      </c>
      <c r="Z4243">
        <v>0</v>
      </c>
      <c r="AA4243">
        <v>0</v>
      </c>
      <c r="AB4243">
        <v>0</v>
      </c>
      <c r="AC4243">
        <v>-594618.1</v>
      </c>
      <c r="AD4243">
        <v>-2011961.55</v>
      </c>
      <c r="AE4243">
        <v>0</v>
      </c>
      <c r="AF4243">
        <v>0</v>
      </c>
      <c r="AG4243">
        <v>0</v>
      </c>
      <c r="AH4243">
        <v>0</v>
      </c>
      <c r="AI4243">
        <v>-2011961.55</v>
      </c>
      <c r="AJ4243">
        <v>0</v>
      </c>
      <c r="AK4243">
        <v>-2606579.65</v>
      </c>
      <c r="AL4243">
        <v>-3192216.18</v>
      </c>
      <c r="AM4243">
        <v>0</v>
      </c>
      <c r="AN4243">
        <v>0</v>
      </c>
      <c r="AO4243">
        <v>0</v>
      </c>
      <c r="AP4243">
        <v>0</v>
      </c>
      <c r="AQ4243">
        <v>0</v>
      </c>
    </row>
    <row r="4244" spans="2:43" x14ac:dyDescent="0.35">
      <c r="B4244" s="65" t="s">
        <v>128</v>
      </c>
      <c r="E4244" t="s">
        <v>129</v>
      </c>
      <c r="F4244">
        <v>4522</v>
      </c>
      <c r="G4244">
        <v>0</v>
      </c>
      <c r="H4244" t="s">
        <v>692</v>
      </c>
      <c r="I4244">
        <v>801</v>
      </c>
      <c r="J4244">
        <v>240</v>
      </c>
      <c r="K4244" t="s">
        <v>457</v>
      </c>
      <c r="L4244">
        <v>-37950</v>
      </c>
      <c r="M4244">
        <v>-26550</v>
      </c>
      <c r="N4244">
        <v>0</v>
      </c>
      <c r="O4244">
        <v>0</v>
      </c>
      <c r="P4244">
        <v>-37950</v>
      </c>
      <c r="Q4244">
        <v>-26550</v>
      </c>
      <c r="R4244">
        <v>-2069.3200000000002</v>
      </c>
      <c r="S4244">
        <v>-2069.3200000000002</v>
      </c>
      <c r="T4244">
        <v>0</v>
      </c>
      <c r="U4244">
        <v>0</v>
      </c>
      <c r="V4244">
        <v>-2069.3200000000002</v>
      </c>
      <c r="W4244">
        <v>-2069.3200000000002</v>
      </c>
      <c r="X4244">
        <v>0</v>
      </c>
      <c r="Y4244">
        <v>0</v>
      </c>
      <c r="Z4244">
        <v>0</v>
      </c>
      <c r="AA4244">
        <v>0</v>
      </c>
      <c r="AB4244">
        <v>0</v>
      </c>
      <c r="AC4244">
        <v>0</v>
      </c>
      <c r="AD4244">
        <v>3001.81</v>
      </c>
      <c r="AE4244">
        <v>0</v>
      </c>
      <c r="AF4244">
        <v>0</v>
      </c>
      <c r="AG4244">
        <v>0</v>
      </c>
      <c r="AH4244">
        <v>0</v>
      </c>
      <c r="AI4244">
        <v>3001.81</v>
      </c>
      <c r="AJ4244">
        <v>0</v>
      </c>
      <c r="AK4244">
        <v>3001.81</v>
      </c>
      <c r="AL4244">
        <v>14401.81</v>
      </c>
      <c r="AM4244">
        <v>0</v>
      </c>
      <c r="AN4244">
        <v>0</v>
      </c>
      <c r="AO4244">
        <v>0</v>
      </c>
      <c r="AP4244">
        <v>0</v>
      </c>
      <c r="AQ4244">
        <v>0</v>
      </c>
    </row>
    <row r="4245" spans="2:43" x14ac:dyDescent="0.35">
      <c r="B4245" s="65" t="s">
        <v>128</v>
      </c>
      <c r="E4245" t="s">
        <v>129</v>
      </c>
      <c r="F4245">
        <v>4522</v>
      </c>
      <c r="G4245">
        <v>0</v>
      </c>
      <c r="H4245" t="s">
        <v>692</v>
      </c>
      <c r="I4245">
        <v>801</v>
      </c>
      <c r="J4245">
        <v>251</v>
      </c>
      <c r="K4245" t="s">
        <v>457</v>
      </c>
      <c r="L4245">
        <v>-779434.77</v>
      </c>
      <c r="M4245">
        <v>-298809.12</v>
      </c>
      <c r="N4245">
        <v>0</v>
      </c>
      <c r="O4245">
        <v>0</v>
      </c>
      <c r="P4245">
        <v>-779434.77</v>
      </c>
      <c r="Q4245">
        <v>-298809.12</v>
      </c>
      <c r="R4245">
        <v>-2450</v>
      </c>
      <c r="S4245">
        <v>-115537.72</v>
      </c>
      <c r="T4245">
        <v>0</v>
      </c>
      <c r="U4245">
        <v>-2979.22</v>
      </c>
      <c r="V4245">
        <v>-2450</v>
      </c>
      <c r="W4245">
        <v>-118516.94</v>
      </c>
      <c r="X4245">
        <v>0</v>
      </c>
      <c r="Y4245">
        <v>0</v>
      </c>
      <c r="Z4245">
        <v>0</v>
      </c>
      <c r="AA4245">
        <v>0</v>
      </c>
      <c r="AB4245">
        <v>0</v>
      </c>
      <c r="AC4245">
        <v>0</v>
      </c>
      <c r="AD4245">
        <v>-540525.61</v>
      </c>
      <c r="AE4245">
        <v>0</v>
      </c>
      <c r="AF4245">
        <v>0</v>
      </c>
      <c r="AG4245">
        <v>0</v>
      </c>
      <c r="AH4245">
        <v>0</v>
      </c>
      <c r="AI4245">
        <v>-540525.61</v>
      </c>
      <c r="AJ4245">
        <v>0</v>
      </c>
      <c r="AK4245">
        <v>-540525.61</v>
      </c>
      <c r="AL4245">
        <v>-175966.9</v>
      </c>
      <c r="AM4245">
        <v>27411.26</v>
      </c>
      <c r="AN4245">
        <v>0</v>
      </c>
      <c r="AO4245">
        <v>0</v>
      </c>
      <c r="AP4245">
        <v>0</v>
      </c>
      <c r="AQ4245">
        <v>27411.26</v>
      </c>
    </row>
    <row r="4246" spans="2:43" x14ac:dyDescent="0.35">
      <c r="B4246" s="65" t="s">
        <v>128</v>
      </c>
      <c r="E4246" t="s">
        <v>129</v>
      </c>
      <c r="F4246">
        <v>4522</v>
      </c>
      <c r="G4246">
        <v>0</v>
      </c>
      <c r="H4246" t="s">
        <v>692</v>
      </c>
      <c r="I4246">
        <v>801</v>
      </c>
      <c r="J4246">
        <v>252</v>
      </c>
      <c r="K4246" t="s">
        <v>457</v>
      </c>
      <c r="L4246">
        <v>-125301371.11</v>
      </c>
      <c r="M4246">
        <v>-149513771.40000001</v>
      </c>
      <c r="N4246">
        <v>0</v>
      </c>
      <c r="O4246">
        <v>-378891.61</v>
      </c>
      <c r="P4246">
        <v>-125301371.11</v>
      </c>
      <c r="Q4246">
        <v>-149892663.00999999</v>
      </c>
      <c r="R4246">
        <v>-6033769.7199999997</v>
      </c>
      <c r="S4246">
        <v>-7630213.9500000002</v>
      </c>
      <c r="T4246">
        <v>0</v>
      </c>
      <c r="U4246">
        <v>-205315.46</v>
      </c>
      <c r="V4246">
        <v>-6033769.7199999997</v>
      </c>
      <c r="W4246">
        <v>-7835529.4100000001</v>
      </c>
      <c r="X4246">
        <v>-418695.44</v>
      </c>
      <c r="Y4246">
        <v>-1501056.36</v>
      </c>
      <c r="Z4246">
        <v>0</v>
      </c>
      <c r="AA4246">
        <v>0</v>
      </c>
      <c r="AB4246">
        <v>-418695.44</v>
      </c>
      <c r="AC4246">
        <v>-1501056.36</v>
      </c>
      <c r="AD4246">
        <v>-152139440.34999999</v>
      </c>
      <c r="AE4246">
        <v>0</v>
      </c>
      <c r="AF4246">
        <v>0</v>
      </c>
      <c r="AG4246">
        <v>-95</v>
      </c>
      <c r="AH4246">
        <v>0</v>
      </c>
      <c r="AI4246">
        <v>-152139535.34999999</v>
      </c>
      <c r="AJ4246">
        <v>-418695.44</v>
      </c>
      <c r="AK4246">
        <v>-153221896.27000001</v>
      </c>
      <c r="AL4246">
        <v>-179614947.86000001</v>
      </c>
      <c r="AM4246">
        <v>3692313.34</v>
      </c>
      <c r="AN4246">
        <v>208453.12</v>
      </c>
      <c r="AO4246">
        <v>0</v>
      </c>
      <c r="AP4246">
        <v>27097.14</v>
      </c>
      <c r="AQ4246">
        <v>3927863.6</v>
      </c>
    </row>
    <row r="4247" spans="2:43" x14ac:dyDescent="0.35">
      <c r="B4247" s="65" t="s">
        <v>128</v>
      </c>
      <c r="E4247" t="s">
        <v>129</v>
      </c>
      <c r="F4247">
        <v>4522</v>
      </c>
      <c r="G4247">
        <v>0</v>
      </c>
      <c r="H4247" t="s">
        <v>692</v>
      </c>
      <c r="I4247">
        <v>801</v>
      </c>
      <c r="J4247">
        <v>253</v>
      </c>
      <c r="K4247" t="s">
        <v>457</v>
      </c>
      <c r="L4247">
        <v>-485816.63</v>
      </c>
      <c r="M4247">
        <v>-789898.59</v>
      </c>
      <c r="N4247">
        <v>0</v>
      </c>
      <c r="O4247">
        <v>0</v>
      </c>
      <c r="P4247">
        <v>-485816.63</v>
      </c>
      <c r="Q4247">
        <v>-789898.59</v>
      </c>
      <c r="R4247">
        <v>-1252076.1499999999</v>
      </c>
      <c r="S4247">
        <v>-1276650.78</v>
      </c>
      <c r="T4247">
        <v>0</v>
      </c>
      <c r="U4247">
        <v>0</v>
      </c>
      <c r="V4247">
        <v>-1252076.1499999999</v>
      </c>
      <c r="W4247">
        <v>-1276650.78</v>
      </c>
      <c r="X4247">
        <v>-143049.72</v>
      </c>
      <c r="Y4247">
        <v>-226419.6</v>
      </c>
      <c r="Z4247">
        <v>0</v>
      </c>
      <c r="AA4247">
        <v>0</v>
      </c>
      <c r="AB4247">
        <v>-143049.72</v>
      </c>
      <c r="AC4247">
        <v>-226419.6</v>
      </c>
      <c r="AD4247">
        <v>-829406.03</v>
      </c>
      <c r="AE4247">
        <v>0</v>
      </c>
      <c r="AF4247">
        <v>0</v>
      </c>
      <c r="AG4247">
        <v>0</v>
      </c>
      <c r="AH4247">
        <v>0</v>
      </c>
      <c r="AI4247">
        <v>-829406.03</v>
      </c>
      <c r="AJ4247">
        <v>-143049.72</v>
      </c>
      <c r="AK4247">
        <v>-912775.91</v>
      </c>
      <c r="AL4247">
        <v>-1241432.5</v>
      </c>
      <c r="AM4247">
        <v>9569.98</v>
      </c>
      <c r="AN4247">
        <v>0</v>
      </c>
      <c r="AO4247">
        <v>0</v>
      </c>
      <c r="AP4247">
        <v>0</v>
      </c>
      <c r="AQ4247">
        <v>9569.98</v>
      </c>
    </row>
    <row r="4248" spans="2:43" x14ac:dyDescent="0.35">
      <c r="B4248" s="65" t="s">
        <v>128</v>
      </c>
      <c r="E4248" t="s">
        <v>129</v>
      </c>
      <c r="F4248">
        <v>4522</v>
      </c>
      <c r="G4248">
        <v>0</v>
      </c>
      <c r="H4248" t="s">
        <v>692</v>
      </c>
      <c r="I4248">
        <v>801</v>
      </c>
      <c r="J4248">
        <v>254</v>
      </c>
      <c r="K4248" t="s">
        <v>457</v>
      </c>
      <c r="L4248">
        <v>-1028205.16</v>
      </c>
      <c r="M4248">
        <v>-1807254.69</v>
      </c>
      <c r="N4248">
        <v>0</v>
      </c>
      <c r="O4248">
        <v>0</v>
      </c>
      <c r="P4248">
        <v>-1028205.16</v>
      </c>
      <c r="Q4248">
        <v>-1807254.69</v>
      </c>
      <c r="R4248">
        <v>-157702.67000000001</v>
      </c>
      <c r="S4248">
        <v>-74393.77</v>
      </c>
      <c r="T4248">
        <v>0</v>
      </c>
      <c r="U4248">
        <v>0</v>
      </c>
      <c r="V4248">
        <v>-157702.67000000001</v>
      </c>
      <c r="W4248">
        <v>-74393.77</v>
      </c>
      <c r="X4248">
        <v>0</v>
      </c>
      <c r="Y4248">
        <v>0</v>
      </c>
      <c r="Z4248">
        <v>0</v>
      </c>
      <c r="AA4248">
        <v>0</v>
      </c>
      <c r="AB4248">
        <v>0</v>
      </c>
      <c r="AC4248">
        <v>0</v>
      </c>
      <c r="AD4248">
        <v>-2717065</v>
      </c>
      <c r="AE4248">
        <v>0</v>
      </c>
      <c r="AF4248">
        <v>0</v>
      </c>
      <c r="AG4248">
        <v>0</v>
      </c>
      <c r="AH4248">
        <v>0</v>
      </c>
      <c r="AI4248">
        <v>-2717065</v>
      </c>
      <c r="AJ4248">
        <v>0</v>
      </c>
      <c r="AK4248">
        <v>-2717065</v>
      </c>
      <c r="AL4248">
        <v>-3412805.63</v>
      </c>
      <c r="AM4248">
        <v>0</v>
      </c>
      <c r="AN4248">
        <v>0</v>
      </c>
      <c r="AO4248">
        <v>0</v>
      </c>
      <c r="AP4248">
        <v>0</v>
      </c>
      <c r="AQ4248">
        <v>0</v>
      </c>
    </row>
    <row r="4249" spans="2:43" x14ac:dyDescent="0.35">
      <c r="B4249" s="65" t="s">
        <v>128</v>
      </c>
      <c r="E4249" t="s">
        <v>129</v>
      </c>
      <c r="F4249">
        <v>4522</v>
      </c>
      <c r="G4249">
        <v>0</v>
      </c>
      <c r="H4249" t="s">
        <v>692</v>
      </c>
      <c r="I4249">
        <v>801</v>
      </c>
      <c r="J4249">
        <v>255</v>
      </c>
      <c r="K4249" t="s">
        <v>457</v>
      </c>
      <c r="L4249">
        <v>-12066282.460000001</v>
      </c>
      <c r="M4249">
        <v>-14734122.43</v>
      </c>
      <c r="N4249">
        <v>0</v>
      </c>
      <c r="O4249">
        <v>-27925</v>
      </c>
      <c r="P4249">
        <v>-12066282.460000001</v>
      </c>
      <c r="Q4249">
        <v>-14762047.43</v>
      </c>
      <c r="R4249">
        <v>7988.6</v>
      </c>
      <c r="S4249">
        <v>-1762.13</v>
      </c>
      <c r="T4249">
        <v>0</v>
      </c>
      <c r="U4249">
        <v>-1201.27</v>
      </c>
      <c r="V4249">
        <v>7988.6</v>
      </c>
      <c r="W4249">
        <v>-2963.4</v>
      </c>
      <c r="X4249">
        <v>0</v>
      </c>
      <c r="Y4249">
        <v>0</v>
      </c>
      <c r="Z4249">
        <v>0</v>
      </c>
      <c r="AA4249">
        <v>0</v>
      </c>
      <c r="AB4249">
        <v>0</v>
      </c>
      <c r="AC4249">
        <v>0</v>
      </c>
      <c r="AD4249">
        <v>315723.42</v>
      </c>
      <c r="AE4249">
        <v>0</v>
      </c>
      <c r="AF4249">
        <v>0</v>
      </c>
      <c r="AG4249">
        <v>0</v>
      </c>
      <c r="AH4249">
        <v>0</v>
      </c>
      <c r="AI4249">
        <v>315723.42</v>
      </c>
      <c r="AJ4249">
        <v>0</v>
      </c>
      <c r="AK4249">
        <v>315723.42</v>
      </c>
      <c r="AL4249">
        <v>-2390993.5499999998</v>
      </c>
      <c r="AM4249">
        <v>27925</v>
      </c>
      <c r="AN4249">
        <v>20921</v>
      </c>
      <c r="AO4249">
        <v>0</v>
      </c>
      <c r="AP4249">
        <v>28950</v>
      </c>
      <c r="AQ4249">
        <v>77796</v>
      </c>
    </row>
    <row r="4250" spans="2:43" x14ac:dyDescent="0.35">
      <c r="B4250" s="65" t="s">
        <v>128</v>
      </c>
      <c r="E4250" t="s">
        <v>129</v>
      </c>
      <c r="F4250">
        <v>4522</v>
      </c>
      <c r="G4250">
        <v>0</v>
      </c>
      <c r="H4250" t="s">
        <v>692</v>
      </c>
      <c r="I4250">
        <v>801</v>
      </c>
      <c r="J4250">
        <v>256</v>
      </c>
      <c r="K4250" t="s">
        <v>457</v>
      </c>
      <c r="L4250">
        <v>-268230.83</v>
      </c>
      <c r="M4250">
        <v>-419021.95</v>
      </c>
      <c r="N4250">
        <v>0</v>
      </c>
      <c r="O4250">
        <v>0</v>
      </c>
      <c r="P4250">
        <v>-268230.83</v>
      </c>
      <c r="Q4250">
        <v>-419021.95</v>
      </c>
      <c r="R4250">
        <v>0</v>
      </c>
      <c r="S4250">
        <v>0</v>
      </c>
      <c r="T4250">
        <v>0</v>
      </c>
      <c r="U4250">
        <v>0</v>
      </c>
      <c r="V4250">
        <v>0</v>
      </c>
      <c r="W4250">
        <v>0</v>
      </c>
      <c r="X4250">
        <v>0</v>
      </c>
      <c r="Y4250">
        <v>0</v>
      </c>
      <c r="Z4250">
        <v>0</v>
      </c>
      <c r="AA4250">
        <v>0</v>
      </c>
      <c r="AB4250">
        <v>0</v>
      </c>
      <c r="AC4250">
        <v>0</v>
      </c>
      <c r="AD4250">
        <v>-302664.03999999998</v>
      </c>
      <c r="AE4250">
        <v>0</v>
      </c>
      <c r="AF4250">
        <v>0</v>
      </c>
      <c r="AG4250">
        <v>0</v>
      </c>
      <c r="AH4250">
        <v>0</v>
      </c>
      <c r="AI4250">
        <v>-302664.03999999998</v>
      </c>
      <c r="AJ4250">
        <v>0</v>
      </c>
      <c r="AK4250">
        <v>-302664.03999999998</v>
      </c>
      <c r="AL4250">
        <v>-453455.16</v>
      </c>
      <c r="AM4250">
        <v>0</v>
      </c>
      <c r="AN4250">
        <v>0</v>
      </c>
      <c r="AO4250">
        <v>0</v>
      </c>
      <c r="AP4250">
        <v>0</v>
      </c>
      <c r="AQ4250">
        <v>0</v>
      </c>
    </row>
    <row r="4251" spans="2:43" x14ac:dyDescent="0.35">
      <c r="B4251" s="65" t="s">
        <v>128</v>
      </c>
      <c r="E4251" t="s">
        <v>129</v>
      </c>
      <c r="F4251">
        <v>4522</v>
      </c>
      <c r="G4251">
        <v>0</v>
      </c>
      <c r="H4251" t="s">
        <v>692</v>
      </c>
      <c r="I4251">
        <v>801</v>
      </c>
      <c r="J4251">
        <v>257</v>
      </c>
      <c r="K4251" t="s">
        <v>457</v>
      </c>
      <c r="L4251">
        <v>-4582735.57</v>
      </c>
      <c r="M4251">
        <v>-6314015.1600000001</v>
      </c>
      <c r="N4251">
        <v>0</v>
      </c>
      <c r="O4251">
        <v>0</v>
      </c>
      <c r="P4251">
        <v>-4582735.57</v>
      </c>
      <c r="Q4251">
        <v>-6314015.1600000001</v>
      </c>
      <c r="R4251">
        <v>-1094877.98</v>
      </c>
      <c r="S4251">
        <v>-1520378.49</v>
      </c>
      <c r="T4251">
        <v>0</v>
      </c>
      <c r="U4251">
        <v>-29575.01</v>
      </c>
      <c r="V4251">
        <v>-1094877.98</v>
      </c>
      <c r="W4251">
        <v>-1549953.5</v>
      </c>
      <c r="X4251">
        <v>0</v>
      </c>
      <c r="Y4251">
        <v>-60446.57</v>
      </c>
      <c r="Z4251">
        <v>0</v>
      </c>
      <c r="AA4251">
        <v>0</v>
      </c>
      <c r="AB4251">
        <v>0</v>
      </c>
      <c r="AC4251">
        <v>-60446.57</v>
      </c>
      <c r="AD4251">
        <v>-4427497.0599999996</v>
      </c>
      <c r="AE4251">
        <v>0</v>
      </c>
      <c r="AF4251">
        <v>0</v>
      </c>
      <c r="AG4251">
        <v>0</v>
      </c>
      <c r="AH4251">
        <v>0</v>
      </c>
      <c r="AI4251">
        <v>-4427497.0599999996</v>
      </c>
      <c r="AJ4251">
        <v>0</v>
      </c>
      <c r="AK4251">
        <v>-4487943.63</v>
      </c>
      <c r="AL4251">
        <v>-6674298.7400000002</v>
      </c>
      <c r="AM4251">
        <v>5508.51</v>
      </c>
      <c r="AN4251">
        <v>0</v>
      </c>
      <c r="AO4251">
        <v>0</v>
      </c>
      <c r="AP4251">
        <v>0</v>
      </c>
      <c r="AQ4251">
        <v>5508.51</v>
      </c>
    </row>
    <row r="4252" spans="2:43" x14ac:dyDescent="0.35">
      <c r="B4252" s="65" t="s">
        <v>128</v>
      </c>
      <c r="E4252" t="s">
        <v>129</v>
      </c>
      <c r="F4252">
        <v>4522</v>
      </c>
      <c r="G4252">
        <v>0</v>
      </c>
      <c r="H4252" t="s">
        <v>692</v>
      </c>
      <c r="I4252">
        <v>801</v>
      </c>
      <c r="J4252">
        <v>258</v>
      </c>
      <c r="K4252" t="s">
        <v>457</v>
      </c>
      <c r="L4252">
        <v>0</v>
      </c>
      <c r="M4252">
        <v>-166791.01999999999</v>
      </c>
      <c r="N4252">
        <v>0</v>
      </c>
      <c r="O4252">
        <v>0</v>
      </c>
      <c r="P4252">
        <v>0</v>
      </c>
      <c r="Q4252">
        <v>-166791.01999999999</v>
      </c>
      <c r="R4252">
        <v>0</v>
      </c>
      <c r="S4252">
        <v>-75809.710000000006</v>
      </c>
      <c r="T4252">
        <v>0</v>
      </c>
      <c r="U4252">
        <v>0</v>
      </c>
      <c r="V4252">
        <v>0</v>
      </c>
      <c r="W4252">
        <v>-75809.710000000006</v>
      </c>
      <c r="X4252">
        <v>0</v>
      </c>
      <c r="Y4252">
        <v>0</v>
      </c>
      <c r="Z4252">
        <v>0</v>
      </c>
      <c r="AA4252">
        <v>0</v>
      </c>
      <c r="AB4252">
        <v>0</v>
      </c>
      <c r="AC4252">
        <v>0</v>
      </c>
      <c r="AD4252">
        <v>-612166.69999999995</v>
      </c>
      <c r="AE4252">
        <v>0</v>
      </c>
      <c r="AF4252">
        <v>0</v>
      </c>
      <c r="AG4252">
        <v>0</v>
      </c>
      <c r="AH4252">
        <v>0</v>
      </c>
      <c r="AI4252">
        <v>-612166.69999999995</v>
      </c>
      <c r="AJ4252">
        <v>0</v>
      </c>
      <c r="AK4252">
        <v>-612166.69999999995</v>
      </c>
      <c r="AL4252">
        <v>-854767.43</v>
      </c>
      <c r="AM4252">
        <v>0</v>
      </c>
      <c r="AN4252">
        <v>0</v>
      </c>
      <c r="AO4252">
        <v>0</v>
      </c>
      <c r="AP4252">
        <v>0</v>
      </c>
      <c r="AQ4252">
        <v>0</v>
      </c>
    </row>
    <row r="4253" spans="2:43" x14ac:dyDescent="0.35">
      <c r="B4253" s="65" t="s">
        <v>128</v>
      </c>
      <c r="E4253" t="s">
        <v>129</v>
      </c>
      <c r="F4253">
        <v>4522</v>
      </c>
      <c r="G4253">
        <v>0</v>
      </c>
      <c r="H4253" t="s">
        <v>692</v>
      </c>
      <c r="I4253">
        <v>801</v>
      </c>
      <c r="J4253">
        <v>260</v>
      </c>
      <c r="K4253" t="s">
        <v>457</v>
      </c>
      <c r="L4253">
        <v>-13968.87</v>
      </c>
      <c r="M4253">
        <v>-7890.41</v>
      </c>
      <c r="N4253">
        <v>0</v>
      </c>
      <c r="O4253">
        <v>0</v>
      </c>
      <c r="P4253">
        <v>-13968.87</v>
      </c>
      <c r="Q4253">
        <v>-7890.41</v>
      </c>
      <c r="R4253">
        <v>91147.18</v>
      </c>
      <c r="S4253">
        <v>28039.38</v>
      </c>
      <c r="T4253">
        <v>0</v>
      </c>
      <c r="U4253">
        <v>-868.55</v>
      </c>
      <c r="V4253">
        <v>91147.18</v>
      </c>
      <c r="W4253">
        <v>27170.83</v>
      </c>
      <c r="X4253">
        <v>0</v>
      </c>
      <c r="Y4253">
        <v>0</v>
      </c>
      <c r="Z4253">
        <v>0</v>
      </c>
      <c r="AA4253">
        <v>0</v>
      </c>
      <c r="AB4253">
        <v>0</v>
      </c>
      <c r="AC4253">
        <v>0</v>
      </c>
      <c r="AD4253">
        <v>-915531.84</v>
      </c>
      <c r="AE4253">
        <v>0</v>
      </c>
      <c r="AF4253">
        <v>0</v>
      </c>
      <c r="AG4253">
        <v>0</v>
      </c>
      <c r="AH4253">
        <v>0</v>
      </c>
      <c r="AI4253">
        <v>-915531.84</v>
      </c>
      <c r="AJ4253">
        <v>0</v>
      </c>
      <c r="AK4253">
        <v>-915531.84</v>
      </c>
      <c r="AL4253">
        <v>-973429.73</v>
      </c>
      <c r="AM4253">
        <v>2704.2</v>
      </c>
      <c r="AN4253">
        <v>66623.009999999995</v>
      </c>
      <c r="AO4253">
        <v>0</v>
      </c>
      <c r="AP4253">
        <v>0</v>
      </c>
      <c r="AQ4253">
        <v>69327.210000000006</v>
      </c>
    </row>
    <row r="4254" spans="2:43" x14ac:dyDescent="0.35">
      <c r="B4254" s="65" t="s">
        <v>128</v>
      </c>
      <c r="E4254" t="s">
        <v>129</v>
      </c>
      <c r="F4254">
        <v>4522</v>
      </c>
      <c r="G4254">
        <v>0</v>
      </c>
      <c r="H4254" t="s">
        <v>692</v>
      </c>
      <c r="I4254">
        <v>801</v>
      </c>
      <c r="J4254">
        <v>310</v>
      </c>
      <c r="K4254" t="s">
        <v>457</v>
      </c>
      <c r="L4254">
        <v>-2324356.69</v>
      </c>
      <c r="M4254">
        <v>-1480616.82</v>
      </c>
      <c r="N4254">
        <v>0</v>
      </c>
      <c r="O4254">
        <v>-167015.84</v>
      </c>
      <c r="P4254">
        <v>-2324356.69</v>
      </c>
      <c r="Q4254">
        <v>-1647632.66</v>
      </c>
      <c r="R4254">
        <v>-214432.51</v>
      </c>
      <c r="S4254">
        <v>-155587.10999999999</v>
      </c>
      <c r="T4254">
        <v>0</v>
      </c>
      <c r="U4254">
        <v>-43182.09</v>
      </c>
      <c r="V4254">
        <v>-214432.51</v>
      </c>
      <c r="W4254">
        <v>-198769.2</v>
      </c>
      <c r="X4254">
        <v>0</v>
      </c>
      <c r="Y4254">
        <v>0</v>
      </c>
      <c r="Z4254">
        <v>0</v>
      </c>
      <c r="AA4254">
        <v>0</v>
      </c>
      <c r="AB4254">
        <v>0</v>
      </c>
      <c r="AC4254">
        <v>0</v>
      </c>
      <c r="AD4254">
        <v>-3916374.76</v>
      </c>
      <c r="AE4254">
        <v>0</v>
      </c>
      <c r="AF4254">
        <v>0</v>
      </c>
      <c r="AG4254">
        <v>-185.48</v>
      </c>
      <c r="AH4254">
        <v>0</v>
      </c>
      <c r="AI4254">
        <v>-3916560.24</v>
      </c>
      <c r="AJ4254">
        <v>0</v>
      </c>
      <c r="AK4254">
        <v>-3916560.24</v>
      </c>
      <c r="AL4254">
        <v>-3224172.9</v>
      </c>
      <c r="AM4254">
        <v>333144.39</v>
      </c>
      <c r="AN4254">
        <v>12.28</v>
      </c>
      <c r="AO4254">
        <v>0</v>
      </c>
      <c r="AP4254">
        <v>0</v>
      </c>
      <c r="AQ4254">
        <v>333156.67</v>
      </c>
    </row>
    <row r="4255" spans="2:43" x14ac:dyDescent="0.35">
      <c r="B4255" s="65" t="s">
        <v>128</v>
      </c>
      <c r="E4255" t="s">
        <v>129</v>
      </c>
      <c r="F4255">
        <v>4522</v>
      </c>
      <c r="G4255">
        <v>0</v>
      </c>
      <c r="H4255" t="s">
        <v>692</v>
      </c>
      <c r="I4255">
        <v>801</v>
      </c>
      <c r="J4255">
        <v>320</v>
      </c>
      <c r="K4255" t="s">
        <v>457</v>
      </c>
      <c r="L4255">
        <v>-652497.85</v>
      </c>
      <c r="M4255">
        <v>-7045476.6100000003</v>
      </c>
      <c r="N4255">
        <v>0</v>
      </c>
      <c r="O4255">
        <v>0</v>
      </c>
      <c r="P4255">
        <v>-652497.85</v>
      </c>
      <c r="Q4255">
        <v>-7045476.6100000003</v>
      </c>
      <c r="R4255">
        <v>-54796.47</v>
      </c>
      <c r="S4255">
        <v>-136626.64000000001</v>
      </c>
      <c r="T4255">
        <v>0</v>
      </c>
      <c r="U4255">
        <v>-3.24</v>
      </c>
      <c r="V4255">
        <v>-54796.47</v>
      </c>
      <c r="W4255">
        <v>-136629.88</v>
      </c>
      <c r="X4255">
        <v>0</v>
      </c>
      <c r="Y4255">
        <v>0</v>
      </c>
      <c r="Z4255">
        <v>0</v>
      </c>
      <c r="AA4255">
        <v>0</v>
      </c>
      <c r="AB4255">
        <v>0</v>
      </c>
      <c r="AC4255">
        <v>0</v>
      </c>
      <c r="AD4255">
        <v>-322702.46999999997</v>
      </c>
      <c r="AE4255">
        <v>0</v>
      </c>
      <c r="AF4255">
        <v>0</v>
      </c>
      <c r="AG4255">
        <v>0</v>
      </c>
      <c r="AH4255">
        <v>0</v>
      </c>
      <c r="AI4255">
        <v>-322702.46999999997</v>
      </c>
      <c r="AJ4255">
        <v>0</v>
      </c>
      <c r="AK4255">
        <v>-322702.46999999997</v>
      </c>
      <c r="AL4255">
        <v>-6797514.6399999997</v>
      </c>
      <c r="AM4255">
        <v>0</v>
      </c>
      <c r="AN4255">
        <v>0</v>
      </c>
      <c r="AO4255">
        <v>0</v>
      </c>
      <c r="AP4255">
        <v>0</v>
      </c>
      <c r="AQ4255">
        <v>0</v>
      </c>
    </row>
    <row r="4256" spans="2:43" x14ac:dyDescent="0.35">
      <c r="B4256" s="65" t="s">
        <v>128</v>
      </c>
      <c r="E4256" t="s">
        <v>129</v>
      </c>
      <c r="F4256">
        <v>4522</v>
      </c>
      <c r="G4256">
        <v>0</v>
      </c>
      <c r="H4256" t="s">
        <v>692</v>
      </c>
      <c r="I4256">
        <v>801</v>
      </c>
      <c r="J4256">
        <v>420</v>
      </c>
      <c r="K4256" t="s">
        <v>457</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-514.95000000000005</v>
      </c>
      <c r="AE4256">
        <v>0</v>
      </c>
      <c r="AF4256">
        <v>0</v>
      </c>
      <c r="AG4256">
        <v>0</v>
      </c>
      <c r="AH4256">
        <v>0</v>
      </c>
      <c r="AI4256">
        <v>-514.95000000000005</v>
      </c>
      <c r="AJ4256">
        <v>0</v>
      </c>
      <c r="AK4256">
        <v>-514.95000000000005</v>
      </c>
      <c r="AL4256">
        <v>-514.95000000000005</v>
      </c>
      <c r="AM4256">
        <v>0</v>
      </c>
      <c r="AN4256">
        <v>0</v>
      </c>
      <c r="AO4256">
        <v>0</v>
      </c>
      <c r="AP4256">
        <v>0</v>
      </c>
      <c r="AQ4256">
        <v>0</v>
      </c>
    </row>
    <row r="4257" spans="2:43" x14ac:dyDescent="0.35">
      <c r="B4257" s="65" t="s">
        <v>128</v>
      </c>
      <c r="E4257" t="s">
        <v>129</v>
      </c>
      <c r="F4257">
        <v>4522</v>
      </c>
      <c r="G4257">
        <v>0</v>
      </c>
      <c r="H4257" t="s">
        <v>692</v>
      </c>
      <c r="I4257">
        <v>801</v>
      </c>
      <c r="J4257">
        <v>440</v>
      </c>
      <c r="K4257" t="s">
        <v>457</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-2145739.12</v>
      </c>
      <c r="AE4257">
        <v>0</v>
      </c>
      <c r="AF4257">
        <v>0</v>
      </c>
      <c r="AG4257">
        <v>0</v>
      </c>
      <c r="AH4257">
        <v>0</v>
      </c>
      <c r="AI4257">
        <v>-2145739.12</v>
      </c>
      <c r="AJ4257">
        <v>0</v>
      </c>
      <c r="AK4257">
        <v>-2145739.12</v>
      </c>
      <c r="AL4257">
        <v>-2145739.12</v>
      </c>
      <c r="AM4257">
        <v>0</v>
      </c>
      <c r="AN4257">
        <v>0</v>
      </c>
      <c r="AO4257">
        <v>0</v>
      </c>
      <c r="AP4257">
        <v>0</v>
      </c>
      <c r="AQ4257">
        <v>0</v>
      </c>
    </row>
    <row r="4258" spans="2:43" x14ac:dyDescent="0.35">
      <c r="B4258" s="65" t="s">
        <v>128</v>
      </c>
      <c r="E4258" t="s">
        <v>129</v>
      </c>
      <c r="F4258">
        <v>4520</v>
      </c>
      <c r="G4258">
        <v>0</v>
      </c>
      <c r="H4258" t="s">
        <v>459</v>
      </c>
      <c r="I4258">
        <v>0</v>
      </c>
      <c r="J4258">
        <v>0</v>
      </c>
      <c r="K4258" t="s">
        <v>460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v>
      </c>
      <c r="AP4258">
        <v>0</v>
      </c>
      <c r="AQ4258">
        <v>0</v>
      </c>
    </row>
    <row r="4259" spans="2:43" x14ac:dyDescent="0.35">
      <c r="B4259" s="65" t="s">
        <v>128</v>
      </c>
      <c r="E4259" t="s">
        <v>129</v>
      </c>
      <c r="F4259">
        <v>4520</v>
      </c>
      <c r="G4259">
        <v>0</v>
      </c>
      <c r="H4259" t="s">
        <v>693</v>
      </c>
      <c r="I4259">
        <v>801</v>
      </c>
      <c r="J4259">
        <v>0</v>
      </c>
      <c r="K4259" t="s">
        <v>457</v>
      </c>
      <c r="L4259">
        <v>12993503.42</v>
      </c>
      <c r="M4259">
        <v>12993503.42</v>
      </c>
      <c r="N4259">
        <v>0</v>
      </c>
      <c r="O4259">
        <v>0</v>
      </c>
      <c r="P4259">
        <v>12993503.42</v>
      </c>
      <c r="Q4259">
        <v>12993503.42</v>
      </c>
      <c r="R4259">
        <v>284025.93</v>
      </c>
      <c r="S4259">
        <v>0</v>
      </c>
      <c r="T4259">
        <v>0</v>
      </c>
      <c r="U4259">
        <v>0</v>
      </c>
      <c r="V4259">
        <v>284025.93</v>
      </c>
      <c r="W4259">
        <v>0</v>
      </c>
      <c r="X4259">
        <v>0</v>
      </c>
      <c r="Y4259">
        <v>0</v>
      </c>
      <c r="Z4259">
        <v>0</v>
      </c>
      <c r="AA4259">
        <v>0</v>
      </c>
      <c r="AB4259">
        <v>0</v>
      </c>
      <c r="AC4259">
        <v>0</v>
      </c>
      <c r="AD4259">
        <v>0</v>
      </c>
      <c r="AE4259">
        <v>0</v>
      </c>
      <c r="AF4259">
        <v>0</v>
      </c>
      <c r="AG4259">
        <v>0</v>
      </c>
      <c r="AH4259">
        <v>0</v>
      </c>
      <c r="AI4259">
        <v>0</v>
      </c>
      <c r="AJ4259">
        <v>0</v>
      </c>
      <c r="AK4259">
        <v>0</v>
      </c>
      <c r="AL4259">
        <v>-284025.93</v>
      </c>
      <c r="AM4259">
        <v>0</v>
      </c>
      <c r="AN4259">
        <v>0</v>
      </c>
      <c r="AO4259">
        <v>0</v>
      </c>
      <c r="AP4259">
        <v>0</v>
      </c>
      <c r="AQ4259">
        <v>0</v>
      </c>
    </row>
    <row r="4260" spans="2:43" x14ac:dyDescent="0.35">
      <c r="B4260" s="65" t="s">
        <v>128</v>
      </c>
      <c r="E4260" t="s">
        <v>129</v>
      </c>
      <c r="F4260">
        <v>4520</v>
      </c>
      <c r="G4260">
        <v>0</v>
      </c>
      <c r="H4260" t="s">
        <v>693</v>
      </c>
      <c r="I4260">
        <v>801</v>
      </c>
      <c r="J4260">
        <v>111</v>
      </c>
      <c r="K4260" t="s">
        <v>457</v>
      </c>
      <c r="L4260">
        <v>0</v>
      </c>
      <c r="M4260">
        <v>0</v>
      </c>
      <c r="N4260">
        <v>0</v>
      </c>
      <c r="O4260">
        <v>0</v>
      </c>
      <c r="P4260">
        <v>0</v>
      </c>
      <c r="Q4260">
        <v>0</v>
      </c>
      <c r="R4260">
        <v>-1806613.84</v>
      </c>
      <c r="S4260">
        <v>-1396252.8</v>
      </c>
      <c r="T4260">
        <v>0</v>
      </c>
      <c r="U4260">
        <v>-5.51</v>
      </c>
      <c r="V4260">
        <v>-1806613.84</v>
      </c>
      <c r="W4260">
        <v>-1396258.31</v>
      </c>
      <c r="X4260">
        <v>0</v>
      </c>
      <c r="Y4260">
        <v>0</v>
      </c>
      <c r="Z4260">
        <v>0</v>
      </c>
      <c r="AA4260">
        <v>0</v>
      </c>
      <c r="AB4260">
        <v>0</v>
      </c>
      <c r="AC4260">
        <v>0</v>
      </c>
      <c r="AD4260">
        <v>-15434726</v>
      </c>
      <c r="AE4260">
        <v>0</v>
      </c>
      <c r="AF4260">
        <v>0</v>
      </c>
      <c r="AG4260">
        <v>-0.04</v>
      </c>
      <c r="AH4260">
        <v>0</v>
      </c>
      <c r="AI4260">
        <v>-15434726.039999999</v>
      </c>
      <c r="AJ4260">
        <v>0</v>
      </c>
      <c r="AK4260">
        <v>-15434726.039999999</v>
      </c>
      <c r="AL4260">
        <v>-15024370.51</v>
      </c>
      <c r="AM4260">
        <v>0</v>
      </c>
      <c r="AN4260">
        <v>33403.519999999997</v>
      </c>
      <c r="AO4260">
        <v>0</v>
      </c>
      <c r="AP4260">
        <v>5456.87</v>
      </c>
      <c r="AQ4260">
        <v>38860.39</v>
      </c>
    </row>
    <row r="4261" spans="2:43" x14ac:dyDescent="0.35">
      <c r="B4261" s="65" t="s">
        <v>128</v>
      </c>
      <c r="E4261" t="s">
        <v>129</v>
      </c>
      <c r="F4261">
        <v>4520</v>
      </c>
      <c r="G4261">
        <v>0</v>
      </c>
      <c r="H4261" t="s">
        <v>693</v>
      </c>
      <c r="I4261">
        <v>801</v>
      </c>
      <c r="J4261">
        <v>113</v>
      </c>
      <c r="K4261" t="s">
        <v>457</v>
      </c>
      <c r="L4261">
        <v>0</v>
      </c>
      <c r="M4261">
        <v>0</v>
      </c>
      <c r="N4261">
        <v>0</v>
      </c>
      <c r="O4261">
        <v>0</v>
      </c>
      <c r="P4261">
        <v>0</v>
      </c>
      <c r="Q4261">
        <v>0</v>
      </c>
      <c r="R4261">
        <v>-25153.5</v>
      </c>
      <c r="S4261">
        <v>-10113.56</v>
      </c>
      <c r="T4261">
        <v>0</v>
      </c>
      <c r="U4261">
        <v>0</v>
      </c>
      <c r="V4261">
        <v>-25153.5</v>
      </c>
      <c r="W4261">
        <v>-10113.56</v>
      </c>
      <c r="X4261">
        <v>0</v>
      </c>
      <c r="Y4261">
        <v>0</v>
      </c>
      <c r="Z4261">
        <v>0</v>
      </c>
      <c r="AA4261">
        <v>0</v>
      </c>
      <c r="AB4261">
        <v>0</v>
      </c>
      <c r="AC4261">
        <v>0</v>
      </c>
      <c r="AD4261">
        <v>-135644.51</v>
      </c>
      <c r="AE4261">
        <v>0</v>
      </c>
      <c r="AF4261">
        <v>0</v>
      </c>
      <c r="AG4261">
        <v>0</v>
      </c>
      <c r="AH4261">
        <v>0</v>
      </c>
      <c r="AI4261">
        <v>-135644.51</v>
      </c>
      <c r="AJ4261">
        <v>0</v>
      </c>
      <c r="AK4261">
        <v>-135644.51</v>
      </c>
      <c r="AL4261">
        <v>-120604.57</v>
      </c>
      <c r="AM4261">
        <v>0</v>
      </c>
      <c r="AN4261">
        <v>0</v>
      </c>
      <c r="AO4261">
        <v>0</v>
      </c>
      <c r="AP4261">
        <v>0</v>
      </c>
      <c r="AQ4261">
        <v>0</v>
      </c>
    </row>
    <row r="4262" spans="2:43" x14ac:dyDescent="0.35">
      <c r="B4262" s="65" t="s">
        <v>128</v>
      </c>
      <c r="E4262" t="s">
        <v>129</v>
      </c>
      <c r="F4262">
        <v>4520</v>
      </c>
      <c r="G4262">
        <v>0</v>
      </c>
      <c r="H4262" t="s">
        <v>693</v>
      </c>
      <c r="I4262">
        <v>801</v>
      </c>
      <c r="J4262">
        <v>115</v>
      </c>
      <c r="K4262" t="s">
        <v>457</v>
      </c>
      <c r="L4262">
        <v>0</v>
      </c>
      <c r="M4262">
        <v>-28060</v>
      </c>
      <c r="N4262">
        <v>0</v>
      </c>
      <c r="O4262">
        <v>0</v>
      </c>
      <c r="P4262">
        <v>0</v>
      </c>
      <c r="Q4262">
        <v>-28060</v>
      </c>
      <c r="R4262">
        <v>-54199.7</v>
      </c>
      <c r="S4262">
        <v>-5257.45</v>
      </c>
      <c r="T4262">
        <v>0</v>
      </c>
      <c r="U4262">
        <v>0</v>
      </c>
      <c r="V4262">
        <v>-54199.7</v>
      </c>
      <c r="W4262">
        <v>-5257.45</v>
      </c>
      <c r="X4262">
        <v>0</v>
      </c>
      <c r="Y4262">
        <v>0</v>
      </c>
      <c r="Z4262">
        <v>0</v>
      </c>
      <c r="AA4262">
        <v>0</v>
      </c>
      <c r="AB4262">
        <v>0</v>
      </c>
      <c r="AC4262">
        <v>0</v>
      </c>
      <c r="AD4262">
        <v>-165270.82999999999</v>
      </c>
      <c r="AE4262">
        <v>0</v>
      </c>
      <c r="AF4262">
        <v>0</v>
      </c>
      <c r="AG4262">
        <v>0</v>
      </c>
      <c r="AH4262">
        <v>0</v>
      </c>
      <c r="AI4262">
        <v>-165270.82999999999</v>
      </c>
      <c r="AJ4262">
        <v>0</v>
      </c>
      <c r="AK4262">
        <v>-165270.82999999999</v>
      </c>
      <c r="AL4262">
        <v>-144388.57999999999</v>
      </c>
      <c r="AM4262">
        <v>28060</v>
      </c>
      <c r="AN4262">
        <v>0</v>
      </c>
      <c r="AO4262">
        <v>0</v>
      </c>
      <c r="AP4262">
        <v>0</v>
      </c>
      <c r="AQ4262">
        <v>28060</v>
      </c>
    </row>
    <row r="4263" spans="2:43" x14ac:dyDescent="0.35">
      <c r="B4263" s="65" t="s">
        <v>128</v>
      </c>
      <c r="E4263" t="s">
        <v>129</v>
      </c>
      <c r="F4263">
        <v>4520</v>
      </c>
      <c r="G4263">
        <v>0</v>
      </c>
      <c r="H4263" t="s">
        <v>693</v>
      </c>
      <c r="I4263">
        <v>801</v>
      </c>
      <c r="J4263">
        <v>118</v>
      </c>
      <c r="K4263" t="s">
        <v>457</v>
      </c>
      <c r="L4263">
        <v>0</v>
      </c>
      <c r="M4263">
        <v>0</v>
      </c>
      <c r="N4263">
        <v>0</v>
      </c>
      <c r="O4263">
        <v>0</v>
      </c>
      <c r="P4263">
        <v>0</v>
      </c>
      <c r="Q4263">
        <v>0</v>
      </c>
      <c r="R4263">
        <v>-1226.1600000000001</v>
      </c>
      <c r="S4263">
        <v>0</v>
      </c>
      <c r="T4263">
        <v>0</v>
      </c>
      <c r="U4263">
        <v>0</v>
      </c>
      <c r="V4263">
        <v>-1226.1600000000001</v>
      </c>
      <c r="W4263">
        <v>0</v>
      </c>
      <c r="X4263">
        <v>0</v>
      </c>
      <c r="Y4263">
        <v>0</v>
      </c>
      <c r="Z4263">
        <v>0</v>
      </c>
      <c r="AA4263">
        <v>0</v>
      </c>
      <c r="AB4263">
        <v>0</v>
      </c>
      <c r="AC4263">
        <v>0</v>
      </c>
      <c r="AD4263">
        <v>0</v>
      </c>
      <c r="AE4263">
        <v>0</v>
      </c>
      <c r="AF4263">
        <v>0</v>
      </c>
      <c r="AG4263">
        <v>0</v>
      </c>
      <c r="AH4263">
        <v>0</v>
      </c>
      <c r="AI4263">
        <v>0</v>
      </c>
      <c r="AJ4263">
        <v>0</v>
      </c>
      <c r="AK4263">
        <v>0</v>
      </c>
      <c r="AL4263">
        <v>1226.1600000000001</v>
      </c>
      <c r="AM4263">
        <v>0</v>
      </c>
      <c r="AN4263">
        <v>0</v>
      </c>
      <c r="AO4263">
        <v>0</v>
      </c>
      <c r="AP4263">
        <v>0</v>
      </c>
      <c r="AQ4263">
        <v>0</v>
      </c>
    </row>
    <row r="4264" spans="2:43" x14ac:dyDescent="0.35">
      <c r="B4264" s="65" t="s">
        <v>128</v>
      </c>
      <c r="E4264" t="s">
        <v>129</v>
      </c>
      <c r="F4264">
        <v>4520</v>
      </c>
      <c r="G4264">
        <v>0</v>
      </c>
      <c r="H4264" t="s">
        <v>693</v>
      </c>
      <c r="I4264">
        <v>801</v>
      </c>
      <c r="J4264">
        <v>121</v>
      </c>
      <c r="K4264" t="s">
        <v>457</v>
      </c>
      <c r="L4264">
        <v>0</v>
      </c>
      <c r="M4264">
        <v>0</v>
      </c>
      <c r="N4264">
        <v>0</v>
      </c>
      <c r="O4264">
        <v>0</v>
      </c>
      <c r="P4264">
        <v>0</v>
      </c>
      <c r="Q4264">
        <v>0</v>
      </c>
      <c r="R4264">
        <v>-508085.61</v>
      </c>
      <c r="S4264">
        <v>-431582.15</v>
      </c>
      <c r="T4264">
        <v>0</v>
      </c>
      <c r="U4264">
        <v>0</v>
      </c>
      <c r="V4264">
        <v>-508085.61</v>
      </c>
      <c r="W4264">
        <v>-431582.15</v>
      </c>
      <c r="X4264">
        <v>0</v>
      </c>
      <c r="Y4264">
        <v>0</v>
      </c>
      <c r="Z4264">
        <v>0</v>
      </c>
      <c r="AA4264">
        <v>0</v>
      </c>
      <c r="AB4264">
        <v>0</v>
      </c>
      <c r="AC4264">
        <v>0</v>
      </c>
      <c r="AD4264">
        <v>-4886230.09</v>
      </c>
      <c r="AE4264">
        <v>0</v>
      </c>
      <c r="AF4264">
        <v>0</v>
      </c>
      <c r="AG4264">
        <v>-79.53</v>
      </c>
      <c r="AH4264">
        <v>0</v>
      </c>
      <c r="AI4264">
        <v>-4886309.62</v>
      </c>
      <c r="AJ4264">
        <v>0</v>
      </c>
      <c r="AK4264">
        <v>-4886309.62</v>
      </c>
      <c r="AL4264">
        <v>-4809806.16</v>
      </c>
      <c r="AM4264">
        <v>0</v>
      </c>
      <c r="AN4264">
        <v>0</v>
      </c>
      <c r="AO4264">
        <v>0</v>
      </c>
      <c r="AP4264">
        <v>0.77</v>
      </c>
      <c r="AQ4264">
        <v>0.77</v>
      </c>
    </row>
    <row r="4265" spans="2:43" x14ac:dyDescent="0.35">
      <c r="B4265" s="65" t="s">
        <v>128</v>
      </c>
      <c r="E4265" t="s">
        <v>129</v>
      </c>
      <c r="F4265">
        <v>4520</v>
      </c>
      <c r="G4265">
        <v>0</v>
      </c>
      <c r="H4265" t="s">
        <v>693</v>
      </c>
      <c r="I4265">
        <v>801</v>
      </c>
      <c r="J4265">
        <v>130</v>
      </c>
      <c r="K4265" t="s">
        <v>457</v>
      </c>
      <c r="L4265">
        <v>-1605737.23</v>
      </c>
      <c r="M4265">
        <v>-604323.26</v>
      </c>
      <c r="N4265">
        <v>0</v>
      </c>
      <c r="O4265">
        <v>0</v>
      </c>
      <c r="P4265">
        <v>-1605737.23</v>
      </c>
      <c r="Q4265">
        <v>-604323.26</v>
      </c>
      <c r="R4265">
        <v>-30000</v>
      </c>
      <c r="S4265">
        <v>0</v>
      </c>
      <c r="T4265">
        <v>0</v>
      </c>
      <c r="U4265">
        <v>0</v>
      </c>
      <c r="V4265">
        <v>-30000</v>
      </c>
      <c r="W4265">
        <v>0</v>
      </c>
      <c r="X4265">
        <v>0</v>
      </c>
      <c r="Y4265">
        <v>0</v>
      </c>
      <c r="Z4265">
        <v>0</v>
      </c>
      <c r="AA4265">
        <v>0</v>
      </c>
      <c r="AB4265">
        <v>0</v>
      </c>
      <c r="AC4265">
        <v>0</v>
      </c>
      <c r="AD4265">
        <v>-1031413.97</v>
      </c>
      <c r="AE4265">
        <v>0</v>
      </c>
      <c r="AF4265">
        <v>0</v>
      </c>
      <c r="AG4265">
        <v>0</v>
      </c>
      <c r="AH4265">
        <v>0</v>
      </c>
      <c r="AI4265">
        <v>-1031413.97</v>
      </c>
      <c r="AJ4265">
        <v>0</v>
      </c>
      <c r="AK4265">
        <v>-1031413.97</v>
      </c>
      <c r="AL4265">
        <v>0</v>
      </c>
      <c r="AM4265">
        <v>0</v>
      </c>
      <c r="AN4265">
        <v>0</v>
      </c>
      <c r="AO4265">
        <v>0</v>
      </c>
      <c r="AP4265">
        <v>0</v>
      </c>
      <c r="AQ4265">
        <v>0</v>
      </c>
    </row>
    <row r="4266" spans="2:43" x14ac:dyDescent="0.35">
      <c r="B4266" s="65" t="s">
        <v>128</v>
      </c>
      <c r="E4266" t="s">
        <v>129</v>
      </c>
      <c r="F4266">
        <v>4520</v>
      </c>
      <c r="G4266">
        <v>0</v>
      </c>
      <c r="H4266" t="s">
        <v>693</v>
      </c>
      <c r="I4266">
        <v>801</v>
      </c>
      <c r="J4266">
        <v>210</v>
      </c>
      <c r="K4266" t="s">
        <v>457</v>
      </c>
      <c r="L4266">
        <v>-73994.06</v>
      </c>
      <c r="M4266">
        <v>-75789.240000000005</v>
      </c>
      <c r="N4266">
        <v>0</v>
      </c>
      <c r="O4266">
        <v>-2542.9499999999998</v>
      </c>
      <c r="P4266">
        <v>-73994.06</v>
      </c>
      <c r="Q4266">
        <v>-78332.19</v>
      </c>
      <c r="R4266">
        <v>-15209.11</v>
      </c>
      <c r="S4266">
        <v>-15104.8</v>
      </c>
      <c r="T4266">
        <v>0</v>
      </c>
      <c r="U4266">
        <v>-2239.94</v>
      </c>
      <c r="V4266">
        <v>-15209.11</v>
      </c>
      <c r="W4266">
        <v>-17344.740000000002</v>
      </c>
      <c r="X4266">
        <v>0</v>
      </c>
      <c r="Y4266">
        <v>0</v>
      </c>
      <c r="Z4266">
        <v>0</v>
      </c>
      <c r="AA4266">
        <v>0</v>
      </c>
      <c r="AB4266">
        <v>0</v>
      </c>
      <c r="AC4266">
        <v>0</v>
      </c>
      <c r="AD4266">
        <v>-166359.41</v>
      </c>
      <c r="AE4266">
        <v>0</v>
      </c>
      <c r="AF4266">
        <v>0</v>
      </c>
      <c r="AG4266">
        <v>0</v>
      </c>
      <c r="AH4266">
        <v>0</v>
      </c>
      <c r="AI4266">
        <v>-166359.41</v>
      </c>
      <c r="AJ4266">
        <v>0</v>
      </c>
      <c r="AK4266">
        <v>-166359.41</v>
      </c>
      <c r="AL4266">
        <v>-172833.17</v>
      </c>
      <c r="AM4266">
        <v>60043.48</v>
      </c>
      <c r="AN4266">
        <v>0</v>
      </c>
      <c r="AO4266">
        <v>0</v>
      </c>
      <c r="AP4266">
        <v>0</v>
      </c>
      <c r="AQ4266">
        <v>60043.48</v>
      </c>
    </row>
    <row r="4267" spans="2:43" x14ac:dyDescent="0.35">
      <c r="B4267" s="65" t="s">
        <v>128</v>
      </c>
      <c r="E4267" t="s">
        <v>129</v>
      </c>
      <c r="F4267">
        <v>4520</v>
      </c>
      <c r="G4267">
        <v>0</v>
      </c>
      <c r="H4267" t="s">
        <v>693</v>
      </c>
      <c r="I4267">
        <v>801</v>
      </c>
      <c r="J4267">
        <v>220</v>
      </c>
      <c r="K4267" t="s">
        <v>457</v>
      </c>
      <c r="L4267">
        <v>-4503.74</v>
      </c>
      <c r="M4267">
        <v>-25806.23</v>
      </c>
      <c r="N4267">
        <v>0</v>
      </c>
      <c r="O4267">
        <v>-1300</v>
      </c>
      <c r="P4267">
        <v>-4503.74</v>
      </c>
      <c r="Q4267">
        <v>-27106.23</v>
      </c>
      <c r="R4267">
        <v>-27749.9</v>
      </c>
      <c r="S4267">
        <v>6063.1</v>
      </c>
      <c r="T4267">
        <v>0</v>
      </c>
      <c r="U4267">
        <v>-6635.18</v>
      </c>
      <c r="V4267">
        <v>-27749.9</v>
      </c>
      <c r="W4267">
        <v>-572.08000000000004</v>
      </c>
      <c r="X4267">
        <v>0</v>
      </c>
      <c r="Y4267">
        <v>0</v>
      </c>
      <c r="Z4267">
        <v>0</v>
      </c>
      <c r="AA4267">
        <v>0</v>
      </c>
      <c r="AB4267">
        <v>0</v>
      </c>
      <c r="AC4267">
        <v>0</v>
      </c>
      <c r="AD4267">
        <v>-38417.379999999997</v>
      </c>
      <c r="AE4267">
        <v>0</v>
      </c>
      <c r="AF4267">
        <v>0</v>
      </c>
      <c r="AG4267">
        <v>0</v>
      </c>
      <c r="AH4267">
        <v>0</v>
      </c>
      <c r="AI4267">
        <v>-38417.379999999997</v>
      </c>
      <c r="AJ4267">
        <v>0</v>
      </c>
      <c r="AK4267">
        <v>-38417.379999999997</v>
      </c>
      <c r="AL4267">
        <v>-33842.050000000003</v>
      </c>
      <c r="AM4267">
        <v>26232.54</v>
      </c>
      <c r="AN4267">
        <v>0</v>
      </c>
      <c r="AO4267">
        <v>0</v>
      </c>
      <c r="AP4267">
        <v>0</v>
      </c>
      <c r="AQ4267">
        <v>26232.54</v>
      </c>
    </row>
    <row r="4268" spans="2:43" x14ac:dyDescent="0.35">
      <c r="B4268" s="65" t="s">
        <v>128</v>
      </c>
      <c r="E4268" t="s">
        <v>129</v>
      </c>
      <c r="F4268">
        <v>4520</v>
      </c>
      <c r="G4268">
        <v>0</v>
      </c>
      <c r="H4268" t="s">
        <v>693</v>
      </c>
      <c r="I4268">
        <v>801</v>
      </c>
      <c r="J4268">
        <v>231</v>
      </c>
      <c r="K4268" t="s">
        <v>457</v>
      </c>
      <c r="L4268">
        <v>-955311.51</v>
      </c>
      <c r="M4268">
        <v>-1177480.5</v>
      </c>
      <c r="N4268">
        <v>0</v>
      </c>
      <c r="O4268">
        <v>0</v>
      </c>
      <c r="P4268">
        <v>-955311.51</v>
      </c>
      <c r="Q4268">
        <v>-1177480.5</v>
      </c>
      <c r="R4268">
        <v>-102538.6</v>
      </c>
      <c r="S4268">
        <v>-132484.70000000001</v>
      </c>
      <c r="T4268">
        <v>0</v>
      </c>
      <c r="U4268">
        <v>0</v>
      </c>
      <c r="V4268">
        <v>-102538.6</v>
      </c>
      <c r="W4268">
        <v>-132484.70000000001</v>
      </c>
      <c r="X4268">
        <v>0</v>
      </c>
      <c r="Y4268">
        <v>0</v>
      </c>
      <c r="Z4268">
        <v>0</v>
      </c>
      <c r="AA4268">
        <v>0</v>
      </c>
      <c r="AB4268">
        <v>0</v>
      </c>
      <c r="AC4268">
        <v>0</v>
      </c>
      <c r="AD4268">
        <v>-5160538.1399999997</v>
      </c>
      <c r="AE4268">
        <v>0</v>
      </c>
      <c r="AF4268">
        <v>0</v>
      </c>
      <c r="AG4268">
        <v>0</v>
      </c>
      <c r="AH4268">
        <v>0</v>
      </c>
      <c r="AI4268">
        <v>-5160538.1399999997</v>
      </c>
      <c r="AJ4268">
        <v>0</v>
      </c>
      <c r="AK4268">
        <v>-5160538.1399999997</v>
      </c>
      <c r="AL4268">
        <v>-5412653.2300000004</v>
      </c>
      <c r="AM4268">
        <v>0</v>
      </c>
      <c r="AN4268">
        <v>0</v>
      </c>
      <c r="AO4268">
        <v>0</v>
      </c>
      <c r="AP4268">
        <v>0</v>
      </c>
      <c r="AQ4268">
        <v>0</v>
      </c>
    </row>
    <row r="4269" spans="2:43" x14ac:dyDescent="0.35">
      <c r="B4269" s="65" t="s">
        <v>128</v>
      </c>
      <c r="E4269" t="s">
        <v>129</v>
      </c>
      <c r="F4269">
        <v>4520</v>
      </c>
      <c r="G4269">
        <v>0</v>
      </c>
      <c r="H4269" t="s">
        <v>693</v>
      </c>
      <c r="I4269">
        <v>801</v>
      </c>
      <c r="J4269">
        <v>233</v>
      </c>
      <c r="K4269" t="s">
        <v>457</v>
      </c>
      <c r="L4269">
        <v>-1477755.02</v>
      </c>
      <c r="M4269">
        <v>-2404736.36</v>
      </c>
      <c r="N4269">
        <v>0</v>
      </c>
      <c r="O4269">
        <v>0</v>
      </c>
      <c r="P4269">
        <v>-1477755.02</v>
      </c>
      <c r="Q4269">
        <v>-2404736.36</v>
      </c>
      <c r="R4269">
        <v>-594406.46</v>
      </c>
      <c r="S4269">
        <v>-499728.08</v>
      </c>
      <c r="T4269">
        <v>0</v>
      </c>
      <c r="U4269">
        <v>-80296.28</v>
      </c>
      <c r="V4269">
        <v>-594406.46</v>
      </c>
      <c r="W4269">
        <v>-580024.36</v>
      </c>
      <c r="X4269">
        <v>-74350.95</v>
      </c>
      <c r="Y4269">
        <v>-174350.95</v>
      </c>
      <c r="Z4269">
        <v>0</v>
      </c>
      <c r="AA4269">
        <v>0</v>
      </c>
      <c r="AB4269">
        <v>-74350.95</v>
      </c>
      <c r="AC4269">
        <v>-174350.95</v>
      </c>
      <c r="AD4269">
        <v>-3464733.67</v>
      </c>
      <c r="AE4269">
        <v>0</v>
      </c>
      <c r="AF4269">
        <v>0</v>
      </c>
      <c r="AG4269">
        <v>0</v>
      </c>
      <c r="AH4269">
        <v>0</v>
      </c>
      <c r="AI4269">
        <v>-3464733.67</v>
      </c>
      <c r="AJ4269">
        <v>-74350.95</v>
      </c>
      <c r="AK4269">
        <v>-3564733.67</v>
      </c>
      <c r="AL4269">
        <v>-4477332.91</v>
      </c>
      <c r="AM4269">
        <v>890780.96</v>
      </c>
      <c r="AN4269">
        <v>0</v>
      </c>
      <c r="AO4269">
        <v>0</v>
      </c>
      <c r="AP4269">
        <v>0</v>
      </c>
      <c r="AQ4269">
        <v>890780.96</v>
      </c>
    </row>
    <row r="4270" spans="2:43" x14ac:dyDescent="0.35">
      <c r="B4270" s="65" t="s">
        <v>128</v>
      </c>
      <c r="E4270" t="s">
        <v>129</v>
      </c>
      <c r="F4270">
        <v>4520</v>
      </c>
      <c r="G4270">
        <v>0</v>
      </c>
      <c r="H4270" t="s">
        <v>693</v>
      </c>
      <c r="I4270">
        <v>801</v>
      </c>
      <c r="J4270">
        <v>251</v>
      </c>
      <c r="K4270" t="s">
        <v>457</v>
      </c>
      <c r="L4270">
        <v>-8972.64</v>
      </c>
      <c r="M4270">
        <v>-101170.15</v>
      </c>
      <c r="N4270">
        <v>0</v>
      </c>
      <c r="O4270">
        <v>0</v>
      </c>
      <c r="P4270">
        <v>-8972.64</v>
      </c>
      <c r="Q4270">
        <v>-101170.15</v>
      </c>
      <c r="R4270">
        <v>-421049.31</v>
      </c>
      <c r="S4270">
        <v>-108000</v>
      </c>
      <c r="T4270">
        <v>0</v>
      </c>
      <c r="U4270">
        <v>0</v>
      </c>
      <c r="V4270">
        <v>-421049.31</v>
      </c>
      <c r="W4270">
        <v>-108000</v>
      </c>
      <c r="X4270">
        <v>0</v>
      </c>
      <c r="Y4270">
        <v>0</v>
      </c>
      <c r="Z4270">
        <v>0</v>
      </c>
      <c r="AA4270">
        <v>0</v>
      </c>
      <c r="AB4270">
        <v>0</v>
      </c>
      <c r="AC4270">
        <v>0</v>
      </c>
      <c r="AD4270">
        <v>-436851.8</v>
      </c>
      <c r="AE4270">
        <v>0</v>
      </c>
      <c r="AF4270">
        <v>0</v>
      </c>
      <c r="AG4270">
        <v>0</v>
      </c>
      <c r="AH4270">
        <v>0</v>
      </c>
      <c r="AI4270">
        <v>-436851.8</v>
      </c>
      <c r="AJ4270">
        <v>0</v>
      </c>
      <c r="AK4270">
        <v>-436851.8</v>
      </c>
      <c r="AL4270">
        <v>-216000</v>
      </c>
      <c r="AM4270">
        <v>2197.5100000000002</v>
      </c>
      <c r="AN4270">
        <v>0</v>
      </c>
      <c r="AO4270">
        <v>0</v>
      </c>
      <c r="AP4270">
        <v>0</v>
      </c>
      <c r="AQ4270">
        <v>2197.5100000000002</v>
      </c>
    </row>
    <row r="4271" spans="2:43" x14ac:dyDescent="0.35">
      <c r="B4271" s="65" t="s">
        <v>128</v>
      </c>
      <c r="E4271" t="s">
        <v>129</v>
      </c>
      <c r="F4271">
        <v>4520</v>
      </c>
      <c r="G4271">
        <v>0</v>
      </c>
      <c r="H4271" t="s">
        <v>693</v>
      </c>
      <c r="I4271">
        <v>801</v>
      </c>
      <c r="J4271">
        <v>252</v>
      </c>
      <c r="K4271" t="s">
        <v>457</v>
      </c>
      <c r="L4271">
        <v>-3086823.51</v>
      </c>
      <c r="M4271">
        <v>-11121551.039999999</v>
      </c>
      <c r="N4271">
        <v>0</v>
      </c>
      <c r="O4271">
        <v>-346193.93</v>
      </c>
      <c r="P4271">
        <v>-3086823.51</v>
      </c>
      <c r="Q4271">
        <v>-11467744.970000001</v>
      </c>
      <c r="R4271">
        <v>-18011568.989999998</v>
      </c>
      <c r="S4271">
        <v>-11626567.52</v>
      </c>
      <c r="T4271">
        <v>0</v>
      </c>
      <c r="U4271">
        <v>-138737.15</v>
      </c>
      <c r="V4271">
        <v>-18011568.989999998</v>
      </c>
      <c r="W4271">
        <v>-11765304.67</v>
      </c>
      <c r="X4271">
        <v>-0.4</v>
      </c>
      <c r="Y4271">
        <v>-0.4</v>
      </c>
      <c r="Z4271">
        <v>0</v>
      </c>
      <c r="AA4271">
        <v>0</v>
      </c>
      <c r="AB4271">
        <v>-0.4</v>
      </c>
      <c r="AC4271">
        <v>-0.4</v>
      </c>
      <c r="AD4271">
        <v>-40966815.609999999</v>
      </c>
      <c r="AE4271">
        <v>0</v>
      </c>
      <c r="AF4271">
        <v>0</v>
      </c>
      <c r="AG4271">
        <v>0</v>
      </c>
      <c r="AH4271">
        <v>0</v>
      </c>
      <c r="AI4271">
        <v>-40966815.609999999</v>
      </c>
      <c r="AJ4271">
        <v>-0.4</v>
      </c>
      <c r="AK4271">
        <v>-40966815.609999999</v>
      </c>
      <c r="AL4271">
        <v>-43101472.75</v>
      </c>
      <c r="AM4271">
        <v>1259914.93</v>
      </c>
      <c r="AN4271">
        <v>0</v>
      </c>
      <c r="AO4271">
        <v>0</v>
      </c>
      <c r="AP4271">
        <v>2842.28</v>
      </c>
      <c r="AQ4271">
        <v>1262757.21</v>
      </c>
    </row>
    <row r="4272" spans="2:43" x14ac:dyDescent="0.35">
      <c r="B4272" s="65" t="s">
        <v>128</v>
      </c>
      <c r="E4272" t="s">
        <v>129</v>
      </c>
      <c r="F4272">
        <v>4520</v>
      </c>
      <c r="G4272">
        <v>0</v>
      </c>
      <c r="H4272" t="s">
        <v>693</v>
      </c>
      <c r="I4272">
        <v>801</v>
      </c>
      <c r="J4272">
        <v>253</v>
      </c>
      <c r="K4272" t="s">
        <v>457</v>
      </c>
      <c r="L4272">
        <v>1825819.47</v>
      </c>
      <c r="M4272">
        <v>7269184.5599999996</v>
      </c>
      <c r="N4272">
        <v>0</v>
      </c>
      <c r="O4272">
        <v>0</v>
      </c>
      <c r="P4272">
        <v>1825819.47</v>
      </c>
      <c r="Q4272">
        <v>7269184.5599999996</v>
      </c>
      <c r="R4272">
        <v>-3921765.93</v>
      </c>
      <c r="S4272">
        <v>-2279227.36</v>
      </c>
      <c r="T4272">
        <v>0</v>
      </c>
      <c r="U4272">
        <v>0</v>
      </c>
      <c r="V4272">
        <v>-3921765.93</v>
      </c>
      <c r="W4272">
        <v>-2279227.36</v>
      </c>
      <c r="X4272">
        <v>-4024477.31</v>
      </c>
      <c r="Y4272">
        <v>-4933074.47</v>
      </c>
      <c r="Z4272">
        <v>0</v>
      </c>
      <c r="AA4272">
        <v>0</v>
      </c>
      <c r="AB4272">
        <v>-4024477.31</v>
      </c>
      <c r="AC4272">
        <v>-4933074.47</v>
      </c>
      <c r="AD4272">
        <v>-24070704.73</v>
      </c>
      <c r="AE4272">
        <v>0</v>
      </c>
      <c r="AF4272">
        <v>0</v>
      </c>
      <c r="AG4272">
        <v>0</v>
      </c>
      <c r="AH4272">
        <v>0</v>
      </c>
      <c r="AI4272">
        <v>-24070704.73</v>
      </c>
      <c r="AJ4272">
        <v>-4024477.31</v>
      </c>
      <c r="AK4272">
        <v>-24979301.890000001</v>
      </c>
      <c r="AL4272">
        <v>-17893398.23</v>
      </c>
      <c r="AM4272">
        <v>496680.95</v>
      </c>
      <c r="AN4272">
        <v>0</v>
      </c>
      <c r="AO4272">
        <v>0</v>
      </c>
      <c r="AP4272">
        <v>0</v>
      </c>
      <c r="AQ4272">
        <v>496680.95</v>
      </c>
    </row>
    <row r="4273" spans="2:43" x14ac:dyDescent="0.35">
      <c r="B4273" s="65" t="s">
        <v>128</v>
      </c>
      <c r="E4273" t="s">
        <v>129</v>
      </c>
      <c r="F4273">
        <v>4520</v>
      </c>
      <c r="G4273">
        <v>0</v>
      </c>
      <c r="H4273" t="s">
        <v>693</v>
      </c>
      <c r="I4273">
        <v>801</v>
      </c>
      <c r="J4273">
        <v>254</v>
      </c>
      <c r="K4273" t="s">
        <v>457</v>
      </c>
      <c r="L4273">
        <v>-17354.47</v>
      </c>
      <c r="M4273">
        <v>-139865.28</v>
      </c>
      <c r="N4273">
        <v>0</v>
      </c>
      <c r="O4273">
        <v>0</v>
      </c>
      <c r="P4273">
        <v>-17354.47</v>
      </c>
      <c r="Q4273">
        <v>-139865.28</v>
      </c>
      <c r="R4273">
        <v>-313181.15000000002</v>
      </c>
      <c r="S4273">
        <v>-110209.07</v>
      </c>
      <c r="T4273">
        <v>0</v>
      </c>
      <c r="U4273">
        <v>-425</v>
      </c>
      <c r="V4273">
        <v>-313181.15000000002</v>
      </c>
      <c r="W4273">
        <v>-110634.07</v>
      </c>
      <c r="X4273">
        <v>0</v>
      </c>
      <c r="Y4273">
        <v>0</v>
      </c>
      <c r="Z4273">
        <v>0</v>
      </c>
      <c r="AA4273">
        <v>0</v>
      </c>
      <c r="AB4273">
        <v>0</v>
      </c>
      <c r="AC4273">
        <v>0</v>
      </c>
      <c r="AD4273">
        <v>-931481.89</v>
      </c>
      <c r="AE4273">
        <v>0</v>
      </c>
      <c r="AF4273">
        <v>0</v>
      </c>
      <c r="AG4273">
        <v>0</v>
      </c>
      <c r="AH4273">
        <v>0</v>
      </c>
      <c r="AI4273">
        <v>-931481.89</v>
      </c>
      <c r="AJ4273">
        <v>0</v>
      </c>
      <c r="AK4273">
        <v>-931481.89</v>
      </c>
      <c r="AL4273">
        <v>-851445.62</v>
      </c>
      <c r="AM4273">
        <v>1800</v>
      </c>
      <c r="AN4273">
        <v>0</v>
      </c>
      <c r="AO4273">
        <v>0</v>
      </c>
      <c r="AP4273">
        <v>0</v>
      </c>
      <c r="AQ4273">
        <v>1800</v>
      </c>
    </row>
    <row r="4274" spans="2:43" x14ac:dyDescent="0.35">
      <c r="B4274" s="65" t="s">
        <v>128</v>
      </c>
      <c r="E4274" t="s">
        <v>129</v>
      </c>
      <c r="F4274">
        <v>4520</v>
      </c>
      <c r="G4274">
        <v>0</v>
      </c>
      <c r="H4274" t="s">
        <v>693</v>
      </c>
      <c r="I4274">
        <v>801</v>
      </c>
      <c r="J4274">
        <v>257</v>
      </c>
      <c r="K4274" t="s">
        <v>457</v>
      </c>
      <c r="L4274">
        <v>80828.039999999994</v>
      </c>
      <c r="M4274">
        <v>85096.13</v>
      </c>
      <c r="N4274">
        <v>0</v>
      </c>
      <c r="O4274">
        <v>-6477.94</v>
      </c>
      <c r="P4274">
        <v>80828.039999999994</v>
      </c>
      <c r="Q4274">
        <v>78618.19</v>
      </c>
      <c r="R4274">
        <v>-1056436.56</v>
      </c>
      <c r="S4274">
        <v>-717302.28</v>
      </c>
      <c r="T4274">
        <v>0</v>
      </c>
      <c r="U4274">
        <v>-10947.14</v>
      </c>
      <c r="V4274">
        <v>-1056436.56</v>
      </c>
      <c r="W4274">
        <v>-728249.42</v>
      </c>
      <c r="X4274">
        <v>0</v>
      </c>
      <c r="Y4274">
        <v>0</v>
      </c>
      <c r="Z4274">
        <v>0</v>
      </c>
      <c r="AA4274">
        <v>0</v>
      </c>
      <c r="AB4274">
        <v>0</v>
      </c>
      <c r="AC4274">
        <v>0</v>
      </c>
      <c r="AD4274">
        <v>-6748155.4000000004</v>
      </c>
      <c r="AE4274">
        <v>0</v>
      </c>
      <c r="AF4274">
        <v>0</v>
      </c>
      <c r="AG4274">
        <v>0</v>
      </c>
      <c r="AH4274">
        <v>0</v>
      </c>
      <c r="AI4274">
        <v>-6748155.4000000004</v>
      </c>
      <c r="AJ4274">
        <v>0</v>
      </c>
      <c r="AK4274">
        <v>-6748155.4000000004</v>
      </c>
      <c r="AL4274">
        <v>-6422178.1100000003</v>
      </c>
      <c r="AM4274">
        <v>38861.050000000003</v>
      </c>
      <c r="AN4274">
        <v>0</v>
      </c>
      <c r="AO4274">
        <v>0</v>
      </c>
      <c r="AP4274">
        <v>0</v>
      </c>
      <c r="AQ4274">
        <v>38861.050000000003</v>
      </c>
    </row>
    <row r="4275" spans="2:43" x14ac:dyDescent="0.35">
      <c r="B4275" s="65" t="s">
        <v>128</v>
      </c>
      <c r="E4275" t="s">
        <v>129</v>
      </c>
      <c r="F4275">
        <v>4520</v>
      </c>
      <c r="G4275">
        <v>0</v>
      </c>
      <c r="H4275" t="s">
        <v>693</v>
      </c>
      <c r="I4275">
        <v>801</v>
      </c>
      <c r="J4275">
        <v>260</v>
      </c>
      <c r="K4275" t="s">
        <v>457</v>
      </c>
      <c r="L4275">
        <v>-213700.58</v>
      </c>
      <c r="M4275">
        <v>-707963.31</v>
      </c>
      <c r="N4275">
        <v>0</v>
      </c>
      <c r="O4275">
        <v>0</v>
      </c>
      <c r="P4275">
        <v>-213700.58</v>
      </c>
      <c r="Q4275">
        <v>-707963.31</v>
      </c>
      <c r="R4275">
        <v>-226615.19</v>
      </c>
      <c r="S4275">
        <v>66140.67</v>
      </c>
      <c r="T4275">
        <v>0</v>
      </c>
      <c r="U4275">
        <v>-8108.22</v>
      </c>
      <c r="V4275">
        <v>-226615.19</v>
      </c>
      <c r="W4275">
        <v>58032.45</v>
      </c>
      <c r="X4275">
        <v>-58853.42</v>
      </c>
      <c r="Y4275">
        <v>-369845.39</v>
      </c>
      <c r="Z4275">
        <v>0</v>
      </c>
      <c r="AA4275">
        <v>0</v>
      </c>
      <c r="AB4275">
        <v>-58853.42</v>
      </c>
      <c r="AC4275">
        <v>-369845.39</v>
      </c>
      <c r="AD4275">
        <v>-2969967.06</v>
      </c>
      <c r="AE4275">
        <v>0</v>
      </c>
      <c r="AF4275">
        <v>0</v>
      </c>
      <c r="AG4275">
        <v>0</v>
      </c>
      <c r="AH4275">
        <v>0</v>
      </c>
      <c r="AI4275">
        <v>-2969967.06</v>
      </c>
      <c r="AJ4275">
        <v>-58853.42</v>
      </c>
      <c r="AK4275">
        <v>-3280959.03</v>
      </c>
      <c r="AL4275">
        <v>-3490574.12</v>
      </c>
      <c r="AM4275">
        <v>251194.5</v>
      </c>
      <c r="AN4275">
        <v>1204.21</v>
      </c>
      <c r="AO4275">
        <v>0</v>
      </c>
      <c r="AP4275">
        <v>0</v>
      </c>
      <c r="AQ4275">
        <v>252398.71</v>
      </c>
    </row>
    <row r="4276" spans="2:43" x14ac:dyDescent="0.35">
      <c r="B4276" s="65" t="s">
        <v>128</v>
      </c>
      <c r="E4276" t="s">
        <v>129</v>
      </c>
      <c r="F4276">
        <v>4520</v>
      </c>
      <c r="G4276">
        <v>0</v>
      </c>
      <c r="H4276" t="s">
        <v>693</v>
      </c>
      <c r="I4276">
        <v>801</v>
      </c>
      <c r="J4276">
        <v>310</v>
      </c>
      <c r="K4276" t="s">
        <v>457</v>
      </c>
      <c r="L4276">
        <v>-1285346.8799999999</v>
      </c>
      <c r="M4276">
        <v>-1735603.44</v>
      </c>
      <c r="N4276">
        <v>0</v>
      </c>
      <c r="O4276">
        <v>-9125.08</v>
      </c>
      <c r="P4276">
        <v>-1285346.8799999999</v>
      </c>
      <c r="Q4276">
        <v>-1744728.52</v>
      </c>
      <c r="R4276">
        <v>-3187597.77</v>
      </c>
      <c r="S4276">
        <v>82367.03</v>
      </c>
      <c r="T4276">
        <v>0</v>
      </c>
      <c r="U4276">
        <v>-573004.91</v>
      </c>
      <c r="V4276">
        <v>-3187597.77</v>
      </c>
      <c r="W4276">
        <v>-490637.88</v>
      </c>
      <c r="X4276">
        <v>0</v>
      </c>
      <c r="Y4276">
        <v>0</v>
      </c>
      <c r="Z4276">
        <v>0</v>
      </c>
      <c r="AA4276">
        <v>0</v>
      </c>
      <c r="AB4276">
        <v>0</v>
      </c>
      <c r="AC4276">
        <v>0</v>
      </c>
      <c r="AD4276">
        <v>-5996229.0300000003</v>
      </c>
      <c r="AE4276">
        <v>0</v>
      </c>
      <c r="AF4276">
        <v>0</v>
      </c>
      <c r="AG4276">
        <v>0</v>
      </c>
      <c r="AH4276">
        <v>0</v>
      </c>
      <c r="AI4276">
        <v>-5996229.0300000003</v>
      </c>
      <c r="AJ4276">
        <v>0</v>
      </c>
      <c r="AK4276">
        <v>-5996229.0300000003</v>
      </c>
      <c r="AL4276">
        <v>-3758650.78</v>
      </c>
      <c r="AM4276">
        <v>961745.5</v>
      </c>
      <c r="AN4276">
        <v>53306</v>
      </c>
      <c r="AO4276">
        <v>0</v>
      </c>
      <c r="AP4276">
        <v>0</v>
      </c>
      <c r="AQ4276">
        <v>1015051.5</v>
      </c>
    </row>
    <row r="4277" spans="2:43" x14ac:dyDescent="0.35">
      <c r="B4277" s="65" t="s">
        <v>128</v>
      </c>
      <c r="E4277" t="s">
        <v>129</v>
      </c>
      <c r="F4277">
        <v>4520</v>
      </c>
      <c r="G4277">
        <v>0</v>
      </c>
      <c r="H4277" t="s">
        <v>693</v>
      </c>
      <c r="I4277">
        <v>801</v>
      </c>
      <c r="J4277">
        <v>430</v>
      </c>
      <c r="K4277" t="s">
        <v>457</v>
      </c>
      <c r="L4277">
        <v>15493.09</v>
      </c>
      <c r="M4277">
        <v>15493.09</v>
      </c>
      <c r="N4277">
        <v>0</v>
      </c>
      <c r="O4277">
        <v>0</v>
      </c>
      <c r="P4277">
        <v>15493.09</v>
      </c>
      <c r="Q4277">
        <v>15493.09</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row>
    <row r="4278" spans="2:43" x14ac:dyDescent="0.35">
      <c r="B4278" s="65" t="s">
        <v>128</v>
      </c>
      <c r="E4278" t="s">
        <v>129</v>
      </c>
      <c r="F4278">
        <v>4520</v>
      </c>
      <c r="G4278">
        <v>0</v>
      </c>
      <c r="H4278" t="s">
        <v>694</v>
      </c>
      <c r="I4278">
        <v>802</v>
      </c>
      <c r="J4278">
        <v>0</v>
      </c>
      <c r="K4278" t="s">
        <v>457</v>
      </c>
      <c r="L4278">
        <v>-11211438.390000001</v>
      </c>
      <c r="M4278">
        <v>-11211438.390000001</v>
      </c>
      <c r="N4278">
        <v>0</v>
      </c>
      <c r="O4278">
        <v>0</v>
      </c>
      <c r="P4278">
        <v>-11211438.390000001</v>
      </c>
      <c r="Q4278">
        <v>-11211438.390000001</v>
      </c>
      <c r="R4278">
        <v>1433976.07</v>
      </c>
      <c r="S4278">
        <v>0</v>
      </c>
      <c r="T4278">
        <v>0</v>
      </c>
      <c r="U4278">
        <v>0</v>
      </c>
      <c r="V4278">
        <v>1433976.07</v>
      </c>
      <c r="W4278">
        <v>0</v>
      </c>
      <c r="X4278">
        <v>6486.2</v>
      </c>
      <c r="Y4278">
        <v>0</v>
      </c>
      <c r="Z4278">
        <v>0</v>
      </c>
      <c r="AA4278">
        <v>0</v>
      </c>
      <c r="AB4278">
        <v>6486.2</v>
      </c>
      <c r="AC4278">
        <v>0</v>
      </c>
      <c r="AD4278">
        <v>0</v>
      </c>
      <c r="AE4278">
        <v>0</v>
      </c>
      <c r="AF4278">
        <v>0</v>
      </c>
      <c r="AG4278">
        <v>0</v>
      </c>
      <c r="AH4278">
        <v>0</v>
      </c>
      <c r="AI4278">
        <v>0</v>
      </c>
      <c r="AJ4278">
        <v>6486.2</v>
      </c>
      <c r="AK4278">
        <v>-6486.2</v>
      </c>
      <c r="AL4278">
        <v>-1440462.27</v>
      </c>
      <c r="AM4278">
        <v>0</v>
      </c>
      <c r="AN4278">
        <v>0</v>
      </c>
      <c r="AO4278">
        <v>0</v>
      </c>
      <c r="AP4278">
        <v>0</v>
      </c>
      <c r="AQ4278">
        <v>0</v>
      </c>
    </row>
    <row r="4279" spans="2:43" x14ac:dyDescent="0.35">
      <c r="B4279" s="65" t="s">
        <v>128</v>
      </c>
      <c r="E4279" t="s">
        <v>129</v>
      </c>
      <c r="F4279">
        <v>4520</v>
      </c>
      <c r="G4279">
        <v>0</v>
      </c>
      <c r="H4279" t="s">
        <v>694</v>
      </c>
      <c r="I4279">
        <v>802</v>
      </c>
      <c r="J4279">
        <v>111</v>
      </c>
      <c r="K4279" t="s">
        <v>457</v>
      </c>
      <c r="L4279">
        <v>0</v>
      </c>
      <c r="M4279">
        <v>0</v>
      </c>
      <c r="N4279">
        <v>0</v>
      </c>
      <c r="O4279">
        <v>0</v>
      </c>
      <c r="P4279">
        <v>0</v>
      </c>
      <c r="Q4279">
        <v>0</v>
      </c>
      <c r="R4279">
        <v>-119945.83</v>
      </c>
      <c r="S4279">
        <v>-107739.45</v>
      </c>
      <c r="T4279">
        <v>0</v>
      </c>
      <c r="U4279">
        <v>0</v>
      </c>
      <c r="V4279">
        <v>-119945.83</v>
      </c>
      <c r="W4279">
        <v>-107739.45</v>
      </c>
      <c r="X4279">
        <v>0</v>
      </c>
      <c r="Y4279">
        <v>0</v>
      </c>
      <c r="Z4279">
        <v>0</v>
      </c>
      <c r="AA4279">
        <v>0</v>
      </c>
      <c r="AB4279">
        <v>0</v>
      </c>
      <c r="AC4279">
        <v>0</v>
      </c>
      <c r="AD4279">
        <v>-1242495.68</v>
      </c>
      <c r="AE4279">
        <v>0</v>
      </c>
      <c r="AF4279">
        <v>0</v>
      </c>
      <c r="AG4279">
        <v>0</v>
      </c>
      <c r="AH4279">
        <v>0</v>
      </c>
      <c r="AI4279">
        <v>-1242495.68</v>
      </c>
      <c r="AJ4279">
        <v>0</v>
      </c>
      <c r="AK4279">
        <v>-1242495.68</v>
      </c>
      <c r="AL4279">
        <v>-1230289.3</v>
      </c>
      <c r="AM4279">
        <v>0</v>
      </c>
      <c r="AN4279">
        <v>1118.1199999999999</v>
      </c>
      <c r="AO4279">
        <v>0</v>
      </c>
      <c r="AP4279">
        <v>0</v>
      </c>
      <c r="AQ4279">
        <v>1118.1199999999999</v>
      </c>
    </row>
    <row r="4280" spans="2:43" x14ac:dyDescent="0.35">
      <c r="B4280" s="65" t="s">
        <v>128</v>
      </c>
      <c r="E4280" t="s">
        <v>129</v>
      </c>
      <c r="F4280">
        <v>4520</v>
      </c>
      <c r="G4280">
        <v>0</v>
      </c>
      <c r="H4280" t="s">
        <v>694</v>
      </c>
      <c r="I4280">
        <v>802</v>
      </c>
      <c r="J4280">
        <v>113</v>
      </c>
      <c r="K4280" t="s">
        <v>457</v>
      </c>
      <c r="L4280">
        <v>0</v>
      </c>
      <c r="M4280">
        <v>0</v>
      </c>
      <c r="N4280">
        <v>0</v>
      </c>
      <c r="O4280">
        <v>0</v>
      </c>
      <c r="P4280">
        <v>0</v>
      </c>
      <c r="Q4280">
        <v>0</v>
      </c>
      <c r="R4280">
        <v>-2852.45</v>
      </c>
      <c r="S4280">
        <v>299.3</v>
      </c>
      <c r="T4280">
        <v>0</v>
      </c>
      <c r="U4280">
        <v>-299.3</v>
      </c>
      <c r="V4280">
        <v>-2852.45</v>
      </c>
      <c r="W4280">
        <v>0</v>
      </c>
      <c r="X4280">
        <v>0</v>
      </c>
      <c r="Y4280">
        <v>0</v>
      </c>
      <c r="Z4280">
        <v>0</v>
      </c>
      <c r="AA4280">
        <v>0</v>
      </c>
      <c r="AB4280">
        <v>0</v>
      </c>
      <c r="AC4280">
        <v>0</v>
      </c>
      <c r="AD4280">
        <v>0</v>
      </c>
      <c r="AE4280">
        <v>0</v>
      </c>
      <c r="AF4280">
        <v>0</v>
      </c>
      <c r="AG4280">
        <v>0</v>
      </c>
      <c r="AH4280">
        <v>0</v>
      </c>
      <c r="AI4280">
        <v>0</v>
      </c>
      <c r="AJ4280">
        <v>0</v>
      </c>
      <c r="AK4280">
        <v>0</v>
      </c>
      <c r="AL4280">
        <v>2852.45</v>
      </c>
      <c r="AM4280">
        <v>0</v>
      </c>
      <c r="AN4280">
        <v>0</v>
      </c>
      <c r="AO4280">
        <v>0</v>
      </c>
      <c r="AP4280">
        <v>0</v>
      </c>
      <c r="AQ4280">
        <v>0</v>
      </c>
    </row>
    <row r="4281" spans="2:43" x14ac:dyDescent="0.35">
      <c r="B4281" s="65" t="s">
        <v>128</v>
      </c>
      <c r="E4281" t="s">
        <v>129</v>
      </c>
      <c r="F4281">
        <v>4520</v>
      </c>
      <c r="G4281">
        <v>0</v>
      </c>
      <c r="H4281" t="s">
        <v>694</v>
      </c>
      <c r="I4281">
        <v>802</v>
      </c>
      <c r="J4281">
        <v>115</v>
      </c>
      <c r="K4281" t="s">
        <v>457</v>
      </c>
      <c r="L4281">
        <v>0</v>
      </c>
      <c r="M4281">
        <v>0</v>
      </c>
      <c r="N4281">
        <v>0</v>
      </c>
      <c r="O4281">
        <v>0</v>
      </c>
      <c r="P4281">
        <v>0</v>
      </c>
      <c r="Q4281">
        <v>0</v>
      </c>
      <c r="R4281">
        <v>-618.07000000000005</v>
      </c>
      <c r="S4281">
        <v>58781.61</v>
      </c>
      <c r="T4281">
        <v>0</v>
      </c>
      <c r="U4281">
        <v>-58781.61</v>
      </c>
      <c r="V4281">
        <v>-618.07000000000005</v>
      </c>
      <c r="W4281">
        <v>0</v>
      </c>
      <c r="X4281">
        <v>0</v>
      </c>
      <c r="Y4281">
        <v>0</v>
      </c>
      <c r="Z4281">
        <v>0</v>
      </c>
      <c r="AA4281">
        <v>0</v>
      </c>
      <c r="AB4281">
        <v>0</v>
      </c>
      <c r="AC4281">
        <v>0</v>
      </c>
      <c r="AD4281">
        <v>-2585.06</v>
      </c>
      <c r="AE4281">
        <v>0</v>
      </c>
      <c r="AF4281">
        <v>0</v>
      </c>
      <c r="AG4281">
        <v>0</v>
      </c>
      <c r="AH4281">
        <v>0</v>
      </c>
      <c r="AI4281">
        <v>-2585.06</v>
      </c>
      <c r="AJ4281">
        <v>0</v>
      </c>
      <c r="AK4281">
        <v>-2585.06</v>
      </c>
      <c r="AL4281">
        <v>-1966.99</v>
      </c>
      <c r="AM4281">
        <v>0</v>
      </c>
      <c r="AN4281">
        <v>0</v>
      </c>
      <c r="AO4281">
        <v>0</v>
      </c>
      <c r="AP4281">
        <v>0</v>
      </c>
      <c r="AQ4281">
        <v>0</v>
      </c>
    </row>
    <row r="4282" spans="2:43" x14ac:dyDescent="0.35">
      <c r="B4282" s="65" t="s">
        <v>128</v>
      </c>
      <c r="E4282" t="s">
        <v>129</v>
      </c>
      <c r="F4282">
        <v>4520</v>
      </c>
      <c r="G4282">
        <v>0</v>
      </c>
      <c r="H4282" t="s">
        <v>694</v>
      </c>
      <c r="I4282">
        <v>802</v>
      </c>
      <c r="J4282">
        <v>121</v>
      </c>
      <c r="K4282" t="s">
        <v>457</v>
      </c>
      <c r="L4282">
        <v>0</v>
      </c>
      <c r="M4282">
        <v>0</v>
      </c>
      <c r="N4282">
        <v>0</v>
      </c>
      <c r="O4282">
        <v>0</v>
      </c>
      <c r="P4282">
        <v>0</v>
      </c>
      <c r="Q4282">
        <v>0</v>
      </c>
      <c r="R4282">
        <v>-41981.1</v>
      </c>
      <c r="S4282">
        <v>-42941.43</v>
      </c>
      <c r="T4282">
        <v>0</v>
      </c>
      <c r="U4282">
        <v>-435.73</v>
      </c>
      <c r="V4282">
        <v>-41981.1</v>
      </c>
      <c r="W4282">
        <v>-43377.16</v>
      </c>
      <c r="X4282">
        <v>0</v>
      </c>
      <c r="Y4282">
        <v>0</v>
      </c>
      <c r="Z4282">
        <v>0</v>
      </c>
      <c r="AA4282">
        <v>0</v>
      </c>
      <c r="AB4282">
        <v>0</v>
      </c>
      <c r="AC4282">
        <v>0</v>
      </c>
      <c r="AD4282">
        <v>-436290</v>
      </c>
      <c r="AE4282">
        <v>0</v>
      </c>
      <c r="AF4282">
        <v>0</v>
      </c>
      <c r="AG4282">
        <v>0</v>
      </c>
      <c r="AH4282">
        <v>0</v>
      </c>
      <c r="AI4282">
        <v>-436290</v>
      </c>
      <c r="AJ4282">
        <v>0</v>
      </c>
      <c r="AK4282">
        <v>-436290</v>
      </c>
      <c r="AL4282">
        <v>-437686.06</v>
      </c>
      <c r="AM4282">
        <v>0</v>
      </c>
      <c r="AN4282">
        <v>8724.69</v>
      </c>
      <c r="AO4282">
        <v>0</v>
      </c>
      <c r="AP4282">
        <v>0</v>
      </c>
      <c r="AQ4282">
        <v>8724.69</v>
      </c>
    </row>
    <row r="4283" spans="2:43" x14ac:dyDescent="0.35">
      <c r="B4283" s="65" t="s">
        <v>128</v>
      </c>
      <c r="E4283" t="s">
        <v>129</v>
      </c>
      <c r="F4283">
        <v>4520</v>
      </c>
      <c r="G4283">
        <v>0</v>
      </c>
      <c r="H4283" t="s">
        <v>694</v>
      </c>
      <c r="I4283">
        <v>802</v>
      </c>
      <c r="J4283">
        <v>210</v>
      </c>
      <c r="K4283" t="s">
        <v>457</v>
      </c>
      <c r="L4283">
        <v>6487.2</v>
      </c>
      <c r="M4283">
        <v>6487.2</v>
      </c>
      <c r="N4283">
        <v>0</v>
      </c>
      <c r="O4283">
        <v>0</v>
      </c>
      <c r="P4283">
        <v>6487.2</v>
      </c>
      <c r="Q4283">
        <v>6487.2</v>
      </c>
      <c r="R4283">
        <v>-7948.59</v>
      </c>
      <c r="S4283">
        <v>0</v>
      </c>
      <c r="T4283">
        <v>0</v>
      </c>
      <c r="U4283">
        <v>0</v>
      </c>
      <c r="V4283">
        <v>-7948.59</v>
      </c>
      <c r="W4283">
        <v>0</v>
      </c>
      <c r="X4283">
        <v>-6486.2</v>
      </c>
      <c r="Y4283">
        <v>0</v>
      </c>
      <c r="Z4283">
        <v>0</v>
      </c>
      <c r="AA4283">
        <v>0</v>
      </c>
      <c r="AB4283">
        <v>-6486.2</v>
      </c>
      <c r="AC4283">
        <v>0</v>
      </c>
      <c r="AD4283">
        <v>0</v>
      </c>
      <c r="AE4283">
        <v>0</v>
      </c>
      <c r="AF4283">
        <v>0</v>
      </c>
      <c r="AG4283">
        <v>0</v>
      </c>
      <c r="AH4283">
        <v>0</v>
      </c>
      <c r="AI4283">
        <v>0</v>
      </c>
      <c r="AJ4283">
        <v>-6486.2</v>
      </c>
      <c r="AK4283">
        <v>6486.2</v>
      </c>
      <c r="AL4283">
        <v>14434.79</v>
      </c>
      <c r="AM4283">
        <v>0</v>
      </c>
      <c r="AN4283">
        <v>0</v>
      </c>
      <c r="AO4283">
        <v>0</v>
      </c>
      <c r="AP4283">
        <v>0</v>
      </c>
      <c r="AQ4283">
        <v>0</v>
      </c>
    </row>
    <row r="4284" spans="2:43" x14ac:dyDescent="0.35">
      <c r="B4284" s="65" t="s">
        <v>128</v>
      </c>
      <c r="E4284" t="s">
        <v>129</v>
      </c>
      <c r="F4284">
        <v>4520</v>
      </c>
      <c r="G4284">
        <v>0</v>
      </c>
      <c r="H4284" t="s">
        <v>694</v>
      </c>
      <c r="I4284">
        <v>802</v>
      </c>
      <c r="J4284">
        <v>251</v>
      </c>
      <c r="K4284" t="s">
        <v>457</v>
      </c>
      <c r="L4284">
        <v>302</v>
      </c>
      <c r="M4284">
        <v>302</v>
      </c>
      <c r="N4284">
        <v>0</v>
      </c>
      <c r="O4284">
        <v>0</v>
      </c>
      <c r="P4284">
        <v>302</v>
      </c>
      <c r="Q4284">
        <v>302</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row>
    <row r="4285" spans="2:43" x14ac:dyDescent="0.35">
      <c r="B4285" s="65" t="s">
        <v>128</v>
      </c>
      <c r="E4285" t="s">
        <v>129</v>
      </c>
      <c r="F4285">
        <v>4520</v>
      </c>
      <c r="G4285">
        <v>0</v>
      </c>
      <c r="H4285" t="s">
        <v>694</v>
      </c>
      <c r="I4285">
        <v>802</v>
      </c>
      <c r="J4285">
        <v>252</v>
      </c>
      <c r="K4285" t="s">
        <v>457</v>
      </c>
      <c r="L4285">
        <v>-83391.14</v>
      </c>
      <c r="M4285">
        <v>-407710.09</v>
      </c>
      <c r="N4285">
        <v>0</v>
      </c>
      <c r="O4285">
        <v>0</v>
      </c>
      <c r="P4285">
        <v>-83391.14</v>
      </c>
      <c r="Q4285">
        <v>-407710.09</v>
      </c>
      <c r="R4285">
        <v>-222381.09</v>
      </c>
      <c r="S4285">
        <v>-46616.72</v>
      </c>
      <c r="T4285">
        <v>0</v>
      </c>
      <c r="U4285">
        <v>0</v>
      </c>
      <c r="V4285">
        <v>-222381.09</v>
      </c>
      <c r="W4285">
        <v>-46616.72</v>
      </c>
      <c r="X4285">
        <v>0</v>
      </c>
      <c r="Y4285">
        <v>0</v>
      </c>
      <c r="Z4285">
        <v>0</v>
      </c>
      <c r="AA4285">
        <v>0</v>
      </c>
      <c r="AB4285">
        <v>0</v>
      </c>
      <c r="AC4285">
        <v>0</v>
      </c>
      <c r="AD4285">
        <v>-563387.19999999995</v>
      </c>
      <c r="AE4285">
        <v>0</v>
      </c>
      <c r="AF4285">
        <v>0</v>
      </c>
      <c r="AG4285">
        <v>0</v>
      </c>
      <c r="AH4285">
        <v>0</v>
      </c>
      <c r="AI4285">
        <v>-563387.19999999995</v>
      </c>
      <c r="AJ4285">
        <v>0</v>
      </c>
      <c r="AK4285">
        <v>-563387.19999999995</v>
      </c>
      <c r="AL4285">
        <v>-711941.78</v>
      </c>
      <c r="AM4285">
        <v>106333.88</v>
      </c>
      <c r="AN4285">
        <v>0</v>
      </c>
      <c r="AO4285">
        <v>0</v>
      </c>
      <c r="AP4285">
        <v>0</v>
      </c>
      <c r="AQ4285">
        <v>106333.88</v>
      </c>
    </row>
    <row r="4286" spans="2:43" x14ac:dyDescent="0.35">
      <c r="B4286" s="65" t="s">
        <v>128</v>
      </c>
      <c r="E4286" t="s">
        <v>129</v>
      </c>
      <c r="F4286">
        <v>4520</v>
      </c>
      <c r="G4286">
        <v>0</v>
      </c>
      <c r="H4286" t="s">
        <v>694</v>
      </c>
      <c r="I4286">
        <v>802</v>
      </c>
      <c r="J4286">
        <v>253</v>
      </c>
      <c r="K4286" t="s">
        <v>457</v>
      </c>
      <c r="L4286">
        <v>-6698371.2699999996</v>
      </c>
      <c r="M4286">
        <v>-10725383.130000001</v>
      </c>
      <c r="N4286">
        <v>0</v>
      </c>
      <c r="O4286">
        <v>0</v>
      </c>
      <c r="P4286">
        <v>-6698371.2699999996</v>
      </c>
      <c r="Q4286">
        <v>-10725383.130000001</v>
      </c>
      <c r="R4286">
        <v>237060.71</v>
      </c>
      <c r="S4286">
        <v>0</v>
      </c>
      <c r="T4286">
        <v>0</v>
      </c>
      <c r="U4286">
        <v>0</v>
      </c>
      <c r="V4286">
        <v>237060.71</v>
      </c>
      <c r="W4286">
        <v>0</v>
      </c>
      <c r="X4286">
        <v>0</v>
      </c>
      <c r="Y4286">
        <v>0</v>
      </c>
      <c r="Z4286">
        <v>0</v>
      </c>
      <c r="AA4286">
        <v>0</v>
      </c>
      <c r="AB4286">
        <v>0</v>
      </c>
      <c r="AC4286">
        <v>0</v>
      </c>
      <c r="AD4286">
        <v>0</v>
      </c>
      <c r="AE4286">
        <v>0</v>
      </c>
      <c r="AF4286">
        <v>0</v>
      </c>
      <c r="AG4286">
        <v>0</v>
      </c>
      <c r="AH4286">
        <v>0</v>
      </c>
      <c r="AI4286">
        <v>0</v>
      </c>
      <c r="AJ4286">
        <v>0</v>
      </c>
      <c r="AK4286">
        <v>0</v>
      </c>
      <c r="AL4286">
        <v>-4264072.57</v>
      </c>
      <c r="AM4286">
        <v>0</v>
      </c>
      <c r="AN4286">
        <v>0</v>
      </c>
      <c r="AO4286">
        <v>0</v>
      </c>
      <c r="AP4286">
        <v>0</v>
      </c>
      <c r="AQ4286">
        <v>0</v>
      </c>
    </row>
    <row r="4287" spans="2:43" x14ac:dyDescent="0.35">
      <c r="B4287" s="65" t="s">
        <v>128</v>
      </c>
      <c r="E4287" t="s">
        <v>129</v>
      </c>
      <c r="F4287">
        <v>4520</v>
      </c>
      <c r="G4287">
        <v>0</v>
      </c>
      <c r="H4287" t="s">
        <v>694</v>
      </c>
      <c r="I4287">
        <v>802</v>
      </c>
      <c r="J4287">
        <v>257</v>
      </c>
      <c r="K4287" t="s">
        <v>457</v>
      </c>
      <c r="L4287">
        <v>152786.48000000001</v>
      </c>
      <c r="M4287">
        <v>152786.48000000001</v>
      </c>
      <c r="N4287">
        <v>0</v>
      </c>
      <c r="O4287">
        <v>0</v>
      </c>
      <c r="P4287">
        <v>152786.48000000001</v>
      </c>
      <c r="Q4287">
        <v>152786.48000000001</v>
      </c>
      <c r="R4287">
        <v>27765.85</v>
      </c>
      <c r="S4287">
        <v>0</v>
      </c>
      <c r="T4287">
        <v>0</v>
      </c>
      <c r="U4287">
        <v>0</v>
      </c>
      <c r="V4287">
        <v>27765.85</v>
      </c>
      <c r="W4287">
        <v>0</v>
      </c>
      <c r="X4287">
        <v>0</v>
      </c>
      <c r="Y4287">
        <v>0</v>
      </c>
      <c r="Z4287">
        <v>0</v>
      </c>
      <c r="AA4287">
        <v>0</v>
      </c>
      <c r="AB4287">
        <v>0</v>
      </c>
      <c r="AC4287">
        <v>0</v>
      </c>
      <c r="AD4287">
        <v>0</v>
      </c>
      <c r="AE4287">
        <v>0</v>
      </c>
      <c r="AF4287">
        <v>0</v>
      </c>
      <c r="AG4287">
        <v>0</v>
      </c>
      <c r="AH4287">
        <v>0</v>
      </c>
      <c r="AI4287">
        <v>0</v>
      </c>
      <c r="AJ4287">
        <v>0</v>
      </c>
      <c r="AK4287">
        <v>0</v>
      </c>
      <c r="AL4287">
        <v>-27765.85</v>
      </c>
      <c r="AM4287">
        <v>0</v>
      </c>
      <c r="AN4287">
        <v>0</v>
      </c>
      <c r="AO4287">
        <v>0</v>
      </c>
      <c r="AP4287">
        <v>0</v>
      </c>
      <c r="AQ4287">
        <v>0</v>
      </c>
    </row>
    <row r="4288" spans="2:43" x14ac:dyDescent="0.35">
      <c r="B4288" s="65" t="s">
        <v>128</v>
      </c>
      <c r="E4288" t="s">
        <v>129</v>
      </c>
      <c r="F4288">
        <v>4520</v>
      </c>
      <c r="G4288">
        <v>0</v>
      </c>
      <c r="H4288" t="s">
        <v>694</v>
      </c>
      <c r="I4288">
        <v>802</v>
      </c>
      <c r="J4288">
        <v>260</v>
      </c>
      <c r="K4288" t="s">
        <v>457</v>
      </c>
      <c r="L4288">
        <v>-2910326.91</v>
      </c>
      <c r="M4288">
        <v>-12132856.390000001</v>
      </c>
      <c r="N4288">
        <v>0</v>
      </c>
      <c r="O4288">
        <v>0</v>
      </c>
      <c r="P4288">
        <v>-2910326.91</v>
      </c>
      <c r="Q4288">
        <v>-12132856.390000001</v>
      </c>
      <c r="R4288">
        <v>-7119140.5599999996</v>
      </c>
      <c r="S4288">
        <v>-7407081.7699999996</v>
      </c>
      <c r="T4288">
        <v>0</v>
      </c>
      <c r="U4288">
        <v>0</v>
      </c>
      <c r="V4288">
        <v>-7119140.5599999996</v>
      </c>
      <c r="W4288">
        <v>-7407081.7699999996</v>
      </c>
      <c r="X4288">
        <v>-5882296.4900000002</v>
      </c>
      <c r="Y4288">
        <v>-17952073.260000002</v>
      </c>
      <c r="Z4288">
        <v>0</v>
      </c>
      <c r="AA4288">
        <v>0</v>
      </c>
      <c r="AB4288">
        <v>-5882296.4900000002</v>
      </c>
      <c r="AC4288">
        <v>-17952073.260000002</v>
      </c>
      <c r="AD4288">
        <v>-133051408.27</v>
      </c>
      <c r="AE4288">
        <v>0</v>
      </c>
      <c r="AF4288">
        <v>0</v>
      </c>
      <c r="AG4288">
        <v>0</v>
      </c>
      <c r="AH4288">
        <v>0</v>
      </c>
      <c r="AI4288">
        <v>-133051408.27</v>
      </c>
      <c r="AJ4288">
        <v>-5882296.4900000002</v>
      </c>
      <c r="AK4288">
        <v>-145121185.03999999</v>
      </c>
      <c r="AL4288">
        <v>-154631655.72999999</v>
      </c>
      <c r="AM4288">
        <v>9222346.8399999999</v>
      </c>
      <c r="AN4288">
        <v>5.5</v>
      </c>
      <c r="AO4288">
        <v>0</v>
      </c>
      <c r="AP4288">
        <v>0</v>
      </c>
      <c r="AQ4288">
        <v>9222352.3399999999</v>
      </c>
    </row>
    <row r="4289" spans="2:43" x14ac:dyDescent="0.35">
      <c r="B4289" s="65" t="s">
        <v>128</v>
      </c>
      <c r="E4289" t="s">
        <v>129</v>
      </c>
      <c r="F4289">
        <v>4520</v>
      </c>
      <c r="G4289">
        <v>0</v>
      </c>
      <c r="H4289" t="s">
        <v>694</v>
      </c>
      <c r="I4289">
        <v>802</v>
      </c>
      <c r="J4289">
        <v>310</v>
      </c>
      <c r="K4289" t="s">
        <v>457</v>
      </c>
      <c r="L4289">
        <v>65</v>
      </c>
      <c r="M4289">
        <v>-65.44</v>
      </c>
      <c r="N4289">
        <v>0</v>
      </c>
      <c r="O4289">
        <v>0</v>
      </c>
      <c r="P4289">
        <v>65</v>
      </c>
      <c r="Q4289">
        <v>-65.44</v>
      </c>
      <c r="R4289">
        <v>0</v>
      </c>
      <c r="S4289">
        <v>0</v>
      </c>
      <c r="T4289">
        <v>0</v>
      </c>
      <c r="U4289">
        <v>0</v>
      </c>
      <c r="V4289">
        <v>0</v>
      </c>
      <c r="W4289">
        <v>0</v>
      </c>
      <c r="X4289">
        <v>0</v>
      </c>
      <c r="Y4289">
        <v>0</v>
      </c>
      <c r="Z4289">
        <v>0</v>
      </c>
      <c r="AA4289">
        <v>0</v>
      </c>
      <c r="AB4289">
        <v>0</v>
      </c>
      <c r="AC4289">
        <v>0</v>
      </c>
      <c r="AD4289">
        <v>-42543.83</v>
      </c>
      <c r="AE4289">
        <v>0</v>
      </c>
      <c r="AF4289">
        <v>0</v>
      </c>
      <c r="AG4289">
        <v>0</v>
      </c>
      <c r="AH4289">
        <v>0</v>
      </c>
      <c r="AI4289">
        <v>-42543.83</v>
      </c>
      <c r="AJ4289">
        <v>0</v>
      </c>
      <c r="AK4289">
        <v>-42543.83</v>
      </c>
      <c r="AL4289">
        <v>-42674.27</v>
      </c>
      <c r="AM4289">
        <v>0</v>
      </c>
      <c r="AN4289">
        <v>0</v>
      </c>
      <c r="AO4289">
        <v>0</v>
      </c>
      <c r="AP4289">
        <v>0</v>
      </c>
      <c r="AQ4289">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
  <sheetViews>
    <sheetView zoomScaleNormal="100" workbookViewId="0">
      <selection activeCell="B15" sqref="B15"/>
    </sheetView>
  </sheetViews>
  <sheetFormatPr defaultRowHeight="14.5" outlineLevelCol="1" x14ac:dyDescent="0.35"/>
  <cols>
    <col min="1" max="1" width="3.26953125" customWidth="1"/>
    <col min="2" max="2" width="53.453125" bestFit="1" customWidth="1"/>
    <col min="3" max="3" width="18.1796875" bestFit="1" customWidth="1"/>
    <col min="4" max="4" width="17.81640625" customWidth="1"/>
    <col min="5" max="5" width="15.26953125" bestFit="1" customWidth="1"/>
    <col min="6" max="6" width="13.08984375" bestFit="1" customWidth="1" outlineLevel="1"/>
    <col min="7" max="7" width="17.26953125" bestFit="1" customWidth="1" outlineLevel="1"/>
    <col min="8" max="8" width="20" customWidth="1"/>
    <col min="9" max="10" width="12.90625" customWidth="1"/>
    <col min="11" max="11" width="3.36328125" customWidth="1"/>
    <col min="12" max="12" width="12.90625" customWidth="1"/>
    <col min="13" max="13" width="11.36328125" bestFit="1" customWidth="1"/>
  </cols>
  <sheetData>
    <row r="1" spans="2:13" x14ac:dyDescent="0.35">
      <c r="B1" s="15" t="s">
        <v>27</v>
      </c>
      <c r="D1" s="2" t="s">
        <v>13</v>
      </c>
      <c r="E1" t="s">
        <v>16</v>
      </c>
      <c r="H1" s="9" t="s">
        <v>57</v>
      </c>
    </row>
    <row r="2" spans="2:13" x14ac:dyDescent="0.35">
      <c r="B2" s="15" t="s">
        <v>28</v>
      </c>
      <c r="E2" t="s">
        <v>15</v>
      </c>
      <c r="H2" s="9" t="s">
        <v>14</v>
      </c>
    </row>
    <row r="3" spans="2:13" x14ac:dyDescent="0.35">
      <c r="B3" s="15" t="s">
        <v>29</v>
      </c>
    </row>
    <row r="4" spans="2:13" x14ac:dyDescent="0.35">
      <c r="B4" s="15" t="s">
        <v>30</v>
      </c>
      <c r="D4" s="8" t="s">
        <v>23</v>
      </c>
      <c r="E4" s="8"/>
      <c r="F4" s="8"/>
      <c r="G4" s="8"/>
      <c r="H4" s="8" t="s">
        <v>20</v>
      </c>
    </row>
    <row r="5" spans="2:13" x14ac:dyDescent="0.35">
      <c r="C5" s="3" t="s">
        <v>56</v>
      </c>
      <c r="D5" s="3" t="s">
        <v>19</v>
      </c>
      <c r="E5" s="3" t="s">
        <v>32</v>
      </c>
      <c r="F5" s="3" t="s">
        <v>34</v>
      </c>
      <c r="G5" s="3" t="s">
        <v>33</v>
      </c>
      <c r="H5" s="3" t="s">
        <v>31</v>
      </c>
      <c r="I5" s="3" t="s">
        <v>17</v>
      </c>
      <c r="J5" s="3" t="s">
        <v>21</v>
      </c>
      <c r="K5" s="3"/>
      <c r="L5" s="3" t="s">
        <v>22</v>
      </c>
      <c r="M5" s="3" t="s">
        <v>18</v>
      </c>
    </row>
    <row r="6" spans="2:13" x14ac:dyDescent="0.35">
      <c r="B6" t="s">
        <v>0</v>
      </c>
      <c r="C6" s="5">
        <v>49954423158.849998</v>
      </c>
      <c r="D6" s="5">
        <f>C6/1000</f>
        <v>49954423.158849999</v>
      </c>
      <c r="E6" s="5">
        <f>D6</f>
        <v>49954423.158849999</v>
      </c>
      <c r="F6" s="5">
        <v>47888817</v>
      </c>
      <c r="G6" s="4">
        <v>223518</v>
      </c>
      <c r="H6" s="4">
        <f t="shared" ref="H6:H13" si="0">SUM(F6:G6)</f>
        <v>48112335</v>
      </c>
      <c r="I6" s="5">
        <f>E6-H6</f>
        <v>1842088.1588499993</v>
      </c>
      <c r="J6" s="5"/>
      <c r="K6" s="5"/>
      <c r="L6" s="5">
        <f>I6+J6</f>
        <v>1842088.1588499993</v>
      </c>
      <c r="M6" s="38">
        <f>L6/H6</f>
        <v>3.8287232553772317E-2</v>
      </c>
    </row>
    <row r="7" spans="2:13" x14ac:dyDescent="0.35">
      <c r="B7" t="s">
        <v>1</v>
      </c>
      <c r="C7" s="5">
        <v>1477084821.3899901</v>
      </c>
      <c r="D7" s="5">
        <f t="shared" ref="D7:D18" si="1">C7/1000</f>
        <v>1477084.8213899902</v>
      </c>
      <c r="E7" s="5">
        <f t="shared" ref="E7:E16" si="2">D7</f>
        <v>1477084.8213899902</v>
      </c>
      <c r="F7" s="4">
        <f>-122124+691778</f>
        <v>569654</v>
      </c>
      <c r="G7" s="4">
        <v>10872</v>
      </c>
      <c r="H7" s="4">
        <f t="shared" si="0"/>
        <v>580526</v>
      </c>
      <c r="I7" s="5">
        <f t="shared" ref="I7:I12" si="3">E7-H7</f>
        <v>896558.82138999016</v>
      </c>
      <c r="J7" s="5"/>
      <c r="K7" s="5"/>
      <c r="L7" s="10">
        <f t="shared" ref="L7:L18" si="4">I7+J7</f>
        <v>896558.82138999016</v>
      </c>
      <c r="M7" s="11">
        <f t="shared" ref="M7:M18" si="5">L7/H7</f>
        <v>1.5443904689712264</v>
      </c>
    </row>
    <row r="8" spans="2:13" ht="14.5" customHeight="1" x14ac:dyDescent="0.35">
      <c r="B8" t="s">
        <v>2</v>
      </c>
      <c r="C8" s="5">
        <v>21084890672.43</v>
      </c>
      <c r="D8" s="5">
        <f t="shared" si="1"/>
        <v>21084890.672430001</v>
      </c>
      <c r="E8" s="5">
        <f t="shared" si="2"/>
        <v>21084890.672430001</v>
      </c>
      <c r="F8" s="4">
        <v>89313027</v>
      </c>
      <c r="G8" s="5">
        <v>0</v>
      </c>
      <c r="H8" s="4">
        <f t="shared" si="0"/>
        <v>89313027</v>
      </c>
      <c r="I8" s="5">
        <f t="shared" si="3"/>
        <v>-68228136.327569991</v>
      </c>
      <c r="J8" s="5">
        <v>70000000</v>
      </c>
      <c r="K8" s="12" t="s">
        <v>24</v>
      </c>
      <c r="L8" s="10">
        <f t="shared" si="4"/>
        <v>1771863.6724300086</v>
      </c>
      <c r="M8" s="11">
        <f t="shared" si="5"/>
        <v>1.9838804393339043E-2</v>
      </c>
    </row>
    <row r="9" spans="2:13" x14ac:dyDescent="0.35">
      <c r="B9" t="s">
        <v>3</v>
      </c>
      <c r="C9" s="5">
        <v>0</v>
      </c>
      <c r="D9" s="5">
        <f t="shared" si="1"/>
        <v>0</v>
      </c>
      <c r="E9" s="5">
        <f t="shared" si="2"/>
        <v>0</v>
      </c>
      <c r="F9" s="5">
        <v>0</v>
      </c>
      <c r="G9" s="5">
        <v>4966665</v>
      </c>
      <c r="H9" s="4">
        <f t="shared" si="0"/>
        <v>4966665</v>
      </c>
      <c r="I9" s="5">
        <f t="shared" si="3"/>
        <v>-4966665</v>
      </c>
      <c r="J9" s="5"/>
      <c r="K9" s="5"/>
      <c r="L9" s="10">
        <f t="shared" si="4"/>
        <v>-4966665</v>
      </c>
      <c r="M9" s="11">
        <f t="shared" si="5"/>
        <v>-1</v>
      </c>
    </row>
    <row r="10" spans="2:13" x14ac:dyDescent="0.35">
      <c r="B10" t="s">
        <v>4</v>
      </c>
      <c r="C10" s="5">
        <v>40858935302.309998</v>
      </c>
      <c r="D10" s="5">
        <f t="shared" si="1"/>
        <v>40858935.302309997</v>
      </c>
      <c r="E10" s="5">
        <f t="shared" si="2"/>
        <v>40858935.302309997</v>
      </c>
      <c r="F10" s="4">
        <v>57048794</v>
      </c>
      <c r="G10" s="5"/>
      <c r="H10" s="4">
        <f t="shared" si="0"/>
        <v>57048794</v>
      </c>
      <c r="I10" s="5">
        <f t="shared" si="3"/>
        <v>-16189858.697690003</v>
      </c>
      <c r="J10" s="5"/>
      <c r="K10" s="5"/>
      <c r="L10" s="10">
        <f t="shared" si="4"/>
        <v>-16189858.697690003</v>
      </c>
      <c r="M10" s="11">
        <f t="shared" si="5"/>
        <v>-0.28378967481223183</v>
      </c>
    </row>
    <row r="11" spans="2:13" x14ac:dyDescent="0.35">
      <c r="B11" t="s">
        <v>5</v>
      </c>
      <c r="C11" s="5">
        <v>11897879066.91</v>
      </c>
      <c r="D11" s="5">
        <f t="shared" si="1"/>
        <v>11897879.066910001</v>
      </c>
      <c r="E11" s="5">
        <f t="shared" si="2"/>
        <v>11897879.066910001</v>
      </c>
      <c r="F11" s="4">
        <v>10177773</v>
      </c>
      <c r="G11" s="4">
        <v>469533</v>
      </c>
      <c r="H11" s="4">
        <f t="shared" si="0"/>
        <v>10647306</v>
      </c>
      <c r="I11" s="5">
        <f t="shared" si="3"/>
        <v>1250573.0669100005</v>
      </c>
      <c r="J11" s="5"/>
      <c r="K11" s="5"/>
      <c r="L11" s="5">
        <f t="shared" si="4"/>
        <v>1250573.0669100005</v>
      </c>
      <c r="M11" s="7">
        <f t="shared" si="5"/>
        <v>0.11745441212171422</v>
      </c>
    </row>
    <row r="12" spans="2:13" x14ac:dyDescent="0.35">
      <c r="B12" t="s">
        <v>6</v>
      </c>
      <c r="C12" s="5">
        <v>52756814369.220001</v>
      </c>
      <c r="D12" s="5">
        <f t="shared" si="1"/>
        <v>52756814.369220003</v>
      </c>
      <c r="E12" s="5">
        <f t="shared" si="2"/>
        <v>52756814.369220003</v>
      </c>
      <c r="F12" s="16">
        <f>SUM(F9:F11)</f>
        <v>67226567</v>
      </c>
      <c r="G12" s="16">
        <f>SUM(G9:G11)</f>
        <v>5436198</v>
      </c>
      <c r="H12" s="4">
        <f t="shared" si="0"/>
        <v>72662765</v>
      </c>
      <c r="I12" s="5">
        <f t="shared" si="3"/>
        <v>-19905950.630779997</v>
      </c>
      <c r="J12" s="5"/>
      <c r="K12" s="5"/>
      <c r="L12" s="5">
        <f t="shared" si="4"/>
        <v>-19905950.630779997</v>
      </c>
      <c r="M12" s="7">
        <f t="shared" si="5"/>
        <v>-0.27394980951770825</v>
      </c>
    </row>
    <row r="13" spans="2:13" x14ac:dyDescent="0.35">
      <c r="B13" t="s">
        <v>7</v>
      </c>
      <c r="C13" s="5">
        <v>125273213021.88901</v>
      </c>
      <c r="D13" s="5">
        <f t="shared" si="1"/>
        <v>125273213.021889</v>
      </c>
      <c r="E13" s="5">
        <f t="shared" si="2"/>
        <v>125273213.021889</v>
      </c>
      <c r="F13" s="4">
        <f>F6+F7+F8+F12</f>
        <v>204998065</v>
      </c>
      <c r="G13" s="4">
        <f>G6+G7+G8+G12</f>
        <v>5670588</v>
      </c>
      <c r="H13" s="4">
        <f t="shared" si="0"/>
        <v>210668653</v>
      </c>
      <c r="I13" s="5">
        <f>E13-H13</f>
        <v>-85395439.978110999</v>
      </c>
      <c r="J13" s="5">
        <v>70000000</v>
      </c>
      <c r="K13" s="12" t="s">
        <v>24</v>
      </c>
      <c r="L13" s="5">
        <f t="shared" si="4"/>
        <v>-15395439.978110999</v>
      </c>
      <c r="M13" s="7">
        <f t="shared" si="5"/>
        <v>-7.3078931102820502E-2</v>
      </c>
    </row>
    <row r="14" spans="2:13" x14ac:dyDescent="0.35">
      <c r="B14" t="s">
        <v>8</v>
      </c>
      <c r="C14" s="5">
        <v>-63750382244.729897</v>
      </c>
      <c r="D14" s="5">
        <f t="shared" si="1"/>
        <v>-63750382.244729899</v>
      </c>
      <c r="E14" s="5">
        <f>D14*4/3</f>
        <v>-85000509.659639865</v>
      </c>
      <c r="F14" s="5">
        <v>-159139290</v>
      </c>
      <c r="G14" s="5">
        <v>-2795536</v>
      </c>
      <c r="H14" s="4">
        <f t="shared" ref="H14:H18" si="6">SUM(F14:G14)</f>
        <v>-161934826</v>
      </c>
      <c r="I14" s="5">
        <f t="shared" ref="I14:I18" si="7">E14-H14</f>
        <v>76934316.340360135</v>
      </c>
      <c r="J14" s="5">
        <f>-J15</f>
        <v>-70000000</v>
      </c>
      <c r="K14" s="12" t="s">
        <v>24</v>
      </c>
      <c r="L14" s="5">
        <f t="shared" si="4"/>
        <v>6934316.3403601348</v>
      </c>
      <c r="M14" s="7">
        <f t="shared" si="5"/>
        <v>-4.2821649373681575E-2</v>
      </c>
    </row>
    <row r="15" spans="2:13" x14ac:dyDescent="0.35">
      <c r="B15" t="s">
        <v>9</v>
      </c>
      <c r="C15" s="5">
        <v>52883921587.75</v>
      </c>
      <c r="D15" s="5">
        <f t="shared" si="1"/>
        <v>52883921.587750003</v>
      </c>
      <c r="E15" s="5">
        <f>D15*4/3</f>
        <v>70511895.450333342</v>
      </c>
      <c r="F15" s="5">
        <v>155838976</v>
      </c>
      <c r="G15" s="5">
        <v>5281515</v>
      </c>
      <c r="H15" s="4">
        <f t="shared" si="6"/>
        <v>161120491</v>
      </c>
      <c r="I15" s="5">
        <f>E15-H15</f>
        <v>-90608595.549666658</v>
      </c>
      <c r="J15" s="5">
        <v>70000000</v>
      </c>
      <c r="K15" s="12" t="s">
        <v>24</v>
      </c>
      <c r="L15" s="5">
        <f t="shared" si="4"/>
        <v>-20608595.549666658</v>
      </c>
      <c r="M15" s="7">
        <f t="shared" si="5"/>
        <v>-0.1279079738508658</v>
      </c>
    </row>
    <row r="16" spans="2:13" x14ac:dyDescent="0.35">
      <c r="B16" t="s">
        <v>10</v>
      </c>
      <c r="C16" s="5">
        <v>1100226976.0599999</v>
      </c>
      <c r="D16" s="5">
        <f t="shared" si="1"/>
        <v>1100226.97606</v>
      </c>
      <c r="E16" s="5">
        <f t="shared" si="2"/>
        <v>1100226.97606</v>
      </c>
      <c r="F16" s="5">
        <v>691778</v>
      </c>
      <c r="G16" s="5">
        <v>10872</v>
      </c>
      <c r="H16" s="4">
        <f t="shared" si="6"/>
        <v>702650</v>
      </c>
      <c r="I16" s="5">
        <f t="shared" si="7"/>
        <v>397576.97606000002</v>
      </c>
      <c r="J16" s="5"/>
      <c r="K16" s="5"/>
      <c r="L16" s="5">
        <f t="shared" si="4"/>
        <v>397576.97606000002</v>
      </c>
      <c r="M16" s="7">
        <f t="shared" si="5"/>
        <v>0.56582505665694161</v>
      </c>
    </row>
    <row r="17" spans="1:16" x14ac:dyDescent="0.35">
      <c r="B17" t="s">
        <v>11</v>
      </c>
      <c r="C17" s="5">
        <v>72389291434.139999</v>
      </c>
      <c r="D17" s="5">
        <f t="shared" si="1"/>
        <v>72389291.434139997</v>
      </c>
      <c r="E17" s="5">
        <f>E13-E15</f>
        <v>54761317.571555659</v>
      </c>
      <c r="F17" s="5">
        <f>F13-F15</f>
        <v>49159089</v>
      </c>
      <c r="G17" s="5">
        <f>G13-G15</f>
        <v>389073</v>
      </c>
      <c r="H17" s="4">
        <f t="shared" si="6"/>
        <v>49548162</v>
      </c>
      <c r="I17" s="5">
        <f t="shared" si="7"/>
        <v>5213155.5715556592</v>
      </c>
      <c r="J17" s="5"/>
      <c r="K17" s="5"/>
      <c r="L17" s="5">
        <f t="shared" si="4"/>
        <v>5213155.5715556592</v>
      </c>
      <c r="M17" s="7">
        <f t="shared" si="5"/>
        <v>0.10521390423232367</v>
      </c>
    </row>
    <row r="18" spans="1:16" x14ac:dyDescent="0.35">
      <c r="B18" t="s">
        <v>12</v>
      </c>
      <c r="C18" s="5">
        <v>125273213021.88901</v>
      </c>
      <c r="D18" s="5">
        <f t="shared" si="1"/>
        <v>125273213.021889</v>
      </c>
      <c r="E18" s="5">
        <f>E13</f>
        <v>125273213.021889</v>
      </c>
      <c r="F18" s="5">
        <f>F13</f>
        <v>204998065</v>
      </c>
      <c r="G18" s="5">
        <f>G13</f>
        <v>5670588</v>
      </c>
      <c r="H18" s="4">
        <f t="shared" si="6"/>
        <v>210668653</v>
      </c>
      <c r="I18" s="5">
        <f t="shared" si="7"/>
        <v>-85395439.978110999</v>
      </c>
      <c r="J18" s="5">
        <v>70000000</v>
      </c>
      <c r="K18" s="5"/>
      <c r="L18" s="5">
        <f t="shared" si="4"/>
        <v>-15395439.978110999</v>
      </c>
      <c r="M18" s="7">
        <f t="shared" si="5"/>
        <v>-7.3078931102820502E-2</v>
      </c>
    </row>
    <row r="19" spans="1:16" x14ac:dyDescent="0.35">
      <c r="C19" s="1"/>
      <c r="D19" s="1"/>
      <c r="E19" s="1"/>
      <c r="F19" s="1"/>
      <c r="G19" s="1"/>
    </row>
    <row r="20" spans="1:16" x14ac:dyDescent="0.35">
      <c r="A20" s="13" t="s">
        <v>26</v>
      </c>
      <c r="C20" s="1"/>
      <c r="D20" s="1"/>
      <c r="E20" s="1"/>
      <c r="F20" s="1"/>
      <c r="G20" s="1"/>
    </row>
    <row r="21" spans="1:16" ht="14.5" customHeight="1" x14ac:dyDescent="0.35">
      <c r="A21" s="14" t="s">
        <v>24</v>
      </c>
      <c r="B21" s="164" t="s">
        <v>25</v>
      </c>
      <c r="C21" s="6"/>
      <c r="D21" s="6"/>
      <c r="E21" s="6"/>
      <c r="F21" s="6"/>
      <c r="G21" s="6"/>
      <c r="H21" s="6"/>
      <c r="I21" s="6"/>
      <c r="J21" s="6"/>
      <c r="K21" s="6"/>
      <c r="L21" s="6"/>
      <c r="M21" s="6"/>
      <c r="N21" s="6"/>
      <c r="O21" s="6"/>
      <c r="P21" s="6"/>
    </row>
    <row r="22" spans="1:16" x14ac:dyDescent="0.35">
      <c r="B22" s="164"/>
      <c r="C22" s="6"/>
      <c r="D22" s="6"/>
      <c r="E22" s="6"/>
      <c r="F22" s="6"/>
      <c r="G22" s="6"/>
      <c r="H22" s="6"/>
      <c r="I22" s="6"/>
      <c r="J22" s="6"/>
      <c r="K22" s="6"/>
      <c r="L22" s="6"/>
      <c r="M22" s="6"/>
      <c r="N22" s="6"/>
      <c r="O22" s="6"/>
      <c r="P22" s="6"/>
    </row>
    <row r="23" spans="1:16" x14ac:dyDescent="0.35">
      <c r="B23" s="164"/>
      <c r="C23" s="6"/>
      <c r="D23" s="6"/>
      <c r="E23" s="6"/>
      <c r="F23" s="6"/>
      <c r="G23" s="6"/>
      <c r="H23" s="6"/>
      <c r="I23" s="6"/>
      <c r="J23" s="6"/>
      <c r="K23" s="6"/>
      <c r="L23" s="6"/>
      <c r="M23" s="6"/>
      <c r="N23" s="6"/>
      <c r="O23" s="6"/>
      <c r="P23" s="6"/>
    </row>
    <row r="24" spans="1:16" x14ac:dyDescent="0.35">
      <c r="B24" s="164"/>
      <c r="C24" s="6"/>
      <c r="D24" s="6"/>
      <c r="E24" s="6"/>
      <c r="F24" s="6"/>
      <c r="G24" s="6"/>
      <c r="H24" s="6"/>
      <c r="I24" s="6"/>
      <c r="J24" s="6"/>
      <c r="K24" s="6"/>
      <c r="L24" s="6"/>
      <c r="M24" s="6"/>
      <c r="N24" s="6"/>
      <c r="O24" s="6"/>
      <c r="P24" s="6"/>
    </row>
    <row r="25" spans="1:16" x14ac:dyDescent="0.35">
      <c r="B25" s="164"/>
      <c r="C25" s="6"/>
      <c r="D25" s="6"/>
      <c r="E25" s="6"/>
      <c r="F25" s="6"/>
      <c r="G25" s="6"/>
      <c r="H25" s="6"/>
      <c r="I25" s="6"/>
      <c r="J25" s="6"/>
      <c r="K25" s="6"/>
      <c r="L25" s="6"/>
      <c r="M25" s="6"/>
      <c r="N25" s="6"/>
      <c r="O25" s="6"/>
      <c r="P25" s="6"/>
    </row>
    <row r="26" spans="1:16" x14ac:dyDescent="0.35">
      <c r="B26" s="164"/>
      <c r="C26" s="6"/>
      <c r="D26" s="6"/>
      <c r="E26" s="6"/>
      <c r="F26" s="6"/>
      <c r="G26" s="6"/>
      <c r="H26" s="6"/>
      <c r="I26" s="6"/>
      <c r="J26" s="6"/>
      <c r="K26" s="6"/>
      <c r="L26" s="6"/>
      <c r="M26" s="6"/>
      <c r="N26" s="6"/>
      <c r="O26" s="6"/>
      <c r="P26" s="6"/>
    </row>
    <row r="27" spans="1:16" x14ac:dyDescent="0.35">
      <c r="B27" s="164"/>
    </row>
  </sheetData>
  <mergeCells count="1">
    <mergeCell ref="B21:B27"/>
  </mergeCells>
  <hyperlinks>
    <hyperlink ref="H2" r:id="rId1"/>
    <hyperlink ref="H1" r:id="rId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FileAtoSBR_page1</vt:lpstr>
      <vt:lpstr>FileAtoSBR_page2</vt:lpstr>
      <vt:lpstr>Missing SGLs</vt:lpstr>
      <vt:lpstr>FileA_pivot</vt:lpstr>
      <vt:lpstr>FileA_data</vt:lpstr>
      <vt:lpstr>FileB_pivot</vt:lpstr>
      <vt:lpstr>FileB_data</vt:lpstr>
      <vt:lpstr>Sheet1</vt:lpstr>
      <vt:lpstr>file_A_Q2_sum</vt:lpstr>
      <vt:lpstr>FileB_data!File_B_program_activity_DOT_2017Q3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Shorstein, Daniel (US - Arlington)</dc:creator>
  <cp:lastModifiedBy>Rodriguez, Barbara</cp:lastModifiedBy>
  <dcterms:created xsi:type="dcterms:W3CDTF">2017-10-03T18:11:28Z</dcterms:created>
  <dcterms:modified xsi:type="dcterms:W3CDTF">2017-11-02T21:37:13Z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45d08d4b-3d2b-4b73-9eb4-1b9397c80a62</vt:lpwstr>
  </property>
</Properties>
</file>